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BARATA\Downloads\"/>
    </mc:Choice>
  </mc:AlternateContent>
  <xr:revisionPtr revIDLastSave="0" documentId="13_ncr:1_{27DE4B53-5350-4B08-B9CC-F3419396093C}" xr6:coauthVersionLast="45" xr6:coauthVersionMax="47" xr10:uidLastSave="{00000000-0000-0000-0000-000000000000}"/>
  <bookViews>
    <workbookView xWindow="-120" yWindow="-120" windowWidth="29040" windowHeight="15840" xr2:uid="{2EEBB499-436F-4D6E-B3F6-398E05D36E44}"/>
  </bookViews>
  <sheets>
    <sheet name="dbase (2)" sheetId="2" r:id="rId1"/>
    <sheet name="dbase" sheetId="1" r:id="rId2"/>
  </sheets>
  <externalReferences>
    <externalReference r:id="rId3"/>
  </externalReferences>
  <definedNames>
    <definedName name="_xlnm._FilterDatabase" localSheetId="1" hidden="1">dbase!$A$3:$BL$810</definedName>
    <definedName name="_xlnm._FilterDatabase" localSheetId="0" hidden="1">'dbase (2)'!$A$3:$BL$810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L810" i="2" l="1"/>
  <c r="BC810" i="2"/>
  <c r="AO810" i="2"/>
  <c r="AM810" i="2"/>
  <c r="AL810" i="2"/>
  <c r="AK810" i="2"/>
  <c r="AJ810" i="2"/>
  <c r="AI810" i="2"/>
  <c r="AG810" i="2"/>
  <c r="A810" i="2"/>
  <c r="BL809" i="2"/>
  <c r="BC809" i="2"/>
  <c r="AP809" i="2"/>
  <c r="AQ809" i="2" s="1"/>
  <c r="AO809" i="2"/>
  <c r="AM809" i="2"/>
  <c r="AL809" i="2"/>
  <c r="AN809" i="2" s="1"/>
  <c r="AK809" i="2"/>
  <c r="AJ809" i="2"/>
  <c r="AG809" i="2"/>
  <c r="AI809" i="2" s="1"/>
  <c r="A809" i="2"/>
  <c r="BL808" i="2"/>
  <c r="BC808" i="2"/>
  <c r="AO808" i="2"/>
  <c r="AN808" i="2"/>
  <c r="AM808" i="2"/>
  <c r="AL808" i="2"/>
  <c r="AK808" i="2"/>
  <c r="AJ808" i="2"/>
  <c r="AP808" i="2" s="1"/>
  <c r="AQ808" i="2" s="1"/>
  <c r="AI808" i="2"/>
  <c r="AG808" i="2"/>
  <c r="A808" i="2"/>
  <c r="BL807" i="2"/>
  <c r="BC807" i="2"/>
  <c r="AP807" i="2"/>
  <c r="AQ807" i="2" s="1"/>
  <c r="AO807" i="2"/>
  <c r="AM807" i="2"/>
  <c r="AL807" i="2"/>
  <c r="AN807" i="2" s="1"/>
  <c r="AK807" i="2"/>
  <c r="AJ807" i="2"/>
  <c r="AG807" i="2"/>
  <c r="AI807" i="2" s="1"/>
  <c r="A807" i="2"/>
  <c r="BL806" i="2"/>
  <c r="BC806" i="2"/>
  <c r="AO806" i="2"/>
  <c r="AM806" i="2"/>
  <c r="AL806" i="2"/>
  <c r="AK806" i="2"/>
  <c r="AJ806" i="2"/>
  <c r="AI806" i="2"/>
  <c r="AG806" i="2"/>
  <c r="A806" i="2"/>
  <c r="BL805" i="2"/>
  <c r="BC805" i="2"/>
  <c r="AP805" i="2"/>
  <c r="AQ805" i="2" s="1"/>
  <c r="AO805" i="2"/>
  <c r="AM805" i="2"/>
  <c r="AL805" i="2"/>
  <c r="AN805" i="2" s="1"/>
  <c r="AK805" i="2"/>
  <c r="AJ805" i="2"/>
  <c r="AG805" i="2"/>
  <c r="AI805" i="2" s="1"/>
  <c r="A805" i="2"/>
  <c r="BL804" i="2"/>
  <c r="BD804" i="2"/>
  <c r="BC804" i="2"/>
  <c r="AO804" i="2"/>
  <c r="AN804" i="2"/>
  <c r="AM804" i="2"/>
  <c r="AL804" i="2"/>
  <c r="AK804" i="2"/>
  <c r="AJ804" i="2"/>
  <c r="AP804" i="2" s="1"/>
  <c r="AQ804" i="2" s="1"/>
  <c r="AI804" i="2"/>
  <c r="AG804" i="2"/>
  <c r="A804" i="2"/>
  <c r="BL803" i="2"/>
  <c r="BH803" i="2"/>
  <c r="BC803" i="2"/>
  <c r="AP803" i="2"/>
  <c r="AQ803" i="2" s="1"/>
  <c r="AO803" i="2"/>
  <c r="AM803" i="2"/>
  <c r="AL803" i="2"/>
  <c r="AN803" i="2" s="1"/>
  <c r="AK803" i="2"/>
  <c r="AJ803" i="2"/>
  <c r="AG803" i="2"/>
  <c r="AI803" i="2" s="1"/>
  <c r="A803" i="2"/>
  <c r="BL802" i="2"/>
  <c r="BC802" i="2"/>
  <c r="AO802" i="2"/>
  <c r="AM802" i="2"/>
  <c r="AL802" i="2"/>
  <c r="AK802" i="2"/>
  <c r="AJ802" i="2"/>
  <c r="AI802" i="2"/>
  <c r="AG802" i="2"/>
  <c r="A802" i="2"/>
  <c r="BL801" i="2"/>
  <c r="BC801" i="2"/>
  <c r="AO801" i="2"/>
  <c r="AM801" i="2"/>
  <c r="AL801" i="2"/>
  <c r="AK801" i="2"/>
  <c r="AJ801" i="2"/>
  <c r="AI801" i="2"/>
  <c r="AG801" i="2"/>
  <c r="A801" i="2"/>
  <c r="BL800" i="2"/>
  <c r="BC800" i="2"/>
  <c r="AO800" i="2"/>
  <c r="AN800" i="2"/>
  <c r="AM800" i="2"/>
  <c r="AL800" i="2"/>
  <c r="AK800" i="2"/>
  <c r="AJ800" i="2"/>
  <c r="AP800" i="2" s="1"/>
  <c r="AQ800" i="2" s="1"/>
  <c r="AI800" i="2"/>
  <c r="AG800" i="2"/>
  <c r="A800" i="2"/>
  <c r="BL799" i="2"/>
  <c r="BC799" i="2"/>
  <c r="AP799" i="2"/>
  <c r="AQ799" i="2" s="1"/>
  <c r="AO799" i="2"/>
  <c r="AM799" i="2"/>
  <c r="AL799" i="2"/>
  <c r="AN799" i="2" s="1"/>
  <c r="AK799" i="2"/>
  <c r="AJ799" i="2"/>
  <c r="AG799" i="2"/>
  <c r="AI799" i="2" s="1"/>
  <c r="A799" i="2"/>
  <c r="BL798" i="2"/>
  <c r="BC798" i="2"/>
  <c r="AO798" i="2"/>
  <c r="AM798" i="2"/>
  <c r="AL798" i="2"/>
  <c r="AK798" i="2"/>
  <c r="AJ798" i="2"/>
  <c r="AI798" i="2"/>
  <c r="AG798" i="2"/>
  <c r="A798" i="2"/>
  <c r="BL797" i="2"/>
  <c r="BC797" i="2"/>
  <c r="AO797" i="2"/>
  <c r="AM797" i="2"/>
  <c r="AL797" i="2"/>
  <c r="AK797" i="2"/>
  <c r="AJ797" i="2"/>
  <c r="AI797" i="2"/>
  <c r="AG797" i="2"/>
  <c r="A797" i="2"/>
  <c r="BL796" i="2"/>
  <c r="BC796" i="2"/>
  <c r="AO796" i="2"/>
  <c r="AN796" i="2"/>
  <c r="AM796" i="2"/>
  <c r="AL796" i="2"/>
  <c r="AK796" i="2"/>
  <c r="AJ796" i="2"/>
  <c r="AI796" i="2"/>
  <c r="AG796" i="2"/>
  <c r="A796" i="2"/>
  <c r="BL795" i="2"/>
  <c r="BC795" i="2"/>
  <c r="AO795" i="2"/>
  <c r="AM795" i="2"/>
  <c r="AL795" i="2"/>
  <c r="AN795" i="2" s="1"/>
  <c r="AP795" i="2" s="1"/>
  <c r="AQ795" i="2" s="1"/>
  <c r="AK795" i="2"/>
  <c r="AJ795" i="2"/>
  <c r="AG795" i="2"/>
  <c r="AI795" i="2" s="1"/>
  <c r="A795" i="2"/>
  <c r="BL794" i="2"/>
  <c r="BC794" i="2"/>
  <c r="AO794" i="2"/>
  <c r="AM794" i="2"/>
  <c r="AL794" i="2"/>
  <c r="AK794" i="2"/>
  <c r="AJ794" i="2"/>
  <c r="AI794" i="2"/>
  <c r="AG794" i="2"/>
  <c r="A794" i="2"/>
  <c r="BL793" i="2"/>
  <c r="BC793" i="2"/>
  <c r="AO793" i="2"/>
  <c r="AM793" i="2"/>
  <c r="AL793" i="2"/>
  <c r="AN793" i="2" s="1"/>
  <c r="AP793" i="2" s="1"/>
  <c r="AQ793" i="2" s="1"/>
  <c r="AK793" i="2"/>
  <c r="AJ793" i="2"/>
  <c r="AG793" i="2"/>
  <c r="AI793" i="2" s="1"/>
  <c r="A793" i="2"/>
  <c r="BL792" i="2"/>
  <c r="BC792" i="2"/>
  <c r="AO792" i="2"/>
  <c r="AN792" i="2"/>
  <c r="AM792" i="2"/>
  <c r="AL792" i="2"/>
  <c r="AK792" i="2"/>
  <c r="AJ792" i="2"/>
  <c r="AP792" i="2" s="1"/>
  <c r="AQ792" i="2" s="1"/>
  <c r="AI792" i="2"/>
  <c r="AG792" i="2"/>
  <c r="A792" i="2"/>
  <c r="BL791" i="2"/>
  <c r="BC791" i="2"/>
  <c r="AO791" i="2"/>
  <c r="AM791" i="2"/>
  <c r="AL791" i="2"/>
  <c r="AN791" i="2" s="1"/>
  <c r="AP791" i="2" s="1"/>
  <c r="AQ791" i="2" s="1"/>
  <c r="AK791" i="2"/>
  <c r="AJ791" i="2"/>
  <c r="AG791" i="2"/>
  <c r="AI791" i="2" s="1"/>
  <c r="A791" i="2"/>
  <c r="BL790" i="2"/>
  <c r="BC790" i="2"/>
  <c r="AO790" i="2"/>
  <c r="AM790" i="2"/>
  <c r="AL790" i="2"/>
  <c r="AK790" i="2"/>
  <c r="AJ790" i="2"/>
  <c r="AI790" i="2"/>
  <c r="AG790" i="2"/>
  <c r="A790" i="2"/>
  <c r="BL789" i="2"/>
  <c r="BG789" i="2"/>
  <c r="BC789" i="2"/>
  <c r="AP789" i="2"/>
  <c r="AQ789" i="2" s="1"/>
  <c r="AO789" i="2"/>
  <c r="AM789" i="2"/>
  <c r="AL789" i="2"/>
  <c r="AN789" i="2" s="1"/>
  <c r="AK789" i="2"/>
  <c r="AJ789" i="2"/>
  <c r="AG789" i="2"/>
  <c r="AI789" i="2" s="1"/>
  <c r="A789" i="2"/>
  <c r="BL788" i="2"/>
  <c r="BC788" i="2"/>
  <c r="AO788" i="2"/>
  <c r="AN788" i="2"/>
  <c r="AM788" i="2"/>
  <c r="AL788" i="2"/>
  <c r="AK788" i="2"/>
  <c r="AJ788" i="2"/>
  <c r="AP788" i="2" s="1"/>
  <c r="AQ788" i="2" s="1"/>
  <c r="AI788" i="2"/>
  <c r="AG788" i="2"/>
  <c r="A788" i="2"/>
  <c r="BL787" i="2"/>
  <c r="BC787" i="2"/>
  <c r="AP787" i="2"/>
  <c r="AQ787" i="2" s="1"/>
  <c r="AO787" i="2"/>
  <c r="AM787" i="2"/>
  <c r="AL787" i="2"/>
  <c r="AN787" i="2" s="1"/>
  <c r="AK787" i="2"/>
  <c r="AJ787" i="2"/>
  <c r="AG787" i="2"/>
  <c r="AI787" i="2" s="1"/>
  <c r="A787" i="2"/>
  <c r="BL786" i="2"/>
  <c r="BI786" i="2"/>
  <c r="BC786" i="2"/>
  <c r="AO786" i="2"/>
  <c r="AM786" i="2"/>
  <c r="AL786" i="2"/>
  <c r="AK786" i="2"/>
  <c r="AJ786" i="2"/>
  <c r="AI786" i="2"/>
  <c r="AG786" i="2"/>
  <c r="A786" i="2"/>
  <c r="BL785" i="2"/>
  <c r="BC785" i="2"/>
  <c r="AO785" i="2"/>
  <c r="AM785" i="2"/>
  <c r="AL785" i="2"/>
  <c r="AK785" i="2"/>
  <c r="AJ785" i="2"/>
  <c r="AI785" i="2"/>
  <c r="AG785" i="2"/>
  <c r="A785" i="2"/>
  <c r="BL784" i="2"/>
  <c r="BC784" i="2"/>
  <c r="AO784" i="2"/>
  <c r="AN784" i="2"/>
  <c r="AM784" i="2"/>
  <c r="AL784" i="2"/>
  <c r="AK784" i="2"/>
  <c r="AJ784" i="2"/>
  <c r="AP784" i="2" s="1"/>
  <c r="AQ784" i="2" s="1"/>
  <c r="AI784" i="2"/>
  <c r="AG784" i="2"/>
  <c r="A784" i="2"/>
  <c r="BL783" i="2"/>
  <c r="BC783" i="2"/>
  <c r="AP783" i="2"/>
  <c r="AQ783" i="2" s="1"/>
  <c r="AO783" i="2"/>
  <c r="AM783" i="2"/>
  <c r="AL783" i="2"/>
  <c r="AN783" i="2" s="1"/>
  <c r="AK783" i="2"/>
  <c r="AJ783" i="2"/>
  <c r="AG783" i="2"/>
  <c r="AI783" i="2" s="1"/>
  <c r="A783" i="2"/>
  <c r="BL782" i="2"/>
  <c r="BC782" i="2"/>
  <c r="AO782" i="2"/>
  <c r="AM782" i="2"/>
  <c r="AL782" i="2"/>
  <c r="AN782" i="2" s="1"/>
  <c r="AK782" i="2"/>
  <c r="AP782" i="2" s="1"/>
  <c r="AQ782" i="2" s="1"/>
  <c r="AJ782" i="2"/>
  <c r="AG782" i="2"/>
  <c r="AI782" i="2" s="1"/>
  <c r="A782" i="2"/>
  <c r="BL781" i="2"/>
  <c r="BC781" i="2"/>
  <c r="AP781" i="2"/>
  <c r="AQ781" i="2" s="1"/>
  <c r="AO781" i="2"/>
  <c r="AM781" i="2"/>
  <c r="AL781" i="2"/>
  <c r="AN781" i="2" s="1"/>
  <c r="AK781" i="2"/>
  <c r="AJ781" i="2"/>
  <c r="AG781" i="2"/>
  <c r="AI781" i="2" s="1"/>
  <c r="A781" i="2"/>
  <c r="BL780" i="2"/>
  <c r="BC780" i="2"/>
  <c r="AO780" i="2"/>
  <c r="AN780" i="2"/>
  <c r="AM780" i="2"/>
  <c r="AL780" i="2"/>
  <c r="AK780" i="2"/>
  <c r="AJ780" i="2"/>
  <c r="AP780" i="2" s="1"/>
  <c r="AQ780" i="2" s="1"/>
  <c r="AI780" i="2"/>
  <c r="AG780" i="2"/>
  <c r="A780" i="2"/>
  <c r="BL779" i="2"/>
  <c r="BC779" i="2"/>
  <c r="AO779" i="2"/>
  <c r="AN779" i="2"/>
  <c r="AM779" i="2"/>
  <c r="AL779" i="2"/>
  <c r="AK779" i="2"/>
  <c r="AJ779" i="2"/>
  <c r="AP779" i="2" s="1"/>
  <c r="AQ779" i="2" s="1"/>
  <c r="AI779" i="2"/>
  <c r="AG779" i="2"/>
  <c r="A779" i="2"/>
  <c r="BL778" i="2"/>
  <c r="BC778" i="2"/>
  <c r="AO778" i="2"/>
  <c r="AM778" i="2"/>
  <c r="AL778" i="2"/>
  <c r="AN778" i="2" s="1"/>
  <c r="AK778" i="2"/>
  <c r="AJ778" i="2"/>
  <c r="AG778" i="2"/>
  <c r="AI778" i="2" s="1"/>
  <c r="A778" i="2"/>
  <c r="BL777" i="2"/>
  <c r="BC777" i="2"/>
  <c r="AP777" i="2"/>
  <c r="AQ777" i="2" s="1"/>
  <c r="AO777" i="2"/>
  <c r="AM777" i="2"/>
  <c r="AL777" i="2"/>
  <c r="AN777" i="2" s="1"/>
  <c r="AK777" i="2"/>
  <c r="AJ777" i="2"/>
  <c r="AG777" i="2"/>
  <c r="AI777" i="2" s="1"/>
  <c r="A777" i="2"/>
  <c r="BL776" i="2"/>
  <c r="BC776" i="2"/>
  <c r="AO776" i="2"/>
  <c r="AM776" i="2"/>
  <c r="AN776" i="2" s="1"/>
  <c r="AL776" i="2"/>
  <c r="AK776" i="2"/>
  <c r="AJ776" i="2"/>
  <c r="AI776" i="2"/>
  <c r="AG776" i="2"/>
  <c r="A776" i="2"/>
  <c r="BL775" i="2"/>
  <c r="BC775" i="2"/>
  <c r="AO775" i="2"/>
  <c r="AM775" i="2"/>
  <c r="AL775" i="2"/>
  <c r="AN775" i="2" s="1"/>
  <c r="AK775" i="2"/>
  <c r="AJ775" i="2"/>
  <c r="AG775" i="2"/>
  <c r="AI775" i="2" s="1"/>
  <c r="A775" i="2"/>
  <c r="BL774" i="2"/>
  <c r="BC774" i="2"/>
  <c r="AO774" i="2"/>
  <c r="AM774" i="2"/>
  <c r="AL774" i="2"/>
  <c r="AN774" i="2" s="1"/>
  <c r="AK774" i="2"/>
  <c r="AJ774" i="2"/>
  <c r="AG774" i="2"/>
  <c r="AI774" i="2" s="1"/>
  <c r="A774" i="2"/>
  <c r="BL773" i="2"/>
  <c r="BC773" i="2"/>
  <c r="AP773" i="2"/>
  <c r="AQ773" i="2" s="1"/>
  <c r="AO773" i="2"/>
  <c r="AM773" i="2"/>
  <c r="AL773" i="2"/>
  <c r="AN773" i="2" s="1"/>
  <c r="AK773" i="2"/>
  <c r="AJ773" i="2"/>
  <c r="AG773" i="2"/>
  <c r="AI773" i="2" s="1"/>
  <c r="A773" i="2"/>
  <c r="BL772" i="2"/>
  <c r="BC772" i="2"/>
  <c r="AO772" i="2"/>
  <c r="AN772" i="2"/>
  <c r="AM772" i="2"/>
  <c r="AL772" i="2"/>
  <c r="AK772" i="2"/>
  <c r="AJ772" i="2"/>
  <c r="AP772" i="2" s="1"/>
  <c r="AQ772" i="2" s="1"/>
  <c r="AG772" i="2"/>
  <c r="AI772" i="2" s="1"/>
  <c r="A772" i="2"/>
  <c r="BL771" i="2"/>
  <c r="BC771" i="2"/>
  <c r="AO771" i="2"/>
  <c r="AM771" i="2"/>
  <c r="AL771" i="2"/>
  <c r="AN771" i="2" s="1"/>
  <c r="AK771" i="2"/>
  <c r="AJ771" i="2"/>
  <c r="AG771" i="2"/>
  <c r="AI771" i="2" s="1"/>
  <c r="A771" i="2"/>
  <c r="BL770" i="2"/>
  <c r="BF770" i="2"/>
  <c r="BC770" i="2"/>
  <c r="AO770" i="2"/>
  <c r="AM770" i="2"/>
  <c r="AL770" i="2"/>
  <c r="AN770" i="2" s="1"/>
  <c r="AP770" i="2" s="1"/>
  <c r="AQ770" i="2" s="1"/>
  <c r="AK770" i="2"/>
  <c r="AJ770" i="2"/>
  <c r="AG770" i="2"/>
  <c r="AI770" i="2" s="1"/>
  <c r="A770" i="2"/>
  <c r="BL769" i="2"/>
  <c r="BC769" i="2"/>
  <c r="AO769" i="2"/>
  <c r="AM769" i="2"/>
  <c r="AN769" i="2" s="1"/>
  <c r="AL769" i="2"/>
  <c r="AK769" i="2"/>
  <c r="AJ769" i="2"/>
  <c r="AI769" i="2"/>
  <c r="AG769" i="2"/>
  <c r="A769" i="2"/>
  <c r="BL768" i="2"/>
  <c r="BC768" i="2"/>
  <c r="AO768" i="2"/>
  <c r="AN768" i="2"/>
  <c r="AM768" i="2"/>
  <c r="AL768" i="2"/>
  <c r="AK768" i="2"/>
  <c r="AJ768" i="2"/>
  <c r="AP768" i="2" s="1"/>
  <c r="AQ768" i="2" s="1"/>
  <c r="AG768" i="2"/>
  <c r="AI768" i="2" s="1"/>
  <c r="A768" i="2"/>
  <c r="BL767" i="2"/>
  <c r="BC767" i="2"/>
  <c r="AO767" i="2"/>
  <c r="AM767" i="2"/>
  <c r="AL767" i="2"/>
  <c r="AN767" i="2" s="1"/>
  <c r="AK767" i="2"/>
  <c r="AJ767" i="2"/>
  <c r="AG767" i="2"/>
  <c r="AI767" i="2" s="1"/>
  <c r="A767" i="2"/>
  <c r="BL766" i="2"/>
  <c r="BC766" i="2"/>
  <c r="AO766" i="2"/>
  <c r="AM766" i="2"/>
  <c r="AL766" i="2"/>
  <c r="AK766" i="2"/>
  <c r="AJ766" i="2"/>
  <c r="AI766" i="2"/>
  <c r="AG766" i="2"/>
  <c r="A766" i="2"/>
  <c r="BL765" i="2"/>
  <c r="BC765" i="2"/>
  <c r="AO765" i="2"/>
  <c r="AM765" i="2"/>
  <c r="AN765" i="2" s="1"/>
  <c r="AL765" i="2"/>
  <c r="AK765" i="2"/>
  <c r="AJ765" i="2"/>
  <c r="AI765" i="2"/>
  <c r="AG765" i="2"/>
  <c r="A765" i="2"/>
  <c r="BL764" i="2"/>
  <c r="BC764" i="2"/>
  <c r="AO764" i="2"/>
  <c r="AN764" i="2"/>
  <c r="AM764" i="2"/>
  <c r="AL764" i="2"/>
  <c r="AK764" i="2"/>
  <c r="AJ764" i="2"/>
  <c r="AP764" i="2" s="1"/>
  <c r="AQ764" i="2" s="1"/>
  <c r="AG764" i="2"/>
  <c r="AI764" i="2" s="1"/>
  <c r="A764" i="2"/>
  <c r="BL763" i="2"/>
  <c r="BI763" i="2"/>
  <c r="BC763" i="2"/>
  <c r="AO763" i="2"/>
  <c r="AM763" i="2"/>
  <c r="AL763" i="2"/>
  <c r="AN763" i="2" s="1"/>
  <c r="AK763" i="2"/>
  <c r="AJ763" i="2"/>
  <c r="AG763" i="2"/>
  <c r="AI763" i="2" s="1"/>
  <c r="A763" i="2"/>
  <c r="BL762" i="2"/>
  <c r="BC762" i="2"/>
  <c r="AO762" i="2"/>
  <c r="AM762" i="2"/>
  <c r="AL762" i="2"/>
  <c r="AK762" i="2"/>
  <c r="AJ762" i="2"/>
  <c r="AI762" i="2"/>
  <c r="AG762" i="2"/>
  <c r="A762" i="2"/>
  <c r="BL761" i="2"/>
  <c r="BI761" i="2"/>
  <c r="BC761" i="2"/>
  <c r="AO761" i="2"/>
  <c r="AM761" i="2"/>
  <c r="AL761" i="2"/>
  <c r="AK761" i="2"/>
  <c r="AJ761" i="2"/>
  <c r="AI761" i="2"/>
  <c r="AG761" i="2"/>
  <c r="A761" i="2"/>
  <c r="BL760" i="2"/>
  <c r="BK760" i="2"/>
  <c r="BC760" i="2"/>
  <c r="AO760" i="2"/>
  <c r="AN760" i="2"/>
  <c r="AM760" i="2"/>
  <c r="AL760" i="2"/>
  <c r="AK760" i="2"/>
  <c r="AJ760" i="2"/>
  <c r="AI760" i="2"/>
  <c r="AG760" i="2"/>
  <c r="A760" i="2"/>
  <c r="BL759" i="2"/>
  <c r="BC759" i="2"/>
  <c r="AO759" i="2"/>
  <c r="AN759" i="2"/>
  <c r="AM759" i="2"/>
  <c r="AL759" i="2"/>
  <c r="AK759" i="2"/>
  <c r="AJ759" i="2"/>
  <c r="AP759" i="2" s="1"/>
  <c r="AQ759" i="2" s="1"/>
  <c r="AG759" i="2"/>
  <c r="AI759" i="2" s="1"/>
  <c r="A759" i="2"/>
  <c r="BL758" i="2"/>
  <c r="BC758" i="2"/>
  <c r="AO758" i="2"/>
  <c r="AM758" i="2"/>
  <c r="AL758" i="2"/>
  <c r="AK758" i="2"/>
  <c r="AJ758" i="2"/>
  <c r="AI758" i="2"/>
  <c r="AG758" i="2"/>
  <c r="A758" i="2"/>
  <c r="BL757" i="2"/>
  <c r="BC757" i="2"/>
  <c r="AO757" i="2"/>
  <c r="AN757" i="2"/>
  <c r="AM757" i="2"/>
  <c r="AL757" i="2"/>
  <c r="AK757" i="2"/>
  <c r="AJ757" i="2"/>
  <c r="AP757" i="2" s="1"/>
  <c r="AQ757" i="2" s="1"/>
  <c r="AI757" i="2"/>
  <c r="AG757" i="2"/>
  <c r="A757" i="2"/>
  <c r="BL756" i="2"/>
  <c r="BC756" i="2"/>
  <c r="AO756" i="2"/>
  <c r="AN756" i="2"/>
  <c r="AM756" i="2"/>
  <c r="AL756" i="2"/>
  <c r="AK756" i="2"/>
  <c r="AJ756" i="2"/>
  <c r="AP756" i="2" s="1"/>
  <c r="AQ756" i="2" s="1"/>
  <c r="AI756" i="2"/>
  <c r="AG756" i="2"/>
  <c r="A756" i="2"/>
  <c r="BL755" i="2"/>
  <c r="BC755" i="2"/>
  <c r="AP755" i="2"/>
  <c r="AQ755" i="2" s="1"/>
  <c r="AO755" i="2"/>
  <c r="AM755" i="2"/>
  <c r="AL755" i="2"/>
  <c r="AN755" i="2" s="1"/>
  <c r="AK755" i="2"/>
  <c r="AJ755" i="2"/>
  <c r="AG755" i="2"/>
  <c r="AI755" i="2" s="1"/>
  <c r="A755" i="2"/>
  <c r="BL754" i="2"/>
  <c r="BH754" i="2"/>
  <c r="BC754" i="2"/>
  <c r="AO754" i="2"/>
  <c r="AM754" i="2"/>
  <c r="AL754" i="2"/>
  <c r="AK754" i="2"/>
  <c r="AJ754" i="2"/>
  <c r="AI754" i="2"/>
  <c r="AG754" i="2"/>
  <c r="A754" i="2"/>
  <c r="BL753" i="2"/>
  <c r="BC753" i="2"/>
  <c r="AO753" i="2"/>
  <c r="AN753" i="2"/>
  <c r="AM753" i="2"/>
  <c r="AL753" i="2"/>
  <c r="AK753" i="2"/>
  <c r="AJ753" i="2"/>
  <c r="AP753" i="2" s="1"/>
  <c r="AQ753" i="2" s="1"/>
  <c r="AG753" i="2"/>
  <c r="AI753" i="2" s="1"/>
  <c r="A753" i="2"/>
  <c r="BL752" i="2"/>
  <c r="BC752" i="2"/>
  <c r="AO752" i="2"/>
  <c r="AN752" i="2"/>
  <c r="AM752" i="2"/>
  <c r="AL752" i="2"/>
  <c r="AK752" i="2"/>
  <c r="AJ752" i="2"/>
  <c r="AI752" i="2"/>
  <c r="AG752" i="2"/>
  <c r="A752" i="2"/>
  <c r="BL751" i="2"/>
  <c r="BC751" i="2"/>
  <c r="AO751" i="2"/>
  <c r="AM751" i="2"/>
  <c r="AL751" i="2"/>
  <c r="AN751" i="2" s="1"/>
  <c r="AP751" i="2" s="1"/>
  <c r="AQ751" i="2" s="1"/>
  <c r="AK751" i="2"/>
  <c r="AJ751" i="2"/>
  <c r="AG751" i="2"/>
  <c r="AI751" i="2" s="1"/>
  <c r="A751" i="2"/>
  <c r="BL750" i="2"/>
  <c r="BE750" i="2"/>
  <c r="BC750" i="2"/>
  <c r="AO750" i="2"/>
  <c r="AM750" i="2"/>
  <c r="AL750" i="2"/>
  <c r="AK750" i="2"/>
  <c r="AJ750" i="2"/>
  <c r="AI750" i="2"/>
  <c r="AG750" i="2"/>
  <c r="A750" i="2"/>
  <c r="BL749" i="2"/>
  <c r="BF749" i="2"/>
  <c r="BC749" i="2"/>
  <c r="AO749" i="2"/>
  <c r="AM749" i="2"/>
  <c r="AL749" i="2"/>
  <c r="AK749" i="2"/>
  <c r="AJ749" i="2"/>
  <c r="AI749" i="2"/>
  <c r="AG749" i="2"/>
  <c r="A749" i="2"/>
  <c r="BL748" i="2"/>
  <c r="BC748" i="2"/>
  <c r="AO748" i="2"/>
  <c r="AN748" i="2"/>
  <c r="AM748" i="2"/>
  <c r="AL748" i="2"/>
  <c r="AK748" i="2"/>
  <c r="AJ748" i="2"/>
  <c r="AP748" i="2" s="1"/>
  <c r="AQ748" i="2" s="1"/>
  <c r="AI748" i="2"/>
  <c r="AG748" i="2"/>
  <c r="A748" i="2"/>
  <c r="BL747" i="2"/>
  <c r="BC747" i="2"/>
  <c r="AP747" i="2"/>
  <c r="AQ747" i="2" s="1"/>
  <c r="AO747" i="2"/>
  <c r="AM747" i="2"/>
  <c r="AL747" i="2"/>
  <c r="AN747" i="2" s="1"/>
  <c r="AK747" i="2"/>
  <c r="AJ747" i="2"/>
  <c r="AG747" i="2"/>
  <c r="AI747" i="2" s="1"/>
  <c r="A747" i="2"/>
  <c r="BL746" i="2"/>
  <c r="BC746" i="2"/>
  <c r="AO746" i="2"/>
  <c r="AM746" i="2"/>
  <c r="AL746" i="2"/>
  <c r="AK746" i="2"/>
  <c r="AJ746" i="2"/>
  <c r="AI746" i="2"/>
  <c r="AG746" i="2"/>
  <c r="A746" i="2"/>
  <c r="BL745" i="2"/>
  <c r="BC745" i="2"/>
  <c r="AO745" i="2"/>
  <c r="AM745" i="2"/>
  <c r="AN745" i="2" s="1"/>
  <c r="AL745" i="2"/>
  <c r="AK745" i="2"/>
  <c r="AJ745" i="2"/>
  <c r="AI745" i="2"/>
  <c r="AG745" i="2"/>
  <c r="A745" i="2"/>
  <c r="BL744" i="2"/>
  <c r="BK744" i="2"/>
  <c r="BC744" i="2"/>
  <c r="AO744" i="2"/>
  <c r="AN744" i="2"/>
  <c r="AM744" i="2"/>
  <c r="AL744" i="2"/>
  <c r="AK744" i="2"/>
  <c r="AJ744" i="2"/>
  <c r="AP744" i="2" s="1"/>
  <c r="AQ744" i="2" s="1"/>
  <c r="AI744" i="2"/>
  <c r="AG744" i="2"/>
  <c r="A744" i="2"/>
  <c r="BL743" i="2"/>
  <c r="BC743" i="2"/>
  <c r="AO743" i="2"/>
  <c r="AN743" i="2"/>
  <c r="AM743" i="2"/>
  <c r="AL743" i="2"/>
  <c r="AK743" i="2"/>
  <c r="AJ743" i="2"/>
  <c r="AP743" i="2" s="1"/>
  <c r="AQ743" i="2" s="1"/>
  <c r="AG743" i="2"/>
  <c r="AI743" i="2" s="1"/>
  <c r="A743" i="2"/>
  <c r="BL742" i="2"/>
  <c r="BE742" i="2"/>
  <c r="BC742" i="2"/>
  <c r="AO742" i="2"/>
  <c r="AM742" i="2"/>
  <c r="AL742" i="2"/>
  <c r="AK742" i="2"/>
  <c r="AJ742" i="2"/>
  <c r="AI742" i="2"/>
  <c r="AG742" i="2"/>
  <c r="A742" i="2"/>
  <c r="BL741" i="2"/>
  <c r="BK741" i="2"/>
  <c r="BC741" i="2"/>
  <c r="AQ741" i="2"/>
  <c r="AO741" i="2"/>
  <c r="AN741" i="2"/>
  <c r="AM741" i="2"/>
  <c r="AL741" i="2"/>
  <c r="AK741" i="2"/>
  <c r="AJ741" i="2"/>
  <c r="AP741" i="2" s="1"/>
  <c r="AI741" i="2"/>
  <c r="AG741" i="2"/>
  <c r="A741" i="2"/>
  <c r="BL740" i="2"/>
  <c r="BC740" i="2"/>
  <c r="AO740" i="2"/>
  <c r="AN740" i="2"/>
  <c r="AM740" i="2"/>
  <c r="AL740" i="2"/>
  <c r="AK740" i="2"/>
  <c r="AJ740" i="2"/>
  <c r="AP740" i="2" s="1"/>
  <c r="AQ740" i="2" s="1"/>
  <c r="AI740" i="2"/>
  <c r="AG740" i="2"/>
  <c r="A740" i="2"/>
  <c r="BL739" i="2"/>
  <c r="BC739" i="2"/>
  <c r="AO739" i="2"/>
  <c r="AN739" i="2"/>
  <c r="AM739" i="2"/>
  <c r="AL739" i="2"/>
  <c r="AK739" i="2"/>
  <c r="AJ739" i="2"/>
  <c r="AP739" i="2" s="1"/>
  <c r="AQ739" i="2" s="1"/>
  <c r="AG739" i="2"/>
  <c r="AI739" i="2" s="1"/>
  <c r="A739" i="2"/>
  <c r="BL738" i="2"/>
  <c r="BD738" i="2"/>
  <c r="BC738" i="2"/>
  <c r="AO738" i="2"/>
  <c r="AM738" i="2"/>
  <c r="AL738" i="2"/>
  <c r="AK738" i="2"/>
  <c r="AJ738" i="2"/>
  <c r="AI738" i="2"/>
  <c r="AG738" i="2"/>
  <c r="A738" i="2"/>
  <c r="BL737" i="2"/>
  <c r="BG737" i="2"/>
  <c r="BC737" i="2"/>
  <c r="AP737" i="2"/>
  <c r="AQ737" i="2" s="1"/>
  <c r="AO737" i="2"/>
  <c r="AM737" i="2"/>
  <c r="AL737" i="2"/>
  <c r="AN737" i="2" s="1"/>
  <c r="AK737" i="2"/>
  <c r="AJ737" i="2"/>
  <c r="AG737" i="2"/>
  <c r="AI737" i="2" s="1"/>
  <c r="A737" i="2"/>
  <c r="BL736" i="2"/>
  <c r="BC736" i="2"/>
  <c r="AO736" i="2"/>
  <c r="AN736" i="2"/>
  <c r="AM736" i="2"/>
  <c r="AL736" i="2"/>
  <c r="AK736" i="2"/>
  <c r="AJ736" i="2"/>
  <c r="AI736" i="2"/>
  <c r="AG736" i="2"/>
  <c r="A736" i="2"/>
  <c r="BL735" i="2"/>
  <c r="BC735" i="2"/>
  <c r="AO735" i="2"/>
  <c r="AM735" i="2"/>
  <c r="AL735" i="2"/>
  <c r="AN735" i="2" s="1"/>
  <c r="AP735" i="2" s="1"/>
  <c r="AQ735" i="2" s="1"/>
  <c r="AK735" i="2"/>
  <c r="AJ735" i="2"/>
  <c r="AG735" i="2"/>
  <c r="AI735" i="2" s="1"/>
  <c r="A735" i="2"/>
  <c r="BL734" i="2"/>
  <c r="BC734" i="2"/>
  <c r="AO734" i="2"/>
  <c r="AM734" i="2"/>
  <c r="AL734" i="2"/>
  <c r="AK734" i="2"/>
  <c r="AJ734" i="2"/>
  <c r="AI734" i="2"/>
  <c r="AG734" i="2"/>
  <c r="A734" i="2"/>
  <c r="BL733" i="2"/>
  <c r="BC733" i="2"/>
  <c r="AQ733" i="2"/>
  <c r="AO733" i="2"/>
  <c r="AM733" i="2"/>
  <c r="AL733" i="2"/>
  <c r="AN733" i="2" s="1"/>
  <c r="AP733" i="2" s="1"/>
  <c r="AK733" i="2"/>
  <c r="AJ733" i="2"/>
  <c r="AG733" i="2"/>
  <c r="AI733" i="2" s="1"/>
  <c r="A733" i="2"/>
  <c r="BL732" i="2"/>
  <c r="BC732" i="2"/>
  <c r="AO732" i="2"/>
  <c r="AN732" i="2"/>
  <c r="AM732" i="2"/>
  <c r="AL732" i="2"/>
  <c r="AK732" i="2"/>
  <c r="AJ732" i="2"/>
  <c r="AP732" i="2" s="1"/>
  <c r="AQ732" i="2" s="1"/>
  <c r="AI732" i="2"/>
  <c r="AG732" i="2"/>
  <c r="A732" i="2"/>
  <c r="BL731" i="2"/>
  <c r="BC731" i="2"/>
  <c r="AO731" i="2"/>
  <c r="AN731" i="2"/>
  <c r="AM731" i="2"/>
  <c r="AL731" i="2"/>
  <c r="AK731" i="2"/>
  <c r="AJ731" i="2"/>
  <c r="AP731" i="2" s="1"/>
  <c r="AQ731" i="2" s="1"/>
  <c r="AI731" i="2"/>
  <c r="AG731" i="2"/>
  <c r="A731" i="2"/>
  <c r="BL730" i="2"/>
  <c r="BC730" i="2"/>
  <c r="AO730" i="2"/>
  <c r="AM730" i="2"/>
  <c r="AL730" i="2"/>
  <c r="AN730" i="2" s="1"/>
  <c r="AK730" i="2"/>
  <c r="AP730" i="2" s="1"/>
  <c r="AQ730" i="2" s="1"/>
  <c r="AJ730" i="2"/>
  <c r="AG730" i="2"/>
  <c r="AI730" i="2" s="1"/>
  <c r="A730" i="2"/>
  <c r="BL729" i="2"/>
  <c r="BC729" i="2"/>
  <c r="AO729" i="2"/>
  <c r="AM729" i="2"/>
  <c r="AL729" i="2"/>
  <c r="AK729" i="2"/>
  <c r="AJ729" i="2"/>
  <c r="AI729" i="2"/>
  <c r="AG729" i="2"/>
  <c r="A729" i="2"/>
  <c r="BL728" i="2"/>
  <c r="BC728" i="2"/>
  <c r="AP728" i="2"/>
  <c r="AQ728" i="2" s="1"/>
  <c r="AO728" i="2"/>
  <c r="AM728" i="2"/>
  <c r="AL728" i="2"/>
  <c r="AN728" i="2" s="1"/>
  <c r="AK728" i="2"/>
  <c r="AJ728" i="2"/>
  <c r="AG728" i="2"/>
  <c r="AI728" i="2" s="1"/>
  <c r="A728" i="2"/>
  <c r="BL727" i="2"/>
  <c r="BC727" i="2"/>
  <c r="AO727" i="2"/>
  <c r="AN727" i="2"/>
  <c r="AM727" i="2"/>
  <c r="AL727" i="2"/>
  <c r="AK727" i="2"/>
  <c r="AJ727" i="2"/>
  <c r="AP727" i="2" s="1"/>
  <c r="AQ727" i="2" s="1"/>
  <c r="AI727" i="2"/>
  <c r="AG727" i="2"/>
  <c r="A727" i="2"/>
  <c r="BL726" i="2"/>
  <c r="BC726" i="2"/>
  <c r="AP726" i="2"/>
  <c r="AQ726" i="2" s="1"/>
  <c r="AO726" i="2"/>
  <c r="AM726" i="2"/>
  <c r="AL726" i="2"/>
  <c r="AN726" i="2" s="1"/>
  <c r="AK726" i="2"/>
  <c r="AJ726" i="2"/>
  <c r="AG726" i="2"/>
  <c r="AI726" i="2" s="1"/>
  <c r="A726" i="2"/>
  <c r="BL725" i="2"/>
  <c r="BF725" i="2"/>
  <c r="BC725" i="2"/>
  <c r="AO725" i="2"/>
  <c r="AM725" i="2"/>
  <c r="AL725" i="2"/>
  <c r="AK725" i="2"/>
  <c r="AJ725" i="2"/>
  <c r="AI725" i="2"/>
  <c r="AG725" i="2"/>
  <c r="A725" i="2"/>
  <c r="BL724" i="2"/>
  <c r="BC724" i="2"/>
  <c r="AO724" i="2"/>
  <c r="AN724" i="2"/>
  <c r="AM724" i="2"/>
  <c r="AL724" i="2"/>
  <c r="AK724" i="2"/>
  <c r="AJ724" i="2"/>
  <c r="AP724" i="2" s="1"/>
  <c r="AQ724" i="2" s="1"/>
  <c r="AG724" i="2"/>
  <c r="AI724" i="2" s="1"/>
  <c r="A724" i="2"/>
  <c r="BL723" i="2"/>
  <c r="BC723" i="2"/>
  <c r="AO723" i="2"/>
  <c r="AN723" i="2"/>
  <c r="AM723" i="2"/>
  <c r="AL723" i="2"/>
  <c r="AK723" i="2"/>
  <c r="AJ723" i="2"/>
  <c r="AP723" i="2" s="1"/>
  <c r="AQ723" i="2" s="1"/>
  <c r="AI723" i="2"/>
  <c r="AG723" i="2"/>
  <c r="A723" i="2"/>
  <c r="BL722" i="2"/>
  <c r="BD722" i="2"/>
  <c r="BC722" i="2"/>
  <c r="AO722" i="2"/>
  <c r="AN722" i="2"/>
  <c r="AM722" i="2"/>
  <c r="AL722" i="2"/>
  <c r="AK722" i="2"/>
  <c r="AJ722" i="2"/>
  <c r="AP722" i="2" s="1"/>
  <c r="AQ722" i="2" s="1"/>
  <c r="AG722" i="2"/>
  <c r="AI722" i="2" s="1"/>
  <c r="A722" i="2"/>
  <c r="BL721" i="2"/>
  <c r="BC721" i="2"/>
  <c r="AO721" i="2"/>
  <c r="AM721" i="2"/>
  <c r="AL721" i="2"/>
  <c r="AK721" i="2"/>
  <c r="AJ721" i="2"/>
  <c r="AI721" i="2"/>
  <c r="AG721" i="2"/>
  <c r="A721" i="2"/>
  <c r="BL720" i="2"/>
  <c r="BC720" i="2"/>
  <c r="AO720" i="2"/>
  <c r="AM720" i="2"/>
  <c r="AL720" i="2"/>
  <c r="AN720" i="2" s="1"/>
  <c r="AP720" i="2" s="1"/>
  <c r="AQ720" i="2" s="1"/>
  <c r="AK720" i="2"/>
  <c r="AJ720" i="2"/>
  <c r="AG720" i="2"/>
  <c r="AI720" i="2" s="1"/>
  <c r="A720" i="2"/>
  <c r="BL719" i="2"/>
  <c r="BD719" i="2"/>
  <c r="BC719" i="2"/>
  <c r="AO719" i="2"/>
  <c r="AM719" i="2"/>
  <c r="AN719" i="2" s="1"/>
  <c r="AL719" i="2"/>
  <c r="AK719" i="2"/>
  <c r="AJ719" i="2"/>
  <c r="AI719" i="2"/>
  <c r="AG719" i="2"/>
  <c r="A719" i="2"/>
  <c r="BL718" i="2"/>
  <c r="BG718" i="2"/>
  <c r="BC718" i="2"/>
  <c r="AP718" i="2"/>
  <c r="AQ718" i="2" s="1"/>
  <c r="AO718" i="2"/>
  <c r="AM718" i="2"/>
  <c r="AL718" i="2"/>
  <c r="AN718" i="2" s="1"/>
  <c r="AK718" i="2"/>
  <c r="AJ718" i="2"/>
  <c r="AG718" i="2"/>
  <c r="AI718" i="2" s="1"/>
  <c r="A718" i="2"/>
  <c r="BL717" i="2"/>
  <c r="BC717" i="2"/>
  <c r="AO717" i="2"/>
  <c r="AM717" i="2"/>
  <c r="AL717" i="2"/>
  <c r="AK717" i="2"/>
  <c r="AJ717" i="2"/>
  <c r="AI717" i="2"/>
  <c r="AG717" i="2"/>
  <c r="A717" i="2"/>
  <c r="BL716" i="2"/>
  <c r="BC716" i="2"/>
  <c r="AO716" i="2"/>
  <c r="AN716" i="2"/>
  <c r="AM716" i="2"/>
  <c r="AL716" i="2"/>
  <c r="AK716" i="2"/>
  <c r="AJ716" i="2"/>
  <c r="AP716" i="2" s="1"/>
  <c r="AQ716" i="2" s="1"/>
  <c r="AG716" i="2"/>
  <c r="AI716" i="2" s="1"/>
  <c r="A716" i="2"/>
  <c r="BL715" i="2"/>
  <c r="BC715" i="2"/>
  <c r="AO715" i="2"/>
  <c r="AN715" i="2"/>
  <c r="AM715" i="2"/>
  <c r="AL715" i="2"/>
  <c r="AK715" i="2"/>
  <c r="AJ715" i="2"/>
  <c r="AP715" i="2" s="1"/>
  <c r="AQ715" i="2" s="1"/>
  <c r="AI715" i="2"/>
  <c r="AG715" i="2"/>
  <c r="A715" i="2"/>
  <c r="BL714" i="2"/>
  <c r="BC714" i="2"/>
  <c r="AO714" i="2"/>
  <c r="AN714" i="2"/>
  <c r="AM714" i="2"/>
  <c r="AL714" i="2"/>
  <c r="AK714" i="2"/>
  <c r="AJ714" i="2"/>
  <c r="AP714" i="2" s="1"/>
  <c r="AQ714" i="2" s="1"/>
  <c r="AG714" i="2"/>
  <c r="AI714" i="2" s="1"/>
  <c r="A714" i="2"/>
  <c r="BL713" i="2"/>
  <c r="BC713" i="2"/>
  <c r="AO713" i="2"/>
  <c r="AM713" i="2"/>
  <c r="AL713" i="2"/>
  <c r="AK713" i="2"/>
  <c r="AJ713" i="2"/>
  <c r="AI713" i="2"/>
  <c r="AG713" i="2"/>
  <c r="A713" i="2"/>
  <c r="BL712" i="2"/>
  <c r="BC712" i="2"/>
  <c r="AP712" i="2"/>
  <c r="AQ712" i="2" s="1"/>
  <c r="AO712" i="2"/>
  <c r="AM712" i="2"/>
  <c r="AL712" i="2"/>
  <c r="AN712" i="2" s="1"/>
  <c r="AK712" i="2"/>
  <c r="AJ712" i="2"/>
  <c r="AG712" i="2"/>
  <c r="AI712" i="2" s="1"/>
  <c r="A712" i="2"/>
  <c r="BL711" i="2"/>
  <c r="BC711" i="2"/>
  <c r="AO711" i="2"/>
  <c r="AM711" i="2"/>
  <c r="AN711" i="2" s="1"/>
  <c r="AL711" i="2"/>
  <c r="AK711" i="2"/>
  <c r="AJ711" i="2"/>
  <c r="AI711" i="2"/>
  <c r="AG711" i="2"/>
  <c r="A711" i="2"/>
  <c r="BL710" i="2"/>
  <c r="BD710" i="2"/>
  <c r="BC710" i="2"/>
  <c r="AO710" i="2"/>
  <c r="AN710" i="2"/>
  <c r="AM710" i="2"/>
  <c r="AL710" i="2"/>
  <c r="AK710" i="2"/>
  <c r="AJ710" i="2"/>
  <c r="AP710" i="2" s="1"/>
  <c r="AQ710" i="2" s="1"/>
  <c r="AG710" i="2"/>
  <c r="AI710" i="2" s="1"/>
  <c r="A710" i="2"/>
  <c r="BL709" i="2"/>
  <c r="BC709" i="2"/>
  <c r="AO709" i="2"/>
  <c r="AM709" i="2"/>
  <c r="AL709" i="2"/>
  <c r="AK709" i="2"/>
  <c r="AJ709" i="2"/>
  <c r="AI709" i="2"/>
  <c r="AG709" i="2"/>
  <c r="A709" i="2"/>
  <c r="BL708" i="2"/>
  <c r="BC708" i="2"/>
  <c r="AO708" i="2"/>
  <c r="AN708" i="2"/>
  <c r="AM708" i="2"/>
  <c r="AL708" i="2"/>
  <c r="AK708" i="2"/>
  <c r="AJ708" i="2"/>
  <c r="AP708" i="2" s="1"/>
  <c r="AQ708" i="2" s="1"/>
  <c r="AG708" i="2"/>
  <c r="AI708" i="2" s="1"/>
  <c r="A708" i="2"/>
  <c r="BL707" i="2"/>
  <c r="BG707" i="2"/>
  <c r="BC707" i="2"/>
  <c r="AO707" i="2"/>
  <c r="AM707" i="2"/>
  <c r="AL707" i="2"/>
  <c r="AN707" i="2" s="1"/>
  <c r="AP707" i="2" s="1"/>
  <c r="AQ707" i="2" s="1"/>
  <c r="AK707" i="2"/>
  <c r="AJ707" i="2"/>
  <c r="AG707" i="2"/>
  <c r="AI707" i="2" s="1"/>
  <c r="A707" i="2"/>
  <c r="BL706" i="2"/>
  <c r="BC706" i="2"/>
  <c r="AO706" i="2"/>
  <c r="AM706" i="2"/>
  <c r="AL706" i="2"/>
  <c r="AK706" i="2"/>
  <c r="AJ706" i="2"/>
  <c r="AI706" i="2"/>
  <c r="AG706" i="2"/>
  <c r="A706" i="2"/>
  <c r="BL705" i="2"/>
  <c r="BC705" i="2"/>
  <c r="AO705" i="2"/>
  <c r="AN705" i="2"/>
  <c r="AM705" i="2"/>
  <c r="AL705" i="2"/>
  <c r="AK705" i="2"/>
  <c r="AJ705" i="2"/>
  <c r="AP705" i="2" s="1"/>
  <c r="AQ705" i="2" s="1"/>
  <c r="AG705" i="2"/>
  <c r="AI705" i="2" s="1"/>
  <c r="A705" i="2"/>
  <c r="BL704" i="2"/>
  <c r="BC704" i="2"/>
  <c r="AO704" i="2"/>
  <c r="AM704" i="2"/>
  <c r="AN704" i="2" s="1"/>
  <c r="AL704" i="2"/>
  <c r="AK704" i="2"/>
  <c r="AJ704" i="2"/>
  <c r="AI704" i="2"/>
  <c r="AG704" i="2"/>
  <c r="A704" i="2"/>
  <c r="BL703" i="2"/>
  <c r="BC703" i="2"/>
  <c r="AO703" i="2"/>
  <c r="AN703" i="2"/>
  <c r="AM703" i="2"/>
  <c r="AL703" i="2"/>
  <c r="AK703" i="2"/>
  <c r="AJ703" i="2"/>
  <c r="AP703" i="2" s="1"/>
  <c r="AQ703" i="2" s="1"/>
  <c r="AG703" i="2"/>
  <c r="AI703" i="2" s="1"/>
  <c r="A703" i="2"/>
  <c r="BL702" i="2"/>
  <c r="BC702" i="2"/>
  <c r="AO702" i="2"/>
  <c r="AM702" i="2"/>
  <c r="AL702" i="2"/>
  <c r="AN702" i="2" s="1"/>
  <c r="AK702" i="2"/>
  <c r="AJ702" i="2"/>
  <c r="AG702" i="2"/>
  <c r="AI702" i="2" s="1"/>
  <c r="A702" i="2"/>
  <c r="BL701" i="2"/>
  <c r="BC701" i="2"/>
  <c r="AO701" i="2"/>
  <c r="AM701" i="2"/>
  <c r="AL701" i="2"/>
  <c r="AN701" i="2" s="1"/>
  <c r="AP701" i="2" s="1"/>
  <c r="AQ701" i="2" s="1"/>
  <c r="AK701" i="2"/>
  <c r="AJ701" i="2"/>
  <c r="AG701" i="2"/>
  <c r="AI701" i="2" s="1"/>
  <c r="A701" i="2"/>
  <c r="BL700" i="2"/>
  <c r="BG700" i="2"/>
  <c r="BC700" i="2"/>
  <c r="AO700" i="2"/>
  <c r="AM700" i="2"/>
  <c r="AN700" i="2" s="1"/>
  <c r="AL700" i="2"/>
  <c r="AK700" i="2"/>
  <c r="AJ700" i="2"/>
  <c r="AI700" i="2"/>
  <c r="AG700" i="2"/>
  <c r="A700" i="2"/>
  <c r="BL699" i="2"/>
  <c r="BD699" i="2"/>
  <c r="BC699" i="2"/>
  <c r="AO699" i="2"/>
  <c r="AN699" i="2"/>
  <c r="AM699" i="2"/>
  <c r="AL699" i="2"/>
  <c r="AK699" i="2"/>
  <c r="AJ699" i="2"/>
  <c r="AP699" i="2" s="1"/>
  <c r="AQ699" i="2" s="1"/>
  <c r="AG699" i="2"/>
  <c r="AI699" i="2" s="1"/>
  <c r="A699" i="2"/>
  <c r="BL698" i="2"/>
  <c r="BC698" i="2"/>
  <c r="AO698" i="2"/>
  <c r="AM698" i="2"/>
  <c r="AL698" i="2"/>
  <c r="AN698" i="2" s="1"/>
  <c r="AK698" i="2"/>
  <c r="AP698" i="2" s="1"/>
  <c r="AQ698" i="2" s="1"/>
  <c r="AJ698" i="2"/>
  <c r="AG698" i="2"/>
  <c r="AI698" i="2" s="1"/>
  <c r="A698" i="2"/>
  <c r="BL697" i="2"/>
  <c r="BJ697" i="2"/>
  <c r="BC697" i="2"/>
  <c r="AP697" i="2"/>
  <c r="AQ697" i="2" s="1"/>
  <c r="AO697" i="2"/>
  <c r="AM697" i="2"/>
  <c r="AL697" i="2"/>
  <c r="AN697" i="2" s="1"/>
  <c r="AK697" i="2"/>
  <c r="AJ697" i="2"/>
  <c r="AG697" i="2"/>
  <c r="AI697" i="2" s="1"/>
  <c r="A697" i="2"/>
  <c r="BL696" i="2"/>
  <c r="BG696" i="2"/>
  <c r="BC696" i="2"/>
  <c r="AO696" i="2"/>
  <c r="AM696" i="2"/>
  <c r="AN696" i="2" s="1"/>
  <c r="AL696" i="2"/>
  <c r="AK696" i="2"/>
  <c r="AJ696" i="2"/>
  <c r="AI696" i="2"/>
  <c r="AG696" i="2"/>
  <c r="A696" i="2"/>
  <c r="BL695" i="2"/>
  <c r="BI695" i="2"/>
  <c r="BC695" i="2"/>
  <c r="AO695" i="2"/>
  <c r="AM695" i="2"/>
  <c r="AL695" i="2"/>
  <c r="AN695" i="2" s="1"/>
  <c r="AP695" i="2" s="1"/>
  <c r="AQ695" i="2" s="1"/>
  <c r="AK695" i="2"/>
  <c r="AJ695" i="2"/>
  <c r="AG695" i="2"/>
  <c r="AI695" i="2" s="1"/>
  <c r="A695" i="2"/>
  <c r="BL694" i="2"/>
  <c r="BC694" i="2"/>
  <c r="AO694" i="2"/>
  <c r="AM694" i="2"/>
  <c r="AL694" i="2"/>
  <c r="AN694" i="2" s="1"/>
  <c r="AK694" i="2"/>
  <c r="AP694" i="2" s="1"/>
  <c r="AQ694" i="2" s="1"/>
  <c r="AJ694" i="2"/>
  <c r="AG694" i="2"/>
  <c r="AI694" i="2" s="1"/>
  <c r="A694" i="2"/>
  <c r="BL693" i="2"/>
  <c r="BE693" i="2"/>
  <c r="BC693" i="2"/>
  <c r="AO693" i="2"/>
  <c r="AN693" i="2"/>
  <c r="AM693" i="2"/>
  <c r="AL693" i="2"/>
  <c r="AK693" i="2"/>
  <c r="AJ693" i="2"/>
  <c r="AP693" i="2" s="1"/>
  <c r="AQ693" i="2" s="1"/>
  <c r="AG693" i="2"/>
  <c r="AI693" i="2" s="1"/>
  <c r="A693" i="2"/>
  <c r="BL692" i="2"/>
  <c r="BC692" i="2"/>
  <c r="AO692" i="2"/>
  <c r="AM692" i="2"/>
  <c r="AN692" i="2" s="1"/>
  <c r="AL692" i="2"/>
  <c r="AK692" i="2"/>
  <c r="AJ692" i="2"/>
  <c r="AI692" i="2"/>
  <c r="AG692" i="2"/>
  <c r="A692" i="2"/>
  <c r="BL691" i="2"/>
  <c r="BC691" i="2"/>
  <c r="AO691" i="2"/>
  <c r="AM691" i="2"/>
  <c r="AL691" i="2"/>
  <c r="AN691" i="2" s="1"/>
  <c r="AP691" i="2" s="1"/>
  <c r="AQ691" i="2" s="1"/>
  <c r="AK691" i="2"/>
  <c r="AJ691" i="2"/>
  <c r="AG691" i="2"/>
  <c r="AI691" i="2" s="1"/>
  <c r="A691" i="2"/>
  <c r="BL690" i="2"/>
  <c r="BC690" i="2"/>
  <c r="AO690" i="2"/>
  <c r="AM690" i="2"/>
  <c r="AL690" i="2"/>
  <c r="AK690" i="2"/>
  <c r="AJ690" i="2"/>
  <c r="AI690" i="2"/>
  <c r="AG690" i="2"/>
  <c r="A690" i="2"/>
  <c r="BL689" i="2"/>
  <c r="BC689" i="2"/>
  <c r="AO689" i="2"/>
  <c r="AN689" i="2"/>
  <c r="AM689" i="2"/>
  <c r="AL689" i="2"/>
  <c r="AK689" i="2"/>
  <c r="AJ689" i="2"/>
  <c r="AP689" i="2" s="1"/>
  <c r="AQ689" i="2" s="1"/>
  <c r="AG689" i="2"/>
  <c r="AI689" i="2" s="1"/>
  <c r="A689" i="2"/>
  <c r="BL688" i="2"/>
  <c r="BC688" i="2"/>
  <c r="AO688" i="2"/>
  <c r="AM688" i="2"/>
  <c r="AN688" i="2" s="1"/>
  <c r="AL688" i="2"/>
  <c r="AK688" i="2"/>
  <c r="AJ688" i="2"/>
  <c r="AI688" i="2"/>
  <c r="AG688" i="2"/>
  <c r="A688" i="2"/>
  <c r="BL687" i="2"/>
  <c r="BC687" i="2"/>
  <c r="AO687" i="2"/>
  <c r="AN687" i="2"/>
  <c r="AM687" i="2"/>
  <c r="AL687" i="2"/>
  <c r="AK687" i="2"/>
  <c r="AJ687" i="2"/>
  <c r="AP687" i="2" s="1"/>
  <c r="AQ687" i="2" s="1"/>
  <c r="AG687" i="2"/>
  <c r="AI687" i="2" s="1"/>
  <c r="A687" i="2"/>
  <c r="BL686" i="2"/>
  <c r="BC686" i="2"/>
  <c r="AO686" i="2"/>
  <c r="AM686" i="2"/>
  <c r="AL686" i="2"/>
  <c r="AN686" i="2" s="1"/>
  <c r="AK686" i="2"/>
  <c r="AP686" i="2" s="1"/>
  <c r="AQ686" i="2" s="1"/>
  <c r="AJ686" i="2"/>
  <c r="AG686" i="2"/>
  <c r="AI686" i="2" s="1"/>
  <c r="A686" i="2"/>
  <c r="BL685" i="2"/>
  <c r="BJ685" i="2"/>
  <c r="BC685" i="2"/>
  <c r="AO685" i="2"/>
  <c r="AM685" i="2"/>
  <c r="AL685" i="2"/>
  <c r="AN685" i="2" s="1"/>
  <c r="AP685" i="2" s="1"/>
  <c r="AQ685" i="2" s="1"/>
  <c r="AK685" i="2"/>
  <c r="AJ685" i="2"/>
  <c r="AG685" i="2"/>
  <c r="AI685" i="2" s="1"/>
  <c r="A685" i="2"/>
  <c r="BL684" i="2"/>
  <c r="BC684" i="2"/>
  <c r="AO684" i="2"/>
  <c r="AM684" i="2"/>
  <c r="AN684" i="2" s="1"/>
  <c r="AL684" i="2"/>
  <c r="AK684" i="2"/>
  <c r="AJ684" i="2"/>
  <c r="AI684" i="2"/>
  <c r="AG684" i="2"/>
  <c r="A684" i="2"/>
  <c r="BL683" i="2"/>
  <c r="BD683" i="2"/>
  <c r="BC683" i="2"/>
  <c r="AO683" i="2"/>
  <c r="AN683" i="2"/>
  <c r="AM683" i="2"/>
  <c r="AL683" i="2"/>
  <c r="AK683" i="2"/>
  <c r="AJ683" i="2"/>
  <c r="AP683" i="2" s="1"/>
  <c r="AQ683" i="2" s="1"/>
  <c r="AG683" i="2"/>
  <c r="AI683" i="2" s="1"/>
  <c r="A683" i="2"/>
  <c r="BL682" i="2"/>
  <c r="BH682" i="2"/>
  <c r="BC682" i="2"/>
  <c r="AO682" i="2"/>
  <c r="AM682" i="2"/>
  <c r="AL682" i="2"/>
  <c r="AN682" i="2" s="1"/>
  <c r="AK682" i="2"/>
  <c r="AP682" i="2" s="1"/>
  <c r="AQ682" i="2" s="1"/>
  <c r="AJ682" i="2"/>
  <c r="AG682" i="2"/>
  <c r="AI682" i="2" s="1"/>
  <c r="A682" i="2"/>
  <c r="BL681" i="2"/>
  <c r="BC681" i="2"/>
  <c r="AP681" i="2"/>
  <c r="AQ681" i="2" s="1"/>
  <c r="AO681" i="2"/>
  <c r="AM681" i="2"/>
  <c r="AL681" i="2"/>
  <c r="AN681" i="2" s="1"/>
  <c r="AK681" i="2"/>
  <c r="AJ681" i="2"/>
  <c r="AG681" i="2"/>
  <c r="AI681" i="2" s="1"/>
  <c r="A681" i="2"/>
  <c r="BL680" i="2"/>
  <c r="BC680" i="2"/>
  <c r="AO680" i="2"/>
  <c r="AM680" i="2"/>
  <c r="AN680" i="2" s="1"/>
  <c r="AL680" i="2"/>
  <c r="AK680" i="2"/>
  <c r="AJ680" i="2"/>
  <c r="AI680" i="2"/>
  <c r="AG680" i="2"/>
  <c r="A680" i="2"/>
  <c r="BL679" i="2"/>
  <c r="BI679" i="2"/>
  <c r="BC679" i="2"/>
  <c r="AO679" i="2"/>
  <c r="AM679" i="2"/>
  <c r="AL679" i="2"/>
  <c r="AN679" i="2" s="1"/>
  <c r="AP679" i="2" s="1"/>
  <c r="AQ679" i="2" s="1"/>
  <c r="AK679" i="2"/>
  <c r="AJ679" i="2"/>
  <c r="AG679" i="2"/>
  <c r="AI679" i="2" s="1"/>
  <c r="A679" i="2"/>
  <c r="BL678" i="2"/>
  <c r="BC678" i="2"/>
  <c r="AO678" i="2"/>
  <c r="AM678" i="2"/>
  <c r="AL678" i="2"/>
  <c r="AN678" i="2" s="1"/>
  <c r="AK678" i="2"/>
  <c r="AP678" i="2" s="1"/>
  <c r="AQ678" i="2" s="1"/>
  <c r="AJ678" i="2"/>
  <c r="AG678" i="2"/>
  <c r="AI678" i="2" s="1"/>
  <c r="A678" i="2"/>
  <c r="BL677" i="2"/>
  <c r="BE677" i="2"/>
  <c r="BC677" i="2"/>
  <c r="AO677" i="2"/>
  <c r="AN677" i="2"/>
  <c r="AM677" i="2"/>
  <c r="AL677" i="2"/>
  <c r="AK677" i="2"/>
  <c r="AJ677" i="2"/>
  <c r="AP677" i="2" s="1"/>
  <c r="AQ677" i="2" s="1"/>
  <c r="AG677" i="2"/>
  <c r="AI677" i="2" s="1"/>
  <c r="A677" i="2"/>
  <c r="BL676" i="2"/>
  <c r="BC676" i="2"/>
  <c r="AO676" i="2"/>
  <c r="AM676" i="2"/>
  <c r="AN676" i="2" s="1"/>
  <c r="AL676" i="2"/>
  <c r="AK676" i="2"/>
  <c r="AJ676" i="2"/>
  <c r="AI676" i="2"/>
  <c r="AG676" i="2"/>
  <c r="A676" i="2"/>
  <c r="BL675" i="2"/>
  <c r="BC675" i="2"/>
  <c r="AO675" i="2"/>
  <c r="AM675" i="2"/>
  <c r="AL675" i="2"/>
  <c r="AN675" i="2" s="1"/>
  <c r="AP675" i="2" s="1"/>
  <c r="AQ675" i="2" s="1"/>
  <c r="AK675" i="2"/>
  <c r="AJ675" i="2"/>
  <c r="AG675" i="2"/>
  <c r="AI675" i="2" s="1"/>
  <c r="A675" i="2"/>
  <c r="BL674" i="2"/>
  <c r="BC674" i="2"/>
  <c r="AO674" i="2"/>
  <c r="AM674" i="2"/>
  <c r="AL674" i="2"/>
  <c r="AK674" i="2"/>
  <c r="AJ674" i="2"/>
  <c r="AI674" i="2"/>
  <c r="AG674" i="2"/>
  <c r="A674" i="2"/>
  <c r="BL673" i="2"/>
  <c r="BC673" i="2"/>
  <c r="AO673" i="2"/>
  <c r="AN673" i="2"/>
  <c r="AM673" i="2"/>
  <c r="AL673" i="2"/>
  <c r="AK673" i="2"/>
  <c r="AJ673" i="2"/>
  <c r="AP673" i="2" s="1"/>
  <c r="AQ673" i="2" s="1"/>
  <c r="AG673" i="2"/>
  <c r="AI673" i="2" s="1"/>
  <c r="A673" i="2"/>
  <c r="BL672" i="2"/>
  <c r="BC672" i="2"/>
  <c r="AO672" i="2"/>
  <c r="AM672" i="2"/>
  <c r="AN672" i="2" s="1"/>
  <c r="AL672" i="2"/>
  <c r="AK672" i="2"/>
  <c r="AJ672" i="2"/>
  <c r="AI672" i="2"/>
  <c r="AG672" i="2"/>
  <c r="A672" i="2"/>
  <c r="BL671" i="2"/>
  <c r="BD671" i="2"/>
  <c r="BC671" i="2"/>
  <c r="AO671" i="2"/>
  <c r="AN671" i="2"/>
  <c r="AM671" i="2"/>
  <c r="AL671" i="2"/>
  <c r="AK671" i="2"/>
  <c r="AJ671" i="2"/>
  <c r="AP671" i="2" s="1"/>
  <c r="AQ671" i="2" s="1"/>
  <c r="AG671" i="2"/>
  <c r="AI671" i="2" s="1"/>
  <c r="A671" i="2"/>
  <c r="BL670" i="2"/>
  <c r="BC670" i="2"/>
  <c r="AO670" i="2"/>
  <c r="AM670" i="2"/>
  <c r="AL670" i="2"/>
  <c r="AN670" i="2" s="1"/>
  <c r="AK670" i="2"/>
  <c r="AP670" i="2" s="1"/>
  <c r="AQ670" i="2" s="1"/>
  <c r="AJ670" i="2"/>
  <c r="AG670" i="2"/>
  <c r="AI670" i="2" s="1"/>
  <c r="A670" i="2"/>
  <c r="BL669" i="2"/>
  <c r="BJ669" i="2"/>
  <c r="BC669" i="2"/>
  <c r="AO669" i="2"/>
  <c r="AM669" i="2"/>
  <c r="AL669" i="2"/>
  <c r="AN669" i="2" s="1"/>
  <c r="AP669" i="2" s="1"/>
  <c r="AQ669" i="2" s="1"/>
  <c r="AK669" i="2"/>
  <c r="AJ669" i="2"/>
  <c r="AG669" i="2"/>
  <c r="AI669" i="2" s="1"/>
  <c r="A669" i="2"/>
  <c r="BL668" i="2"/>
  <c r="BC668" i="2"/>
  <c r="AO668" i="2"/>
  <c r="AM668" i="2"/>
  <c r="AN668" i="2" s="1"/>
  <c r="AL668" i="2"/>
  <c r="AK668" i="2"/>
  <c r="AJ668" i="2"/>
  <c r="AI668" i="2"/>
  <c r="AG668" i="2"/>
  <c r="A668" i="2"/>
  <c r="BL667" i="2"/>
  <c r="BC667" i="2"/>
  <c r="AO667" i="2"/>
  <c r="AN667" i="2"/>
  <c r="AM667" i="2"/>
  <c r="AL667" i="2"/>
  <c r="AK667" i="2"/>
  <c r="AJ667" i="2"/>
  <c r="AP667" i="2" s="1"/>
  <c r="AQ667" i="2" s="1"/>
  <c r="AG667" i="2"/>
  <c r="AI667" i="2" s="1"/>
  <c r="A667" i="2"/>
  <c r="BL666" i="2"/>
  <c r="BH666" i="2"/>
  <c r="BC666" i="2"/>
  <c r="AO666" i="2"/>
  <c r="AM666" i="2"/>
  <c r="AL666" i="2"/>
  <c r="AN666" i="2" s="1"/>
  <c r="AK666" i="2"/>
  <c r="AP666" i="2" s="1"/>
  <c r="AQ666" i="2" s="1"/>
  <c r="AJ666" i="2"/>
  <c r="AG666" i="2"/>
  <c r="AI666" i="2" s="1"/>
  <c r="A666" i="2"/>
  <c r="BL665" i="2"/>
  <c r="BI665" i="2"/>
  <c r="BC665" i="2"/>
  <c r="AP665" i="2"/>
  <c r="AQ665" i="2" s="1"/>
  <c r="AO665" i="2"/>
  <c r="AM665" i="2"/>
  <c r="AL665" i="2"/>
  <c r="AN665" i="2" s="1"/>
  <c r="AK665" i="2"/>
  <c r="AJ665" i="2"/>
  <c r="AG665" i="2"/>
  <c r="AI665" i="2" s="1"/>
  <c r="A665" i="2"/>
  <c r="BL664" i="2"/>
  <c r="BC664" i="2"/>
  <c r="AO664" i="2"/>
  <c r="AM664" i="2"/>
  <c r="AN664" i="2" s="1"/>
  <c r="AL664" i="2"/>
  <c r="AK664" i="2"/>
  <c r="AJ664" i="2"/>
  <c r="AI664" i="2"/>
  <c r="AG664" i="2"/>
  <c r="A664" i="2"/>
  <c r="BL663" i="2"/>
  <c r="BC663" i="2"/>
  <c r="AO663" i="2"/>
  <c r="AM663" i="2"/>
  <c r="AL663" i="2"/>
  <c r="AN663" i="2" s="1"/>
  <c r="AP663" i="2" s="1"/>
  <c r="AQ663" i="2" s="1"/>
  <c r="AK663" i="2"/>
  <c r="AJ663" i="2"/>
  <c r="AG663" i="2"/>
  <c r="AI663" i="2" s="1"/>
  <c r="A663" i="2"/>
  <c r="BL662" i="2"/>
  <c r="BF662" i="2"/>
  <c r="BC662" i="2"/>
  <c r="AO662" i="2"/>
  <c r="AM662" i="2"/>
  <c r="AL662" i="2"/>
  <c r="AN662" i="2" s="1"/>
  <c r="AK662" i="2"/>
  <c r="AP662" i="2" s="1"/>
  <c r="AQ662" i="2" s="1"/>
  <c r="AJ662" i="2"/>
  <c r="AG662" i="2"/>
  <c r="AI662" i="2" s="1"/>
  <c r="A662" i="2"/>
  <c r="BL661" i="2"/>
  <c r="BC661" i="2"/>
  <c r="AO661" i="2"/>
  <c r="AN661" i="2"/>
  <c r="AM661" i="2"/>
  <c r="AL661" i="2"/>
  <c r="AK661" i="2"/>
  <c r="AJ661" i="2"/>
  <c r="AP661" i="2" s="1"/>
  <c r="AQ661" i="2" s="1"/>
  <c r="AG661" i="2"/>
  <c r="AI661" i="2" s="1"/>
  <c r="A661" i="2"/>
  <c r="BL660" i="2"/>
  <c r="BC660" i="2"/>
  <c r="AO660" i="2"/>
  <c r="AM660" i="2"/>
  <c r="AN660" i="2" s="1"/>
  <c r="AL660" i="2"/>
  <c r="AK660" i="2"/>
  <c r="AJ660" i="2"/>
  <c r="AI660" i="2"/>
  <c r="AG660" i="2"/>
  <c r="A660" i="2"/>
  <c r="BL659" i="2"/>
  <c r="BG659" i="2"/>
  <c r="BC659" i="2"/>
  <c r="AO659" i="2"/>
  <c r="AM659" i="2"/>
  <c r="AL659" i="2"/>
  <c r="AN659" i="2" s="1"/>
  <c r="AP659" i="2" s="1"/>
  <c r="AQ659" i="2" s="1"/>
  <c r="AK659" i="2"/>
  <c r="AJ659" i="2"/>
  <c r="AG659" i="2"/>
  <c r="AI659" i="2" s="1"/>
  <c r="A659" i="2"/>
  <c r="BL658" i="2"/>
  <c r="BC658" i="2"/>
  <c r="AO658" i="2"/>
  <c r="AM658" i="2"/>
  <c r="AL658" i="2"/>
  <c r="AK658" i="2"/>
  <c r="AJ658" i="2"/>
  <c r="AI658" i="2"/>
  <c r="AG658" i="2"/>
  <c r="A658" i="2"/>
  <c r="BL657" i="2"/>
  <c r="BC657" i="2"/>
  <c r="AO657" i="2"/>
  <c r="AN657" i="2"/>
  <c r="AM657" i="2"/>
  <c r="AL657" i="2"/>
  <c r="AK657" i="2"/>
  <c r="AJ657" i="2"/>
  <c r="AP657" i="2" s="1"/>
  <c r="AQ657" i="2" s="1"/>
  <c r="AG657" i="2"/>
  <c r="AI657" i="2" s="1"/>
  <c r="A657" i="2"/>
  <c r="BL656" i="2"/>
  <c r="BC656" i="2"/>
  <c r="AO656" i="2"/>
  <c r="AM656" i="2"/>
  <c r="AN656" i="2" s="1"/>
  <c r="AL656" i="2"/>
  <c r="AK656" i="2"/>
  <c r="AJ656" i="2"/>
  <c r="AI656" i="2"/>
  <c r="AG656" i="2"/>
  <c r="A656" i="2"/>
  <c r="BL655" i="2"/>
  <c r="BD655" i="2"/>
  <c r="BC655" i="2"/>
  <c r="AO655" i="2"/>
  <c r="AN655" i="2"/>
  <c r="AM655" i="2"/>
  <c r="AL655" i="2"/>
  <c r="AK655" i="2"/>
  <c r="AJ655" i="2"/>
  <c r="AP655" i="2" s="1"/>
  <c r="AQ655" i="2" s="1"/>
  <c r="AG655" i="2"/>
  <c r="AI655" i="2" s="1"/>
  <c r="A655" i="2"/>
  <c r="BL654" i="2"/>
  <c r="BC654" i="2"/>
  <c r="AO654" i="2"/>
  <c r="AM654" i="2"/>
  <c r="AL654" i="2"/>
  <c r="AN654" i="2" s="1"/>
  <c r="AK654" i="2"/>
  <c r="AP654" i="2" s="1"/>
  <c r="AQ654" i="2" s="1"/>
  <c r="AJ654" i="2"/>
  <c r="AG654" i="2"/>
  <c r="AI654" i="2" s="1"/>
  <c r="A654" i="2"/>
  <c r="BL653" i="2"/>
  <c r="BC653" i="2"/>
  <c r="AO653" i="2"/>
  <c r="AM653" i="2"/>
  <c r="AL653" i="2"/>
  <c r="AN653" i="2" s="1"/>
  <c r="AP653" i="2" s="1"/>
  <c r="AQ653" i="2" s="1"/>
  <c r="AK653" i="2"/>
  <c r="AJ653" i="2"/>
  <c r="AG653" i="2"/>
  <c r="AI653" i="2" s="1"/>
  <c r="A653" i="2"/>
  <c r="BL652" i="2"/>
  <c r="BG652" i="2"/>
  <c r="BC652" i="2"/>
  <c r="AO652" i="2"/>
  <c r="AM652" i="2"/>
  <c r="AN652" i="2" s="1"/>
  <c r="AL652" i="2"/>
  <c r="AK652" i="2"/>
  <c r="AJ652" i="2"/>
  <c r="AI652" i="2"/>
  <c r="AG652" i="2"/>
  <c r="A652" i="2"/>
  <c r="BL651" i="2"/>
  <c r="BC651" i="2"/>
  <c r="AO651" i="2"/>
  <c r="AN651" i="2"/>
  <c r="AM651" i="2"/>
  <c r="AL651" i="2"/>
  <c r="AK651" i="2"/>
  <c r="AJ651" i="2"/>
  <c r="AP651" i="2" s="1"/>
  <c r="AQ651" i="2" s="1"/>
  <c r="AG651" i="2"/>
  <c r="AI651" i="2" s="1"/>
  <c r="A651" i="2"/>
  <c r="BL650" i="2"/>
  <c r="BC650" i="2"/>
  <c r="AO650" i="2"/>
  <c r="AM650" i="2"/>
  <c r="AL650" i="2"/>
  <c r="AN650" i="2" s="1"/>
  <c r="AK650" i="2"/>
  <c r="AP650" i="2" s="1"/>
  <c r="AQ650" i="2" s="1"/>
  <c r="AJ650" i="2"/>
  <c r="AG650" i="2"/>
  <c r="AI650" i="2" s="1"/>
  <c r="A650" i="2"/>
  <c r="BL649" i="2"/>
  <c r="BJ649" i="2"/>
  <c r="BI649" i="2"/>
  <c r="BC649" i="2"/>
  <c r="AP649" i="2"/>
  <c r="AQ649" i="2" s="1"/>
  <c r="AO649" i="2"/>
  <c r="AM649" i="2"/>
  <c r="AL649" i="2"/>
  <c r="AN649" i="2" s="1"/>
  <c r="AK649" i="2"/>
  <c r="AJ649" i="2"/>
  <c r="AG649" i="2"/>
  <c r="AI649" i="2" s="1"/>
  <c r="A649" i="2"/>
  <c r="BL648" i="2"/>
  <c r="BG648" i="2"/>
  <c r="BC648" i="2"/>
  <c r="AO648" i="2"/>
  <c r="AM648" i="2"/>
  <c r="AN648" i="2" s="1"/>
  <c r="AL648" i="2"/>
  <c r="AK648" i="2"/>
  <c r="AJ648" i="2"/>
  <c r="AI648" i="2"/>
  <c r="AG648" i="2"/>
  <c r="A648" i="2"/>
  <c r="BL647" i="2"/>
  <c r="BC647" i="2"/>
  <c r="AO647" i="2"/>
  <c r="AM647" i="2"/>
  <c r="AL647" i="2"/>
  <c r="AN647" i="2" s="1"/>
  <c r="AP647" i="2" s="1"/>
  <c r="AQ647" i="2" s="1"/>
  <c r="AK647" i="2"/>
  <c r="AJ647" i="2"/>
  <c r="AG647" i="2"/>
  <c r="AI647" i="2" s="1"/>
  <c r="A647" i="2"/>
  <c r="BL646" i="2"/>
  <c r="BF646" i="2"/>
  <c r="BC646" i="2"/>
  <c r="AO646" i="2"/>
  <c r="AM646" i="2"/>
  <c r="AL646" i="2"/>
  <c r="AN646" i="2" s="1"/>
  <c r="AK646" i="2"/>
  <c r="AP646" i="2" s="1"/>
  <c r="AQ646" i="2" s="1"/>
  <c r="AJ646" i="2"/>
  <c r="AG646" i="2"/>
  <c r="AI646" i="2" s="1"/>
  <c r="A646" i="2"/>
  <c r="BL645" i="2"/>
  <c r="BC645" i="2"/>
  <c r="AO645" i="2"/>
  <c r="AN645" i="2"/>
  <c r="AM645" i="2"/>
  <c r="AL645" i="2"/>
  <c r="AK645" i="2"/>
  <c r="AJ645" i="2"/>
  <c r="AP645" i="2" s="1"/>
  <c r="AQ645" i="2" s="1"/>
  <c r="AG645" i="2"/>
  <c r="AI645" i="2" s="1"/>
  <c r="A645" i="2"/>
  <c r="BL644" i="2"/>
  <c r="BC644" i="2"/>
  <c r="AO644" i="2"/>
  <c r="AM644" i="2"/>
  <c r="AN644" i="2" s="1"/>
  <c r="AL644" i="2"/>
  <c r="AK644" i="2"/>
  <c r="AJ644" i="2"/>
  <c r="AI644" i="2"/>
  <c r="AG644" i="2"/>
  <c r="A644" i="2"/>
  <c r="BL643" i="2"/>
  <c r="BG643" i="2"/>
  <c r="BC643" i="2"/>
  <c r="AO643" i="2"/>
  <c r="AM643" i="2"/>
  <c r="AL643" i="2"/>
  <c r="AN643" i="2" s="1"/>
  <c r="AP643" i="2" s="1"/>
  <c r="AQ643" i="2" s="1"/>
  <c r="AK643" i="2"/>
  <c r="AJ643" i="2"/>
  <c r="AG643" i="2"/>
  <c r="AI643" i="2" s="1"/>
  <c r="A643" i="2"/>
  <c r="BL642" i="2"/>
  <c r="BC642" i="2"/>
  <c r="AO642" i="2"/>
  <c r="AM642" i="2"/>
  <c r="AL642" i="2"/>
  <c r="AK642" i="2"/>
  <c r="AJ642" i="2"/>
  <c r="AI642" i="2"/>
  <c r="AG642" i="2"/>
  <c r="A642" i="2"/>
  <c r="BL641" i="2"/>
  <c r="BC641" i="2"/>
  <c r="AO641" i="2"/>
  <c r="AN641" i="2"/>
  <c r="AM641" i="2"/>
  <c r="AL641" i="2"/>
  <c r="AK641" i="2"/>
  <c r="AJ641" i="2"/>
  <c r="AP641" i="2" s="1"/>
  <c r="AQ641" i="2" s="1"/>
  <c r="AG641" i="2"/>
  <c r="AI641" i="2" s="1"/>
  <c r="A641" i="2"/>
  <c r="BL640" i="2"/>
  <c r="BC640" i="2"/>
  <c r="AO640" i="2"/>
  <c r="AM640" i="2"/>
  <c r="AN640" i="2" s="1"/>
  <c r="AL640" i="2"/>
  <c r="AK640" i="2"/>
  <c r="AJ640" i="2"/>
  <c r="AI640" i="2"/>
  <c r="AG640" i="2"/>
  <c r="A640" i="2"/>
  <c r="BL639" i="2"/>
  <c r="BC639" i="2"/>
  <c r="AO639" i="2"/>
  <c r="AN639" i="2"/>
  <c r="AM639" i="2"/>
  <c r="AL639" i="2"/>
  <c r="AK639" i="2"/>
  <c r="AJ639" i="2"/>
  <c r="AP639" i="2" s="1"/>
  <c r="AQ639" i="2" s="1"/>
  <c r="AG639" i="2"/>
  <c r="AI639" i="2" s="1"/>
  <c r="A639" i="2"/>
  <c r="BL638" i="2"/>
  <c r="BC638" i="2"/>
  <c r="AO638" i="2"/>
  <c r="AM638" i="2"/>
  <c r="AL638" i="2"/>
  <c r="AN638" i="2" s="1"/>
  <c r="AK638" i="2"/>
  <c r="AJ638" i="2"/>
  <c r="AG638" i="2"/>
  <c r="AI638" i="2" s="1"/>
  <c r="A638" i="2"/>
  <c r="BL637" i="2"/>
  <c r="BC637" i="2"/>
  <c r="AO637" i="2"/>
  <c r="AM637" i="2"/>
  <c r="AL637" i="2"/>
  <c r="AN637" i="2" s="1"/>
  <c r="AP637" i="2" s="1"/>
  <c r="AQ637" i="2" s="1"/>
  <c r="AK637" i="2"/>
  <c r="AJ637" i="2"/>
  <c r="AG637" i="2"/>
  <c r="AI637" i="2" s="1"/>
  <c r="A637" i="2"/>
  <c r="BL636" i="2"/>
  <c r="BG636" i="2"/>
  <c r="BC636" i="2"/>
  <c r="AO636" i="2"/>
  <c r="AM636" i="2"/>
  <c r="AL636" i="2"/>
  <c r="AN636" i="2" s="1"/>
  <c r="AP636" i="2" s="1"/>
  <c r="AQ636" i="2" s="1"/>
  <c r="AK636" i="2"/>
  <c r="AJ636" i="2"/>
  <c r="AG636" i="2"/>
  <c r="AI636" i="2" s="1"/>
  <c r="A636" i="2"/>
  <c r="BL635" i="2"/>
  <c r="BC635" i="2"/>
  <c r="AO635" i="2"/>
  <c r="AM635" i="2"/>
  <c r="AL635" i="2"/>
  <c r="AK635" i="2"/>
  <c r="AJ635" i="2"/>
  <c r="AI635" i="2"/>
  <c r="AG635" i="2"/>
  <c r="A635" i="2"/>
  <c r="BL634" i="2"/>
  <c r="BC634" i="2"/>
  <c r="AP634" i="2"/>
  <c r="AQ634" i="2" s="1"/>
  <c r="AO634" i="2"/>
  <c r="AM634" i="2"/>
  <c r="AL634" i="2"/>
  <c r="AN634" i="2" s="1"/>
  <c r="AK634" i="2"/>
  <c r="AJ634" i="2"/>
  <c r="AG634" i="2"/>
  <c r="AI634" i="2" s="1"/>
  <c r="A634" i="2"/>
  <c r="BL633" i="2"/>
  <c r="BC633" i="2"/>
  <c r="AQ633" i="2"/>
  <c r="AO633" i="2"/>
  <c r="AN633" i="2"/>
  <c r="AM633" i="2"/>
  <c r="AL633" i="2"/>
  <c r="AK633" i="2"/>
  <c r="AJ633" i="2"/>
  <c r="AP633" i="2" s="1"/>
  <c r="AI633" i="2"/>
  <c r="AG633" i="2"/>
  <c r="A633" i="2"/>
  <c r="BL632" i="2"/>
  <c r="BC632" i="2"/>
  <c r="AP632" i="2"/>
  <c r="AQ632" i="2" s="1"/>
  <c r="AO632" i="2"/>
  <c r="AM632" i="2"/>
  <c r="AL632" i="2"/>
  <c r="AN632" i="2" s="1"/>
  <c r="AK632" i="2"/>
  <c r="AJ632" i="2"/>
  <c r="AG632" i="2"/>
  <c r="AI632" i="2" s="1"/>
  <c r="A632" i="2"/>
  <c r="BL631" i="2"/>
  <c r="BC631" i="2"/>
  <c r="AO631" i="2"/>
  <c r="AM631" i="2"/>
  <c r="AL631" i="2"/>
  <c r="AK631" i="2"/>
  <c r="AJ631" i="2"/>
  <c r="AI631" i="2"/>
  <c r="AG631" i="2"/>
  <c r="A631" i="2"/>
  <c r="BL630" i="2"/>
  <c r="BG630" i="2"/>
  <c r="BC630" i="2"/>
  <c r="AO630" i="2"/>
  <c r="AM630" i="2"/>
  <c r="AL630" i="2"/>
  <c r="AK630" i="2"/>
  <c r="AJ630" i="2"/>
  <c r="AI630" i="2"/>
  <c r="AG630" i="2"/>
  <c r="A630" i="2"/>
  <c r="BL629" i="2"/>
  <c r="BK629" i="2"/>
  <c r="BC629" i="2"/>
  <c r="AO629" i="2"/>
  <c r="AN629" i="2"/>
  <c r="AM629" i="2"/>
  <c r="AL629" i="2"/>
  <c r="AK629" i="2"/>
  <c r="AJ629" i="2"/>
  <c r="AP629" i="2" s="1"/>
  <c r="AQ629" i="2" s="1"/>
  <c r="AI629" i="2"/>
  <c r="AG629" i="2"/>
  <c r="A629" i="2"/>
  <c r="BL628" i="2"/>
  <c r="BD628" i="2"/>
  <c r="BC628" i="2"/>
  <c r="AO628" i="2"/>
  <c r="AN628" i="2"/>
  <c r="AM628" i="2"/>
  <c r="AL628" i="2"/>
  <c r="AK628" i="2"/>
  <c r="AJ628" i="2"/>
  <c r="AP628" i="2" s="1"/>
  <c r="AQ628" i="2" s="1"/>
  <c r="AG628" i="2"/>
  <c r="AI628" i="2" s="1"/>
  <c r="A628" i="2"/>
  <c r="BL627" i="2"/>
  <c r="BD627" i="2"/>
  <c r="BC627" i="2"/>
  <c r="AO627" i="2"/>
  <c r="AM627" i="2"/>
  <c r="AL627" i="2"/>
  <c r="AK627" i="2"/>
  <c r="AJ627" i="2"/>
  <c r="AI627" i="2"/>
  <c r="AG627" i="2"/>
  <c r="A627" i="2"/>
  <c r="BL626" i="2"/>
  <c r="BI626" i="2"/>
  <c r="BC626" i="2"/>
  <c r="AO626" i="2"/>
  <c r="AN626" i="2"/>
  <c r="AM626" i="2"/>
  <c r="AL626" i="2"/>
  <c r="AK626" i="2"/>
  <c r="AJ626" i="2"/>
  <c r="AP626" i="2" s="1"/>
  <c r="AQ626" i="2" s="1"/>
  <c r="AI626" i="2"/>
  <c r="AG626" i="2"/>
  <c r="A626" i="2"/>
  <c r="BL625" i="2"/>
  <c r="BD625" i="2"/>
  <c r="BC625" i="2"/>
  <c r="AO625" i="2"/>
  <c r="AN625" i="2"/>
  <c r="AM625" i="2"/>
  <c r="AL625" i="2"/>
  <c r="AK625" i="2"/>
  <c r="AJ625" i="2"/>
  <c r="AP625" i="2" s="1"/>
  <c r="AQ625" i="2" s="1"/>
  <c r="AI625" i="2"/>
  <c r="AG625" i="2"/>
  <c r="A625" i="2"/>
  <c r="BL624" i="2"/>
  <c r="BG624" i="2"/>
  <c r="BD624" i="2"/>
  <c r="BC624" i="2"/>
  <c r="AO624" i="2"/>
  <c r="AN624" i="2"/>
  <c r="AM624" i="2"/>
  <c r="AL624" i="2"/>
  <c r="AK624" i="2"/>
  <c r="AJ624" i="2"/>
  <c r="AP624" i="2" s="1"/>
  <c r="AQ624" i="2" s="1"/>
  <c r="AG624" i="2"/>
  <c r="AI624" i="2" s="1"/>
  <c r="A624" i="2"/>
  <c r="BL623" i="2"/>
  <c r="BJ623" i="2"/>
  <c r="BE623" i="2"/>
  <c r="BC623" i="2"/>
  <c r="AO623" i="2"/>
  <c r="AM623" i="2"/>
  <c r="AL623" i="2"/>
  <c r="AK623" i="2"/>
  <c r="AJ623" i="2"/>
  <c r="AI623" i="2"/>
  <c r="AG623" i="2"/>
  <c r="A623" i="2"/>
  <c r="BL622" i="2"/>
  <c r="BK622" i="2"/>
  <c r="BC622" i="2"/>
  <c r="AO622" i="2"/>
  <c r="AN622" i="2"/>
  <c r="AM622" i="2"/>
  <c r="AL622" i="2"/>
  <c r="AK622" i="2"/>
  <c r="AJ622" i="2"/>
  <c r="AP622" i="2" s="1"/>
  <c r="AQ622" i="2" s="1"/>
  <c r="AG622" i="2"/>
  <c r="AI622" i="2" s="1"/>
  <c r="A622" i="2"/>
  <c r="BL621" i="2"/>
  <c r="BC621" i="2"/>
  <c r="AO621" i="2"/>
  <c r="AN621" i="2"/>
  <c r="AM621" i="2"/>
  <c r="AL621" i="2"/>
  <c r="AK621" i="2"/>
  <c r="AJ621" i="2"/>
  <c r="AI621" i="2"/>
  <c r="AG621" i="2"/>
  <c r="A621" i="2"/>
  <c r="BL620" i="2"/>
  <c r="BG620" i="2"/>
  <c r="BC620" i="2"/>
  <c r="AO620" i="2"/>
  <c r="AM620" i="2"/>
  <c r="AL620" i="2"/>
  <c r="AN620" i="2" s="1"/>
  <c r="AP620" i="2" s="1"/>
  <c r="AQ620" i="2" s="1"/>
  <c r="AK620" i="2"/>
  <c r="AJ620" i="2"/>
  <c r="AG620" i="2"/>
  <c r="AI620" i="2" s="1"/>
  <c r="A620" i="2"/>
  <c r="BL619" i="2"/>
  <c r="BC619" i="2"/>
  <c r="AO619" i="2"/>
  <c r="AM619" i="2"/>
  <c r="AL619" i="2"/>
  <c r="AK619" i="2"/>
  <c r="AJ619" i="2"/>
  <c r="AI619" i="2"/>
  <c r="AG619" i="2"/>
  <c r="A619" i="2"/>
  <c r="BL618" i="2"/>
  <c r="BG618" i="2"/>
  <c r="BC618" i="2"/>
  <c r="AP618" i="2"/>
  <c r="AQ618" i="2" s="1"/>
  <c r="AO618" i="2"/>
  <c r="AM618" i="2"/>
  <c r="AL618" i="2"/>
  <c r="AN618" i="2" s="1"/>
  <c r="AK618" i="2"/>
  <c r="AJ618" i="2"/>
  <c r="AG618" i="2"/>
  <c r="AI618" i="2" s="1"/>
  <c r="A618" i="2"/>
  <c r="BL617" i="2"/>
  <c r="BJ617" i="2"/>
  <c r="BC617" i="2"/>
  <c r="AQ617" i="2"/>
  <c r="AO617" i="2"/>
  <c r="AN617" i="2"/>
  <c r="AM617" i="2"/>
  <c r="AL617" i="2"/>
  <c r="AK617" i="2"/>
  <c r="AJ617" i="2"/>
  <c r="AP617" i="2" s="1"/>
  <c r="AI617" i="2"/>
  <c r="AG617" i="2"/>
  <c r="A617" i="2"/>
  <c r="BL616" i="2"/>
  <c r="BC616" i="2"/>
  <c r="AP616" i="2"/>
  <c r="AQ616" i="2" s="1"/>
  <c r="AO616" i="2"/>
  <c r="AM616" i="2"/>
  <c r="AL616" i="2"/>
  <c r="AN616" i="2" s="1"/>
  <c r="AK616" i="2"/>
  <c r="AJ616" i="2"/>
  <c r="AG616" i="2"/>
  <c r="AI616" i="2" s="1"/>
  <c r="A616" i="2"/>
  <c r="BL615" i="2"/>
  <c r="BC615" i="2"/>
  <c r="AO615" i="2"/>
  <c r="AM615" i="2"/>
  <c r="AL615" i="2"/>
  <c r="AK615" i="2"/>
  <c r="AJ615" i="2"/>
  <c r="AI615" i="2"/>
  <c r="AG615" i="2"/>
  <c r="A615" i="2"/>
  <c r="BL614" i="2"/>
  <c r="BG614" i="2"/>
  <c r="BC614" i="2"/>
  <c r="AO614" i="2"/>
  <c r="AM614" i="2"/>
  <c r="AL614" i="2"/>
  <c r="AK614" i="2"/>
  <c r="AJ614" i="2"/>
  <c r="AI614" i="2"/>
  <c r="AG614" i="2"/>
  <c r="A614" i="2"/>
  <c r="BL613" i="2"/>
  <c r="BC613" i="2"/>
  <c r="AO613" i="2"/>
  <c r="AN613" i="2"/>
  <c r="AM613" i="2"/>
  <c r="AL613" i="2"/>
  <c r="AK613" i="2"/>
  <c r="AJ613" i="2"/>
  <c r="AP613" i="2" s="1"/>
  <c r="AQ613" i="2" s="1"/>
  <c r="AI613" i="2"/>
  <c r="AG613" i="2"/>
  <c r="A613" i="2"/>
  <c r="BL612" i="2"/>
  <c r="BC612" i="2"/>
  <c r="AO612" i="2"/>
  <c r="AN612" i="2"/>
  <c r="AM612" i="2"/>
  <c r="AL612" i="2"/>
  <c r="AK612" i="2"/>
  <c r="AJ612" i="2"/>
  <c r="AP612" i="2" s="1"/>
  <c r="AQ612" i="2" s="1"/>
  <c r="AG612" i="2"/>
  <c r="AI612" i="2" s="1"/>
  <c r="A612" i="2"/>
  <c r="BL611" i="2"/>
  <c r="BC611" i="2"/>
  <c r="AO611" i="2"/>
  <c r="AM611" i="2"/>
  <c r="AL611" i="2"/>
  <c r="AK611" i="2"/>
  <c r="AJ611" i="2"/>
  <c r="AI611" i="2"/>
  <c r="AG611" i="2"/>
  <c r="A611" i="2"/>
  <c r="BL610" i="2"/>
  <c r="BC610" i="2"/>
  <c r="AO610" i="2"/>
  <c r="AN610" i="2"/>
  <c r="AM610" i="2"/>
  <c r="AL610" i="2"/>
  <c r="AK610" i="2"/>
  <c r="AJ610" i="2"/>
  <c r="AP610" i="2" s="1"/>
  <c r="AQ610" i="2" s="1"/>
  <c r="AI610" i="2"/>
  <c r="AG610" i="2"/>
  <c r="A610" i="2"/>
  <c r="BL609" i="2"/>
  <c r="BC609" i="2"/>
  <c r="AO609" i="2"/>
  <c r="AN609" i="2"/>
  <c r="AM609" i="2"/>
  <c r="AL609" i="2"/>
  <c r="AK609" i="2"/>
  <c r="AJ609" i="2"/>
  <c r="AP609" i="2" s="1"/>
  <c r="AQ609" i="2" s="1"/>
  <c r="AI609" i="2"/>
  <c r="AG609" i="2"/>
  <c r="A609" i="2"/>
  <c r="BL608" i="2"/>
  <c r="BD608" i="2"/>
  <c r="BC608" i="2"/>
  <c r="AO608" i="2"/>
  <c r="AN608" i="2"/>
  <c r="AM608" i="2"/>
  <c r="AL608" i="2"/>
  <c r="AK608" i="2"/>
  <c r="AJ608" i="2"/>
  <c r="AP608" i="2" s="1"/>
  <c r="AQ608" i="2" s="1"/>
  <c r="AG608" i="2"/>
  <c r="AI608" i="2" s="1"/>
  <c r="A608" i="2"/>
  <c r="BL607" i="2"/>
  <c r="BE607" i="2"/>
  <c r="BC607" i="2"/>
  <c r="AO607" i="2"/>
  <c r="AM607" i="2"/>
  <c r="AL607" i="2"/>
  <c r="AK607" i="2"/>
  <c r="AJ607" i="2"/>
  <c r="AI607" i="2"/>
  <c r="AG607" i="2"/>
  <c r="A607" i="2"/>
  <c r="BL606" i="2"/>
  <c r="BC606" i="2"/>
  <c r="AO606" i="2"/>
  <c r="AN606" i="2"/>
  <c r="AM606" i="2"/>
  <c r="AL606" i="2"/>
  <c r="AK606" i="2"/>
  <c r="AJ606" i="2"/>
  <c r="AP606" i="2" s="1"/>
  <c r="AQ606" i="2" s="1"/>
  <c r="AG606" i="2"/>
  <c r="AI606" i="2" s="1"/>
  <c r="A606" i="2"/>
  <c r="BL605" i="2"/>
  <c r="BC605" i="2"/>
  <c r="AO605" i="2"/>
  <c r="AN605" i="2"/>
  <c r="AM605" i="2"/>
  <c r="AL605" i="2"/>
  <c r="AK605" i="2"/>
  <c r="AJ605" i="2"/>
  <c r="AI605" i="2"/>
  <c r="AG605" i="2"/>
  <c r="A605" i="2"/>
  <c r="BL604" i="2"/>
  <c r="BC604" i="2"/>
  <c r="AO604" i="2"/>
  <c r="AM604" i="2"/>
  <c r="AL604" i="2"/>
  <c r="AN604" i="2" s="1"/>
  <c r="AP604" i="2" s="1"/>
  <c r="AQ604" i="2" s="1"/>
  <c r="AK604" i="2"/>
  <c r="AJ604" i="2"/>
  <c r="AG604" i="2"/>
  <c r="AI604" i="2" s="1"/>
  <c r="A604" i="2"/>
  <c r="BL603" i="2"/>
  <c r="BE603" i="2"/>
  <c r="BC603" i="2"/>
  <c r="AO603" i="2"/>
  <c r="AM603" i="2"/>
  <c r="AL603" i="2"/>
  <c r="AK603" i="2"/>
  <c r="AJ603" i="2"/>
  <c r="AI603" i="2"/>
  <c r="AG603" i="2"/>
  <c r="A603" i="2"/>
  <c r="BL602" i="2"/>
  <c r="BG602" i="2"/>
  <c r="BF602" i="2"/>
  <c r="BC602" i="2"/>
  <c r="AP602" i="2"/>
  <c r="AQ602" i="2" s="1"/>
  <c r="AO602" i="2"/>
  <c r="AM602" i="2"/>
  <c r="AL602" i="2"/>
  <c r="AN602" i="2" s="1"/>
  <c r="AK602" i="2"/>
  <c r="AJ602" i="2"/>
  <c r="AG602" i="2"/>
  <c r="AI602" i="2" s="1"/>
  <c r="A602" i="2"/>
  <c r="BL601" i="2"/>
  <c r="BJ601" i="2"/>
  <c r="BG601" i="2"/>
  <c r="BC601" i="2"/>
  <c r="AQ601" i="2"/>
  <c r="AO601" i="2"/>
  <c r="AN601" i="2"/>
  <c r="AM601" i="2"/>
  <c r="AL601" i="2"/>
  <c r="AK601" i="2"/>
  <c r="AJ601" i="2"/>
  <c r="AP601" i="2" s="1"/>
  <c r="AI601" i="2"/>
  <c r="AG601" i="2"/>
  <c r="A601" i="2"/>
  <c r="BL600" i="2"/>
  <c r="BC600" i="2"/>
  <c r="AP600" i="2"/>
  <c r="AQ600" i="2" s="1"/>
  <c r="AO600" i="2"/>
  <c r="AM600" i="2"/>
  <c r="AL600" i="2"/>
  <c r="AN600" i="2" s="1"/>
  <c r="AK600" i="2"/>
  <c r="AJ600" i="2"/>
  <c r="AG600" i="2"/>
  <c r="AI600" i="2" s="1"/>
  <c r="A600" i="2"/>
  <c r="BL599" i="2"/>
  <c r="BC599" i="2"/>
  <c r="AO599" i="2"/>
  <c r="AM599" i="2"/>
  <c r="AL599" i="2"/>
  <c r="AK599" i="2"/>
  <c r="AJ599" i="2"/>
  <c r="AI599" i="2"/>
  <c r="AG599" i="2"/>
  <c r="A599" i="2"/>
  <c r="BL598" i="2"/>
  <c r="BC598" i="2"/>
  <c r="AO598" i="2"/>
  <c r="AM598" i="2"/>
  <c r="AL598" i="2"/>
  <c r="AK598" i="2"/>
  <c r="AJ598" i="2"/>
  <c r="AI598" i="2"/>
  <c r="AG598" i="2"/>
  <c r="A598" i="2"/>
  <c r="BL597" i="2"/>
  <c r="BC597" i="2"/>
  <c r="AO597" i="2"/>
  <c r="AN597" i="2"/>
  <c r="AM597" i="2"/>
  <c r="AL597" i="2"/>
  <c r="AK597" i="2"/>
  <c r="AJ597" i="2"/>
  <c r="AP597" i="2" s="1"/>
  <c r="AQ597" i="2" s="1"/>
  <c r="AI597" i="2"/>
  <c r="AG597" i="2"/>
  <c r="A597" i="2"/>
  <c r="BL596" i="2"/>
  <c r="BC596" i="2"/>
  <c r="AO596" i="2"/>
  <c r="AN596" i="2"/>
  <c r="AM596" i="2"/>
  <c r="AL596" i="2"/>
  <c r="AK596" i="2"/>
  <c r="AJ596" i="2"/>
  <c r="AP596" i="2" s="1"/>
  <c r="AQ596" i="2" s="1"/>
  <c r="AG596" i="2"/>
  <c r="AI596" i="2" s="1"/>
  <c r="A596" i="2"/>
  <c r="BL595" i="2"/>
  <c r="BI595" i="2"/>
  <c r="BC595" i="2"/>
  <c r="AO595" i="2"/>
  <c r="AM595" i="2"/>
  <c r="AL595" i="2"/>
  <c r="AK595" i="2"/>
  <c r="AJ595" i="2"/>
  <c r="AI595" i="2"/>
  <c r="AG595" i="2"/>
  <c r="A595" i="2"/>
  <c r="BL594" i="2"/>
  <c r="BK594" i="2"/>
  <c r="BC594" i="2"/>
  <c r="AO594" i="2"/>
  <c r="AN594" i="2"/>
  <c r="AM594" i="2"/>
  <c r="AL594" i="2"/>
  <c r="AK594" i="2"/>
  <c r="AJ594" i="2"/>
  <c r="AP594" i="2" s="1"/>
  <c r="AQ594" i="2" s="1"/>
  <c r="AI594" i="2"/>
  <c r="AG594" i="2"/>
  <c r="A594" i="2"/>
  <c r="BL593" i="2"/>
  <c r="BC593" i="2"/>
  <c r="AO593" i="2"/>
  <c r="AN593" i="2"/>
  <c r="AM593" i="2"/>
  <c r="AL593" i="2"/>
  <c r="AK593" i="2"/>
  <c r="AJ593" i="2"/>
  <c r="AP593" i="2" s="1"/>
  <c r="AQ593" i="2" s="1"/>
  <c r="AI593" i="2"/>
  <c r="AG593" i="2"/>
  <c r="A593" i="2"/>
  <c r="BL592" i="2"/>
  <c r="BC592" i="2"/>
  <c r="AO592" i="2"/>
  <c r="AN592" i="2"/>
  <c r="AM592" i="2"/>
  <c r="AL592" i="2"/>
  <c r="AK592" i="2"/>
  <c r="AJ592" i="2"/>
  <c r="AP592" i="2" s="1"/>
  <c r="AQ592" i="2" s="1"/>
  <c r="AG592" i="2"/>
  <c r="AI592" i="2" s="1"/>
  <c r="A592" i="2"/>
  <c r="BL591" i="2"/>
  <c r="BC591" i="2"/>
  <c r="AO591" i="2"/>
  <c r="AM591" i="2"/>
  <c r="AL591" i="2"/>
  <c r="AK591" i="2"/>
  <c r="AJ591" i="2"/>
  <c r="AI591" i="2"/>
  <c r="AG591" i="2"/>
  <c r="A591" i="2"/>
  <c r="BL590" i="2"/>
  <c r="BC590" i="2"/>
  <c r="AO590" i="2"/>
  <c r="AN590" i="2"/>
  <c r="AM590" i="2"/>
  <c r="AL590" i="2"/>
  <c r="AK590" i="2"/>
  <c r="AJ590" i="2"/>
  <c r="AP590" i="2" s="1"/>
  <c r="AQ590" i="2" s="1"/>
  <c r="AG590" i="2"/>
  <c r="AI590" i="2" s="1"/>
  <c r="A590" i="2"/>
  <c r="BL589" i="2"/>
  <c r="BG589" i="2"/>
  <c r="BC589" i="2"/>
  <c r="AO589" i="2"/>
  <c r="AN589" i="2"/>
  <c r="AM589" i="2"/>
  <c r="AL589" i="2"/>
  <c r="AK589" i="2"/>
  <c r="AJ589" i="2"/>
  <c r="AI589" i="2"/>
  <c r="AG589" i="2"/>
  <c r="A589" i="2"/>
  <c r="BL588" i="2"/>
  <c r="BC588" i="2"/>
  <c r="AO588" i="2"/>
  <c r="AM588" i="2"/>
  <c r="AL588" i="2"/>
  <c r="AN588" i="2" s="1"/>
  <c r="AP588" i="2" s="1"/>
  <c r="AQ588" i="2" s="1"/>
  <c r="AK588" i="2"/>
  <c r="AJ588" i="2"/>
  <c r="AG588" i="2"/>
  <c r="AI588" i="2" s="1"/>
  <c r="A588" i="2"/>
  <c r="BL587" i="2"/>
  <c r="BE587" i="2"/>
  <c r="BC587" i="2"/>
  <c r="AO587" i="2"/>
  <c r="AM587" i="2"/>
  <c r="AL587" i="2"/>
  <c r="AK587" i="2"/>
  <c r="AJ587" i="2"/>
  <c r="AI587" i="2"/>
  <c r="AG587" i="2"/>
  <c r="A587" i="2"/>
  <c r="BL586" i="2"/>
  <c r="BF586" i="2"/>
  <c r="BC586" i="2"/>
  <c r="AP586" i="2"/>
  <c r="AQ586" i="2" s="1"/>
  <c r="AO586" i="2"/>
  <c r="AM586" i="2"/>
  <c r="AL586" i="2"/>
  <c r="AN586" i="2" s="1"/>
  <c r="AK586" i="2"/>
  <c r="AJ586" i="2"/>
  <c r="AG586" i="2"/>
  <c r="AI586" i="2" s="1"/>
  <c r="A586" i="2"/>
  <c r="BL585" i="2"/>
  <c r="BG585" i="2"/>
  <c r="BC585" i="2"/>
  <c r="AQ585" i="2"/>
  <c r="AO585" i="2"/>
  <c r="AN585" i="2"/>
  <c r="AM585" i="2"/>
  <c r="AL585" i="2"/>
  <c r="AK585" i="2"/>
  <c r="AJ585" i="2"/>
  <c r="AP585" i="2" s="1"/>
  <c r="AI585" i="2"/>
  <c r="AG585" i="2"/>
  <c r="A585" i="2"/>
  <c r="BL584" i="2"/>
  <c r="BC584" i="2"/>
  <c r="AO584" i="2"/>
  <c r="AM584" i="2"/>
  <c r="AL584" i="2"/>
  <c r="AN584" i="2" s="1"/>
  <c r="AP584" i="2" s="1"/>
  <c r="AQ584" i="2" s="1"/>
  <c r="AK584" i="2"/>
  <c r="AJ584" i="2"/>
  <c r="AG584" i="2"/>
  <c r="AI584" i="2" s="1"/>
  <c r="A584" i="2"/>
  <c r="BL583" i="2"/>
  <c r="BC583" i="2"/>
  <c r="AO583" i="2"/>
  <c r="AM583" i="2"/>
  <c r="AL583" i="2"/>
  <c r="AK583" i="2"/>
  <c r="AJ583" i="2"/>
  <c r="AI583" i="2"/>
  <c r="AG583" i="2"/>
  <c r="A583" i="2"/>
  <c r="BL582" i="2"/>
  <c r="BC582" i="2"/>
  <c r="AO582" i="2"/>
  <c r="AM582" i="2"/>
  <c r="AL582" i="2"/>
  <c r="AK582" i="2"/>
  <c r="AJ582" i="2"/>
  <c r="AI582" i="2"/>
  <c r="AG582" i="2"/>
  <c r="A582" i="2"/>
  <c r="BL581" i="2"/>
  <c r="BK581" i="2"/>
  <c r="BC581" i="2"/>
  <c r="AO581" i="2"/>
  <c r="AN581" i="2"/>
  <c r="AM581" i="2"/>
  <c r="AL581" i="2"/>
  <c r="AK581" i="2"/>
  <c r="AJ581" i="2"/>
  <c r="AP581" i="2" s="1"/>
  <c r="AQ581" i="2" s="1"/>
  <c r="AI581" i="2"/>
  <c r="AG581" i="2"/>
  <c r="A581" i="2"/>
  <c r="BL580" i="2"/>
  <c r="BD580" i="2"/>
  <c r="BC580" i="2"/>
  <c r="AO580" i="2"/>
  <c r="AN580" i="2"/>
  <c r="AM580" i="2"/>
  <c r="AL580" i="2"/>
  <c r="AK580" i="2"/>
  <c r="AJ580" i="2"/>
  <c r="AP580" i="2" s="1"/>
  <c r="AQ580" i="2" s="1"/>
  <c r="AG580" i="2"/>
  <c r="AI580" i="2" s="1"/>
  <c r="A580" i="2"/>
  <c r="BL579" i="2"/>
  <c r="BI579" i="2"/>
  <c r="BD579" i="2"/>
  <c r="BC579" i="2"/>
  <c r="AO579" i="2"/>
  <c r="AM579" i="2"/>
  <c r="AL579" i="2"/>
  <c r="AK579" i="2"/>
  <c r="AJ579" i="2"/>
  <c r="AI579" i="2"/>
  <c r="AG579" i="2"/>
  <c r="A579" i="2"/>
  <c r="BL578" i="2"/>
  <c r="BK578" i="2"/>
  <c r="BI578" i="2"/>
  <c r="BC578" i="2"/>
  <c r="AO578" i="2"/>
  <c r="AN578" i="2"/>
  <c r="AM578" i="2"/>
  <c r="AL578" i="2"/>
  <c r="AK578" i="2"/>
  <c r="AJ578" i="2"/>
  <c r="AP578" i="2" s="1"/>
  <c r="AQ578" i="2" s="1"/>
  <c r="AI578" i="2"/>
  <c r="AG578" i="2"/>
  <c r="A578" i="2"/>
  <c r="BL577" i="2"/>
  <c r="BD577" i="2"/>
  <c r="BC577" i="2"/>
  <c r="AO577" i="2"/>
  <c r="AN577" i="2"/>
  <c r="AM577" i="2"/>
  <c r="AL577" i="2"/>
  <c r="AK577" i="2"/>
  <c r="AJ577" i="2"/>
  <c r="AP577" i="2" s="1"/>
  <c r="AQ577" i="2" s="1"/>
  <c r="AI577" i="2"/>
  <c r="AG577" i="2"/>
  <c r="A577" i="2"/>
  <c r="BL576" i="2"/>
  <c r="BG576" i="2"/>
  <c r="BC576" i="2"/>
  <c r="AO576" i="2"/>
  <c r="AN576" i="2"/>
  <c r="AM576" i="2"/>
  <c r="AL576" i="2"/>
  <c r="AK576" i="2"/>
  <c r="AJ576" i="2"/>
  <c r="AP576" i="2" s="1"/>
  <c r="AQ576" i="2" s="1"/>
  <c r="AG576" i="2"/>
  <c r="AI576" i="2" s="1"/>
  <c r="A576" i="2"/>
  <c r="BL575" i="2"/>
  <c r="BJ575" i="2"/>
  <c r="BC575" i="2"/>
  <c r="AO575" i="2"/>
  <c r="AM575" i="2"/>
  <c r="AL575" i="2"/>
  <c r="AK575" i="2"/>
  <c r="AJ575" i="2"/>
  <c r="AI575" i="2"/>
  <c r="AG575" i="2"/>
  <c r="A575" i="2"/>
  <c r="BL574" i="2"/>
  <c r="BK574" i="2"/>
  <c r="BC574" i="2"/>
  <c r="AO574" i="2"/>
  <c r="AN574" i="2"/>
  <c r="AM574" i="2"/>
  <c r="AL574" i="2"/>
  <c r="AK574" i="2"/>
  <c r="AJ574" i="2"/>
  <c r="AP574" i="2" s="1"/>
  <c r="AQ574" i="2" s="1"/>
  <c r="AG574" i="2"/>
  <c r="AI574" i="2" s="1"/>
  <c r="A574" i="2"/>
  <c r="BL573" i="2"/>
  <c r="BG573" i="2"/>
  <c r="BC573" i="2"/>
  <c r="AO573" i="2"/>
  <c r="AN573" i="2"/>
  <c r="AM573" i="2"/>
  <c r="AL573" i="2"/>
  <c r="AK573" i="2"/>
  <c r="AJ573" i="2"/>
  <c r="AI573" i="2"/>
  <c r="AG573" i="2"/>
  <c r="A573" i="2"/>
  <c r="BL572" i="2"/>
  <c r="BG572" i="2"/>
  <c r="BC572" i="2"/>
  <c r="AO572" i="2"/>
  <c r="AM572" i="2"/>
  <c r="AL572" i="2"/>
  <c r="AN572" i="2" s="1"/>
  <c r="AP572" i="2" s="1"/>
  <c r="AQ572" i="2" s="1"/>
  <c r="AK572" i="2"/>
  <c r="AJ572" i="2"/>
  <c r="AG572" i="2"/>
  <c r="AI572" i="2" s="1"/>
  <c r="A572" i="2"/>
  <c r="BL571" i="2"/>
  <c r="BC571" i="2"/>
  <c r="AO571" i="2"/>
  <c r="AM571" i="2"/>
  <c r="AL571" i="2"/>
  <c r="AK571" i="2"/>
  <c r="AJ571" i="2"/>
  <c r="AI571" i="2"/>
  <c r="AG571" i="2"/>
  <c r="A571" i="2"/>
  <c r="BL570" i="2"/>
  <c r="BC570" i="2"/>
  <c r="AP570" i="2"/>
  <c r="AQ570" i="2" s="1"/>
  <c r="AO570" i="2"/>
  <c r="AM570" i="2"/>
  <c r="AL570" i="2"/>
  <c r="AN570" i="2" s="1"/>
  <c r="AK570" i="2"/>
  <c r="AJ570" i="2"/>
  <c r="AG570" i="2"/>
  <c r="AI570" i="2" s="1"/>
  <c r="A570" i="2"/>
  <c r="BL569" i="2"/>
  <c r="BC569" i="2"/>
  <c r="AQ569" i="2"/>
  <c r="AO569" i="2"/>
  <c r="AN569" i="2"/>
  <c r="AM569" i="2"/>
  <c r="AL569" i="2"/>
  <c r="AK569" i="2"/>
  <c r="AJ569" i="2"/>
  <c r="AP569" i="2" s="1"/>
  <c r="AI569" i="2"/>
  <c r="AG569" i="2"/>
  <c r="A569" i="2"/>
  <c r="BL568" i="2"/>
  <c r="BC568" i="2"/>
  <c r="AP568" i="2"/>
  <c r="AQ568" i="2" s="1"/>
  <c r="AO568" i="2"/>
  <c r="AM568" i="2"/>
  <c r="AL568" i="2"/>
  <c r="AN568" i="2" s="1"/>
  <c r="AK568" i="2"/>
  <c r="AJ568" i="2"/>
  <c r="AG568" i="2"/>
  <c r="AI568" i="2" s="1"/>
  <c r="A568" i="2"/>
  <c r="BL567" i="2"/>
  <c r="BC567" i="2"/>
  <c r="AO567" i="2"/>
  <c r="AM567" i="2"/>
  <c r="AL567" i="2"/>
  <c r="AK567" i="2"/>
  <c r="AJ567" i="2"/>
  <c r="AI567" i="2"/>
  <c r="AG567" i="2"/>
  <c r="A567" i="2"/>
  <c r="BL566" i="2"/>
  <c r="BG566" i="2"/>
  <c r="BC566" i="2"/>
  <c r="AO566" i="2"/>
  <c r="AM566" i="2"/>
  <c r="AL566" i="2"/>
  <c r="AK566" i="2"/>
  <c r="AJ566" i="2"/>
  <c r="AI566" i="2"/>
  <c r="AG566" i="2"/>
  <c r="A566" i="2"/>
  <c r="BL565" i="2"/>
  <c r="BK565" i="2"/>
  <c r="BC565" i="2"/>
  <c r="AO565" i="2"/>
  <c r="AN565" i="2"/>
  <c r="AM565" i="2"/>
  <c r="AL565" i="2"/>
  <c r="AK565" i="2"/>
  <c r="AJ565" i="2"/>
  <c r="AP565" i="2" s="1"/>
  <c r="AQ565" i="2" s="1"/>
  <c r="AI565" i="2"/>
  <c r="AG565" i="2"/>
  <c r="A565" i="2"/>
  <c r="BL564" i="2"/>
  <c r="BD564" i="2"/>
  <c r="BC564" i="2"/>
  <c r="AO564" i="2"/>
  <c r="AN564" i="2"/>
  <c r="AM564" i="2"/>
  <c r="AL564" i="2"/>
  <c r="AK564" i="2"/>
  <c r="AJ564" i="2"/>
  <c r="AP564" i="2" s="1"/>
  <c r="AQ564" i="2" s="1"/>
  <c r="AG564" i="2"/>
  <c r="AI564" i="2" s="1"/>
  <c r="A564" i="2"/>
  <c r="BL563" i="2"/>
  <c r="BD563" i="2"/>
  <c r="BC563" i="2"/>
  <c r="AO563" i="2"/>
  <c r="AM563" i="2"/>
  <c r="AL563" i="2"/>
  <c r="AK563" i="2"/>
  <c r="AJ563" i="2"/>
  <c r="AI563" i="2"/>
  <c r="AG563" i="2"/>
  <c r="A563" i="2"/>
  <c r="BL562" i="2"/>
  <c r="BI562" i="2"/>
  <c r="BC562" i="2"/>
  <c r="AO562" i="2"/>
  <c r="AN562" i="2"/>
  <c r="AM562" i="2"/>
  <c r="AL562" i="2"/>
  <c r="AK562" i="2"/>
  <c r="AJ562" i="2"/>
  <c r="AP562" i="2" s="1"/>
  <c r="AQ562" i="2" s="1"/>
  <c r="AI562" i="2"/>
  <c r="AG562" i="2"/>
  <c r="A562" i="2"/>
  <c r="BL561" i="2"/>
  <c r="BD561" i="2"/>
  <c r="BC561" i="2"/>
  <c r="AO561" i="2"/>
  <c r="AN561" i="2"/>
  <c r="AM561" i="2"/>
  <c r="AL561" i="2"/>
  <c r="AK561" i="2"/>
  <c r="AJ561" i="2"/>
  <c r="AP561" i="2" s="1"/>
  <c r="AQ561" i="2" s="1"/>
  <c r="AI561" i="2"/>
  <c r="AG561" i="2"/>
  <c r="A561" i="2"/>
  <c r="BL560" i="2"/>
  <c r="BG560" i="2"/>
  <c r="BD560" i="2"/>
  <c r="BC560" i="2"/>
  <c r="AO560" i="2"/>
  <c r="AN560" i="2"/>
  <c r="AM560" i="2"/>
  <c r="AL560" i="2"/>
  <c r="AK560" i="2"/>
  <c r="AJ560" i="2"/>
  <c r="AP560" i="2" s="1"/>
  <c r="AQ560" i="2" s="1"/>
  <c r="AG560" i="2"/>
  <c r="AI560" i="2" s="1"/>
  <c r="A560" i="2"/>
  <c r="BL559" i="2"/>
  <c r="BJ559" i="2"/>
  <c r="BE559" i="2"/>
  <c r="BC559" i="2"/>
  <c r="AO559" i="2"/>
  <c r="AM559" i="2"/>
  <c r="AL559" i="2"/>
  <c r="AK559" i="2"/>
  <c r="AJ559" i="2"/>
  <c r="AI559" i="2"/>
  <c r="AG559" i="2"/>
  <c r="A559" i="2"/>
  <c r="BL558" i="2"/>
  <c r="BK558" i="2"/>
  <c r="BC558" i="2"/>
  <c r="AO558" i="2"/>
  <c r="AN558" i="2"/>
  <c r="AM558" i="2"/>
  <c r="AL558" i="2"/>
  <c r="AK558" i="2"/>
  <c r="AJ558" i="2"/>
  <c r="AP558" i="2" s="1"/>
  <c r="AQ558" i="2" s="1"/>
  <c r="AG558" i="2"/>
  <c r="AI558" i="2" s="1"/>
  <c r="A558" i="2"/>
  <c r="BL557" i="2"/>
  <c r="BC557" i="2"/>
  <c r="AO557" i="2"/>
  <c r="AN557" i="2"/>
  <c r="AM557" i="2"/>
  <c r="AL557" i="2"/>
  <c r="AK557" i="2"/>
  <c r="AJ557" i="2"/>
  <c r="AI557" i="2"/>
  <c r="AG557" i="2"/>
  <c r="A557" i="2"/>
  <c r="BL556" i="2"/>
  <c r="BG556" i="2"/>
  <c r="BC556" i="2"/>
  <c r="AO556" i="2"/>
  <c r="AM556" i="2"/>
  <c r="AL556" i="2"/>
  <c r="AN556" i="2" s="1"/>
  <c r="AP556" i="2" s="1"/>
  <c r="AQ556" i="2" s="1"/>
  <c r="AK556" i="2"/>
  <c r="AJ556" i="2"/>
  <c r="AG556" i="2"/>
  <c r="AI556" i="2" s="1"/>
  <c r="A556" i="2"/>
  <c r="BL555" i="2"/>
  <c r="BC555" i="2"/>
  <c r="AO555" i="2"/>
  <c r="AM555" i="2"/>
  <c r="AL555" i="2"/>
  <c r="AK555" i="2"/>
  <c r="AJ555" i="2"/>
  <c r="AI555" i="2"/>
  <c r="AG555" i="2"/>
  <c r="A555" i="2"/>
  <c r="BL554" i="2"/>
  <c r="BG554" i="2"/>
  <c r="BC554" i="2"/>
  <c r="AP554" i="2"/>
  <c r="AQ554" i="2" s="1"/>
  <c r="AO554" i="2"/>
  <c r="AM554" i="2"/>
  <c r="AL554" i="2"/>
  <c r="AN554" i="2" s="1"/>
  <c r="AK554" i="2"/>
  <c r="AJ554" i="2"/>
  <c r="AG554" i="2"/>
  <c r="AI554" i="2" s="1"/>
  <c r="A554" i="2"/>
  <c r="BL553" i="2"/>
  <c r="BJ553" i="2"/>
  <c r="BC553" i="2"/>
  <c r="AQ553" i="2"/>
  <c r="AO553" i="2"/>
  <c r="AN553" i="2"/>
  <c r="AM553" i="2"/>
  <c r="AL553" i="2"/>
  <c r="AK553" i="2"/>
  <c r="AJ553" i="2"/>
  <c r="AP553" i="2" s="1"/>
  <c r="AI553" i="2"/>
  <c r="AG553" i="2"/>
  <c r="A553" i="2"/>
  <c r="BL552" i="2"/>
  <c r="BC552" i="2"/>
  <c r="AP552" i="2"/>
  <c r="AQ552" i="2" s="1"/>
  <c r="AO552" i="2"/>
  <c r="AM552" i="2"/>
  <c r="AL552" i="2"/>
  <c r="AN552" i="2" s="1"/>
  <c r="AK552" i="2"/>
  <c r="AJ552" i="2"/>
  <c r="AG552" i="2"/>
  <c r="AI552" i="2" s="1"/>
  <c r="A552" i="2"/>
  <c r="BL551" i="2"/>
  <c r="BC551" i="2"/>
  <c r="AO551" i="2"/>
  <c r="AM551" i="2"/>
  <c r="AL551" i="2"/>
  <c r="AK551" i="2"/>
  <c r="AJ551" i="2"/>
  <c r="AI551" i="2"/>
  <c r="AG551" i="2"/>
  <c r="A551" i="2"/>
  <c r="BL550" i="2"/>
  <c r="BG550" i="2"/>
  <c r="BC550" i="2"/>
  <c r="AO550" i="2"/>
  <c r="AM550" i="2"/>
  <c r="AL550" i="2"/>
  <c r="AK550" i="2"/>
  <c r="AJ550" i="2"/>
  <c r="AI550" i="2"/>
  <c r="AG550" i="2"/>
  <c r="A550" i="2"/>
  <c r="BL549" i="2"/>
  <c r="BC549" i="2"/>
  <c r="AO549" i="2"/>
  <c r="AN549" i="2"/>
  <c r="AM549" i="2"/>
  <c r="AL549" i="2"/>
  <c r="AK549" i="2"/>
  <c r="AJ549" i="2"/>
  <c r="AP549" i="2" s="1"/>
  <c r="AQ549" i="2" s="1"/>
  <c r="AI549" i="2"/>
  <c r="AG549" i="2"/>
  <c r="A549" i="2"/>
  <c r="BL548" i="2"/>
  <c r="BC548" i="2"/>
  <c r="AO548" i="2"/>
  <c r="AN548" i="2"/>
  <c r="AM548" i="2"/>
  <c r="AL548" i="2"/>
  <c r="AK548" i="2"/>
  <c r="AJ548" i="2"/>
  <c r="AP548" i="2" s="1"/>
  <c r="AQ548" i="2" s="1"/>
  <c r="AG548" i="2"/>
  <c r="AI548" i="2" s="1"/>
  <c r="A548" i="2"/>
  <c r="BL547" i="2"/>
  <c r="BC547" i="2"/>
  <c r="AO547" i="2"/>
  <c r="AM547" i="2"/>
  <c r="AL547" i="2"/>
  <c r="AK547" i="2"/>
  <c r="AJ547" i="2"/>
  <c r="AI547" i="2"/>
  <c r="AG547" i="2"/>
  <c r="A547" i="2"/>
  <c r="BL546" i="2"/>
  <c r="BC546" i="2"/>
  <c r="AO546" i="2"/>
  <c r="AN546" i="2"/>
  <c r="AM546" i="2"/>
  <c r="AL546" i="2"/>
  <c r="AK546" i="2"/>
  <c r="AJ546" i="2"/>
  <c r="AP546" i="2" s="1"/>
  <c r="AQ546" i="2" s="1"/>
  <c r="AI546" i="2"/>
  <c r="AG546" i="2"/>
  <c r="A546" i="2"/>
  <c r="BL545" i="2"/>
  <c r="BC545" i="2"/>
  <c r="AO545" i="2"/>
  <c r="AN545" i="2"/>
  <c r="AM545" i="2"/>
  <c r="AL545" i="2"/>
  <c r="AK545" i="2"/>
  <c r="AJ545" i="2"/>
  <c r="AI545" i="2"/>
  <c r="AG545" i="2"/>
  <c r="A545" i="2"/>
  <c r="BL544" i="2"/>
  <c r="BD544" i="2"/>
  <c r="BC544" i="2"/>
  <c r="AO544" i="2"/>
  <c r="AN544" i="2"/>
  <c r="AM544" i="2"/>
  <c r="AL544" i="2"/>
  <c r="AK544" i="2"/>
  <c r="AJ544" i="2"/>
  <c r="AP544" i="2" s="1"/>
  <c r="AQ544" i="2" s="1"/>
  <c r="AG544" i="2"/>
  <c r="AI544" i="2" s="1"/>
  <c r="A544" i="2"/>
  <c r="BL543" i="2"/>
  <c r="BE543" i="2"/>
  <c r="BC543" i="2"/>
  <c r="AO543" i="2"/>
  <c r="AM543" i="2"/>
  <c r="AL543" i="2"/>
  <c r="AK543" i="2"/>
  <c r="AJ543" i="2"/>
  <c r="AI543" i="2"/>
  <c r="AG543" i="2"/>
  <c r="A543" i="2"/>
  <c r="BL542" i="2"/>
  <c r="BC542" i="2"/>
  <c r="AO542" i="2"/>
  <c r="AN542" i="2"/>
  <c r="AM542" i="2"/>
  <c r="AL542" i="2"/>
  <c r="AK542" i="2"/>
  <c r="AJ542" i="2"/>
  <c r="AP542" i="2" s="1"/>
  <c r="AQ542" i="2" s="1"/>
  <c r="AG542" i="2"/>
  <c r="AI542" i="2" s="1"/>
  <c r="A542" i="2"/>
  <c r="BL541" i="2"/>
  <c r="BC541" i="2"/>
  <c r="AO541" i="2"/>
  <c r="AN541" i="2"/>
  <c r="AM541" i="2"/>
  <c r="AL541" i="2"/>
  <c r="AK541" i="2"/>
  <c r="AJ541" i="2"/>
  <c r="AI541" i="2"/>
  <c r="AG541" i="2"/>
  <c r="A541" i="2"/>
  <c r="BL540" i="2"/>
  <c r="BC540" i="2"/>
  <c r="AO540" i="2"/>
  <c r="AM540" i="2"/>
  <c r="AL540" i="2"/>
  <c r="AN540" i="2" s="1"/>
  <c r="AP540" i="2" s="1"/>
  <c r="AQ540" i="2" s="1"/>
  <c r="AK540" i="2"/>
  <c r="AJ540" i="2"/>
  <c r="AG540" i="2"/>
  <c r="AI540" i="2" s="1"/>
  <c r="A540" i="2"/>
  <c r="BL539" i="2"/>
  <c r="BE539" i="2"/>
  <c r="BC539" i="2"/>
  <c r="AO539" i="2"/>
  <c r="AM539" i="2"/>
  <c r="AL539" i="2"/>
  <c r="AK539" i="2"/>
  <c r="AJ539" i="2"/>
  <c r="AI539" i="2"/>
  <c r="AG539" i="2"/>
  <c r="A539" i="2"/>
  <c r="BL538" i="2"/>
  <c r="BG538" i="2"/>
  <c r="BF538" i="2"/>
  <c r="BC538" i="2"/>
  <c r="AO538" i="2"/>
  <c r="AM538" i="2"/>
  <c r="AL538" i="2"/>
  <c r="AN538" i="2" s="1"/>
  <c r="AP538" i="2" s="1"/>
  <c r="AQ538" i="2" s="1"/>
  <c r="AK538" i="2"/>
  <c r="AJ538" i="2"/>
  <c r="AG538" i="2"/>
  <c r="AI538" i="2" s="1"/>
  <c r="A538" i="2"/>
  <c r="BL537" i="2"/>
  <c r="BG537" i="2"/>
  <c r="BC537" i="2"/>
  <c r="AQ537" i="2"/>
  <c r="AO537" i="2"/>
  <c r="AN537" i="2"/>
  <c r="AM537" i="2"/>
  <c r="AL537" i="2"/>
  <c r="AK537" i="2"/>
  <c r="AJ537" i="2"/>
  <c r="AP537" i="2" s="1"/>
  <c r="AI537" i="2"/>
  <c r="AG537" i="2"/>
  <c r="A537" i="2"/>
  <c r="BL536" i="2"/>
  <c r="BC536" i="2"/>
  <c r="AO536" i="2"/>
  <c r="AM536" i="2"/>
  <c r="AL536" i="2"/>
  <c r="AN536" i="2" s="1"/>
  <c r="AP536" i="2" s="1"/>
  <c r="AQ536" i="2" s="1"/>
  <c r="AK536" i="2"/>
  <c r="AJ536" i="2"/>
  <c r="AG536" i="2"/>
  <c r="AI536" i="2" s="1"/>
  <c r="A536" i="2"/>
  <c r="BL535" i="2"/>
  <c r="BC535" i="2"/>
  <c r="AO535" i="2"/>
  <c r="AM535" i="2"/>
  <c r="AL535" i="2"/>
  <c r="AK535" i="2"/>
  <c r="AJ535" i="2"/>
  <c r="AI535" i="2"/>
  <c r="AG535" i="2"/>
  <c r="A535" i="2"/>
  <c r="BL534" i="2"/>
  <c r="BC534" i="2"/>
  <c r="AO534" i="2"/>
  <c r="AM534" i="2"/>
  <c r="AL534" i="2"/>
  <c r="AK534" i="2"/>
  <c r="AJ534" i="2"/>
  <c r="AI534" i="2"/>
  <c r="AG534" i="2"/>
  <c r="A534" i="2"/>
  <c r="BL533" i="2"/>
  <c r="BK533" i="2"/>
  <c r="BC533" i="2"/>
  <c r="AO533" i="2"/>
  <c r="AN533" i="2"/>
  <c r="AM533" i="2"/>
  <c r="AL533" i="2"/>
  <c r="AK533" i="2"/>
  <c r="AJ533" i="2"/>
  <c r="AP533" i="2" s="1"/>
  <c r="AQ533" i="2" s="1"/>
  <c r="AI533" i="2"/>
  <c r="AG533" i="2"/>
  <c r="A533" i="2"/>
  <c r="BL532" i="2"/>
  <c r="BD532" i="2"/>
  <c r="BC532" i="2"/>
  <c r="AO532" i="2"/>
  <c r="AN532" i="2"/>
  <c r="AM532" i="2"/>
  <c r="AL532" i="2"/>
  <c r="AK532" i="2"/>
  <c r="AJ532" i="2"/>
  <c r="AP532" i="2" s="1"/>
  <c r="AQ532" i="2" s="1"/>
  <c r="AG532" i="2"/>
  <c r="AI532" i="2" s="1"/>
  <c r="A532" i="2"/>
  <c r="BL531" i="2"/>
  <c r="BI531" i="2"/>
  <c r="BD531" i="2"/>
  <c r="BC531" i="2"/>
  <c r="AO531" i="2"/>
  <c r="AM531" i="2"/>
  <c r="AL531" i="2"/>
  <c r="AK531" i="2"/>
  <c r="AJ531" i="2"/>
  <c r="AI531" i="2"/>
  <c r="AG531" i="2"/>
  <c r="A531" i="2"/>
  <c r="BL530" i="2"/>
  <c r="BK530" i="2"/>
  <c r="BI530" i="2"/>
  <c r="BC530" i="2"/>
  <c r="AO530" i="2"/>
  <c r="AN530" i="2"/>
  <c r="AM530" i="2"/>
  <c r="AL530" i="2"/>
  <c r="AK530" i="2"/>
  <c r="AJ530" i="2"/>
  <c r="AP530" i="2" s="1"/>
  <c r="AQ530" i="2" s="1"/>
  <c r="AI530" i="2"/>
  <c r="AG530" i="2"/>
  <c r="A530" i="2"/>
  <c r="BL529" i="2"/>
  <c r="BD529" i="2"/>
  <c r="BC529" i="2"/>
  <c r="AO529" i="2"/>
  <c r="AN529" i="2"/>
  <c r="AM529" i="2"/>
  <c r="AL529" i="2"/>
  <c r="AK529" i="2"/>
  <c r="AJ529" i="2"/>
  <c r="AI529" i="2"/>
  <c r="AG529" i="2"/>
  <c r="A529" i="2"/>
  <c r="BL528" i="2"/>
  <c r="BG528" i="2"/>
  <c r="BC528" i="2"/>
  <c r="AO528" i="2"/>
  <c r="AN528" i="2"/>
  <c r="AM528" i="2"/>
  <c r="AL528" i="2"/>
  <c r="AK528" i="2"/>
  <c r="AJ528" i="2"/>
  <c r="AP528" i="2" s="1"/>
  <c r="AQ528" i="2" s="1"/>
  <c r="AG528" i="2"/>
  <c r="AI528" i="2" s="1"/>
  <c r="A528" i="2"/>
  <c r="BL527" i="2"/>
  <c r="BJ527" i="2"/>
  <c r="BC527" i="2"/>
  <c r="AO527" i="2"/>
  <c r="AM527" i="2"/>
  <c r="AL527" i="2"/>
  <c r="AK527" i="2"/>
  <c r="AJ527" i="2"/>
  <c r="AI527" i="2"/>
  <c r="AG527" i="2"/>
  <c r="A527" i="2"/>
  <c r="BL526" i="2"/>
  <c r="BK526" i="2"/>
  <c r="BC526" i="2"/>
  <c r="AO526" i="2"/>
  <c r="AN526" i="2"/>
  <c r="AM526" i="2"/>
  <c r="AL526" i="2"/>
  <c r="AK526" i="2"/>
  <c r="AJ526" i="2"/>
  <c r="AP526" i="2" s="1"/>
  <c r="AQ526" i="2" s="1"/>
  <c r="AG526" i="2"/>
  <c r="AI526" i="2" s="1"/>
  <c r="A526" i="2"/>
  <c r="BL525" i="2"/>
  <c r="BG525" i="2"/>
  <c r="BC525" i="2"/>
  <c r="AO525" i="2"/>
  <c r="AN525" i="2"/>
  <c r="AM525" i="2"/>
  <c r="AL525" i="2"/>
  <c r="AK525" i="2"/>
  <c r="AJ525" i="2"/>
  <c r="AI525" i="2"/>
  <c r="AG525" i="2"/>
  <c r="A525" i="2"/>
  <c r="BL524" i="2"/>
  <c r="BG524" i="2"/>
  <c r="BC524" i="2"/>
  <c r="AO524" i="2"/>
  <c r="AM524" i="2"/>
  <c r="AL524" i="2"/>
  <c r="AN524" i="2" s="1"/>
  <c r="AP524" i="2" s="1"/>
  <c r="AQ524" i="2" s="1"/>
  <c r="AK524" i="2"/>
  <c r="AJ524" i="2"/>
  <c r="AG524" i="2"/>
  <c r="AI524" i="2" s="1"/>
  <c r="A524" i="2"/>
  <c r="BL523" i="2"/>
  <c r="BC523" i="2"/>
  <c r="AO523" i="2"/>
  <c r="AM523" i="2"/>
  <c r="AL523" i="2"/>
  <c r="AK523" i="2"/>
  <c r="AJ523" i="2"/>
  <c r="AI523" i="2"/>
  <c r="AG523" i="2"/>
  <c r="A523" i="2"/>
  <c r="BL522" i="2"/>
  <c r="BC522" i="2"/>
  <c r="AO522" i="2"/>
  <c r="AM522" i="2"/>
  <c r="AL522" i="2"/>
  <c r="AN522" i="2" s="1"/>
  <c r="AP522" i="2" s="1"/>
  <c r="AQ522" i="2" s="1"/>
  <c r="AK522" i="2"/>
  <c r="AJ522" i="2"/>
  <c r="AG522" i="2"/>
  <c r="AI522" i="2" s="1"/>
  <c r="A522" i="2"/>
  <c r="BL521" i="2"/>
  <c r="BJ521" i="2"/>
  <c r="BC521" i="2"/>
  <c r="AQ521" i="2"/>
  <c r="AO521" i="2"/>
  <c r="AN521" i="2"/>
  <c r="AM521" i="2"/>
  <c r="AL521" i="2"/>
  <c r="AK521" i="2"/>
  <c r="AJ521" i="2"/>
  <c r="AP521" i="2" s="1"/>
  <c r="AI521" i="2"/>
  <c r="AG521" i="2"/>
  <c r="A521" i="2"/>
  <c r="BL520" i="2"/>
  <c r="BC520" i="2"/>
  <c r="AP520" i="2"/>
  <c r="AQ520" i="2" s="1"/>
  <c r="AO520" i="2"/>
  <c r="AM520" i="2"/>
  <c r="AL520" i="2"/>
  <c r="AN520" i="2" s="1"/>
  <c r="AK520" i="2"/>
  <c r="AJ520" i="2"/>
  <c r="AG520" i="2"/>
  <c r="AI520" i="2" s="1"/>
  <c r="A520" i="2"/>
  <c r="BL519" i="2"/>
  <c r="BC519" i="2"/>
  <c r="AO519" i="2"/>
  <c r="AM519" i="2"/>
  <c r="AL519" i="2"/>
  <c r="AK519" i="2"/>
  <c r="AJ519" i="2"/>
  <c r="AI519" i="2"/>
  <c r="AG519" i="2"/>
  <c r="A519" i="2"/>
  <c r="BL518" i="2"/>
  <c r="BG518" i="2"/>
  <c r="BC518" i="2"/>
  <c r="AO518" i="2"/>
  <c r="AM518" i="2"/>
  <c r="AL518" i="2"/>
  <c r="AK518" i="2"/>
  <c r="AJ518" i="2"/>
  <c r="AI518" i="2"/>
  <c r="AG518" i="2"/>
  <c r="A518" i="2"/>
  <c r="BL517" i="2"/>
  <c r="BC517" i="2"/>
  <c r="AO517" i="2"/>
  <c r="AN517" i="2"/>
  <c r="AM517" i="2"/>
  <c r="AL517" i="2"/>
  <c r="AK517" i="2"/>
  <c r="AJ517" i="2"/>
  <c r="AP517" i="2" s="1"/>
  <c r="AQ517" i="2" s="1"/>
  <c r="AI517" i="2"/>
  <c r="AG517" i="2"/>
  <c r="A517" i="2"/>
  <c r="BL516" i="2"/>
  <c r="BC516" i="2"/>
  <c r="AO516" i="2"/>
  <c r="AN516" i="2"/>
  <c r="AM516" i="2"/>
  <c r="AL516" i="2"/>
  <c r="AK516" i="2"/>
  <c r="AJ516" i="2"/>
  <c r="AP516" i="2" s="1"/>
  <c r="AQ516" i="2" s="1"/>
  <c r="AG516" i="2"/>
  <c r="AI516" i="2" s="1"/>
  <c r="A516" i="2"/>
  <c r="BL515" i="2"/>
  <c r="BC515" i="2"/>
  <c r="AO515" i="2"/>
  <c r="AM515" i="2"/>
  <c r="AL515" i="2"/>
  <c r="AK515" i="2"/>
  <c r="AJ515" i="2"/>
  <c r="AI515" i="2"/>
  <c r="AG515" i="2"/>
  <c r="A515" i="2"/>
  <c r="BL514" i="2"/>
  <c r="BC514" i="2"/>
  <c r="AO514" i="2"/>
  <c r="AN514" i="2"/>
  <c r="AM514" i="2"/>
  <c r="AL514" i="2"/>
  <c r="AK514" i="2"/>
  <c r="AJ514" i="2"/>
  <c r="AP514" i="2" s="1"/>
  <c r="AQ514" i="2" s="1"/>
  <c r="AI514" i="2"/>
  <c r="AG514" i="2"/>
  <c r="A514" i="2"/>
  <c r="BL513" i="2"/>
  <c r="BC513" i="2"/>
  <c r="AO513" i="2"/>
  <c r="AN513" i="2"/>
  <c r="AM513" i="2"/>
  <c r="AL513" i="2"/>
  <c r="AK513" i="2"/>
  <c r="AJ513" i="2"/>
  <c r="AI513" i="2"/>
  <c r="AG513" i="2"/>
  <c r="A513" i="2"/>
  <c r="BL512" i="2"/>
  <c r="BD512" i="2"/>
  <c r="BC512" i="2"/>
  <c r="AO512" i="2"/>
  <c r="AN512" i="2"/>
  <c r="AM512" i="2"/>
  <c r="AL512" i="2"/>
  <c r="AK512" i="2"/>
  <c r="AJ512" i="2"/>
  <c r="AP512" i="2" s="1"/>
  <c r="AQ512" i="2" s="1"/>
  <c r="AG512" i="2"/>
  <c r="AI512" i="2" s="1"/>
  <c r="A512" i="2"/>
  <c r="BL511" i="2"/>
  <c r="BE511" i="2"/>
  <c r="BC511" i="2"/>
  <c r="AO511" i="2"/>
  <c r="AM511" i="2"/>
  <c r="AL511" i="2"/>
  <c r="AK511" i="2"/>
  <c r="AJ511" i="2"/>
  <c r="AI511" i="2"/>
  <c r="AG511" i="2"/>
  <c r="A511" i="2"/>
  <c r="BL510" i="2"/>
  <c r="BC510" i="2"/>
  <c r="AO510" i="2"/>
  <c r="AN510" i="2"/>
  <c r="AM510" i="2"/>
  <c r="AL510" i="2"/>
  <c r="AK510" i="2"/>
  <c r="AJ510" i="2"/>
  <c r="AP510" i="2" s="1"/>
  <c r="AQ510" i="2" s="1"/>
  <c r="AG510" i="2"/>
  <c r="AI510" i="2" s="1"/>
  <c r="A510" i="2"/>
  <c r="BL509" i="2"/>
  <c r="BC509" i="2"/>
  <c r="AO509" i="2"/>
  <c r="AN509" i="2"/>
  <c r="AM509" i="2"/>
  <c r="AL509" i="2"/>
  <c r="AK509" i="2"/>
  <c r="AJ509" i="2"/>
  <c r="AI509" i="2"/>
  <c r="AG509" i="2"/>
  <c r="A509" i="2"/>
  <c r="BL508" i="2"/>
  <c r="BC508" i="2"/>
  <c r="AO508" i="2"/>
  <c r="AM508" i="2"/>
  <c r="AL508" i="2"/>
  <c r="AN508" i="2" s="1"/>
  <c r="AP508" i="2" s="1"/>
  <c r="AQ508" i="2" s="1"/>
  <c r="AK508" i="2"/>
  <c r="AJ508" i="2"/>
  <c r="AG508" i="2"/>
  <c r="AI508" i="2" s="1"/>
  <c r="A508" i="2"/>
  <c r="BL507" i="2"/>
  <c r="BE507" i="2"/>
  <c r="BC507" i="2"/>
  <c r="AO507" i="2"/>
  <c r="AM507" i="2"/>
  <c r="AL507" i="2"/>
  <c r="AK507" i="2"/>
  <c r="AJ507" i="2"/>
  <c r="AI507" i="2"/>
  <c r="AG507" i="2"/>
  <c r="A507" i="2"/>
  <c r="BL506" i="2"/>
  <c r="BG506" i="2"/>
  <c r="BF506" i="2"/>
  <c r="BC506" i="2"/>
  <c r="AO506" i="2"/>
  <c r="AM506" i="2"/>
  <c r="AL506" i="2"/>
  <c r="AN506" i="2" s="1"/>
  <c r="AP506" i="2" s="1"/>
  <c r="AQ506" i="2" s="1"/>
  <c r="AK506" i="2"/>
  <c r="AJ506" i="2"/>
  <c r="AG506" i="2"/>
  <c r="AI506" i="2" s="1"/>
  <c r="A506" i="2"/>
  <c r="BL505" i="2"/>
  <c r="BG505" i="2"/>
  <c r="BC505" i="2"/>
  <c r="AQ505" i="2"/>
  <c r="AO505" i="2"/>
  <c r="AN505" i="2"/>
  <c r="AM505" i="2"/>
  <c r="AL505" i="2"/>
  <c r="AK505" i="2"/>
  <c r="AJ505" i="2"/>
  <c r="AP505" i="2" s="1"/>
  <c r="AI505" i="2"/>
  <c r="AG505" i="2"/>
  <c r="A505" i="2"/>
  <c r="BL504" i="2"/>
  <c r="BC504" i="2"/>
  <c r="AO504" i="2"/>
  <c r="AM504" i="2"/>
  <c r="AL504" i="2"/>
  <c r="AN504" i="2" s="1"/>
  <c r="AP504" i="2" s="1"/>
  <c r="AQ504" i="2" s="1"/>
  <c r="AK504" i="2"/>
  <c r="AJ504" i="2"/>
  <c r="AG504" i="2"/>
  <c r="AI504" i="2" s="1"/>
  <c r="A504" i="2"/>
  <c r="BL503" i="2"/>
  <c r="BC503" i="2"/>
  <c r="AO503" i="2"/>
  <c r="AM503" i="2"/>
  <c r="AL503" i="2"/>
  <c r="AK503" i="2"/>
  <c r="AJ503" i="2"/>
  <c r="AI503" i="2"/>
  <c r="AG503" i="2"/>
  <c r="A503" i="2"/>
  <c r="BL502" i="2"/>
  <c r="BC502" i="2"/>
  <c r="AO502" i="2"/>
  <c r="AM502" i="2"/>
  <c r="AL502" i="2"/>
  <c r="AK502" i="2"/>
  <c r="AJ502" i="2"/>
  <c r="AI502" i="2"/>
  <c r="AG502" i="2"/>
  <c r="A502" i="2"/>
  <c r="BL501" i="2"/>
  <c r="BK501" i="2"/>
  <c r="BC501" i="2"/>
  <c r="AO501" i="2"/>
  <c r="AN501" i="2"/>
  <c r="AM501" i="2"/>
  <c r="AL501" i="2"/>
  <c r="AK501" i="2"/>
  <c r="AJ501" i="2"/>
  <c r="AP501" i="2" s="1"/>
  <c r="AQ501" i="2" s="1"/>
  <c r="AI501" i="2"/>
  <c r="AG501" i="2"/>
  <c r="A501" i="2"/>
  <c r="BL500" i="2"/>
  <c r="BD500" i="2"/>
  <c r="BC500" i="2"/>
  <c r="AO500" i="2"/>
  <c r="AN500" i="2"/>
  <c r="AM500" i="2"/>
  <c r="AL500" i="2"/>
  <c r="AK500" i="2"/>
  <c r="AJ500" i="2"/>
  <c r="AP500" i="2" s="1"/>
  <c r="AQ500" i="2" s="1"/>
  <c r="AG500" i="2"/>
  <c r="AI500" i="2" s="1"/>
  <c r="A500" i="2"/>
  <c r="BL499" i="2"/>
  <c r="BI499" i="2"/>
  <c r="BD499" i="2"/>
  <c r="BC499" i="2"/>
  <c r="AO499" i="2"/>
  <c r="AM499" i="2"/>
  <c r="AL499" i="2"/>
  <c r="AK499" i="2"/>
  <c r="AJ499" i="2"/>
  <c r="AI499" i="2"/>
  <c r="AG499" i="2"/>
  <c r="A499" i="2"/>
  <c r="BL498" i="2"/>
  <c r="BK498" i="2"/>
  <c r="BI498" i="2"/>
  <c r="BC498" i="2"/>
  <c r="AO498" i="2"/>
  <c r="AN498" i="2"/>
  <c r="AM498" i="2"/>
  <c r="AL498" i="2"/>
  <c r="AK498" i="2"/>
  <c r="AJ498" i="2"/>
  <c r="AP498" i="2" s="1"/>
  <c r="AQ498" i="2" s="1"/>
  <c r="AI498" i="2"/>
  <c r="AG498" i="2"/>
  <c r="A498" i="2"/>
  <c r="BL497" i="2"/>
  <c r="BD497" i="2"/>
  <c r="BC497" i="2"/>
  <c r="AO497" i="2"/>
  <c r="AN497" i="2"/>
  <c r="AM497" i="2"/>
  <c r="AL497" i="2"/>
  <c r="AK497" i="2"/>
  <c r="AJ497" i="2"/>
  <c r="AI497" i="2"/>
  <c r="AG497" i="2"/>
  <c r="A497" i="2"/>
  <c r="BL496" i="2"/>
  <c r="BG496" i="2"/>
  <c r="BC496" i="2"/>
  <c r="AO496" i="2"/>
  <c r="AN496" i="2"/>
  <c r="AM496" i="2"/>
  <c r="AL496" i="2"/>
  <c r="AK496" i="2"/>
  <c r="AJ496" i="2"/>
  <c r="AP496" i="2" s="1"/>
  <c r="AQ496" i="2" s="1"/>
  <c r="AG496" i="2"/>
  <c r="AI496" i="2" s="1"/>
  <c r="A496" i="2"/>
  <c r="BL495" i="2"/>
  <c r="BJ495" i="2"/>
  <c r="BC495" i="2"/>
  <c r="AO495" i="2"/>
  <c r="AM495" i="2"/>
  <c r="AL495" i="2"/>
  <c r="AK495" i="2"/>
  <c r="AJ495" i="2"/>
  <c r="AI495" i="2"/>
  <c r="AG495" i="2"/>
  <c r="A495" i="2"/>
  <c r="BL494" i="2"/>
  <c r="BK494" i="2"/>
  <c r="BC494" i="2"/>
  <c r="AO494" i="2"/>
  <c r="AN494" i="2"/>
  <c r="AM494" i="2"/>
  <c r="AL494" i="2"/>
  <c r="AK494" i="2"/>
  <c r="AJ494" i="2"/>
  <c r="AP494" i="2" s="1"/>
  <c r="AQ494" i="2" s="1"/>
  <c r="AG494" i="2"/>
  <c r="AI494" i="2" s="1"/>
  <c r="A494" i="2"/>
  <c r="BL493" i="2"/>
  <c r="BG493" i="2"/>
  <c r="BC493" i="2"/>
  <c r="AO493" i="2"/>
  <c r="AN493" i="2"/>
  <c r="AM493" i="2"/>
  <c r="AL493" i="2"/>
  <c r="AK493" i="2"/>
  <c r="AJ493" i="2"/>
  <c r="AI493" i="2"/>
  <c r="AG493" i="2"/>
  <c r="A493" i="2"/>
  <c r="BL492" i="2"/>
  <c r="BG492" i="2"/>
  <c r="BC492" i="2"/>
  <c r="AO492" i="2"/>
  <c r="AM492" i="2"/>
  <c r="AL492" i="2"/>
  <c r="AN492" i="2" s="1"/>
  <c r="AP492" i="2" s="1"/>
  <c r="AQ492" i="2" s="1"/>
  <c r="AK492" i="2"/>
  <c r="AJ492" i="2"/>
  <c r="AG492" i="2"/>
  <c r="AI492" i="2" s="1"/>
  <c r="A492" i="2"/>
  <c r="BL491" i="2"/>
  <c r="BC491" i="2"/>
  <c r="AO491" i="2"/>
  <c r="AM491" i="2"/>
  <c r="AL491" i="2"/>
  <c r="AK491" i="2"/>
  <c r="AJ491" i="2"/>
  <c r="AI491" i="2"/>
  <c r="AG491" i="2"/>
  <c r="A491" i="2"/>
  <c r="BL490" i="2"/>
  <c r="BC490" i="2"/>
  <c r="AO490" i="2"/>
  <c r="AM490" i="2"/>
  <c r="AL490" i="2"/>
  <c r="AN490" i="2" s="1"/>
  <c r="AP490" i="2" s="1"/>
  <c r="AQ490" i="2" s="1"/>
  <c r="AK490" i="2"/>
  <c r="AJ490" i="2"/>
  <c r="AG490" i="2"/>
  <c r="AI490" i="2" s="1"/>
  <c r="A490" i="2"/>
  <c r="BL489" i="2"/>
  <c r="BJ489" i="2"/>
  <c r="BC489" i="2"/>
  <c r="AQ489" i="2"/>
  <c r="AO489" i="2"/>
  <c r="AN489" i="2"/>
  <c r="AM489" i="2"/>
  <c r="AL489" i="2"/>
  <c r="AK489" i="2"/>
  <c r="AJ489" i="2"/>
  <c r="AP489" i="2" s="1"/>
  <c r="AI489" i="2"/>
  <c r="AG489" i="2"/>
  <c r="A489" i="2"/>
  <c r="BL488" i="2"/>
  <c r="BC488" i="2"/>
  <c r="AP488" i="2"/>
  <c r="AQ488" i="2" s="1"/>
  <c r="AO488" i="2"/>
  <c r="AM488" i="2"/>
  <c r="AL488" i="2"/>
  <c r="AN488" i="2" s="1"/>
  <c r="AK488" i="2"/>
  <c r="AJ488" i="2"/>
  <c r="AG488" i="2"/>
  <c r="AI488" i="2" s="1"/>
  <c r="A488" i="2"/>
  <c r="BL487" i="2"/>
  <c r="BD487" i="2"/>
  <c r="BC487" i="2"/>
  <c r="AO487" i="2"/>
  <c r="AM487" i="2"/>
  <c r="AL487" i="2"/>
  <c r="AK487" i="2"/>
  <c r="AJ487" i="2"/>
  <c r="AI487" i="2"/>
  <c r="AG487" i="2"/>
  <c r="A487" i="2"/>
  <c r="BL486" i="2"/>
  <c r="BG486" i="2"/>
  <c r="BF486" i="2"/>
  <c r="BC486" i="2"/>
  <c r="AO486" i="2"/>
  <c r="AM486" i="2"/>
  <c r="AL486" i="2"/>
  <c r="AK486" i="2"/>
  <c r="AJ486" i="2"/>
  <c r="AI486" i="2"/>
  <c r="AG486" i="2"/>
  <c r="A486" i="2"/>
  <c r="BL485" i="2"/>
  <c r="BF485" i="2"/>
  <c r="BC485" i="2"/>
  <c r="AO485" i="2"/>
  <c r="AN485" i="2"/>
  <c r="AM485" i="2"/>
  <c r="AL485" i="2"/>
  <c r="AK485" i="2"/>
  <c r="AJ485" i="2"/>
  <c r="AP485" i="2" s="1"/>
  <c r="AQ485" i="2" s="1"/>
  <c r="AI485" i="2"/>
  <c r="AG485" i="2"/>
  <c r="A485" i="2"/>
  <c r="BL484" i="2"/>
  <c r="BC484" i="2"/>
  <c r="AP484" i="2"/>
  <c r="AQ484" i="2" s="1"/>
  <c r="AO484" i="2"/>
  <c r="AM484" i="2"/>
  <c r="AL484" i="2"/>
  <c r="AN484" i="2" s="1"/>
  <c r="AK484" i="2"/>
  <c r="AJ484" i="2"/>
  <c r="AG484" i="2"/>
  <c r="AI484" i="2" s="1"/>
  <c r="A484" i="2"/>
  <c r="BL483" i="2"/>
  <c r="BI483" i="2"/>
  <c r="BC483" i="2"/>
  <c r="AO483" i="2"/>
  <c r="AM483" i="2"/>
  <c r="AL483" i="2"/>
  <c r="AK483" i="2"/>
  <c r="AJ483" i="2"/>
  <c r="AI483" i="2"/>
  <c r="AG483" i="2"/>
  <c r="A483" i="2"/>
  <c r="BL482" i="2"/>
  <c r="BF482" i="2"/>
  <c r="BC482" i="2"/>
  <c r="AO482" i="2"/>
  <c r="AM482" i="2"/>
  <c r="AL482" i="2"/>
  <c r="AK482" i="2"/>
  <c r="AJ482" i="2"/>
  <c r="AI482" i="2"/>
  <c r="AG482" i="2"/>
  <c r="A482" i="2"/>
  <c r="BL481" i="2"/>
  <c r="BD481" i="2"/>
  <c r="BC481" i="2"/>
  <c r="AO481" i="2"/>
  <c r="AN481" i="2"/>
  <c r="AM481" i="2"/>
  <c r="AL481" i="2"/>
  <c r="AK481" i="2"/>
  <c r="AJ481" i="2"/>
  <c r="AI481" i="2"/>
  <c r="AG481" i="2"/>
  <c r="A481" i="2"/>
  <c r="BL480" i="2"/>
  <c r="BH480" i="2"/>
  <c r="BG480" i="2"/>
  <c r="BC480" i="2"/>
  <c r="AO480" i="2"/>
  <c r="AM480" i="2"/>
  <c r="AL480" i="2"/>
  <c r="AN480" i="2" s="1"/>
  <c r="AP480" i="2" s="1"/>
  <c r="AQ480" i="2" s="1"/>
  <c r="AK480" i="2"/>
  <c r="AJ480" i="2"/>
  <c r="AG480" i="2"/>
  <c r="AI480" i="2" s="1"/>
  <c r="A480" i="2"/>
  <c r="BL479" i="2"/>
  <c r="BH479" i="2"/>
  <c r="BC479" i="2"/>
  <c r="AO479" i="2"/>
  <c r="AM479" i="2"/>
  <c r="AL479" i="2"/>
  <c r="AK479" i="2"/>
  <c r="AJ479" i="2"/>
  <c r="AI479" i="2"/>
  <c r="AG479" i="2"/>
  <c r="A479" i="2"/>
  <c r="BL478" i="2"/>
  <c r="BC478" i="2"/>
  <c r="AQ478" i="2"/>
  <c r="AO478" i="2"/>
  <c r="AM478" i="2"/>
  <c r="AL478" i="2"/>
  <c r="AN478" i="2" s="1"/>
  <c r="AP478" i="2" s="1"/>
  <c r="AK478" i="2"/>
  <c r="AJ478" i="2"/>
  <c r="AG478" i="2"/>
  <c r="AI478" i="2" s="1"/>
  <c r="A478" i="2"/>
  <c r="BL477" i="2"/>
  <c r="BJ477" i="2"/>
  <c r="BC477" i="2"/>
  <c r="AO477" i="2"/>
  <c r="AN477" i="2"/>
  <c r="AM477" i="2"/>
  <c r="AL477" i="2"/>
  <c r="AK477" i="2"/>
  <c r="AJ477" i="2"/>
  <c r="AI477" i="2"/>
  <c r="AG477" i="2"/>
  <c r="A477" i="2"/>
  <c r="BL476" i="2"/>
  <c r="BG476" i="2"/>
  <c r="BC476" i="2"/>
  <c r="AO476" i="2"/>
  <c r="AM476" i="2"/>
  <c r="AL476" i="2"/>
  <c r="AN476" i="2" s="1"/>
  <c r="AP476" i="2" s="1"/>
  <c r="AQ476" i="2" s="1"/>
  <c r="AK476" i="2"/>
  <c r="AJ476" i="2"/>
  <c r="AG476" i="2"/>
  <c r="AI476" i="2" s="1"/>
  <c r="A476" i="2"/>
  <c r="BL475" i="2"/>
  <c r="BC475" i="2"/>
  <c r="AO475" i="2"/>
  <c r="AM475" i="2"/>
  <c r="AL475" i="2"/>
  <c r="AK475" i="2"/>
  <c r="AJ475" i="2"/>
  <c r="AI475" i="2"/>
  <c r="AG475" i="2"/>
  <c r="A475" i="2"/>
  <c r="BL474" i="2"/>
  <c r="BC474" i="2"/>
  <c r="AO474" i="2"/>
  <c r="AM474" i="2"/>
  <c r="AL474" i="2"/>
  <c r="AN474" i="2" s="1"/>
  <c r="AP474" i="2" s="1"/>
  <c r="AQ474" i="2" s="1"/>
  <c r="AK474" i="2"/>
  <c r="AJ474" i="2"/>
  <c r="AG474" i="2"/>
  <c r="AI474" i="2" s="1"/>
  <c r="A474" i="2"/>
  <c r="BL473" i="2"/>
  <c r="BF473" i="2"/>
  <c r="BC473" i="2"/>
  <c r="AO473" i="2"/>
  <c r="AN473" i="2"/>
  <c r="AM473" i="2"/>
  <c r="AL473" i="2"/>
  <c r="AK473" i="2"/>
  <c r="AJ473" i="2"/>
  <c r="AP473" i="2" s="1"/>
  <c r="AQ473" i="2" s="1"/>
  <c r="AI473" i="2"/>
  <c r="AG473" i="2"/>
  <c r="A473" i="2"/>
  <c r="BL472" i="2"/>
  <c r="BC472" i="2"/>
  <c r="AP472" i="2"/>
  <c r="AQ472" i="2" s="1"/>
  <c r="AO472" i="2"/>
  <c r="AM472" i="2"/>
  <c r="AL472" i="2"/>
  <c r="AN472" i="2" s="1"/>
  <c r="AK472" i="2"/>
  <c r="AJ472" i="2"/>
  <c r="AG472" i="2"/>
  <c r="AI472" i="2" s="1"/>
  <c r="A472" i="2"/>
  <c r="BL471" i="2"/>
  <c r="BC471" i="2"/>
  <c r="AO471" i="2"/>
  <c r="AM471" i="2"/>
  <c r="AL471" i="2"/>
  <c r="AK471" i="2"/>
  <c r="AJ471" i="2"/>
  <c r="AI471" i="2"/>
  <c r="AG471" i="2"/>
  <c r="A471" i="2"/>
  <c r="BL470" i="2"/>
  <c r="BG470" i="2"/>
  <c r="BC470" i="2"/>
  <c r="AO470" i="2"/>
  <c r="AM470" i="2"/>
  <c r="AL470" i="2"/>
  <c r="AK470" i="2"/>
  <c r="AJ470" i="2"/>
  <c r="AI470" i="2"/>
  <c r="AG470" i="2"/>
  <c r="A470" i="2"/>
  <c r="BL469" i="2"/>
  <c r="BC469" i="2"/>
  <c r="AO469" i="2"/>
  <c r="AN469" i="2"/>
  <c r="AM469" i="2"/>
  <c r="AL469" i="2"/>
  <c r="AK469" i="2"/>
  <c r="AJ469" i="2"/>
  <c r="AP469" i="2" s="1"/>
  <c r="AQ469" i="2" s="1"/>
  <c r="AI469" i="2"/>
  <c r="AG469" i="2"/>
  <c r="A469" i="2"/>
  <c r="BL468" i="2"/>
  <c r="BC468" i="2"/>
  <c r="AP468" i="2"/>
  <c r="AQ468" i="2" s="1"/>
  <c r="AO468" i="2"/>
  <c r="AM468" i="2"/>
  <c r="AL468" i="2"/>
  <c r="AN468" i="2" s="1"/>
  <c r="AK468" i="2"/>
  <c r="AJ468" i="2"/>
  <c r="AG468" i="2"/>
  <c r="AI468" i="2" s="1"/>
  <c r="A468" i="2"/>
  <c r="BL467" i="2"/>
  <c r="BC467" i="2"/>
  <c r="AO467" i="2"/>
  <c r="AM467" i="2"/>
  <c r="AL467" i="2"/>
  <c r="AK467" i="2"/>
  <c r="AJ467" i="2"/>
  <c r="AI467" i="2"/>
  <c r="AG467" i="2"/>
  <c r="A467" i="2"/>
  <c r="BL466" i="2"/>
  <c r="BF466" i="2"/>
  <c r="BC466" i="2"/>
  <c r="AO466" i="2"/>
  <c r="AM466" i="2"/>
  <c r="AL466" i="2"/>
  <c r="AK466" i="2"/>
  <c r="AJ466" i="2"/>
  <c r="AI466" i="2"/>
  <c r="AG466" i="2"/>
  <c r="A466" i="2"/>
  <c r="BL465" i="2"/>
  <c r="BK465" i="2"/>
  <c r="BD465" i="2"/>
  <c r="BC465" i="2"/>
  <c r="AO465" i="2"/>
  <c r="AN465" i="2"/>
  <c r="AM465" i="2"/>
  <c r="AL465" i="2"/>
  <c r="AK465" i="2"/>
  <c r="AJ465" i="2"/>
  <c r="AI465" i="2"/>
  <c r="AG465" i="2"/>
  <c r="A465" i="2"/>
  <c r="BL464" i="2"/>
  <c r="BH464" i="2"/>
  <c r="BC464" i="2"/>
  <c r="AO464" i="2"/>
  <c r="AM464" i="2"/>
  <c r="AL464" i="2"/>
  <c r="AN464" i="2" s="1"/>
  <c r="AP464" i="2" s="1"/>
  <c r="AQ464" i="2" s="1"/>
  <c r="AK464" i="2"/>
  <c r="AJ464" i="2"/>
  <c r="AG464" i="2"/>
  <c r="AI464" i="2" s="1"/>
  <c r="A464" i="2"/>
  <c r="BL463" i="2"/>
  <c r="BI463" i="2"/>
  <c r="BH463" i="2"/>
  <c r="BC463" i="2"/>
  <c r="AO463" i="2"/>
  <c r="AM463" i="2"/>
  <c r="AL463" i="2"/>
  <c r="AK463" i="2"/>
  <c r="AJ463" i="2"/>
  <c r="AI463" i="2"/>
  <c r="AG463" i="2"/>
  <c r="A463" i="2"/>
  <c r="BL462" i="2"/>
  <c r="BK462" i="2"/>
  <c r="BC462" i="2"/>
  <c r="AO462" i="2"/>
  <c r="AM462" i="2"/>
  <c r="AL462" i="2"/>
  <c r="AN462" i="2" s="1"/>
  <c r="AP462" i="2" s="1"/>
  <c r="AQ462" i="2" s="1"/>
  <c r="AK462" i="2"/>
  <c r="AJ462" i="2"/>
  <c r="AG462" i="2"/>
  <c r="AI462" i="2" s="1"/>
  <c r="A462" i="2"/>
  <c r="BL461" i="2"/>
  <c r="BK461" i="2"/>
  <c r="BJ461" i="2"/>
  <c r="BC461" i="2"/>
  <c r="AO461" i="2"/>
  <c r="AN461" i="2"/>
  <c r="AM461" i="2"/>
  <c r="AL461" i="2"/>
  <c r="AK461" i="2"/>
  <c r="AJ461" i="2"/>
  <c r="AI461" i="2"/>
  <c r="AG461" i="2"/>
  <c r="A461" i="2"/>
  <c r="BL460" i="2"/>
  <c r="BG460" i="2"/>
  <c r="BC460" i="2"/>
  <c r="AO460" i="2"/>
  <c r="AM460" i="2"/>
  <c r="AL460" i="2"/>
  <c r="AN460" i="2" s="1"/>
  <c r="AP460" i="2" s="1"/>
  <c r="AQ460" i="2" s="1"/>
  <c r="AK460" i="2"/>
  <c r="AJ460" i="2"/>
  <c r="AG460" i="2"/>
  <c r="AI460" i="2" s="1"/>
  <c r="A460" i="2"/>
  <c r="BL459" i="2"/>
  <c r="BD459" i="2"/>
  <c r="BC459" i="2"/>
  <c r="AO459" i="2"/>
  <c r="AM459" i="2"/>
  <c r="AL459" i="2"/>
  <c r="AK459" i="2"/>
  <c r="AJ459" i="2"/>
  <c r="AI459" i="2"/>
  <c r="AG459" i="2"/>
  <c r="A459" i="2"/>
  <c r="BL458" i="2"/>
  <c r="BG458" i="2"/>
  <c r="BC458" i="2"/>
  <c r="AP458" i="2"/>
  <c r="AQ458" i="2" s="1"/>
  <c r="AO458" i="2"/>
  <c r="AM458" i="2"/>
  <c r="AL458" i="2"/>
  <c r="AN458" i="2" s="1"/>
  <c r="AK458" i="2"/>
  <c r="AJ458" i="2"/>
  <c r="AG458" i="2"/>
  <c r="AI458" i="2" s="1"/>
  <c r="A458" i="2"/>
  <c r="BL457" i="2"/>
  <c r="BJ457" i="2"/>
  <c r="BF457" i="2"/>
  <c r="BC457" i="2"/>
  <c r="AO457" i="2"/>
  <c r="AN457" i="2"/>
  <c r="AM457" i="2"/>
  <c r="AL457" i="2"/>
  <c r="AK457" i="2"/>
  <c r="AJ457" i="2"/>
  <c r="AP457" i="2" s="1"/>
  <c r="AQ457" i="2" s="1"/>
  <c r="AI457" i="2"/>
  <c r="AG457" i="2"/>
  <c r="A457" i="2"/>
  <c r="BL456" i="2"/>
  <c r="BC456" i="2"/>
  <c r="AO456" i="2"/>
  <c r="AM456" i="2"/>
  <c r="AL456" i="2"/>
  <c r="AN456" i="2" s="1"/>
  <c r="AP456" i="2" s="1"/>
  <c r="AQ456" i="2" s="1"/>
  <c r="AK456" i="2"/>
  <c r="AJ456" i="2"/>
  <c r="AG456" i="2"/>
  <c r="AI456" i="2" s="1"/>
  <c r="A456" i="2"/>
  <c r="BL455" i="2"/>
  <c r="BC455" i="2"/>
  <c r="AO455" i="2"/>
  <c r="AM455" i="2"/>
  <c r="AL455" i="2"/>
  <c r="AK455" i="2"/>
  <c r="AJ455" i="2"/>
  <c r="AI455" i="2"/>
  <c r="AG455" i="2"/>
  <c r="A455" i="2"/>
  <c r="BL454" i="2"/>
  <c r="BC454" i="2"/>
  <c r="AO454" i="2"/>
  <c r="AM454" i="2"/>
  <c r="AL454" i="2"/>
  <c r="AK454" i="2"/>
  <c r="AJ454" i="2"/>
  <c r="AI454" i="2"/>
  <c r="AG454" i="2"/>
  <c r="A454" i="2"/>
  <c r="BL453" i="2"/>
  <c r="BD453" i="2"/>
  <c r="BC453" i="2"/>
  <c r="AO453" i="2"/>
  <c r="AN453" i="2"/>
  <c r="AM453" i="2"/>
  <c r="AL453" i="2"/>
  <c r="AK453" i="2"/>
  <c r="AJ453" i="2"/>
  <c r="AP453" i="2" s="1"/>
  <c r="AQ453" i="2" s="1"/>
  <c r="AI453" i="2"/>
  <c r="AG453" i="2"/>
  <c r="A453" i="2"/>
  <c r="BL452" i="2"/>
  <c r="BH452" i="2"/>
  <c r="BC452" i="2"/>
  <c r="AP452" i="2"/>
  <c r="AQ452" i="2" s="1"/>
  <c r="AO452" i="2"/>
  <c r="AM452" i="2"/>
  <c r="AL452" i="2"/>
  <c r="AN452" i="2" s="1"/>
  <c r="AK452" i="2"/>
  <c r="AJ452" i="2"/>
  <c r="AG452" i="2"/>
  <c r="AI452" i="2" s="1"/>
  <c r="A452" i="2"/>
  <c r="BL451" i="2"/>
  <c r="BC451" i="2"/>
  <c r="AO451" i="2"/>
  <c r="AM451" i="2"/>
  <c r="AL451" i="2"/>
  <c r="AK451" i="2"/>
  <c r="AJ451" i="2"/>
  <c r="AI451" i="2"/>
  <c r="AG451" i="2"/>
  <c r="A451" i="2"/>
  <c r="BL450" i="2"/>
  <c r="BC450" i="2"/>
  <c r="AO450" i="2"/>
  <c r="AM450" i="2"/>
  <c r="AL450" i="2"/>
  <c r="AK450" i="2"/>
  <c r="AJ450" i="2"/>
  <c r="AI450" i="2"/>
  <c r="AG450" i="2"/>
  <c r="A450" i="2"/>
  <c r="BL449" i="2"/>
  <c r="BK449" i="2"/>
  <c r="BC449" i="2"/>
  <c r="AO449" i="2"/>
  <c r="AN449" i="2"/>
  <c r="AM449" i="2"/>
  <c r="AL449" i="2"/>
  <c r="AK449" i="2"/>
  <c r="AJ449" i="2"/>
  <c r="AI449" i="2"/>
  <c r="AG449" i="2"/>
  <c r="A449" i="2"/>
  <c r="BL448" i="2"/>
  <c r="BC448" i="2"/>
  <c r="AO448" i="2"/>
  <c r="AM448" i="2"/>
  <c r="AL448" i="2"/>
  <c r="AN448" i="2" s="1"/>
  <c r="AP448" i="2" s="1"/>
  <c r="AQ448" i="2" s="1"/>
  <c r="AK448" i="2"/>
  <c r="AJ448" i="2"/>
  <c r="AG448" i="2"/>
  <c r="AI448" i="2" s="1"/>
  <c r="A448" i="2"/>
  <c r="BL447" i="2"/>
  <c r="BI447" i="2"/>
  <c r="BC447" i="2"/>
  <c r="AO447" i="2"/>
  <c r="AM447" i="2"/>
  <c r="AL447" i="2"/>
  <c r="AK447" i="2"/>
  <c r="AJ447" i="2"/>
  <c r="AI447" i="2"/>
  <c r="AG447" i="2"/>
  <c r="A447" i="2"/>
  <c r="BL446" i="2"/>
  <c r="BK446" i="2"/>
  <c r="BC446" i="2"/>
  <c r="AO446" i="2"/>
  <c r="AM446" i="2"/>
  <c r="AL446" i="2"/>
  <c r="AK446" i="2"/>
  <c r="AJ446" i="2"/>
  <c r="AI446" i="2"/>
  <c r="AG446" i="2"/>
  <c r="A446" i="2"/>
  <c r="BL445" i="2"/>
  <c r="BK445" i="2"/>
  <c r="BC445" i="2"/>
  <c r="AO445" i="2"/>
  <c r="AN445" i="2"/>
  <c r="AM445" i="2"/>
  <c r="AL445" i="2"/>
  <c r="AK445" i="2"/>
  <c r="AJ445" i="2"/>
  <c r="AI445" i="2"/>
  <c r="AG445" i="2"/>
  <c r="A445" i="2"/>
  <c r="BL444" i="2"/>
  <c r="BC444" i="2"/>
  <c r="AO444" i="2"/>
  <c r="AM444" i="2"/>
  <c r="AL444" i="2"/>
  <c r="AN444" i="2" s="1"/>
  <c r="AP444" i="2" s="1"/>
  <c r="AQ444" i="2" s="1"/>
  <c r="AK444" i="2"/>
  <c r="AJ444" i="2"/>
  <c r="AG444" i="2"/>
  <c r="AI444" i="2" s="1"/>
  <c r="A444" i="2"/>
  <c r="BL443" i="2"/>
  <c r="BH443" i="2"/>
  <c r="BD443" i="2"/>
  <c r="BC443" i="2"/>
  <c r="AO443" i="2"/>
  <c r="AM443" i="2"/>
  <c r="AL443" i="2"/>
  <c r="AK443" i="2"/>
  <c r="AJ443" i="2"/>
  <c r="AI443" i="2"/>
  <c r="AG443" i="2"/>
  <c r="A443" i="2"/>
  <c r="BL442" i="2"/>
  <c r="BK442" i="2"/>
  <c r="BG442" i="2"/>
  <c r="BC442" i="2"/>
  <c r="AP442" i="2"/>
  <c r="AQ442" i="2" s="1"/>
  <c r="AO442" i="2"/>
  <c r="AM442" i="2"/>
  <c r="AL442" i="2"/>
  <c r="AN442" i="2" s="1"/>
  <c r="AK442" i="2"/>
  <c r="AJ442" i="2"/>
  <c r="AG442" i="2"/>
  <c r="AI442" i="2" s="1"/>
  <c r="A442" i="2"/>
  <c r="BL441" i="2"/>
  <c r="BJ441" i="2"/>
  <c r="BC441" i="2"/>
  <c r="AO441" i="2"/>
  <c r="AN441" i="2"/>
  <c r="AM441" i="2"/>
  <c r="AL441" i="2"/>
  <c r="AK441" i="2"/>
  <c r="AJ441" i="2"/>
  <c r="AP441" i="2" s="1"/>
  <c r="AQ441" i="2" s="1"/>
  <c r="AI441" i="2"/>
  <c r="AG441" i="2"/>
  <c r="A441" i="2"/>
  <c r="BL440" i="2"/>
  <c r="BC440" i="2"/>
  <c r="AP440" i="2"/>
  <c r="AQ440" i="2" s="1"/>
  <c r="AO440" i="2"/>
  <c r="AM440" i="2"/>
  <c r="AL440" i="2"/>
  <c r="AN440" i="2" s="1"/>
  <c r="AK440" i="2"/>
  <c r="AJ440" i="2"/>
  <c r="AG440" i="2"/>
  <c r="AI440" i="2" s="1"/>
  <c r="A440" i="2"/>
  <c r="BL439" i="2"/>
  <c r="BD439" i="2"/>
  <c r="BC439" i="2"/>
  <c r="AO439" i="2"/>
  <c r="AM439" i="2"/>
  <c r="AL439" i="2"/>
  <c r="AK439" i="2"/>
  <c r="AJ439" i="2"/>
  <c r="AI439" i="2"/>
  <c r="AG439" i="2"/>
  <c r="A439" i="2"/>
  <c r="BL438" i="2"/>
  <c r="BF438" i="2"/>
  <c r="BC438" i="2"/>
  <c r="AO438" i="2"/>
  <c r="AM438" i="2"/>
  <c r="AL438" i="2"/>
  <c r="AK438" i="2"/>
  <c r="AJ438" i="2"/>
  <c r="AI438" i="2"/>
  <c r="AG438" i="2"/>
  <c r="A438" i="2"/>
  <c r="BL437" i="2"/>
  <c r="BF437" i="2"/>
  <c r="BD437" i="2"/>
  <c r="BC437" i="2"/>
  <c r="AO437" i="2"/>
  <c r="AN437" i="2"/>
  <c r="AM437" i="2"/>
  <c r="AL437" i="2"/>
  <c r="AK437" i="2"/>
  <c r="AJ437" i="2"/>
  <c r="AP437" i="2" s="1"/>
  <c r="AQ437" i="2" s="1"/>
  <c r="AI437" i="2"/>
  <c r="AG437" i="2"/>
  <c r="A437" i="2"/>
  <c r="BL436" i="2"/>
  <c r="BH436" i="2"/>
  <c r="BC436" i="2"/>
  <c r="AP436" i="2"/>
  <c r="AQ436" i="2" s="1"/>
  <c r="AO436" i="2"/>
  <c r="AM436" i="2"/>
  <c r="AL436" i="2"/>
  <c r="AN436" i="2" s="1"/>
  <c r="AK436" i="2"/>
  <c r="AJ436" i="2"/>
  <c r="AG436" i="2"/>
  <c r="AI436" i="2" s="1"/>
  <c r="A436" i="2"/>
  <c r="BL435" i="2"/>
  <c r="BI435" i="2"/>
  <c r="BC435" i="2"/>
  <c r="AO435" i="2"/>
  <c r="AM435" i="2"/>
  <c r="AL435" i="2"/>
  <c r="AK435" i="2"/>
  <c r="AJ435" i="2"/>
  <c r="AI435" i="2"/>
  <c r="AG435" i="2"/>
  <c r="A435" i="2"/>
  <c r="BL434" i="2"/>
  <c r="BC434" i="2"/>
  <c r="AO434" i="2"/>
  <c r="AM434" i="2"/>
  <c r="AL434" i="2"/>
  <c r="AK434" i="2"/>
  <c r="AJ434" i="2"/>
  <c r="AI434" i="2"/>
  <c r="AG434" i="2"/>
  <c r="A434" i="2"/>
  <c r="BL433" i="2"/>
  <c r="BC433" i="2"/>
  <c r="AO433" i="2"/>
  <c r="AN433" i="2"/>
  <c r="AM433" i="2"/>
  <c r="AL433" i="2"/>
  <c r="AK433" i="2"/>
  <c r="AJ433" i="2"/>
  <c r="AI433" i="2"/>
  <c r="AG433" i="2"/>
  <c r="A433" i="2"/>
  <c r="BL432" i="2"/>
  <c r="BG432" i="2"/>
  <c r="BC432" i="2"/>
  <c r="AO432" i="2"/>
  <c r="AM432" i="2"/>
  <c r="AL432" i="2"/>
  <c r="AN432" i="2" s="1"/>
  <c r="AP432" i="2" s="1"/>
  <c r="AQ432" i="2" s="1"/>
  <c r="AK432" i="2"/>
  <c r="AJ432" i="2"/>
  <c r="AG432" i="2"/>
  <c r="AI432" i="2" s="1"/>
  <c r="A432" i="2"/>
  <c r="BL431" i="2"/>
  <c r="BC431" i="2"/>
  <c r="AO431" i="2"/>
  <c r="AM431" i="2"/>
  <c r="AL431" i="2"/>
  <c r="AK431" i="2"/>
  <c r="AJ431" i="2"/>
  <c r="AI431" i="2"/>
  <c r="AG431" i="2"/>
  <c r="A431" i="2"/>
  <c r="BL430" i="2"/>
  <c r="BC430" i="2"/>
  <c r="AQ430" i="2"/>
  <c r="AO430" i="2"/>
  <c r="AM430" i="2"/>
  <c r="AL430" i="2"/>
  <c r="AN430" i="2" s="1"/>
  <c r="AP430" i="2" s="1"/>
  <c r="AK430" i="2"/>
  <c r="AJ430" i="2"/>
  <c r="AG430" i="2"/>
  <c r="AI430" i="2" s="1"/>
  <c r="A430" i="2"/>
  <c r="BL429" i="2"/>
  <c r="BC429" i="2"/>
  <c r="AO429" i="2"/>
  <c r="AN429" i="2"/>
  <c r="AM429" i="2"/>
  <c r="AL429" i="2"/>
  <c r="AK429" i="2"/>
  <c r="AJ429" i="2"/>
  <c r="AI429" i="2"/>
  <c r="AG429" i="2"/>
  <c r="A429" i="2"/>
  <c r="BL428" i="2"/>
  <c r="BC428" i="2"/>
  <c r="AO428" i="2"/>
  <c r="AM428" i="2"/>
  <c r="AL428" i="2"/>
  <c r="AN428" i="2" s="1"/>
  <c r="AP428" i="2" s="1"/>
  <c r="AQ428" i="2" s="1"/>
  <c r="AK428" i="2"/>
  <c r="AJ428" i="2"/>
  <c r="AG428" i="2"/>
  <c r="AI428" i="2" s="1"/>
  <c r="A428" i="2"/>
  <c r="BL427" i="2"/>
  <c r="BH427" i="2"/>
  <c r="BC427" i="2"/>
  <c r="AO427" i="2"/>
  <c r="AM427" i="2"/>
  <c r="AL427" i="2"/>
  <c r="AK427" i="2"/>
  <c r="AJ427" i="2"/>
  <c r="AI427" i="2"/>
  <c r="AG427" i="2"/>
  <c r="A427" i="2"/>
  <c r="BL426" i="2"/>
  <c r="BK426" i="2"/>
  <c r="BC426" i="2"/>
  <c r="AP426" i="2"/>
  <c r="AQ426" i="2" s="1"/>
  <c r="AO426" i="2"/>
  <c r="AM426" i="2"/>
  <c r="AL426" i="2"/>
  <c r="AN426" i="2" s="1"/>
  <c r="AK426" i="2"/>
  <c r="AJ426" i="2"/>
  <c r="AG426" i="2"/>
  <c r="AI426" i="2" s="1"/>
  <c r="A426" i="2"/>
  <c r="BL425" i="2"/>
  <c r="BC425" i="2"/>
  <c r="AO425" i="2"/>
  <c r="AN425" i="2"/>
  <c r="AM425" i="2"/>
  <c r="AL425" i="2"/>
  <c r="AK425" i="2"/>
  <c r="AJ425" i="2"/>
  <c r="AI425" i="2"/>
  <c r="AG425" i="2"/>
  <c r="A425" i="2"/>
  <c r="BL424" i="2"/>
  <c r="BC424" i="2"/>
  <c r="AP424" i="2"/>
  <c r="AQ424" i="2" s="1"/>
  <c r="AO424" i="2"/>
  <c r="AM424" i="2"/>
  <c r="AL424" i="2"/>
  <c r="AN424" i="2" s="1"/>
  <c r="AK424" i="2"/>
  <c r="AJ424" i="2"/>
  <c r="AG424" i="2"/>
  <c r="AI424" i="2" s="1"/>
  <c r="A424" i="2"/>
  <c r="BL423" i="2"/>
  <c r="BD423" i="2"/>
  <c r="BC423" i="2"/>
  <c r="AO423" i="2"/>
  <c r="AM423" i="2"/>
  <c r="AL423" i="2"/>
  <c r="AK423" i="2"/>
  <c r="AJ423" i="2"/>
  <c r="AI423" i="2"/>
  <c r="AG423" i="2"/>
  <c r="A423" i="2"/>
  <c r="BL422" i="2"/>
  <c r="BG422" i="2"/>
  <c r="BF422" i="2"/>
  <c r="BC422" i="2"/>
  <c r="AO422" i="2"/>
  <c r="AM422" i="2"/>
  <c r="AL422" i="2"/>
  <c r="AK422" i="2"/>
  <c r="AJ422" i="2"/>
  <c r="AI422" i="2"/>
  <c r="AG422" i="2"/>
  <c r="A422" i="2"/>
  <c r="BL421" i="2"/>
  <c r="BF421" i="2"/>
  <c r="BC421" i="2"/>
  <c r="AO421" i="2"/>
  <c r="AN421" i="2"/>
  <c r="AM421" i="2"/>
  <c r="AL421" i="2"/>
  <c r="AK421" i="2"/>
  <c r="AJ421" i="2"/>
  <c r="AP421" i="2" s="1"/>
  <c r="AQ421" i="2" s="1"/>
  <c r="AI421" i="2"/>
  <c r="AG421" i="2"/>
  <c r="A421" i="2"/>
  <c r="BL420" i="2"/>
  <c r="BC420" i="2"/>
  <c r="AP420" i="2"/>
  <c r="AQ420" i="2" s="1"/>
  <c r="AO420" i="2"/>
  <c r="AM420" i="2"/>
  <c r="AL420" i="2"/>
  <c r="AN420" i="2" s="1"/>
  <c r="AK420" i="2"/>
  <c r="AJ420" i="2"/>
  <c r="AG420" i="2"/>
  <c r="AI420" i="2" s="1"/>
  <c r="A420" i="2"/>
  <c r="BL419" i="2"/>
  <c r="BI419" i="2"/>
  <c r="BC419" i="2"/>
  <c r="AO419" i="2"/>
  <c r="AM419" i="2"/>
  <c r="AL419" i="2"/>
  <c r="AK419" i="2"/>
  <c r="AJ419" i="2"/>
  <c r="AI419" i="2"/>
  <c r="AG419" i="2"/>
  <c r="A419" i="2"/>
  <c r="BL418" i="2"/>
  <c r="BF418" i="2"/>
  <c r="BC418" i="2"/>
  <c r="AO418" i="2"/>
  <c r="AM418" i="2"/>
  <c r="AL418" i="2"/>
  <c r="AK418" i="2"/>
  <c r="AJ418" i="2"/>
  <c r="AI418" i="2"/>
  <c r="AG418" i="2"/>
  <c r="A418" i="2"/>
  <c r="BL417" i="2"/>
  <c r="BD417" i="2"/>
  <c r="BC417" i="2"/>
  <c r="AO417" i="2"/>
  <c r="AN417" i="2"/>
  <c r="AM417" i="2"/>
  <c r="AL417" i="2"/>
  <c r="AK417" i="2"/>
  <c r="AJ417" i="2"/>
  <c r="AI417" i="2"/>
  <c r="AG417" i="2"/>
  <c r="A417" i="2"/>
  <c r="BL416" i="2"/>
  <c r="BH416" i="2"/>
  <c r="BG416" i="2"/>
  <c r="BC416" i="2"/>
  <c r="AP416" i="2"/>
  <c r="AQ416" i="2" s="1"/>
  <c r="AO416" i="2"/>
  <c r="AM416" i="2"/>
  <c r="AL416" i="2"/>
  <c r="AN416" i="2" s="1"/>
  <c r="AK416" i="2"/>
  <c r="AJ416" i="2"/>
  <c r="AG416" i="2"/>
  <c r="AI416" i="2" s="1"/>
  <c r="A416" i="2"/>
  <c r="BL415" i="2"/>
  <c r="BI415" i="2"/>
  <c r="BH415" i="2"/>
  <c r="BC415" i="2"/>
  <c r="AO415" i="2"/>
  <c r="AM415" i="2"/>
  <c r="AL415" i="2"/>
  <c r="AK415" i="2"/>
  <c r="AJ415" i="2"/>
  <c r="AI415" i="2"/>
  <c r="AG415" i="2"/>
  <c r="A415" i="2"/>
  <c r="BL414" i="2"/>
  <c r="BK414" i="2"/>
  <c r="BC414" i="2"/>
  <c r="AO414" i="2"/>
  <c r="AM414" i="2"/>
  <c r="AL414" i="2"/>
  <c r="AN414" i="2" s="1"/>
  <c r="AP414" i="2" s="1"/>
  <c r="AQ414" i="2" s="1"/>
  <c r="AK414" i="2"/>
  <c r="AJ414" i="2"/>
  <c r="AG414" i="2"/>
  <c r="AI414" i="2" s="1"/>
  <c r="A414" i="2"/>
  <c r="BL413" i="2"/>
  <c r="BK413" i="2"/>
  <c r="BJ413" i="2"/>
  <c r="BC413" i="2"/>
  <c r="AO413" i="2"/>
  <c r="AN413" i="2"/>
  <c r="AM413" i="2"/>
  <c r="AL413" i="2"/>
  <c r="AK413" i="2"/>
  <c r="AJ413" i="2"/>
  <c r="AI413" i="2"/>
  <c r="AG413" i="2"/>
  <c r="A413" i="2"/>
  <c r="BL412" i="2"/>
  <c r="BG412" i="2"/>
  <c r="BC412" i="2"/>
  <c r="AO412" i="2"/>
  <c r="AM412" i="2"/>
  <c r="AL412" i="2"/>
  <c r="AN412" i="2" s="1"/>
  <c r="AP412" i="2" s="1"/>
  <c r="AQ412" i="2" s="1"/>
  <c r="AK412" i="2"/>
  <c r="AJ412" i="2"/>
  <c r="AG412" i="2"/>
  <c r="AI412" i="2" s="1"/>
  <c r="A412" i="2"/>
  <c r="BL411" i="2"/>
  <c r="BD411" i="2"/>
  <c r="BC411" i="2"/>
  <c r="AO411" i="2"/>
  <c r="AM411" i="2"/>
  <c r="AL411" i="2"/>
  <c r="AK411" i="2"/>
  <c r="AJ411" i="2"/>
  <c r="AI411" i="2"/>
  <c r="AG411" i="2"/>
  <c r="A411" i="2"/>
  <c r="BL410" i="2"/>
  <c r="BG410" i="2"/>
  <c r="BC410" i="2"/>
  <c r="AP410" i="2"/>
  <c r="AQ410" i="2" s="1"/>
  <c r="AO410" i="2"/>
  <c r="AM410" i="2"/>
  <c r="AL410" i="2"/>
  <c r="AN410" i="2" s="1"/>
  <c r="AK410" i="2"/>
  <c r="AJ410" i="2"/>
  <c r="AG410" i="2"/>
  <c r="AI410" i="2" s="1"/>
  <c r="A410" i="2"/>
  <c r="BL409" i="2"/>
  <c r="BJ409" i="2"/>
  <c r="BF409" i="2"/>
  <c r="BC409" i="2"/>
  <c r="AO409" i="2"/>
  <c r="AN409" i="2"/>
  <c r="AM409" i="2"/>
  <c r="AL409" i="2"/>
  <c r="AK409" i="2"/>
  <c r="AJ409" i="2"/>
  <c r="AP409" i="2" s="1"/>
  <c r="AQ409" i="2" s="1"/>
  <c r="AI409" i="2"/>
  <c r="AG409" i="2"/>
  <c r="A409" i="2"/>
  <c r="BL408" i="2"/>
  <c r="BC408" i="2"/>
  <c r="AO408" i="2"/>
  <c r="AM408" i="2"/>
  <c r="AL408" i="2"/>
  <c r="AN408" i="2" s="1"/>
  <c r="AP408" i="2" s="1"/>
  <c r="AQ408" i="2" s="1"/>
  <c r="AK408" i="2"/>
  <c r="AJ408" i="2"/>
  <c r="AG408" i="2"/>
  <c r="AI408" i="2" s="1"/>
  <c r="A408" i="2"/>
  <c r="BL407" i="2"/>
  <c r="BC407" i="2"/>
  <c r="AO407" i="2"/>
  <c r="AM407" i="2"/>
  <c r="AL407" i="2"/>
  <c r="AK407" i="2"/>
  <c r="AJ407" i="2"/>
  <c r="AI407" i="2"/>
  <c r="AG407" i="2"/>
  <c r="A407" i="2"/>
  <c r="BL406" i="2"/>
  <c r="BC406" i="2"/>
  <c r="AO406" i="2"/>
  <c r="AM406" i="2"/>
  <c r="AL406" i="2"/>
  <c r="AK406" i="2"/>
  <c r="AJ406" i="2"/>
  <c r="AI406" i="2"/>
  <c r="AG406" i="2"/>
  <c r="A406" i="2"/>
  <c r="BL405" i="2"/>
  <c r="BD405" i="2"/>
  <c r="BC405" i="2"/>
  <c r="AO405" i="2"/>
  <c r="AN405" i="2"/>
  <c r="AM405" i="2"/>
  <c r="AL405" i="2"/>
  <c r="AK405" i="2"/>
  <c r="AJ405" i="2"/>
  <c r="AP405" i="2" s="1"/>
  <c r="AQ405" i="2" s="1"/>
  <c r="AI405" i="2"/>
  <c r="AG405" i="2"/>
  <c r="A405" i="2"/>
  <c r="BL404" i="2"/>
  <c r="BH404" i="2"/>
  <c r="BC404" i="2"/>
  <c r="AP404" i="2"/>
  <c r="AQ404" i="2" s="1"/>
  <c r="AO404" i="2"/>
  <c r="AM404" i="2"/>
  <c r="AL404" i="2"/>
  <c r="AN404" i="2" s="1"/>
  <c r="AK404" i="2"/>
  <c r="AJ404" i="2"/>
  <c r="AG404" i="2"/>
  <c r="AI404" i="2" s="1"/>
  <c r="A404" i="2"/>
  <c r="BL403" i="2"/>
  <c r="BC403" i="2"/>
  <c r="AO403" i="2"/>
  <c r="AM403" i="2"/>
  <c r="AL403" i="2"/>
  <c r="AK403" i="2"/>
  <c r="AJ403" i="2"/>
  <c r="AI403" i="2"/>
  <c r="AG403" i="2"/>
  <c r="A403" i="2"/>
  <c r="BL402" i="2"/>
  <c r="BC402" i="2"/>
  <c r="AO402" i="2"/>
  <c r="AM402" i="2"/>
  <c r="AL402" i="2"/>
  <c r="AK402" i="2"/>
  <c r="AJ402" i="2"/>
  <c r="AI402" i="2"/>
  <c r="AG402" i="2"/>
  <c r="A402" i="2"/>
  <c r="BL401" i="2"/>
  <c r="BK401" i="2"/>
  <c r="BC401" i="2"/>
  <c r="AO401" i="2"/>
  <c r="AN401" i="2"/>
  <c r="AM401" i="2"/>
  <c r="AL401" i="2"/>
  <c r="AK401" i="2"/>
  <c r="AJ401" i="2"/>
  <c r="AI401" i="2"/>
  <c r="AG401" i="2"/>
  <c r="A401" i="2"/>
  <c r="BL400" i="2"/>
  <c r="BC400" i="2"/>
  <c r="AP400" i="2"/>
  <c r="AQ400" i="2" s="1"/>
  <c r="AO400" i="2"/>
  <c r="AM400" i="2"/>
  <c r="AL400" i="2"/>
  <c r="AN400" i="2" s="1"/>
  <c r="AK400" i="2"/>
  <c r="AJ400" i="2"/>
  <c r="AG400" i="2"/>
  <c r="AI400" i="2" s="1"/>
  <c r="A400" i="2"/>
  <c r="BL399" i="2"/>
  <c r="BC399" i="2"/>
  <c r="AO399" i="2"/>
  <c r="AM399" i="2"/>
  <c r="AL399" i="2"/>
  <c r="AK399" i="2"/>
  <c r="AJ399" i="2"/>
  <c r="AI399" i="2"/>
  <c r="AG399" i="2"/>
  <c r="A399" i="2"/>
  <c r="BL398" i="2"/>
  <c r="BC398" i="2"/>
  <c r="AQ398" i="2"/>
  <c r="AO398" i="2"/>
  <c r="AM398" i="2"/>
  <c r="AL398" i="2"/>
  <c r="AN398" i="2" s="1"/>
  <c r="AP398" i="2" s="1"/>
  <c r="AK398" i="2"/>
  <c r="AJ398" i="2"/>
  <c r="AG398" i="2"/>
  <c r="AI398" i="2" s="1"/>
  <c r="A398" i="2"/>
  <c r="BL397" i="2"/>
  <c r="BC397" i="2"/>
  <c r="AO397" i="2"/>
  <c r="AN397" i="2"/>
  <c r="AM397" i="2"/>
  <c r="AL397" i="2"/>
  <c r="AK397" i="2"/>
  <c r="AJ397" i="2"/>
  <c r="AI397" i="2"/>
  <c r="AG397" i="2"/>
  <c r="A397" i="2"/>
  <c r="BL396" i="2"/>
  <c r="BC396" i="2"/>
  <c r="AO396" i="2"/>
  <c r="AM396" i="2"/>
  <c r="AL396" i="2"/>
  <c r="AN396" i="2" s="1"/>
  <c r="AP396" i="2" s="1"/>
  <c r="AQ396" i="2" s="1"/>
  <c r="AK396" i="2"/>
  <c r="AJ396" i="2"/>
  <c r="AG396" i="2"/>
  <c r="AI396" i="2" s="1"/>
  <c r="A396" i="2"/>
  <c r="BL395" i="2"/>
  <c r="BH395" i="2"/>
  <c r="BC395" i="2"/>
  <c r="AO395" i="2"/>
  <c r="AM395" i="2"/>
  <c r="AL395" i="2"/>
  <c r="AK395" i="2"/>
  <c r="AJ395" i="2"/>
  <c r="AI395" i="2"/>
  <c r="AG395" i="2"/>
  <c r="A395" i="2"/>
  <c r="BL394" i="2"/>
  <c r="BK394" i="2"/>
  <c r="BC394" i="2"/>
  <c r="AP394" i="2"/>
  <c r="AQ394" i="2" s="1"/>
  <c r="AO394" i="2"/>
  <c r="AM394" i="2"/>
  <c r="AL394" i="2"/>
  <c r="AN394" i="2" s="1"/>
  <c r="AK394" i="2"/>
  <c r="AJ394" i="2"/>
  <c r="AG394" i="2"/>
  <c r="AI394" i="2" s="1"/>
  <c r="A394" i="2"/>
  <c r="BL393" i="2"/>
  <c r="BC393" i="2"/>
  <c r="AO393" i="2"/>
  <c r="AN393" i="2"/>
  <c r="AM393" i="2"/>
  <c r="AL393" i="2"/>
  <c r="AK393" i="2"/>
  <c r="AJ393" i="2"/>
  <c r="AI393" i="2"/>
  <c r="AG393" i="2"/>
  <c r="A393" i="2"/>
  <c r="BL392" i="2"/>
  <c r="BC392" i="2"/>
  <c r="AP392" i="2"/>
  <c r="AQ392" i="2" s="1"/>
  <c r="AO392" i="2"/>
  <c r="AM392" i="2"/>
  <c r="AL392" i="2"/>
  <c r="AN392" i="2" s="1"/>
  <c r="AK392" i="2"/>
  <c r="AJ392" i="2"/>
  <c r="AG392" i="2"/>
  <c r="AI392" i="2" s="1"/>
  <c r="A392" i="2"/>
  <c r="BL391" i="2"/>
  <c r="BD391" i="2"/>
  <c r="BC391" i="2"/>
  <c r="AO391" i="2"/>
  <c r="AM391" i="2"/>
  <c r="AL391" i="2"/>
  <c r="AK391" i="2"/>
  <c r="AJ391" i="2"/>
  <c r="AI391" i="2"/>
  <c r="AG391" i="2"/>
  <c r="A391" i="2"/>
  <c r="BL390" i="2"/>
  <c r="BG390" i="2"/>
  <c r="BF390" i="2"/>
  <c r="BC390" i="2"/>
  <c r="AO390" i="2"/>
  <c r="AM390" i="2"/>
  <c r="AL390" i="2"/>
  <c r="AK390" i="2"/>
  <c r="AJ390" i="2"/>
  <c r="AI390" i="2"/>
  <c r="AG390" i="2"/>
  <c r="A390" i="2"/>
  <c r="BL389" i="2"/>
  <c r="BF389" i="2"/>
  <c r="BC389" i="2"/>
  <c r="AO389" i="2"/>
  <c r="AN389" i="2"/>
  <c r="AM389" i="2"/>
  <c r="AL389" i="2"/>
  <c r="AK389" i="2"/>
  <c r="AJ389" i="2"/>
  <c r="AP389" i="2" s="1"/>
  <c r="AQ389" i="2" s="1"/>
  <c r="AI389" i="2"/>
  <c r="AG389" i="2"/>
  <c r="A389" i="2"/>
  <c r="BL388" i="2"/>
  <c r="BC388" i="2"/>
  <c r="AP388" i="2"/>
  <c r="AQ388" i="2" s="1"/>
  <c r="AO388" i="2"/>
  <c r="AM388" i="2"/>
  <c r="AL388" i="2"/>
  <c r="AN388" i="2" s="1"/>
  <c r="AK388" i="2"/>
  <c r="AJ388" i="2"/>
  <c r="AG388" i="2"/>
  <c r="AI388" i="2" s="1"/>
  <c r="A388" i="2"/>
  <c r="BL387" i="2"/>
  <c r="BI387" i="2"/>
  <c r="BC387" i="2"/>
  <c r="AO387" i="2"/>
  <c r="AM387" i="2"/>
  <c r="AL387" i="2"/>
  <c r="AK387" i="2"/>
  <c r="AJ387" i="2"/>
  <c r="AI387" i="2"/>
  <c r="AG387" i="2"/>
  <c r="A387" i="2"/>
  <c r="BL386" i="2"/>
  <c r="BF386" i="2"/>
  <c r="BC386" i="2"/>
  <c r="AO386" i="2"/>
  <c r="AM386" i="2"/>
  <c r="AL386" i="2"/>
  <c r="AK386" i="2"/>
  <c r="AJ386" i="2"/>
  <c r="AI386" i="2"/>
  <c r="AG386" i="2"/>
  <c r="A386" i="2"/>
  <c r="BL385" i="2"/>
  <c r="BD385" i="2"/>
  <c r="BC385" i="2"/>
  <c r="AO385" i="2"/>
  <c r="AN385" i="2"/>
  <c r="AM385" i="2"/>
  <c r="AL385" i="2"/>
  <c r="AK385" i="2"/>
  <c r="AJ385" i="2"/>
  <c r="AP385" i="2" s="1"/>
  <c r="AQ385" i="2" s="1"/>
  <c r="AI385" i="2"/>
  <c r="AG385" i="2"/>
  <c r="A385" i="2"/>
  <c r="BL384" i="2"/>
  <c r="BH384" i="2"/>
  <c r="BG384" i="2"/>
  <c r="BC384" i="2"/>
  <c r="AP384" i="2"/>
  <c r="AQ384" i="2" s="1"/>
  <c r="AO384" i="2"/>
  <c r="AM384" i="2"/>
  <c r="AL384" i="2"/>
  <c r="AN384" i="2" s="1"/>
  <c r="AK384" i="2"/>
  <c r="AJ384" i="2"/>
  <c r="AG384" i="2"/>
  <c r="AI384" i="2" s="1"/>
  <c r="A384" i="2"/>
  <c r="BL383" i="2"/>
  <c r="BI383" i="2"/>
  <c r="BH383" i="2"/>
  <c r="BC383" i="2"/>
  <c r="AO383" i="2"/>
  <c r="AM383" i="2"/>
  <c r="AL383" i="2"/>
  <c r="AK383" i="2"/>
  <c r="AJ383" i="2"/>
  <c r="AI383" i="2"/>
  <c r="AG383" i="2"/>
  <c r="A383" i="2"/>
  <c r="BL382" i="2"/>
  <c r="BK382" i="2"/>
  <c r="BC382" i="2"/>
  <c r="AO382" i="2"/>
  <c r="AM382" i="2"/>
  <c r="AL382" i="2"/>
  <c r="AN382" i="2" s="1"/>
  <c r="AP382" i="2" s="1"/>
  <c r="AQ382" i="2" s="1"/>
  <c r="AK382" i="2"/>
  <c r="AJ382" i="2"/>
  <c r="AG382" i="2"/>
  <c r="AI382" i="2" s="1"/>
  <c r="A382" i="2"/>
  <c r="BL381" i="2"/>
  <c r="BK381" i="2"/>
  <c r="BJ381" i="2"/>
  <c r="BC381" i="2"/>
  <c r="AO381" i="2"/>
  <c r="AN381" i="2"/>
  <c r="AM381" i="2"/>
  <c r="AL381" i="2"/>
  <c r="AK381" i="2"/>
  <c r="AJ381" i="2"/>
  <c r="AI381" i="2"/>
  <c r="AG381" i="2"/>
  <c r="A381" i="2"/>
  <c r="BL380" i="2"/>
  <c r="BG380" i="2"/>
  <c r="BC380" i="2"/>
  <c r="AP380" i="2"/>
  <c r="AQ380" i="2" s="1"/>
  <c r="AO380" i="2"/>
  <c r="AM380" i="2"/>
  <c r="AL380" i="2"/>
  <c r="AN380" i="2" s="1"/>
  <c r="AK380" i="2"/>
  <c r="AJ380" i="2"/>
  <c r="AG380" i="2"/>
  <c r="AI380" i="2" s="1"/>
  <c r="A380" i="2"/>
  <c r="BL379" i="2"/>
  <c r="BH379" i="2"/>
  <c r="BD379" i="2"/>
  <c r="BC379" i="2"/>
  <c r="AO379" i="2"/>
  <c r="AM379" i="2"/>
  <c r="AL379" i="2"/>
  <c r="AK379" i="2"/>
  <c r="AJ379" i="2"/>
  <c r="AI379" i="2"/>
  <c r="AG379" i="2"/>
  <c r="A379" i="2"/>
  <c r="BL378" i="2"/>
  <c r="BK378" i="2"/>
  <c r="BG378" i="2"/>
  <c r="BC378" i="2"/>
  <c r="AP378" i="2"/>
  <c r="AQ378" i="2" s="1"/>
  <c r="AO378" i="2"/>
  <c r="AM378" i="2"/>
  <c r="AL378" i="2"/>
  <c r="AN378" i="2" s="1"/>
  <c r="AK378" i="2"/>
  <c r="AJ378" i="2"/>
  <c r="AG378" i="2"/>
  <c r="AI378" i="2" s="1"/>
  <c r="A378" i="2"/>
  <c r="BL377" i="2"/>
  <c r="BJ377" i="2"/>
  <c r="BF377" i="2"/>
  <c r="BC377" i="2"/>
  <c r="AO377" i="2"/>
  <c r="AN377" i="2"/>
  <c r="AM377" i="2"/>
  <c r="AL377" i="2"/>
  <c r="AK377" i="2"/>
  <c r="AJ377" i="2"/>
  <c r="AP377" i="2" s="1"/>
  <c r="AQ377" i="2" s="1"/>
  <c r="AI377" i="2"/>
  <c r="AG377" i="2"/>
  <c r="A377" i="2"/>
  <c r="BL376" i="2"/>
  <c r="BC376" i="2"/>
  <c r="AP376" i="2"/>
  <c r="AQ376" i="2" s="1"/>
  <c r="AO376" i="2"/>
  <c r="AM376" i="2"/>
  <c r="AL376" i="2"/>
  <c r="AN376" i="2" s="1"/>
  <c r="AK376" i="2"/>
  <c r="AJ376" i="2"/>
  <c r="AG376" i="2"/>
  <c r="AI376" i="2" s="1"/>
  <c r="A376" i="2"/>
  <c r="BL375" i="2"/>
  <c r="BD375" i="2"/>
  <c r="BC375" i="2"/>
  <c r="AO375" i="2"/>
  <c r="AM375" i="2"/>
  <c r="AL375" i="2"/>
  <c r="AK375" i="2"/>
  <c r="AJ375" i="2"/>
  <c r="AI375" i="2"/>
  <c r="AG375" i="2"/>
  <c r="A375" i="2"/>
  <c r="BL374" i="2"/>
  <c r="BG374" i="2"/>
  <c r="BF374" i="2"/>
  <c r="BC374" i="2"/>
  <c r="AP374" i="2"/>
  <c r="AQ374" i="2" s="1"/>
  <c r="AO374" i="2"/>
  <c r="AM374" i="2"/>
  <c r="AL374" i="2"/>
  <c r="AN374" i="2" s="1"/>
  <c r="AK374" i="2"/>
  <c r="AJ374" i="2"/>
  <c r="AG374" i="2"/>
  <c r="AI374" i="2" s="1"/>
  <c r="A374" i="2"/>
  <c r="BL373" i="2"/>
  <c r="BF373" i="2"/>
  <c r="BD373" i="2"/>
  <c r="BC373" i="2"/>
  <c r="AO373" i="2"/>
  <c r="AN373" i="2"/>
  <c r="AM373" i="2"/>
  <c r="AL373" i="2"/>
  <c r="AK373" i="2"/>
  <c r="AJ373" i="2"/>
  <c r="AP373" i="2" s="1"/>
  <c r="AQ373" i="2" s="1"/>
  <c r="AI373" i="2"/>
  <c r="AG373" i="2"/>
  <c r="A373" i="2"/>
  <c r="BL372" i="2"/>
  <c r="BH372" i="2"/>
  <c r="BC372" i="2"/>
  <c r="AP372" i="2"/>
  <c r="AQ372" i="2" s="1"/>
  <c r="AO372" i="2"/>
  <c r="AM372" i="2"/>
  <c r="AL372" i="2"/>
  <c r="AN372" i="2" s="1"/>
  <c r="AK372" i="2"/>
  <c r="AJ372" i="2"/>
  <c r="AG372" i="2"/>
  <c r="AI372" i="2" s="1"/>
  <c r="A372" i="2"/>
  <c r="BL371" i="2"/>
  <c r="BI371" i="2"/>
  <c r="BC371" i="2"/>
  <c r="AO371" i="2"/>
  <c r="AM371" i="2"/>
  <c r="AL371" i="2"/>
  <c r="AK371" i="2"/>
  <c r="AJ371" i="2"/>
  <c r="AI371" i="2"/>
  <c r="AG371" i="2"/>
  <c r="A371" i="2"/>
  <c r="BL370" i="2"/>
  <c r="BF370" i="2"/>
  <c r="BC370" i="2"/>
  <c r="AO370" i="2"/>
  <c r="AM370" i="2"/>
  <c r="AL370" i="2"/>
  <c r="AK370" i="2"/>
  <c r="AJ370" i="2"/>
  <c r="AI370" i="2"/>
  <c r="AG370" i="2"/>
  <c r="A370" i="2"/>
  <c r="BL369" i="2"/>
  <c r="BK369" i="2"/>
  <c r="BD369" i="2"/>
  <c r="BC369" i="2"/>
  <c r="AO369" i="2"/>
  <c r="AN369" i="2"/>
  <c r="AM369" i="2"/>
  <c r="AL369" i="2"/>
  <c r="AK369" i="2"/>
  <c r="AJ369" i="2"/>
  <c r="AP369" i="2" s="1"/>
  <c r="AQ369" i="2" s="1"/>
  <c r="AI369" i="2"/>
  <c r="AG369" i="2"/>
  <c r="A369" i="2"/>
  <c r="BL368" i="2"/>
  <c r="BH368" i="2"/>
  <c r="BG368" i="2"/>
  <c r="BC368" i="2"/>
  <c r="AP368" i="2"/>
  <c r="AQ368" i="2" s="1"/>
  <c r="AO368" i="2"/>
  <c r="AM368" i="2"/>
  <c r="AL368" i="2"/>
  <c r="AN368" i="2" s="1"/>
  <c r="AK368" i="2"/>
  <c r="AJ368" i="2"/>
  <c r="AG368" i="2"/>
  <c r="AI368" i="2" s="1"/>
  <c r="A368" i="2"/>
  <c r="BL367" i="2"/>
  <c r="BI367" i="2"/>
  <c r="BH367" i="2"/>
  <c r="BC367" i="2"/>
  <c r="AO367" i="2"/>
  <c r="AM367" i="2"/>
  <c r="AL367" i="2"/>
  <c r="AK367" i="2"/>
  <c r="AJ367" i="2"/>
  <c r="AI367" i="2"/>
  <c r="AG367" i="2"/>
  <c r="A367" i="2"/>
  <c r="BL366" i="2"/>
  <c r="BK366" i="2"/>
  <c r="BC366" i="2"/>
  <c r="AO366" i="2"/>
  <c r="AM366" i="2"/>
  <c r="AL366" i="2"/>
  <c r="AN366" i="2" s="1"/>
  <c r="AP366" i="2" s="1"/>
  <c r="AQ366" i="2" s="1"/>
  <c r="AK366" i="2"/>
  <c r="AJ366" i="2"/>
  <c r="AG366" i="2"/>
  <c r="AI366" i="2" s="1"/>
  <c r="A366" i="2"/>
  <c r="BL365" i="2"/>
  <c r="BK365" i="2"/>
  <c r="BJ365" i="2"/>
  <c r="BC365" i="2"/>
  <c r="AO365" i="2"/>
  <c r="AN365" i="2"/>
  <c r="AM365" i="2"/>
  <c r="AL365" i="2"/>
  <c r="AK365" i="2"/>
  <c r="AJ365" i="2"/>
  <c r="AI365" i="2"/>
  <c r="AG365" i="2"/>
  <c r="A365" i="2"/>
  <c r="BL364" i="2"/>
  <c r="BG364" i="2"/>
  <c r="BC364" i="2"/>
  <c r="AO364" i="2"/>
  <c r="AM364" i="2"/>
  <c r="AL364" i="2"/>
  <c r="AN364" i="2" s="1"/>
  <c r="AP364" i="2" s="1"/>
  <c r="AQ364" i="2" s="1"/>
  <c r="AK364" i="2"/>
  <c r="AJ364" i="2"/>
  <c r="AG364" i="2"/>
  <c r="AI364" i="2" s="1"/>
  <c r="A364" i="2"/>
  <c r="BL363" i="2"/>
  <c r="BH363" i="2"/>
  <c r="BD363" i="2"/>
  <c r="BC363" i="2"/>
  <c r="AO363" i="2"/>
  <c r="AM363" i="2"/>
  <c r="AL363" i="2"/>
  <c r="AK363" i="2"/>
  <c r="AJ363" i="2"/>
  <c r="AI363" i="2"/>
  <c r="AG363" i="2"/>
  <c r="A363" i="2"/>
  <c r="BL362" i="2"/>
  <c r="BK362" i="2"/>
  <c r="BG362" i="2"/>
  <c r="BC362" i="2"/>
  <c r="AP362" i="2"/>
  <c r="AQ362" i="2" s="1"/>
  <c r="AO362" i="2"/>
  <c r="AM362" i="2"/>
  <c r="AL362" i="2"/>
  <c r="AN362" i="2" s="1"/>
  <c r="AK362" i="2"/>
  <c r="AJ362" i="2"/>
  <c r="AG362" i="2"/>
  <c r="AI362" i="2" s="1"/>
  <c r="A362" i="2"/>
  <c r="BL361" i="2"/>
  <c r="BJ361" i="2"/>
  <c r="BF361" i="2"/>
  <c r="BC361" i="2"/>
  <c r="AO361" i="2"/>
  <c r="AN361" i="2"/>
  <c r="AM361" i="2"/>
  <c r="AL361" i="2"/>
  <c r="AK361" i="2"/>
  <c r="AJ361" i="2"/>
  <c r="AP361" i="2" s="1"/>
  <c r="AQ361" i="2" s="1"/>
  <c r="AI361" i="2"/>
  <c r="AG361" i="2"/>
  <c r="A361" i="2"/>
  <c r="BL360" i="2"/>
  <c r="BC360" i="2"/>
  <c r="AP360" i="2"/>
  <c r="AQ360" i="2" s="1"/>
  <c r="AO360" i="2"/>
  <c r="AM360" i="2"/>
  <c r="AL360" i="2"/>
  <c r="AN360" i="2" s="1"/>
  <c r="AK360" i="2"/>
  <c r="AJ360" i="2"/>
  <c r="AG360" i="2"/>
  <c r="AI360" i="2" s="1"/>
  <c r="A360" i="2"/>
  <c r="BL359" i="2"/>
  <c r="BD359" i="2"/>
  <c r="BC359" i="2"/>
  <c r="AO359" i="2"/>
  <c r="AM359" i="2"/>
  <c r="AL359" i="2"/>
  <c r="AK359" i="2"/>
  <c r="AJ359" i="2"/>
  <c r="AI359" i="2"/>
  <c r="AG359" i="2"/>
  <c r="A359" i="2"/>
  <c r="BL358" i="2"/>
  <c r="BG358" i="2"/>
  <c r="BF358" i="2"/>
  <c r="BC358" i="2"/>
  <c r="AP358" i="2"/>
  <c r="AQ358" i="2" s="1"/>
  <c r="AO358" i="2"/>
  <c r="AM358" i="2"/>
  <c r="AL358" i="2"/>
  <c r="AN358" i="2" s="1"/>
  <c r="AK358" i="2"/>
  <c r="AJ358" i="2"/>
  <c r="AG358" i="2"/>
  <c r="AI358" i="2" s="1"/>
  <c r="A358" i="2"/>
  <c r="BL357" i="2"/>
  <c r="BF357" i="2"/>
  <c r="BD357" i="2"/>
  <c r="BC357" i="2"/>
  <c r="AO357" i="2"/>
  <c r="AN357" i="2"/>
  <c r="AM357" i="2"/>
  <c r="AL357" i="2"/>
  <c r="AK357" i="2"/>
  <c r="AJ357" i="2"/>
  <c r="AP357" i="2" s="1"/>
  <c r="AQ357" i="2" s="1"/>
  <c r="AI357" i="2"/>
  <c r="AG357" i="2"/>
  <c r="A357" i="2"/>
  <c r="BL356" i="2"/>
  <c r="BH356" i="2"/>
  <c r="BC356" i="2"/>
  <c r="AP356" i="2"/>
  <c r="AQ356" i="2" s="1"/>
  <c r="AO356" i="2"/>
  <c r="AM356" i="2"/>
  <c r="AL356" i="2"/>
  <c r="AN356" i="2" s="1"/>
  <c r="AK356" i="2"/>
  <c r="AJ356" i="2"/>
  <c r="AG356" i="2"/>
  <c r="AI356" i="2" s="1"/>
  <c r="A356" i="2"/>
  <c r="BL355" i="2"/>
  <c r="BI355" i="2"/>
  <c r="BC355" i="2"/>
  <c r="AO355" i="2"/>
  <c r="AM355" i="2"/>
  <c r="AL355" i="2"/>
  <c r="AK355" i="2"/>
  <c r="AJ355" i="2"/>
  <c r="AI355" i="2"/>
  <c r="AG355" i="2"/>
  <c r="A355" i="2"/>
  <c r="BL354" i="2"/>
  <c r="BF354" i="2"/>
  <c r="BC354" i="2"/>
  <c r="AO354" i="2"/>
  <c r="AM354" i="2"/>
  <c r="AL354" i="2"/>
  <c r="AK354" i="2"/>
  <c r="AJ354" i="2"/>
  <c r="AI354" i="2"/>
  <c r="AG354" i="2"/>
  <c r="A354" i="2"/>
  <c r="BL353" i="2"/>
  <c r="BK353" i="2"/>
  <c r="BD353" i="2"/>
  <c r="BC353" i="2"/>
  <c r="AO353" i="2"/>
  <c r="AN353" i="2"/>
  <c r="AM353" i="2"/>
  <c r="AL353" i="2"/>
  <c r="AK353" i="2"/>
  <c r="AJ353" i="2"/>
  <c r="AP353" i="2" s="1"/>
  <c r="AQ353" i="2" s="1"/>
  <c r="AI353" i="2"/>
  <c r="AG353" i="2"/>
  <c r="A353" i="2"/>
  <c r="BL352" i="2"/>
  <c r="BH352" i="2"/>
  <c r="BG352" i="2"/>
  <c r="BC352" i="2"/>
  <c r="AP352" i="2"/>
  <c r="AQ352" i="2" s="1"/>
  <c r="AO352" i="2"/>
  <c r="AM352" i="2"/>
  <c r="AL352" i="2"/>
  <c r="AN352" i="2" s="1"/>
  <c r="AK352" i="2"/>
  <c r="AJ352" i="2"/>
  <c r="AG352" i="2"/>
  <c r="AI352" i="2" s="1"/>
  <c r="A352" i="2"/>
  <c r="BL351" i="2"/>
  <c r="BI351" i="2"/>
  <c r="BH351" i="2"/>
  <c r="BC351" i="2"/>
  <c r="AO351" i="2"/>
  <c r="AM351" i="2"/>
  <c r="AL351" i="2"/>
  <c r="AK351" i="2"/>
  <c r="AJ351" i="2"/>
  <c r="AI351" i="2"/>
  <c r="AG351" i="2"/>
  <c r="A351" i="2"/>
  <c r="BL350" i="2"/>
  <c r="BK350" i="2"/>
  <c r="BC350" i="2"/>
  <c r="AQ350" i="2"/>
  <c r="AO350" i="2"/>
  <c r="AM350" i="2"/>
  <c r="AL350" i="2"/>
  <c r="AN350" i="2" s="1"/>
  <c r="AP350" i="2" s="1"/>
  <c r="AK350" i="2"/>
  <c r="AJ350" i="2"/>
  <c r="AG350" i="2"/>
  <c r="AI350" i="2" s="1"/>
  <c r="A350" i="2"/>
  <c r="BL349" i="2"/>
  <c r="BK349" i="2"/>
  <c r="BJ349" i="2"/>
  <c r="BC349" i="2"/>
  <c r="AO349" i="2"/>
  <c r="AN349" i="2"/>
  <c r="AM349" i="2"/>
  <c r="AL349" i="2"/>
  <c r="AK349" i="2"/>
  <c r="AJ349" i="2"/>
  <c r="AI349" i="2"/>
  <c r="AG349" i="2"/>
  <c r="A349" i="2"/>
  <c r="BL348" i="2"/>
  <c r="BG348" i="2"/>
  <c r="BC348" i="2"/>
  <c r="AO348" i="2"/>
  <c r="AM348" i="2"/>
  <c r="AL348" i="2"/>
  <c r="AN348" i="2" s="1"/>
  <c r="AP348" i="2" s="1"/>
  <c r="AQ348" i="2" s="1"/>
  <c r="AK348" i="2"/>
  <c r="AJ348" i="2"/>
  <c r="AG348" i="2"/>
  <c r="AI348" i="2" s="1"/>
  <c r="A348" i="2"/>
  <c r="BL347" i="2"/>
  <c r="BH347" i="2"/>
  <c r="BD347" i="2"/>
  <c r="BC347" i="2"/>
  <c r="AO347" i="2"/>
  <c r="AM347" i="2"/>
  <c r="AL347" i="2"/>
  <c r="AK347" i="2"/>
  <c r="AJ347" i="2"/>
  <c r="AI347" i="2"/>
  <c r="AG347" i="2"/>
  <c r="A347" i="2"/>
  <c r="BL346" i="2"/>
  <c r="BK346" i="2"/>
  <c r="BG346" i="2"/>
  <c r="BC346" i="2"/>
  <c r="AP346" i="2"/>
  <c r="AQ346" i="2" s="1"/>
  <c r="AO346" i="2"/>
  <c r="AM346" i="2"/>
  <c r="AL346" i="2"/>
  <c r="AN346" i="2" s="1"/>
  <c r="AK346" i="2"/>
  <c r="AJ346" i="2"/>
  <c r="AG346" i="2"/>
  <c r="AI346" i="2" s="1"/>
  <c r="A346" i="2"/>
  <c r="BL345" i="2"/>
  <c r="BJ345" i="2"/>
  <c r="BF345" i="2"/>
  <c r="BC345" i="2"/>
  <c r="AO345" i="2"/>
  <c r="AN345" i="2"/>
  <c r="AM345" i="2"/>
  <c r="AL345" i="2"/>
  <c r="AK345" i="2"/>
  <c r="AJ345" i="2"/>
  <c r="AP345" i="2" s="1"/>
  <c r="AQ345" i="2" s="1"/>
  <c r="AI345" i="2"/>
  <c r="AG345" i="2"/>
  <c r="A345" i="2"/>
  <c r="BL344" i="2"/>
  <c r="BC344" i="2"/>
  <c r="AP344" i="2"/>
  <c r="AQ344" i="2" s="1"/>
  <c r="AO344" i="2"/>
  <c r="AM344" i="2"/>
  <c r="AL344" i="2"/>
  <c r="AN344" i="2" s="1"/>
  <c r="AK344" i="2"/>
  <c r="AJ344" i="2"/>
  <c r="AG344" i="2"/>
  <c r="AI344" i="2" s="1"/>
  <c r="A344" i="2"/>
  <c r="BL343" i="2"/>
  <c r="BD343" i="2"/>
  <c r="BC343" i="2"/>
  <c r="AO343" i="2"/>
  <c r="AM343" i="2"/>
  <c r="AL343" i="2"/>
  <c r="AK343" i="2"/>
  <c r="AJ343" i="2"/>
  <c r="AI343" i="2"/>
  <c r="AG343" i="2"/>
  <c r="A343" i="2"/>
  <c r="BL342" i="2"/>
  <c r="BG342" i="2"/>
  <c r="BF342" i="2"/>
  <c r="BC342" i="2"/>
  <c r="AP342" i="2"/>
  <c r="AQ342" i="2" s="1"/>
  <c r="AO342" i="2"/>
  <c r="AM342" i="2"/>
  <c r="AL342" i="2"/>
  <c r="AN342" i="2" s="1"/>
  <c r="AK342" i="2"/>
  <c r="AJ342" i="2"/>
  <c r="AG342" i="2"/>
  <c r="AI342" i="2" s="1"/>
  <c r="A342" i="2"/>
  <c r="BL341" i="2"/>
  <c r="BF341" i="2"/>
  <c r="BD341" i="2"/>
  <c r="BC341" i="2"/>
  <c r="AO341" i="2"/>
  <c r="AN341" i="2"/>
  <c r="AM341" i="2"/>
  <c r="AL341" i="2"/>
  <c r="AK341" i="2"/>
  <c r="AJ341" i="2"/>
  <c r="AP341" i="2" s="1"/>
  <c r="AQ341" i="2" s="1"/>
  <c r="AI341" i="2"/>
  <c r="AG341" i="2"/>
  <c r="A341" i="2"/>
  <c r="BL340" i="2"/>
  <c r="BH340" i="2"/>
  <c r="BC340" i="2"/>
  <c r="AP340" i="2"/>
  <c r="AQ340" i="2" s="1"/>
  <c r="AO340" i="2"/>
  <c r="AM340" i="2"/>
  <c r="AL340" i="2"/>
  <c r="AN340" i="2" s="1"/>
  <c r="AK340" i="2"/>
  <c r="AJ340" i="2"/>
  <c r="AG340" i="2"/>
  <c r="AI340" i="2" s="1"/>
  <c r="A340" i="2"/>
  <c r="BL339" i="2"/>
  <c r="BI339" i="2"/>
  <c r="BC339" i="2"/>
  <c r="AO339" i="2"/>
  <c r="AM339" i="2"/>
  <c r="AL339" i="2"/>
  <c r="AK339" i="2"/>
  <c r="AJ339" i="2"/>
  <c r="AI339" i="2"/>
  <c r="AG339" i="2"/>
  <c r="A339" i="2"/>
  <c r="BL338" i="2"/>
  <c r="BF338" i="2"/>
  <c r="BC338" i="2"/>
  <c r="AO338" i="2"/>
  <c r="AM338" i="2"/>
  <c r="AL338" i="2"/>
  <c r="AK338" i="2"/>
  <c r="AJ338" i="2"/>
  <c r="AI338" i="2"/>
  <c r="AG338" i="2"/>
  <c r="A338" i="2"/>
  <c r="BL337" i="2"/>
  <c r="BK337" i="2"/>
  <c r="BD337" i="2"/>
  <c r="BC337" i="2"/>
  <c r="AO337" i="2"/>
  <c r="AN337" i="2"/>
  <c r="AM337" i="2"/>
  <c r="AL337" i="2"/>
  <c r="AK337" i="2"/>
  <c r="AJ337" i="2"/>
  <c r="AP337" i="2" s="1"/>
  <c r="AQ337" i="2" s="1"/>
  <c r="AI337" i="2"/>
  <c r="AG337" i="2"/>
  <c r="A337" i="2"/>
  <c r="BL336" i="2"/>
  <c r="BH336" i="2"/>
  <c r="BG336" i="2"/>
  <c r="BC336" i="2"/>
  <c r="AP336" i="2"/>
  <c r="AQ336" i="2" s="1"/>
  <c r="AO336" i="2"/>
  <c r="AM336" i="2"/>
  <c r="AL336" i="2"/>
  <c r="AN336" i="2" s="1"/>
  <c r="AK336" i="2"/>
  <c r="AJ336" i="2"/>
  <c r="AG336" i="2"/>
  <c r="AI336" i="2" s="1"/>
  <c r="A336" i="2"/>
  <c r="BL335" i="2"/>
  <c r="BI335" i="2"/>
  <c r="BH335" i="2"/>
  <c r="BC335" i="2"/>
  <c r="AO335" i="2"/>
  <c r="AM335" i="2"/>
  <c r="AL335" i="2"/>
  <c r="AK335" i="2"/>
  <c r="AJ335" i="2"/>
  <c r="AI335" i="2"/>
  <c r="AG335" i="2"/>
  <c r="A335" i="2"/>
  <c r="BL334" i="2"/>
  <c r="BK334" i="2"/>
  <c r="BC334" i="2"/>
  <c r="AQ334" i="2"/>
  <c r="AO334" i="2"/>
  <c r="AM334" i="2"/>
  <c r="AL334" i="2"/>
  <c r="AN334" i="2" s="1"/>
  <c r="AP334" i="2" s="1"/>
  <c r="AK334" i="2"/>
  <c r="AJ334" i="2"/>
  <c r="AG334" i="2"/>
  <c r="AI334" i="2" s="1"/>
  <c r="A334" i="2"/>
  <c r="BL333" i="2"/>
  <c r="BK333" i="2"/>
  <c r="BJ333" i="2"/>
  <c r="BC333" i="2"/>
  <c r="AO333" i="2"/>
  <c r="AN333" i="2"/>
  <c r="AM333" i="2"/>
  <c r="AL333" i="2"/>
  <c r="AK333" i="2"/>
  <c r="AJ333" i="2"/>
  <c r="AI333" i="2"/>
  <c r="AG333" i="2"/>
  <c r="A333" i="2"/>
  <c r="BL332" i="2"/>
  <c r="BG332" i="2"/>
  <c r="BC332" i="2"/>
  <c r="AO332" i="2"/>
  <c r="AM332" i="2"/>
  <c r="AL332" i="2"/>
  <c r="AN332" i="2" s="1"/>
  <c r="AP332" i="2" s="1"/>
  <c r="AQ332" i="2" s="1"/>
  <c r="AK332" i="2"/>
  <c r="AJ332" i="2"/>
  <c r="AG332" i="2"/>
  <c r="AI332" i="2" s="1"/>
  <c r="A332" i="2"/>
  <c r="BL331" i="2"/>
  <c r="BH331" i="2"/>
  <c r="BD331" i="2"/>
  <c r="BC331" i="2"/>
  <c r="AO331" i="2"/>
  <c r="AM331" i="2"/>
  <c r="AL331" i="2"/>
  <c r="AK331" i="2"/>
  <c r="AJ331" i="2"/>
  <c r="AI331" i="2"/>
  <c r="AG331" i="2"/>
  <c r="A331" i="2"/>
  <c r="BL330" i="2"/>
  <c r="BK330" i="2"/>
  <c r="BG330" i="2"/>
  <c r="BC330" i="2"/>
  <c r="AP330" i="2"/>
  <c r="AQ330" i="2" s="1"/>
  <c r="AO330" i="2"/>
  <c r="AM330" i="2"/>
  <c r="AL330" i="2"/>
  <c r="AN330" i="2" s="1"/>
  <c r="AK330" i="2"/>
  <c r="AJ330" i="2"/>
  <c r="AG330" i="2"/>
  <c r="AI330" i="2" s="1"/>
  <c r="A330" i="2"/>
  <c r="BL329" i="2"/>
  <c r="BJ329" i="2"/>
  <c r="BF329" i="2"/>
  <c r="BC329" i="2"/>
  <c r="AO329" i="2"/>
  <c r="AN329" i="2"/>
  <c r="AM329" i="2"/>
  <c r="AL329" i="2"/>
  <c r="AK329" i="2"/>
  <c r="AJ329" i="2"/>
  <c r="AP329" i="2" s="1"/>
  <c r="AQ329" i="2" s="1"/>
  <c r="AI329" i="2"/>
  <c r="AG329" i="2"/>
  <c r="A329" i="2"/>
  <c r="BL328" i="2"/>
  <c r="BC328" i="2"/>
  <c r="AP328" i="2"/>
  <c r="AQ328" i="2" s="1"/>
  <c r="AO328" i="2"/>
  <c r="AM328" i="2"/>
  <c r="AL328" i="2"/>
  <c r="AN328" i="2" s="1"/>
  <c r="AK328" i="2"/>
  <c r="AJ328" i="2"/>
  <c r="AG328" i="2"/>
  <c r="AI328" i="2" s="1"/>
  <c r="A328" i="2"/>
  <c r="BL327" i="2"/>
  <c r="BD327" i="2"/>
  <c r="BC327" i="2"/>
  <c r="AO327" i="2"/>
  <c r="AM327" i="2"/>
  <c r="AL327" i="2"/>
  <c r="AK327" i="2"/>
  <c r="AJ327" i="2"/>
  <c r="AI327" i="2"/>
  <c r="AG327" i="2"/>
  <c r="A327" i="2"/>
  <c r="BL326" i="2"/>
  <c r="BG326" i="2"/>
  <c r="BF326" i="2"/>
  <c r="BC326" i="2"/>
  <c r="AP326" i="2"/>
  <c r="AQ326" i="2" s="1"/>
  <c r="AO326" i="2"/>
  <c r="AM326" i="2"/>
  <c r="AL326" i="2"/>
  <c r="AN326" i="2" s="1"/>
  <c r="AK326" i="2"/>
  <c r="AJ326" i="2"/>
  <c r="AG326" i="2"/>
  <c r="AI326" i="2" s="1"/>
  <c r="A326" i="2"/>
  <c r="BL325" i="2"/>
  <c r="BF325" i="2"/>
  <c r="BD325" i="2"/>
  <c r="BC325" i="2"/>
  <c r="AO325" i="2"/>
  <c r="AN325" i="2"/>
  <c r="AM325" i="2"/>
  <c r="AL325" i="2"/>
  <c r="AK325" i="2"/>
  <c r="AJ325" i="2"/>
  <c r="AP325" i="2" s="1"/>
  <c r="AQ325" i="2" s="1"/>
  <c r="AI325" i="2"/>
  <c r="AG325" i="2"/>
  <c r="A325" i="2"/>
  <c r="BL324" i="2"/>
  <c r="BH324" i="2"/>
  <c r="BC324" i="2"/>
  <c r="AP324" i="2"/>
  <c r="AQ324" i="2" s="1"/>
  <c r="AO324" i="2"/>
  <c r="AM324" i="2"/>
  <c r="AL324" i="2"/>
  <c r="AN324" i="2" s="1"/>
  <c r="AK324" i="2"/>
  <c r="AJ324" i="2"/>
  <c r="AG324" i="2"/>
  <c r="AI324" i="2" s="1"/>
  <c r="A324" i="2"/>
  <c r="BL323" i="2"/>
  <c r="BI323" i="2"/>
  <c r="BC323" i="2"/>
  <c r="AO323" i="2"/>
  <c r="AM323" i="2"/>
  <c r="AL323" i="2"/>
  <c r="AK323" i="2"/>
  <c r="AJ323" i="2"/>
  <c r="AI323" i="2"/>
  <c r="AG323" i="2"/>
  <c r="A323" i="2"/>
  <c r="BL322" i="2"/>
  <c r="BF322" i="2"/>
  <c r="BC322" i="2"/>
  <c r="AO322" i="2"/>
  <c r="AM322" i="2"/>
  <c r="AL322" i="2"/>
  <c r="AK322" i="2"/>
  <c r="AJ322" i="2"/>
  <c r="AI322" i="2"/>
  <c r="AG322" i="2"/>
  <c r="A322" i="2"/>
  <c r="BL321" i="2"/>
  <c r="BK321" i="2"/>
  <c r="BD321" i="2"/>
  <c r="BC321" i="2"/>
  <c r="AO321" i="2"/>
  <c r="AN321" i="2"/>
  <c r="AM321" i="2"/>
  <c r="AL321" i="2"/>
  <c r="AK321" i="2"/>
  <c r="AJ321" i="2"/>
  <c r="AP321" i="2" s="1"/>
  <c r="AQ321" i="2" s="1"/>
  <c r="AI321" i="2"/>
  <c r="AG321" i="2"/>
  <c r="A321" i="2"/>
  <c r="BL320" i="2"/>
  <c r="BH320" i="2"/>
  <c r="BG320" i="2"/>
  <c r="BC320" i="2"/>
  <c r="AP320" i="2"/>
  <c r="AQ320" i="2" s="1"/>
  <c r="AO320" i="2"/>
  <c r="AM320" i="2"/>
  <c r="AL320" i="2"/>
  <c r="AN320" i="2" s="1"/>
  <c r="AK320" i="2"/>
  <c r="AJ320" i="2"/>
  <c r="AG320" i="2"/>
  <c r="AI320" i="2" s="1"/>
  <c r="A320" i="2"/>
  <c r="BL319" i="2"/>
  <c r="BI319" i="2"/>
  <c r="BH319" i="2"/>
  <c r="BC319" i="2"/>
  <c r="AO319" i="2"/>
  <c r="AM319" i="2"/>
  <c r="AL319" i="2"/>
  <c r="AK319" i="2"/>
  <c r="AJ319" i="2"/>
  <c r="AI319" i="2"/>
  <c r="AG319" i="2"/>
  <c r="A319" i="2"/>
  <c r="BL318" i="2"/>
  <c r="BK318" i="2"/>
  <c r="BC318" i="2"/>
  <c r="AO318" i="2"/>
  <c r="AM318" i="2"/>
  <c r="AL318" i="2"/>
  <c r="AN318" i="2" s="1"/>
  <c r="AP318" i="2" s="1"/>
  <c r="AQ318" i="2" s="1"/>
  <c r="AK318" i="2"/>
  <c r="AJ318" i="2"/>
  <c r="AG318" i="2"/>
  <c r="AI318" i="2" s="1"/>
  <c r="A318" i="2"/>
  <c r="BL317" i="2"/>
  <c r="BK317" i="2"/>
  <c r="BJ317" i="2"/>
  <c r="BC317" i="2"/>
  <c r="AO317" i="2"/>
  <c r="AN317" i="2"/>
  <c r="AM317" i="2"/>
  <c r="AL317" i="2"/>
  <c r="AK317" i="2"/>
  <c r="AJ317" i="2"/>
  <c r="AI317" i="2"/>
  <c r="AG317" i="2"/>
  <c r="A317" i="2"/>
  <c r="BL316" i="2"/>
  <c r="BG316" i="2"/>
  <c r="BC316" i="2"/>
  <c r="AO316" i="2"/>
  <c r="AM316" i="2"/>
  <c r="AL316" i="2"/>
  <c r="AN316" i="2" s="1"/>
  <c r="AP316" i="2" s="1"/>
  <c r="AQ316" i="2" s="1"/>
  <c r="AK316" i="2"/>
  <c r="AJ316" i="2"/>
  <c r="AG316" i="2"/>
  <c r="AI316" i="2" s="1"/>
  <c r="A316" i="2"/>
  <c r="BL315" i="2"/>
  <c r="BH315" i="2"/>
  <c r="BD315" i="2"/>
  <c r="BC315" i="2"/>
  <c r="AO315" i="2"/>
  <c r="AM315" i="2"/>
  <c r="AL315" i="2"/>
  <c r="AK315" i="2"/>
  <c r="AJ315" i="2"/>
  <c r="AI315" i="2"/>
  <c r="AG315" i="2"/>
  <c r="A315" i="2"/>
  <c r="BL314" i="2"/>
  <c r="BK314" i="2"/>
  <c r="BG314" i="2"/>
  <c r="BC314" i="2"/>
  <c r="AP314" i="2"/>
  <c r="AQ314" i="2" s="1"/>
  <c r="AO314" i="2"/>
  <c r="AM314" i="2"/>
  <c r="AL314" i="2"/>
  <c r="AN314" i="2" s="1"/>
  <c r="AK314" i="2"/>
  <c r="AJ314" i="2"/>
  <c r="AG314" i="2"/>
  <c r="AI314" i="2" s="1"/>
  <c r="A314" i="2"/>
  <c r="BL313" i="2"/>
  <c r="BJ313" i="2"/>
  <c r="BF313" i="2"/>
  <c r="BC313" i="2"/>
  <c r="AO313" i="2"/>
  <c r="AN313" i="2"/>
  <c r="AM313" i="2"/>
  <c r="AL313" i="2"/>
  <c r="AK313" i="2"/>
  <c r="AJ313" i="2"/>
  <c r="AP313" i="2" s="1"/>
  <c r="AQ313" i="2" s="1"/>
  <c r="AI313" i="2"/>
  <c r="AG313" i="2"/>
  <c r="A313" i="2"/>
  <c r="BL312" i="2"/>
  <c r="BC312" i="2"/>
  <c r="AP312" i="2"/>
  <c r="AQ312" i="2" s="1"/>
  <c r="AO312" i="2"/>
  <c r="AM312" i="2"/>
  <c r="AL312" i="2"/>
  <c r="AN312" i="2" s="1"/>
  <c r="AK312" i="2"/>
  <c r="AJ312" i="2"/>
  <c r="AG312" i="2"/>
  <c r="AI312" i="2" s="1"/>
  <c r="A312" i="2"/>
  <c r="BL311" i="2"/>
  <c r="BD311" i="2"/>
  <c r="BC311" i="2"/>
  <c r="AO311" i="2"/>
  <c r="AM311" i="2"/>
  <c r="AL311" i="2"/>
  <c r="AK311" i="2"/>
  <c r="AJ311" i="2"/>
  <c r="AI311" i="2"/>
  <c r="AG311" i="2"/>
  <c r="A311" i="2"/>
  <c r="BL310" i="2"/>
  <c r="BG310" i="2"/>
  <c r="BF310" i="2"/>
  <c r="BC310" i="2"/>
  <c r="AP310" i="2"/>
  <c r="AQ310" i="2" s="1"/>
  <c r="AO310" i="2"/>
  <c r="AM310" i="2"/>
  <c r="AL310" i="2"/>
  <c r="AN310" i="2" s="1"/>
  <c r="AK310" i="2"/>
  <c r="AJ310" i="2"/>
  <c r="AG310" i="2"/>
  <c r="AI310" i="2" s="1"/>
  <c r="A310" i="2"/>
  <c r="BL309" i="2"/>
  <c r="BF309" i="2"/>
  <c r="BD309" i="2"/>
  <c r="BC309" i="2"/>
  <c r="AO309" i="2"/>
  <c r="AN309" i="2"/>
  <c r="AM309" i="2"/>
  <c r="AL309" i="2"/>
  <c r="AK309" i="2"/>
  <c r="AJ309" i="2"/>
  <c r="AP309" i="2" s="1"/>
  <c r="AQ309" i="2" s="1"/>
  <c r="AI309" i="2"/>
  <c r="AG309" i="2"/>
  <c r="A309" i="2"/>
  <c r="BL308" i="2"/>
  <c r="BH308" i="2"/>
  <c r="BC308" i="2"/>
  <c r="AP308" i="2"/>
  <c r="AQ308" i="2" s="1"/>
  <c r="AO308" i="2"/>
  <c r="AM308" i="2"/>
  <c r="AL308" i="2"/>
  <c r="AN308" i="2" s="1"/>
  <c r="AK308" i="2"/>
  <c r="AJ308" i="2"/>
  <c r="AG308" i="2"/>
  <c r="AI308" i="2" s="1"/>
  <c r="A308" i="2"/>
  <c r="BL307" i="2"/>
  <c r="BI307" i="2"/>
  <c r="BC307" i="2"/>
  <c r="AO307" i="2"/>
  <c r="AM307" i="2"/>
  <c r="AL307" i="2"/>
  <c r="AK307" i="2"/>
  <c r="AJ307" i="2"/>
  <c r="AI307" i="2"/>
  <c r="AG307" i="2"/>
  <c r="A307" i="2"/>
  <c r="BL306" i="2"/>
  <c r="BF306" i="2"/>
  <c r="BC306" i="2"/>
  <c r="AO306" i="2"/>
  <c r="AM306" i="2"/>
  <c r="AL306" i="2"/>
  <c r="AK306" i="2"/>
  <c r="AJ306" i="2"/>
  <c r="AI306" i="2"/>
  <c r="AG306" i="2"/>
  <c r="A306" i="2"/>
  <c r="BL305" i="2"/>
  <c r="BK305" i="2"/>
  <c r="BD305" i="2"/>
  <c r="BC305" i="2"/>
  <c r="AO305" i="2"/>
  <c r="AN305" i="2"/>
  <c r="AM305" i="2"/>
  <c r="AL305" i="2"/>
  <c r="AK305" i="2"/>
  <c r="AJ305" i="2"/>
  <c r="AP305" i="2" s="1"/>
  <c r="AQ305" i="2" s="1"/>
  <c r="AI305" i="2"/>
  <c r="AG305" i="2"/>
  <c r="A305" i="2"/>
  <c r="BL304" i="2"/>
  <c r="BH304" i="2"/>
  <c r="BG304" i="2"/>
  <c r="BC304" i="2"/>
  <c r="AP304" i="2"/>
  <c r="AQ304" i="2" s="1"/>
  <c r="AO304" i="2"/>
  <c r="AM304" i="2"/>
  <c r="AL304" i="2"/>
  <c r="AN304" i="2" s="1"/>
  <c r="AK304" i="2"/>
  <c r="AJ304" i="2"/>
  <c r="AG304" i="2"/>
  <c r="AI304" i="2" s="1"/>
  <c r="A304" i="2"/>
  <c r="BL303" i="2"/>
  <c r="BI303" i="2"/>
  <c r="BH303" i="2"/>
  <c r="BC303" i="2"/>
  <c r="AO303" i="2"/>
  <c r="AM303" i="2"/>
  <c r="AL303" i="2"/>
  <c r="AK303" i="2"/>
  <c r="AJ303" i="2"/>
  <c r="AI303" i="2"/>
  <c r="AG303" i="2"/>
  <c r="A303" i="2"/>
  <c r="BL302" i="2"/>
  <c r="BK302" i="2"/>
  <c r="BC302" i="2"/>
  <c r="AO302" i="2"/>
  <c r="AM302" i="2"/>
  <c r="AL302" i="2"/>
  <c r="AN302" i="2" s="1"/>
  <c r="AP302" i="2" s="1"/>
  <c r="AQ302" i="2" s="1"/>
  <c r="AK302" i="2"/>
  <c r="AJ302" i="2"/>
  <c r="AG302" i="2"/>
  <c r="AI302" i="2" s="1"/>
  <c r="A302" i="2"/>
  <c r="BL301" i="2"/>
  <c r="BK301" i="2"/>
  <c r="BJ301" i="2"/>
  <c r="BC301" i="2"/>
  <c r="AO301" i="2"/>
  <c r="AN301" i="2"/>
  <c r="AM301" i="2"/>
  <c r="AL301" i="2"/>
  <c r="AK301" i="2"/>
  <c r="AJ301" i="2"/>
  <c r="AI301" i="2"/>
  <c r="AG301" i="2"/>
  <c r="A301" i="2"/>
  <c r="BL300" i="2"/>
  <c r="BG300" i="2"/>
  <c r="BC300" i="2"/>
  <c r="AO300" i="2"/>
  <c r="AM300" i="2"/>
  <c r="AL300" i="2"/>
  <c r="AN300" i="2" s="1"/>
  <c r="AP300" i="2" s="1"/>
  <c r="AQ300" i="2" s="1"/>
  <c r="AK300" i="2"/>
  <c r="AJ300" i="2"/>
  <c r="AG300" i="2"/>
  <c r="AI300" i="2" s="1"/>
  <c r="A300" i="2"/>
  <c r="BL299" i="2"/>
  <c r="BH299" i="2"/>
  <c r="BD299" i="2"/>
  <c r="BC299" i="2"/>
  <c r="AO299" i="2"/>
  <c r="AM299" i="2"/>
  <c r="AL299" i="2"/>
  <c r="AK299" i="2"/>
  <c r="AJ299" i="2"/>
  <c r="AI299" i="2"/>
  <c r="AG299" i="2"/>
  <c r="A299" i="2"/>
  <c r="BL298" i="2"/>
  <c r="BK298" i="2"/>
  <c r="BG298" i="2"/>
  <c r="BC298" i="2"/>
  <c r="AP298" i="2"/>
  <c r="AQ298" i="2" s="1"/>
  <c r="AO298" i="2"/>
  <c r="AM298" i="2"/>
  <c r="AL298" i="2"/>
  <c r="AN298" i="2" s="1"/>
  <c r="AK298" i="2"/>
  <c r="AJ298" i="2"/>
  <c r="AG298" i="2"/>
  <c r="AI298" i="2" s="1"/>
  <c r="A298" i="2"/>
  <c r="BL297" i="2"/>
  <c r="BJ297" i="2"/>
  <c r="BF297" i="2"/>
  <c r="BC297" i="2"/>
  <c r="AO297" i="2"/>
  <c r="AN297" i="2"/>
  <c r="AM297" i="2"/>
  <c r="AL297" i="2"/>
  <c r="AK297" i="2"/>
  <c r="AJ297" i="2"/>
  <c r="AP297" i="2" s="1"/>
  <c r="AQ297" i="2" s="1"/>
  <c r="AI297" i="2"/>
  <c r="AG297" i="2"/>
  <c r="A297" i="2"/>
  <c r="BL296" i="2"/>
  <c r="BC296" i="2"/>
  <c r="AP296" i="2"/>
  <c r="AQ296" i="2" s="1"/>
  <c r="AO296" i="2"/>
  <c r="AM296" i="2"/>
  <c r="AL296" i="2"/>
  <c r="AN296" i="2" s="1"/>
  <c r="AK296" i="2"/>
  <c r="AJ296" i="2"/>
  <c r="AG296" i="2"/>
  <c r="AI296" i="2" s="1"/>
  <c r="A296" i="2"/>
  <c r="BL295" i="2"/>
  <c r="BD295" i="2"/>
  <c r="BC295" i="2"/>
  <c r="AO295" i="2"/>
  <c r="AM295" i="2"/>
  <c r="AL295" i="2"/>
  <c r="AK295" i="2"/>
  <c r="AJ295" i="2"/>
  <c r="AI295" i="2"/>
  <c r="AG295" i="2"/>
  <c r="A295" i="2"/>
  <c r="BL294" i="2"/>
  <c r="BG294" i="2"/>
  <c r="BF294" i="2"/>
  <c r="BC294" i="2"/>
  <c r="AP294" i="2"/>
  <c r="AQ294" i="2" s="1"/>
  <c r="AO294" i="2"/>
  <c r="AM294" i="2"/>
  <c r="AL294" i="2"/>
  <c r="AN294" i="2" s="1"/>
  <c r="AK294" i="2"/>
  <c r="AJ294" i="2"/>
  <c r="AG294" i="2"/>
  <c r="AI294" i="2" s="1"/>
  <c r="A294" i="2"/>
  <c r="BL293" i="2"/>
  <c r="BF293" i="2"/>
  <c r="BD293" i="2"/>
  <c r="BC293" i="2"/>
  <c r="AO293" i="2"/>
  <c r="AN293" i="2"/>
  <c r="AM293" i="2"/>
  <c r="AL293" i="2"/>
  <c r="AK293" i="2"/>
  <c r="AJ293" i="2"/>
  <c r="AP293" i="2" s="1"/>
  <c r="AQ293" i="2" s="1"/>
  <c r="AI293" i="2"/>
  <c r="AG293" i="2"/>
  <c r="A293" i="2"/>
  <c r="BL292" i="2"/>
  <c r="BH292" i="2"/>
  <c r="BC292" i="2"/>
  <c r="AP292" i="2"/>
  <c r="AQ292" i="2" s="1"/>
  <c r="AO292" i="2"/>
  <c r="AM292" i="2"/>
  <c r="AL292" i="2"/>
  <c r="AN292" i="2" s="1"/>
  <c r="AK292" i="2"/>
  <c r="AJ292" i="2"/>
  <c r="AG292" i="2"/>
  <c r="AI292" i="2" s="1"/>
  <c r="A292" i="2"/>
  <c r="BL291" i="2"/>
  <c r="BI291" i="2"/>
  <c r="BC291" i="2"/>
  <c r="AO291" i="2"/>
  <c r="AM291" i="2"/>
  <c r="AL291" i="2"/>
  <c r="AK291" i="2"/>
  <c r="AJ291" i="2"/>
  <c r="AI291" i="2"/>
  <c r="AG291" i="2"/>
  <c r="A291" i="2"/>
  <c r="BL290" i="2"/>
  <c r="BF290" i="2"/>
  <c r="BC290" i="2"/>
  <c r="AO290" i="2"/>
  <c r="AM290" i="2"/>
  <c r="AL290" i="2"/>
  <c r="AK290" i="2"/>
  <c r="AJ290" i="2"/>
  <c r="AI290" i="2"/>
  <c r="AG290" i="2"/>
  <c r="A290" i="2"/>
  <c r="BL289" i="2"/>
  <c r="BK289" i="2"/>
  <c r="BD289" i="2"/>
  <c r="BC289" i="2"/>
  <c r="AO289" i="2"/>
  <c r="AN289" i="2"/>
  <c r="AM289" i="2"/>
  <c r="AL289" i="2"/>
  <c r="AK289" i="2"/>
  <c r="AJ289" i="2"/>
  <c r="AP289" i="2" s="1"/>
  <c r="AQ289" i="2" s="1"/>
  <c r="AI289" i="2"/>
  <c r="AG289" i="2"/>
  <c r="A289" i="2"/>
  <c r="BL288" i="2"/>
  <c r="BH288" i="2"/>
  <c r="BG288" i="2"/>
  <c r="BC288" i="2"/>
  <c r="AP288" i="2"/>
  <c r="AQ288" i="2" s="1"/>
  <c r="AO288" i="2"/>
  <c r="AM288" i="2"/>
  <c r="AL288" i="2"/>
  <c r="AN288" i="2" s="1"/>
  <c r="AK288" i="2"/>
  <c r="AJ288" i="2"/>
  <c r="AG288" i="2"/>
  <c r="AI288" i="2" s="1"/>
  <c r="A288" i="2"/>
  <c r="BL287" i="2"/>
  <c r="BI287" i="2"/>
  <c r="BH287" i="2"/>
  <c r="BC287" i="2"/>
  <c r="AO287" i="2"/>
  <c r="AM287" i="2"/>
  <c r="AL287" i="2"/>
  <c r="AK287" i="2"/>
  <c r="AJ287" i="2"/>
  <c r="AI287" i="2"/>
  <c r="AG287" i="2"/>
  <c r="A287" i="2"/>
  <c r="BL286" i="2"/>
  <c r="BK286" i="2"/>
  <c r="BC286" i="2"/>
  <c r="AQ286" i="2"/>
  <c r="AO286" i="2"/>
  <c r="AM286" i="2"/>
  <c r="AL286" i="2"/>
  <c r="AN286" i="2" s="1"/>
  <c r="AP286" i="2" s="1"/>
  <c r="AK286" i="2"/>
  <c r="AJ286" i="2"/>
  <c r="AG286" i="2"/>
  <c r="AI286" i="2" s="1"/>
  <c r="A286" i="2"/>
  <c r="BL285" i="2"/>
  <c r="BK285" i="2"/>
  <c r="BJ285" i="2"/>
  <c r="BC285" i="2"/>
  <c r="AO285" i="2"/>
  <c r="AN285" i="2"/>
  <c r="AM285" i="2"/>
  <c r="AL285" i="2"/>
  <c r="AK285" i="2"/>
  <c r="AJ285" i="2"/>
  <c r="AI285" i="2"/>
  <c r="AG285" i="2"/>
  <c r="A285" i="2"/>
  <c r="BL284" i="2"/>
  <c r="BG284" i="2"/>
  <c r="BC284" i="2"/>
  <c r="AO284" i="2"/>
  <c r="AM284" i="2"/>
  <c r="AL284" i="2"/>
  <c r="AN284" i="2" s="1"/>
  <c r="AP284" i="2" s="1"/>
  <c r="AQ284" i="2" s="1"/>
  <c r="AK284" i="2"/>
  <c r="AJ284" i="2"/>
  <c r="AG284" i="2"/>
  <c r="AI284" i="2" s="1"/>
  <c r="A284" i="2"/>
  <c r="BL283" i="2"/>
  <c r="BH283" i="2"/>
  <c r="BD283" i="2"/>
  <c r="BC283" i="2"/>
  <c r="AO283" i="2"/>
  <c r="AM283" i="2"/>
  <c r="AL283" i="2"/>
  <c r="AK283" i="2"/>
  <c r="AJ283" i="2"/>
  <c r="AI283" i="2"/>
  <c r="AG283" i="2"/>
  <c r="A283" i="2"/>
  <c r="BL282" i="2"/>
  <c r="BK282" i="2"/>
  <c r="BG282" i="2"/>
  <c r="BC282" i="2"/>
  <c r="AP282" i="2"/>
  <c r="AQ282" i="2" s="1"/>
  <c r="AO282" i="2"/>
  <c r="AM282" i="2"/>
  <c r="AL282" i="2"/>
  <c r="AN282" i="2" s="1"/>
  <c r="AK282" i="2"/>
  <c r="AJ282" i="2"/>
  <c r="AG282" i="2"/>
  <c r="AI282" i="2" s="1"/>
  <c r="A282" i="2"/>
  <c r="BL281" i="2"/>
  <c r="BJ281" i="2"/>
  <c r="BF281" i="2"/>
  <c r="BC281" i="2"/>
  <c r="AO281" i="2"/>
  <c r="AN281" i="2"/>
  <c r="AM281" i="2"/>
  <c r="AL281" i="2"/>
  <c r="AK281" i="2"/>
  <c r="AJ281" i="2"/>
  <c r="AP281" i="2" s="1"/>
  <c r="AQ281" i="2" s="1"/>
  <c r="AI281" i="2"/>
  <c r="AG281" i="2"/>
  <c r="A281" i="2"/>
  <c r="BL280" i="2"/>
  <c r="BC280" i="2"/>
  <c r="AP280" i="2"/>
  <c r="AQ280" i="2" s="1"/>
  <c r="AO280" i="2"/>
  <c r="AM280" i="2"/>
  <c r="AL280" i="2"/>
  <c r="AN280" i="2" s="1"/>
  <c r="AK280" i="2"/>
  <c r="AJ280" i="2"/>
  <c r="AG280" i="2"/>
  <c r="AI280" i="2" s="1"/>
  <c r="A280" i="2"/>
  <c r="BL279" i="2"/>
  <c r="BD279" i="2"/>
  <c r="BC279" i="2"/>
  <c r="AO279" i="2"/>
  <c r="AM279" i="2"/>
  <c r="AL279" i="2"/>
  <c r="AK279" i="2"/>
  <c r="AJ279" i="2"/>
  <c r="AI279" i="2"/>
  <c r="AG279" i="2"/>
  <c r="A279" i="2"/>
  <c r="BL278" i="2"/>
  <c r="BG278" i="2"/>
  <c r="BF278" i="2"/>
  <c r="BC278" i="2"/>
  <c r="AP278" i="2"/>
  <c r="AQ278" i="2" s="1"/>
  <c r="AO278" i="2"/>
  <c r="AM278" i="2"/>
  <c r="AL278" i="2"/>
  <c r="AN278" i="2" s="1"/>
  <c r="AK278" i="2"/>
  <c r="AJ278" i="2"/>
  <c r="AG278" i="2"/>
  <c r="AI278" i="2" s="1"/>
  <c r="A278" i="2"/>
  <c r="BL277" i="2"/>
  <c r="BF277" i="2"/>
  <c r="BD277" i="2"/>
  <c r="BC277" i="2"/>
  <c r="AO277" i="2"/>
  <c r="AN277" i="2"/>
  <c r="AM277" i="2"/>
  <c r="AL277" i="2"/>
  <c r="AK277" i="2"/>
  <c r="AJ277" i="2"/>
  <c r="AP277" i="2" s="1"/>
  <c r="AQ277" i="2" s="1"/>
  <c r="AI277" i="2"/>
  <c r="AG277" i="2"/>
  <c r="A277" i="2"/>
  <c r="BL276" i="2"/>
  <c r="BH276" i="2"/>
  <c r="BC276" i="2"/>
  <c r="AP276" i="2"/>
  <c r="AQ276" i="2" s="1"/>
  <c r="AO276" i="2"/>
  <c r="AM276" i="2"/>
  <c r="AL276" i="2"/>
  <c r="AN276" i="2" s="1"/>
  <c r="AK276" i="2"/>
  <c r="AJ276" i="2"/>
  <c r="AG276" i="2"/>
  <c r="AI276" i="2" s="1"/>
  <c r="A276" i="2"/>
  <c r="BL275" i="2"/>
  <c r="BI275" i="2"/>
  <c r="BC275" i="2"/>
  <c r="AO275" i="2"/>
  <c r="AM275" i="2"/>
  <c r="AL275" i="2"/>
  <c r="AK275" i="2"/>
  <c r="AJ275" i="2"/>
  <c r="AI275" i="2"/>
  <c r="AG275" i="2"/>
  <c r="A275" i="2"/>
  <c r="BL274" i="2"/>
  <c r="BF274" i="2"/>
  <c r="BC274" i="2"/>
  <c r="AO274" i="2"/>
  <c r="AM274" i="2"/>
  <c r="AL274" i="2"/>
  <c r="AK274" i="2"/>
  <c r="AJ274" i="2"/>
  <c r="AI274" i="2"/>
  <c r="AG274" i="2"/>
  <c r="A274" i="2"/>
  <c r="BL273" i="2"/>
  <c r="BK273" i="2"/>
  <c r="BD273" i="2"/>
  <c r="BC273" i="2"/>
  <c r="AO273" i="2"/>
  <c r="AN273" i="2"/>
  <c r="AM273" i="2"/>
  <c r="AL273" i="2"/>
  <c r="AK273" i="2"/>
  <c r="AJ273" i="2"/>
  <c r="AP273" i="2" s="1"/>
  <c r="AQ273" i="2" s="1"/>
  <c r="AI273" i="2"/>
  <c r="AG273" i="2"/>
  <c r="A273" i="2"/>
  <c r="BL272" i="2"/>
  <c r="BH272" i="2"/>
  <c r="BG272" i="2"/>
  <c r="BC272" i="2"/>
  <c r="AP272" i="2"/>
  <c r="AQ272" i="2" s="1"/>
  <c r="AO272" i="2"/>
  <c r="AM272" i="2"/>
  <c r="AL272" i="2"/>
  <c r="AN272" i="2" s="1"/>
  <c r="AK272" i="2"/>
  <c r="AJ272" i="2"/>
  <c r="AG272" i="2"/>
  <c r="AI272" i="2" s="1"/>
  <c r="A272" i="2"/>
  <c r="BL271" i="2"/>
  <c r="BI271" i="2"/>
  <c r="BH271" i="2"/>
  <c r="BC271" i="2"/>
  <c r="AO271" i="2"/>
  <c r="AM271" i="2"/>
  <c r="AL271" i="2"/>
  <c r="AK271" i="2"/>
  <c r="AJ271" i="2"/>
  <c r="AI271" i="2"/>
  <c r="AG271" i="2"/>
  <c r="A271" i="2"/>
  <c r="BL270" i="2"/>
  <c r="BK270" i="2"/>
  <c r="BC270" i="2"/>
  <c r="AQ270" i="2"/>
  <c r="AO270" i="2"/>
  <c r="AM270" i="2"/>
  <c r="AL270" i="2"/>
  <c r="AN270" i="2" s="1"/>
  <c r="AP270" i="2" s="1"/>
  <c r="AK270" i="2"/>
  <c r="AJ270" i="2"/>
  <c r="AG270" i="2"/>
  <c r="AI270" i="2" s="1"/>
  <c r="A270" i="2"/>
  <c r="BL269" i="2"/>
  <c r="BK269" i="2"/>
  <c r="BJ269" i="2"/>
  <c r="BC269" i="2"/>
  <c r="AO269" i="2"/>
  <c r="AN269" i="2"/>
  <c r="AM269" i="2"/>
  <c r="AL269" i="2"/>
  <c r="AK269" i="2"/>
  <c r="AJ269" i="2"/>
  <c r="AI269" i="2"/>
  <c r="AG269" i="2"/>
  <c r="A269" i="2"/>
  <c r="BL268" i="2"/>
  <c r="BG268" i="2"/>
  <c r="BC268" i="2"/>
  <c r="AO268" i="2"/>
  <c r="AM268" i="2"/>
  <c r="AL268" i="2"/>
  <c r="AN268" i="2" s="1"/>
  <c r="AP268" i="2" s="1"/>
  <c r="AQ268" i="2" s="1"/>
  <c r="AK268" i="2"/>
  <c r="AJ268" i="2"/>
  <c r="AG268" i="2"/>
  <c r="AI268" i="2" s="1"/>
  <c r="A268" i="2"/>
  <c r="BL267" i="2"/>
  <c r="BH267" i="2"/>
  <c r="BD267" i="2"/>
  <c r="BC267" i="2"/>
  <c r="AO267" i="2"/>
  <c r="AM267" i="2"/>
  <c r="AL267" i="2"/>
  <c r="AK267" i="2"/>
  <c r="AJ267" i="2"/>
  <c r="AI267" i="2"/>
  <c r="AG267" i="2"/>
  <c r="A267" i="2"/>
  <c r="BL266" i="2"/>
  <c r="BK266" i="2"/>
  <c r="BG266" i="2"/>
  <c r="BC266" i="2"/>
  <c r="AP266" i="2"/>
  <c r="AQ266" i="2" s="1"/>
  <c r="AO266" i="2"/>
  <c r="AM266" i="2"/>
  <c r="AL266" i="2"/>
  <c r="AN266" i="2" s="1"/>
  <c r="AK266" i="2"/>
  <c r="AJ266" i="2"/>
  <c r="AG266" i="2"/>
  <c r="AI266" i="2" s="1"/>
  <c r="A266" i="2"/>
  <c r="BL265" i="2"/>
  <c r="BJ265" i="2"/>
  <c r="BF265" i="2"/>
  <c r="BC265" i="2"/>
  <c r="AO265" i="2"/>
  <c r="AN265" i="2"/>
  <c r="AM265" i="2"/>
  <c r="AL265" i="2"/>
  <c r="AK265" i="2"/>
  <c r="AJ265" i="2"/>
  <c r="AP265" i="2" s="1"/>
  <c r="AQ265" i="2" s="1"/>
  <c r="AI265" i="2"/>
  <c r="AG265" i="2"/>
  <c r="A265" i="2"/>
  <c r="BL264" i="2"/>
  <c r="BC264" i="2"/>
  <c r="AP264" i="2"/>
  <c r="AQ264" i="2" s="1"/>
  <c r="AO264" i="2"/>
  <c r="AM264" i="2"/>
  <c r="AL264" i="2"/>
  <c r="AN264" i="2" s="1"/>
  <c r="AK264" i="2"/>
  <c r="AJ264" i="2"/>
  <c r="AG264" i="2"/>
  <c r="AI264" i="2" s="1"/>
  <c r="A264" i="2"/>
  <c r="BL263" i="2"/>
  <c r="BD263" i="2"/>
  <c r="BC263" i="2"/>
  <c r="AO263" i="2"/>
  <c r="AM263" i="2"/>
  <c r="AL263" i="2"/>
  <c r="AK263" i="2"/>
  <c r="AJ263" i="2"/>
  <c r="AI263" i="2"/>
  <c r="AG263" i="2"/>
  <c r="A263" i="2"/>
  <c r="BL262" i="2"/>
  <c r="BG262" i="2"/>
  <c r="BF262" i="2"/>
  <c r="BC262" i="2"/>
  <c r="AP262" i="2"/>
  <c r="AQ262" i="2" s="1"/>
  <c r="AO262" i="2"/>
  <c r="AM262" i="2"/>
  <c r="AL262" i="2"/>
  <c r="AN262" i="2" s="1"/>
  <c r="AK262" i="2"/>
  <c r="AJ262" i="2"/>
  <c r="AG262" i="2"/>
  <c r="AI262" i="2" s="1"/>
  <c r="A262" i="2"/>
  <c r="BL261" i="2"/>
  <c r="BF261" i="2"/>
  <c r="BD261" i="2"/>
  <c r="BC261" i="2"/>
  <c r="AO261" i="2"/>
  <c r="AN261" i="2"/>
  <c r="AM261" i="2"/>
  <c r="AL261" i="2"/>
  <c r="AK261" i="2"/>
  <c r="AJ261" i="2"/>
  <c r="AP261" i="2" s="1"/>
  <c r="AQ261" i="2" s="1"/>
  <c r="AI261" i="2"/>
  <c r="AG261" i="2"/>
  <c r="A261" i="2"/>
  <c r="BL260" i="2"/>
  <c r="BH260" i="2"/>
  <c r="BC260" i="2"/>
  <c r="AP260" i="2"/>
  <c r="AQ260" i="2" s="1"/>
  <c r="AO260" i="2"/>
  <c r="AM260" i="2"/>
  <c r="AL260" i="2"/>
  <c r="AN260" i="2" s="1"/>
  <c r="AK260" i="2"/>
  <c r="AJ260" i="2"/>
  <c r="AG260" i="2"/>
  <c r="AI260" i="2" s="1"/>
  <c r="A260" i="2"/>
  <c r="BL259" i="2"/>
  <c r="BI259" i="2"/>
  <c r="BC259" i="2"/>
  <c r="AO259" i="2"/>
  <c r="AM259" i="2"/>
  <c r="AL259" i="2"/>
  <c r="AK259" i="2"/>
  <c r="AJ259" i="2"/>
  <c r="AI259" i="2"/>
  <c r="AG259" i="2"/>
  <c r="A259" i="2"/>
  <c r="BL258" i="2"/>
  <c r="BF258" i="2"/>
  <c r="BC258" i="2"/>
  <c r="AO258" i="2"/>
  <c r="AM258" i="2"/>
  <c r="AL258" i="2"/>
  <c r="AK258" i="2"/>
  <c r="AJ258" i="2"/>
  <c r="AI258" i="2"/>
  <c r="AG258" i="2"/>
  <c r="A258" i="2"/>
  <c r="BL257" i="2"/>
  <c r="BK257" i="2"/>
  <c r="BD257" i="2"/>
  <c r="BC257" i="2"/>
  <c r="AO257" i="2"/>
  <c r="AN257" i="2"/>
  <c r="AM257" i="2"/>
  <c r="AL257" i="2"/>
  <c r="AK257" i="2"/>
  <c r="AJ257" i="2"/>
  <c r="AP257" i="2" s="1"/>
  <c r="AQ257" i="2" s="1"/>
  <c r="AI257" i="2"/>
  <c r="AG257" i="2"/>
  <c r="A257" i="2"/>
  <c r="BL256" i="2"/>
  <c r="BH256" i="2"/>
  <c r="BG256" i="2"/>
  <c r="BC256" i="2"/>
  <c r="AP256" i="2"/>
  <c r="AQ256" i="2" s="1"/>
  <c r="AO256" i="2"/>
  <c r="AM256" i="2"/>
  <c r="AL256" i="2"/>
  <c r="AN256" i="2" s="1"/>
  <c r="AK256" i="2"/>
  <c r="AJ256" i="2"/>
  <c r="AG256" i="2"/>
  <c r="AI256" i="2" s="1"/>
  <c r="A256" i="2"/>
  <c r="BL255" i="2"/>
  <c r="BI255" i="2"/>
  <c r="BH255" i="2"/>
  <c r="BC255" i="2"/>
  <c r="AO255" i="2"/>
  <c r="AM255" i="2"/>
  <c r="AL255" i="2"/>
  <c r="AK255" i="2"/>
  <c r="AJ255" i="2"/>
  <c r="AI255" i="2"/>
  <c r="AG255" i="2"/>
  <c r="A255" i="2"/>
  <c r="BL254" i="2"/>
  <c r="BK254" i="2"/>
  <c r="BC254" i="2"/>
  <c r="AO254" i="2"/>
  <c r="AM254" i="2"/>
  <c r="AL254" i="2"/>
  <c r="AN254" i="2" s="1"/>
  <c r="AP254" i="2" s="1"/>
  <c r="AQ254" i="2" s="1"/>
  <c r="AK254" i="2"/>
  <c r="AJ254" i="2"/>
  <c r="AG254" i="2"/>
  <c r="AI254" i="2" s="1"/>
  <c r="A254" i="2"/>
  <c r="BL253" i="2"/>
  <c r="BK253" i="2"/>
  <c r="BJ253" i="2"/>
  <c r="BC253" i="2"/>
  <c r="AO253" i="2"/>
  <c r="AN253" i="2"/>
  <c r="AM253" i="2"/>
  <c r="AL253" i="2"/>
  <c r="AK253" i="2"/>
  <c r="AJ253" i="2"/>
  <c r="AI253" i="2"/>
  <c r="AG253" i="2"/>
  <c r="A253" i="2"/>
  <c r="BL252" i="2"/>
  <c r="BG252" i="2"/>
  <c r="BC252" i="2"/>
  <c r="AO252" i="2"/>
  <c r="AM252" i="2"/>
  <c r="AL252" i="2"/>
  <c r="AN252" i="2" s="1"/>
  <c r="AP252" i="2" s="1"/>
  <c r="AQ252" i="2" s="1"/>
  <c r="AK252" i="2"/>
  <c r="AJ252" i="2"/>
  <c r="AG252" i="2"/>
  <c r="AI252" i="2" s="1"/>
  <c r="A252" i="2"/>
  <c r="BL251" i="2"/>
  <c r="BH251" i="2"/>
  <c r="BD251" i="2"/>
  <c r="BC251" i="2"/>
  <c r="AO251" i="2"/>
  <c r="AM251" i="2"/>
  <c r="AL251" i="2"/>
  <c r="AK251" i="2"/>
  <c r="AJ251" i="2"/>
  <c r="AI251" i="2"/>
  <c r="AG251" i="2"/>
  <c r="A251" i="2"/>
  <c r="BL250" i="2"/>
  <c r="BK250" i="2"/>
  <c r="BG250" i="2"/>
  <c r="BC250" i="2"/>
  <c r="AP250" i="2"/>
  <c r="AQ250" i="2" s="1"/>
  <c r="AO250" i="2"/>
  <c r="AM250" i="2"/>
  <c r="AL250" i="2"/>
  <c r="AN250" i="2" s="1"/>
  <c r="AK250" i="2"/>
  <c r="AJ250" i="2"/>
  <c r="AG250" i="2"/>
  <c r="AI250" i="2" s="1"/>
  <c r="A250" i="2"/>
  <c r="BL249" i="2"/>
  <c r="BJ249" i="2"/>
  <c r="BF249" i="2"/>
  <c r="BC249" i="2"/>
  <c r="AO249" i="2"/>
  <c r="AN249" i="2"/>
  <c r="AM249" i="2"/>
  <c r="AL249" i="2"/>
  <c r="AK249" i="2"/>
  <c r="AJ249" i="2"/>
  <c r="AP249" i="2" s="1"/>
  <c r="AQ249" i="2" s="1"/>
  <c r="AI249" i="2"/>
  <c r="AG249" i="2"/>
  <c r="A249" i="2"/>
  <c r="BL248" i="2"/>
  <c r="BC248" i="2"/>
  <c r="AP248" i="2"/>
  <c r="AQ248" i="2" s="1"/>
  <c r="AO248" i="2"/>
  <c r="AM248" i="2"/>
  <c r="AL248" i="2"/>
  <c r="AN248" i="2" s="1"/>
  <c r="AK248" i="2"/>
  <c r="AJ248" i="2"/>
  <c r="AG248" i="2"/>
  <c r="AI248" i="2" s="1"/>
  <c r="A248" i="2"/>
  <c r="BL247" i="2"/>
  <c r="BD247" i="2"/>
  <c r="BC247" i="2"/>
  <c r="AO247" i="2"/>
  <c r="AM247" i="2"/>
  <c r="AL247" i="2"/>
  <c r="AK247" i="2"/>
  <c r="AJ247" i="2"/>
  <c r="AI247" i="2"/>
  <c r="AG247" i="2"/>
  <c r="A247" i="2"/>
  <c r="BL246" i="2"/>
  <c r="BG246" i="2"/>
  <c r="BF246" i="2"/>
  <c r="BC246" i="2"/>
  <c r="AP246" i="2"/>
  <c r="AQ246" i="2" s="1"/>
  <c r="AO246" i="2"/>
  <c r="AM246" i="2"/>
  <c r="AL246" i="2"/>
  <c r="AN246" i="2" s="1"/>
  <c r="AK246" i="2"/>
  <c r="AJ246" i="2"/>
  <c r="AG246" i="2"/>
  <c r="AI246" i="2" s="1"/>
  <c r="A246" i="2"/>
  <c r="BL245" i="2"/>
  <c r="BF245" i="2"/>
  <c r="BD245" i="2"/>
  <c r="BC245" i="2"/>
  <c r="AO245" i="2"/>
  <c r="AN245" i="2"/>
  <c r="AM245" i="2"/>
  <c r="AL245" i="2"/>
  <c r="AK245" i="2"/>
  <c r="AJ245" i="2"/>
  <c r="AP245" i="2" s="1"/>
  <c r="AQ245" i="2" s="1"/>
  <c r="AI245" i="2"/>
  <c r="AG245" i="2"/>
  <c r="A245" i="2"/>
  <c r="BL244" i="2"/>
  <c r="BH244" i="2"/>
  <c r="BC244" i="2"/>
  <c r="AP244" i="2"/>
  <c r="AQ244" i="2" s="1"/>
  <c r="AO244" i="2"/>
  <c r="AM244" i="2"/>
  <c r="AL244" i="2"/>
  <c r="AN244" i="2" s="1"/>
  <c r="AK244" i="2"/>
  <c r="AJ244" i="2"/>
  <c r="AG244" i="2"/>
  <c r="AI244" i="2" s="1"/>
  <c r="A244" i="2"/>
  <c r="BL243" i="2"/>
  <c r="BI243" i="2"/>
  <c r="BC243" i="2"/>
  <c r="AO243" i="2"/>
  <c r="AM243" i="2"/>
  <c r="AL243" i="2"/>
  <c r="AK243" i="2"/>
  <c r="AJ243" i="2"/>
  <c r="AI243" i="2"/>
  <c r="AG243" i="2"/>
  <c r="A243" i="2"/>
  <c r="BL242" i="2"/>
  <c r="BF242" i="2"/>
  <c r="BC242" i="2"/>
  <c r="AO242" i="2"/>
  <c r="AM242" i="2"/>
  <c r="AL242" i="2"/>
  <c r="AK242" i="2"/>
  <c r="AJ242" i="2"/>
  <c r="AI242" i="2"/>
  <c r="AG242" i="2"/>
  <c r="A242" i="2"/>
  <c r="BL241" i="2"/>
  <c r="BK241" i="2"/>
  <c r="BD241" i="2"/>
  <c r="BC241" i="2"/>
  <c r="AO241" i="2"/>
  <c r="AN241" i="2"/>
  <c r="AM241" i="2"/>
  <c r="AL241" i="2"/>
  <c r="AK241" i="2"/>
  <c r="AJ241" i="2"/>
  <c r="AP241" i="2" s="1"/>
  <c r="AQ241" i="2" s="1"/>
  <c r="AI241" i="2"/>
  <c r="AG241" i="2"/>
  <c r="A241" i="2"/>
  <c r="BL240" i="2"/>
  <c r="BH240" i="2"/>
  <c r="BG240" i="2"/>
  <c r="BC240" i="2"/>
  <c r="AP240" i="2"/>
  <c r="AQ240" i="2" s="1"/>
  <c r="AO240" i="2"/>
  <c r="AM240" i="2"/>
  <c r="AL240" i="2"/>
  <c r="AN240" i="2" s="1"/>
  <c r="AK240" i="2"/>
  <c r="AJ240" i="2"/>
  <c r="AG240" i="2"/>
  <c r="AI240" i="2" s="1"/>
  <c r="A240" i="2"/>
  <c r="BL239" i="2"/>
  <c r="BI239" i="2"/>
  <c r="BH239" i="2"/>
  <c r="BC239" i="2"/>
  <c r="AO239" i="2"/>
  <c r="AM239" i="2"/>
  <c r="AL239" i="2"/>
  <c r="AK239" i="2"/>
  <c r="AJ239" i="2"/>
  <c r="AI239" i="2"/>
  <c r="AG239" i="2"/>
  <c r="A239" i="2"/>
  <c r="BL238" i="2"/>
  <c r="BK238" i="2"/>
  <c r="BC238" i="2"/>
  <c r="AO238" i="2"/>
  <c r="AM238" i="2"/>
  <c r="AL238" i="2"/>
  <c r="AN238" i="2" s="1"/>
  <c r="AP238" i="2" s="1"/>
  <c r="AQ238" i="2" s="1"/>
  <c r="AK238" i="2"/>
  <c r="AJ238" i="2"/>
  <c r="AG238" i="2"/>
  <c r="AI238" i="2" s="1"/>
  <c r="A238" i="2"/>
  <c r="BL237" i="2"/>
  <c r="BK237" i="2"/>
  <c r="BJ237" i="2"/>
  <c r="BC237" i="2"/>
  <c r="AO237" i="2"/>
  <c r="AN237" i="2"/>
  <c r="AM237" i="2"/>
  <c r="AL237" i="2"/>
  <c r="AK237" i="2"/>
  <c r="AJ237" i="2"/>
  <c r="AI237" i="2"/>
  <c r="AG237" i="2"/>
  <c r="A237" i="2"/>
  <c r="BL236" i="2"/>
  <c r="BG236" i="2"/>
  <c r="BC236" i="2"/>
  <c r="AO236" i="2"/>
  <c r="AM236" i="2"/>
  <c r="AL236" i="2"/>
  <c r="AN236" i="2" s="1"/>
  <c r="AP236" i="2" s="1"/>
  <c r="AQ236" i="2" s="1"/>
  <c r="AK236" i="2"/>
  <c r="AJ236" i="2"/>
  <c r="AG236" i="2"/>
  <c r="AI236" i="2" s="1"/>
  <c r="A236" i="2"/>
  <c r="BL235" i="2"/>
  <c r="BH235" i="2"/>
  <c r="BD235" i="2"/>
  <c r="BC235" i="2"/>
  <c r="AO235" i="2"/>
  <c r="AM235" i="2"/>
  <c r="AL235" i="2"/>
  <c r="AK235" i="2"/>
  <c r="AJ235" i="2"/>
  <c r="AI235" i="2"/>
  <c r="AG235" i="2"/>
  <c r="A235" i="2"/>
  <c r="BL234" i="2"/>
  <c r="BK234" i="2"/>
  <c r="BG234" i="2"/>
  <c r="BC234" i="2"/>
  <c r="AP234" i="2"/>
  <c r="AQ234" i="2" s="1"/>
  <c r="AO234" i="2"/>
  <c r="AM234" i="2"/>
  <c r="AL234" i="2"/>
  <c r="AN234" i="2" s="1"/>
  <c r="AK234" i="2"/>
  <c r="AJ234" i="2"/>
  <c r="AG234" i="2"/>
  <c r="AI234" i="2" s="1"/>
  <c r="A234" i="2"/>
  <c r="BL233" i="2"/>
  <c r="BJ233" i="2"/>
  <c r="BF233" i="2"/>
  <c r="BC233" i="2"/>
  <c r="AO233" i="2"/>
  <c r="AN233" i="2"/>
  <c r="AM233" i="2"/>
  <c r="AL233" i="2"/>
  <c r="AK233" i="2"/>
  <c r="AJ233" i="2"/>
  <c r="AP233" i="2" s="1"/>
  <c r="AQ233" i="2" s="1"/>
  <c r="AI233" i="2"/>
  <c r="AG233" i="2"/>
  <c r="A233" i="2"/>
  <c r="BL232" i="2"/>
  <c r="BC232" i="2"/>
  <c r="AP232" i="2"/>
  <c r="AQ232" i="2" s="1"/>
  <c r="AO232" i="2"/>
  <c r="AM232" i="2"/>
  <c r="AL232" i="2"/>
  <c r="AN232" i="2" s="1"/>
  <c r="AK232" i="2"/>
  <c r="AJ232" i="2"/>
  <c r="AG232" i="2"/>
  <c r="AI232" i="2" s="1"/>
  <c r="A232" i="2"/>
  <c r="BL231" i="2"/>
  <c r="BD231" i="2"/>
  <c r="BC231" i="2"/>
  <c r="AO231" i="2"/>
  <c r="AM231" i="2"/>
  <c r="AL231" i="2"/>
  <c r="AK231" i="2"/>
  <c r="AJ231" i="2"/>
  <c r="AI231" i="2"/>
  <c r="AG231" i="2"/>
  <c r="A231" i="2"/>
  <c r="BL230" i="2"/>
  <c r="BG230" i="2"/>
  <c r="BF230" i="2"/>
  <c r="BC230" i="2"/>
  <c r="AP230" i="2"/>
  <c r="AQ230" i="2" s="1"/>
  <c r="AO230" i="2"/>
  <c r="AM230" i="2"/>
  <c r="AL230" i="2"/>
  <c r="AN230" i="2" s="1"/>
  <c r="AK230" i="2"/>
  <c r="AJ230" i="2"/>
  <c r="AG230" i="2"/>
  <c r="AI230" i="2" s="1"/>
  <c r="A230" i="2"/>
  <c r="BL229" i="2"/>
  <c r="BF229" i="2"/>
  <c r="BD229" i="2"/>
  <c r="BC229" i="2"/>
  <c r="AO229" i="2"/>
  <c r="AN229" i="2"/>
  <c r="AM229" i="2"/>
  <c r="AL229" i="2"/>
  <c r="AK229" i="2"/>
  <c r="AJ229" i="2"/>
  <c r="AP229" i="2" s="1"/>
  <c r="AQ229" i="2" s="1"/>
  <c r="AI229" i="2"/>
  <c r="AG229" i="2"/>
  <c r="A229" i="2"/>
  <c r="BL228" i="2"/>
  <c r="BH228" i="2"/>
  <c r="BC228" i="2"/>
  <c r="AP228" i="2"/>
  <c r="AQ228" i="2" s="1"/>
  <c r="AO228" i="2"/>
  <c r="AM228" i="2"/>
  <c r="AL228" i="2"/>
  <c r="AN228" i="2" s="1"/>
  <c r="AK228" i="2"/>
  <c r="AJ228" i="2"/>
  <c r="AG228" i="2"/>
  <c r="AI228" i="2" s="1"/>
  <c r="A228" i="2"/>
  <c r="BL227" i="2"/>
  <c r="BI227" i="2"/>
  <c r="BC227" i="2"/>
  <c r="AO227" i="2"/>
  <c r="AM227" i="2"/>
  <c r="AL227" i="2"/>
  <c r="AK227" i="2"/>
  <c r="AJ227" i="2"/>
  <c r="AI227" i="2"/>
  <c r="AG227" i="2"/>
  <c r="A227" i="2"/>
  <c r="BL226" i="2"/>
  <c r="BF226" i="2"/>
  <c r="BC226" i="2"/>
  <c r="AO226" i="2"/>
  <c r="AM226" i="2"/>
  <c r="AL226" i="2"/>
  <c r="AK226" i="2"/>
  <c r="AJ226" i="2"/>
  <c r="AI226" i="2"/>
  <c r="AG226" i="2"/>
  <c r="A226" i="2"/>
  <c r="BL225" i="2"/>
  <c r="BK225" i="2"/>
  <c r="BD225" i="2"/>
  <c r="BC225" i="2"/>
  <c r="AO225" i="2"/>
  <c r="AN225" i="2"/>
  <c r="AM225" i="2"/>
  <c r="AL225" i="2"/>
  <c r="AK225" i="2"/>
  <c r="AJ225" i="2"/>
  <c r="AP225" i="2" s="1"/>
  <c r="AQ225" i="2" s="1"/>
  <c r="AI225" i="2"/>
  <c r="AG225" i="2"/>
  <c r="A225" i="2"/>
  <c r="BL224" i="2"/>
  <c r="BH224" i="2"/>
  <c r="BG224" i="2"/>
  <c r="BC224" i="2"/>
  <c r="AP224" i="2"/>
  <c r="AQ224" i="2" s="1"/>
  <c r="AO224" i="2"/>
  <c r="AM224" i="2"/>
  <c r="AL224" i="2"/>
  <c r="AN224" i="2" s="1"/>
  <c r="AK224" i="2"/>
  <c r="AJ224" i="2"/>
  <c r="AG224" i="2"/>
  <c r="AI224" i="2" s="1"/>
  <c r="A224" i="2"/>
  <c r="BL223" i="2"/>
  <c r="BI223" i="2"/>
  <c r="BH223" i="2"/>
  <c r="BC223" i="2"/>
  <c r="AO223" i="2"/>
  <c r="AM223" i="2"/>
  <c r="AL223" i="2"/>
  <c r="AK223" i="2"/>
  <c r="AJ223" i="2"/>
  <c r="AI223" i="2"/>
  <c r="AG223" i="2"/>
  <c r="A223" i="2"/>
  <c r="BL222" i="2"/>
  <c r="BK222" i="2"/>
  <c r="BC222" i="2"/>
  <c r="AQ222" i="2"/>
  <c r="AO222" i="2"/>
  <c r="AM222" i="2"/>
  <c r="AL222" i="2"/>
  <c r="AN222" i="2" s="1"/>
  <c r="AP222" i="2" s="1"/>
  <c r="AK222" i="2"/>
  <c r="AJ222" i="2"/>
  <c r="AG222" i="2"/>
  <c r="AI222" i="2" s="1"/>
  <c r="A222" i="2"/>
  <c r="BL221" i="2"/>
  <c r="BK221" i="2"/>
  <c r="BJ221" i="2"/>
  <c r="BC221" i="2"/>
  <c r="AO221" i="2"/>
  <c r="AN221" i="2"/>
  <c r="AM221" i="2"/>
  <c r="AL221" i="2"/>
  <c r="AK221" i="2"/>
  <c r="AJ221" i="2"/>
  <c r="AI221" i="2"/>
  <c r="AG221" i="2"/>
  <c r="A221" i="2"/>
  <c r="BL220" i="2"/>
  <c r="BG220" i="2"/>
  <c r="BC220" i="2"/>
  <c r="AO220" i="2"/>
  <c r="AM220" i="2"/>
  <c r="AL220" i="2"/>
  <c r="AN220" i="2" s="1"/>
  <c r="AP220" i="2" s="1"/>
  <c r="AQ220" i="2" s="1"/>
  <c r="AK220" i="2"/>
  <c r="AJ220" i="2"/>
  <c r="AG220" i="2"/>
  <c r="AI220" i="2" s="1"/>
  <c r="A220" i="2"/>
  <c r="BL219" i="2"/>
  <c r="BH219" i="2"/>
  <c r="BD219" i="2"/>
  <c r="BC219" i="2"/>
  <c r="AO219" i="2"/>
  <c r="AM219" i="2"/>
  <c r="AL219" i="2"/>
  <c r="AK219" i="2"/>
  <c r="AJ219" i="2"/>
  <c r="AI219" i="2"/>
  <c r="AG219" i="2"/>
  <c r="A219" i="2"/>
  <c r="BL218" i="2"/>
  <c r="BK218" i="2"/>
  <c r="BG218" i="2"/>
  <c r="BC218" i="2"/>
  <c r="AP218" i="2"/>
  <c r="AQ218" i="2" s="1"/>
  <c r="AO218" i="2"/>
  <c r="AM218" i="2"/>
  <c r="AL218" i="2"/>
  <c r="AN218" i="2" s="1"/>
  <c r="AK218" i="2"/>
  <c r="AJ218" i="2"/>
  <c r="AG218" i="2"/>
  <c r="AI218" i="2" s="1"/>
  <c r="A218" i="2"/>
  <c r="BL217" i="2"/>
  <c r="BJ217" i="2"/>
  <c r="BF217" i="2"/>
  <c r="BC217" i="2"/>
  <c r="AO217" i="2"/>
  <c r="AN217" i="2"/>
  <c r="AM217" i="2"/>
  <c r="AL217" i="2"/>
  <c r="AK217" i="2"/>
  <c r="AJ217" i="2"/>
  <c r="AP217" i="2" s="1"/>
  <c r="AQ217" i="2" s="1"/>
  <c r="AI217" i="2"/>
  <c r="AG217" i="2"/>
  <c r="A217" i="2"/>
  <c r="BL216" i="2"/>
  <c r="BC216" i="2"/>
  <c r="AP216" i="2"/>
  <c r="AQ216" i="2" s="1"/>
  <c r="AO216" i="2"/>
  <c r="AM216" i="2"/>
  <c r="AL216" i="2"/>
  <c r="AN216" i="2" s="1"/>
  <c r="AK216" i="2"/>
  <c r="AJ216" i="2"/>
  <c r="AG216" i="2"/>
  <c r="AI216" i="2" s="1"/>
  <c r="A216" i="2"/>
  <c r="BL215" i="2"/>
  <c r="BD215" i="2"/>
  <c r="BC215" i="2"/>
  <c r="AO215" i="2"/>
  <c r="AM215" i="2"/>
  <c r="AL215" i="2"/>
  <c r="AK215" i="2"/>
  <c r="AJ215" i="2"/>
  <c r="AI215" i="2"/>
  <c r="AG215" i="2"/>
  <c r="A215" i="2"/>
  <c r="BL214" i="2"/>
  <c r="BG214" i="2"/>
  <c r="BF214" i="2"/>
  <c r="BC214" i="2"/>
  <c r="AP214" i="2"/>
  <c r="AQ214" i="2" s="1"/>
  <c r="AO214" i="2"/>
  <c r="AM214" i="2"/>
  <c r="AL214" i="2"/>
  <c r="AN214" i="2" s="1"/>
  <c r="AK214" i="2"/>
  <c r="AJ214" i="2"/>
  <c r="AG214" i="2"/>
  <c r="AI214" i="2" s="1"/>
  <c r="A214" i="2"/>
  <c r="BL213" i="2"/>
  <c r="BF213" i="2"/>
  <c r="BD213" i="2"/>
  <c r="BC213" i="2"/>
  <c r="AO213" i="2"/>
  <c r="AN213" i="2"/>
  <c r="AM213" i="2"/>
  <c r="AL213" i="2"/>
  <c r="AK213" i="2"/>
  <c r="AJ213" i="2"/>
  <c r="AP213" i="2" s="1"/>
  <c r="AQ213" i="2" s="1"/>
  <c r="AI213" i="2"/>
  <c r="AG213" i="2"/>
  <c r="A213" i="2"/>
  <c r="BL212" i="2"/>
  <c r="BH212" i="2"/>
  <c r="BC212" i="2"/>
  <c r="AP212" i="2"/>
  <c r="AQ212" i="2" s="1"/>
  <c r="AO212" i="2"/>
  <c r="AM212" i="2"/>
  <c r="AL212" i="2"/>
  <c r="AN212" i="2" s="1"/>
  <c r="AK212" i="2"/>
  <c r="AJ212" i="2"/>
  <c r="AG212" i="2"/>
  <c r="AI212" i="2" s="1"/>
  <c r="A212" i="2"/>
  <c r="BL211" i="2"/>
  <c r="BI211" i="2"/>
  <c r="BC211" i="2"/>
  <c r="AO211" i="2"/>
  <c r="AM211" i="2"/>
  <c r="AL211" i="2"/>
  <c r="AK211" i="2"/>
  <c r="AJ211" i="2"/>
  <c r="AI211" i="2"/>
  <c r="AG211" i="2"/>
  <c r="A211" i="2"/>
  <c r="BL210" i="2"/>
  <c r="BF210" i="2"/>
  <c r="BC210" i="2"/>
  <c r="AO210" i="2"/>
  <c r="AM210" i="2"/>
  <c r="AL210" i="2"/>
  <c r="AK210" i="2"/>
  <c r="AJ210" i="2"/>
  <c r="AI210" i="2"/>
  <c r="AG210" i="2"/>
  <c r="A210" i="2"/>
  <c r="BL209" i="2"/>
  <c r="BK209" i="2"/>
  <c r="BD209" i="2"/>
  <c r="BC209" i="2"/>
  <c r="AO209" i="2"/>
  <c r="AN209" i="2"/>
  <c r="AM209" i="2"/>
  <c r="AL209" i="2"/>
  <c r="AK209" i="2"/>
  <c r="AJ209" i="2"/>
  <c r="AP209" i="2" s="1"/>
  <c r="AQ209" i="2" s="1"/>
  <c r="AI209" i="2"/>
  <c r="AG209" i="2"/>
  <c r="A209" i="2"/>
  <c r="BL208" i="2"/>
  <c r="BH208" i="2"/>
  <c r="BG208" i="2"/>
  <c r="BC208" i="2"/>
  <c r="AP208" i="2"/>
  <c r="AQ208" i="2" s="1"/>
  <c r="AO208" i="2"/>
  <c r="AM208" i="2"/>
  <c r="AL208" i="2"/>
  <c r="AN208" i="2" s="1"/>
  <c r="AK208" i="2"/>
  <c r="AJ208" i="2"/>
  <c r="AG208" i="2"/>
  <c r="AI208" i="2" s="1"/>
  <c r="A208" i="2"/>
  <c r="BL207" i="2"/>
  <c r="BI207" i="2"/>
  <c r="BH207" i="2"/>
  <c r="BC207" i="2"/>
  <c r="AO207" i="2"/>
  <c r="AM207" i="2"/>
  <c r="AL207" i="2"/>
  <c r="AK207" i="2"/>
  <c r="AJ207" i="2"/>
  <c r="AI207" i="2"/>
  <c r="AG207" i="2"/>
  <c r="A207" i="2"/>
  <c r="BL206" i="2"/>
  <c r="BK206" i="2"/>
  <c r="BC206" i="2"/>
  <c r="AQ206" i="2"/>
  <c r="AO206" i="2"/>
  <c r="AM206" i="2"/>
  <c r="AL206" i="2"/>
  <c r="AN206" i="2" s="1"/>
  <c r="AP206" i="2" s="1"/>
  <c r="AK206" i="2"/>
  <c r="AJ206" i="2"/>
  <c r="AG206" i="2"/>
  <c r="AI206" i="2" s="1"/>
  <c r="A206" i="2"/>
  <c r="BL205" i="2"/>
  <c r="BK205" i="2"/>
  <c r="BJ205" i="2"/>
  <c r="BC205" i="2"/>
  <c r="AO205" i="2"/>
  <c r="AN205" i="2"/>
  <c r="AM205" i="2"/>
  <c r="AL205" i="2"/>
  <c r="AK205" i="2"/>
  <c r="AJ205" i="2"/>
  <c r="AI205" i="2"/>
  <c r="AG205" i="2"/>
  <c r="A205" i="2"/>
  <c r="BL204" i="2"/>
  <c r="BG204" i="2"/>
  <c r="BC204" i="2"/>
  <c r="AO204" i="2"/>
  <c r="AM204" i="2"/>
  <c r="AL204" i="2"/>
  <c r="AN204" i="2" s="1"/>
  <c r="AP204" i="2" s="1"/>
  <c r="AQ204" i="2" s="1"/>
  <c r="AK204" i="2"/>
  <c r="AJ204" i="2"/>
  <c r="AG204" i="2"/>
  <c r="AI204" i="2" s="1"/>
  <c r="A204" i="2"/>
  <c r="BL203" i="2"/>
  <c r="BH203" i="2"/>
  <c r="BD203" i="2"/>
  <c r="BC203" i="2"/>
  <c r="AO203" i="2"/>
  <c r="AM203" i="2"/>
  <c r="AL203" i="2"/>
  <c r="AK203" i="2"/>
  <c r="AJ203" i="2"/>
  <c r="AI203" i="2"/>
  <c r="AG203" i="2"/>
  <c r="A203" i="2"/>
  <c r="BL202" i="2"/>
  <c r="BK202" i="2"/>
  <c r="BG202" i="2"/>
  <c r="BC202" i="2"/>
  <c r="AP202" i="2"/>
  <c r="AQ202" i="2" s="1"/>
  <c r="AO202" i="2"/>
  <c r="AM202" i="2"/>
  <c r="AL202" i="2"/>
  <c r="AN202" i="2" s="1"/>
  <c r="AK202" i="2"/>
  <c r="AJ202" i="2"/>
  <c r="AG202" i="2"/>
  <c r="AI202" i="2" s="1"/>
  <c r="A202" i="2"/>
  <c r="BL201" i="2"/>
  <c r="BJ201" i="2"/>
  <c r="BF201" i="2"/>
  <c r="BC201" i="2"/>
  <c r="AO201" i="2"/>
  <c r="AN201" i="2"/>
  <c r="AM201" i="2"/>
  <c r="AL201" i="2"/>
  <c r="AK201" i="2"/>
  <c r="AJ201" i="2"/>
  <c r="AP201" i="2" s="1"/>
  <c r="AQ201" i="2" s="1"/>
  <c r="AI201" i="2"/>
  <c r="AG201" i="2"/>
  <c r="A201" i="2"/>
  <c r="BL200" i="2"/>
  <c r="BC200" i="2"/>
  <c r="AP200" i="2"/>
  <c r="AQ200" i="2" s="1"/>
  <c r="AO200" i="2"/>
  <c r="AM200" i="2"/>
  <c r="AL200" i="2"/>
  <c r="AN200" i="2" s="1"/>
  <c r="AK200" i="2"/>
  <c r="AJ200" i="2"/>
  <c r="AG200" i="2"/>
  <c r="AI200" i="2" s="1"/>
  <c r="A200" i="2"/>
  <c r="BL199" i="2"/>
  <c r="BD199" i="2"/>
  <c r="BC199" i="2"/>
  <c r="AO199" i="2"/>
  <c r="AM199" i="2"/>
  <c r="AL199" i="2"/>
  <c r="AK199" i="2"/>
  <c r="AJ199" i="2"/>
  <c r="AI199" i="2"/>
  <c r="AG199" i="2"/>
  <c r="A199" i="2"/>
  <c r="BL198" i="2"/>
  <c r="BG198" i="2"/>
  <c r="BF198" i="2"/>
  <c r="BC198" i="2"/>
  <c r="AP198" i="2"/>
  <c r="AQ198" i="2" s="1"/>
  <c r="AO198" i="2"/>
  <c r="AM198" i="2"/>
  <c r="AL198" i="2"/>
  <c r="AN198" i="2" s="1"/>
  <c r="AK198" i="2"/>
  <c r="AJ198" i="2"/>
  <c r="AG198" i="2"/>
  <c r="AI198" i="2" s="1"/>
  <c r="A198" i="2"/>
  <c r="BL197" i="2"/>
  <c r="BF197" i="2"/>
  <c r="BD197" i="2"/>
  <c r="BC197" i="2"/>
  <c r="AO197" i="2"/>
  <c r="AN197" i="2"/>
  <c r="AM197" i="2"/>
  <c r="AL197" i="2"/>
  <c r="AK197" i="2"/>
  <c r="AJ197" i="2"/>
  <c r="AP197" i="2" s="1"/>
  <c r="AQ197" i="2" s="1"/>
  <c r="AI197" i="2"/>
  <c r="AG197" i="2"/>
  <c r="A197" i="2"/>
  <c r="BL196" i="2"/>
  <c r="BH196" i="2"/>
  <c r="BC196" i="2"/>
  <c r="AP196" i="2"/>
  <c r="AQ196" i="2" s="1"/>
  <c r="AO196" i="2"/>
  <c r="AM196" i="2"/>
  <c r="AL196" i="2"/>
  <c r="AN196" i="2" s="1"/>
  <c r="AK196" i="2"/>
  <c r="AJ196" i="2"/>
  <c r="AG196" i="2"/>
  <c r="AI196" i="2" s="1"/>
  <c r="A196" i="2"/>
  <c r="BL195" i="2"/>
  <c r="BI195" i="2"/>
  <c r="BC195" i="2"/>
  <c r="AO195" i="2"/>
  <c r="AM195" i="2"/>
  <c r="AL195" i="2"/>
  <c r="AK195" i="2"/>
  <c r="AJ195" i="2"/>
  <c r="AI195" i="2"/>
  <c r="AG195" i="2"/>
  <c r="A195" i="2"/>
  <c r="BL194" i="2"/>
  <c r="BF194" i="2"/>
  <c r="BC194" i="2"/>
  <c r="AO194" i="2"/>
  <c r="AM194" i="2"/>
  <c r="AL194" i="2"/>
  <c r="AK194" i="2"/>
  <c r="AJ194" i="2"/>
  <c r="AI194" i="2"/>
  <c r="AG194" i="2"/>
  <c r="A194" i="2"/>
  <c r="BL193" i="2"/>
  <c r="BK193" i="2"/>
  <c r="BD193" i="2"/>
  <c r="BC193" i="2"/>
  <c r="AO193" i="2"/>
  <c r="AN193" i="2"/>
  <c r="AM193" i="2"/>
  <c r="AL193" i="2"/>
  <c r="AK193" i="2"/>
  <c r="AJ193" i="2"/>
  <c r="AP193" i="2" s="1"/>
  <c r="AQ193" i="2" s="1"/>
  <c r="AI193" i="2"/>
  <c r="AG193" i="2"/>
  <c r="A193" i="2"/>
  <c r="BL192" i="2"/>
  <c r="BH192" i="2"/>
  <c r="BG192" i="2"/>
  <c r="BC192" i="2"/>
  <c r="AP192" i="2"/>
  <c r="AQ192" i="2" s="1"/>
  <c r="AO192" i="2"/>
  <c r="AM192" i="2"/>
  <c r="AL192" i="2"/>
  <c r="AN192" i="2" s="1"/>
  <c r="AK192" i="2"/>
  <c r="AJ192" i="2"/>
  <c r="AG192" i="2"/>
  <c r="AI192" i="2" s="1"/>
  <c r="A192" i="2"/>
  <c r="BL191" i="2"/>
  <c r="BI191" i="2"/>
  <c r="BH191" i="2"/>
  <c r="BC191" i="2"/>
  <c r="AO191" i="2"/>
  <c r="AM191" i="2"/>
  <c r="AL191" i="2"/>
  <c r="AK191" i="2"/>
  <c r="AJ191" i="2"/>
  <c r="AI191" i="2"/>
  <c r="AG191" i="2"/>
  <c r="A191" i="2"/>
  <c r="BL190" i="2"/>
  <c r="BK190" i="2"/>
  <c r="BC190" i="2"/>
  <c r="AO190" i="2"/>
  <c r="AM190" i="2"/>
  <c r="AL190" i="2"/>
  <c r="AN190" i="2" s="1"/>
  <c r="AP190" i="2" s="1"/>
  <c r="AQ190" i="2" s="1"/>
  <c r="AK190" i="2"/>
  <c r="AJ190" i="2"/>
  <c r="AG190" i="2"/>
  <c r="AI190" i="2" s="1"/>
  <c r="A190" i="2"/>
  <c r="BL189" i="2"/>
  <c r="BK189" i="2"/>
  <c r="BJ189" i="2"/>
  <c r="BC189" i="2"/>
  <c r="AO189" i="2"/>
  <c r="AM189" i="2"/>
  <c r="AN189" i="2" s="1"/>
  <c r="AL189" i="2"/>
  <c r="AK189" i="2"/>
  <c r="AJ189" i="2"/>
  <c r="AI189" i="2"/>
  <c r="AG189" i="2"/>
  <c r="A189" i="2"/>
  <c r="BL188" i="2"/>
  <c r="BK188" i="2"/>
  <c r="BH188" i="2"/>
  <c r="BC188" i="2"/>
  <c r="AO188" i="2"/>
  <c r="AN188" i="2"/>
  <c r="AM188" i="2"/>
  <c r="AL188" i="2"/>
  <c r="AK188" i="2"/>
  <c r="AJ188" i="2"/>
  <c r="AG188" i="2"/>
  <c r="AI188" i="2" s="1"/>
  <c r="A188" i="2"/>
  <c r="BL187" i="2"/>
  <c r="BE187" i="2"/>
  <c r="BD187" i="2"/>
  <c r="BC187" i="2"/>
  <c r="AO187" i="2"/>
  <c r="AM187" i="2"/>
  <c r="AL187" i="2"/>
  <c r="AN187" i="2" s="1"/>
  <c r="AK187" i="2"/>
  <c r="AP187" i="2" s="1"/>
  <c r="AQ187" i="2" s="1"/>
  <c r="AJ187" i="2"/>
  <c r="AG187" i="2"/>
  <c r="AI187" i="2" s="1"/>
  <c r="A187" i="2"/>
  <c r="BL186" i="2"/>
  <c r="BJ186" i="2"/>
  <c r="BI186" i="2"/>
  <c r="BC186" i="2"/>
  <c r="AO186" i="2"/>
  <c r="AM186" i="2"/>
  <c r="AL186" i="2"/>
  <c r="AN186" i="2" s="1"/>
  <c r="AP186" i="2" s="1"/>
  <c r="AQ186" i="2" s="1"/>
  <c r="AK186" i="2"/>
  <c r="AJ186" i="2"/>
  <c r="AG186" i="2"/>
  <c r="AI186" i="2" s="1"/>
  <c r="A186" i="2"/>
  <c r="BL185" i="2"/>
  <c r="BK185" i="2"/>
  <c r="BJ185" i="2"/>
  <c r="BC185" i="2"/>
  <c r="AO185" i="2"/>
  <c r="AM185" i="2"/>
  <c r="AN185" i="2" s="1"/>
  <c r="AL185" i="2"/>
  <c r="AK185" i="2"/>
  <c r="AJ185" i="2"/>
  <c r="AI185" i="2"/>
  <c r="AG185" i="2"/>
  <c r="A185" i="2"/>
  <c r="BL184" i="2"/>
  <c r="BK184" i="2"/>
  <c r="BH184" i="2"/>
  <c r="BC184" i="2"/>
  <c r="AO184" i="2"/>
  <c r="AN184" i="2"/>
  <c r="AM184" i="2"/>
  <c r="AL184" i="2"/>
  <c r="AK184" i="2"/>
  <c r="AJ184" i="2"/>
  <c r="AG184" i="2"/>
  <c r="AI184" i="2" s="1"/>
  <c r="A184" i="2"/>
  <c r="BL183" i="2"/>
  <c r="BE183" i="2"/>
  <c r="BD183" i="2"/>
  <c r="BC183" i="2"/>
  <c r="AO183" i="2"/>
  <c r="AM183" i="2"/>
  <c r="AL183" i="2"/>
  <c r="AN183" i="2" s="1"/>
  <c r="AK183" i="2"/>
  <c r="AJ183" i="2"/>
  <c r="AG183" i="2"/>
  <c r="AI183" i="2" s="1"/>
  <c r="A183" i="2"/>
  <c r="BL182" i="2"/>
  <c r="BI182" i="2"/>
  <c r="BG182" i="2"/>
  <c r="BC182" i="2"/>
  <c r="AO182" i="2"/>
  <c r="AM182" i="2"/>
  <c r="AN182" i="2" s="1"/>
  <c r="AL182" i="2"/>
  <c r="AK182" i="2"/>
  <c r="AJ182" i="2"/>
  <c r="AI182" i="2"/>
  <c r="AG182" i="2"/>
  <c r="A182" i="2"/>
  <c r="BL181" i="2"/>
  <c r="BK181" i="2"/>
  <c r="BG181" i="2"/>
  <c r="BF181" i="2"/>
  <c r="BC181" i="2"/>
  <c r="AO181" i="2"/>
  <c r="AM181" i="2"/>
  <c r="AN181" i="2" s="1"/>
  <c r="AL181" i="2"/>
  <c r="AK181" i="2"/>
  <c r="AJ181" i="2"/>
  <c r="AI181" i="2"/>
  <c r="AG181" i="2"/>
  <c r="A181" i="2"/>
  <c r="BL180" i="2"/>
  <c r="BI180" i="2"/>
  <c r="BH180" i="2"/>
  <c r="BD180" i="2"/>
  <c r="BC180" i="2"/>
  <c r="AO180" i="2"/>
  <c r="AN180" i="2"/>
  <c r="AM180" i="2"/>
  <c r="AL180" i="2"/>
  <c r="AK180" i="2"/>
  <c r="AJ180" i="2"/>
  <c r="AP180" i="2" s="1"/>
  <c r="AQ180" i="2" s="1"/>
  <c r="AG180" i="2"/>
  <c r="AI180" i="2" s="1"/>
  <c r="A180" i="2"/>
  <c r="BL179" i="2"/>
  <c r="BJ179" i="2"/>
  <c r="BI179" i="2"/>
  <c r="BE179" i="2"/>
  <c r="BD179" i="2"/>
  <c r="BC179" i="2"/>
  <c r="AO179" i="2"/>
  <c r="AM179" i="2"/>
  <c r="AL179" i="2"/>
  <c r="AN179" i="2" s="1"/>
  <c r="AK179" i="2"/>
  <c r="AJ179" i="2"/>
  <c r="AG179" i="2"/>
  <c r="AI179" i="2" s="1"/>
  <c r="A179" i="2"/>
  <c r="BL178" i="2"/>
  <c r="BI178" i="2"/>
  <c r="BG178" i="2"/>
  <c r="BC178" i="2"/>
  <c r="AO178" i="2"/>
  <c r="AM178" i="2"/>
  <c r="AN178" i="2" s="1"/>
  <c r="AL178" i="2"/>
  <c r="AK178" i="2"/>
  <c r="AJ178" i="2"/>
  <c r="AI178" i="2"/>
  <c r="AG178" i="2"/>
  <c r="A178" i="2"/>
  <c r="BL177" i="2"/>
  <c r="BK177" i="2"/>
  <c r="BG177" i="2"/>
  <c r="BF177" i="2"/>
  <c r="BC177" i="2"/>
  <c r="AO177" i="2"/>
  <c r="AM177" i="2"/>
  <c r="AN177" i="2" s="1"/>
  <c r="AL177" i="2"/>
  <c r="AK177" i="2"/>
  <c r="AJ177" i="2"/>
  <c r="AI177" i="2"/>
  <c r="AG177" i="2"/>
  <c r="A177" i="2"/>
  <c r="BL176" i="2"/>
  <c r="BI176" i="2"/>
  <c r="BH176" i="2"/>
  <c r="BD176" i="2"/>
  <c r="BC176" i="2"/>
  <c r="AO176" i="2"/>
  <c r="AN176" i="2"/>
  <c r="AM176" i="2"/>
  <c r="AL176" i="2"/>
  <c r="AK176" i="2"/>
  <c r="AJ176" i="2"/>
  <c r="AP176" i="2" s="1"/>
  <c r="AQ176" i="2" s="1"/>
  <c r="AG176" i="2"/>
  <c r="AI176" i="2" s="1"/>
  <c r="A176" i="2"/>
  <c r="BL175" i="2"/>
  <c r="BJ175" i="2"/>
  <c r="BI175" i="2"/>
  <c r="BE175" i="2"/>
  <c r="BD175" i="2"/>
  <c r="BC175" i="2"/>
  <c r="AO175" i="2"/>
  <c r="AM175" i="2"/>
  <c r="AL175" i="2"/>
  <c r="AN175" i="2" s="1"/>
  <c r="AK175" i="2"/>
  <c r="AJ175" i="2"/>
  <c r="AG175" i="2"/>
  <c r="AI175" i="2" s="1"/>
  <c r="A175" i="2"/>
  <c r="BL174" i="2"/>
  <c r="BI174" i="2"/>
  <c r="BG174" i="2"/>
  <c r="BC174" i="2"/>
  <c r="AO174" i="2"/>
  <c r="AM174" i="2"/>
  <c r="AN174" i="2" s="1"/>
  <c r="AL174" i="2"/>
  <c r="AK174" i="2"/>
  <c r="AJ174" i="2"/>
  <c r="AI174" i="2"/>
  <c r="AG174" i="2"/>
  <c r="A174" i="2"/>
  <c r="BL173" i="2"/>
  <c r="BK173" i="2"/>
  <c r="BG173" i="2"/>
  <c r="BF173" i="2"/>
  <c r="BC173" i="2"/>
  <c r="AO173" i="2"/>
  <c r="AM173" i="2"/>
  <c r="AN173" i="2" s="1"/>
  <c r="AL173" i="2"/>
  <c r="AK173" i="2"/>
  <c r="AJ173" i="2"/>
  <c r="AI173" i="2"/>
  <c r="AG173" i="2"/>
  <c r="A173" i="2"/>
  <c r="BL172" i="2"/>
  <c r="BI172" i="2"/>
  <c r="BH172" i="2"/>
  <c r="BD172" i="2"/>
  <c r="BC172" i="2"/>
  <c r="AO172" i="2"/>
  <c r="AN172" i="2"/>
  <c r="AM172" i="2"/>
  <c r="AL172" i="2"/>
  <c r="AK172" i="2"/>
  <c r="AJ172" i="2"/>
  <c r="AP172" i="2" s="1"/>
  <c r="AQ172" i="2" s="1"/>
  <c r="AG172" i="2"/>
  <c r="AI172" i="2" s="1"/>
  <c r="A172" i="2"/>
  <c r="BL171" i="2"/>
  <c r="BJ171" i="2"/>
  <c r="BI171" i="2"/>
  <c r="BE171" i="2"/>
  <c r="BD171" i="2"/>
  <c r="BC171" i="2"/>
  <c r="AO171" i="2"/>
  <c r="AM171" i="2"/>
  <c r="AL171" i="2"/>
  <c r="AN171" i="2" s="1"/>
  <c r="AK171" i="2"/>
  <c r="AJ171" i="2"/>
  <c r="AG171" i="2"/>
  <c r="AI171" i="2" s="1"/>
  <c r="A171" i="2"/>
  <c r="BL170" i="2"/>
  <c r="BI170" i="2"/>
  <c r="BG170" i="2"/>
  <c r="BC170" i="2"/>
  <c r="AO170" i="2"/>
  <c r="AM170" i="2"/>
  <c r="AN170" i="2" s="1"/>
  <c r="AL170" i="2"/>
  <c r="AK170" i="2"/>
  <c r="AJ170" i="2"/>
  <c r="AI170" i="2"/>
  <c r="AG170" i="2"/>
  <c r="A170" i="2"/>
  <c r="BL169" i="2"/>
  <c r="BK169" i="2"/>
  <c r="BG169" i="2"/>
  <c r="BF169" i="2"/>
  <c r="BC169" i="2"/>
  <c r="AO169" i="2"/>
  <c r="AM169" i="2"/>
  <c r="AN169" i="2" s="1"/>
  <c r="AL169" i="2"/>
  <c r="AK169" i="2"/>
  <c r="AJ169" i="2"/>
  <c r="AI169" i="2"/>
  <c r="AG169" i="2"/>
  <c r="A169" i="2"/>
  <c r="BL168" i="2"/>
  <c r="BI168" i="2"/>
  <c r="BH168" i="2"/>
  <c r="BD168" i="2"/>
  <c r="BC168" i="2"/>
  <c r="AO168" i="2"/>
  <c r="AN168" i="2"/>
  <c r="AM168" i="2"/>
  <c r="AL168" i="2"/>
  <c r="AK168" i="2"/>
  <c r="AJ168" i="2"/>
  <c r="AP168" i="2" s="1"/>
  <c r="AQ168" i="2" s="1"/>
  <c r="AG168" i="2"/>
  <c r="AI168" i="2" s="1"/>
  <c r="A168" i="2"/>
  <c r="BL167" i="2"/>
  <c r="BJ167" i="2"/>
  <c r="BI167" i="2"/>
  <c r="BE167" i="2"/>
  <c r="BD167" i="2"/>
  <c r="BC167" i="2"/>
  <c r="AO167" i="2"/>
  <c r="AM167" i="2"/>
  <c r="AL167" i="2"/>
  <c r="AN167" i="2" s="1"/>
  <c r="AK167" i="2"/>
  <c r="AJ167" i="2"/>
  <c r="AG167" i="2"/>
  <c r="AI167" i="2" s="1"/>
  <c r="A167" i="2"/>
  <c r="BL166" i="2"/>
  <c r="BI166" i="2"/>
  <c r="BG166" i="2"/>
  <c r="BC166" i="2"/>
  <c r="AO166" i="2"/>
  <c r="AM166" i="2"/>
  <c r="AN166" i="2" s="1"/>
  <c r="AL166" i="2"/>
  <c r="AK166" i="2"/>
  <c r="AJ166" i="2"/>
  <c r="AI166" i="2"/>
  <c r="AG166" i="2"/>
  <c r="A166" i="2"/>
  <c r="BL165" i="2"/>
  <c r="BK165" i="2"/>
  <c r="BG165" i="2"/>
  <c r="BF165" i="2"/>
  <c r="BC165" i="2"/>
  <c r="AO165" i="2"/>
  <c r="AM165" i="2"/>
  <c r="AN165" i="2" s="1"/>
  <c r="AL165" i="2"/>
  <c r="AK165" i="2"/>
  <c r="AJ165" i="2"/>
  <c r="AI165" i="2"/>
  <c r="AG165" i="2"/>
  <c r="A165" i="2"/>
  <c r="BL164" i="2"/>
  <c r="BI164" i="2"/>
  <c r="BH164" i="2"/>
  <c r="BD164" i="2"/>
  <c r="BC164" i="2"/>
  <c r="AO164" i="2"/>
  <c r="AN164" i="2"/>
  <c r="AM164" i="2"/>
  <c r="AL164" i="2"/>
  <c r="AK164" i="2"/>
  <c r="AJ164" i="2"/>
  <c r="AP164" i="2" s="1"/>
  <c r="AQ164" i="2" s="1"/>
  <c r="AG164" i="2"/>
  <c r="AI164" i="2" s="1"/>
  <c r="A164" i="2"/>
  <c r="BL163" i="2"/>
  <c r="BJ163" i="2"/>
  <c r="BI163" i="2"/>
  <c r="BE163" i="2"/>
  <c r="BD163" i="2"/>
  <c r="BC163" i="2"/>
  <c r="AO163" i="2"/>
  <c r="AM163" i="2"/>
  <c r="AL163" i="2"/>
  <c r="AN163" i="2" s="1"/>
  <c r="AK163" i="2"/>
  <c r="AJ163" i="2"/>
  <c r="AG163" i="2"/>
  <c r="AI163" i="2" s="1"/>
  <c r="A163" i="2"/>
  <c r="BL162" i="2"/>
  <c r="BI162" i="2"/>
  <c r="BG162" i="2"/>
  <c r="BC162" i="2"/>
  <c r="AO162" i="2"/>
  <c r="AM162" i="2"/>
  <c r="AN162" i="2" s="1"/>
  <c r="AL162" i="2"/>
  <c r="AK162" i="2"/>
  <c r="AJ162" i="2"/>
  <c r="AI162" i="2"/>
  <c r="AG162" i="2"/>
  <c r="A162" i="2"/>
  <c r="BL161" i="2"/>
  <c r="BK161" i="2"/>
  <c r="BG161" i="2"/>
  <c r="BF161" i="2"/>
  <c r="BC161" i="2"/>
  <c r="AO161" i="2"/>
  <c r="AM161" i="2"/>
  <c r="AN161" i="2" s="1"/>
  <c r="AL161" i="2"/>
  <c r="AK161" i="2"/>
  <c r="AJ161" i="2"/>
  <c r="AI161" i="2"/>
  <c r="AG161" i="2"/>
  <c r="A161" i="2"/>
  <c r="BL160" i="2"/>
  <c r="BI160" i="2"/>
  <c r="BH160" i="2"/>
  <c r="BD160" i="2"/>
  <c r="BC160" i="2"/>
  <c r="AO160" i="2"/>
  <c r="AN160" i="2"/>
  <c r="AM160" i="2"/>
  <c r="AL160" i="2"/>
  <c r="AK160" i="2"/>
  <c r="AJ160" i="2"/>
  <c r="AP160" i="2" s="1"/>
  <c r="AQ160" i="2" s="1"/>
  <c r="AG160" i="2"/>
  <c r="AI160" i="2" s="1"/>
  <c r="A160" i="2"/>
  <c r="BL159" i="2"/>
  <c r="BJ159" i="2"/>
  <c r="BI159" i="2"/>
  <c r="BE159" i="2"/>
  <c r="BD159" i="2"/>
  <c r="BC159" i="2"/>
  <c r="AO159" i="2"/>
  <c r="AM159" i="2"/>
  <c r="AL159" i="2"/>
  <c r="AN159" i="2" s="1"/>
  <c r="AK159" i="2"/>
  <c r="AJ159" i="2"/>
  <c r="AG159" i="2"/>
  <c r="AI159" i="2" s="1"/>
  <c r="A159" i="2"/>
  <c r="BL158" i="2"/>
  <c r="BI158" i="2"/>
  <c r="BG158" i="2"/>
  <c r="BC158" i="2"/>
  <c r="AO158" i="2"/>
  <c r="AM158" i="2"/>
  <c r="AN158" i="2" s="1"/>
  <c r="AL158" i="2"/>
  <c r="AK158" i="2"/>
  <c r="AJ158" i="2"/>
  <c r="AI158" i="2"/>
  <c r="AG158" i="2"/>
  <c r="A158" i="2"/>
  <c r="BL157" i="2"/>
  <c r="BK157" i="2"/>
  <c r="BG157" i="2"/>
  <c r="BF157" i="2"/>
  <c r="BC157" i="2"/>
  <c r="AO157" i="2"/>
  <c r="AM157" i="2"/>
  <c r="AN157" i="2" s="1"/>
  <c r="AL157" i="2"/>
  <c r="AK157" i="2"/>
  <c r="AJ157" i="2"/>
  <c r="AI157" i="2"/>
  <c r="AG157" i="2"/>
  <c r="A157" i="2"/>
  <c r="BL156" i="2"/>
  <c r="BI156" i="2"/>
  <c r="BH156" i="2"/>
  <c r="BD156" i="2"/>
  <c r="BC156" i="2"/>
  <c r="AO156" i="2"/>
  <c r="AN156" i="2"/>
  <c r="AM156" i="2"/>
  <c r="AL156" i="2"/>
  <c r="AK156" i="2"/>
  <c r="AJ156" i="2"/>
  <c r="AP156" i="2" s="1"/>
  <c r="AQ156" i="2" s="1"/>
  <c r="AG156" i="2"/>
  <c r="AI156" i="2" s="1"/>
  <c r="A156" i="2"/>
  <c r="BL155" i="2"/>
  <c r="BJ155" i="2"/>
  <c r="BI155" i="2"/>
  <c r="BE155" i="2"/>
  <c r="BD155" i="2"/>
  <c r="BC155" i="2"/>
  <c r="AO155" i="2"/>
  <c r="AM155" i="2"/>
  <c r="AL155" i="2"/>
  <c r="AN155" i="2" s="1"/>
  <c r="AK155" i="2"/>
  <c r="AJ155" i="2"/>
  <c r="AG155" i="2"/>
  <c r="AI155" i="2" s="1"/>
  <c r="A155" i="2"/>
  <c r="BL154" i="2"/>
  <c r="BI154" i="2"/>
  <c r="BG154" i="2"/>
  <c r="BC154" i="2"/>
  <c r="AO154" i="2"/>
  <c r="AM154" i="2"/>
  <c r="AN154" i="2" s="1"/>
  <c r="AL154" i="2"/>
  <c r="AK154" i="2"/>
  <c r="AJ154" i="2"/>
  <c r="AI154" i="2"/>
  <c r="AG154" i="2"/>
  <c r="A154" i="2"/>
  <c r="BL153" i="2"/>
  <c r="BK153" i="2"/>
  <c r="BG153" i="2"/>
  <c r="BF153" i="2"/>
  <c r="BC153" i="2"/>
  <c r="AO153" i="2"/>
  <c r="AM153" i="2"/>
  <c r="AN153" i="2" s="1"/>
  <c r="AL153" i="2"/>
  <c r="AK153" i="2"/>
  <c r="AJ153" i="2"/>
  <c r="AI153" i="2"/>
  <c r="AG153" i="2"/>
  <c r="A153" i="2"/>
  <c r="BL152" i="2"/>
  <c r="BI152" i="2"/>
  <c r="BH152" i="2"/>
  <c r="BD152" i="2"/>
  <c r="BC152" i="2"/>
  <c r="AO152" i="2"/>
  <c r="AN152" i="2"/>
  <c r="AM152" i="2"/>
  <c r="AL152" i="2"/>
  <c r="AK152" i="2"/>
  <c r="AJ152" i="2"/>
  <c r="AP152" i="2" s="1"/>
  <c r="AQ152" i="2" s="1"/>
  <c r="AG152" i="2"/>
  <c r="AI152" i="2" s="1"/>
  <c r="A152" i="2"/>
  <c r="BL151" i="2"/>
  <c r="BJ151" i="2"/>
  <c r="BI151" i="2"/>
  <c r="BE151" i="2"/>
  <c r="BD151" i="2"/>
  <c r="BC151" i="2"/>
  <c r="AO151" i="2"/>
  <c r="AM151" i="2"/>
  <c r="AL151" i="2"/>
  <c r="AN151" i="2" s="1"/>
  <c r="AK151" i="2"/>
  <c r="AJ151" i="2"/>
  <c r="AG151" i="2"/>
  <c r="AI151" i="2" s="1"/>
  <c r="A151" i="2"/>
  <c r="BL150" i="2"/>
  <c r="BI150" i="2"/>
  <c r="BG150" i="2"/>
  <c r="BC150" i="2"/>
  <c r="AO150" i="2"/>
  <c r="AM150" i="2"/>
  <c r="AN150" i="2" s="1"/>
  <c r="AL150" i="2"/>
  <c r="AK150" i="2"/>
  <c r="AJ150" i="2"/>
  <c r="AI150" i="2"/>
  <c r="AG150" i="2"/>
  <c r="A150" i="2"/>
  <c r="BL149" i="2"/>
  <c r="BK149" i="2"/>
  <c r="BG149" i="2"/>
  <c r="BF149" i="2"/>
  <c r="BC149" i="2"/>
  <c r="AO149" i="2"/>
  <c r="AM149" i="2"/>
  <c r="AN149" i="2" s="1"/>
  <c r="AL149" i="2"/>
  <c r="AK149" i="2"/>
  <c r="AJ149" i="2"/>
  <c r="AI149" i="2"/>
  <c r="AG149" i="2"/>
  <c r="A149" i="2"/>
  <c r="BL148" i="2"/>
  <c r="BI148" i="2"/>
  <c r="BH148" i="2"/>
  <c r="BD148" i="2"/>
  <c r="BC148" i="2"/>
  <c r="AO148" i="2"/>
  <c r="AN148" i="2"/>
  <c r="AM148" i="2"/>
  <c r="AL148" i="2"/>
  <c r="AK148" i="2"/>
  <c r="AJ148" i="2"/>
  <c r="AP148" i="2" s="1"/>
  <c r="AQ148" i="2" s="1"/>
  <c r="AG148" i="2"/>
  <c r="AI148" i="2" s="1"/>
  <c r="A148" i="2"/>
  <c r="BL147" i="2"/>
  <c r="BJ147" i="2"/>
  <c r="BI147" i="2"/>
  <c r="BE147" i="2"/>
  <c r="BD147" i="2"/>
  <c r="BC147" i="2"/>
  <c r="AO147" i="2"/>
  <c r="AM147" i="2"/>
  <c r="AL147" i="2"/>
  <c r="AN147" i="2" s="1"/>
  <c r="AK147" i="2"/>
  <c r="AJ147" i="2"/>
  <c r="AG147" i="2"/>
  <c r="AI147" i="2" s="1"/>
  <c r="A147" i="2"/>
  <c r="BL146" i="2"/>
  <c r="BI146" i="2"/>
  <c r="BG146" i="2"/>
  <c r="BC146" i="2"/>
  <c r="AO146" i="2"/>
  <c r="AM146" i="2"/>
  <c r="AN146" i="2" s="1"/>
  <c r="AL146" i="2"/>
  <c r="AK146" i="2"/>
  <c r="AJ146" i="2"/>
  <c r="AI146" i="2"/>
  <c r="AG146" i="2"/>
  <c r="A146" i="2"/>
  <c r="BL145" i="2"/>
  <c r="BK145" i="2"/>
  <c r="BG145" i="2"/>
  <c r="BF145" i="2"/>
  <c r="BC145" i="2"/>
  <c r="AO145" i="2"/>
  <c r="AM145" i="2"/>
  <c r="AN145" i="2" s="1"/>
  <c r="AL145" i="2"/>
  <c r="AK145" i="2"/>
  <c r="AJ145" i="2"/>
  <c r="AI145" i="2"/>
  <c r="AG145" i="2"/>
  <c r="A145" i="2"/>
  <c r="BL144" i="2"/>
  <c r="BI144" i="2"/>
  <c r="BH144" i="2"/>
  <c r="BD144" i="2"/>
  <c r="BC144" i="2"/>
  <c r="AO144" i="2"/>
  <c r="AN144" i="2"/>
  <c r="AM144" i="2"/>
  <c r="AL144" i="2"/>
  <c r="AK144" i="2"/>
  <c r="AJ144" i="2"/>
  <c r="AP144" i="2" s="1"/>
  <c r="AQ144" i="2" s="1"/>
  <c r="AG144" i="2"/>
  <c r="AI144" i="2" s="1"/>
  <c r="A144" i="2"/>
  <c r="BL143" i="2"/>
  <c r="BJ143" i="2"/>
  <c r="BI143" i="2"/>
  <c r="BE143" i="2"/>
  <c r="BD143" i="2"/>
  <c r="BC143" i="2"/>
  <c r="AO143" i="2"/>
  <c r="AM143" i="2"/>
  <c r="AL143" i="2"/>
  <c r="AN143" i="2" s="1"/>
  <c r="AK143" i="2"/>
  <c r="AJ143" i="2"/>
  <c r="AG143" i="2"/>
  <c r="AI143" i="2" s="1"/>
  <c r="A143" i="2"/>
  <c r="BL142" i="2"/>
  <c r="BI142" i="2"/>
  <c r="BG142" i="2"/>
  <c r="BC142" i="2"/>
  <c r="AO142" i="2"/>
  <c r="AM142" i="2"/>
  <c r="AN142" i="2" s="1"/>
  <c r="AL142" i="2"/>
  <c r="AK142" i="2"/>
  <c r="AJ142" i="2"/>
  <c r="AI142" i="2"/>
  <c r="AG142" i="2"/>
  <c r="A142" i="2"/>
  <c r="BL141" i="2"/>
  <c r="BK141" i="2"/>
  <c r="BG141" i="2"/>
  <c r="BF141" i="2"/>
  <c r="BC141" i="2"/>
  <c r="AO141" i="2"/>
  <c r="AM141" i="2"/>
  <c r="AN141" i="2" s="1"/>
  <c r="AL141" i="2"/>
  <c r="AK141" i="2"/>
  <c r="AJ141" i="2"/>
  <c r="AI141" i="2"/>
  <c r="AG141" i="2"/>
  <c r="A141" i="2"/>
  <c r="BL140" i="2"/>
  <c r="BI140" i="2"/>
  <c r="BH140" i="2"/>
  <c r="BD140" i="2"/>
  <c r="BC140" i="2"/>
  <c r="AO140" i="2"/>
  <c r="AN140" i="2"/>
  <c r="AM140" i="2"/>
  <c r="AL140" i="2"/>
  <c r="AK140" i="2"/>
  <c r="AJ140" i="2"/>
  <c r="AP140" i="2" s="1"/>
  <c r="AQ140" i="2" s="1"/>
  <c r="AG140" i="2"/>
  <c r="AI140" i="2" s="1"/>
  <c r="A140" i="2"/>
  <c r="BL139" i="2"/>
  <c r="BJ139" i="2"/>
  <c r="BI139" i="2"/>
  <c r="BE139" i="2"/>
  <c r="BD139" i="2"/>
  <c r="BC139" i="2"/>
  <c r="AO139" i="2"/>
  <c r="AM139" i="2"/>
  <c r="AL139" i="2"/>
  <c r="AN139" i="2" s="1"/>
  <c r="AK139" i="2"/>
  <c r="AJ139" i="2"/>
  <c r="AG139" i="2"/>
  <c r="AI139" i="2" s="1"/>
  <c r="A139" i="2"/>
  <c r="BL138" i="2"/>
  <c r="BI138" i="2"/>
  <c r="BG138" i="2"/>
  <c r="BC138" i="2"/>
  <c r="AO138" i="2"/>
  <c r="AM138" i="2"/>
  <c r="AN138" i="2" s="1"/>
  <c r="AL138" i="2"/>
  <c r="AK138" i="2"/>
  <c r="AJ138" i="2"/>
  <c r="AI138" i="2"/>
  <c r="AG138" i="2"/>
  <c r="A138" i="2"/>
  <c r="BL137" i="2"/>
  <c r="BK137" i="2"/>
  <c r="BG137" i="2"/>
  <c r="BF137" i="2"/>
  <c r="BC137" i="2"/>
  <c r="AO137" i="2"/>
  <c r="AM137" i="2"/>
  <c r="AN137" i="2" s="1"/>
  <c r="AL137" i="2"/>
  <c r="AK137" i="2"/>
  <c r="AJ137" i="2"/>
  <c r="AI137" i="2"/>
  <c r="AG137" i="2"/>
  <c r="A137" i="2"/>
  <c r="BL136" i="2"/>
  <c r="BI136" i="2"/>
  <c r="BH136" i="2"/>
  <c r="BD136" i="2"/>
  <c r="BC136" i="2"/>
  <c r="AO136" i="2"/>
  <c r="AN136" i="2"/>
  <c r="AM136" i="2"/>
  <c r="AL136" i="2"/>
  <c r="AK136" i="2"/>
  <c r="AJ136" i="2"/>
  <c r="AP136" i="2" s="1"/>
  <c r="AQ136" i="2" s="1"/>
  <c r="AG136" i="2"/>
  <c r="AI136" i="2" s="1"/>
  <c r="A136" i="2"/>
  <c r="BL135" i="2"/>
  <c r="BJ135" i="2"/>
  <c r="BI135" i="2"/>
  <c r="BE135" i="2"/>
  <c r="BD135" i="2"/>
  <c r="BC135" i="2"/>
  <c r="AO135" i="2"/>
  <c r="AM135" i="2"/>
  <c r="AL135" i="2"/>
  <c r="AN135" i="2" s="1"/>
  <c r="AK135" i="2"/>
  <c r="AJ135" i="2"/>
  <c r="AG135" i="2"/>
  <c r="AI135" i="2" s="1"/>
  <c r="A135" i="2"/>
  <c r="BL134" i="2"/>
  <c r="BI134" i="2"/>
  <c r="BG134" i="2"/>
  <c r="BC134" i="2"/>
  <c r="AO134" i="2"/>
  <c r="AM134" i="2"/>
  <c r="AN134" i="2" s="1"/>
  <c r="AL134" i="2"/>
  <c r="AK134" i="2"/>
  <c r="AJ134" i="2"/>
  <c r="AI134" i="2"/>
  <c r="AG134" i="2"/>
  <c r="A134" i="2"/>
  <c r="BL133" i="2"/>
  <c r="BK133" i="2"/>
  <c r="BG133" i="2"/>
  <c r="BF133" i="2"/>
  <c r="BC133" i="2"/>
  <c r="AO133" i="2"/>
  <c r="AM133" i="2"/>
  <c r="AN133" i="2" s="1"/>
  <c r="AL133" i="2"/>
  <c r="AK133" i="2"/>
  <c r="AJ133" i="2"/>
  <c r="AI133" i="2"/>
  <c r="AG133" i="2"/>
  <c r="A133" i="2"/>
  <c r="BL132" i="2"/>
  <c r="BI132" i="2"/>
  <c r="BH132" i="2"/>
  <c r="BD132" i="2"/>
  <c r="BC132" i="2"/>
  <c r="AO132" i="2"/>
  <c r="AN132" i="2"/>
  <c r="AM132" i="2"/>
  <c r="AL132" i="2"/>
  <c r="AK132" i="2"/>
  <c r="AJ132" i="2"/>
  <c r="AP132" i="2" s="1"/>
  <c r="AQ132" i="2" s="1"/>
  <c r="AG132" i="2"/>
  <c r="AI132" i="2" s="1"/>
  <c r="A132" i="2"/>
  <c r="BL131" i="2"/>
  <c r="BJ131" i="2"/>
  <c r="BI131" i="2"/>
  <c r="BE131" i="2"/>
  <c r="BD131" i="2"/>
  <c r="BC131" i="2"/>
  <c r="AO131" i="2"/>
  <c r="AM131" i="2"/>
  <c r="AL131" i="2"/>
  <c r="AN131" i="2" s="1"/>
  <c r="AK131" i="2"/>
  <c r="AJ131" i="2"/>
  <c r="AG131" i="2"/>
  <c r="AI131" i="2" s="1"/>
  <c r="A131" i="2"/>
  <c r="BL130" i="2"/>
  <c r="BI130" i="2"/>
  <c r="BG130" i="2"/>
  <c r="BC130" i="2"/>
  <c r="AO130" i="2"/>
  <c r="AM130" i="2"/>
  <c r="AN130" i="2" s="1"/>
  <c r="AL130" i="2"/>
  <c r="AK130" i="2"/>
  <c r="AJ130" i="2"/>
  <c r="AI130" i="2"/>
  <c r="AG130" i="2"/>
  <c r="A130" i="2"/>
  <c r="BL129" i="2"/>
  <c r="BK129" i="2"/>
  <c r="BG129" i="2"/>
  <c r="BF129" i="2"/>
  <c r="BC129" i="2"/>
  <c r="AO129" i="2"/>
  <c r="AM129" i="2"/>
  <c r="AN129" i="2" s="1"/>
  <c r="AL129" i="2"/>
  <c r="AK129" i="2"/>
  <c r="AJ129" i="2"/>
  <c r="AI129" i="2"/>
  <c r="AG129" i="2"/>
  <c r="A129" i="2"/>
  <c r="BL128" i="2"/>
  <c r="BI128" i="2"/>
  <c r="BH128" i="2"/>
  <c r="BD128" i="2"/>
  <c r="BC128" i="2"/>
  <c r="AO128" i="2"/>
  <c r="AN128" i="2"/>
  <c r="AM128" i="2"/>
  <c r="AL128" i="2"/>
  <c r="AK128" i="2"/>
  <c r="AJ128" i="2"/>
  <c r="AP128" i="2" s="1"/>
  <c r="AQ128" i="2" s="1"/>
  <c r="AG128" i="2"/>
  <c r="AI128" i="2" s="1"/>
  <c r="A128" i="2"/>
  <c r="BL127" i="2"/>
  <c r="BJ127" i="2"/>
  <c r="BI127" i="2"/>
  <c r="BE127" i="2"/>
  <c r="BD127" i="2"/>
  <c r="BC127" i="2"/>
  <c r="AO127" i="2"/>
  <c r="AM127" i="2"/>
  <c r="AL127" i="2"/>
  <c r="AN127" i="2" s="1"/>
  <c r="AK127" i="2"/>
  <c r="AJ127" i="2"/>
  <c r="AG127" i="2"/>
  <c r="AI127" i="2" s="1"/>
  <c r="A127" i="2"/>
  <c r="BL126" i="2"/>
  <c r="BI126" i="2"/>
  <c r="BG126" i="2"/>
  <c r="BC126" i="2"/>
  <c r="AO126" i="2"/>
  <c r="AM126" i="2"/>
  <c r="AN126" i="2" s="1"/>
  <c r="AL126" i="2"/>
  <c r="AK126" i="2"/>
  <c r="AJ126" i="2"/>
  <c r="AI126" i="2"/>
  <c r="AG126" i="2"/>
  <c r="A126" i="2"/>
  <c r="BL125" i="2"/>
  <c r="BK125" i="2"/>
  <c r="BG125" i="2"/>
  <c r="BF125" i="2"/>
  <c r="BC125" i="2"/>
  <c r="AO125" i="2"/>
  <c r="AM125" i="2"/>
  <c r="AN125" i="2" s="1"/>
  <c r="AL125" i="2"/>
  <c r="AK125" i="2"/>
  <c r="AJ125" i="2"/>
  <c r="AI125" i="2"/>
  <c r="AG125" i="2"/>
  <c r="A125" i="2"/>
  <c r="BL124" i="2"/>
  <c r="BI124" i="2"/>
  <c r="BH124" i="2"/>
  <c r="BD124" i="2"/>
  <c r="BC124" i="2"/>
  <c r="AO124" i="2"/>
  <c r="AN124" i="2"/>
  <c r="AM124" i="2"/>
  <c r="AL124" i="2"/>
  <c r="AK124" i="2"/>
  <c r="AJ124" i="2"/>
  <c r="AP124" i="2" s="1"/>
  <c r="AQ124" i="2" s="1"/>
  <c r="AG124" i="2"/>
  <c r="AI124" i="2" s="1"/>
  <c r="A124" i="2"/>
  <c r="BL123" i="2"/>
  <c r="BJ123" i="2"/>
  <c r="BI123" i="2"/>
  <c r="BE123" i="2"/>
  <c r="BD123" i="2"/>
  <c r="BC123" i="2"/>
  <c r="AO123" i="2"/>
  <c r="AM123" i="2"/>
  <c r="AL123" i="2"/>
  <c r="AN123" i="2" s="1"/>
  <c r="AK123" i="2"/>
  <c r="AJ123" i="2"/>
  <c r="AG123" i="2"/>
  <c r="AI123" i="2" s="1"/>
  <c r="A123" i="2"/>
  <c r="BL122" i="2"/>
  <c r="BI122" i="2"/>
  <c r="BG122" i="2"/>
  <c r="BC122" i="2"/>
  <c r="AO122" i="2"/>
  <c r="AM122" i="2"/>
  <c r="AN122" i="2" s="1"/>
  <c r="AL122" i="2"/>
  <c r="AK122" i="2"/>
  <c r="AJ122" i="2"/>
  <c r="AI122" i="2"/>
  <c r="AG122" i="2"/>
  <c r="A122" i="2"/>
  <c r="BL121" i="2"/>
  <c r="BK121" i="2"/>
  <c r="BG121" i="2"/>
  <c r="BF121" i="2"/>
  <c r="BC121" i="2"/>
  <c r="AO121" i="2"/>
  <c r="AM121" i="2"/>
  <c r="AN121" i="2" s="1"/>
  <c r="AL121" i="2"/>
  <c r="AK121" i="2"/>
  <c r="AJ121" i="2"/>
  <c r="AI121" i="2"/>
  <c r="AG121" i="2"/>
  <c r="A121" i="2"/>
  <c r="BL120" i="2"/>
  <c r="BI120" i="2"/>
  <c r="BH120" i="2"/>
  <c r="BD120" i="2"/>
  <c r="BC120" i="2"/>
  <c r="AO120" i="2"/>
  <c r="AN120" i="2"/>
  <c r="AM120" i="2"/>
  <c r="AL120" i="2"/>
  <c r="AK120" i="2"/>
  <c r="AJ120" i="2"/>
  <c r="AP120" i="2" s="1"/>
  <c r="AQ120" i="2" s="1"/>
  <c r="AG120" i="2"/>
  <c r="AI120" i="2" s="1"/>
  <c r="A120" i="2"/>
  <c r="BL119" i="2"/>
  <c r="BJ119" i="2"/>
  <c r="BI119" i="2"/>
  <c r="BE119" i="2"/>
  <c r="BD119" i="2"/>
  <c r="BC119" i="2"/>
  <c r="AO119" i="2"/>
  <c r="AM119" i="2"/>
  <c r="AL119" i="2"/>
  <c r="AN119" i="2" s="1"/>
  <c r="AK119" i="2"/>
  <c r="AJ119" i="2"/>
  <c r="AG119" i="2"/>
  <c r="AI119" i="2" s="1"/>
  <c r="A119" i="2"/>
  <c r="BL118" i="2"/>
  <c r="BI118" i="2"/>
  <c r="BG118" i="2"/>
  <c r="BC118" i="2"/>
  <c r="AO118" i="2"/>
  <c r="AM118" i="2"/>
  <c r="AN118" i="2" s="1"/>
  <c r="AL118" i="2"/>
  <c r="AK118" i="2"/>
  <c r="AJ118" i="2"/>
  <c r="AI118" i="2"/>
  <c r="AG118" i="2"/>
  <c r="A118" i="2"/>
  <c r="BL117" i="2"/>
  <c r="BK117" i="2"/>
  <c r="BG117" i="2"/>
  <c r="BF117" i="2"/>
  <c r="BC117" i="2"/>
  <c r="AO117" i="2"/>
  <c r="AM117" i="2"/>
  <c r="AN117" i="2" s="1"/>
  <c r="AL117" i="2"/>
  <c r="AK117" i="2"/>
  <c r="AJ117" i="2"/>
  <c r="AI117" i="2"/>
  <c r="AG117" i="2"/>
  <c r="A117" i="2"/>
  <c r="BL116" i="2"/>
  <c r="BI116" i="2"/>
  <c r="BH116" i="2"/>
  <c r="BD116" i="2"/>
  <c r="BC116" i="2"/>
  <c r="AO116" i="2"/>
  <c r="AN116" i="2"/>
  <c r="AM116" i="2"/>
  <c r="AL116" i="2"/>
  <c r="AK116" i="2"/>
  <c r="AJ116" i="2"/>
  <c r="AP116" i="2" s="1"/>
  <c r="AQ116" i="2" s="1"/>
  <c r="AG116" i="2"/>
  <c r="AI116" i="2" s="1"/>
  <c r="A116" i="2"/>
  <c r="BL115" i="2"/>
  <c r="BJ115" i="2"/>
  <c r="BI115" i="2"/>
  <c r="BE115" i="2"/>
  <c r="BD115" i="2"/>
  <c r="BC115" i="2"/>
  <c r="AO115" i="2"/>
  <c r="AM115" i="2"/>
  <c r="AL115" i="2"/>
  <c r="AN115" i="2" s="1"/>
  <c r="AK115" i="2"/>
  <c r="AJ115" i="2"/>
  <c r="AG115" i="2"/>
  <c r="AI115" i="2" s="1"/>
  <c r="A115" i="2"/>
  <c r="BL114" i="2"/>
  <c r="BI114" i="2"/>
  <c r="BG114" i="2"/>
  <c r="BC114" i="2"/>
  <c r="AO114" i="2"/>
  <c r="AM114" i="2"/>
  <c r="AN114" i="2" s="1"/>
  <c r="AL114" i="2"/>
  <c r="AK114" i="2"/>
  <c r="AJ114" i="2"/>
  <c r="AI114" i="2"/>
  <c r="AG114" i="2"/>
  <c r="A114" i="2"/>
  <c r="BL113" i="2"/>
  <c r="BK113" i="2"/>
  <c r="BG113" i="2"/>
  <c r="BF113" i="2"/>
  <c r="BC113" i="2"/>
  <c r="AO113" i="2"/>
  <c r="AM113" i="2"/>
  <c r="AN113" i="2" s="1"/>
  <c r="AL113" i="2"/>
  <c r="AK113" i="2"/>
  <c r="AJ113" i="2"/>
  <c r="AI113" i="2"/>
  <c r="AG113" i="2"/>
  <c r="A113" i="2"/>
  <c r="BL112" i="2"/>
  <c r="BI112" i="2"/>
  <c r="BH112" i="2"/>
  <c r="BD112" i="2"/>
  <c r="BC112" i="2"/>
  <c r="AO112" i="2"/>
  <c r="AN112" i="2"/>
  <c r="AM112" i="2"/>
  <c r="AL112" i="2"/>
  <c r="AK112" i="2"/>
  <c r="AJ112" i="2"/>
  <c r="AP112" i="2" s="1"/>
  <c r="AQ112" i="2" s="1"/>
  <c r="AG112" i="2"/>
  <c r="AI112" i="2" s="1"/>
  <c r="A112" i="2"/>
  <c r="BL111" i="2"/>
  <c r="BJ111" i="2"/>
  <c r="BI111" i="2"/>
  <c r="BE111" i="2"/>
  <c r="BD111" i="2"/>
  <c r="BC111" i="2"/>
  <c r="AO111" i="2"/>
  <c r="AM111" i="2"/>
  <c r="AL111" i="2"/>
  <c r="AN111" i="2" s="1"/>
  <c r="AK111" i="2"/>
  <c r="AJ111" i="2"/>
  <c r="AG111" i="2"/>
  <c r="AI111" i="2" s="1"/>
  <c r="A111" i="2"/>
  <c r="BL110" i="2"/>
  <c r="BI110" i="2"/>
  <c r="BG110" i="2"/>
  <c r="BC110" i="2"/>
  <c r="AO110" i="2"/>
  <c r="AM110" i="2"/>
  <c r="AN110" i="2" s="1"/>
  <c r="AL110" i="2"/>
  <c r="AK110" i="2"/>
  <c r="AJ110" i="2"/>
  <c r="AI110" i="2"/>
  <c r="AG110" i="2"/>
  <c r="A110" i="2"/>
  <c r="BL109" i="2"/>
  <c r="BK109" i="2"/>
  <c r="BG109" i="2"/>
  <c r="BF109" i="2"/>
  <c r="BC109" i="2"/>
  <c r="AO109" i="2"/>
  <c r="AM109" i="2"/>
  <c r="AN109" i="2" s="1"/>
  <c r="AL109" i="2"/>
  <c r="AK109" i="2"/>
  <c r="AJ109" i="2"/>
  <c r="AI109" i="2"/>
  <c r="AG109" i="2"/>
  <c r="A109" i="2"/>
  <c r="BL108" i="2"/>
  <c r="BI108" i="2"/>
  <c r="BH108" i="2"/>
  <c r="BD108" i="2"/>
  <c r="BC108" i="2"/>
  <c r="AO108" i="2"/>
  <c r="AN108" i="2"/>
  <c r="AM108" i="2"/>
  <c r="AL108" i="2"/>
  <c r="AK108" i="2"/>
  <c r="AJ108" i="2"/>
  <c r="AP108" i="2" s="1"/>
  <c r="AQ108" i="2" s="1"/>
  <c r="AG108" i="2"/>
  <c r="AI108" i="2" s="1"/>
  <c r="A108" i="2"/>
  <c r="BL107" i="2"/>
  <c r="BJ107" i="2"/>
  <c r="BI107" i="2"/>
  <c r="BE107" i="2"/>
  <c r="BD107" i="2"/>
  <c r="BC107" i="2"/>
  <c r="AO107" i="2"/>
  <c r="AM107" i="2"/>
  <c r="AL107" i="2"/>
  <c r="AN107" i="2" s="1"/>
  <c r="AK107" i="2"/>
  <c r="AJ107" i="2"/>
  <c r="AG107" i="2"/>
  <c r="AI107" i="2" s="1"/>
  <c r="A107" i="2"/>
  <c r="BL106" i="2"/>
  <c r="BI106" i="2"/>
  <c r="BG106" i="2"/>
  <c r="BC106" i="2"/>
  <c r="AO106" i="2"/>
  <c r="AN106" i="2"/>
  <c r="AM106" i="2"/>
  <c r="AL106" i="2"/>
  <c r="AK106" i="2"/>
  <c r="AJ106" i="2"/>
  <c r="AP106" i="2" s="1"/>
  <c r="AQ106" i="2" s="1"/>
  <c r="AI106" i="2"/>
  <c r="AG106" i="2"/>
  <c r="A106" i="2"/>
  <c r="BL105" i="2"/>
  <c r="BK105" i="2"/>
  <c r="BG105" i="2"/>
  <c r="BF105" i="2"/>
  <c r="BC105" i="2"/>
  <c r="AO105" i="2"/>
  <c r="AM105" i="2"/>
  <c r="AN105" i="2" s="1"/>
  <c r="AL105" i="2"/>
  <c r="AK105" i="2"/>
  <c r="AJ105" i="2"/>
  <c r="AI105" i="2"/>
  <c r="AG105" i="2"/>
  <c r="A105" i="2"/>
  <c r="BL104" i="2"/>
  <c r="BI104" i="2"/>
  <c r="BH104" i="2"/>
  <c r="BD104" i="2"/>
  <c r="BC104" i="2"/>
  <c r="AO104" i="2"/>
  <c r="AN104" i="2"/>
  <c r="AM104" i="2"/>
  <c r="AL104" i="2"/>
  <c r="AK104" i="2"/>
  <c r="AJ104" i="2"/>
  <c r="AP104" i="2" s="1"/>
  <c r="AQ104" i="2" s="1"/>
  <c r="AG104" i="2"/>
  <c r="AI104" i="2" s="1"/>
  <c r="A104" i="2"/>
  <c r="BL103" i="2"/>
  <c r="BJ103" i="2"/>
  <c r="BI103" i="2"/>
  <c r="BE103" i="2"/>
  <c r="BD103" i="2"/>
  <c r="BC103" i="2"/>
  <c r="AO103" i="2"/>
  <c r="AM103" i="2"/>
  <c r="AL103" i="2"/>
  <c r="AN103" i="2" s="1"/>
  <c r="AK103" i="2"/>
  <c r="AP103" i="2" s="1"/>
  <c r="AQ103" i="2" s="1"/>
  <c r="AJ103" i="2"/>
  <c r="AG103" i="2"/>
  <c r="AI103" i="2" s="1"/>
  <c r="A103" i="2"/>
  <c r="BL102" i="2"/>
  <c r="BI102" i="2"/>
  <c r="BG102" i="2"/>
  <c r="BC102" i="2"/>
  <c r="AO102" i="2"/>
  <c r="AM102" i="2"/>
  <c r="AN102" i="2" s="1"/>
  <c r="AL102" i="2"/>
  <c r="AK102" i="2"/>
  <c r="AJ102" i="2"/>
  <c r="AI102" i="2"/>
  <c r="AG102" i="2"/>
  <c r="A102" i="2"/>
  <c r="BL101" i="2"/>
  <c r="BK101" i="2"/>
  <c r="BG101" i="2"/>
  <c r="BF101" i="2"/>
  <c r="BC101" i="2"/>
  <c r="AO101" i="2"/>
  <c r="AM101" i="2"/>
  <c r="AN101" i="2" s="1"/>
  <c r="AL101" i="2"/>
  <c r="AK101" i="2"/>
  <c r="AJ101" i="2"/>
  <c r="AI101" i="2"/>
  <c r="AG101" i="2"/>
  <c r="A101" i="2"/>
  <c r="BL100" i="2"/>
  <c r="BI100" i="2"/>
  <c r="BH100" i="2"/>
  <c r="BD100" i="2"/>
  <c r="BC100" i="2"/>
  <c r="AO100" i="2"/>
  <c r="AN100" i="2"/>
  <c r="AM100" i="2"/>
  <c r="AL100" i="2"/>
  <c r="AK100" i="2"/>
  <c r="AJ100" i="2"/>
  <c r="AP100" i="2" s="1"/>
  <c r="AQ100" i="2" s="1"/>
  <c r="AG100" i="2"/>
  <c r="AI100" i="2" s="1"/>
  <c r="A100" i="2"/>
  <c r="BL99" i="2"/>
  <c r="BJ99" i="2"/>
  <c r="BI99" i="2"/>
  <c r="BE99" i="2"/>
  <c r="BD99" i="2"/>
  <c r="BC99" i="2"/>
  <c r="AO99" i="2"/>
  <c r="AM99" i="2"/>
  <c r="AL99" i="2"/>
  <c r="AN99" i="2" s="1"/>
  <c r="AK99" i="2"/>
  <c r="AP99" i="2" s="1"/>
  <c r="AQ99" i="2" s="1"/>
  <c r="AJ99" i="2"/>
  <c r="AG99" i="2"/>
  <c r="AI99" i="2" s="1"/>
  <c r="A99" i="2"/>
  <c r="BL98" i="2"/>
  <c r="BI98" i="2"/>
  <c r="BG98" i="2"/>
  <c r="BC98" i="2"/>
  <c r="AO98" i="2"/>
  <c r="AM98" i="2"/>
  <c r="AN98" i="2" s="1"/>
  <c r="AL98" i="2"/>
  <c r="AK98" i="2"/>
  <c r="AJ98" i="2"/>
  <c r="AI98" i="2"/>
  <c r="AG98" i="2"/>
  <c r="A98" i="2"/>
  <c r="BL97" i="2"/>
  <c r="BK97" i="2"/>
  <c r="BG97" i="2"/>
  <c r="BF97" i="2"/>
  <c r="BC97" i="2"/>
  <c r="AO97" i="2"/>
  <c r="AM97" i="2"/>
  <c r="AN97" i="2" s="1"/>
  <c r="AL97" i="2"/>
  <c r="AK97" i="2"/>
  <c r="AJ97" i="2"/>
  <c r="AI97" i="2"/>
  <c r="AG97" i="2"/>
  <c r="A97" i="2"/>
  <c r="BL96" i="2"/>
  <c r="BI96" i="2"/>
  <c r="BH96" i="2"/>
  <c r="BD96" i="2"/>
  <c r="BC96" i="2"/>
  <c r="AO96" i="2"/>
  <c r="AN96" i="2"/>
  <c r="AM96" i="2"/>
  <c r="AL96" i="2"/>
  <c r="AK96" i="2"/>
  <c r="AJ96" i="2"/>
  <c r="AP96" i="2" s="1"/>
  <c r="AQ96" i="2" s="1"/>
  <c r="AG96" i="2"/>
  <c r="AI96" i="2" s="1"/>
  <c r="A96" i="2"/>
  <c r="BL95" i="2"/>
  <c r="BJ95" i="2"/>
  <c r="BI95" i="2"/>
  <c r="BE95" i="2"/>
  <c r="BD95" i="2"/>
  <c r="BC95" i="2"/>
  <c r="AO95" i="2"/>
  <c r="AM95" i="2"/>
  <c r="AL95" i="2"/>
  <c r="AN95" i="2" s="1"/>
  <c r="AK95" i="2"/>
  <c r="AP95" i="2" s="1"/>
  <c r="AQ95" i="2" s="1"/>
  <c r="AJ95" i="2"/>
  <c r="AG95" i="2"/>
  <c r="AI95" i="2" s="1"/>
  <c r="A95" i="2"/>
  <c r="BL94" i="2"/>
  <c r="BI94" i="2"/>
  <c r="BG94" i="2"/>
  <c r="BC94" i="2"/>
  <c r="AO94" i="2"/>
  <c r="AM94" i="2"/>
  <c r="AN94" i="2" s="1"/>
  <c r="AL94" i="2"/>
  <c r="AK94" i="2"/>
  <c r="AJ94" i="2"/>
  <c r="AI94" i="2"/>
  <c r="AG94" i="2"/>
  <c r="A94" i="2"/>
  <c r="BL93" i="2"/>
  <c r="BK93" i="2"/>
  <c r="BG93" i="2"/>
  <c r="BF93" i="2"/>
  <c r="BC93" i="2"/>
  <c r="AO93" i="2"/>
  <c r="AM93" i="2"/>
  <c r="AN93" i="2" s="1"/>
  <c r="AL93" i="2"/>
  <c r="AK93" i="2"/>
  <c r="AJ93" i="2"/>
  <c r="AI93" i="2"/>
  <c r="AG93" i="2"/>
  <c r="A93" i="2"/>
  <c r="BL92" i="2"/>
  <c r="BI92" i="2"/>
  <c r="BH92" i="2"/>
  <c r="BD92" i="2"/>
  <c r="BC92" i="2"/>
  <c r="AO92" i="2"/>
  <c r="AN92" i="2"/>
  <c r="AM92" i="2"/>
  <c r="AL92" i="2"/>
  <c r="AK92" i="2"/>
  <c r="AJ92" i="2"/>
  <c r="AP92" i="2" s="1"/>
  <c r="AQ92" i="2" s="1"/>
  <c r="AG92" i="2"/>
  <c r="AI92" i="2" s="1"/>
  <c r="A92" i="2"/>
  <c r="BL91" i="2"/>
  <c r="BJ91" i="2"/>
  <c r="BI91" i="2"/>
  <c r="BE91" i="2"/>
  <c r="BD91" i="2"/>
  <c r="BC91" i="2"/>
  <c r="AO91" i="2"/>
  <c r="AM91" i="2"/>
  <c r="AL91" i="2"/>
  <c r="AN91" i="2" s="1"/>
  <c r="AK91" i="2"/>
  <c r="AP91" i="2" s="1"/>
  <c r="AQ91" i="2" s="1"/>
  <c r="AJ91" i="2"/>
  <c r="AG91" i="2"/>
  <c r="AI91" i="2" s="1"/>
  <c r="A91" i="2"/>
  <c r="BL90" i="2"/>
  <c r="BI90" i="2"/>
  <c r="BG90" i="2"/>
  <c r="BC90" i="2"/>
  <c r="AO90" i="2"/>
  <c r="AN90" i="2"/>
  <c r="AM90" i="2"/>
  <c r="AL90" i="2"/>
  <c r="AK90" i="2"/>
  <c r="AJ90" i="2"/>
  <c r="AP90" i="2" s="1"/>
  <c r="AQ90" i="2" s="1"/>
  <c r="AI90" i="2"/>
  <c r="AG90" i="2"/>
  <c r="A90" i="2"/>
  <c r="BL89" i="2"/>
  <c r="BK89" i="2"/>
  <c r="BG89" i="2"/>
  <c r="BF89" i="2"/>
  <c r="BC89" i="2"/>
  <c r="AO89" i="2"/>
  <c r="AM89" i="2"/>
  <c r="AN89" i="2" s="1"/>
  <c r="AL89" i="2"/>
  <c r="AK89" i="2"/>
  <c r="AJ89" i="2"/>
  <c r="AI89" i="2"/>
  <c r="AG89" i="2"/>
  <c r="A89" i="2"/>
  <c r="BL88" i="2"/>
  <c r="BI88" i="2"/>
  <c r="BH88" i="2"/>
  <c r="BD88" i="2"/>
  <c r="BC88" i="2"/>
  <c r="AO88" i="2"/>
  <c r="AN88" i="2"/>
  <c r="AM88" i="2"/>
  <c r="AL88" i="2"/>
  <c r="AK88" i="2"/>
  <c r="AJ88" i="2"/>
  <c r="AP88" i="2" s="1"/>
  <c r="AQ88" i="2" s="1"/>
  <c r="AG88" i="2"/>
  <c r="AI88" i="2" s="1"/>
  <c r="A88" i="2"/>
  <c r="BL87" i="2"/>
  <c r="BJ87" i="2"/>
  <c r="BI87" i="2"/>
  <c r="BE87" i="2"/>
  <c r="BD87" i="2"/>
  <c r="BC87" i="2"/>
  <c r="AO87" i="2"/>
  <c r="AM87" i="2"/>
  <c r="AL87" i="2"/>
  <c r="AN87" i="2" s="1"/>
  <c r="AK87" i="2"/>
  <c r="AP87" i="2" s="1"/>
  <c r="AQ87" i="2" s="1"/>
  <c r="AJ87" i="2"/>
  <c r="AG87" i="2"/>
  <c r="AI87" i="2" s="1"/>
  <c r="A87" i="2"/>
  <c r="BL86" i="2"/>
  <c r="BI86" i="2"/>
  <c r="BG86" i="2"/>
  <c r="BC86" i="2"/>
  <c r="AO86" i="2"/>
  <c r="AM86" i="2"/>
  <c r="AN86" i="2" s="1"/>
  <c r="AL86" i="2"/>
  <c r="AK86" i="2"/>
  <c r="AJ86" i="2"/>
  <c r="AI86" i="2"/>
  <c r="AG86" i="2"/>
  <c r="A86" i="2"/>
  <c r="BL85" i="2"/>
  <c r="BK85" i="2"/>
  <c r="BG85" i="2"/>
  <c r="BF85" i="2"/>
  <c r="BC85" i="2"/>
  <c r="AO85" i="2"/>
  <c r="AM85" i="2"/>
  <c r="AN85" i="2" s="1"/>
  <c r="AL85" i="2"/>
  <c r="AK85" i="2"/>
  <c r="AJ85" i="2"/>
  <c r="AI85" i="2"/>
  <c r="AG85" i="2"/>
  <c r="A85" i="2"/>
  <c r="BL84" i="2"/>
  <c r="BI84" i="2"/>
  <c r="BH84" i="2"/>
  <c r="BD84" i="2"/>
  <c r="BC84" i="2"/>
  <c r="AO84" i="2"/>
  <c r="AN84" i="2"/>
  <c r="AM84" i="2"/>
  <c r="AL84" i="2"/>
  <c r="AK84" i="2"/>
  <c r="AJ84" i="2"/>
  <c r="AP84" i="2" s="1"/>
  <c r="AQ84" i="2" s="1"/>
  <c r="AG84" i="2"/>
  <c r="AI84" i="2" s="1"/>
  <c r="A84" i="2"/>
  <c r="BL83" i="2"/>
  <c r="BJ83" i="2"/>
  <c r="BI83" i="2"/>
  <c r="BE83" i="2"/>
  <c r="BD83" i="2"/>
  <c r="BC83" i="2"/>
  <c r="AO83" i="2"/>
  <c r="AM83" i="2"/>
  <c r="AL83" i="2"/>
  <c r="AN83" i="2" s="1"/>
  <c r="AK83" i="2"/>
  <c r="AP83" i="2" s="1"/>
  <c r="AQ83" i="2" s="1"/>
  <c r="AJ83" i="2"/>
  <c r="AG83" i="2"/>
  <c r="AI83" i="2" s="1"/>
  <c r="A83" i="2"/>
  <c r="BL82" i="2"/>
  <c r="BI82" i="2"/>
  <c r="BG82" i="2"/>
  <c r="BC82" i="2"/>
  <c r="AO82" i="2"/>
  <c r="AM82" i="2"/>
  <c r="AN82" i="2" s="1"/>
  <c r="AL82" i="2"/>
  <c r="AK82" i="2"/>
  <c r="AJ82" i="2"/>
  <c r="AI82" i="2"/>
  <c r="AG82" i="2"/>
  <c r="A82" i="2"/>
  <c r="BL81" i="2"/>
  <c r="BK81" i="2"/>
  <c r="BG81" i="2"/>
  <c r="BF81" i="2"/>
  <c r="BC81" i="2"/>
  <c r="AO81" i="2"/>
  <c r="AM81" i="2"/>
  <c r="AN81" i="2" s="1"/>
  <c r="AL81" i="2"/>
  <c r="AK81" i="2"/>
  <c r="AJ81" i="2"/>
  <c r="AI81" i="2"/>
  <c r="AG81" i="2"/>
  <c r="A81" i="2"/>
  <c r="BL80" i="2"/>
  <c r="BI80" i="2"/>
  <c r="BH80" i="2"/>
  <c r="BD80" i="2"/>
  <c r="BC80" i="2"/>
  <c r="AO80" i="2"/>
  <c r="AN80" i="2"/>
  <c r="AM80" i="2"/>
  <c r="AL80" i="2"/>
  <c r="AK80" i="2"/>
  <c r="AJ80" i="2"/>
  <c r="AP80" i="2" s="1"/>
  <c r="AQ80" i="2" s="1"/>
  <c r="AG80" i="2"/>
  <c r="AI80" i="2" s="1"/>
  <c r="A80" i="2"/>
  <c r="BL79" i="2"/>
  <c r="BJ79" i="2"/>
  <c r="BI79" i="2"/>
  <c r="BE79" i="2"/>
  <c r="BD79" i="2"/>
  <c r="BC79" i="2"/>
  <c r="AO79" i="2"/>
  <c r="AM79" i="2"/>
  <c r="AL79" i="2"/>
  <c r="AN79" i="2" s="1"/>
  <c r="AK79" i="2"/>
  <c r="AP79" i="2" s="1"/>
  <c r="AQ79" i="2" s="1"/>
  <c r="AJ79" i="2"/>
  <c r="AG79" i="2"/>
  <c r="AI79" i="2" s="1"/>
  <c r="A79" i="2"/>
  <c r="BL78" i="2"/>
  <c r="BI78" i="2"/>
  <c r="BG78" i="2"/>
  <c r="BC78" i="2"/>
  <c r="AO78" i="2"/>
  <c r="AM78" i="2"/>
  <c r="AN78" i="2" s="1"/>
  <c r="AL78" i="2"/>
  <c r="AK78" i="2"/>
  <c r="AJ78" i="2"/>
  <c r="AI78" i="2"/>
  <c r="AG78" i="2"/>
  <c r="A78" i="2"/>
  <c r="BL77" i="2"/>
  <c r="BK77" i="2"/>
  <c r="BG77" i="2"/>
  <c r="BF77" i="2"/>
  <c r="BC77" i="2"/>
  <c r="AO77" i="2"/>
  <c r="AM77" i="2"/>
  <c r="AN77" i="2" s="1"/>
  <c r="AL77" i="2"/>
  <c r="AK77" i="2"/>
  <c r="AJ77" i="2"/>
  <c r="AI77" i="2"/>
  <c r="AG77" i="2"/>
  <c r="A77" i="2"/>
  <c r="BL76" i="2"/>
  <c r="BI76" i="2"/>
  <c r="BH76" i="2"/>
  <c r="BD76" i="2"/>
  <c r="BC76" i="2"/>
  <c r="AO76" i="2"/>
  <c r="AN76" i="2"/>
  <c r="AM76" i="2"/>
  <c r="AL76" i="2"/>
  <c r="AK76" i="2"/>
  <c r="AJ76" i="2"/>
  <c r="AP76" i="2" s="1"/>
  <c r="AQ76" i="2" s="1"/>
  <c r="AG76" i="2"/>
  <c r="AI76" i="2" s="1"/>
  <c r="A76" i="2"/>
  <c r="BL75" i="2"/>
  <c r="BJ75" i="2"/>
  <c r="BI75" i="2"/>
  <c r="BE75" i="2"/>
  <c r="BD75" i="2"/>
  <c r="BC75" i="2"/>
  <c r="AO75" i="2"/>
  <c r="AM75" i="2"/>
  <c r="AL75" i="2"/>
  <c r="AN75" i="2" s="1"/>
  <c r="AK75" i="2"/>
  <c r="AP75" i="2" s="1"/>
  <c r="AQ75" i="2" s="1"/>
  <c r="AJ75" i="2"/>
  <c r="AG75" i="2"/>
  <c r="AI75" i="2" s="1"/>
  <c r="A75" i="2"/>
  <c r="BL74" i="2"/>
  <c r="BI74" i="2"/>
  <c r="BG74" i="2"/>
  <c r="BC74" i="2"/>
  <c r="AO74" i="2"/>
  <c r="AN74" i="2"/>
  <c r="AM74" i="2"/>
  <c r="AL74" i="2"/>
  <c r="AK74" i="2"/>
  <c r="AJ74" i="2"/>
  <c r="AP74" i="2" s="1"/>
  <c r="AQ74" i="2" s="1"/>
  <c r="AI74" i="2"/>
  <c r="AG74" i="2"/>
  <c r="A74" i="2"/>
  <c r="BL73" i="2"/>
  <c r="BK73" i="2"/>
  <c r="BG73" i="2"/>
  <c r="BF73" i="2"/>
  <c r="BC73" i="2"/>
  <c r="AO73" i="2"/>
  <c r="AM73" i="2"/>
  <c r="AN73" i="2" s="1"/>
  <c r="AL73" i="2"/>
  <c r="AK73" i="2"/>
  <c r="AJ73" i="2"/>
  <c r="AI73" i="2"/>
  <c r="AG73" i="2"/>
  <c r="A73" i="2"/>
  <c r="BL72" i="2"/>
  <c r="BI72" i="2"/>
  <c r="BH72" i="2"/>
  <c r="BD72" i="2"/>
  <c r="BC72" i="2"/>
  <c r="AO72" i="2"/>
  <c r="AN72" i="2"/>
  <c r="AM72" i="2"/>
  <c r="AL72" i="2"/>
  <c r="AK72" i="2"/>
  <c r="AJ72" i="2"/>
  <c r="AP72" i="2" s="1"/>
  <c r="AQ72" i="2" s="1"/>
  <c r="AG72" i="2"/>
  <c r="AI72" i="2" s="1"/>
  <c r="A72" i="2"/>
  <c r="BL71" i="2"/>
  <c r="BJ71" i="2"/>
  <c r="BI71" i="2"/>
  <c r="BE71" i="2"/>
  <c r="BD71" i="2"/>
  <c r="BC71" i="2"/>
  <c r="AO71" i="2"/>
  <c r="AM71" i="2"/>
  <c r="AL71" i="2"/>
  <c r="AN71" i="2" s="1"/>
  <c r="AK71" i="2"/>
  <c r="AP71" i="2" s="1"/>
  <c r="AQ71" i="2" s="1"/>
  <c r="AJ71" i="2"/>
  <c r="AG71" i="2"/>
  <c r="AI71" i="2" s="1"/>
  <c r="A71" i="2"/>
  <c r="BL70" i="2"/>
  <c r="BI70" i="2"/>
  <c r="BG70" i="2"/>
  <c r="BC70" i="2"/>
  <c r="AO70" i="2"/>
  <c r="AM70" i="2"/>
  <c r="AN70" i="2" s="1"/>
  <c r="AL70" i="2"/>
  <c r="AK70" i="2"/>
  <c r="AJ70" i="2"/>
  <c r="AI70" i="2"/>
  <c r="AG70" i="2"/>
  <c r="A70" i="2"/>
  <c r="BL69" i="2"/>
  <c r="BK69" i="2"/>
  <c r="BG69" i="2"/>
  <c r="BF69" i="2"/>
  <c r="BC69" i="2"/>
  <c r="AO69" i="2"/>
  <c r="AM69" i="2"/>
  <c r="AN69" i="2" s="1"/>
  <c r="AL69" i="2"/>
  <c r="AK69" i="2"/>
  <c r="AJ69" i="2"/>
  <c r="AI69" i="2"/>
  <c r="AG69" i="2"/>
  <c r="A69" i="2"/>
  <c r="BL68" i="2"/>
  <c r="BI68" i="2"/>
  <c r="BH68" i="2"/>
  <c r="BD68" i="2"/>
  <c r="BC68" i="2"/>
  <c r="AO68" i="2"/>
  <c r="AN68" i="2"/>
  <c r="AM68" i="2"/>
  <c r="AL68" i="2"/>
  <c r="AK68" i="2"/>
  <c r="AJ68" i="2"/>
  <c r="AP68" i="2" s="1"/>
  <c r="AQ68" i="2" s="1"/>
  <c r="AG68" i="2"/>
  <c r="AI68" i="2" s="1"/>
  <c r="A68" i="2"/>
  <c r="BL67" i="2"/>
  <c r="BJ67" i="2"/>
  <c r="BI67" i="2"/>
  <c r="BE67" i="2"/>
  <c r="BD67" i="2"/>
  <c r="BC67" i="2"/>
  <c r="AO67" i="2"/>
  <c r="AM67" i="2"/>
  <c r="AL67" i="2"/>
  <c r="AN67" i="2" s="1"/>
  <c r="AK67" i="2"/>
  <c r="AP67" i="2" s="1"/>
  <c r="AQ67" i="2" s="1"/>
  <c r="AJ67" i="2"/>
  <c r="AG67" i="2"/>
  <c r="AI67" i="2" s="1"/>
  <c r="A67" i="2"/>
  <c r="BL66" i="2"/>
  <c r="BI66" i="2"/>
  <c r="BG66" i="2"/>
  <c r="BC66" i="2"/>
  <c r="AO66" i="2"/>
  <c r="AM66" i="2"/>
  <c r="AN66" i="2" s="1"/>
  <c r="AL66" i="2"/>
  <c r="AK66" i="2"/>
  <c r="AJ66" i="2"/>
  <c r="AI66" i="2"/>
  <c r="AG66" i="2"/>
  <c r="A66" i="2"/>
  <c r="BL65" i="2"/>
  <c r="BK65" i="2"/>
  <c r="BG65" i="2"/>
  <c r="BF65" i="2"/>
  <c r="BC65" i="2"/>
  <c r="AO65" i="2"/>
  <c r="AM65" i="2"/>
  <c r="AN65" i="2" s="1"/>
  <c r="AL65" i="2"/>
  <c r="AK65" i="2"/>
  <c r="AJ65" i="2"/>
  <c r="AI65" i="2"/>
  <c r="AG65" i="2"/>
  <c r="A65" i="2"/>
  <c r="BL64" i="2"/>
  <c r="BI64" i="2"/>
  <c r="BH64" i="2"/>
  <c r="BD64" i="2"/>
  <c r="BC64" i="2"/>
  <c r="AO64" i="2"/>
  <c r="AN64" i="2"/>
  <c r="AM64" i="2"/>
  <c r="AL64" i="2"/>
  <c r="AK64" i="2"/>
  <c r="AJ64" i="2"/>
  <c r="AP64" i="2" s="1"/>
  <c r="AQ64" i="2" s="1"/>
  <c r="AG64" i="2"/>
  <c r="AI64" i="2" s="1"/>
  <c r="A64" i="2"/>
  <c r="BL63" i="2"/>
  <c r="BJ63" i="2"/>
  <c r="BI63" i="2"/>
  <c r="BE63" i="2"/>
  <c r="BD63" i="2"/>
  <c r="BC63" i="2"/>
  <c r="AO63" i="2"/>
  <c r="AM63" i="2"/>
  <c r="AL63" i="2"/>
  <c r="AN63" i="2" s="1"/>
  <c r="AK63" i="2"/>
  <c r="AP63" i="2" s="1"/>
  <c r="AQ63" i="2" s="1"/>
  <c r="AJ63" i="2"/>
  <c r="AG63" i="2"/>
  <c r="AI63" i="2" s="1"/>
  <c r="A63" i="2"/>
  <c r="BL62" i="2"/>
  <c r="BI62" i="2"/>
  <c r="BG62" i="2"/>
  <c r="BC62" i="2"/>
  <c r="AO62" i="2"/>
  <c r="AM62" i="2"/>
  <c r="AN62" i="2" s="1"/>
  <c r="AL62" i="2"/>
  <c r="AK62" i="2"/>
  <c r="AJ62" i="2"/>
  <c r="AI62" i="2"/>
  <c r="AG62" i="2"/>
  <c r="A62" i="2"/>
  <c r="BL61" i="2"/>
  <c r="BK61" i="2"/>
  <c r="BG61" i="2"/>
  <c r="BF61" i="2"/>
  <c r="BC61" i="2"/>
  <c r="AO61" i="2"/>
  <c r="AM61" i="2"/>
  <c r="AN61" i="2" s="1"/>
  <c r="AL61" i="2"/>
  <c r="AK61" i="2"/>
  <c r="AJ61" i="2"/>
  <c r="AI61" i="2"/>
  <c r="AG61" i="2"/>
  <c r="A61" i="2"/>
  <c r="BL60" i="2"/>
  <c r="BI60" i="2"/>
  <c r="BH60" i="2"/>
  <c r="BD60" i="2"/>
  <c r="BC60" i="2"/>
  <c r="AO60" i="2"/>
  <c r="AN60" i="2"/>
  <c r="AM60" i="2"/>
  <c r="AL60" i="2"/>
  <c r="AK60" i="2"/>
  <c r="AJ60" i="2"/>
  <c r="AP60" i="2" s="1"/>
  <c r="AQ60" i="2" s="1"/>
  <c r="AG60" i="2"/>
  <c r="AI60" i="2" s="1"/>
  <c r="A60" i="2"/>
  <c r="BL59" i="2"/>
  <c r="BJ59" i="2"/>
  <c r="BI59" i="2"/>
  <c r="BE59" i="2"/>
  <c r="BD59" i="2"/>
  <c r="BC59" i="2"/>
  <c r="AO59" i="2"/>
  <c r="AM59" i="2"/>
  <c r="AL59" i="2"/>
  <c r="AN59" i="2" s="1"/>
  <c r="AK59" i="2"/>
  <c r="AP59" i="2" s="1"/>
  <c r="AQ59" i="2" s="1"/>
  <c r="AJ59" i="2"/>
  <c r="AG59" i="2"/>
  <c r="AI59" i="2" s="1"/>
  <c r="A59" i="2"/>
  <c r="BL58" i="2"/>
  <c r="BI58" i="2"/>
  <c r="BG58" i="2"/>
  <c r="BC58" i="2"/>
  <c r="AO58" i="2"/>
  <c r="AN58" i="2"/>
  <c r="AM58" i="2"/>
  <c r="AL58" i="2"/>
  <c r="AK58" i="2"/>
  <c r="AJ58" i="2"/>
  <c r="AP58" i="2" s="1"/>
  <c r="AQ58" i="2" s="1"/>
  <c r="AI58" i="2"/>
  <c r="AG58" i="2"/>
  <c r="A58" i="2"/>
  <c r="BL57" i="2"/>
  <c r="BK57" i="2"/>
  <c r="BG57" i="2"/>
  <c r="BF57" i="2"/>
  <c r="BC57" i="2"/>
  <c r="AO57" i="2"/>
  <c r="AM57" i="2"/>
  <c r="AN57" i="2" s="1"/>
  <c r="AL57" i="2"/>
  <c r="AK57" i="2"/>
  <c r="AJ57" i="2"/>
  <c r="AI57" i="2"/>
  <c r="AG57" i="2"/>
  <c r="A57" i="2"/>
  <c r="BL56" i="2"/>
  <c r="BI56" i="2"/>
  <c r="BH56" i="2"/>
  <c r="BD56" i="2"/>
  <c r="BC56" i="2"/>
  <c r="AO56" i="2"/>
  <c r="AN56" i="2"/>
  <c r="AM56" i="2"/>
  <c r="AL56" i="2"/>
  <c r="AK56" i="2"/>
  <c r="AJ56" i="2"/>
  <c r="AP56" i="2" s="1"/>
  <c r="AQ56" i="2" s="1"/>
  <c r="AG56" i="2"/>
  <c r="AI56" i="2" s="1"/>
  <c r="A56" i="2"/>
  <c r="BL55" i="2"/>
  <c r="BJ55" i="2"/>
  <c r="BI55" i="2"/>
  <c r="BE55" i="2"/>
  <c r="BD55" i="2"/>
  <c r="BC55" i="2"/>
  <c r="AO55" i="2"/>
  <c r="AM55" i="2"/>
  <c r="AL55" i="2"/>
  <c r="AN55" i="2" s="1"/>
  <c r="AK55" i="2"/>
  <c r="AP55" i="2" s="1"/>
  <c r="AQ55" i="2" s="1"/>
  <c r="AJ55" i="2"/>
  <c r="AG55" i="2"/>
  <c r="AI55" i="2" s="1"/>
  <c r="A55" i="2"/>
  <c r="BL54" i="2"/>
  <c r="BI54" i="2"/>
  <c r="BG54" i="2"/>
  <c r="BC54" i="2"/>
  <c r="AO54" i="2"/>
  <c r="AM54" i="2"/>
  <c r="AN54" i="2" s="1"/>
  <c r="AL54" i="2"/>
  <c r="AK54" i="2"/>
  <c r="AJ54" i="2"/>
  <c r="AI54" i="2"/>
  <c r="AG54" i="2"/>
  <c r="A54" i="2"/>
  <c r="BL53" i="2"/>
  <c r="BK53" i="2"/>
  <c r="BG53" i="2"/>
  <c r="BF53" i="2"/>
  <c r="BC53" i="2"/>
  <c r="AO53" i="2"/>
  <c r="AM53" i="2"/>
  <c r="AN53" i="2" s="1"/>
  <c r="AL53" i="2"/>
  <c r="AK53" i="2"/>
  <c r="AJ53" i="2"/>
  <c r="AI53" i="2"/>
  <c r="AG53" i="2"/>
  <c r="A53" i="2"/>
  <c r="BL52" i="2"/>
  <c r="BI52" i="2"/>
  <c r="BH52" i="2"/>
  <c r="BD52" i="2"/>
  <c r="BC52" i="2"/>
  <c r="AO52" i="2"/>
  <c r="AN52" i="2"/>
  <c r="AM52" i="2"/>
  <c r="AL52" i="2"/>
  <c r="AK52" i="2"/>
  <c r="AJ52" i="2"/>
  <c r="AP52" i="2" s="1"/>
  <c r="AQ52" i="2" s="1"/>
  <c r="AG52" i="2"/>
  <c r="AI52" i="2" s="1"/>
  <c r="A52" i="2"/>
  <c r="BL51" i="2"/>
  <c r="BJ51" i="2"/>
  <c r="BI51" i="2"/>
  <c r="BE51" i="2"/>
  <c r="BD51" i="2"/>
  <c r="BC51" i="2"/>
  <c r="AO51" i="2"/>
  <c r="AM51" i="2"/>
  <c r="AL51" i="2"/>
  <c r="AN51" i="2" s="1"/>
  <c r="AK51" i="2"/>
  <c r="AP51" i="2" s="1"/>
  <c r="AQ51" i="2" s="1"/>
  <c r="AJ51" i="2"/>
  <c r="AG51" i="2"/>
  <c r="AI51" i="2" s="1"/>
  <c r="A51" i="2"/>
  <c r="BL50" i="2"/>
  <c r="BI50" i="2"/>
  <c r="BG50" i="2"/>
  <c r="BC50" i="2"/>
  <c r="AO50" i="2"/>
  <c r="AM50" i="2"/>
  <c r="AN50" i="2" s="1"/>
  <c r="AL50" i="2"/>
  <c r="AK50" i="2"/>
  <c r="AJ50" i="2"/>
  <c r="AI50" i="2"/>
  <c r="AG50" i="2"/>
  <c r="A50" i="2"/>
  <c r="BL49" i="2"/>
  <c r="BK49" i="2"/>
  <c r="BG49" i="2"/>
  <c r="BF49" i="2"/>
  <c r="BC49" i="2"/>
  <c r="AO49" i="2"/>
  <c r="AM49" i="2"/>
  <c r="AN49" i="2" s="1"/>
  <c r="AL49" i="2"/>
  <c r="AK49" i="2"/>
  <c r="AJ49" i="2"/>
  <c r="AI49" i="2"/>
  <c r="AG49" i="2"/>
  <c r="A49" i="2"/>
  <c r="BL48" i="2"/>
  <c r="BI48" i="2"/>
  <c r="BH48" i="2"/>
  <c r="BD48" i="2"/>
  <c r="BC48" i="2"/>
  <c r="AO48" i="2"/>
  <c r="AN48" i="2"/>
  <c r="AM48" i="2"/>
  <c r="AL48" i="2"/>
  <c r="AK48" i="2"/>
  <c r="AJ48" i="2"/>
  <c r="AP48" i="2" s="1"/>
  <c r="AQ48" i="2" s="1"/>
  <c r="AG48" i="2"/>
  <c r="AI48" i="2" s="1"/>
  <c r="A48" i="2"/>
  <c r="BL47" i="2"/>
  <c r="BJ47" i="2"/>
  <c r="BI47" i="2"/>
  <c r="BE47" i="2"/>
  <c r="BD47" i="2"/>
  <c r="BC47" i="2"/>
  <c r="AO47" i="2"/>
  <c r="AM47" i="2"/>
  <c r="AL47" i="2"/>
  <c r="AN47" i="2" s="1"/>
  <c r="AK47" i="2"/>
  <c r="AP47" i="2" s="1"/>
  <c r="AQ47" i="2" s="1"/>
  <c r="AJ47" i="2"/>
  <c r="AG47" i="2"/>
  <c r="AI47" i="2" s="1"/>
  <c r="A47" i="2"/>
  <c r="BL46" i="2"/>
  <c r="BI46" i="2"/>
  <c r="BG46" i="2"/>
  <c r="BC46" i="2"/>
  <c r="AO46" i="2"/>
  <c r="AM46" i="2"/>
  <c r="AN46" i="2" s="1"/>
  <c r="AL46" i="2"/>
  <c r="AK46" i="2"/>
  <c r="AJ46" i="2"/>
  <c r="AI46" i="2"/>
  <c r="AG46" i="2"/>
  <c r="A46" i="2"/>
  <c r="BL45" i="2"/>
  <c r="BK45" i="2"/>
  <c r="BG45" i="2"/>
  <c r="BF45" i="2"/>
  <c r="BC45" i="2"/>
  <c r="AO45" i="2"/>
  <c r="AM45" i="2"/>
  <c r="AN45" i="2" s="1"/>
  <c r="AL45" i="2"/>
  <c r="AK45" i="2"/>
  <c r="AJ45" i="2"/>
  <c r="AI45" i="2"/>
  <c r="AG45" i="2"/>
  <c r="A45" i="2"/>
  <c r="BL44" i="2"/>
  <c r="BI44" i="2"/>
  <c r="BH44" i="2"/>
  <c r="BD44" i="2"/>
  <c r="BC44" i="2"/>
  <c r="AO44" i="2"/>
  <c r="AN44" i="2"/>
  <c r="AM44" i="2"/>
  <c r="AL44" i="2"/>
  <c r="AK44" i="2"/>
  <c r="AJ44" i="2"/>
  <c r="AP44" i="2" s="1"/>
  <c r="AQ44" i="2" s="1"/>
  <c r="AG44" i="2"/>
  <c r="AI44" i="2" s="1"/>
  <c r="A44" i="2"/>
  <c r="BL43" i="2"/>
  <c r="BJ43" i="2"/>
  <c r="BI43" i="2"/>
  <c r="BE43" i="2"/>
  <c r="BD43" i="2"/>
  <c r="BC43" i="2"/>
  <c r="AO43" i="2"/>
  <c r="AM43" i="2"/>
  <c r="AL43" i="2"/>
  <c r="AN43" i="2" s="1"/>
  <c r="AK43" i="2"/>
  <c r="AP43" i="2" s="1"/>
  <c r="AQ43" i="2" s="1"/>
  <c r="AJ43" i="2"/>
  <c r="AG43" i="2"/>
  <c r="AI43" i="2" s="1"/>
  <c r="A43" i="2"/>
  <c r="BL42" i="2"/>
  <c r="BI42" i="2"/>
  <c r="BG42" i="2"/>
  <c r="BC42" i="2"/>
  <c r="AO42" i="2"/>
  <c r="AN42" i="2"/>
  <c r="AM42" i="2"/>
  <c r="AL42" i="2"/>
  <c r="AK42" i="2"/>
  <c r="AJ42" i="2"/>
  <c r="AP42" i="2" s="1"/>
  <c r="AQ42" i="2" s="1"/>
  <c r="AI42" i="2"/>
  <c r="AG42" i="2"/>
  <c r="A42" i="2"/>
  <c r="BL41" i="2"/>
  <c r="BK41" i="2"/>
  <c r="BG41" i="2"/>
  <c r="BF41" i="2"/>
  <c r="BC41" i="2"/>
  <c r="AO41" i="2"/>
  <c r="AM41" i="2"/>
  <c r="AN41" i="2" s="1"/>
  <c r="AL41" i="2"/>
  <c r="AK41" i="2"/>
  <c r="AJ41" i="2"/>
  <c r="AI41" i="2"/>
  <c r="AG41" i="2"/>
  <c r="A41" i="2"/>
  <c r="BL40" i="2"/>
  <c r="BI40" i="2"/>
  <c r="BH40" i="2"/>
  <c r="BD40" i="2"/>
  <c r="BC40" i="2"/>
  <c r="AO40" i="2"/>
  <c r="AN40" i="2"/>
  <c r="AM40" i="2"/>
  <c r="AL40" i="2"/>
  <c r="AK40" i="2"/>
  <c r="AJ40" i="2"/>
  <c r="AP40" i="2" s="1"/>
  <c r="AQ40" i="2" s="1"/>
  <c r="AG40" i="2"/>
  <c r="AI40" i="2" s="1"/>
  <c r="A40" i="2"/>
  <c r="BL39" i="2"/>
  <c r="BJ39" i="2"/>
  <c r="BI39" i="2"/>
  <c r="BE39" i="2"/>
  <c r="BD39" i="2"/>
  <c r="BC39" i="2"/>
  <c r="AO39" i="2"/>
  <c r="AM39" i="2"/>
  <c r="AL39" i="2"/>
  <c r="AN39" i="2" s="1"/>
  <c r="AK39" i="2"/>
  <c r="AP39" i="2" s="1"/>
  <c r="AQ39" i="2" s="1"/>
  <c r="AJ39" i="2"/>
  <c r="AG39" i="2"/>
  <c r="AI39" i="2" s="1"/>
  <c r="A39" i="2"/>
  <c r="BL38" i="2"/>
  <c r="BI38" i="2"/>
  <c r="BG38" i="2"/>
  <c r="BC38" i="2"/>
  <c r="AO38" i="2"/>
  <c r="AM38" i="2"/>
  <c r="AN38" i="2" s="1"/>
  <c r="AL38" i="2"/>
  <c r="AK38" i="2"/>
  <c r="AJ38" i="2"/>
  <c r="AI38" i="2"/>
  <c r="AG38" i="2"/>
  <c r="A38" i="2"/>
  <c r="BL37" i="2"/>
  <c r="BK37" i="2"/>
  <c r="BG37" i="2"/>
  <c r="BF37" i="2"/>
  <c r="BC37" i="2"/>
  <c r="AO37" i="2"/>
  <c r="AM37" i="2"/>
  <c r="AN37" i="2" s="1"/>
  <c r="AL37" i="2"/>
  <c r="AK37" i="2"/>
  <c r="AJ37" i="2"/>
  <c r="AI37" i="2"/>
  <c r="AG37" i="2"/>
  <c r="A37" i="2"/>
  <c r="BL36" i="2"/>
  <c r="BI36" i="2"/>
  <c r="BH36" i="2"/>
  <c r="BD36" i="2"/>
  <c r="BC36" i="2"/>
  <c r="AO36" i="2"/>
  <c r="AN36" i="2"/>
  <c r="AM36" i="2"/>
  <c r="AL36" i="2"/>
  <c r="AK36" i="2"/>
  <c r="AJ36" i="2"/>
  <c r="AP36" i="2" s="1"/>
  <c r="AQ36" i="2" s="1"/>
  <c r="AG36" i="2"/>
  <c r="AI36" i="2" s="1"/>
  <c r="A36" i="2"/>
  <c r="BL35" i="2"/>
  <c r="BJ35" i="2"/>
  <c r="BI35" i="2"/>
  <c r="BE35" i="2"/>
  <c r="BD35" i="2"/>
  <c r="BC35" i="2"/>
  <c r="AO35" i="2"/>
  <c r="AM35" i="2"/>
  <c r="AL35" i="2"/>
  <c r="AN35" i="2" s="1"/>
  <c r="AK35" i="2"/>
  <c r="AP35" i="2" s="1"/>
  <c r="AQ35" i="2" s="1"/>
  <c r="AJ35" i="2"/>
  <c r="AG35" i="2"/>
  <c r="AI35" i="2" s="1"/>
  <c r="A35" i="2"/>
  <c r="BL34" i="2"/>
  <c r="BI34" i="2"/>
  <c r="BG34" i="2"/>
  <c r="BC34" i="2"/>
  <c r="AO34" i="2"/>
  <c r="AM34" i="2"/>
  <c r="AN34" i="2" s="1"/>
  <c r="AL34" i="2"/>
  <c r="AK34" i="2"/>
  <c r="AJ34" i="2"/>
  <c r="AI34" i="2"/>
  <c r="AG34" i="2"/>
  <c r="A34" i="2"/>
  <c r="BL33" i="2"/>
  <c r="BK33" i="2"/>
  <c r="BG33" i="2"/>
  <c r="BF33" i="2"/>
  <c r="BC33" i="2"/>
  <c r="AO33" i="2"/>
  <c r="AM33" i="2"/>
  <c r="AN33" i="2" s="1"/>
  <c r="AL33" i="2"/>
  <c r="AK33" i="2"/>
  <c r="AJ33" i="2"/>
  <c r="AI33" i="2"/>
  <c r="AG33" i="2"/>
  <c r="A33" i="2"/>
  <c r="BL32" i="2"/>
  <c r="BI32" i="2"/>
  <c r="BH32" i="2"/>
  <c r="BD32" i="2"/>
  <c r="BC32" i="2"/>
  <c r="AO32" i="2"/>
  <c r="AN32" i="2"/>
  <c r="AM32" i="2"/>
  <c r="AL32" i="2"/>
  <c r="AK32" i="2"/>
  <c r="AJ32" i="2"/>
  <c r="AP32" i="2" s="1"/>
  <c r="AQ32" i="2" s="1"/>
  <c r="AG32" i="2"/>
  <c r="AI32" i="2" s="1"/>
  <c r="A32" i="2"/>
  <c r="BL31" i="2"/>
  <c r="BJ31" i="2"/>
  <c r="BI31" i="2"/>
  <c r="BE31" i="2"/>
  <c r="BD31" i="2"/>
  <c r="BC31" i="2"/>
  <c r="AO31" i="2"/>
  <c r="AM31" i="2"/>
  <c r="AL31" i="2"/>
  <c r="AN31" i="2" s="1"/>
  <c r="AK31" i="2"/>
  <c r="AP31" i="2" s="1"/>
  <c r="AQ31" i="2" s="1"/>
  <c r="AJ31" i="2"/>
  <c r="AG31" i="2"/>
  <c r="AI31" i="2" s="1"/>
  <c r="A31" i="2"/>
  <c r="BL30" i="2"/>
  <c r="BI30" i="2"/>
  <c r="BG30" i="2"/>
  <c r="BC30" i="2"/>
  <c r="AO30" i="2"/>
  <c r="AM30" i="2"/>
  <c r="AN30" i="2" s="1"/>
  <c r="AL30" i="2"/>
  <c r="AK30" i="2"/>
  <c r="AJ30" i="2"/>
  <c r="AI30" i="2"/>
  <c r="AG30" i="2"/>
  <c r="A30" i="2"/>
  <c r="BL29" i="2"/>
  <c r="BK29" i="2"/>
  <c r="BG29" i="2"/>
  <c r="BF29" i="2"/>
  <c r="BC29" i="2"/>
  <c r="AO29" i="2"/>
  <c r="AM29" i="2"/>
  <c r="AN29" i="2" s="1"/>
  <c r="AL29" i="2"/>
  <c r="AK29" i="2"/>
  <c r="AJ29" i="2"/>
  <c r="AI29" i="2"/>
  <c r="AG29" i="2"/>
  <c r="A29" i="2"/>
  <c r="BL28" i="2"/>
  <c r="BI28" i="2"/>
  <c r="BH28" i="2"/>
  <c r="BD28" i="2"/>
  <c r="BC28" i="2"/>
  <c r="AO28" i="2"/>
  <c r="AN28" i="2"/>
  <c r="AM28" i="2"/>
  <c r="AL28" i="2"/>
  <c r="AK28" i="2"/>
  <c r="AJ28" i="2"/>
  <c r="AP28" i="2" s="1"/>
  <c r="AQ28" i="2" s="1"/>
  <c r="AG28" i="2"/>
  <c r="AI28" i="2" s="1"/>
  <c r="A28" i="2"/>
  <c r="BL27" i="2"/>
  <c r="BJ27" i="2"/>
  <c r="BI27" i="2"/>
  <c r="BE27" i="2"/>
  <c r="BD27" i="2"/>
  <c r="BC27" i="2"/>
  <c r="AO27" i="2"/>
  <c r="AM27" i="2"/>
  <c r="AL27" i="2"/>
  <c r="AN27" i="2" s="1"/>
  <c r="AK27" i="2"/>
  <c r="AP27" i="2" s="1"/>
  <c r="AQ27" i="2" s="1"/>
  <c r="AJ27" i="2"/>
  <c r="AG27" i="2"/>
  <c r="AI27" i="2" s="1"/>
  <c r="A27" i="2"/>
  <c r="BL26" i="2"/>
  <c r="BI26" i="2"/>
  <c r="BG26" i="2"/>
  <c r="BC26" i="2"/>
  <c r="AO26" i="2"/>
  <c r="AN26" i="2"/>
  <c r="AM26" i="2"/>
  <c r="AL26" i="2"/>
  <c r="AK26" i="2"/>
  <c r="AJ26" i="2"/>
  <c r="AP26" i="2" s="1"/>
  <c r="AQ26" i="2" s="1"/>
  <c r="AI26" i="2"/>
  <c r="AG26" i="2"/>
  <c r="A26" i="2"/>
  <c r="BL25" i="2"/>
  <c r="BK25" i="2"/>
  <c r="BG25" i="2"/>
  <c r="BF25" i="2"/>
  <c r="BC25" i="2"/>
  <c r="AO25" i="2"/>
  <c r="AM25" i="2"/>
  <c r="AN25" i="2" s="1"/>
  <c r="AL25" i="2"/>
  <c r="AK25" i="2"/>
  <c r="AJ25" i="2"/>
  <c r="AI25" i="2"/>
  <c r="AG25" i="2"/>
  <c r="A25" i="2"/>
  <c r="BL24" i="2"/>
  <c r="BI24" i="2"/>
  <c r="BH24" i="2"/>
  <c r="BD24" i="2"/>
  <c r="BC24" i="2"/>
  <c r="AO24" i="2"/>
  <c r="AN24" i="2"/>
  <c r="AM24" i="2"/>
  <c r="AL24" i="2"/>
  <c r="AK24" i="2"/>
  <c r="AJ24" i="2"/>
  <c r="AP24" i="2" s="1"/>
  <c r="AQ24" i="2" s="1"/>
  <c r="AG24" i="2"/>
  <c r="AI24" i="2" s="1"/>
  <c r="A24" i="2"/>
  <c r="BL23" i="2"/>
  <c r="BJ23" i="2"/>
  <c r="BI23" i="2"/>
  <c r="BE23" i="2"/>
  <c r="BD23" i="2"/>
  <c r="BC23" i="2"/>
  <c r="AO23" i="2"/>
  <c r="AM23" i="2"/>
  <c r="AL23" i="2"/>
  <c r="AN23" i="2" s="1"/>
  <c r="AK23" i="2"/>
  <c r="AP23" i="2" s="1"/>
  <c r="AQ23" i="2" s="1"/>
  <c r="AJ23" i="2"/>
  <c r="AG23" i="2"/>
  <c r="AI23" i="2" s="1"/>
  <c r="A23" i="2"/>
  <c r="BL22" i="2"/>
  <c r="BI22" i="2"/>
  <c r="BG22" i="2"/>
  <c r="BC22" i="2"/>
  <c r="AO22" i="2"/>
  <c r="AM22" i="2"/>
  <c r="AN22" i="2" s="1"/>
  <c r="AL22" i="2"/>
  <c r="AK22" i="2"/>
  <c r="AJ22" i="2"/>
  <c r="AI22" i="2"/>
  <c r="AG22" i="2"/>
  <c r="A22" i="2"/>
  <c r="BL21" i="2"/>
  <c r="BK21" i="2"/>
  <c r="BG21" i="2"/>
  <c r="BF21" i="2"/>
  <c r="BC21" i="2"/>
  <c r="AO21" i="2"/>
  <c r="AM21" i="2"/>
  <c r="AN21" i="2" s="1"/>
  <c r="AL21" i="2"/>
  <c r="AK21" i="2"/>
  <c r="AJ21" i="2"/>
  <c r="AI21" i="2"/>
  <c r="AG21" i="2"/>
  <c r="A21" i="2"/>
  <c r="BL20" i="2"/>
  <c r="BI20" i="2"/>
  <c r="BH20" i="2"/>
  <c r="BD20" i="2"/>
  <c r="BC20" i="2"/>
  <c r="AO20" i="2"/>
  <c r="AN20" i="2"/>
  <c r="AM20" i="2"/>
  <c r="AL20" i="2"/>
  <c r="AK20" i="2"/>
  <c r="AJ20" i="2"/>
  <c r="AP20" i="2" s="1"/>
  <c r="AQ20" i="2" s="1"/>
  <c r="AG20" i="2"/>
  <c r="AI20" i="2" s="1"/>
  <c r="A20" i="2"/>
  <c r="BL19" i="2"/>
  <c r="BJ19" i="2"/>
  <c r="BI19" i="2"/>
  <c r="BE19" i="2"/>
  <c r="BD19" i="2"/>
  <c r="BC19" i="2"/>
  <c r="AO19" i="2"/>
  <c r="AM19" i="2"/>
  <c r="AL19" i="2"/>
  <c r="AN19" i="2" s="1"/>
  <c r="AK19" i="2"/>
  <c r="AP19" i="2" s="1"/>
  <c r="AQ19" i="2" s="1"/>
  <c r="AJ19" i="2"/>
  <c r="AG19" i="2"/>
  <c r="AI19" i="2" s="1"/>
  <c r="A19" i="2"/>
  <c r="BL18" i="2"/>
  <c r="BI18" i="2"/>
  <c r="BG18" i="2"/>
  <c r="BC18" i="2"/>
  <c r="AO18" i="2"/>
  <c r="AM18" i="2"/>
  <c r="AN18" i="2" s="1"/>
  <c r="AL18" i="2"/>
  <c r="AK18" i="2"/>
  <c r="AJ18" i="2"/>
  <c r="AI18" i="2"/>
  <c r="AG18" i="2"/>
  <c r="A18" i="2"/>
  <c r="BL17" i="2"/>
  <c r="BK17" i="2"/>
  <c r="BG17" i="2"/>
  <c r="BF17" i="2"/>
  <c r="BC17" i="2"/>
  <c r="AO17" i="2"/>
  <c r="AM17" i="2"/>
  <c r="AN17" i="2" s="1"/>
  <c r="AL17" i="2"/>
  <c r="AK17" i="2"/>
  <c r="AJ17" i="2"/>
  <c r="AI17" i="2"/>
  <c r="AG17" i="2"/>
  <c r="A17" i="2"/>
  <c r="BL16" i="2"/>
  <c r="BI16" i="2"/>
  <c r="BH16" i="2"/>
  <c r="BD16" i="2"/>
  <c r="BC16" i="2"/>
  <c r="AO16" i="2"/>
  <c r="AN16" i="2"/>
  <c r="AM16" i="2"/>
  <c r="AL16" i="2"/>
  <c r="AK16" i="2"/>
  <c r="AJ16" i="2"/>
  <c r="AP16" i="2" s="1"/>
  <c r="AQ16" i="2" s="1"/>
  <c r="AG16" i="2"/>
  <c r="AI16" i="2" s="1"/>
  <c r="A16" i="2"/>
  <c r="BL15" i="2"/>
  <c r="BJ15" i="2"/>
  <c r="BI15" i="2"/>
  <c r="BE15" i="2"/>
  <c r="BD15" i="2"/>
  <c r="BC15" i="2"/>
  <c r="AO15" i="2"/>
  <c r="AM15" i="2"/>
  <c r="AL15" i="2"/>
  <c r="AN15" i="2" s="1"/>
  <c r="AK15" i="2"/>
  <c r="AP15" i="2" s="1"/>
  <c r="AQ15" i="2" s="1"/>
  <c r="AJ15" i="2"/>
  <c r="AG15" i="2"/>
  <c r="AI15" i="2" s="1"/>
  <c r="A15" i="2"/>
  <c r="BL14" i="2"/>
  <c r="BI14" i="2"/>
  <c r="BG14" i="2"/>
  <c r="BC14" i="2"/>
  <c r="AO14" i="2"/>
  <c r="AM14" i="2"/>
  <c r="AN14" i="2" s="1"/>
  <c r="AL14" i="2"/>
  <c r="AK14" i="2"/>
  <c r="AJ14" i="2"/>
  <c r="AI14" i="2"/>
  <c r="AG14" i="2"/>
  <c r="A14" i="2"/>
  <c r="BL13" i="2"/>
  <c r="BK13" i="2"/>
  <c r="BG13" i="2"/>
  <c r="BF13" i="2"/>
  <c r="BC13" i="2"/>
  <c r="AO13" i="2"/>
  <c r="AM13" i="2"/>
  <c r="AN13" i="2" s="1"/>
  <c r="AL13" i="2"/>
  <c r="AK13" i="2"/>
  <c r="AJ13" i="2"/>
  <c r="AI13" i="2"/>
  <c r="AG13" i="2"/>
  <c r="A13" i="2"/>
  <c r="BL12" i="2"/>
  <c r="BI12" i="2"/>
  <c r="BH12" i="2"/>
  <c r="BD12" i="2"/>
  <c r="BC12" i="2"/>
  <c r="AO12" i="2"/>
  <c r="AN12" i="2"/>
  <c r="AM12" i="2"/>
  <c r="AL12" i="2"/>
  <c r="AK12" i="2"/>
  <c r="AJ12" i="2"/>
  <c r="AP12" i="2" s="1"/>
  <c r="AQ12" i="2" s="1"/>
  <c r="AG12" i="2"/>
  <c r="AI12" i="2" s="1"/>
  <c r="A12" i="2"/>
  <c r="BL11" i="2"/>
  <c r="BJ11" i="2"/>
  <c r="BI11" i="2"/>
  <c r="BE11" i="2"/>
  <c r="BD11" i="2"/>
  <c r="BC11" i="2"/>
  <c r="AO11" i="2"/>
  <c r="AM11" i="2"/>
  <c r="AL11" i="2"/>
  <c r="AN11" i="2" s="1"/>
  <c r="AK11" i="2"/>
  <c r="AP11" i="2" s="1"/>
  <c r="AQ11" i="2" s="1"/>
  <c r="AJ11" i="2"/>
  <c r="AG11" i="2"/>
  <c r="AI11" i="2" s="1"/>
  <c r="A11" i="2"/>
  <c r="BL10" i="2"/>
  <c r="BI10" i="2"/>
  <c r="BG10" i="2"/>
  <c r="BC10" i="2"/>
  <c r="AO10" i="2"/>
  <c r="AN10" i="2"/>
  <c r="AM10" i="2"/>
  <c r="AL10" i="2"/>
  <c r="AK10" i="2"/>
  <c r="AJ10" i="2"/>
  <c r="AP10" i="2" s="1"/>
  <c r="AQ10" i="2" s="1"/>
  <c r="AI10" i="2"/>
  <c r="AG10" i="2"/>
  <c r="A10" i="2"/>
  <c r="BL9" i="2"/>
  <c r="BK9" i="2"/>
  <c r="BG9" i="2"/>
  <c r="BF9" i="2"/>
  <c r="BC9" i="2"/>
  <c r="AO9" i="2"/>
  <c r="AM9" i="2"/>
  <c r="AN9" i="2" s="1"/>
  <c r="AL9" i="2"/>
  <c r="AK9" i="2"/>
  <c r="AJ9" i="2"/>
  <c r="AI9" i="2"/>
  <c r="AG9" i="2"/>
  <c r="A9" i="2"/>
  <c r="BL8" i="2"/>
  <c r="BI8" i="2"/>
  <c r="BH8" i="2"/>
  <c r="BD8" i="2"/>
  <c r="BC8" i="2"/>
  <c r="AO8" i="2"/>
  <c r="AN8" i="2"/>
  <c r="AM8" i="2"/>
  <c r="AL8" i="2"/>
  <c r="AK8" i="2"/>
  <c r="AJ8" i="2"/>
  <c r="AP8" i="2" s="1"/>
  <c r="AQ8" i="2" s="1"/>
  <c r="AG8" i="2"/>
  <c r="AI8" i="2" s="1"/>
  <c r="A8" i="2"/>
  <c r="BL7" i="2"/>
  <c r="BJ7" i="2"/>
  <c r="BI7" i="2"/>
  <c r="BE7" i="2"/>
  <c r="BD7" i="2"/>
  <c r="BC7" i="2"/>
  <c r="AO7" i="2"/>
  <c r="AM7" i="2"/>
  <c r="AL7" i="2"/>
  <c r="AN7" i="2" s="1"/>
  <c r="AK7" i="2"/>
  <c r="AP7" i="2" s="1"/>
  <c r="AQ7" i="2" s="1"/>
  <c r="AJ7" i="2"/>
  <c r="AG7" i="2"/>
  <c r="AI7" i="2" s="1"/>
  <c r="A7" i="2"/>
  <c r="BL6" i="2"/>
  <c r="BI6" i="2"/>
  <c r="BG6" i="2"/>
  <c r="BC6" i="2"/>
  <c r="AO6" i="2"/>
  <c r="AM6" i="2"/>
  <c r="AN6" i="2" s="1"/>
  <c r="AL6" i="2"/>
  <c r="AK6" i="2"/>
  <c r="AJ6" i="2"/>
  <c r="AI6" i="2"/>
  <c r="AG6" i="2"/>
  <c r="A6" i="2"/>
  <c r="BL5" i="2"/>
  <c r="BK5" i="2"/>
  <c r="BG5" i="2"/>
  <c r="BF5" i="2"/>
  <c r="BC5" i="2"/>
  <c r="AO5" i="2"/>
  <c r="AM5" i="2"/>
  <c r="AN5" i="2" s="1"/>
  <c r="AL5" i="2"/>
  <c r="AK5" i="2"/>
  <c r="AJ5" i="2"/>
  <c r="AI5" i="2"/>
  <c r="AG5" i="2"/>
  <c r="A5" i="2"/>
  <c r="BL4" i="2"/>
  <c r="BI4" i="2"/>
  <c r="BH4" i="2"/>
  <c r="BD4" i="2"/>
  <c r="BC4" i="2"/>
  <c r="AO4" i="2"/>
  <c r="AN4" i="2"/>
  <c r="AM4" i="2"/>
  <c r="AL4" i="2"/>
  <c r="AK4" i="2"/>
  <c r="AJ4" i="2"/>
  <c r="AP4" i="2" s="1"/>
  <c r="AQ4" i="2" s="1"/>
  <c r="AG4" i="2"/>
  <c r="AI4" i="2" s="1"/>
  <c r="A4" i="2"/>
  <c r="BD3" i="2"/>
  <c r="BD748" i="2" s="1"/>
  <c r="AP754" i="2" l="1"/>
  <c r="AQ754" i="2" s="1"/>
  <c r="AP22" i="2"/>
  <c r="AQ22" i="2" s="1"/>
  <c r="AP38" i="2"/>
  <c r="AQ38" i="2" s="1"/>
  <c r="AP54" i="2"/>
  <c r="AQ54" i="2" s="1"/>
  <c r="AP114" i="2"/>
  <c r="AQ114" i="2" s="1"/>
  <c r="AP126" i="2"/>
  <c r="AQ126" i="2" s="1"/>
  <c r="AP130" i="2"/>
  <c r="AQ130" i="2" s="1"/>
  <c r="AP138" i="2"/>
  <c r="AQ138" i="2" s="1"/>
  <c r="AP142" i="2"/>
  <c r="AQ142" i="2" s="1"/>
  <c r="AP146" i="2"/>
  <c r="AQ146" i="2" s="1"/>
  <c r="AP150" i="2"/>
  <c r="AQ150" i="2" s="1"/>
  <c r="AP170" i="2"/>
  <c r="AQ170" i="2" s="1"/>
  <c r="AP178" i="2"/>
  <c r="AQ178" i="2" s="1"/>
  <c r="AP182" i="2"/>
  <c r="AQ182" i="2" s="1"/>
  <c r="AP551" i="2"/>
  <c r="AQ551" i="2" s="1"/>
  <c r="AP18" i="2"/>
  <c r="AQ18" i="2" s="1"/>
  <c r="AP34" i="2"/>
  <c r="AQ34" i="2" s="1"/>
  <c r="AP50" i="2"/>
  <c r="AQ50" i="2" s="1"/>
  <c r="AP66" i="2"/>
  <c r="AQ66" i="2" s="1"/>
  <c r="AP82" i="2"/>
  <c r="AQ82" i="2" s="1"/>
  <c r="AP98" i="2"/>
  <c r="AQ98" i="2" s="1"/>
  <c r="AP107" i="2"/>
  <c r="AQ107" i="2" s="1"/>
  <c r="AP111" i="2"/>
  <c r="AQ111" i="2" s="1"/>
  <c r="AP115" i="2"/>
  <c r="AQ115" i="2" s="1"/>
  <c r="AP119" i="2"/>
  <c r="AQ119" i="2" s="1"/>
  <c r="AP123" i="2"/>
  <c r="AQ123" i="2" s="1"/>
  <c r="AP127" i="2"/>
  <c r="AQ127" i="2" s="1"/>
  <c r="AP131" i="2"/>
  <c r="AQ131" i="2" s="1"/>
  <c r="AP135" i="2"/>
  <c r="AQ135" i="2" s="1"/>
  <c r="AP139" i="2"/>
  <c r="AQ139" i="2" s="1"/>
  <c r="AP143" i="2"/>
  <c r="AQ143" i="2" s="1"/>
  <c r="AP147" i="2"/>
  <c r="AQ147" i="2" s="1"/>
  <c r="AP151" i="2"/>
  <c r="AQ151" i="2" s="1"/>
  <c r="AP155" i="2"/>
  <c r="AQ155" i="2" s="1"/>
  <c r="AP159" i="2"/>
  <c r="AQ159" i="2" s="1"/>
  <c r="AP163" i="2"/>
  <c r="AQ163" i="2" s="1"/>
  <c r="AP167" i="2"/>
  <c r="AQ167" i="2" s="1"/>
  <c r="AP171" i="2"/>
  <c r="AQ171" i="2" s="1"/>
  <c r="AP175" i="2"/>
  <c r="AQ175" i="2" s="1"/>
  <c r="AP179" i="2"/>
  <c r="AQ179" i="2" s="1"/>
  <c r="AP183" i="2"/>
  <c r="AQ183" i="2" s="1"/>
  <c r="AP247" i="2"/>
  <c r="AQ247" i="2" s="1"/>
  <c r="AP519" i="2"/>
  <c r="AQ519" i="2" s="1"/>
  <c r="AP631" i="2"/>
  <c r="AQ631" i="2" s="1"/>
  <c r="AP674" i="2"/>
  <c r="AQ674" i="2" s="1"/>
  <c r="AP435" i="2"/>
  <c r="AQ435" i="2" s="1"/>
  <c r="AP503" i="2"/>
  <c r="AQ503" i="2" s="1"/>
  <c r="AP6" i="2"/>
  <c r="AQ6" i="2" s="1"/>
  <c r="AP70" i="2"/>
  <c r="AQ70" i="2" s="1"/>
  <c r="AP86" i="2"/>
  <c r="AQ86" i="2" s="1"/>
  <c r="AP102" i="2"/>
  <c r="AQ102" i="2" s="1"/>
  <c r="AP110" i="2"/>
  <c r="AQ110" i="2" s="1"/>
  <c r="AP118" i="2"/>
  <c r="AQ118" i="2" s="1"/>
  <c r="AP122" i="2"/>
  <c r="AQ122" i="2" s="1"/>
  <c r="AP134" i="2"/>
  <c r="AQ134" i="2" s="1"/>
  <c r="AP154" i="2"/>
  <c r="AQ154" i="2" s="1"/>
  <c r="AP158" i="2"/>
  <c r="AQ158" i="2" s="1"/>
  <c r="AP162" i="2"/>
  <c r="AQ162" i="2" s="1"/>
  <c r="AP166" i="2"/>
  <c r="AQ166" i="2" s="1"/>
  <c r="AP174" i="2"/>
  <c r="AQ174" i="2" s="1"/>
  <c r="AP567" i="2"/>
  <c r="AQ567" i="2" s="1"/>
  <c r="AP587" i="2"/>
  <c r="AQ587" i="2" s="1"/>
  <c r="AP14" i="2"/>
  <c r="AQ14" i="2" s="1"/>
  <c r="AP30" i="2"/>
  <c r="AQ30" i="2" s="1"/>
  <c r="AP46" i="2"/>
  <c r="AQ46" i="2" s="1"/>
  <c r="AP62" i="2"/>
  <c r="AQ62" i="2" s="1"/>
  <c r="AP78" i="2"/>
  <c r="AQ78" i="2" s="1"/>
  <c r="AP94" i="2"/>
  <c r="AQ94" i="2" s="1"/>
  <c r="AP535" i="2"/>
  <c r="AQ535" i="2" s="1"/>
  <c r="AP275" i="2"/>
  <c r="AQ275" i="2" s="1"/>
  <c r="AP307" i="2"/>
  <c r="AQ307" i="2" s="1"/>
  <c r="BK4" i="2"/>
  <c r="BE16" i="2"/>
  <c r="BK16" i="2"/>
  <c r="BH17" i="2"/>
  <c r="BE18" i="2"/>
  <c r="BJ18" i="2"/>
  <c r="BF19" i="2"/>
  <c r="BE20" i="2"/>
  <c r="BK20" i="2"/>
  <c r="BH21" i="2"/>
  <c r="BE22" i="2"/>
  <c r="BJ22" i="2"/>
  <c r="BF23" i="2"/>
  <c r="BE24" i="2"/>
  <c r="BK24" i="2"/>
  <c r="BH25" i="2"/>
  <c r="BE26" i="2"/>
  <c r="BJ26" i="2"/>
  <c r="BF27" i="2"/>
  <c r="BE28" i="2"/>
  <c r="BK28" i="2"/>
  <c r="BH29" i="2"/>
  <c r="BE30" i="2"/>
  <c r="BJ30" i="2"/>
  <c r="BF31" i="2"/>
  <c r="BE32" i="2"/>
  <c r="BK32" i="2"/>
  <c r="BH33" i="2"/>
  <c r="BE34" i="2"/>
  <c r="BJ34" i="2"/>
  <c r="BF35" i="2"/>
  <c r="BE36" i="2"/>
  <c r="BK36" i="2"/>
  <c r="BH37" i="2"/>
  <c r="BE38" i="2"/>
  <c r="BJ38" i="2"/>
  <c r="BF39" i="2"/>
  <c r="BE40" i="2"/>
  <c r="BK40" i="2"/>
  <c r="BH41" i="2"/>
  <c r="BE42" i="2"/>
  <c r="BJ42" i="2"/>
  <c r="BF43" i="2"/>
  <c r="BE44" i="2"/>
  <c r="BK44" i="2"/>
  <c r="BH45" i="2"/>
  <c r="BE46" i="2"/>
  <c r="BJ46" i="2"/>
  <c r="BF47" i="2"/>
  <c r="BE48" i="2"/>
  <c r="BK48" i="2"/>
  <c r="BH49" i="2"/>
  <c r="BE50" i="2"/>
  <c r="BJ50" i="2"/>
  <c r="BF51" i="2"/>
  <c r="BE52" i="2"/>
  <c r="BK52" i="2"/>
  <c r="BH53" i="2"/>
  <c r="BE54" i="2"/>
  <c r="BJ54" i="2"/>
  <c r="BF55" i="2"/>
  <c r="BE56" i="2"/>
  <c r="BK56" i="2"/>
  <c r="BH57" i="2"/>
  <c r="BE58" i="2"/>
  <c r="BJ58" i="2"/>
  <c r="BF59" i="2"/>
  <c r="BE60" i="2"/>
  <c r="BK60" i="2"/>
  <c r="BH61" i="2"/>
  <c r="BE62" i="2"/>
  <c r="BJ62" i="2"/>
  <c r="BF63" i="2"/>
  <c r="BE64" i="2"/>
  <c r="BK64" i="2"/>
  <c r="BH65" i="2"/>
  <c r="BE66" i="2"/>
  <c r="BJ66" i="2"/>
  <c r="BF67" i="2"/>
  <c r="BE68" i="2"/>
  <c r="BK68" i="2"/>
  <c r="BH69" i="2"/>
  <c r="BE70" i="2"/>
  <c r="BJ70" i="2"/>
  <c r="BF71" i="2"/>
  <c r="BE72" i="2"/>
  <c r="BK72" i="2"/>
  <c r="BH73" i="2"/>
  <c r="BE74" i="2"/>
  <c r="BJ74" i="2"/>
  <c r="BF75" i="2"/>
  <c r="BE76" i="2"/>
  <c r="BK76" i="2"/>
  <c r="BH77" i="2"/>
  <c r="BE78" i="2"/>
  <c r="BJ78" i="2"/>
  <c r="BF79" i="2"/>
  <c r="BE80" i="2"/>
  <c r="BK80" i="2"/>
  <c r="BH81" i="2"/>
  <c r="BE82" i="2"/>
  <c r="BJ82" i="2"/>
  <c r="BF83" i="2"/>
  <c r="BE84" i="2"/>
  <c r="BK84" i="2"/>
  <c r="BH85" i="2"/>
  <c r="BE86" i="2"/>
  <c r="BJ86" i="2"/>
  <c r="BF87" i="2"/>
  <c r="BE88" i="2"/>
  <c r="BK88" i="2"/>
  <c r="BH89" i="2"/>
  <c r="BE90" i="2"/>
  <c r="BJ90" i="2"/>
  <c r="BF91" i="2"/>
  <c r="BE92" i="2"/>
  <c r="BK92" i="2"/>
  <c r="BH93" i="2"/>
  <c r="BE94" i="2"/>
  <c r="BJ94" i="2"/>
  <c r="BF95" i="2"/>
  <c r="BE96" i="2"/>
  <c r="BK96" i="2"/>
  <c r="BH97" i="2"/>
  <c r="BE98" i="2"/>
  <c r="BJ98" i="2"/>
  <c r="BF99" i="2"/>
  <c r="BE100" i="2"/>
  <c r="BK100" i="2"/>
  <c r="BH101" i="2"/>
  <c r="BE102" i="2"/>
  <c r="BJ102" i="2"/>
  <c r="BF103" i="2"/>
  <c r="BE104" i="2"/>
  <c r="BK104" i="2"/>
  <c r="BH105" i="2"/>
  <c r="BE106" i="2"/>
  <c r="BJ106" i="2"/>
  <c r="BF107" i="2"/>
  <c r="BE108" i="2"/>
  <c r="BK108" i="2"/>
  <c r="BH109" i="2"/>
  <c r="BE110" i="2"/>
  <c r="BJ110" i="2"/>
  <c r="BF111" i="2"/>
  <c r="BE112" i="2"/>
  <c r="BK112" i="2"/>
  <c r="BH113" i="2"/>
  <c r="BE114" i="2"/>
  <c r="BJ114" i="2"/>
  <c r="BF115" i="2"/>
  <c r="BE116" i="2"/>
  <c r="BK116" i="2"/>
  <c r="BH117" i="2"/>
  <c r="BE118" i="2"/>
  <c r="BJ118" i="2"/>
  <c r="BF119" i="2"/>
  <c r="BE120" i="2"/>
  <c r="BK120" i="2"/>
  <c r="BH121" i="2"/>
  <c r="BE122" i="2"/>
  <c r="BJ122" i="2"/>
  <c r="BF123" i="2"/>
  <c r="BE124" i="2"/>
  <c r="BK124" i="2"/>
  <c r="BH125" i="2"/>
  <c r="BE126" i="2"/>
  <c r="BJ126" i="2"/>
  <c r="BF127" i="2"/>
  <c r="BE128" i="2"/>
  <c r="BK128" i="2"/>
  <c r="BH129" i="2"/>
  <c r="BE130" i="2"/>
  <c r="BJ130" i="2"/>
  <c r="BF131" i="2"/>
  <c r="BE132" i="2"/>
  <c r="BK132" i="2"/>
  <c r="BH133" i="2"/>
  <c r="BE134" i="2"/>
  <c r="BJ134" i="2"/>
  <c r="BF135" i="2"/>
  <c r="BE136" i="2"/>
  <c r="BK136" i="2"/>
  <c r="BH137" i="2"/>
  <c r="BE138" i="2"/>
  <c r="BJ138" i="2"/>
  <c r="BF139" i="2"/>
  <c r="BE140" i="2"/>
  <c r="BK140" i="2"/>
  <c r="BH141" i="2"/>
  <c r="BE142" i="2"/>
  <c r="BJ142" i="2"/>
  <c r="BF143" i="2"/>
  <c r="BE144" i="2"/>
  <c r="BK144" i="2"/>
  <c r="BH145" i="2"/>
  <c r="BE146" i="2"/>
  <c r="BJ146" i="2"/>
  <c r="BF147" i="2"/>
  <c r="BE148" i="2"/>
  <c r="BK148" i="2"/>
  <c r="BH149" i="2"/>
  <c r="BE150" i="2"/>
  <c r="BJ150" i="2"/>
  <c r="BF151" i="2"/>
  <c r="BE152" i="2"/>
  <c r="BK152" i="2"/>
  <c r="BH153" i="2"/>
  <c r="BE154" i="2"/>
  <c r="BJ154" i="2"/>
  <c r="BF155" i="2"/>
  <c r="BE156" i="2"/>
  <c r="BK156" i="2"/>
  <c r="BH157" i="2"/>
  <c r="BE158" i="2"/>
  <c r="BJ158" i="2"/>
  <c r="BF159" i="2"/>
  <c r="BE160" i="2"/>
  <c r="BK160" i="2"/>
  <c r="BH161" i="2"/>
  <c r="BE162" i="2"/>
  <c r="BJ162" i="2"/>
  <c r="BF163" i="2"/>
  <c r="BE164" i="2"/>
  <c r="BK164" i="2"/>
  <c r="BH165" i="2"/>
  <c r="BE166" i="2"/>
  <c r="BJ166" i="2"/>
  <c r="BF167" i="2"/>
  <c r="BE168" i="2"/>
  <c r="BK168" i="2"/>
  <c r="BH169" i="2"/>
  <c r="BE170" i="2"/>
  <c r="BJ170" i="2"/>
  <c r="BF171" i="2"/>
  <c r="BE172" i="2"/>
  <c r="BK172" i="2"/>
  <c r="BH173" i="2"/>
  <c r="BE174" i="2"/>
  <c r="BJ174" i="2"/>
  <c r="BF175" i="2"/>
  <c r="BE176" i="2"/>
  <c r="BK176" i="2"/>
  <c r="BH177" i="2"/>
  <c r="BE178" i="2"/>
  <c r="BJ178" i="2"/>
  <c r="BF179" i="2"/>
  <c r="BE180" i="2"/>
  <c r="BK180" i="2"/>
  <c r="BH181" i="2"/>
  <c r="BE182" i="2"/>
  <c r="BJ182" i="2"/>
  <c r="BH183" i="2"/>
  <c r="BD184" i="2"/>
  <c r="AP185" i="2"/>
  <c r="AQ185" i="2" s="1"/>
  <c r="BF185" i="2"/>
  <c r="BE186" i="2"/>
  <c r="BH187" i="2"/>
  <c r="BD188" i="2"/>
  <c r="AP189" i="2"/>
  <c r="AQ189" i="2" s="1"/>
  <c r="BF189" i="2"/>
  <c r="BF190" i="2"/>
  <c r="BF193" i="2"/>
  <c r="BG194" i="2"/>
  <c r="BD195" i="2"/>
  <c r="BJ197" i="2"/>
  <c r="BK198" i="2"/>
  <c r="BH199" i="2"/>
  <c r="BG200" i="2"/>
  <c r="BK201" i="2"/>
  <c r="BI203" i="2"/>
  <c r="BH204" i="2"/>
  <c r="BD205" i="2"/>
  <c r="BF206" i="2"/>
  <c r="BF209" i="2"/>
  <c r="BG210" i="2"/>
  <c r="BD211" i="2"/>
  <c r="BJ213" i="2"/>
  <c r="BK214" i="2"/>
  <c r="BH215" i="2"/>
  <c r="BG216" i="2"/>
  <c r="BK217" i="2"/>
  <c r="BI219" i="2"/>
  <c r="BH220" i="2"/>
  <c r="BD221" i="2"/>
  <c r="BF222" i="2"/>
  <c r="BF225" i="2"/>
  <c r="BG226" i="2"/>
  <c r="BD227" i="2"/>
  <c r="BJ229" i="2"/>
  <c r="BK230" i="2"/>
  <c r="BH231" i="2"/>
  <c r="BG232" i="2"/>
  <c r="BK233" i="2"/>
  <c r="BI235" i="2"/>
  <c r="BH236" i="2"/>
  <c r="BD237" i="2"/>
  <c r="BF238" i="2"/>
  <c r="AP239" i="2"/>
  <c r="AQ239" i="2" s="1"/>
  <c r="BF241" i="2"/>
  <c r="BG242" i="2"/>
  <c r="BD243" i="2"/>
  <c r="BJ245" i="2"/>
  <c r="BK246" i="2"/>
  <c r="BH247" i="2"/>
  <c r="BG248" i="2"/>
  <c r="BK249" i="2"/>
  <c r="BI251" i="2"/>
  <c r="BH252" i="2"/>
  <c r="BD253" i="2"/>
  <c r="BF254" i="2"/>
  <c r="BF257" i="2"/>
  <c r="BG258" i="2"/>
  <c r="BD259" i="2"/>
  <c r="BJ261" i="2"/>
  <c r="BK262" i="2"/>
  <c r="BH263" i="2"/>
  <c r="BG264" i="2"/>
  <c r="BK265" i="2"/>
  <c r="BI267" i="2"/>
  <c r="BH268" i="2"/>
  <c r="BD269" i="2"/>
  <c r="BF270" i="2"/>
  <c r="BF273" i="2"/>
  <c r="BG274" i="2"/>
  <c r="BD275" i="2"/>
  <c r="BJ277" i="2"/>
  <c r="BK278" i="2"/>
  <c r="BH279" i="2"/>
  <c r="BG280" i="2"/>
  <c r="BK281" i="2"/>
  <c r="BI283" i="2"/>
  <c r="BH284" i="2"/>
  <c r="BD285" i="2"/>
  <c r="BF286" i="2"/>
  <c r="BF289" i="2"/>
  <c r="BG290" i="2"/>
  <c r="BD291" i="2"/>
  <c r="BJ293" i="2"/>
  <c r="BK294" i="2"/>
  <c r="BH295" i="2"/>
  <c r="BG296" i="2"/>
  <c r="BK297" i="2"/>
  <c r="BI299" i="2"/>
  <c r="BH300" i="2"/>
  <c r="BD301" i="2"/>
  <c r="BF302" i="2"/>
  <c r="AP303" i="2"/>
  <c r="AQ303" i="2" s="1"/>
  <c r="BF305" i="2"/>
  <c r="BG306" i="2"/>
  <c r="BD307" i="2"/>
  <c r="BJ309" i="2"/>
  <c r="BK310" i="2"/>
  <c r="BH311" i="2"/>
  <c r="BG312" i="2"/>
  <c r="BK313" i="2"/>
  <c r="BI315" i="2"/>
  <c r="BH316" i="2"/>
  <c r="BD317" i="2"/>
  <c r="BF318" i="2"/>
  <c r="BF321" i="2"/>
  <c r="BG322" i="2"/>
  <c r="BD323" i="2"/>
  <c r="BJ325" i="2"/>
  <c r="BK326" i="2"/>
  <c r="BH327" i="2"/>
  <c r="BG328" i="2"/>
  <c r="BK329" i="2"/>
  <c r="BI331" i="2"/>
  <c r="BH332" i="2"/>
  <c r="BD333" i="2"/>
  <c r="BF334" i="2"/>
  <c r="BF337" i="2"/>
  <c r="BG338" i="2"/>
  <c r="BD339" i="2"/>
  <c r="BJ341" i="2"/>
  <c r="BK342" i="2"/>
  <c r="BH343" i="2"/>
  <c r="BG344" i="2"/>
  <c r="BK345" i="2"/>
  <c r="BI347" i="2"/>
  <c r="BH348" i="2"/>
  <c r="BD349" i="2"/>
  <c r="BF350" i="2"/>
  <c r="BF353" i="2"/>
  <c r="BG354" i="2"/>
  <c r="BD355" i="2"/>
  <c r="BJ357" i="2"/>
  <c r="BK358" i="2"/>
  <c r="BH359" i="2"/>
  <c r="BG360" i="2"/>
  <c r="BK361" i="2"/>
  <c r="BI363" i="2"/>
  <c r="BH364" i="2"/>
  <c r="BD365" i="2"/>
  <c r="BF366" i="2"/>
  <c r="AP367" i="2"/>
  <c r="AQ367" i="2" s="1"/>
  <c r="BF369" i="2"/>
  <c r="BG370" i="2"/>
  <c r="BD371" i="2"/>
  <c r="BJ373" i="2"/>
  <c r="BK374" i="2"/>
  <c r="BH375" i="2"/>
  <c r="BG376" i="2"/>
  <c r="BK377" i="2"/>
  <c r="BK385" i="2"/>
  <c r="BF393" i="2"/>
  <c r="BG396" i="2"/>
  <c r="BJ397" i="2"/>
  <c r="BH399" i="2"/>
  <c r="BG400" i="2"/>
  <c r="BI403" i="2"/>
  <c r="BF405" i="2"/>
  <c r="BF406" i="2"/>
  <c r="BD407" i="2"/>
  <c r="BK410" i="2"/>
  <c r="BH411" i="2"/>
  <c r="BK417" i="2"/>
  <c r="BF425" i="2"/>
  <c r="BG428" i="2"/>
  <c r="BJ429" i="2"/>
  <c r="BH431" i="2"/>
  <c r="BH432" i="2"/>
  <c r="BD433" i="2"/>
  <c r="BF434" i="2"/>
  <c r="BG438" i="2"/>
  <c r="BG448" i="2"/>
  <c r="BI451" i="2"/>
  <c r="BF453" i="2"/>
  <c r="BF454" i="2"/>
  <c r="BD455" i="2"/>
  <c r="BK458" i="2"/>
  <c r="BH459" i="2"/>
  <c r="BH468" i="2"/>
  <c r="BD469" i="2"/>
  <c r="AP471" i="2"/>
  <c r="AQ471" i="2" s="1"/>
  <c r="BJ473" i="2"/>
  <c r="BG474" i="2"/>
  <c r="BD475" i="2"/>
  <c r="BK477" i="2"/>
  <c r="BK478" i="2"/>
  <c r="BI479" i="2"/>
  <c r="BK481" i="2"/>
  <c r="BF490" i="2"/>
  <c r="BE491" i="2"/>
  <c r="BJ505" i="2"/>
  <c r="BG508" i="2"/>
  <c r="BK510" i="2"/>
  <c r="BJ511" i="2"/>
  <c r="BG512" i="2"/>
  <c r="BD513" i="2"/>
  <c r="BI514" i="2"/>
  <c r="BD515" i="2"/>
  <c r="BD516" i="2"/>
  <c r="BK517" i="2"/>
  <c r="BF522" i="2"/>
  <c r="BE523" i="2"/>
  <c r="BJ537" i="2"/>
  <c r="BG540" i="2"/>
  <c r="BK542" i="2"/>
  <c r="BJ543" i="2"/>
  <c r="BG544" i="2"/>
  <c r="BD545" i="2"/>
  <c r="BI546" i="2"/>
  <c r="BD547" i="2"/>
  <c r="BD548" i="2"/>
  <c r="BK549" i="2"/>
  <c r="AP555" i="2"/>
  <c r="AQ555" i="2" s="1"/>
  <c r="BG557" i="2"/>
  <c r="BK562" i="2"/>
  <c r="BI563" i="2"/>
  <c r="BG569" i="2"/>
  <c r="BF570" i="2"/>
  <c r="BE571" i="2"/>
  <c r="BJ585" i="2"/>
  <c r="BG586" i="2"/>
  <c r="BE591" i="2"/>
  <c r="BD592" i="2"/>
  <c r="BG598" i="2"/>
  <c r="BG604" i="2"/>
  <c r="BK606" i="2"/>
  <c r="BJ607" i="2"/>
  <c r="BG608" i="2"/>
  <c r="BD609" i="2"/>
  <c r="BI610" i="2"/>
  <c r="BD611" i="2"/>
  <c r="BD612" i="2"/>
  <c r="BK613" i="2"/>
  <c r="BG621" i="2"/>
  <c r="BK626" i="2"/>
  <c r="BI627" i="2"/>
  <c r="BG633" i="2"/>
  <c r="BF634" i="2"/>
  <c r="BE635" i="2"/>
  <c r="BJ637" i="2"/>
  <c r="BE645" i="2"/>
  <c r="BI647" i="2"/>
  <c r="BD651" i="2"/>
  <c r="BG664" i="2"/>
  <c r="BJ665" i="2"/>
  <c r="BG668" i="2"/>
  <c r="BG675" i="2"/>
  <c r="BF678" i="2"/>
  <c r="BI681" i="2"/>
  <c r="BD687" i="2"/>
  <c r="BH698" i="2"/>
  <c r="BJ701" i="2"/>
  <c r="BE717" i="2"/>
  <c r="BK718" i="2"/>
  <c r="BK724" i="2"/>
  <c r="BI728" i="2"/>
  <c r="BH735" i="2"/>
  <c r="BK737" i="2"/>
  <c r="AP259" i="2"/>
  <c r="AQ259" i="2" s="1"/>
  <c r="AP291" i="2"/>
  <c r="AQ291" i="2" s="1"/>
  <c r="AP371" i="2"/>
  <c r="AQ371" i="2" s="1"/>
  <c r="AP451" i="2"/>
  <c r="AQ451" i="2" s="1"/>
  <c r="AP571" i="2"/>
  <c r="AQ571" i="2" s="1"/>
  <c r="BK810" i="2"/>
  <c r="BG810" i="2"/>
  <c r="BH809" i="2"/>
  <c r="BD809" i="2"/>
  <c r="BI808" i="2"/>
  <c r="BE808" i="2"/>
  <c r="BJ807" i="2"/>
  <c r="BF807" i="2"/>
  <c r="BK806" i="2"/>
  <c r="BG806" i="2"/>
  <c r="BH805" i="2"/>
  <c r="BD805" i="2"/>
  <c r="BI804" i="2"/>
  <c r="BE804" i="2"/>
  <c r="BJ803" i="2"/>
  <c r="BF803" i="2"/>
  <c r="BK802" i="2"/>
  <c r="BG802" i="2"/>
  <c r="BH801" i="2"/>
  <c r="BD801" i="2"/>
  <c r="BI800" i="2"/>
  <c r="BE800" i="2"/>
  <c r="BJ799" i="2"/>
  <c r="BF799" i="2"/>
  <c r="BK798" i="2"/>
  <c r="BG798" i="2"/>
  <c r="BH797" i="2"/>
  <c r="BD797" i="2"/>
  <c r="BI796" i="2"/>
  <c r="BE796" i="2"/>
  <c r="BJ795" i="2"/>
  <c r="BF795" i="2"/>
  <c r="BK794" i="2"/>
  <c r="BG794" i="2"/>
  <c r="BH793" i="2"/>
  <c r="BD793" i="2"/>
  <c r="BI792" i="2"/>
  <c r="BE792" i="2"/>
  <c r="BJ791" i="2"/>
  <c r="BF791" i="2"/>
  <c r="BK790" i="2"/>
  <c r="BG790" i="2"/>
  <c r="BH789" i="2"/>
  <c r="BD789" i="2"/>
  <c r="BI788" i="2"/>
  <c r="BE788" i="2"/>
  <c r="BJ787" i="2"/>
  <c r="BF787" i="2"/>
  <c r="BK786" i="2"/>
  <c r="BG786" i="2"/>
  <c r="BH785" i="2"/>
  <c r="BD785" i="2"/>
  <c r="BI784" i="2"/>
  <c r="BE784" i="2"/>
  <c r="BJ783" i="2"/>
  <c r="BF783" i="2"/>
  <c r="BK782" i="2"/>
  <c r="BF810" i="2"/>
  <c r="BJ809" i="2"/>
  <c r="BE809" i="2"/>
  <c r="BH808" i="2"/>
  <c r="BK807" i="2"/>
  <c r="BE807" i="2"/>
  <c r="BF806" i="2"/>
  <c r="BJ805" i="2"/>
  <c r="BE805" i="2"/>
  <c r="BH804" i="2"/>
  <c r="BK803" i="2"/>
  <c r="BE803" i="2"/>
  <c r="BF802" i="2"/>
  <c r="BJ801" i="2"/>
  <c r="BE801" i="2"/>
  <c r="BH800" i="2"/>
  <c r="BK799" i="2"/>
  <c r="BE799" i="2"/>
  <c r="BF798" i="2"/>
  <c r="BJ797" i="2"/>
  <c r="BE797" i="2"/>
  <c r="BH796" i="2"/>
  <c r="BK795" i="2"/>
  <c r="BE795" i="2"/>
  <c r="BF794" i="2"/>
  <c r="BJ793" i="2"/>
  <c r="BE793" i="2"/>
  <c r="BH792" i="2"/>
  <c r="BK791" i="2"/>
  <c r="BE791" i="2"/>
  <c r="BF790" i="2"/>
  <c r="BJ789" i="2"/>
  <c r="BE789" i="2"/>
  <c r="BH788" i="2"/>
  <c r="BK787" i="2"/>
  <c r="BE787" i="2"/>
  <c r="BF786" i="2"/>
  <c r="BJ785" i="2"/>
  <c r="BE785" i="2"/>
  <c r="BH784" i="2"/>
  <c r="BK783" i="2"/>
  <c r="BE783" i="2"/>
  <c r="BG782" i="2"/>
  <c r="BH781" i="2"/>
  <c r="BD781" i="2"/>
  <c r="BI780" i="2"/>
  <c r="BE780" i="2"/>
  <c r="BJ779" i="2"/>
  <c r="BF779" i="2"/>
  <c r="BK778" i="2"/>
  <c r="BG778" i="2"/>
  <c r="BH777" i="2"/>
  <c r="BD777" i="2"/>
  <c r="BI776" i="2"/>
  <c r="BE776" i="2"/>
  <c r="BJ775" i="2"/>
  <c r="BF775" i="2"/>
  <c r="BK774" i="2"/>
  <c r="BG774" i="2"/>
  <c r="BH773" i="2"/>
  <c r="BD773" i="2"/>
  <c r="BI772" i="2"/>
  <c r="BE772" i="2"/>
  <c r="BJ810" i="2"/>
  <c r="BE810" i="2"/>
  <c r="BI809" i="2"/>
  <c r="BG808" i="2"/>
  <c r="BI807" i="2"/>
  <c r="BD807" i="2"/>
  <c r="BJ806" i="2"/>
  <c r="BE806" i="2"/>
  <c r="BI805" i="2"/>
  <c r="BG804" i="2"/>
  <c r="BI803" i="2"/>
  <c r="BD803" i="2"/>
  <c r="BJ802" i="2"/>
  <c r="BE802" i="2"/>
  <c r="BI801" i="2"/>
  <c r="BG800" i="2"/>
  <c r="BI799" i="2"/>
  <c r="BD799" i="2"/>
  <c r="BJ798" i="2"/>
  <c r="BE798" i="2"/>
  <c r="BI797" i="2"/>
  <c r="BG796" i="2"/>
  <c r="BI795" i="2"/>
  <c r="BD795" i="2"/>
  <c r="BJ794" i="2"/>
  <c r="BE794" i="2"/>
  <c r="BI793" i="2"/>
  <c r="BG792" i="2"/>
  <c r="BI791" i="2"/>
  <c r="BD791" i="2"/>
  <c r="BJ790" i="2"/>
  <c r="BE790" i="2"/>
  <c r="BI789" i="2"/>
  <c r="BG788" i="2"/>
  <c r="BI787" i="2"/>
  <c r="BD787" i="2"/>
  <c r="BJ786" i="2"/>
  <c r="BE786" i="2"/>
  <c r="BI785" i="2"/>
  <c r="BG784" i="2"/>
  <c r="BI783" i="2"/>
  <c r="BD783" i="2"/>
  <c r="BJ782" i="2"/>
  <c r="BF782" i="2"/>
  <c r="BK781" i="2"/>
  <c r="BG781" i="2"/>
  <c r="BH780" i="2"/>
  <c r="BD780" i="2"/>
  <c r="BI779" i="2"/>
  <c r="BE779" i="2"/>
  <c r="BJ778" i="2"/>
  <c r="BF778" i="2"/>
  <c r="BK777" i="2"/>
  <c r="BG777" i="2"/>
  <c r="BF809" i="2"/>
  <c r="BD808" i="2"/>
  <c r="BH807" i="2"/>
  <c r="BI806" i="2"/>
  <c r="BK804" i="2"/>
  <c r="BG803" i="2"/>
  <c r="BH802" i="2"/>
  <c r="BK801" i="2"/>
  <c r="BJ800" i="2"/>
  <c r="BD798" i="2"/>
  <c r="BG797" i="2"/>
  <c r="BF796" i="2"/>
  <c r="BF793" i="2"/>
  <c r="BD792" i="2"/>
  <c r="BH791" i="2"/>
  <c r="BI790" i="2"/>
  <c r="BK788" i="2"/>
  <c r="BG787" i="2"/>
  <c r="BH786" i="2"/>
  <c r="BK785" i="2"/>
  <c r="BJ784" i="2"/>
  <c r="BE782" i="2"/>
  <c r="BJ781" i="2"/>
  <c r="BK780" i="2"/>
  <c r="BK779" i="2"/>
  <c r="BH778" i="2"/>
  <c r="BE777" i="2"/>
  <c r="BG776" i="2"/>
  <c r="BI775" i="2"/>
  <c r="BD775" i="2"/>
  <c r="BJ774" i="2"/>
  <c r="BE774" i="2"/>
  <c r="BI773" i="2"/>
  <c r="BG772" i="2"/>
  <c r="BK771" i="2"/>
  <c r="BG771" i="2"/>
  <c r="BH770" i="2"/>
  <c r="BD770" i="2"/>
  <c r="BI769" i="2"/>
  <c r="BE769" i="2"/>
  <c r="BJ768" i="2"/>
  <c r="BF768" i="2"/>
  <c r="BK767" i="2"/>
  <c r="BG767" i="2"/>
  <c r="BH766" i="2"/>
  <c r="BD766" i="2"/>
  <c r="BI765" i="2"/>
  <c r="BE765" i="2"/>
  <c r="BJ764" i="2"/>
  <c r="BF764" i="2"/>
  <c r="BK763" i="2"/>
  <c r="BG763" i="2"/>
  <c r="BI810" i="2"/>
  <c r="BK808" i="2"/>
  <c r="BG807" i="2"/>
  <c r="BH806" i="2"/>
  <c r="BK805" i="2"/>
  <c r="BJ804" i="2"/>
  <c r="BD802" i="2"/>
  <c r="BG801" i="2"/>
  <c r="BF800" i="2"/>
  <c r="BF797" i="2"/>
  <c r="BD796" i="2"/>
  <c r="BH795" i="2"/>
  <c r="BI794" i="2"/>
  <c r="BK792" i="2"/>
  <c r="BG791" i="2"/>
  <c r="BH790" i="2"/>
  <c r="BK789" i="2"/>
  <c r="BJ788" i="2"/>
  <c r="BD786" i="2"/>
  <c r="BG785" i="2"/>
  <c r="BF784" i="2"/>
  <c r="BD782" i="2"/>
  <c r="BI781" i="2"/>
  <c r="BJ780" i="2"/>
  <c r="BH779" i="2"/>
  <c r="BE778" i="2"/>
  <c r="BJ777" i="2"/>
  <c r="BK776" i="2"/>
  <c r="BF776" i="2"/>
  <c r="BH775" i="2"/>
  <c r="BI774" i="2"/>
  <c r="BD774" i="2"/>
  <c r="BG773" i="2"/>
  <c r="BK772" i="2"/>
  <c r="BF772" i="2"/>
  <c r="BJ771" i="2"/>
  <c r="BF771" i="2"/>
  <c r="BK770" i="2"/>
  <c r="BG770" i="2"/>
  <c r="BH769" i="2"/>
  <c r="BD769" i="2"/>
  <c r="BI768" i="2"/>
  <c r="BE768" i="2"/>
  <c r="BJ767" i="2"/>
  <c r="BF767" i="2"/>
  <c r="BK766" i="2"/>
  <c r="BG766" i="2"/>
  <c r="BH765" i="2"/>
  <c r="BD765" i="2"/>
  <c r="BI764" i="2"/>
  <c r="BE764" i="2"/>
  <c r="BJ763" i="2"/>
  <c r="BF763" i="2"/>
  <c r="BK762" i="2"/>
  <c r="BG762" i="2"/>
  <c r="BH761" i="2"/>
  <c r="BD761" i="2"/>
  <c r="BI760" i="2"/>
  <c r="BE760" i="2"/>
  <c r="BJ759" i="2"/>
  <c r="BF759" i="2"/>
  <c r="BK758" i="2"/>
  <c r="BG758" i="2"/>
  <c r="BH757" i="2"/>
  <c r="BD757" i="2"/>
  <c r="BI756" i="2"/>
  <c r="BE756" i="2"/>
  <c r="BJ755" i="2"/>
  <c r="BF755" i="2"/>
  <c r="BK754" i="2"/>
  <c r="BG754" i="2"/>
  <c r="BH753" i="2"/>
  <c r="BD753" i="2"/>
  <c r="BI752" i="2"/>
  <c r="BE752" i="2"/>
  <c r="BJ751" i="2"/>
  <c r="BF751" i="2"/>
  <c r="BK750" i="2"/>
  <c r="BG750" i="2"/>
  <c r="BH749" i="2"/>
  <c r="BD749" i="2"/>
  <c r="BI748" i="2"/>
  <c r="BE748" i="2"/>
  <c r="BJ747" i="2"/>
  <c r="BF747" i="2"/>
  <c r="BK746" i="2"/>
  <c r="BG746" i="2"/>
  <c r="BH745" i="2"/>
  <c r="BD745" i="2"/>
  <c r="BI744" i="2"/>
  <c r="BE744" i="2"/>
  <c r="BJ743" i="2"/>
  <c r="BF743" i="2"/>
  <c r="BK742" i="2"/>
  <c r="BG742" i="2"/>
  <c r="BH741" i="2"/>
  <c r="BD741" i="2"/>
  <c r="BI740" i="2"/>
  <c r="BE740" i="2"/>
  <c r="BJ739" i="2"/>
  <c r="BF739" i="2"/>
  <c r="BK738" i="2"/>
  <c r="BG738" i="2"/>
  <c r="BH737" i="2"/>
  <c r="BD737" i="2"/>
  <c r="BI736" i="2"/>
  <c r="BE736" i="2"/>
  <c r="BJ735" i="2"/>
  <c r="BF735" i="2"/>
  <c r="BK734" i="2"/>
  <c r="BG734" i="2"/>
  <c r="BH733" i="2"/>
  <c r="BD733" i="2"/>
  <c r="BI732" i="2"/>
  <c r="BE732" i="2"/>
  <c r="BJ731" i="2"/>
  <c r="BF731" i="2"/>
  <c r="BH810" i="2"/>
  <c r="BK809" i="2"/>
  <c r="BJ808" i="2"/>
  <c r="BD806" i="2"/>
  <c r="BG805" i="2"/>
  <c r="BF804" i="2"/>
  <c r="BD810" i="2"/>
  <c r="BG809" i="2"/>
  <c r="BF808" i="2"/>
  <c r="BF805" i="2"/>
  <c r="BK800" i="2"/>
  <c r="BH794" i="2"/>
  <c r="BK793" i="2"/>
  <c r="BD790" i="2"/>
  <c r="BF789" i="2"/>
  <c r="BD788" i="2"/>
  <c r="BH787" i="2"/>
  <c r="BD779" i="2"/>
  <c r="BI778" i="2"/>
  <c r="BF777" i="2"/>
  <c r="BJ776" i="2"/>
  <c r="BE775" i="2"/>
  <c r="BF774" i="2"/>
  <c r="BK773" i="2"/>
  <c r="BD772" i="2"/>
  <c r="BH771" i="2"/>
  <c r="BE770" i="2"/>
  <c r="BF769" i="2"/>
  <c r="BD768" i="2"/>
  <c r="BH767" i="2"/>
  <c r="BE766" i="2"/>
  <c r="BF765" i="2"/>
  <c r="BD764" i="2"/>
  <c r="BH763" i="2"/>
  <c r="BF762" i="2"/>
  <c r="BJ761" i="2"/>
  <c r="BE761" i="2"/>
  <c r="BH760" i="2"/>
  <c r="BK759" i="2"/>
  <c r="BE759" i="2"/>
  <c r="BF758" i="2"/>
  <c r="BJ757" i="2"/>
  <c r="BE757" i="2"/>
  <c r="BH756" i="2"/>
  <c r="BK755" i="2"/>
  <c r="BE755" i="2"/>
  <c r="BF754" i="2"/>
  <c r="BJ753" i="2"/>
  <c r="BE753" i="2"/>
  <c r="BH752" i="2"/>
  <c r="BK751" i="2"/>
  <c r="BE751" i="2"/>
  <c r="BF750" i="2"/>
  <c r="BJ749" i="2"/>
  <c r="BE749" i="2"/>
  <c r="BH748" i="2"/>
  <c r="BK747" i="2"/>
  <c r="BE747" i="2"/>
  <c r="BF746" i="2"/>
  <c r="BJ745" i="2"/>
  <c r="BE745" i="2"/>
  <c r="BH744" i="2"/>
  <c r="BK743" i="2"/>
  <c r="BE743" i="2"/>
  <c r="BF742" i="2"/>
  <c r="BJ741" i="2"/>
  <c r="BE741" i="2"/>
  <c r="BH740" i="2"/>
  <c r="BK739" i="2"/>
  <c r="BE739" i="2"/>
  <c r="BF738" i="2"/>
  <c r="BJ737" i="2"/>
  <c r="BE737" i="2"/>
  <c r="BH736" i="2"/>
  <c r="BK735" i="2"/>
  <c r="BE735" i="2"/>
  <c r="BF734" i="2"/>
  <c r="BJ733" i="2"/>
  <c r="BE733" i="2"/>
  <c r="BH732" i="2"/>
  <c r="BK731" i="2"/>
  <c r="BE731" i="2"/>
  <c r="BJ730" i="2"/>
  <c r="BF730" i="2"/>
  <c r="BK729" i="2"/>
  <c r="BG729" i="2"/>
  <c r="BH728" i="2"/>
  <c r="BD728" i="2"/>
  <c r="BI727" i="2"/>
  <c r="BE727" i="2"/>
  <c r="BJ726" i="2"/>
  <c r="BF726" i="2"/>
  <c r="BK725" i="2"/>
  <c r="BG725" i="2"/>
  <c r="BH724" i="2"/>
  <c r="BD724" i="2"/>
  <c r="BI723" i="2"/>
  <c r="BE723" i="2"/>
  <c r="BJ722" i="2"/>
  <c r="BF722" i="2"/>
  <c r="BK721" i="2"/>
  <c r="BG721" i="2"/>
  <c r="BH720" i="2"/>
  <c r="BD720" i="2"/>
  <c r="BI719" i="2"/>
  <c r="BE719" i="2"/>
  <c r="BJ718" i="2"/>
  <c r="BF718" i="2"/>
  <c r="BK717" i="2"/>
  <c r="BG717" i="2"/>
  <c r="BH716" i="2"/>
  <c r="BD716" i="2"/>
  <c r="BI715" i="2"/>
  <c r="BE715" i="2"/>
  <c r="BJ714" i="2"/>
  <c r="BF714" i="2"/>
  <c r="BK713" i="2"/>
  <c r="BG713" i="2"/>
  <c r="BH712" i="2"/>
  <c r="BD712" i="2"/>
  <c r="BI711" i="2"/>
  <c r="BE711" i="2"/>
  <c r="BJ710" i="2"/>
  <c r="BF710" i="2"/>
  <c r="BK709" i="2"/>
  <c r="BG709" i="2"/>
  <c r="BH708" i="2"/>
  <c r="BD708" i="2"/>
  <c r="BI707" i="2"/>
  <c r="BF801" i="2"/>
  <c r="BG799" i="2"/>
  <c r="BH798" i="2"/>
  <c r="BJ796" i="2"/>
  <c r="BG795" i="2"/>
  <c r="BJ792" i="2"/>
  <c r="BF788" i="2"/>
  <c r="BK784" i="2"/>
  <c r="BI777" i="2"/>
  <c r="BH776" i="2"/>
  <c r="BJ773" i="2"/>
  <c r="BK769" i="2"/>
  <c r="BG768" i="2"/>
  <c r="BE767" i="2"/>
  <c r="BI766" i="2"/>
  <c r="BG765" i="2"/>
  <c r="BK764" i="2"/>
  <c r="BE762" i="2"/>
  <c r="BF761" i="2"/>
  <c r="BG760" i="2"/>
  <c r="BH759" i="2"/>
  <c r="BH758" i="2"/>
  <c r="BG757" i="2"/>
  <c r="BJ756" i="2"/>
  <c r="BI755" i="2"/>
  <c r="BI754" i="2"/>
  <c r="BI753" i="2"/>
  <c r="BK752" i="2"/>
  <c r="BD752" i="2"/>
  <c r="BD751" i="2"/>
  <c r="BJ750" i="2"/>
  <c r="BD750" i="2"/>
  <c r="BK749" i="2"/>
  <c r="BF748" i="2"/>
  <c r="BG747" i="2"/>
  <c r="BE746" i="2"/>
  <c r="BF745" i="2"/>
  <c r="BG744" i="2"/>
  <c r="BH743" i="2"/>
  <c r="BH742" i="2"/>
  <c r="BG741" i="2"/>
  <c r="BJ740" i="2"/>
  <c r="BI739" i="2"/>
  <c r="BI738" i="2"/>
  <c r="BI737" i="2"/>
  <c r="BK736" i="2"/>
  <c r="BD736" i="2"/>
  <c r="BD735" i="2"/>
  <c r="BJ734" i="2"/>
  <c r="BD734" i="2"/>
  <c r="BK733" i="2"/>
  <c r="BF732" i="2"/>
  <c r="BG731" i="2"/>
  <c r="BH730" i="2"/>
  <c r="BI729" i="2"/>
  <c r="BD729" i="2"/>
  <c r="BG728" i="2"/>
  <c r="BK727" i="2"/>
  <c r="BF727" i="2"/>
  <c r="BH726" i="2"/>
  <c r="BI725" i="2"/>
  <c r="BD725" i="2"/>
  <c r="BG724" i="2"/>
  <c r="BK723" i="2"/>
  <c r="BF723" i="2"/>
  <c r="BH722" i="2"/>
  <c r="BI721" i="2"/>
  <c r="BD721" i="2"/>
  <c r="BG720" i="2"/>
  <c r="BK719" i="2"/>
  <c r="BF719" i="2"/>
  <c r="BH718" i="2"/>
  <c r="BI717" i="2"/>
  <c r="BD717" i="2"/>
  <c r="BG716" i="2"/>
  <c r="BK715" i="2"/>
  <c r="BF715" i="2"/>
  <c r="BH714" i="2"/>
  <c r="BI713" i="2"/>
  <c r="BD713" i="2"/>
  <c r="BG712" i="2"/>
  <c r="BK711" i="2"/>
  <c r="BF711" i="2"/>
  <c r="BH710" i="2"/>
  <c r="BI709" i="2"/>
  <c r="BD709" i="2"/>
  <c r="BG708" i="2"/>
  <c r="BK707" i="2"/>
  <c r="BF707" i="2"/>
  <c r="BK706" i="2"/>
  <c r="BG706" i="2"/>
  <c r="BH705" i="2"/>
  <c r="BD705" i="2"/>
  <c r="BI704" i="2"/>
  <c r="BE704" i="2"/>
  <c r="BJ703" i="2"/>
  <c r="BF703" i="2"/>
  <c r="BK702" i="2"/>
  <c r="BG702" i="2"/>
  <c r="BH701" i="2"/>
  <c r="BD701" i="2"/>
  <c r="BI700" i="2"/>
  <c r="BE700" i="2"/>
  <c r="BJ699" i="2"/>
  <c r="BF699" i="2"/>
  <c r="BK698" i="2"/>
  <c r="BG698" i="2"/>
  <c r="BH697" i="2"/>
  <c r="BD697" i="2"/>
  <c r="BI696" i="2"/>
  <c r="BE696" i="2"/>
  <c r="BJ695" i="2"/>
  <c r="BF695" i="2"/>
  <c r="BK694" i="2"/>
  <c r="BG694" i="2"/>
  <c r="BH693" i="2"/>
  <c r="BD693" i="2"/>
  <c r="BI692" i="2"/>
  <c r="BE692" i="2"/>
  <c r="BJ691" i="2"/>
  <c r="BF691" i="2"/>
  <c r="BK690" i="2"/>
  <c r="BG690" i="2"/>
  <c r="BH689" i="2"/>
  <c r="BD689" i="2"/>
  <c r="BI688" i="2"/>
  <c r="BE688" i="2"/>
  <c r="BJ687" i="2"/>
  <c r="BF687" i="2"/>
  <c r="BK686" i="2"/>
  <c r="BG686" i="2"/>
  <c r="BH685" i="2"/>
  <c r="BD685" i="2"/>
  <c r="BI684" i="2"/>
  <c r="BE684" i="2"/>
  <c r="BJ683" i="2"/>
  <c r="BF683" i="2"/>
  <c r="BK682" i="2"/>
  <c r="BG682" i="2"/>
  <c r="BH681" i="2"/>
  <c r="BD681" i="2"/>
  <c r="BI680" i="2"/>
  <c r="BE680" i="2"/>
  <c r="BJ679" i="2"/>
  <c r="BF679" i="2"/>
  <c r="BK678" i="2"/>
  <c r="BG678" i="2"/>
  <c r="BH677" i="2"/>
  <c r="BD677" i="2"/>
  <c r="BI676" i="2"/>
  <c r="BE676" i="2"/>
  <c r="BJ675" i="2"/>
  <c r="BF675" i="2"/>
  <c r="BK674" i="2"/>
  <c r="BG674" i="2"/>
  <c r="BH673" i="2"/>
  <c r="BD673" i="2"/>
  <c r="BI672" i="2"/>
  <c r="BE672" i="2"/>
  <c r="BJ671" i="2"/>
  <c r="BF671" i="2"/>
  <c r="BK670" i="2"/>
  <c r="BG670" i="2"/>
  <c r="BH669" i="2"/>
  <c r="BD669" i="2"/>
  <c r="BI668" i="2"/>
  <c r="BE668" i="2"/>
  <c r="BJ667" i="2"/>
  <c r="BF667" i="2"/>
  <c r="BK666" i="2"/>
  <c r="BG666" i="2"/>
  <c r="BH665" i="2"/>
  <c r="BD665" i="2"/>
  <c r="BI664" i="2"/>
  <c r="BE664" i="2"/>
  <c r="BJ663" i="2"/>
  <c r="BF663" i="2"/>
  <c r="BK662" i="2"/>
  <c r="BG662" i="2"/>
  <c r="BH661" i="2"/>
  <c r="BD661" i="2"/>
  <c r="BI660" i="2"/>
  <c r="BE660" i="2"/>
  <c r="BJ659" i="2"/>
  <c r="BF659" i="2"/>
  <c r="BK658" i="2"/>
  <c r="BG658" i="2"/>
  <c r="BH657" i="2"/>
  <c r="BD657" i="2"/>
  <c r="BI656" i="2"/>
  <c r="BE656" i="2"/>
  <c r="BJ655" i="2"/>
  <c r="BF655" i="2"/>
  <c r="BK654" i="2"/>
  <c r="BG654" i="2"/>
  <c r="BH653" i="2"/>
  <c r="BD653" i="2"/>
  <c r="BI652" i="2"/>
  <c r="BE652" i="2"/>
  <c r="BJ651" i="2"/>
  <c r="BF651" i="2"/>
  <c r="BK650" i="2"/>
  <c r="BG650" i="2"/>
  <c r="BH649" i="2"/>
  <c r="BD649" i="2"/>
  <c r="BI648" i="2"/>
  <c r="BE648" i="2"/>
  <c r="BJ647" i="2"/>
  <c r="BF647" i="2"/>
  <c r="BK646" i="2"/>
  <c r="BG646" i="2"/>
  <c r="BH645" i="2"/>
  <c r="BD645" i="2"/>
  <c r="BI644" i="2"/>
  <c r="BE644" i="2"/>
  <c r="BJ643" i="2"/>
  <c r="BF643" i="2"/>
  <c r="BK642" i="2"/>
  <c r="BG642" i="2"/>
  <c r="BH641" i="2"/>
  <c r="BD641" i="2"/>
  <c r="BI640" i="2"/>
  <c r="BE640" i="2"/>
  <c r="BJ639" i="2"/>
  <c r="BF639" i="2"/>
  <c r="BK638" i="2"/>
  <c r="BG638" i="2"/>
  <c r="BH637" i="2"/>
  <c r="BD637" i="2"/>
  <c r="BI636" i="2"/>
  <c r="BK797" i="2"/>
  <c r="BK796" i="2"/>
  <c r="BG793" i="2"/>
  <c r="BF781" i="2"/>
  <c r="BG780" i="2"/>
  <c r="BH774" i="2"/>
  <c r="BE773" i="2"/>
  <c r="BH772" i="2"/>
  <c r="BE771" i="2"/>
  <c r="BI770" i="2"/>
  <c r="BJ766" i="2"/>
  <c r="BD763" i="2"/>
  <c r="BH762" i="2"/>
  <c r="BD760" i="2"/>
  <c r="BI759" i="2"/>
  <c r="BD758" i="2"/>
  <c r="BI757" i="2"/>
  <c r="BF756" i="2"/>
  <c r="BD755" i="2"/>
  <c r="BJ754" i="2"/>
  <c r="BG753" i="2"/>
  <c r="BI751" i="2"/>
  <c r="BG749" i="2"/>
  <c r="BG748" i="2"/>
  <c r="BD747" i="2"/>
  <c r="BJ746" i="2"/>
  <c r="BI745" i="2"/>
  <c r="BJ744" i="2"/>
  <c r="BD743" i="2"/>
  <c r="BI742" i="2"/>
  <c r="BK740" i="2"/>
  <c r="BH739" i="2"/>
  <c r="BE738" i="2"/>
  <c r="BG736" i="2"/>
  <c r="BG735" i="2"/>
  <c r="BH734" i="2"/>
  <c r="BK732" i="2"/>
  <c r="BI731" i="2"/>
  <c r="BI730" i="2"/>
  <c r="BH729" i="2"/>
  <c r="BJ728" i="2"/>
  <c r="BH727" i="2"/>
  <c r="BI726" i="2"/>
  <c r="BH725" i="2"/>
  <c r="BJ724" i="2"/>
  <c r="BH723" i="2"/>
  <c r="BI722" i="2"/>
  <c r="BH721" i="2"/>
  <c r="BJ720" i="2"/>
  <c r="BH719" i="2"/>
  <c r="BI718" i="2"/>
  <c r="BH717" i="2"/>
  <c r="BJ716" i="2"/>
  <c r="BH715" i="2"/>
  <c r="BI714" i="2"/>
  <c r="BH713" i="2"/>
  <c r="BJ712" i="2"/>
  <c r="BH711" i="2"/>
  <c r="BI710" i="2"/>
  <c r="BH709" i="2"/>
  <c r="BJ708" i="2"/>
  <c r="BH707" i="2"/>
  <c r="BI706" i="2"/>
  <c r="BD706" i="2"/>
  <c r="BG705" i="2"/>
  <c r="BK704" i="2"/>
  <c r="BF704" i="2"/>
  <c r="BH703" i="2"/>
  <c r="BI702" i="2"/>
  <c r="BD702" i="2"/>
  <c r="BG701" i="2"/>
  <c r="BK700" i="2"/>
  <c r="BF700" i="2"/>
  <c r="BH699" i="2"/>
  <c r="BI698" i="2"/>
  <c r="BD698" i="2"/>
  <c r="BG697" i="2"/>
  <c r="BK696" i="2"/>
  <c r="BF696" i="2"/>
  <c r="BH695" i="2"/>
  <c r="BI694" i="2"/>
  <c r="BD694" i="2"/>
  <c r="BG693" i="2"/>
  <c r="BK692" i="2"/>
  <c r="BF692" i="2"/>
  <c r="BH691" i="2"/>
  <c r="BI690" i="2"/>
  <c r="BD690" i="2"/>
  <c r="BG689" i="2"/>
  <c r="BK688" i="2"/>
  <c r="BF688" i="2"/>
  <c r="BH687" i="2"/>
  <c r="BI686" i="2"/>
  <c r="BD686" i="2"/>
  <c r="BG685" i="2"/>
  <c r="BK684" i="2"/>
  <c r="BF684" i="2"/>
  <c r="BH683" i="2"/>
  <c r="BI682" i="2"/>
  <c r="BD682" i="2"/>
  <c r="BG681" i="2"/>
  <c r="BK680" i="2"/>
  <c r="BF680" i="2"/>
  <c r="BH679" i="2"/>
  <c r="BI678" i="2"/>
  <c r="BD678" i="2"/>
  <c r="BG677" i="2"/>
  <c r="BK676" i="2"/>
  <c r="BF676" i="2"/>
  <c r="BH675" i="2"/>
  <c r="BI674" i="2"/>
  <c r="BD674" i="2"/>
  <c r="BG673" i="2"/>
  <c r="BK672" i="2"/>
  <c r="BF672" i="2"/>
  <c r="BH671" i="2"/>
  <c r="BI670" i="2"/>
  <c r="BD670" i="2"/>
  <c r="BG669" i="2"/>
  <c r="BK668" i="2"/>
  <c r="BF668" i="2"/>
  <c r="BH667" i="2"/>
  <c r="BI666" i="2"/>
  <c r="BD666" i="2"/>
  <c r="BG665" i="2"/>
  <c r="BK664" i="2"/>
  <c r="BF664" i="2"/>
  <c r="BH663" i="2"/>
  <c r="BI662" i="2"/>
  <c r="BD662" i="2"/>
  <c r="BG661" i="2"/>
  <c r="BK660" i="2"/>
  <c r="BF660" i="2"/>
  <c r="BH659" i="2"/>
  <c r="BI658" i="2"/>
  <c r="BD658" i="2"/>
  <c r="BG657" i="2"/>
  <c r="BK656" i="2"/>
  <c r="BF656" i="2"/>
  <c r="BH655" i="2"/>
  <c r="BI654" i="2"/>
  <c r="BD654" i="2"/>
  <c r="BG653" i="2"/>
  <c r="BK652" i="2"/>
  <c r="BF652" i="2"/>
  <c r="BH651" i="2"/>
  <c r="BI650" i="2"/>
  <c r="BD650" i="2"/>
  <c r="BG649" i="2"/>
  <c r="BK648" i="2"/>
  <c r="BF648" i="2"/>
  <c r="BH647" i="2"/>
  <c r="BI646" i="2"/>
  <c r="BD646" i="2"/>
  <c r="BG645" i="2"/>
  <c r="BK644" i="2"/>
  <c r="BF644" i="2"/>
  <c r="BH643" i="2"/>
  <c r="BI642" i="2"/>
  <c r="BD642" i="2"/>
  <c r="BG641" i="2"/>
  <c r="BK640" i="2"/>
  <c r="BF640" i="2"/>
  <c r="BH639" i="2"/>
  <c r="BI638" i="2"/>
  <c r="BD638" i="2"/>
  <c r="BG637" i="2"/>
  <c r="BK636" i="2"/>
  <c r="BF636" i="2"/>
  <c r="BK635" i="2"/>
  <c r="BG635" i="2"/>
  <c r="BH634" i="2"/>
  <c r="BD634" i="2"/>
  <c r="BI633" i="2"/>
  <c r="BE633" i="2"/>
  <c r="BJ632" i="2"/>
  <c r="BF632" i="2"/>
  <c r="BK631" i="2"/>
  <c r="BG631" i="2"/>
  <c r="BH630" i="2"/>
  <c r="BD630" i="2"/>
  <c r="BI629" i="2"/>
  <c r="BE629" i="2"/>
  <c r="BJ628" i="2"/>
  <c r="BF628" i="2"/>
  <c r="BK627" i="2"/>
  <c r="BG627" i="2"/>
  <c r="BH626" i="2"/>
  <c r="BD626" i="2"/>
  <c r="BI625" i="2"/>
  <c r="BE625" i="2"/>
  <c r="BJ624" i="2"/>
  <c r="BF624" i="2"/>
  <c r="BK623" i="2"/>
  <c r="BG623" i="2"/>
  <c r="BH622" i="2"/>
  <c r="BD622" i="2"/>
  <c r="BI621" i="2"/>
  <c r="BE621" i="2"/>
  <c r="BJ620" i="2"/>
  <c r="BF620" i="2"/>
  <c r="BK619" i="2"/>
  <c r="BG619" i="2"/>
  <c r="BH618" i="2"/>
  <c r="BD618" i="2"/>
  <c r="BI617" i="2"/>
  <c r="BE617" i="2"/>
  <c r="BJ616" i="2"/>
  <c r="BF616" i="2"/>
  <c r="BK615" i="2"/>
  <c r="BG615" i="2"/>
  <c r="BH614" i="2"/>
  <c r="BD614" i="2"/>
  <c r="BI613" i="2"/>
  <c r="BE613" i="2"/>
  <c r="BJ612" i="2"/>
  <c r="BF612" i="2"/>
  <c r="BK611" i="2"/>
  <c r="BG611" i="2"/>
  <c r="BH610" i="2"/>
  <c r="BD610" i="2"/>
  <c r="BI609" i="2"/>
  <c r="BE609" i="2"/>
  <c r="BJ608" i="2"/>
  <c r="BF608" i="2"/>
  <c r="BK607" i="2"/>
  <c r="BG607" i="2"/>
  <c r="BH606" i="2"/>
  <c r="BD606" i="2"/>
  <c r="BI605" i="2"/>
  <c r="BE605" i="2"/>
  <c r="BJ604" i="2"/>
  <c r="BF604" i="2"/>
  <c r="BK603" i="2"/>
  <c r="BG603" i="2"/>
  <c r="BH602" i="2"/>
  <c r="BD602" i="2"/>
  <c r="BI601" i="2"/>
  <c r="BE601" i="2"/>
  <c r="BJ600" i="2"/>
  <c r="BF600" i="2"/>
  <c r="BK599" i="2"/>
  <c r="BG599" i="2"/>
  <c r="BH598" i="2"/>
  <c r="BD598" i="2"/>
  <c r="BI597" i="2"/>
  <c r="BE597" i="2"/>
  <c r="BJ596" i="2"/>
  <c r="BF596" i="2"/>
  <c r="BK595" i="2"/>
  <c r="BG595" i="2"/>
  <c r="BH594" i="2"/>
  <c r="BD594" i="2"/>
  <c r="BI593" i="2"/>
  <c r="BE593" i="2"/>
  <c r="BJ592" i="2"/>
  <c r="BF592" i="2"/>
  <c r="BK591" i="2"/>
  <c r="BG591" i="2"/>
  <c r="BH590" i="2"/>
  <c r="BD590" i="2"/>
  <c r="BI589" i="2"/>
  <c r="BE589" i="2"/>
  <c r="BJ588" i="2"/>
  <c r="BF588" i="2"/>
  <c r="BK587" i="2"/>
  <c r="BG587" i="2"/>
  <c r="BH586" i="2"/>
  <c r="BD586" i="2"/>
  <c r="BI585" i="2"/>
  <c r="BE585" i="2"/>
  <c r="BJ584" i="2"/>
  <c r="BF584" i="2"/>
  <c r="BK583" i="2"/>
  <c r="BG583" i="2"/>
  <c r="BH582" i="2"/>
  <c r="BD582" i="2"/>
  <c r="BI581" i="2"/>
  <c r="BE581" i="2"/>
  <c r="BJ580" i="2"/>
  <c r="BF580" i="2"/>
  <c r="BK579" i="2"/>
  <c r="BG579" i="2"/>
  <c r="BH578" i="2"/>
  <c r="BD578" i="2"/>
  <c r="BI577" i="2"/>
  <c r="BE577" i="2"/>
  <c r="BJ576" i="2"/>
  <c r="BF576" i="2"/>
  <c r="BK575" i="2"/>
  <c r="BG575" i="2"/>
  <c r="BH574" i="2"/>
  <c r="BD574" i="2"/>
  <c r="BI573" i="2"/>
  <c r="BE573" i="2"/>
  <c r="BJ572" i="2"/>
  <c r="BF572" i="2"/>
  <c r="BK571" i="2"/>
  <c r="BG571" i="2"/>
  <c r="BH570" i="2"/>
  <c r="BD570" i="2"/>
  <c r="BI569" i="2"/>
  <c r="BE569" i="2"/>
  <c r="BJ568" i="2"/>
  <c r="BF568" i="2"/>
  <c r="BK567" i="2"/>
  <c r="BG567" i="2"/>
  <c r="BH566" i="2"/>
  <c r="BD566" i="2"/>
  <c r="BI565" i="2"/>
  <c r="BE565" i="2"/>
  <c r="BJ564" i="2"/>
  <c r="BF564" i="2"/>
  <c r="BK563" i="2"/>
  <c r="BG563" i="2"/>
  <c r="BH562" i="2"/>
  <c r="BD562" i="2"/>
  <c r="BI561" i="2"/>
  <c r="BE561" i="2"/>
  <c r="BJ560" i="2"/>
  <c r="BF560" i="2"/>
  <c r="BK559" i="2"/>
  <c r="BG559" i="2"/>
  <c r="BH558" i="2"/>
  <c r="BD558" i="2"/>
  <c r="BI557" i="2"/>
  <c r="BE557" i="2"/>
  <c r="BJ556" i="2"/>
  <c r="BF556" i="2"/>
  <c r="BK555" i="2"/>
  <c r="BG555" i="2"/>
  <c r="BH554" i="2"/>
  <c r="BD554" i="2"/>
  <c r="BI553" i="2"/>
  <c r="BE553" i="2"/>
  <c r="BJ552" i="2"/>
  <c r="BF552" i="2"/>
  <c r="BK551" i="2"/>
  <c r="BG551" i="2"/>
  <c r="BH550" i="2"/>
  <c r="BD550" i="2"/>
  <c r="BI549" i="2"/>
  <c r="BE549" i="2"/>
  <c r="BJ548" i="2"/>
  <c r="BF548" i="2"/>
  <c r="BK547" i="2"/>
  <c r="BG547" i="2"/>
  <c r="BH546" i="2"/>
  <c r="BD546" i="2"/>
  <c r="BI545" i="2"/>
  <c r="BE545" i="2"/>
  <c r="BJ544" i="2"/>
  <c r="BF544" i="2"/>
  <c r="BK543" i="2"/>
  <c r="BG543" i="2"/>
  <c r="BH542" i="2"/>
  <c r="BD542" i="2"/>
  <c r="BI541" i="2"/>
  <c r="BE541" i="2"/>
  <c r="BJ540" i="2"/>
  <c r="BF540" i="2"/>
  <c r="BK539" i="2"/>
  <c r="BG539" i="2"/>
  <c r="BH538" i="2"/>
  <c r="BD538" i="2"/>
  <c r="BI537" i="2"/>
  <c r="BE537" i="2"/>
  <c r="BJ536" i="2"/>
  <c r="BF536" i="2"/>
  <c r="BK535" i="2"/>
  <c r="BG535" i="2"/>
  <c r="BH534" i="2"/>
  <c r="BD534" i="2"/>
  <c r="BI533" i="2"/>
  <c r="BE533" i="2"/>
  <c r="BJ532" i="2"/>
  <c r="BF532" i="2"/>
  <c r="BK531" i="2"/>
  <c r="BG531" i="2"/>
  <c r="BH530" i="2"/>
  <c r="BD530" i="2"/>
  <c r="BI529" i="2"/>
  <c r="BE529" i="2"/>
  <c r="BJ528" i="2"/>
  <c r="BF528" i="2"/>
  <c r="BK527" i="2"/>
  <c r="BG527" i="2"/>
  <c r="BH526" i="2"/>
  <c r="BD526" i="2"/>
  <c r="BI525" i="2"/>
  <c r="BE525" i="2"/>
  <c r="BJ524" i="2"/>
  <c r="BF524" i="2"/>
  <c r="BK523" i="2"/>
  <c r="BG523" i="2"/>
  <c r="BH522" i="2"/>
  <c r="BD522" i="2"/>
  <c r="BI521" i="2"/>
  <c r="BE521" i="2"/>
  <c r="BJ520" i="2"/>
  <c r="BF520" i="2"/>
  <c r="BK519" i="2"/>
  <c r="BG519" i="2"/>
  <c r="BH518" i="2"/>
  <c r="BD518" i="2"/>
  <c r="BI517" i="2"/>
  <c r="BE517" i="2"/>
  <c r="BJ516" i="2"/>
  <c r="BF516" i="2"/>
  <c r="BK515" i="2"/>
  <c r="BG515" i="2"/>
  <c r="BH514" i="2"/>
  <c r="BD514" i="2"/>
  <c r="BI513" i="2"/>
  <c r="BE513" i="2"/>
  <c r="BJ512" i="2"/>
  <c r="BF512" i="2"/>
  <c r="BK511" i="2"/>
  <c r="BG511" i="2"/>
  <c r="BH510" i="2"/>
  <c r="BD510" i="2"/>
  <c r="BI509" i="2"/>
  <c r="BE509" i="2"/>
  <c r="BJ508" i="2"/>
  <c r="BF508" i="2"/>
  <c r="BK507" i="2"/>
  <c r="BG507" i="2"/>
  <c r="BH506" i="2"/>
  <c r="BD506" i="2"/>
  <c r="BI505" i="2"/>
  <c r="BE505" i="2"/>
  <c r="BJ504" i="2"/>
  <c r="BF504" i="2"/>
  <c r="BK503" i="2"/>
  <c r="BG503" i="2"/>
  <c r="BH502" i="2"/>
  <c r="BD502" i="2"/>
  <c r="BI501" i="2"/>
  <c r="BE501" i="2"/>
  <c r="BJ500" i="2"/>
  <c r="BF500" i="2"/>
  <c r="BK499" i="2"/>
  <c r="BG499" i="2"/>
  <c r="BH498" i="2"/>
  <c r="BD498" i="2"/>
  <c r="BI497" i="2"/>
  <c r="BE497" i="2"/>
  <c r="BJ496" i="2"/>
  <c r="BF496" i="2"/>
  <c r="BK495" i="2"/>
  <c r="BG495" i="2"/>
  <c r="BH494" i="2"/>
  <c r="BD494" i="2"/>
  <c r="BI493" i="2"/>
  <c r="BE493" i="2"/>
  <c r="BJ492" i="2"/>
  <c r="BF492" i="2"/>
  <c r="BK491" i="2"/>
  <c r="BG491" i="2"/>
  <c r="BH490" i="2"/>
  <c r="BD490" i="2"/>
  <c r="BI489" i="2"/>
  <c r="BE489" i="2"/>
  <c r="BJ488" i="2"/>
  <c r="BF488" i="2"/>
  <c r="BK487" i="2"/>
  <c r="BF792" i="2"/>
  <c r="BE781" i="2"/>
  <c r="BJ770" i="2"/>
  <c r="BJ769" i="2"/>
  <c r="BK768" i="2"/>
  <c r="BI767" i="2"/>
  <c r="BJ765" i="2"/>
  <c r="BG764" i="2"/>
  <c r="BE763" i="2"/>
  <c r="BD762" i="2"/>
  <c r="BK761" i="2"/>
  <c r="BJ760" i="2"/>
  <c r="BK756" i="2"/>
  <c r="BG755" i="2"/>
  <c r="BE754" i="2"/>
  <c r="BF752" i="2"/>
  <c r="BI750" i="2"/>
  <c r="BJ748" i="2"/>
  <c r="BD746" i="2"/>
  <c r="BK745" i="2"/>
  <c r="BD744" i="2"/>
  <c r="BI743" i="2"/>
  <c r="BJ742" i="2"/>
  <c r="BG740" i="2"/>
  <c r="BD739" i="2"/>
  <c r="BH738" i="2"/>
  <c r="BF736" i="2"/>
  <c r="BF733" i="2"/>
  <c r="BJ732" i="2"/>
  <c r="BD731" i="2"/>
  <c r="BK730" i="2"/>
  <c r="BF729" i="2"/>
  <c r="BE728" i="2"/>
  <c r="BJ727" i="2"/>
  <c r="BE726" i="2"/>
  <c r="BI724" i="2"/>
  <c r="BD723" i="2"/>
  <c r="BK722" i="2"/>
  <c r="BF721" i="2"/>
  <c r="BE720" i="2"/>
  <c r="BJ719" i="2"/>
  <c r="BE718" i="2"/>
  <c r="BI716" i="2"/>
  <c r="BD715" i="2"/>
  <c r="BK714" i="2"/>
  <c r="BF713" i="2"/>
  <c r="BE712" i="2"/>
  <c r="BJ711" i="2"/>
  <c r="BE710" i="2"/>
  <c r="BI708" i="2"/>
  <c r="BE707" i="2"/>
  <c r="BE706" i="2"/>
  <c r="BF705" i="2"/>
  <c r="BD704" i="2"/>
  <c r="BE703" i="2"/>
  <c r="BE702" i="2"/>
  <c r="BF701" i="2"/>
  <c r="BD700" i="2"/>
  <c r="BE699" i="2"/>
  <c r="BE698" i="2"/>
  <c r="BF697" i="2"/>
  <c r="BD696" i="2"/>
  <c r="BE695" i="2"/>
  <c r="BE694" i="2"/>
  <c r="BF693" i="2"/>
  <c r="BD692" i="2"/>
  <c r="BE691" i="2"/>
  <c r="BE690" i="2"/>
  <c r="BF689" i="2"/>
  <c r="BD688" i="2"/>
  <c r="BE687" i="2"/>
  <c r="BE686" i="2"/>
  <c r="BF685" i="2"/>
  <c r="BD684" i="2"/>
  <c r="BE683" i="2"/>
  <c r="BE682" i="2"/>
  <c r="BF681" i="2"/>
  <c r="BD680" i="2"/>
  <c r="BE679" i="2"/>
  <c r="BE678" i="2"/>
  <c r="BF677" i="2"/>
  <c r="BD676" i="2"/>
  <c r="BE675" i="2"/>
  <c r="BE674" i="2"/>
  <c r="BF673" i="2"/>
  <c r="BD672" i="2"/>
  <c r="BE671" i="2"/>
  <c r="BE670" i="2"/>
  <c r="BF669" i="2"/>
  <c r="BD668" i="2"/>
  <c r="BE667" i="2"/>
  <c r="BE666" i="2"/>
  <c r="BF665" i="2"/>
  <c r="BD664" i="2"/>
  <c r="BE663" i="2"/>
  <c r="BE662" i="2"/>
  <c r="BF661" i="2"/>
  <c r="BD660" i="2"/>
  <c r="BE659" i="2"/>
  <c r="BE658" i="2"/>
  <c r="BF657" i="2"/>
  <c r="BD656" i="2"/>
  <c r="BE655" i="2"/>
  <c r="BE654" i="2"/>
  <c r="BF653" i="2"/>
  <c r="BD652" i="2"/>
  <c r="BE651" i="2"/>
  <c r="BE650" i="2"/>
  <c r="BF649" i="2"/>
  <c r="BD648" i="2"/>
  <c r="BE647" i="2"/>
  <c r="BE646" i="2"/>
  <c r="BF645" i="2"/>
  <c r="BD644" i="2"/>
  <c r="BE643" i="2"/>
  <c r="BE642" i="2"/>
  <c r="BF641" i="2"/>
  <c r="BD640" i="2"/>
  <c r="BE639" i="2"/>
  <c r="BE638" i="2"/>
  <c r="BF637" i="2"/>
  <c r="BE636" i="2"/>
  <c r="BF635" i="2"/>
  <c r="BJ634" i="2"/>
  <c r="BE634" i="2"/>
  <c r="BH633" i="2"/>
  <c r="BK632" i="2"/>
  <c r="BE632" i="2"/>
  <c r="BF631" i="2"/>
  <c r="BJ630" i="2"/>
  <c r="BE630" i="2"/>
  <c r="BH629" i="2"/>
  <c r="BK628" i="2"/>
  <c r="BE628" i="2"/>
  <c r="BF627" i="2"/>
  <c r="BJ626" i="2"/>
  <c r="BE626" i="2"/>
  <c r="BH625" i="2"/>
  <c r="BK624" i="2"/>
  <c r="BE624" i="2"/>
  <c r="BF623" i="2"/>
  <c r="BJ622" i="2"/>
  <c r="BE622" i="2"/>
  <c r="BH621" i="2"/>
  <c r="BK620" i="2"/>
  <c r="BE620" i="2"/>
  <c r="BF619" i="2"/>
  <c r="BJ618" i="2"/>
  <c r="BE618" i="2"/>
  <c r="BH617" i="2"/>
  <c r="BK616" i="2"/>
  <c r="BE616" i="2"/>
  <c r="BF615" i="2"/>
  <c r="BJ614" i="2"/>
  <c r="BE614" i="2"/>
  <c r="BH613" i="2"/>
  <c r="BK612" i="2"/>
  <c r="BE612" i="2"/>
  <c r="BF611" i="2"/>
  <c r="BJ610" i="2"/>
  <c r="BE610" i="2"/>
  <c r="BH609" i="2"/>
  <c r="BK608" i="2"/>
  <c r="BE608" i="2"/>
  <c r="BF607" i="2"/>
  <c r="BJ606" i="2"/>
  <c r="BE606" i="2"/>
  <c r="BH605" i="2"/>
  <c r="BK604" i="2"/>
  <c r="BE604" i="2"/>
  <c r="BF603" i="2"/>
  <c r="BJ602" i="2"/>
  <c r="BE602" i="2"/>
  <c r="BH601" i="2"/>
  <c r="BK600" i="2"/>
  <c r="BE600" i="2"/>
  <c r="BF599" i="2"/>
  <c r="BJ598" i="2"/>
  <c r="BE598" i="2"/>
  <c r="BH597" i="2"/>
  <c r="BK596" i="2"/>
  <c r="BE596" i="2"/>
  <c r="BF595" i="2"/>
  <c r="BJ594" i="2"/>
  <c r="BE594" i="2"/>
  <c r="BH593" i="2"/>
  <c r="BK592" i="2"/>
  <c r="BE592" i="2"/>
  <c r="BF591" i="2"/>
  <c r="BJ590" i="2"/>
  <c r="BE590" i="2"/>
  <c r="BH589" i="2"/>
  <c r="BK588" i="2"/>
  <c r="BE588" i="2"/>
  <c r="BF587" i="2"/>
  <c r="BJ586" i="2"/>
  <c r="BE586" i="2"/>
  <c r="BH585" i="2"/>
  <c r="BK584" i="2"/>
  <c r="BE584" i="2"/>
  <c r="BF583" i="2"/>
  <c r="BJ582" i="2"/>
  <c r="BE582" i="2"/>
  <c r="BH581" i="2"/>
  <c r="BK580" i="2"/>
  <c r="BE580" i="2"/>
  <c r="BF579" i="2"/>
  <c r="BJ578" i="2"/>
  <c r="BE578" i="2"/>
  <c r="BH577" i="2"/>
  <c r="BK576" i="2"/>
  <c r="BE576" i="2"/>
  <c r="BF575" i="2"/>
  <c r="BJ574" i="2"/>
  <c r="BE574" i="2"/>
  <c r="BH573" i="2"/>
  <c r="BK572" i="2"/>
  <c r="BE572" i="2"/>
  <c r="BF571" i="2"/>
  <c r="BJ570" i="2"/>
  <c r="BE570" i="2"/>
  <c r="BH569" i="2"/>
  <c r="BK568" i="2"/>
  <c r="BE568" i="2"/>
  <c r="BF567" i="2"/>
  <c r="BJ566" i="2"/>
  <c r="BE566" i="2"/>
  <c r="BH565" i="2"/>
  <c r="BK564" i="2"/>
  <c r="BE564" i="2"/>
  <c r="BF563" i="2"/>
  <c r="BJ562" i="2"/>
  <c r="BE562" i="2"/>
  <c r="BH561" i="2"/>
  <c r="BK560" i="2"/>
  <c r="BE560" i="2"/>
  <c r="BF559" i="2"/>
  <c r="BJ558" i="2"/>
  <c r="BE558" i="2"/>
  <c r="BH557" i="2"/>
  <c r="BK556" i="2"/>
  <c r="BE556" i="2"/>
  <c r="BF555" i="2"/>
  <c r="BJ554" i="2"/>
  <c r="BE554" i="2"/>
  <c r="BH553" i="2"/>
  <c r="BK552" i="2"/>
  <c r="BE552" i="2"/>
  <c r="BF551" i="2"/>
  <c r="BJ550" i="2"/>
  <c r="BE550" i="2"/>
  <c r="BH549" i="2"/>
  <c r="BK548" i="2"/>
  <c r="BE548" i="2"/>
  <c r="BF547" i="2"/>
  <c r="BJ546" i="2"/>
  <c r="BE546" i="2"/>
  <c r="BH545" i="2"/>
  <c r="BK544" i="2"/>
  <c r="BE544" i="2"/>
  <c r="BF543" i="2"/>
  <c r="BJ542" i="2"/>
  <c r="BE542" i="2"/>
  <c r="BH541" i="2"/>
  <c r="BK540" i="2"/>
  <c r="BE540" i="2"/>
  <c r="BF539" i="2"/>
  <c r="BJ538" i="2"/>
  <c r="BE538" i="2"/>
  <c r="BH537" i="2"/>
  <c r="BK536" i="2"/>
  <c r="BE536" i="2"/>
  <c r="BF535" i="2"/>
  <c r="BJ534" i="2"/>
  <c r="BE534" i="2"/>
  <c r="BH533" i="2"/>
  <c r="BK532" i="2"/>
  <c r="BE532" i="2"/>
  <c r="BF531" i="2"/>
  <c r="BJ530" i="2"/>
  <c r="BE530" i="2"/>
  <c r="BH529" i="2"/>
  <c r="BK528" i="2"/>
  <c r="BE528" i="2"/>
  <c r="BF527" i="2"/>
  <c r="BJ526" i="2"/>
  <c r="BE526" i="2"/>
  <c r="BH525" i="2"/>
  <c r="BK524" i="2"/>
  <c r="BE524" i="2"/>
  <c r="BF523" i="2"/>
  <c r="BJ522" i="2"/>
  <c r="BE522" i="2"/>
  <c r="BH521" i="2"/>
  <c r="BK520" i="2"/>
  <c r="BE520" i="2"/>
  <c r="BF519" i="2"/>
  <c r="BJ518" i="2"/>
  <c r="BE518" i="2"/>
  <c r="BH517" i="2"/>
  <c r="BK516" i="2"/>
  <c r="BE516" i="2"/>
  <c r="BF515" i="2"/>
  <c r="BJ514" i="2"/>
  <c r="BE514" i="2"/>
  <c r="BH513" i="2"/>
  <c r="BK512" i="2"/>
  <c r="BE512" i="2"/>
  <c r="BF511" i="2"/>
  <c r="BJ510" i="2"/>
  <c r="BE510" i="2"/>
  <c r="BH509" i="2"/>
  <c r="BK508" i="2"/>
  <c r="BE508" i="2"/>
  <c r="BF507" i="2"/>
  <c r="BJ506" i="2"/>
  <c r="BE506" i="2"/>
  <c r="BH505" i="2"/>
  <c r="BK504" i="2"/>
  <c r="BE504" i="2"/>
  <c r="BF503" i="2"/>
  <c r="BJ502" i="2"/>
  <c r="BE502" i="2"/>
  <c r="BH501" i="2"/>
  <c r="BK500" i="2"/>
  <c r="BE500" i="2"/>
  <c r="BF499" i="2"/>
  <c r="BJ498" i="2"/>
  <c r="BE498" i="2"/>
  <c r="BH497" i="2"/>
  <c r="BK496" i="2"/>
  <c r="BE496" i="2"/>
  <c r="BF495" i="2"/>
  <c r="BJ494" i="2"/>
  <c r="BE494" i="2"/>
  <c r="BH493" i="2"/>
  <c r="BK492" i="2"/>
  <c r="BE492" i="2"/>
  <c r="BF491" i="2"/>
  <c r="BJ490" i="2"/>
  <c r="BE490" i="2"/>
  <c r="BH489" i="2"/>
  <c r="BK488" i="2"/>
  <c r="BE488" i="2"/>
  <c r="BG487" i="2"/>
  <c r="BH486" i="2"/>
  <c r="BD486" i="2"/>
  <c r="BI485" i="2"/>
  <c r="BE485" i="2"/>
  <c r="BJ484" i="2"/>
  <c r="BF484" i="2"/>
  <c r="BK483" i="2"/>
  <c r="BG483" i="2"/>
  <c r="BH482" i="2"/>
  <c r="BD482" i="2"/>
  <c r="BI481" i="2"/>
  <c r="BE481" i="2"/>
  <c r="BJ480" i="2"/>
  <c r="BF480" i="2"/>
  <c r="BK479" i="2"/>
  <c r="BG479" i="2"/>
  <c r="BH478" i="2"/>
  <c r="BD478" i="2"/>
  <c r="BI477" i="2"/>
  <c r="BE477" i="2"/>
  <c r="BJ476" i="2"/>
  <c r="BF476" i="2"/>
  <c r="BK475" i="2"/>
  <c r="BG475" i="2"/>
  <c r="BH474" i="2"/>
  <c r="BD474" i="2"/>
  <c r="BI473" i="2"/>
  <c r="BE473" i="2"/>
  <c r="BJ472" i="2"/>
  <c r="BF472" i="2"/>
  <c r="BK471" i="2"/>
  <c r="BG471" i="2"/>
  <c r="BH470" i="2"/>
  <c r="BD470" i="2"/>
  <c r="BI469" i="2"/>
  <c r="BE469" i="2"/>
  <c r="BJ468" i="2"/>
  <c r="BF468" i="2"/>
  <c r="BK467" i="2"/>
  <c r="BG467" i="2"/>
  <c r="BH466" i="2"/>
  <c r="BD466" i="2"/>
  <c r="BI465" i="2"/>
  <c r="BE465" i="2"/>
  <c r="BJ464" i="2"/>
  <c r="BF464" i="2"/>
  <c r="BK463" i="2"/>
  <c r="BG463" i="2"/>
  <c r="BH462" i="2"/>
  <c r="BD462" i="2"/>
  <c r="BI461" i="2"/>
  <c r="BE461" i="2"/>
  <c r="BJ460" i="2"/>
  <c r="BF460" i="2"/>
  <c r="BK459" i="2"/>
  <c r="BG459" i="2"/>
  <c r="BH458" i="2"/>
  <c r="BD458" i="2"/>
  <c r="BI457" i="2"/>
  <c r="BE457" i="2"/>
  <c r="BJ456" i="2"/>
  <c r="BF456" i="2"/>
  <c r="BK455" i="2"/>
  <c r="BG455" i="2"/>
  <c r="BH454" i="2"/>
  <c r="BD454" i="2"/>
  <c r="BI453" i="2"/>
  <c r="BE453" i="2"/>
  <c r="BJ452" i="2"/>
  <c r="BF452" i="2"/>
  <c r="BK451" i="2"/>
  <c r="BG451" i="2"/>
  <c r="BH450" i="2"/>
  <c r="BD450" i="2"/>
  <c r="BI449" i="2"/>
  <c r="BE449" i="2"/>
  <c r="BJ448" i="2"/>
  <c r="BF448" i="2"/>
  <c r="BK447" i="2"/>
  <c r="BG447" i="2"/>
  <c r="BH446" i="2"/>
  <c r="BD446" i="2"/>
  <c r="BI445" i="2"/>
  <c r="BE445" i="2"/>
  <c r="BJ444" i="2"/>
  <c r="BF444" i="2"/>
  <c r="BK443" i="2"/>
  <c r="BG443" i="2"/>
  <c r="BH442" i="2"/>
  <c r="BD442" i="2"/>
  <c r="BI441" i="2"/>
  <c r="BE441" i="2"/>
  <c r="BJ440" i="2"/>
  <c r="BF440" i="2"/>
  <c r="BK439" i="2"/>
  <c r="BG439" i="2"/>
  <c r="BH438" i="2"/>
  <c r="BD438" i="2"/>
  <c r="BI437" i="2"/>
  <c r="BE437" i="2"/>
  <c r="BJ436" i="2"/>
  <c r="BF436" i="2"/>
  <c r="BK435" i="2"/>
  <c r="BG435" i="2"/>
  <c r="BH434" i="2"/>
  <c r="BD434" i="2"/>
  <c r="BI433" i="2"/>
  <c r="BE433" i="2"/>
  <c r="BJ432" i="2"/>
  <c r="BF432" i="2"/>
  <c r="BK431" i="2"/>
  <c r="BG431" i="2"/>
  <c r="BH430" i="2"/>
  <c r="BD430" i="2"/>
  <c r="BI429" i="2"/>
  <c r="BE429" i="2"/>
  <c r="BJ428" i="2"/>
  <c r="BF428" i="2"/>
  <c r="BK427" i="2"/>
  <c r="BG427" i="2"/>
  <c r="BH426" i="2"/>
  <c r="BD426" i="2"/>
  <c r="BI425" i="2"/>
  <c r="BE425" i="2"/>
  <c r="BJ424" i="2"/>
  <c r="BF424" i="2"/>
  <c r="BK423" i="2"/>
  <c r="BG423" i="2"/>
  <c r="BH422" i="2"/>
  <c r="BD422" i="2"/>
  <c r="BI421" i="2"/>
  <c r="BE421" i="2"/>
  <c r="BJ420" i="2"/>
  <c r="BF420" i="2"/>
  <c r="BK419" i="2"/>
  <c r="BG419" i="2"/>
  <c r="BH418" i="2"/>
  <c r="BD418" i="2"/>
  <c r="BI417" i="2"/>
  <c r="BE417" i="2"/>
  <c r="BJ416" i="2"/>
  <c r="BF416" i="2"/>
  <c r="BK415" i="2"/>
  <c r="BG415" i="2"/>
  <c r="BH414" i="2"/>
  <c r="BD414" i="2"/>
  <c r="BI413" i="2"/>
  <c r="BE413" i="2"/>
  <c r="BJ412" i="2"/>
  <c r="BF412" i="2"/>
  <c r="BK411" i="2"/>
  <c r="BG411" i="2"/>
  <c r="BH410" i="2"/>
  <c r="BD410" i="2"/>
  <c r="BI409" i="2"/>
  <c r="BE409" i="2"/>
  <c r="BJ408" i="2"/>
  <c r="BF408" i="2"/>
  <c r="BK407" i="2"/>
  <c r="BG407" i="2"/>
  <c r="BH406" i="2"/>
  <c r="BD406" i="2"/>
  <c r="BI405" i="2"/>
  <c r="BE405" i="2"/>
  <c r="BJ404" i="2"/>
  <c r="BF404" i="2"/>
  <c r="BK403" i="2"/>
  <c r="BG403" i="2"/>
  <c r="BH402" i="2"/>
  <c r="BD402" i="2"/>
  <c r="BI401" i="2"/>
  <c r="BE401" i="2"/>
  <c r="BJ400" i="2"/>
  <c r="BF400" i="2"/>
  <c r="BK399" i="2"/>
  <c r="BG399" i="2"/>
  <c r="BH398" i="2"/>
  <c r="BD398" i="2"/>
  <c r="BI397" i="2"/>
  <c r="BE397" i="2"/>
  <c r="BJ396" i="2"/>
  <c r="BF396" i="2"/>
  <c r="BK395" i="2"/>
  <c r="BG395" i="2"/>
  <c r="BH394" i="2"/>
  <c r="BD394" i="2"/>
  <c r="BI393" i="2"/>
  <c r="BE393" i="2"/>
  <c r="BJ392" i="2"/>
  <c r="BF392" i="2"/>
  <c r="BK391" i="2"/>
  <c r="BG391" i="2"/>
  <c r="BH390" i="2"/>
  <c r="BD390" i="2"/>
  <c r="BI389" i="2"/>
  <c r="BE389" i="2"/>
  <c r="BJ388" i="2"/>
  <c r="BF388" i="2"/>
  <c r="BK387" i="2"/>
  <c r="BG387" i="2"/>
  <c r="BH386" i="2"/>
  <c r="BD386" i="2"/>
  <c r="BI385" i="2"/>
  <c r="BE385" i="2"/>
  <c r="BJ384" i="2"/>
  <c r="BF384" i="2"/>
  <c r="BK383" i="2"/>
  <c r="BG383" i="2"/>
  <c r="BH382" i="2"/>
  <c r="BD382" i="2"/>
  <c r="BI381" i="2"/>
  <c r="BE381" i="2"/>
  <c r="BJ380" i="2"/>
  <c r="BF380" i="2"/>
  <c r="BK379" i="2"/>
  <c r="BG379" i="2"/>
  <c r="BH378" i="2"/>
  <c r="BD378" i="2"/>
  <c r="BI377" i="2"/>
  <c r="BE377" i="2"/>
  <c r="BJ376" i="2"/>
  <c r="BF376" i="2"/>
  <c r="BK375" i="2"/>
  <c r="BG375" i="2"/>
  <c r="BH374" i="2"/>
  <c r="BD374" i="2"/>
  <c r="BI373" i="2"/>
  <c r="BE373" i="2"/>
  <c r="BJ372" i="2"/>
  <c r="BF372" i="2"/>
  <c r="BK371" i="2"/>
  <c r="BG371" i="2"/>
  <c r="BH370" i="2"/>
  <c r="BD370" i="2"/>
  <c r="BI369" i="2"/>
  <c r="BE369" i="2"/>
  <c r="BJ368" i="2"/>
  <c r="BF368" i="2"/>
  <c r="BK367" i="2"/>
  <c r="BG367" i="2"/>
  <c r="BH366" i="2"/>
  <c r="BD366" i="2"/>
  <c r="BI365" i="2"/>
  <c r="BE365" i="2"/>
  <c r="BJ364" i="2"/>
  <c r="BF364" i="2"/>
  <c r="BK363" i="2"/>
  <c r="BG363" i="2"/>
  <c r="BH362" i="2"/>
  <c r="BD362" i="2"/>
  <c r="BI361" i="2"/>
  <c r="BE361" i="2"/>
  <c r="BJ360" i="2"/>
  <c r="BF360" i="2"/>
  <c r="BK359" i="2"/>
  <c r="BG359" i="2"/>
  <c r="BH358" i="2"/>
  <c r="BD358" i="2"/>
  <c r="BI357" i="2"/>
  <c r="BE357" i="2"/>
  <c r="BJ356" i="2"/>
  <c r="BF356" i="2"/>
  <c r="BK355" i="2"/>
  <c r="BG355" i="2"/>
  <c r="BH354" i="2"/>
  <c r="BD354" i="2"/>
  <c r="BI353" i="2"/>
  <c r="BE353" i="2"/>
  <c r="BJ352" i="2"/>
  <c r="BF352" i="2"/>
  <c r="BK351" i="2"/>
  <c r="BG351" i="2"/>
  <c r="BH350" i="2"/>
  <c r="BD350" i="2"/>
  <c r="BI349" i="2"/>
  <c r="BE349" i="2"/>
  <c r="BJ348" i="2"/>
  <c r="BF348" i="2"/>
  <c r="BK347" i="2"/>
  <c r="BG347" i="2"/>
  <c r="BH346" i="2"/>
  <c r="BD346" i="2"/>
  <c r="BI345" i="2"/>
  <c r="BE345" i="2"/>
  <c r="BJ344" i="2"/>
  <c r="BF344" i="2"/>
  <c r="BK343" i="2"/>
  <c r="BG343" i="2"/>
  <c r="BH342" i="2"/>
  <c r="BD342" i="2"/>
  <c r="BI341" i="2"/>
  <c r="BE341" i="2"/>
  <c r="BJ340" i="2"/>
  <c r="BF340" i="2"/>
  <c r="BK339" i="2"/>
  <c r="BG339" i="2"/>
  <c r="BH338" i="2"/>
  <c r="BD338" i="2"/>
  <c r="BI337" i="2"/>
  <c r="BE337" i="2"/>
  <c r="BJ336" i="2"/>
  <c r="BF336" i="2"/>
  <c r="BK335" i="2"/>
  <c r="BG335" i="2"/>
  <c r="BH334" i="2"/>
  <c r="BD334" i="2"/>
  <c r="BI333" i="2"/>
  <c r="BE333" i="2"/>
  <c r="BJ332" i="2"/>
  <c r="BF332" i="2"/>
  <c r="BK331" i="2"/>
  <c r="BG331" i="2"/>
  <c r="BH330" i="2"/>
  <c r="BD330" i="2"/>
  <c r="BI329" i="2"/>
  <c r="BE329" i="2"/>
  <c r="BJ328" i="2"/>
  <c r="BF328" i="2"/>
  <c r="BK327" i="2"/>
  <c r="BG327" i="2"/>
  <c r="BH326" i="2"/>
  <c r="BD326" i="2"/>
  <c r="BI325" i="2"/>
  <c r="BE325" i="2"/>
  <c r="BJ324" i="2"/>
  <c r="BF324" i="2"/>
  <c r="BK323" i="2"/>
  <c r="BG323" i="2"/>
  <c r="BH322" i="2"/>
  <c r="BD322" i="2"/>
  <c r="BI321" i="2"/>
  <c r="BE321" i="2"/>
  <c r="BJ320" i="2"/>
  <c r="BF320" i="2"/>
  <c r="BK319" i="2"/>
  <c r="BG319" i="2"/>
  <c r="BH318" i="2"/>
  <c r="BD318" i="2"/>
  <c r="BI317" i="2"/>
  <c r="BE317" i="2"/>
  <c r="BJ316" i="2"/>
  <c r="BF316" i="2"/>
  <c r="BK315" i="2"/>
  <c r="BG315" i="2"/>
  <c r="BH314" i="2"/>
  <c r="BD314" i="2"/>
  <c r="BI313" i="2"/>
  <c r="BE313" i="2"/>
  <c r="BJ312" i="2"/>
  <c r="BF312" i="2"/>
  <c r="BK311" i="2"/>
  <c r="BG311" i="2"/>
  <c r="BH310" i="2"/>
  <c r="BD310" i="2"/>
  <c r="BI309" i="2"/>
  <c r="BE309" i="2"/>
  <c r="BJ308" i="2"/>
  <c r="BF308" i="2"/>
  <c r="BK307" i="2"/>
  <c r="BG307" i="2"/>
  <c r="BH306" i="2"/>
  <c r="BD306" i="2"/>
  <c r="BI305" i="2"/>
  <c r="BE305" i="2"/>
  <c r="BJ304" i="2"/>
  <c r="BF304" i="2"/>
  <c r="BK303" i="2"/>
  <c r="BG303" i="2"/>
  <c r="BH302" i="2"/>
  <c r="BD302" i="2"/>
  <c r="BI301" i="2"/>
  <c r="BE301" i="2"/>
  <c r="BJ300" i="2"/>
  <c r="BF300" i="2"/>
  <c r="BK299" i="2"/>
  <c r="BG299" i="2"/>
  <c r="BH298" i="2"/>
  <c r="BD298" i="2"/>
  <c r="BI297" i="2"/>
  <c r="BE297" i="2"/>
  <c r="BJ296" i="2"/>
  <c r="BF296" i="2"/>
  <c r="BK295" i="2"/>
  <c r="BG295" i="2"/>
  <c r="BH294" i="2"/>
  <c r="BD294" i="2"/>
  <c r="BI293" i="2"/>
  <c r="BE293" i="2"/>
  <c r="BJ292" i="2"/>
  <c r="BF292" i="2"/>
  <c r="BK291" i="2"/>
  <c r="BG291" i="2"/>
  <c r="BH290" i="2"/>
  <c r="BD290" i="2"/>
  <c r="BI289" i="2"/>
  <c r="BE289" i="2"/>
  <c r="BJ288" i="2"/>
  <c r="BF288" i="2"/>
  <c r="BK287" i="2"/>
  <c r="BG287" i="2"/>
  <c r="BH286" i="2"/>
  <c r="BD286" i="2"/>
  <c r="BI285" i="2"/>
  <c r="BE285" i="2"/>
  <c r="BJ284" i="2"/>
  <c r="BF284" i="2"/>
  <c r="BK283" i="2"/>
  <c r="BG283" i="2"/>
  <c r="BH282" i="2"/>
  <c r="BD282" i="2"/>
  <c r="BI281" i="2"/>
  <c r="BE281" i="2"/>
  <c r="BJ280" i="2"/>
  <c r="BF280" i="2"/>
  <c r="BK279" i="2"/>
  <c r="BG279" i="2"/>
  <c r="BH278" i="2"/>
  <c r="BD278" i="2"/>
  <c r="BI277" i="2"/>
  <c r="BE277" i="2"/>
  <c r="BJ276" i="2"/>
  <c r="BF276" i="2"/>
  <c r="BK275" i="2"/>
  <c r="BG275" i="2"/>
  <c r="BH274" i="2"/>
  <c r="BD274" i="2"/>
  <c r="BI273" i="2"/>
  <c r="BE273" i="2"/>
  <c r="BJ272" i="2"/>
  <c r="BF272" i="2"/>
  <c r="BK271" i="2"/>
  <c r="BG271" i="2"/>
  <c r="BH270" i="2"/>
  <c r="BD270" i="2"/>
  <c r="BI269" i="2"/>
  <c r="BE269" i="2"/>
  <c r="BJ268" i="2"/>
  <c r="BF268" i="2"/>
  <c r="BK267" i="2"/>
  <c r="BG267" i="2"/>
  <c r="BH266" i="2"/>
  <c r="BD266" i="2"/>
  <c r="BI265" i="2"/>
  <c r="BE265" i="2"/>
  <c r="BJ264" i="2"/>
  <c r="BF264" i="2"/>
  <c r="BK263" i="2"/>
  <c r="BG263" i="2"/>
  <c r="BH262" i="2"/>
  <c r="BD262" i="2"/>
  <c r="BI261" i="2"/>
  <c r="BE261" i="2"/>
  <c r="BJ260" i="2"/>
  <c r="BF260" i="2"/>
  <c r="BK259" i="2"/>
  <c r="BG259" i="2"/>
  <c r="BH258" i="2"/>
  <c r="BD258" i="2"/>
  <c r="BI257" i="2"/>
  <c r="BE257" i="2"/>
  <c r="BJ256" i="2"/>
  <c r="BF256" i="2"/>
  <c r="BK255" i="2"/>
  <c r="BG255" i="2"/>
  <c r="BH254" i="2"/>
  <c r="BD254" i="2"/>
  <c r="BI253" i="2"/>
  <c r="BE253" i="2"/>
  <c r="BJ252" i="2"/>
  <c r="BF252" i="2"/>
  <c r="BK251" i="2"/>
  <c r="BG251" i="2"/>
  <c r="BH250" i="2"/>
  <c r="BD250" i="2"/>
  <c r="BI249" i="2"/>
  <c r="BE249" i="2"/>
  <c r="BJ248" i="2"/>
  <c r="BF248" i="2"/>
  <c r="BK247" i="2"/>
  <c r="BG247" i="2"/>
  <c r="BH246" i="2"/>
  <c r="BD246" i="2"/>
  <c r="BI245" i="2"/>
  <c r="BE245" i="2"/>
  <c r="BJ244" i="2"/>
  <c r="BF244" i="2"/>
  <c r="BK243" i="2"/>
  <c r="BG243" i="2"/>
  <c r="BH242" i="2"/>
  <c r="BD242" i="2"/>
  <c r="BI241" i="2"/>
  <c r="BE241" i="2"/>
  <c r="BJ240" i="2"/>
  <c r="BF240" i="2"/>
  <c r="BK239" i="2"/>
  <c r="BG239" i="2"/>
  <c r="BH238" i="2"/>
  <c r="BD238" i="2"/>
  <c r="BI237" i="2"/>
  <c r="BE237" i="2"/>
  <c r="BJ236" i="2"/>
  <c r="BF236" i="2"/>
  <c r="BK235" i="2"/>
  <c r="BG235" i="2"/>
  <c r="BH234" i="2"/>
  <c r="BD234" i="2"/>
  <c r="BI233" i="2"/>
  <c r="BE233" i="2"/>
  <c r="BJ232" i="2"/>
  <c r="BF232" i="2"/>
  <c r="BK231" i="2"/>
  <c r="BG231" i="2"/>
  <c r="BH230" i="2"/>
  <c r="BD230" i="2"/>
  <c r="BI229" i="2"/>
  <c r="BE229" i="2"/>
  <c r="BJ228" i="2"/>
  <c r="BF228" i="2"/>
  <c r="BK227" i="2"/>
  <c r="BG227" i="2"/>
  <c r="BH226" i="2"/>
  <c r="BD226" i="2"/>
  <c r="BI225" i="2"/>
  <c r="BE225" i="2"/>
  <c r="BJ224" i="2"/>
  <c r="BF224" i="2"/>
  <c r="BK223" i="2"/>
  <c r="BG223" i="2"/>
  <c r="BH222" i="2"/>
  <c r="BD222" i="2"/>
  <c r="BI221" i="2"/>
  <c r="BE221" i="2"/>
  <c r="BJ220" i="2"/>
  <c r="BF220" i="2"/>
  <c r="BK219" i="2"/>
  <c r="BG219" i="2"/>
  <c r="BH218" i="2"/>
  <c r="BD218" i="2"/>
  <c r="BI217" i="2"/>
  <c r="BE217" i="2"/>
  <c r="BJ216" i="2"/>
  <c r="BF216" i="2"/>
  <c r="BK215" i="2"/>
  <c r="BG215" i="2"/>
  <c r="BH214" i="2"/>
  <c r="BD214" i="2"/>
  <c r="BI213" i="2"/>
  <c r="BE213" i="2"/>
  <c r="BJ212" i="2"/>
  <c r="BF212" i="2"/>
  <c r="BK211" i="2"/>
  <c r="BG211" i="2"/>
  <c r="BH210" i="2"/>
  <c r="BD210" i="2"/>
  <c r="BI209" i="2"/>
  <c r="BE209" i="2"/>
  <c r="BJ208" i="2"/>
  <c r="BF208" i="2"/>
  <c r="BK207" i="2"/>
  <c r="BG207" i="2"/>
  <c r="BH206" i="2"/>
  <c r="BD206" i="2"/>
  <c r="BI205" i="2"/>
  <c r="BE205" i="2"/>
  <c r="BJ204" i="2"/>
  <c r="BF204" i="2"/>
  <c r="BK203" i="2"/>
  <c r="BG203" i="2"/>
  <c r="BH202" i="2"/>
  <c r="BD202" i="2"/>
  <c r="BI201" i="2"/>
  <c r="BE201" i="2"/>
  <c r="BJ200" i="2"/>
  <c r="BF200" i="2"/>
  <c r="BK199" i="2"/>
  <c r="BG199" i="2"/>
  <c r="BH198" i="2"/>
  <c r="BD198" i="2"/>
  <c r="BI197" i="2"/>
  <c r="BE197" i="2"/>
  <c r="BJ196" i="2"/>
  <c r="BF196" i="2"/>
  <c r="BK195" i="2"/>
  <c r="BG195" i="2"/>
  <c r="BH194" i="2"/>
  <c r="BD194" i="2"/>
  <c r="BI193" i="2"/>
  <c r="BE193" i="2"/>
  <c r="BJ192" i="2"/>
  <c r="BF192" i="2"/>
  <c r="BK191" i="2"/>
  <c r="BG191" i="2"/>
  <c r="BH190" i="2"/>
  <c r="BD190" i="2"/>
  <c r="BD784" i="2"/>
  <c r="BH783" i="2"/>
  <c r="BI782" i="2"/>
  <c r="BK775" i="2"/>
  <c r="BJ772" i="2"/>
  <c r="BD771" i="2"/>
  <c r="BH768" i="2"/>
  <c r="BH764" i="2"/>
  <c r="BF760" i="2"/>
  <c r="BG759" i="2"/>
  <c r="BJ758" i="2"/>
  <c r="BD756" i="2"/>
  <c r="BH755" i="2"/>
  <c r="BD754" i="2"/>
  <c r="BK753" i="2"/>
  <c r="BJ752" i="2"/>
  <c r="BI747" i="2"/>
  <c r="BI746" i="2"/>
  <c r="BF741" i="2"/>
  <c r="BF737" i="2"/>
  <c r="BJ736" i="2"/>
  <c r="BI734" i="2"/>
  <c r="BI733" i="2"/>
  <c r="BD730" i="2"/>
  <c r="BJ729" i="2"/>
  <c r="BG726" i="2"/>
  <c r="BF724" i="2"/>
  <c r="BJ723" i="2"/>
  <c r="BE721" i="2"/>
  <c r="BK720" i="2"/>
  <c r="BD718" i="2"/>
  <c r="BJ717" i="2"/>
  <c r="BE716" i="2"/>
  <c r="BG715" i="2"/>
  <c r="BG714" i="2"/>
  <c r="BI712" i="2"/>
  <c r="BG711" i="2"/>
  <c r="BF709" i="2"/>
  <c r="BD707" i="2"/>
  <c r="BJ706" i="2"/>
  <c r="BJ705" i="2"/>
  <c r="BG704" i="2"/>
  <c r="BK703" i="2"/>
  <c r="BH702" i="2"/>
  <c r="BI701" i="2"/>
  <c r="BI699" i="2"/>
  <c r="BF698" i="2"/>
  <c r="BE697" i="2"/>
  <c r="BJ696" i="2"/>
  <c r="BG695" i="2"/>
  <c r="BK693" i="2"/>
  <c r="BH692" i="2"/>
  <c r="BD691" i="2"/>
  <c r="BJ690" i="2"/>
  <c r="BJ689" i="2"/>
  <c r="BG688" i="2"/>
  <c r="BK687" i="2"/>
  <c r="BH686" i="2"/>
  <c r="BI685" i="2"/>
  <c r="BI683" i="2"/>
  <c r="BF682" i="2"/>
  <c r="BE681" i="2"/>
  <c r="BJ680" i="2"/>
  <c r="BG679" i="2"/>
  <c r="BK677" i="2"/>
  <c r="BH676" i="2"/>
  <c r="BD675" i="2"/>
  <c r="BJ674" i="2"/>
  <c r="BJ673" i="2"/>
  <c r="BG672" i="2"/>
  <c r="BK671" i="2"/>
  <c r="BH670" i="2"/>
  <c r="BI669" i="2"/>
  <c r="BI667" i="2"/>
  <c r="BF666" i="2"/>
  <c r="BE665" i="2"/>
  <c r="BJ664" i="2"/>
  <c r="BG663" i="2"/>
  <c r="BK661" i="2"/>
  <c r="BH660" i="2"/>
  <c r="BD659" i="2"/>
  <c r="BJ658" i="2"/>
  <c r="BJ657" i="2"/>
  <c r="BG656" i="2"/>
  <c r="BK655" i="2"/>
  <c r="BH654" i="2"/>
  <c r="BI653" i="2"/>
  <c r="BI651" i="2"/>
  <c r="BF650" i="2"/>
  <c r="BE649" i="2"/>
  <c r="BJ648" i="2"/>
  <c r="BG647" i="2"/>
  <c r="BK645" i="2"/>
  <c r="BH644" i="2"/>
  <c r="BD643" i="2"/>
  <c r="BJ642" i="2"/>
  <c r="BJ641" i="2"/>
  <c r="BG640" i="2"/>
  <c r="BK639" i="2"/>
  <c r="BH638" i="2"/>
  <c r="BI637" i="2"/>
  <c r="BD636" i="2"/>
  <c r="BJ635" i="2"/>
  <c r="BD635" i="2"/>
  <c r="BK634" i="2"/>
  <c r="BF633" i="2"/>
  <c r="BG632" i="2"/>
  <c r="BE631" i="2"/>
  <c r="BF630" i="2"/>
  <c r="BG629" i="2"/>
  <c r="BH628" i="2"/>
  <c r="BH627" i="2"/>
  <c r="BG626" i="2"/>
  <c r="BJ625" i="2"/>
  <c r="BI624" i="2"/>
  <c r="BI623" i="2"/>
  <c r="BI622" i="2"/>
  <c r="BK621" i="2"/>
  <c r="BD621" i="2"/>
  <c r="BD620" i="2"/>
  <c r="BJ619" i="2"/>
  <c r="BD619" i="2"/>
  <c r="BK618" i="2"/>
  <c r="BF617" i="2"/>
  <c r="BG616" i="2"/>
  <c r="BE615" i="2"/>
  <c r="BF614" i="2"/>
  <c r="BG613" i="2"/>
  <c r="BH612" i="2"/>
  <c r="BH611" i="2"/>
  <c r="BG610" i="2"/>
  <c r="BJ609" i="2"/>
  <c r="BI608" i="2"/>
  <c r="BI607" i="2"/>
  <c r="BI606" i="2"/>
  <c r="BK605" i="2"/>
  <c r="BD605" i="2"/>
  <c r="BD604" i="2"/>
  <c r="BJ603" i="2"/>
  <c r="BD603" i="2"/>
  <c r="BK602" i="2"/>
  <c r="BF601" i="2"/>
  <c r="BG600" i="2"/>
  <c r="BE599" i="2"/>
  <c r="BF598" i="2"/>
  <c r="BG597" i="2"/>
  <c r="BH596" i="2"/>
  <c r="BH595" i="2"/>
  <c r="BG594" i="2"/>
  <c r="BJ593" i="2"/>
  <c r="BI592" i="2"/>
  <c r="BI591" i="2"/>
  <c r="BI590" i="2"/>
  <c r="BK589" i="2"/>
  <c r="BD589" i="2"/>
  <c r="BD588" i="2"/>
  <c r="BJ587" i="2"/>
  <c r="BD587" i="2"/>
  <c r="BK586" i="2"/>
  <c r="BF585" i="2"/>
  <c r="BG584" i="2"/>
  <c r="BE583" i="2"/>
  <c r="BF582" i="2"/>
  <c r="BG581" i="2"/>
  <c r="BH580" i="2"/>
  <c r="BH579" i="2"/>
  <c r="BG578" i="2"/>
  <c r="BJ577" i="2"/>
  <c r="BI576" i="2"/>
  <c r="BI575" i="2"/>
  <c r="BI574" i="2"/>
  <c r="BK573" i="2"/>
  <c r="BD573" i="2"/>
  <c r="BD572" i="2"/>
  <c r="BJ571" i="2"/>
  <c r="BD571" i="2"/>
  <c r="BK570" i="2"/>
  <c r="BF569" i="2"/>
  <c r="BG568" i="2"/>
  <c r="BE567" i="2"/>
  <c r="BF566" i="2"/>
  <c r="BG565" i="2"/>
  <c r="BH564" i="2"/>
  <c r="BH563" i="2"/>
  <c r="BG562" i="2"/>
  <c r="BJ561" i="2"/>
  <c r="BI560" i="2"/>
  <c r="BI559" i="2"/>
  <c r="BI558" i="2"/>
  <c r="BK557" i="2"/>
  <c r="BD557" i="2"/>
  <c r="BD556" i="2"/>
  <c r="BJ555" i="2"/>
  <c r="BD555" i="2"/>
  <c r="BK554" i="2"/>
  <c r="BF553" i="2"/>
  <c r="BG552" i="2"/>
  <c r="BE551" i="2"/>
  <c r="BF550" i="2"/>
  <c r="BG549" i="2"/>
  <c r="BH548" i="2"/>
  <c r="BH547" i="2"/>
  <c r="BG546" i="2"/>
  <c r="BJ545" i="2"/>
  <c r="BI544" i="2"/>
  <c r="BI543" i="2"/>
  <c r="BI542" i="2"/>
  <c r="BK541" i="2"/>
  <c r="BD541" i="2"/>
  <c r="BD540" i="2"/>
  <c r="BJ539" i="2"/>
  <c r="BD539" i="2"/>
  <c r="BK538" i="2"/>
  <c r="BF537" i="2"/>
  <c r="BG536" i="2"/>
  <c r="BE535" i="2"/>
  <c r="BF534" i="2"/>
  <c r="BG533" i="2"/>
  <c r="BH532" i="2"/>
  <c r="BH531" i="2"/>
  <c r="BG530" i="2"/>
  <c r="BJ529" i="2"/>
  <c r="BI528" i="2"/>
  <c r="BI527" i="2"/>
  <c r="BI526" i="2"/>
  <c r="BK525" i="2"/>
  <c r="BD525" i="2"/>
  <c r="BD524" i="2"/>
  <c r="BJ523" i="2"/>
  <c r="BD523" i="2"/>
  <c r="BK522" i="2"/>
  <c r="BF521" i="2"/>
  <c r="BG520" i="2"/>
  <c r="BE519" i="2"/>
  <c r="BF518" i="2"/>
  <c r="BG517" i="2"/>
  <c r="BH516" i="2"/>
  <c r="BH515" i="2"/>
  <c r="BG514" i="2"/>
  <c r="BJ513" i="2"/>
  <c r="BI512" i="2"/>
  <c r="BI511" i="2"/>
  <c r="BI510" i="2"/>
  <c r="BK509" i="2"/>
  <c r="BD509" i="2"/>
  <c r="BD508" i="2"/>
  <c r="BJ507" i="2"/>
  <c r="BD507" i="2"/>
  <c r="BK506" i="2"/>
  <c r="BF505" i="2"/>
  <c r="BG504" i="2"/>
  <c r="BE503" i="2"/>
  <c r="BF502" i="2"/>
  <c r="BG501" i="2"/>
  <c r="BH500" i="2"/>
  <c r="BH499" i="2"/>
  <c r="BG498" i="2"/>
  <c r="BJ497" i="2"/>
  <c r="BI496" i="2"/>
  <c r="BI495" i="2"/>
  <c r="BI494" i="2"/>
  <c r="BK493" i="2"/>
  <c r="BD493" i="2"/>
  <c r="BD492" i="2"/>
  <c r="BJ491" i="2"/>
  <c r="BD491" i="2"/>
  <c r="BK490" i="2"/>
  <c r="BF489" i="2"/>
  <c r="BG488" i="2"/>
  <c r="BF487" i="2"/>
  <c r="BJ486" i="2"/>
  <c r="BE486" i="2"/>
  <c r="BH485" i="2"/>
  <c r="BK484" i="2"/>
  <c r="BE484" i="2"/>
  <c r="BF483" i="2"/>
  <c r="BJ482" i="2"/>
  <c r="BE482" i="2"/>
  <c r="BH481" i="2"/>
  <c r="BK480" i="2"/>
  <c r="BE480" i="2"/>
  <c r="BF479" i="2"/>
  <c r="BJ478" i="2"/>
  <c r="BE478" i="2"/>
  <c r="BH477" i="2"/>
  <c r="BK476" i="2"/>
  <c r="BE476" i="2"/>
  <c r="BF475" i="2"/>
  <c r="BJ474" i="2"/>
  <c r="BE474" i="2"/>
  <c r="BH473" i="2"/>
  <c r="BK472" i="2"/>
  <c r="BE472" i="2"/>
  <c r="BF471" i="2"/>
  <c r="BJ470" i="2"/>
  <c r="BE470" i="2"/>
  <c r="BH469" i="2"/>
  <c r="BK468" i="2"/>
  <c r="BE468" i="2"/>
  <c r="BF467" i="2"/>
  <c r="BJ466" i="2"/>
  <c r="BE466" i="2"/>
  <c r="BH465" i="2"/>
  <c r="BK464" i="2"/>
  <c r="BE464" i="2"/>
  <c r="BF463" i="2"/>
  <c r="BJ462" i="2"/>
  <c r="BE462" i="2"/>
  <c r="BH461" i="2"/>
  <c r="BK460" i="2"/>
  <c r="BE460" i="2"/>
  <c r="BF459" i="2"/>
  <c r="BJ458" i="2"/>
  <c r="BE458" i="2"/>
  <c r="BH457" i="2"/>
  <c r="BK456" i="2"/>
  <c r="BE456" i="2"/>
  <c r="BF455" i="2"/>
  <c r="BJ454" i="2"/>
  <c r="BE454" i="2"/>
  <c r="BH453" i="2"/>
  <c r="BK452" i="2"/>
  <c r="BE452" i="2"/>
  <c r="BF451" i="2"/>
  <c r="BJ450" i="2"/>
  <c r="BE450" i="2"/>
  <c r="BH449" i="2"/>
  <c r="BK448" i="2"/>
  <c r="BE448" i="2"/>
  <c r="BF447" i="2"/>
  <c r="BJ446" i="2"/>
  <c r="BE446" i="2"/>
  <c r="BH445" i="2"/>
  <c r="BK444" i="2"/>
  <c r="BE444" i="2"/>
  <c r="BF443" i="2"/>
  <c r="BJ442" i="2"/>
  <c r="BE442" i="2"/>
  <c r="BH441" i="2"/>
  <c r="BK440" i="2"/>
  <c r="BE440" i="2"/>
  <c r="BF439" i="2"/>
  <c r="BJ438" i="2"/>
  <c r="BE438" i="2"/>
  <c r="BH437" i="2"/>
  <c r="BK436" i="2"/>
  <c r="BE436" i="2"/>
  <c r="BF435" i="2"/>
  <c r="BJ434" i="2"/>
  <c r="BE434" i="2"/>
  <c r="BH433" i="2"/>
  <c r="BK432" i="2"/>
  <c r="BE432" i="2"/>
  <c r="BF431" i="2"/>
  <c r="BJ430" i="2"/>
  <c r="BE430" i="2"/>
  <c r="BH429" i="2"/>
  <c r="BK428" i="2"/>
  <c r="BE428" i="2"/>
  <c r="BF427" i="2"/>
  <c r="BJ426" i="2"/>
  <c r="BE426" i="2"/>
  <c r="BH425" i="2"/>
  <c r="BK424" i="2"/>
  <c r="BE424" i="2"/>
  <c r="BF423" i="2"/>
  <c r="BJ422" i="2"/>
  <c r="BE422" i="2"/>
  <c r="BH421" i="2"/>
  <c r="BK420" i="2"/>
  <c r="BE420" i="2"/>
  <c r="BF419" i="2"/>
  <c r="BJ418" i="2"/>
  <c r="BE418" i="2"/>
  <c r="BH417" i="2"/>
  <c r="BK416" i="2"/>
  <c r="BE416" i="2"/>
  <c r="BF415" i="2"/>
  <c r="BJ414" i="2"/>
  <c r="BE414" i="2"/>
  <c r="BH413" i="2"/>
  <c r="BK412" i="2"/>
  <c r="BE412" i="2"/>
  <c r="BF411" i="2"/>
  <c r="BJ410" i="2"/>
  <c r="BE410" i="2"/>
  <c r="BH409" i="2"/>
  <c r="BK408" i="2"/>
  <c r="BE408" i="2"/>
  <c r="BF407" i="2"/>
  <c r="BJ406" i="2"/>
  <c r="BE406" i="2"/>
  <c r="BH405" i="2"/>
  <c r="BK404" i="2"/>
  <c r="BE404" i="2"/>
  <c r="BF403" i="2"/>
  <c r="BJ402" i="2"/>
  <c r="BE402" i="2"/>
  <c r="BH401" i="2"/>
  <c r="BK400" i="2"/>
  <c r="BE400" i="2"/>
  <c r="BF399" i="2"/>
  <c r="BJ398" i="2"/>
  <c r="BE398" i="2"/>
  <c r="BH397" i="2"/>
  <c r="BK396" i="2"/>
  <c r="BE396" i="2"/>
  <c r="BF395" i="2"/>
  <c r="BJ394" i="2"/>
  <c r="BE394" i="2"/>
  <c r="BH393" i="2"/>
  <c r="BK392" i="2"/>
  <c r="BE392" i="2"/>
  <c r="BF391" i="2"/>
  <c r="BJ390" i="2"/>
  <c r="BE390" i="2"/>
  <c r="BH389" i="2"/>
  <c r="BK388" i="2"/>
  <c r="BE388" i="2"/>
  <c r="BF387" i="2"/>
  <c r="BJ386" i="2"/>
  <c r="BE386" i="2"/>
  <c r="BH385" i="2"/>
  <c r="BK384" i="2"/>
  <c r="BE384" i="2"/>
  <c r="BF383" i="2"/>
  <c r="BJ382" i="2"/>
  <c r="BE382" i="2"/>
  <c r="BH381" i="2"/>
  <c r="BK380" i="2"/>
  <c r="BE380" i="2"/>
  <c r="BF379" i="2"/>
  <c r="BJ378" i="2"/>
  <c r="BE378" i="2"/>
  <c r="BH377" i="2"/>
  <c r="BK376" i="2"/>
  <c r="BE376" i="2"/>
  <c r="BF375" i="2"/>
  <c r="BJ374" i="2"/>
  <c r="BE374" i="2"/>
  <c r="BH373" i="2"/>
  <c r="BK372" i="2"/>
  <c r="BE372" i="2"/>
  <c r="BF371" i="2"/>
  <c r="BJ370" i="2"/>
  <c r="BE370" i="2"/>
  <c r="BH369" i="2"/>
  <c r="BK368" i="2"/>
  <c r="BE368" i="2"/>
  <c r="BF367" i="2"/>
  <c r="BJ366" i="2"/>
  <c r="BE366" i="2"/>
  <c r="BH365" i="2"/>
  <c r="BK364" i="2"/>
  <c r="BE364" i="2"/>
  <c r="BF363" i="2"/>
  <c r="BJ362" i="2"/>
  <c r="BE362" i="2"/>
  <c r="BH361" i="2"/>
  <c r="BK360" i="2"/>
  <c r="BE360" i="2"/>
  <c r="BF359" i="2"/>
  <c r="BJ358" i="2"/>
  <c r="BE358" i="2"/>
  <c r="BH357" i="2"/>
  <c r="BK356" i="2"/>
  <c r="BE356" i="2"/>
  <c r="BF355" i="2"/>
  <c r="BJ354" i="2"/>
  <c r="BE354" i="2"/>
  <c r="BH353" i="2"/>
  <c r="BK352" i="2"/>
  <c r="BE352" i="2"/>
  <c r="BF351" i="2"/>
  <c r="BJ350" i="2"/>
  <c r="BE350" i="2"/>
  <c r="BH349" i="2"/>
  <c r="BK348" i="2"/>
  <c r="BE348" i="2"/>
  <c r="BF347" i="2"/>
  <c r="BJ346" i="2"/>
  <c r="BE346" i="2"/>
  <c r="BH345" i="2"/>
  <c r="BK344" i="2"/>
  <c r="BE344" i="2"/>
  <c r="BF343" i="2"/>
  <c r="BJ342" i="2"/>
  <c r="BE342" i="2"/>
  <c r="BH341" i="2"/>
  <c r="BK340" i="2"/>
  <c r="BE340" i="2"/>
  <c r="BF339" i="2"/>
  <c r="BJ338" i="2"/>
  <c r="BE338" i="2"/>
  <c r="BH337" i="2"/>
  <c r="BK336" i="2"/>
  <c r="BE336" i="2"/>
  <c r="BF335" i="2"/>
  <c r="BJ334" i="2"/>
  <c r="BE334" i="2"/>
  <c r="BH333" i="2"/>
  <c r="BK332" i="2"/>
  <c r="BE332" i="2"/>
  <c r="BF331" i="2"/>
  <c r="BJ330" i="2"/>
  <c r="BE330" i="2"/>
  <c r="BH329" i="2"/>
  <c r="BK328" i="2"/>
  <c r="BE328" i="2"/>
  <c r="BF327" i="2"/>
  <c r="BJ326" i="2"/>
  <c r="BE326" i="2"/>
  <c r="BH325" i="2"/>
  <c r="BK324" i="2"/>
  <c r="BE324" i="2"/>
  <c r="BF323" i="2"/>
  <c r="BJ322" i="2"/>
  <c r="BE322" i="2"/>
  <c r="BH321" i="2"/>
  <c r="BK320" i="2"/>
  <c r="BE320" i="2"/>
  <c r="BF319" i="2"/>
  <c r="BJ318" i="2"/>
  <c r="BE318" i="2"/>
  <c r="BH317" i="2"/>
  <c r="BK316" i="2"/>
  <c r="BE316" i="2"/>
  <c r="BF315" i="2"/>
  <c r="BJ314" i="2"/>
  <c r="BE314" i="2"/>
  <c r="BH313" i="2"/>
  <c r="BK312" i="2"/>
  <c r="BE312" i="2"/>
  <c r="BF311" i="2"/>
  <c r="BJ310" i="2"/>
  <c r="BE310" i="2"/>
  <c r="BH309" i="2"/>
  <c r="BK308" i="2"/>
  <c r="BE308" i="2"/>
  <c r="BF307" i="2"/>
  <c r="BJ306" i="2"/>
  <c r="BE306" i="2"/>
  <c r="BH305" i="2"/>
  <c r="BK304" i="2"/>
  <c r="BE304" i="2"/>
  <c r="BF303" i="2"/>
  <c r="BJ302" i="2"/>
  <c r="BE302" i="2"/>
  <c r="BH301" i="2"/>
  <c r="BK300" i="2"/>
  <c r="BE300" i="2"/>
  <c r="BF299" i="2"/>
  <c r="BJ298" i="2"/>
  <c r="BE298" i="2"/>
  <c r="BH297" i="2"/>
  <c r="BK296" i="2"/>
  <c r="BE296" i="2"/>
  <c r="BF295" i="2"/>
  <c r="BJ294" i="2"/>
  <c r="BE294" i="2"/>
  <c r="BH293" i="2"/>
  <c r="BK292" i="2"/>
  <c r="BE292" i="2"/>
  <c r="BF291" i="2"/>
  <c r="BJ290" i="2"/>
  <c r="BE290" i="2"/>
  <c r="BH289" i="2"/>
  <c r="BK288" i="2"/>
  <c r="BE288" i="2"/>
  <c r="BF287" i="2"/>
  <c r="BJ286" i="2"/>
  <c r="BE286" i="2"/>
  <c r="BH285" i="2"/>
  <c r="BK284" i="2"/>
  <c r="BE284" i="2"/>
  <c r="BF283" i="2"/>
  <c r="BJ282" i="2"/>
  <c r="BE282" i="2"/>
  <c r="BH281" i="2"/>
  <c r="BK280" i="2"/>
  <c r="BE280" i="2"/>
  <c r="BF279" i="2"/>
  <c r="BJ278" i="2"/>
  <c r="BE278" i="2"/>
  <c r="BH277" i="2"/>
  <c r="BK276" i="2"/>
  <c r="BE276" i="2"/>
  <c r="BF275" i="2"/>
  <c r="BJ274" i="2"/>
  <c r="BE274" i="2"/>
  <c r="BH273" i="2"/>
  <c r="BK272" i="2"/>
  <c r="BE272" i="2"/>
  <c r="BF271" i="2"/>
  <c r="BJ270" i="2"/>
  <c r="BE270" i="2"/>
  <c r="BH269" i="2"/>
  <c r="BK268" i="2"/>
  <c r="BE268" i="2"/>
  <c r="BF267" i="2"/>
  <c r="BJ266" i="2"/>
  <c r="BE266" i="2"/>
  <c r="BH265" i="2"/>
  <c r="BK264" i="2"/>
  <c r="BE264" i="2"/>
  <c r="BF263" i="2"/>
  <c r="BJ262" i="2"/>
  <c r="BE262" i="2"/>
  <c r="BH261" i="2"/>
  <c r="BK260" i="2"/>
  <c r="BE260" i="2"/>
  <c r="BF259" i="2"/>
  <c r="BJ258" i="2"/>
  <c r="BE258" i="2"/>
  <c r="BH257" i="2"/>
  <c r="BK256" i="2"/>
  <c r="BE256" i="2"/>
  <c r="BF255" i="2"/>
  <c r="BJ254" i="2"/>
  <c r="BE254" i="2"/>
  <c r="BH253" i="2"/>
  <c r="BK252" i="2"/>
  <c r="BE252" i="2"/>
  <c r="BF251" i="2"/>
  <c r="BJ250" i="2"/>
  <c r="BE250" i="2"/>
  <c r="BH249" i="2"/>
  <c r="BK248" i="2"/>
  <c r="BE248" i="2"/>
  <c r="BF247" i="2"/>
  <c r="BJ246" i="2"/>
  <c r="BE246" i="2"/>
  <c r="BH245" i="2"/>
  <c r="BK244" i="2"/>
  <c r="BE244" i="2"/>
  <c r="BF243" i="2"/>
  <c r="BJ242" i="2"/>
  <c r="BE242" i="2"/>
  <c r="BH241" i="2"/>
  <c r="BK240" i="2"/>
  <c r="BE240" i="2"/>
  <c r="BF239" i="2"/>
  <c r="BJ238" i="2"/>
  <c r="BE238" i="2"/>
  <c r="BH237" i="2"/>
  <c r="BK236" i="2"/>
  <c r="BE236" i="2"/>
  <c r="BF235" i="2"/>
  <c r="BJ234" i="2"/>
  <c r="BE234" i="2"/>
  <c r="BH233" i="2"/>
  <c r="BK232" i="2"/>
  <c r="BE232" i="2"/>
  <c r="BF231" i="2"/>
  <c r="BJ230" i="2"/>
  <c r="BE230" i="2"/>
  <c r="BH229" i="2"/>
  <c r="BK228" i="2"/>
  <c r="BE228" i="2"/>
  <c r="BF227" i="2"/>
  <c r="BJ226" i="2"/>
  <c r="BE226" i="2"/>
  <c r="BH225" i="2"/>
  <c r="BK224" i="2"/>
  <c r="BE224" i="2"/>
  <c r="BF223" i="2"/>
  <c r="BJ222" i="2"/>
  <c r="BE222" i="2"/>
  <c r="BH221" i="2"/>
  <c r="BK220" i="2"/>
  <c r="BE220" i="2"/>
  <c r="BF219" i="2"/>
  <c r="BJ218" i="2"/>
  <c r="BE218" i="2"/>
  <c r="BH217" i="2"/>
  <c r="BK216" i="2"/>
  <c r="BE216" i="2"/>
  <c r="BF215" i="2"/>
  <c r="BJ214" i="2"/>
  <c r="BE214" i="2"/>
  <c r="BH213" i="2"/>
  <c r="BK212" i="2"/>
  <c r="BE212" i="2"/>
  <c r="BF211" i="2"/>
  <c r="BJ210" i="2"/>
  <c r="BE210" i="2"/>
  <c r="BH209" i="2"/>
  <c r="BK208" i="2"/>
  <c r="BE208" i="2"/>
  <c r="BF207" i="2"/>
  <c r="BJ206" i="2"/>
  <c r="BE206" i="2"/>
  <c r="BH205" i="2"/>
  <c r="BK204" i="2"/>
  <c r="BE204" i="2"/>
  <c r="BF203" i="2"/>
  <c r="BJ202" i="2"/>
  <c r="BE202" i="2"/>
  <c r="BH201" i="2"/>
  <c r="BK200" i="2"/>
  <c r="BE200" i="2"/>
  <c r="BF199" i="2"/>
  <c r="BJ198" i="2"/>
  <c r="BE198" i="2"/>
  <c r="BH197" i="2"/>
  <c r="BK196" i="2"/>
  <c r="BE196" i="2"/>
  <c r="BF195" i="2"/>
  <c r="BJ194" i="2"/>
  <c r="BE194" i="2"/>
  <c r="BH193" i="2"/>
  <c r="BK192" i="2"/>
  <c r="BE192" i="2"/>
  <c r="BF191" i="2"/>
  <c r="BJ190" i="2"/>
  <c r="BE190" i="2"/>
  <c r="BI189" i="2"/>
  <c r="BE189" i="2"/>
  <c r="BJ188" i="2"/>
  <c r="BF188" i="2"/>
  <c r="BK187" i="2"/>
  <c r="BG187" i="2"/>
  <c r="BH186" i="2"/>
  <c r="BD186" i="2"/>
  <c r="BI185" i="2"/>
  <c r="BE185" i="2"/>
  <c r="BJ184" i="2"/>
  <c r="BF184" i="2"/>
  <c r="BK183" i="2"/>
  <c r="BG183" i="2"/>
  <c r="BH182" i="2"/>
  <c r="BD182" i="2"/>
  <c r="BI181" i="2"/>
  <c r="BE181" i="2"/>
  <c r="BJ180" i="2"/>
  <c r="BF180" i="2"/>
  <c r="BK179" i="2"/>
  <c r="BG179" i="2"/>
  <c r="BH178" i="2"/>
  <c r="BD178" i="2"/>
  <c r="BI177" i="2"/>
  <c r="BE177" i="2"/>
  <c r="BJ176" i="2"/>
  <c r="BF176" i="2"/>
  <c r="BK175" i="2"/>
  <c r="BG175" i="2"/>
  <c r="BH174" i="2"/>
  <c r="BD174" i="2"/>
  <c r="BI173" i="2"/>
  <c r="BE173" i="2"/>
  <c r="BJ172" i="2"/>
  <c r="BF172" i="2"/>
  <c r="BK171" i="2"/>
  <c r="BG171" i="2"/>
  <c r="BH170" i="2"/>
  <c r="BD170" i="2"/>
  <c r="BI169" i="2"/>
  <c r="BE169" i="2"/>
  <c r="BJ168" i="2"/>
  <c r="BF168" i="2"/>
  <c r="BK167" i="2"/>
  <c r="BG167" i="2"/>
  <c r="BH166" i="2"/>
  <c r="BD166" i="2"/>
  <c r="BI165" i="2"/>
  <c r="BE165" i="2"/>
  <c r="BJ164" i="2"/>
  <c r="BF164" i="2"/>
  <c r="BK163" i="2"/>
  <c r="BG163" i="2"/>
  <c r="BH162" i="2"/>
  <c r="BD162" i="2"/>
  <c r="BI161" i="2"/>
  <c r="BE161" i="2"/>
  <c r="BJ160" i="2"/>
  <c r="BF160" i="2"/>
  <c r="BK159" i="2"/>
  <c r="BG159" i="2"/>
  <c r="BH158" i="2"/>
  <c r="BD158" i="2"/>
  <c r="BI157" i="2"/>
  <c r="BE157" i="2"/>
  <c r="BJ156" i="2"/>
  <c r="BF156" i="2"/>
  <c r="BK155" i="2"/>
  <c r="BG155" i="2"/>
  <c r="BH154" i="2"/>
  <c r="BD154" i="2"/>
  <c r="BI153" i="2"/>
  <c r="BE153" i="2"/>
  <c r="BJ152" i="2"/>
  <c r="BF152" i="2"/>
  <c r="BK151" i="2"/>
  <c r="BG151" i="2"/>
  <c r="BH150" i="2"/>
  <c r="BD150" i="2"/>
  <c r="BI149" i="2"/>
  <c r="BE149" i="2"/>
  <c r="BJ148" i="2"/>
  <c r="BF148" i="2"/>
  <c r="BK147" i="2"/>
  <c r="BG147" i="2"/>
  <c r="BH146" i="2"/>
  <c r="BD146" i="2"/>
  <c r="BI145" i="2"/>
  <c r="BE145" i="2"/>
  <c r="BJ144" i="2"/>
  <c r="BF144" i="2"/>
  <c r="BK143" i="2"/>
  <c r="BG143" i="2"/>
  <c r="BH142" i="2"/>
  <c r="BD142" i="2"/>
  <c r="BI141" i="2"/>
  <c r="BE141" i="2"/>
  <c r="BJ140" i="2"/>
  <c r="BF140" i="2"/>
  <c r="BK139" i="2"/>
  <c r="BG139" i="2"/>
  <c r="BH138" i="2"/>
  <c r="BD138" i="2"/>
  <c r="BI137" i="2"/>
  <c r="BE137" i="2"/>
  <c r="BJ136" i="2"/>
  <c r="BF136" i="2"/>
  <c r="BK135" i="2"/>
  <c r="BG135" i="2"/>
  <c r="BH134" i="2"/>
  <c r="BD134" i="2"/>
  <c r="BI133" i="2"/>
  <c r="BE133" i="2"/>
  <c r="BJ132" i="2"/>
  <c r="BF132" i="2"/>
  <c r="BK131" i="2"/>
  <c r="BG131" i="2"/>
  <c r="BH130" i="2"/>
  <c r="BD130" i="2"/>
  <c r="BI129" i="2"/>
  <c r="BE129" i="2"/>
  <c r="BJ128" i="2"/>
  <c r="BF128" i="2"/>
  <c r="BK127" i="2"/>
  <c r="BG127" i="2"/>
  <c r="BH126" i="2"/>
  <c r="BD126" i="2"/>
  <c r="BI125" i="2"/>
  <c r="BE125" i="2"/>
  <c r="BJ124" i="2"/>
  <c r="BF124" i="2"/>
  <c r="BK123" i="2"/>
  <c r="BG123" i="2"/>
  <c r="BH122" i="2"/>
  <c r="BD122" i="2"/>
  <c r="BI121" i="2"/>
  <c r="BE121" i="2"/>
  <c r="BJ120" i="2"/>
  <c r="BF120" i="2"/>
  <c r="BK119" i="2"/>
  <c r="BG119" i="2"/>
  <c r="BH118" i="2"/>
  <c r="BD118" i="2"/>
  <c r="BI117" i="2"/>
  <c r="BE117" i="2"/>
  <c r="BJ116" i="2"/>
  <c r="BF116" i="2"/>
  <c r="BK115" i="2"/>
  <c r="BG115" i="2"/>
  <c r="BH114" i="2"/>
  <c r="BD114" i="2"/>
  <c r="BI113" i="2"/>
  <c r="BE113" i="2"/>
  <c r="BJ112" i="2"/>
  <c r="BF112" i="2"/>
  <c r="BK111" i="2"/>
  <c r="BG111" i="2"/>
  <c r="BH110" i="2"/>
  <c r="BD110" i="2"/>
  <c r="BI109" i="2"/>
  <c r="BE109" i="2"/>
  <c r="BJ108" i="2"/>
  <c r="BF108" i="2"/>
  <c r="BK107" i="2"/>
  <c r="BG107" i="2"/>
  <c r="BH106" i="2"/>
  <c r="BD106" i="2"/>
  <c r="BI105" i="2"/>
  <c r="BE105" i="2"/>
  <c r="BJ104" i="2"/>
  <c r="BF104" i="2"/>
  <c r="BK103" i="2"/>
  <c r="BG103" i="2"/>
  <c r="BH102" i="2"/>
  <c r="BD102" i="2"/>
  <c r="BI101" i="2"/>
  <c r="BE101" i="2"/>
  <c r="BJ100" i="2"/>
  <c r="BF100" i="2"/>
  <c r="BK99" i="2"/>
  <c r="BG99" i="2"/>
  <c r="BH98" i="2"/>
  <c r="BD98" i="2"/>
  <c r="BI97" i="2"/>
  <c r="BE97" i="2"/>
  <c r="BJ96" i="2"/>
  <c r="BF96" i="2"/>
  <c r="BK95" i="2"/>
  <c r="BG95" i="2"/>
  <c r="BH94" i="2"/>
  <c r="BD94" i="2"/>
  <c r="BI93" i="2"/>
  <c r="BE93" i="2"/>
  <c r="BJ92" i="2"/>
  <c r="BF92" i="2"/>
  <c r="BK91" i="2"/>
  <c r="BG91" i="2"/>
  <c r="BH90" i="2"/>
  <c r="BD90" i="2"/>
  <c r="BI89" i="2"/>
  <c r="BE89" i="2"/>
  <c r="BJ88" i="2"/>
  <c r="BF88" i="2"/>
  <c r="BK87" i="2"/>
  <c r="BG87" i="2"/>
  <c r="BH86" i="2"/>
  <c r="BD86" i="2"/>
  <c r="BI85" i="2"/>
  <c r="BE85" i="2"/>
  <c r="BJ84" i="2"/>
  <c r="BF84" i="2"/>
  <c r="BK83" i="2"/>
  <c r="BG83" i="2"/>
  <c r="BH82" i="2"/>
  <c r="BD82" i="2"/>
  <c r="BI81" i="2"/>
  <c r="BE81" i="2"/>
  <c r="BJ80" i="2"/>
  <c r="BF80" i="2"/>
  <c r="BK79" i="2"/>
  <c r="BG79" i="2"/>
  <c r="BH78" i="2"/>
  <c r="BD78" i="2"/>
  <c r="BI77" i="2"/>
  <c r="BE77" i="2"/>
  <c r="BJ76" i="2"/>
  <c r="BF76" i="2"/>
  <c r="BK75" i="2"/>
  <c r="BG75" i="2"/>
  <c r="BH74" i="2"/>
  <c r="BD74" i="2"/>
  <c r="BI73" i="2"/>
  <c r="BE73" i="2"/>
  <c r="BJ72" i="2"/>
  <c r="BF72" i="2"/>
  <c r="BK71" i="2"/>
  <c r="BG71" i="2"/>
  <c r="BH70" i="2"/>
  <c r="BD70" i="2"/>
  <c r="BI69" i="2"/>
  <c r="BE69" i="2"/>
  <c r="BJ68" i="2"/>
  <c r="BF68" i="2"/>
  <c r="BK67" i="2"/>
  <c r="BG67" i="2"/>
  <c r="BH66" i="2"/>
  <c r="BD66" i="2"/>
  <c r="BI65" i="2"/>
  <c r="BE65" i="2"/>
  <c r="BJ64" i="2"/>
  <c r="BF64" i="2"/>
  <c r="BK63" i="2"/>
  <c r="BG63" i="2"/>
  <c r="BH62" i="2"/>
  <c r="BD62" i="2"/>
  <c r="BI61" i="2"/>
  <c r="BE61" i="2"/>
  <c r="BJ60" i="2"/>
  <c r="BF60" i="2"/>
  <c r="BK59" i="2"/>
  <c r="BG59" i="2"/>
  <c r="BH58" i="2"/>
  <c r="BD58" i="2"/>
  <c r="BI57" i="2"/>
  <c r="BE57" i="2"/>
  <c r="BJ56" i="2"/>
  <c r="BF56" i="2"/>
  <c r="BK55" i="2"/>
  <c r="BG55" i="2"/>
  <c r="BH54" i="2"/>
  <c r="BD54" i="2"/>
  <c r="BI53" i="2"/>
  <c r="BE53" i="2"/>
  <c r="BJ52" i="2"/>
  <c r="BF52" i="2"/>
  <c r="BK51" i="2"/>
  <c r="BG51" i="2"/>
  <c r="BH50" i="2"/>
  <c r="BD50" i="2"/>
  <c r="BI49" i="2"/>
  <c r="BE49" i="2"/>
  <c r="BJ48" i="2"/>
  <c r="BF48" i="2"/>
  <c r="BK47" i="2"/>
  <c r="BG47" i="2"/>
  <c r="BH46" i="2"/>
  <c r="BD46" i="2"/>
  <c r="BI45" i="2"/>
  <c r="BE45" i="2"/>
  <c r="BJ44" i="2"/>
  <c r="BF44" i="2"/>
  <c r="BK43" i="2"/>
  <c r="BG43" i="2"/>
  <c r="BH42" i="2"/>
  <c r="BD42" i="2"/>
  <c r="BI41" i="2"/>
  <c r="BE41" i="2"/>
  <c r="BJ40" i="2"/>
  <c r="BF40" i="2"/>
  <c r="BK39" i="2"/>
  <c r="BG39" i="2"/>
  <c r="BH38" i="2"/>
  <c r="BD38" i="2"/>
  <c r="BI37" i="2"/>
  <c r="BE37" i="2"/>
  <c r="BJ36" i="2"/>
  <c r="BF36" i="2"/>
  <c r="BK35" i="2"/>
  <c r="BG35" i="2"/>
  <c r="BH34" i="2"/>
  <c r="BD34" i="2"/>
  <c r="BI33" i="2"/>
  <c r="BE33" i="2"/>
  <c r="BJ32" i="2"/>
  <c r="BF32" i="2"/>
  <c r="BK31" i="2"/>
  <c r="BG31" i="2"/>
  <c r="BH30" i="2"/>
  <c r="BD30" i="2"/>
  <c r="BI29" i="2"/>
  <c r="BE29" i="2"/>
  <c r="BJ28" i="2"/>
  <c r="BF28" i="2"/>
  <c r="BK27" i="2"/>
  <c r="BG27" i="2"/>
  <c r="BH26" i="2"/>
  <c r="BD26" i="2"/>
  <c r="BI25" i="2"/>
  <c r="BE25" i="2"/>
  <c r="BJ24" i="2"/>
  <c r="BF24" i="2"/>
  <c r="BK23" i="2"/>
  <c r="BG23" i="2"/>
  <c r="BH22" i="2"/>
  <c r="BD22" i="2"/>
  <c r="BI21" i="2"/>
  <c r="BE21" i="2"/>
  <c r="BJ20" i="2"/>
  <c r="BF20" i="2"/>
  <c r="BK19" i="2"/>
  <c r="BG19" i="2"/>
  <c r="BH18" i="2"/>
  <c r="BD18" i="2"/>
  <c r="BI17" i="2"/>
  <c r="BE17" i="2"/>
  <c r="BJ16" i="2"/>
  <c r="BF16" i="2"/>
  <c r="BK15" i="2"/>
  <c r="BG15" i="2"/>
  <c r="BH14" i="2"/>
  <c r="BD14" i="2"/>
  <c r="BI13" i="2"/>
  <c r="BE13" i="2"/>
  <c r="BJ12" i="2"/>
  <c r="BF12" i="2"/>
  <c r="BK11" i="2"/>
  <c r="BG11" i="2"/>
  <c r="BH10" i="2"/>
  <c r="BD10" i="2"/>
  <c r="BI9" i="2"/>
  <c r="BE9" i="2"/>
  <c r="BJ8" i="2"/>
  <c r="BF8" i="2"/>
  <c r="BK7" i="2"/>
  <c r="BG7" i="2"/>
  <c r="BH6" i="2"/>
  <c r="BD6" i="2"/>
  <c r="BI5" i="2"/>
  <c r="BE5" i="2"/>
  <c r="BJ4" i="2"/>
  <c r="BF4" i="2"/>
  <c r="BI802" i="2"/>
  <c r="BI798" i="2"/>
  <c r="BF785" i="2"/>
  <c r="BG783" i="2"/>
  <c r="BH782" i="2"/>
  <c r="BF780" i="2"/>
  <c r="BG779" i="2"/>
  <c r="BD778" i="2"/>
  <c r="BD776" i="2"/>
  <c r="BG775" i="2"/>
  <c r="BF773" i="2"/>
  <c r="BG769" i="2"/>
  <c r="BF766" i="2"/>
  <c r="BK765" i="2"/>
  <c r="BJ762" i="2"/>
  <c r="BD759" i="2"/>
  <c r="BI758" i="2"/>
  <c r="BK757" i="2"/>
  <c r="BF753" i="2"/>
  <c r="BG752" i="2"/>
  <c r="BH750" i="2"/>
  <c r="BI749" i="2"/>
  <c r="BH747" i="2"/>
  <c r="BH746" i="2"/>
  <c r="BG745" i="2"/>
  <c r="BF740" i="2"/>
  <c r="BJ738" i="2"/>
  <c r="BI735" i="2"/>
  <c r="BE734" i="2"/>
  <c r="BG733" i="2"/>
  <c r="BG732" i="2"/>
  <c r="BE729" i="2"/>
  <c r="BK728" i="2"/>
  <c r="BD726" i="2"/>
  <c r="BJ725" i="2"/>
  <c r="BE724" i="2"/>
  <c r="BG723" i="2"/>
  <c r="BG722" i="2"/>
  <c r="BI720" i="2"/>
  <c r="BG719" i="2"/>
  <c r="BF717" i="2"/>
  <c r="BE714" i="2"/>
  <c r="BF712" i="2"/>
  <c r="BD711" i="2"/>
  <c r="BK710" i="2"/>
  <c r="BE709" i="2"/>
  <c r="BK708" i="2"/>
  <c r="BH706" i="2"/>
  <c r="BI705" i="2"/>
  <c r="BI703" i="2"/>
  <c r="BF702" i="2"/>
  <c r="BE701" i="2"/>
  <c r="BJ700" i="2"/>
  <c r="BG699" i="2"/>
  <c r="BK697" i="2"/>
  <c r="BH696" i="2"/>
  <c r="BD695" i="2"/>
  <c r="BJ694" i="2"/>
  <c r="BJ693" i="2"/>
  <c r="BG692" i="2"/>
  <c r="BK691" i="2"/>
  <c r="BH690" i="2"/>
  <c r="BI689" i="2"/>
  <c r="BI687" i="2"/>
  <c r="BF686" i="2"/>
  <c r="BE685" i="2"/>
  <c r="BJ684" i="2"/>
  <c r="BG683" i="2"/>
  <c r="BK681" i="2"/>
  <c r="BH680" i="2"/>
  <c r="BD679" i="2"/>
  <c r="BJ678" i="2"/>
  <c r="BJ677" i="2"/>
  <c r="BG676" i="2"/>
  <c r="BK675" i="2"/>
  <c r="BH674" i="2"/>
  <c r="BI673" i="2"/>
  <c r="BI671" i="2"/>
  <c r="BF670" i="2"/>
  <c r="BE669" i="2"/>
  <c r="BJ668" i="2"/>
  <c r="BG667" i="2"/>
  <c r="BK665" i="2"/>
  <c r="BH664" i="2"/>
  <c r="BD663" i="2"/>
  <c r="BJ662" i="2"/>
  <c r="BJ661" i="2"/>
  <c r="BG660" i="2"/>
  <c r="BK659" i="2"/>
  <c r="BH658" i="2"/>
  <c r="BI657" i="2"/>
  <c r="BI655" i="2"/>
  <c r="BF654" i="2"/>
  <c r="BE653" i="2"/>
  <c r="BJ652" i="2"/>
  <c r="BG651" i="2"/>
  <c r="BK649" i="2"/>
  <c r="BH648" i="2"/>
  <c r="BD647" i="2"/>
  <c r="BJ646" i="2"/>
  <c r="BJ645" i="2"/>
  <c r="BG644" i="2"/>
  <c r="BK643" i="2"/>
  <c r="BH642" i="2"/>
  <c r="BI641" i="2"/>
  <c r="BI639" i="2"/>
  <c r="BF638" i="2"/>
  <c r="BE637" i="2"/>
  <c r="BJ636" i="2"/>
  <c r="BI635" i="2"/>
  <c r="BI634" i="2"/>
  <c r="BK633" i="2"/>
  <c r="BD633" i="2"/>
  <c r="BD632" i="2"/>
  <c r="BJ631" i="2"/>
  <c r="BD631" i="2"/>
  <c r="BK630" i="2"/>
  <c r="BF629" i="2"/>
  <c r="BG628" i="2"/>
  <c r="BE627" i="2"/>
  <c r="BF626" i="2"/>
  <c r="BG625" i="2"/>
  <c r="BH624" i="2"/>
  <c r="BH623" i="2"/>
  <c r="BG622" i="2"/>
  <c r="BJ621" i="2"/>
  <c r="BI620" i="2"/>
  <c r="BI619" i="2"/>
  <c r="BI618" i="2"/>
  <c r="BK617" i="2"/>
  <c r="BD617" i="2"/>
  <c r="BD616" i="2"/>
  <c r="BJ615" i="2"/>
  <c r="BD615" i="2"/>
  <c r="BK614" i="2"/>
  <c r="BF613" i="2"/>
  <c r="BG612" i="2"/>
  <c r="BE611" i="2"/>
  <c r="BF610" i="2"/>
  <c r="BG609" i="2"/>
  <c r="BH608" i="2"/>
  <c r="BH607" i="2"/>
  <c r="BG606" i="2"/>
  <c r="BJ605" i="2"/>
  <c r="BI604" i="2"/>
  <c r="BI603" i="2"/>
  <c r="BI602" i="2"/>
  <c r="BK601" i="2"/>
  <c r="BD601" i="2"/>
  <c r="BD600" i="2"/>
  <c r="BJ599" i="2"/>
  <c r="BD599" i="2"/>
  <c r="BK598" i="2"/>
  <c r="BF597" i="2"/>
  <c r="BG596" i="2"/>
  <c r="BE595" i="2"/>
  <c r="BF594" i="2"/>
  <c r="BG593" i="2"/>
  <c r="BH592" i="2"/>
  <c r="BH591" i="2"/>
  <c r="BG590" i="2"/>
  <c r="BJ589" i="2"/>
  <c r="BI588" i="2"/>
  <c r="BI587" i="2"/>
  <c r="BI586" i="2"/>
  <c r="BK585" i="2"/>
  <c r="BD585" i="2"/>
  <c r="BD584" i="2"/>
  <c r="BJ583" i="2"/>
  <c r="BD583" i="2"/>
  <c r="BK582" i="2"/>
  <c r="BF581" i="2"/>
  <c r="BG580" i="2"/>
  <c r="BE579" i="2"/>
  <c r="BF578" i="2"/>
  <c r="BG577" i="2"/>
  <c r="BH576" i="2"/>
  <c r="BH575" i="2"/>
  <c r="BG574" i="2"/>
  <c r="BJ573" i="2"/>
  <c r="BI572" i="2"/>
  <c r="BI571" i="2"/>
  <c r="BI570" i="2"/>
  <c r="BK569" i="2"/>
  <c r="BD569" i="2"/>
  <c r="BD568" i="2"/>
  <c r="BJ567" i="2"/>
  <c r="BD567" i="2"/>
  <c r="BK566" i="2"/>
  <c r="BF565" i="2"/>
  <c r="BG564" i="2"/>
  <c r="BE563" i="2"/>
  <c r="BF562" i="2"/>
  <c r="BG561" i="2"/>
  <c r="BH560" i="2"/>
  <c r="BH559" i="2"/>
  <c r="BG558" i="2"/>
  <c r="BJ557" i="2"/>
  <c r="BI556" i="2"/>
  <c r="BI555" i="2"/>
  <c r="BI554" i="2"/>
  <c r="BK553" i="2"/>
  <c r="BD553" i="2"/>
  <c r="BD552" i="2"/>
  <c r="BJ551" i="2"/>
  <c r="BD551" i="2"/>
  <c r="BK550" i="2"/>
  <c r="BF549" i="2"/>
  <c r="BG548" i="2"/>
  <c r="BE547" i="2"/>
  <c r="BF546" i="2"/>
  <c r="BG545" i="2"/>
  <c r="BH544" i="2"/>
  <c r="BH543" i="2"/>
  <c r="BG542" i="2"/>
  <c r="BJ541" i="2"/>
  <c r="BI540" i="2"/>
  <c r="BI539" i="2"/>
  <c r="BI538" i="2"/>
  <c r="BK537" i="2"/>
  <c r="BD537" i="2"/>
  <c r="BD536" i="2"/>
  <c r="BJ535" i="2"/>
  <c r="BD535" i="2"/>
  <c r="BK534" i="2"/>
  <c r="BF533" i="2"/>
  <c r="BG532" i="2"/>
  <c r="BE531" i="2"/>
  <c r="BF530" i="2"/>
  <c r="BG529" i="2"/>
  <c r="BH528" i="2"/>
  <c r="BH527" i="2"/>
  <c r="BG526" i="2"/>
  <c r="BJ525" i="2"/>
  <c r="BI524" i="2"/>
  <c r="BI523" i="2"/>
  <c r="BI522" i="2"/>
  <c r="BK521" i="2"/>
  <c r="BD521" i="2"/>
  <c r="BD520" i="2"/>
  <c r="BJ519" i="2"/>
  <c r="BD519" i="2"/>
  <c r="BK518" i="2"/>
  <c r="BF517" i="2"/>
  <c r="BG516" i="2"/>
  <c r="BE515" i="2"/>
  <c r="BF514" i="2"/>
  <c r="BG513" i="2"/>
  <c r="BH512" i="2"/>
  <c r="BH511" i="2"/>
  <c r="BG510" i="2"/>
  <c r="BJ509" i="2"/>
  <c r="BI508" i="2"/>
  <c r="BI507" i="2"/>
  <c r="BI506" i="2"/>
  <c r="BK505" i="2"/>
  <c r="BD505" i="2"/>
  <c r="BD504" i="2"/>
  <c r="BJ503" i="2"/>
  <c r="BD503" i="2"/>
  <c r="BK502" i="2"/>
  <c r="BF501" i="2"/>
  <c r="BG500" i="2"/>
  <c r="BE499" i="2"/>
  <c r="BF498" i="2"/>
  <c r="BG497" i="2"/>
  <c r="BH496" i="2"/>
  <c r="BH495" i="2"/>
  <c r="BG494" i="2"/>
  <c r="BJ493" i="2"/>
  <c r="BI492" i="2"/>
  <c r="BI491" i="2"/>
  <c r="BI490" i="2"/>
  <c r="BK489" i="2"/>
  <c r="BD489" i="2"/>
  <c r="BD488" i="2"/>
  <c r="BJ487" i="2"/>
  <c r="BE487" i="2"/>
  <c r="BI486" i="2"/>
  <c r="BG485" i="2"/>
  <c r="BI484" i="2"/>
  <c r="BD484" i="2"/>
  <c r="BJ483" i="2"/>
  <c r="BE483" i="2"/>
  <c r="BI482" i="2"/>
  <c r="BG481" i="2"/>
  <c r="BI480" i="2"/>
  <c r="BD480" i="2"/>
  <c r="BJ479" i="2"/>
  <c r="BE479" i="2"/>
  <c r="BI478" i="2"/>
  <c r="BG477" i="2"/>
  <c r="BI476" i="2"/>
  <c r="BD476" i="2"/>
  <c r="BJ475" i="2"/>
  <c r="BE475" i="2"/>
  <c r="BI474" i="2"/>
  <c r="BG473" i="2"/>
  <c r="BI472" i="2"/>
  <c r="BD472" i="2"/>
  <c r="BJ471" i="2"/>
  <c r="BE471" i="2"/>
  <c r="BI470" i="2"/>
  <c r="BG469" i="2"/>
  <c r="BI468" i="2"/>
  <c r="BD468" i="2"/>
  <c r="BJ467" i="2"/>
  <c r="BE467" i="2"/>
  <c r="BI466" i="2"/>
  <c r="BG465" i="2"/>
  <c r="BI464" i="2"/>
  <c r="BD464" i="2"/>
  <c r="BJ463" i="2"/>
  <c r="BE463" i="2"/>
  <c r="BI462" i="2"/>
  <c r="BG461" i="2"/>
  <c r="BI460" i="2"/>
  <c r="BD460" i="2"/>
  <c r="BJ459" i="2"/>
  <c r="BE459" i="2"/>
  <c r="BI458" i="2"/>
  <c r="BG457" i="2"/>
  <c r="BI456" i="2"/>
  <c r="BD456" i="2"/>
  <c r="BJ455" i="2"/>
  <c r="BE455" i="2"/>
  <c r="BI454" i="2"/>
  <c r="BG453" i="2"/>
  <c r="BI452" i="2"/>
  <c r="BD452" i="2"/>
  <c r="BJ451" i="2"/>
  <c r="BE451" i="2"/>
  <c r="BI450" i="2"/>
  <c r="BG449" i="2"/>
  <c r="BI448" i="2"/>
  <c r="BD448" i="2"/>
  <c r="BJ447" i="2"/>
  <c r="BE447" i="2"/>
  <c r="BI446" i="2"/>
  <c r="BG445" i="2"/>
  <c r="BI444" i="2"/>
  <c r="BD444" i="2"/>
  <c r="BJ443" i="2"/>
  <c r="BE443" i="2"/>
  <c r="BI442" i="2"/>
  <c r="BG441" i="2"/>
  <c r="BI440" i="2"/>
  <c r="BD440" i="2"/>
  <c r="BJ439" i="2"/>
  <c r="BE439" i="2"/>
  <c r="BI438" i="2"/>
  <c r="BG437" i="2"/>
  <c r="BI436" i="2"/>
  <c r="BD436" i="2"/>
  <c r="BJ435" i="2"/>
  <c r="BE435" i="2"/>
  <c r="BI434" i="2"/>
  <c r="BG433" i="2"/>
  <c r="BI432" i="2"/>
  <c r="BD432" i="2"/>
  <c r="BJ431" i="2"/>
  <c r="BE431" i="2"/>
  <c r="BI430" i="2"/>
  <c r="BG429" i="2"/>
  <c r="BI428" i="2"/>
  <c r="BD428" i="2"/>
  <c r="BJ427" i="2"/>
  <c r="BE427" i="2"/>
  <c r="BI426" i="2"/>
  <c r="BG425" i="2"/>
  <c r="BI424" i="2"/>
  <c r="BD424" i="2"/>
  <c r="BJ423" i="2"/>
  <c r="BE423" i="2"/>
  <c r="BI422" i="2"/>
  <c r="BG421" i="2"/>
  <c r="BI420" i="2"/>
  <c r="BD420" i="2"/>
  <c r="BJ419" i="2"/>
  <c r="BE419" i="2"/>
  <c r="BI418" i="2"/>
  <c r="BG417" i="2"/>
  <c r="BI416" i="2"/>
  <c r="BD416" i="2"/>
  <c r="BJ415" i="2"/>
  <c r="BE415" i="2"/>
  <c r="BI414" i="2"/>
  <c r="BG413" i="2"/>
  <c r="BI412" i="2"/>
  <c r="BD412" i="2"/>
  <c r="BJ411" i="2"/>
  <c r="BE411" i="2"/>
  <c r="BI410" i="2"/>
  <c r="BG409" i="2"/>
  <c r="BI408" i="2"/>
  <c r="BD408" i="2"/>
  <c r="BJ407" i="2"/>
  <c r="BE407" i="2"/>
  <c r="BI406" i="2"/>
  <c r="BG405" i="2"/>
  <c r="BI404" i="2"/>
  <c r="BD404" i="2"/>
  <c r="BJ403" i="2"/>
  <c r="BE403" i="2"/>
  <c r="BI402" i="2"/>
  <c r="BG401" i="2"/>
  <c r="BI400" i="2"/>
  <c r="BD400" i="2"/>
  <c r="BJ399" i="2"/>
  <c r="BE399" i="2"/>
  <c r="BI398" i="2"/>
  <c r="BG397" i="2"/>
  <c r="BI396" i="2"/>
  <c r="BD396" i="2"/>
  <c r="BJ395" i="2"/>
  <c r="BE395" i="2"/>
  <c r="BI394" i="2"/>
  <c r="BG393" i="2"/>
  <c r="BI392" i="2"/>
  <c r="BD392" i="2"/>
  <c r="BJ391" i="2"/>
  <c r="BE391" i="2"/>
  <c r="BI390" i="2"/>
  <c r="BG389" i="2"/>
  <c r="BI388" i="2"/>
  <c r="BD388" i="2"/>
  <c r="BJ387" i="2"/>
  <c r="BE387" i="2"/>
  <c r="BI386" i="2"/>
  <c r="BG385" i="2"/>
  <c r="BI384" i="2"/>
  <c r="BD384" i="2"/>
  <c r="BJ383" i="2"/>
  <c r="BE383" i="2"/>
  <c r="BI382" i="2"/>
  <c r="BG381" i="2"/>
  <c r="BI380" i="2"/>
  <c r="BD380" i="2"/>
  <c r="BJ379" i="2"/>
  <c r="BE379" i="2"/>
  <c r="BI378" i="2"/>
  <c r="BG377" i="2"/>
  <c r="BI376" i="2"/>
  <c r="BD376" i="2"/>
  <c r="BJ375" i="2"/>
  <c r="BE375" i="2"/>
  <c r="BI374" i="2"/>
  <c r="BG373" i="2"/>
  <c r="BI372" i="2"/>
  <c r="BD372" i="2"/>
  <c r="BJ371" i="2"/>
  <c r="BE371" i="2"/>
  <c r="BI370" i="2"/>
  <c r="BG369" i="2"/>
  <c r="BI368" i="2"/>
  <c r="BD368" i="2"/>
  <c r="BJ367" i="2"/>
  <c r="BE367" i="2"/>
  <c r="BI366" i="2"/>
  <c r="BG365" i="2"/>
  <c r="BI364" i="2"/>
  <c r="BD364" i="2"/>
  <c r="BJ363" i="2"/>
  <c r="BE363" i="2"/>
  <c r="BI362" i="2"/>
  <c r="BG361" i="2"/>
  <c r="BI360" i="2"/>
  <c r="BD360" i="2"/>
  <c r="BJ359" i="2"/>
  <c r="BE359" i="2"/>
  <c r="BI358" i="2"/>
  <c r="BG357" i="2"/>
  <c r="BI356" i="2"/>
  <c r="BD356" i="2"/>
  <c r="BJ355" i="2"/>
  <c r="BE355" i="2"/>
  <c r="BI354" i="2"/>
  <c r="BG353" i="2"/>
  <c r="BI352" i="2"/>
  <c r="BD352" i="2"/>
  <c r="BJ351" i="2"/>
  <c r="BE351" i="2"/>
  <c r="BI350" i="2"/>
  <c r="BG349" i="2"/>
  <c r="BI348" i="2"/>
  <c r="BD348" i="2"/>
  <c r="BJ347" i="2"/>
  <c r="BE347" i="2"/>
  <c r="BI346" i="2"/>
  <c r="BG345" i="2"/>
  <c r="BI344" i="2"/>
  <c r="BD344" i="2"/>
  <c r="BJ343" i="2"/>
  <c r="BE343" i="2"/>
  <c r="BI342" i="2"/>
  <c r="BG341" i="2"/>
  <c r="BI340" i="2"/>
  <c r="BD340" i="2"/>
  <c r="BJ339" i="2"/>
  <c r="BE339" i="2"/>
  <c r="BI338" i="2"/>
  <c r="BG337" i="2"/>
  <c r="BI336" i="2"/>
  <c r="BD336" i="2"/>
  <c r="BJ335" i="2"/>
  <c r="BE335" i="2"/>
  <c r="BI334" i="2"/>
  <c r="BG333" i="2"/>
  <c r="BI332" i="2"/>
  <c r="BD332" i="2"/>
  <c r="BJ331" i="2"/>
  <c r="BE331" i="2"/>
  <c r="BI330" i="2"/>
  <c r="BG329" i="2"/>
  <c r="BI328" i="2"/>
  <c r="BD328" i="2"/>
  <c r="BJ327" i="2"/>
  <c r="BE327" i="2"/>
  <c r="BI326" i="2"/>
  <c r="BG325" i="2"/>
  <c r="BI324" i="2"/>
  <c r="BD324" i="2"/>
  <c r="BJ323" i="2"/>
  <c r="BE323" i="2"/>
  <c r="BI322" i="2"/>
  <c r="BG321" i="2"/>
  <c r="BI320" i="2"/>
  <c r="BD320" i="2"/>
  <c r="BJ319" i="2"/>
  <c r="BE319" i="2"/>
  <c r="BI318" i="2"/>
  <c r="BG317" i="2"/>
  <c r="BI316" i="2"/>
  <c r="BD316" i="2"/>
  <c r="BJ315" i="2"/>
  <c r="BE315" i="2"/>
  <c r="BI314" i="2"/>
  <c r="BG313" i="2"/>
  <c r="BI312" i="2"/>
  <c r="BD312" i="2"/>
  <c r="BJ311" i="2"/>
  <c r="BE311" i="2"/>
  <c r="BI310" i="2"/>
  <c r="BG309" i="2"/>
  <c r="BI308" i="2"/>
  <c r="BD308" i="2"/>
  <c r="BJ307" i="2"/>
  <c r="BE307" i="2"/>
  <c r="BI306" i="2"/>
  <c r="BG305" i="2"/>
  <c r="BI304" i="2"/>
  <c r="BD304" i="2"/>
  <c r="BJ303" i="2"/>
  <c r="BE303" i="2"/>
  <c r="BI302" i="2"/>
  <c r="BG301" i="2"/>
  <c r="BI300" i="2"/>
  <c r="BD300" i="2"/>
  <c r="BJ299" i="2"/>
  <c r="BE299" i="2"/>
  <c r="BI298" i="2"/>
  <c r="BG297" i="2"/>
  <c r="BI296" i="2"/>
  <c r="BD296" i="2"/>
  <c r="BJ295" i="2"/>
  <c r="BE295" i="2"/>
  <c r="BI294" i="2"/>
  <c r="BG293" i="2"/>
  <c r="BI292" i="2"/>
  <c r="BD292" i="2"/>
  <c r="BJ291" i="2"/>
  <c r="BE291" i="2"/>
  <c r="BI290" i="2"/>
  <c r="BG289" i="2"/>
  <c r="BI288" i="2"/>
  <c r="BD288" i="2"/>
  <c r="BJ287" i="2"/>
  <c r="BE287" i="2"/>
  <c r="BI286" i="2"/>
  <c r="BG285" i="2"/>
  <c r="BI284" i="2"/>
  <c r="BD284" i="2"/>
  <c r="BJ283" i="2"/>
  <c r="BE283" i="2"/>
  <c r="BI282" i="2"/>
  <c r="BG281" i="2"/>
  <c r="BI280" i="2"/>
  <c r="BD280" i="2"/>
  <c r="BJ279" i="2"/>
  <c r="BE279" i="2"/>
  <c r="BI278" i="2"/>
  <c r="BG277" i="2"/>
  <c r="BI276" i="2"/>
  <c r="BD276" i="2"/>
  <c r="BJ275" i="2"/>
  <c r="BE275" i="2"/>
  <c r="BI274" i="2"/>
  <c r="BG273" i="2"/>
  <c r="BI272" i="2"/>
  <c r="BD272" i="2"/>
  <c r="BJ271" i="2"/>
  <c r="BE271" i="2"/>
  <c r="BI270" i="2"/>
  <c r="BG269" i="2"/>
  <c r="BI268" i="2"/>
  <c r="BD268" i="2"/>
  <c r="BJ267" i="2"/>
  <c r="BE267" i="2"/>
  <c r="BI266" i="2"/>
  <c r="BG265" i="2"/>
  <c r="BI264" i="2"/>
  <c r="BD264" i="2"/>
  <c r="BJ263" i="2"/>
  <c r="BE263" i="2"/>
  <c r="BI262" i="2"/>
  <c r="BG261" i="2"/>
  <c r="BI260" i="2"/>
  <c r="BD260" i="2"/>
  <c r="BJ259" i="2"/>
  <c r="BE259" i="2"/>
  <c r="BI258" i="2"/>
  <c r="BG257" i="2"/>
  <c r="BI256" i="2"/>
  <c r="BD256" i="2"/>
  <c r="BJ255" i="2"/>
  <c r="BE255" i="2"/>
  <c r="BI254" i="2"/>
  <c r="BG253" i="2"/>
  <c r="BI252" i="2"/>
  <c r="BD252" i="2"/>
  <c r="BJ251" i="2"/>
  <c r="BE251" i="2"/>
  <c r="BI250" i="2"/>
  <c r="BG249" i="2"/>
  <c r="BI248" i="2"/>
  <c r="BD248" i="2"/>
  <c r="BJ247" i="2"/>
  <c r="BE247" i="2"/>
  <c r="BI246" i="2"/>
  <c r="BG245" i="2"/>
  <c r="BI244" i="2"/>
  <c r="BD244" i="2"/>
  <c r="BJ243" i="2"/>
  <c r="BE243" i="2"/>
  <c r="BI242" i="2"/>
  <c r="BG241" i="2"/>
  <c r="BI240" i="2"/>
  <c r="BD240" i="2"/>
  <c r="BJ239" i="2"/>
  <c r="BE239" i="2"/>
  <c r="BI238" i="2"/>
  <c r="BG237" i="2"/>
  <c r="BI236" i="2"/>
  <c r="BD236" i="2"/>
  <c r="BJ235" i="2"/>
  <c r="BE235" i="2"/>
  <c r="BI234" i="2"/>
  <c r="BG233" i="2"/>
  <c r="BI232" i="2"/>
  <c r="BD232" i="2"/>
  <c r="BJ231" i="2"/>
  <c r="BE231" i="2"/>
  <c r="BI230" i="2"/>
  <c r="BG229" i="2"/>
  <c r="BI228" i="2"/>
  <c r="BD228" i="2"/>
  <c r="BJ227" i="2"/>
  <c r="BE227" i="2"/>
  <c r="BI226" i="2"/>
  <c r="BG225" i="2"/>
  <c r="BI224" i="2"/>
  <c r="BD224" i="2"/>
  <c r="BJ223" i="2"/>
  <c r="BE223" i="2"/>
  <c r="BI222" i="2"/>
  <c r="BG221" i="2"/>
  <c r="BI220" i="2"/>
  <c r="BD220" i="2"/>
  <c r="BJ219" i="2"/>
  <c r="BE219" i="2"/>
  <c r="BI218" i="2"/>
  <c r="BG217" i="2"/>
  <c r="BI216" i="2"/>
  <c r="BD216" i="2"/>
  <c r="BJ215" i="2"/>
  <c r="BE215" i="2"/>
  <c r="BI214" i="2"/>
  <c r="BG213" i="2"/>
  <c r="BI212" i="2"/>
  <c r="BD212" i="2"/>
  <c r="BJ211" i="2"/>
  <c r="BE211" i="2"/>
  <c r="BI210" i="2"/>
  <c r="BG209" i="2"/>
  <c r="BI208" i="2"/>
  <c r="BD208" i="2"/>
  <c r="BJ207" i="2"/>
  <c r="BE207" i="2"/>
  <c r="BI206" i="2"/>
  <c r="BG205" i="2"/>
  <c r="BI204" i="2"/>
  <c r="BD204" i="2"/>
  <c r="BJ203" i="2"/>
  <c r="BE203" i="2"/>
  <c r="BI202" i="2"/>
  <c r="BG201" i="2"/>
  <c r="BI200" i="2"/>
  <c r="BD200" i="2"/>
  <c r="BJ199" i="2"/>
  <c r="BE199" i="2"/>
  <c r="BI198" i="2"/>
  <c r="BG197" i="2"/>
  <c r="BI196" i="2"/>
  <c r="BD196" i="2"/>
  <c r="BJ195" i="2"/>
  <c r="BE195" i="2"/>
  <c r="BI194" i="2"/>
  <c r="BG193" i="2"/>
  <c r="BI192" i="2"/>
  <c r="BD192" i="2"/>
  <c r="BJ191" i="2"/>
  <c r="BE191" i="2"/>
  <c r="BI190" i="2"/>
  <c r="BH189" i="2"/>
  <c r="BD189" i="2"/>
  <c r="BI188" i="2"/>
  <c r="BE188" i="2"/>
  <c r="BJ187" i="2"/>
  <c r="BF187" i="2"/>
  <c r="BK186" i="2"/>
  <c r="BG186" i="2"/>
  <c r="BH185" i="2"/>
  <c r="BD185" i="2"/>
  <c r="BI184" i="2"/>
  <c r="BE184" i="2"/>
  <c r="BJ183" i="2"/>
  <c r="BF183" i="2"/>
  <c r="BD794" i="2"/>
  <c r="BI762" i="2"/>
  <c r="BG761" i="2"/>
  <c r="BF757" i="2"/>
  <c r="BG756" i="2"/>
  <c r="BH751" i="2"/>
  <c r="BD740" i="2"/>
  <c r="BG739" i="2"/>
  <c r="BD732" i="2"/>
  <c r="BH731" i="2"/>
  <c r="BG730" i="2"/>
  <c r="BF728" i="2"/>
  <c r="BD727" i="2"/>
  <c r="BK726" i="2"/>
  <c r="BE725" i="2"/>
  <c r="BJ713" i="2"/>
  <c r="BK712" i="2"/>
  <c r="BK705" i="2"/>
  <c r="BJ704" i="2"/>
  <c r="BK689" i="2"/>
  <c r="BJ688" i="2"/>
  <c r="BK673" i="2"/>
  <c r="BJ672" i="2"/>
  <c r="BK657" i="2"/>
  <c r="BJ656" i="2"/>
  <c r="BK641" i="2"/>
  <c r="BJ640" i="2"/>
  <c r="BI632" i="2"/>
  <c r="BI631" i="2"/>
  <c r="BJ629" i="2"/>
  <c r="BK625" i="2"/>
  <c r="BD623" i="2"/>
  <c r="BF622" i="2"/>
  <c r="BF621" i="2"/>
  <c r="BI616" i="2"/>
  <c r="BI615" i="2"/>
  <c r="BJ613" i="2"/>
  <c r="BK609" i="2"/>
  <c r="BD607" i="2"/>
  <c r="BF606" i="2"/>
  <c r="BF605" i="2"/>
  <c r="BI600" i="2"/>
  <c r="BI599" i="2"/>
  <c r="BJ597" i="2"/>
  <c r="BK593" i="2"/>
  <c r="BD591" i="2"/>
  <c r="BF590" i="2"/>
  <c r="BF589" i="2"/>
  <c r="BI584" i="2"/>
  <c r="BI583" i="2"/>
  <c r="BJ581" i="2"/>
  <c r="BK577" i="2"/>
  <c r="BD575" i="2"/>
  <c r="BF574" i="2"/>
  <c r="BF573" i="2"/>
  <c r="BI568" i="2"/>
  <c r="BI567" i="2"/>
  <c r="BJ565" i="2"/>
  <c r="BK561" i="2"/>
  <c r="BD559" i="2"/>
  <c r="BF558" i="2"/>
  <c r="BF557" i="2"/>
  <c r="BI552" i="2"/>
  <c r="BI551" i="2"/>
  <c r="BJ549" i="2"/>
  <c r="BK545" i="2"/>
  <c r="BD543" i="2"/>
  <c r="BF542" i="2"/>
  <c r="BF541" i="2"/>
  <c r="BI536" i="2"/>
  <c r="BI535" i="2"/>
  <c r="BJ533" i="2"/>
  <c r="BK529" i="2"/>
  <c r="BD527" i="2"/>
  <c r="BF526" i="2"/>
  <c r="BF525" i="2"/>
  <c r="BI520" i="2"/>
  <c r="BI519" i="2"/>
  <c r="BJ517" i="2"/>
  <c r="BK513" i="2"/>
  <c r="BD511" i="2"/>
  <c r="BF510" i="2"/>
  <c r="BF509" i="2"/>
  <c r="BI504" i="2"/>
  <c r="BI503" i="2"/>
  <c r="BJ501" i="2"/>
  <c r="BK497" i="2"/>
  <c r="BD495" i="2"/>
  <c r="BF494" i="2"/>
  <c r="BF493" i="2"/>
  <c r="BI488" i="2"/>
  <c r="BI487" i="2"/>
  <c r="BK485" i="2"/>
  <c r="BG484" i="2"/>
  <c r="BH483" i="2"/>
  <c r="BK482" i="2"/>
  <c r="BJ481" i="2"/>
  <c r="BD479" i="2"/>
  <c r="BG478" i="2"/>
  <c r="BF477" i="2"/>
  <c r="BF474" i="2"/>
  <c r="BD473" i="2"/>
  <c r="BH472" i="2"/>
  <c r="BI471" i="2"/>
  <c r="BK469" i="2"/>
  <c r="BG468" i="2"/>
  <c r="BH467" i="2"/>
  <c r="BK466" i="2"/>
  <c r="BJ465" i="2"/>
  <c r="BD463" i="2"/>
  <c r="BG462" i="2"/>
  <c r="BF461" i="2"/>
  <c r="BF458" i="2"/>
  <c r="BD457" i="2"/>
  <c r="BH456" i="2"/>
  <c r="BI455" i="2"/>
  <c r="BK453" i="2"/>
  <c r="BG452" i="2"/>
  <c r="BH451" i="2"/>
  <c r="BK450" i="2"/>
  <c r="BJ449" i="2"/>
  <c r="BD447" i="2"/>
  <c r="BG446" i="2"/>
  <c r="BF445" i="2"/>
  <c r="BF442" i="2"/>
  <c r="BD441" i="2"/>
  <c r="BH440" i="2"/>
  <c r="BI439" i="2"/>
  <c r="BK437" i="2"/>
  <c r="BG436" i="2"/>
  <c r="BH435" i="2"/>
  <c r="BK434" i="2"/>
  <c r="BJ433" i="2"/>
  <c r="BD431" i="2"/>
  <c r="BG430" i="2"/>
  <c r="BF429" i="2"/>
  <c r="BF426" i="2"/>
  <c r="BD425" i="2"/>
  <c r="BH424" i="2"/>
  <c r="BI423" i="2"/>
  <c r="BK421" i="2"/>
  <c r="BG420" i="2"/>
  <c r="BH419" i="2"/>
  <c r="BK418" i="2"/>
  <c r="BJ417" i="2"/>
  <c r="BD415" i="2"/>
  <c r="BG414" i="2"/>
  <c r="BF413" i="2"/>
  <c r="BF410" i="2"/>
  <c r="BD409" i="2"/>
  <c r="BH408" i="2"/>
  <c r="BI407" i="2"/>
  <c r="BK405" i="2"/>
  <c r="BG404" i="2"/>
  <c r="BH403" i="2"/>
  <c r="BK402" i="2"/>
  <c r="BJ401" i="2"/>
  <c r="BD399" i="2"/>
  <c r="BG398" i="2"/>
  <c r="BF397" i="2"/>
  <c r="BF394" i="2"/>
  <c r="BD393" i="2"/>
  <c r="BH392" i="2"/>
  <c r="BI391" i="2"/>
  <c r="BK389" i="2"/>
  <c r="BG388" i="2"/>
  <c r="BH387" i="2"/>
  <c r="BK386" i="2"/>
  <c r="BJ385" i="2"/>
  <c r="BD383" i="2"/>
  <c r="BG382" i="2"/>
  <c r="BF381" i="2"/>
  <c r="BD800" i="2"/>
  <c r="BH799" i="2"/>
  <c r="BI771" i="2"/>
  <c r="BD767" i="2"/>
  <c r="BE758" i="2"/>
  <c r="BG751" i="2"/>
  <c r="BK748" i="2"/>
  <c r="BE730" i="2"/>
  <c r="BE722" i="2"/>
  <c r="BJ721" i="2"/>
  <c r="BF720" i="2"/>
  <c r="BK716" i="2"/>
  <c r="BJ715" i="2"/>
  <c r="BD714" i="2"/>
  <c r="BE713" i="2"/>
  <c r="BG710" i="2"/>
  <c r="BJ709" i="2"/>
  <c r="BF708" i="2"/>
  <c r="BJ707" i="2"/>
  <c r="BF706" i="2"/>
  <c r="BE705" i="2"/>
  <c r="BH704" i="2"/>
  <c r="BG703" i="2"/>
  <c r="BJ702" i="2"/>
  <c r="BK701" i="2"/>
  <c r="BH700" i="2"/>
  <c r="BK699" i="2"/>
  <c r="BJ698" i="2"/>
  <c r="BK695" i="2"/>
  <c r="BH694" i="2"/>
  <c r="BI693" i="2"/>
  <c r="BJ692" i="2"/>
  <c r="BI691" i="2"/>
  <c r="BF690" i="2"/>
  <c r="BE689" i="2"/>
  <c r="BH688" i="2"/>
  <c r="BG687" i="2"/>
  <c r="BJ686" i="2"/>
  <c r="BK685" i="2"/>
  <c r="BH684" i="2"/>
  <c r="BK683" i="2"/>
  <c r="BJ682" i="2"/>
  <c r="BK679" i="2"/>
  <c r="BH678" i="2"/>
  <c r="BI677" i="2"/>
  <c r="BJ676" i="2"/>
  <c r="BI675" i="2"/>
  <c r="BF674" i="2"/>
  <c r="BE673" i="2"/>
  <c r="BH672" i="2"/>
  <c r="BG671" i="2"/>
  <c r="BJ670" i="2"/>
  <c r="BK669" i="2"/>
  <c r="BH668" i="2"/>
  <c r="BK667" i="2"/>
  <c r="BJ666" i="2"/>
  <c r="BK663" i="2"/>
  <c r="BH662" i="2"/>
  <c r="BI661" i="2"/>
  <c r="BJ660" i="2"/>
  <c r="BI659" i="2"/>
  <c r="BF658" i="2"/>
  <c r="BE657" i="2"/>
  <c r="BH656" i="2"/>
  <c r="BG655" i="2"/>
  <c r="BJ654" i="2"/>
  <c r="BK653" i="2"/>
  <c r="BH652" i="2"/>
  <c r="BK651" i="2"/>
  <c r="BJ650" i="2"/>
  <c r="BK647" i="2"/>
  <c r="BH646" i="2"/>
  <c r="BI645" i="2"/>
  <c r="BJ644" i="2"/>
  <c r="BI643" i="2"/>
  <c r="BF642" i="2"/>
  <c r="BE641" i="2"/>
  <c r="BH640" i="2"/>
  <c r="BG639" i="2"/>
  <c r="BJ638" i="2"/>
  <c r="BK637" i="2"/>
  <c r="BH636" i="2"/>
  <c r="BH635" i="2"/>
  <c r="BH632" i="2"/>
  <c r="BH631" i="2"/>
  <c r="BI630" i="2"/>
  <c r="BD629" i="2"/>
  <c r="BI628" i="2"/>
  <c r="BJ627" i="2"/>
  <c r="BF625" i="2"/>
  <c r="BH620" i="2"/>
  <c r="BH619" i="2"/>
  <c r="BH616" i="2"/>
  <c r="BH615" i="2"/>
  <c r="BI614" i="2"/>
  <c r="BD613" i="2"/>
  <c r="BI612" i="2"/>
  <c r="BJ611" i="2"/>
  <c r="BF609" i="2"/>
  <c r="BH604" i="2"/>
  <c r="BH603" i="2"/>
  <c r="BH600" i="2"/>
  <c r="BH599" i="2"/>
  <c r="BI598" i="2"/>
  <c r="BD597" i="2"/>
  <c r="BI596" i="2"/>
  <c r="BJ595" i="2"/>
  <c r="BF593" i="2"/>
  <c r="BH588" i="2"/>
  <c r="BH587" i="2"/>
  <c r="BH584" i="2"/>
  <c r="BH583" i="2"/>
  <c r="BI582" i="2"/>
  <c r="BD581" i="2"/>
  <c r="BI580" i="2"/>
  <c r="BJ579" i="2"/>
  <c r="BF577" i="2"/>
  <c r="BH572" i="2"/>
  <c r="BH571" i="2"/>
  <c r="BH568" i="2"/>
  <c r="BH567" i="2"/>
  <c r="BI566" i="2"/>
  <c r="BD565" i="2"/>
  <c r="BI564" i="2"/>
  <c r="BJ563" i="2"/>
  <c r="BF561" i="2"/>
  <c r="BH556" i="2"/>
  <c r="BH555" i="2"/>
  <c r="BH552" i="2"/>
  <c r="BH551" i="2"/>
  <c r="BI550" i="2"/>
  <c r="BD549" i="2"/>
  <c r="BI548" i="2"/>
  <c r="BJ547" i="2"/>
  <c r="BF545" i="2"/>
  <c r="BH540" i="2"/>
  <c r="BH539" i="2"/>
  <c r="BH536" i="2"/>
  <c r="BH535" i="2"/>
  <c r="BI534" i="2"/>
  <c r="BD533" i="2"/>
  <c r="BI532" i="2"/>
  <c r="BJ531" i="2"/>
  <c r="BF529" i="2"/>
  <c r="BH524" i="2"/>
  <c r="BH523" i="2"/>
  <c r="BH520" i="2"/>
  <c r="BH519" i="2"/>
  <c r="BI518" i="2"/>
  <c r="BD517" i="2"/>
  <c r="BI516" i="2"/>
  <c r="BJ515" i="2"/>
  <c r="BF513" i="2"/>
  <c r="BH508" i="2"/>
  <c r="BH507" i="2"/>
  <c r="BH504" i="2"/>
  <c r="BH503" i="2"/>
  <c r="BI502" i="2"/>
  <c r="BD501" i="2"/>
  <c r="BI500" i="2"/>
  <c r="BJ499" i="2"/>
  <c r="BF497" i="2"/>
  <c r="BH492" i="2"/>
  <c r="BH491" i="2"/>
  <c r="BH488" i="2"/>
  <c r="BH487" i="2"/>
  <c r="BK486" i="2"/>
  <c r="BJ485" i="2"/>
  <c r="BD483" i="2"/>
  <c r="BG482" i="2"/>
  <c r="BF481" i="2"/>
  <c r="BF478" i="2"/>
  <c r="BD477" i="2"/>
  <c r="BH476" i="2"/>
  <c r="BI475" i="2"/>
  <c r="BK473" i="2"/>
  <c r="BG472" i="2"/>
  <c r="BH471" i="2"/>
  <c r="BK470" i="2"/>
  <c r="BJ469" i="2"/>
  <c r="BD467" i="2"/>
  <c r="BG466" i="2"/>
  <c r="BF465" i="2"/>
  <c r="BF462" i="2"/>
  <c r="BD461" i="2"/>
  <c r="BH460" i="2"/>
  <c r="BI459" i="2"/>
  <c r="BK457" i="2"/>
  <c r="BG456" i="2"/>
  <c r="BH455" i="2"/>
  <c r="BK454" i="2"/>
  <c r="BJ453" i="2"/>
  <c r="BD451" i="2"/>
  <c r="BG450" i="2"/>
  <c r="BF449" i="2"/>
  <c r="BF446" i="2"/>
  <c r="BD445" i="2"/>
  <c r="BH444" i="2"/>
  <c r="BI443" i="2"/>
  <c r="BK441" i="2"/>
  <c r="BG440" i="2"/>
  <c r="BH439" i="2"/>
  <c r="BK438" i="2"/>
  <c r="BJ437" i="2"/>
  <c r="BD435" i="2"/>
  <c r="BG434" i="2"/>
  <c r="BF433" i="2"/>
  <c r="BF430" i="2"/>
  <c r="BD429" i="2"/>
  <c r="BH428" i="2"/>
  <c r="BI427" i="2"/>
  <c r="BK425" i="2"/>
  <c r="BG424" i="2"/>
  <c r="BH423" i="2"/>
  <c r="BK422" i="2"/>
  <c r="BJ421" i="2"/>
  <c r="BD419" i="2"/>
  <c r="BG418" i="2"/>
  <c r="BF417" i="2"/>
  <c r="BF414" i="2"/>
  <c r="BD413" i="2"/>
  <c r="BH412" i="2"/>
  <c r="BI411" i="2"/>
  <c r="BK409" i="2"/>
  <c r="BG408" i="2"/>
  <c r="BH407" i="2"/>
  <c r="BK406" i="2"/>
  <c r="BJ405" i="2"/>
  <c r="BD403" i="2"/>
  <c r="BG402" i="2"/>
  <c r="BF401" i="2"/>
  <c r="BF398" i="2"/>
  <c r="BD397" i="2"/>
  <c r="BH396" i="2"/>
  <c r="BI395" i="2"/>
  <c r="BK393" i="2"/>
  <c r="BG392" i="2"/>
  <c r="BH391" i="2"/>
  <c r="BK390" i="2"/>
  <c r="BJ389" i="2"/>
  <c r="BD387" i="2"/>
  <c r="BG386" i="2"/>
  <c r="BF385" i="2"/>
  <c r="BF382" i="2"/>
  <c r="BD381" i="2"/>
  <c r="BH380" i="2"/>
  <c r="BI379" i="2"/>
  <c r="BE4" i="2"/>
  <c r="BH5" i="2"/>
  <c r="BE6" i="2"/>
  <c r="BJ6" i="2"/>
  <c r="BF7" i="2"/>
  <c r="BE8" i="2"/>
  <c r="BK8" i="2"/>
  <c r="BH9" i="2"/>
  <c r="BE10" i="2"/>
  <c r="BJ10" i="2"/>
  <c r="BF11" i="2"/>
  <c r="BE12" i="2"/>
  <c r="BK12" i="2"/>
  <c r="BH13" i="2"/>
  <c r="BE14" i="2"/>
  <c r="BJ14" i="2"/>
  <c r="BF15" i="2"/>
  <c r="BG4" i="2"/>
  <c r="AP5" i="2"/>
  <c r="AQ5" i="2" s="1"/>
  <c r="BD5" i="2"/>
  <c r="BJ5" i="2"/>
  <c r="BF6" i="2"/>
  <c r="BK6" i="2"/>
  <c r="BH7" i="2"/>
  <c r="BG8" i="2"/>
  <c r="AP9" i="2"/>
  <c r="AQ9" i="2" s="1"/>
  <c r="BD9" i="2"/>
  <c r="BJ9" i="2"/>
  <c r="BF10" i="2"/>
  <c r="BK10" i="2"/>
  <c r="BH11" i="2"/>
  <c r="BG12" i="2"/>
  <c r="AP13" i="2"/>
  <c r="AQ13" i="2" s="1"/>
  <c r="BD13" i="2"/>
  <c r="BJ13" i="2"/>
  <c r="BF14" i="2"/>
  <c r="BK14" i="2"/>
  <c r="BH15" i="2"/>
  <c r="BG16" i="2"/>
  <c r="AP17" i="2"/>
  <c r="AQ17" i="2" s="1"/>
  <c r="BD17" i="2"/>
  <c r="BJ17" i="2"/>
  <c r="BF18" i="2"/>
  <c r="BK18" i="2"/>
  <c r="BH19" i="2"/>
  <c r="BG20" i="2"/>
  <c r="AP21" i="2"/>
  <c r="AQ21" i="2" s="1"/>
  <c r="BD21" i="2"/>
  <c r="BJ21" i="2"/>
  <c r="BF22" i="2"/>
  <c r="BK22" i="2"/>
  <c r="BH23" i="2"/>
  <c r="BG24" i="2"/>
  <c r="AP25" i="2"/>
  <c r="AQ25" i="2" s="1"/>
  <c r="BD25" i="2"/>
  <c r="BJ25" i="2"/>
  <c r="BF26" i="2"/>
  <c r="BK26" i="2"/>
  <c r="BH27" i="2"/>
  <c r="BG28" i="2"/>
  <c r="AP29" i="2"/>
  <c r="AQ29" i="2" s="1"/>
  <c r="BD29" i="2"/>
  <c r="BJ29" i="2"/>
  <c r="BF30" i="2"/>
  <c r="BK30" i="2"/>
  <c r="BH31" i="2"/>
  <c r="BG32" i="2"/>
  <c r="AP33" i="2"/>
  <c r="AQ33" i="2" s="1"/>
  <c r="BD33" i="2"/>
  <c r="BJ33" i="2"/>
  <c r="BF34" i="2"/>
  <c r="BK34" i="2"/>
  <c r="BH35" i="2"/>
  <c r="BG36" i="2"/>
  <c r="AP37" i="2"/>
  <c r="AQ37" i="2" s="1"/>
  <c r="BD37" i="2"/>
  <c r="BJ37" i="2"/>
  <c r="BF38" i="2"/>
  <c r="BK38" i="2"/>
  <c r="BH39" i="2"/>
  <c r="BG40" i="2"/>
  <c r="AP41" i="2"/>
  <c r="AQ41" i="2" s="1"/>
  <c r="BD41" i="2"/>
  <c r="BJ41" i="2"/>
  <c r="BF42" i="2"/>
  <c r="BK42" i="2"/>
  <c r="BH43" i="2"/>
  <c r="BG44" i="2"/>
  <c r="AP45" i="2"/>
  <c r="AQ45" i="2" s="1"/>
  <c r="BD45" i="2"/>
  <c r="BJ45" i="2"/>
  <c r="BF46" i="2"/>
  <c r="BK46" i="2"/>
  <c r="BH47" i="2"/>
  <c r="BG48" i="2"/>
  <c r="AP49" i="2"/>
  <c r="AQ49" i="2" s="1"/>
  <c r="BD49" i="2"/>
  <c r="BJ49" i="2"/>
  <c r="BF50" i="2"/>
  <c r="BK50" i="2"/>
  <c r="BH51" i="2"/>
  <c r="BG52" i="2"/>
  <c r="AP53" i="2"/>
  <c r="AQ53" i="2" s="1"/>
  <c r="BD53" i="2"/>
  <c r="BJ53" i="2"/>
  <c r="BF54" i="2"/>
  <c r="BK54" i="2"/>
  <c r="BH55" i="2"/>
  <c r="BG56" i="2"/>
  <c r="AP57" i="2"/>
  <c r="AQ57" i="2" s="1"/>
  <c r="BD57" i="2"/>
  <c r="BJ57" i="2"/>
  <c r="BF58" i="2"/>
  <c r="BK58" i="2"/>
  <c r="BH59" i="2"/>
  <c r="BG60" i="2"/>
  <c r="AP61" i="2"/>
  <c r="AQ61" i="2" s="1"/>
  <c r="BD61" i="2"/>
  <c r="BJ61" i="2"/>
  <c r="BF62" i="2"/>
  <c r="BK62" i="2"/>
  <c r="BH63" i="2"/>
  <c r="BG64" i="2"/>
  <c r="AP65" i="2"/>
  <c r="AQ65" i="2" s="1"/>
  <c r="BD65" i="2"/>
  <c r="BJ65" i="2"/>
  <c r="BF66" i="2"/>
  <c r="BK66" i="2"/>
  <c r="BH67" i="2"/>
  <c r="BG68" i="2"/>
  <c r="AP69" i="2"/>
  <c r="AQ69" i="2" s="1"/>
  <c r="BD69" i="2"/>
  <c r="BJ69" i="2"/>
  <c r="BF70" i="2"/>
  <c r="BK70" i="2"/>
  <c r="BH71" i="2"/>
  <c r="BG72" i="2"/>
  <c r="AP73" i="2"/>
  <c r="AQ73" i="2" s="1"/>
  <c r="BD73" i="2"/>
  <c r="BJ73" i="2"/>
  <c r="BF74" i="2"/>
  <c r="BK74" i="2"/>
  <c r="BH75" i="2"/>
  <c r="BG76" i="2"/>
  <c r="AP77" i="2"/>
  <c r="AQ77" i="2" s="1"/>
  <c r="BD77" i="2"/>
  <c r="BJ77" i="2"/>
  <c r="BF78" i="2"/>
  <c r="BK78" i="2"/>
  <c r="BH79" i="2"/>
  <c r="BG80" i="2"/>
  <c r="AP81" i="2"/>
  <c r="AQ81" i="2" s="1"/>
  <c r="BD81" i="2"/>
  <c r="BJ81" i="2"/>
  <c r="BF82" i="2"/>
  <c r="BK82" i="2"/>
  <c r="BH83" i="2"/>
  <c r="BG84" i="2"/>
  <c r="AP85" i="2"/>
  <c r="AQ85" i="2" s="1"/>
  <c r="BD85" i="2"/>
  <c r="BJ85" i="2"/>
  <c r="BF86" i="2"/>
  <c r="BK86" i="2"/>
  <c r="BH87" i="2"/>
  <c r="BG88" i="2"/>
  <c r="AP89" i="2"/>
  <c r="AQ89" i="2" s="1"/>
  <c r="BD89" i="2"/>
  <c r="BJ89" i="2"/>
  <c r="BF90" i="2"/>
  <c r="BK90" i="2"/>
  <c r="BH91" i="2"/>
  <c r="BG92" i="2"/>
  <c r="AP93" i="2"/>
  <c r="AQ93" i="2" s="1"/>
  <c r="BD93" i="2"/>
  <c r="BJ93" i="2"/>
  <c r="BF94" i="2"/>
  <c r="BK94" i="2"/>
  <c r="BH95" i="2"/>
  <c r="BG96" i="2"/>
  <c r="AP97" i="2"/>
  <c r="AQ97" i="2" s="1"/>
  <c r="BD97" i="2"/>
  <c r="BJ97" i="2"/>
  <c r="BF98" i="2"/>
  <c r="BK98" i="2"/>
  <c r="BH99" i="2"/>
  <c r="BG100" i="2"/>
  <c r="AP101" i="2"/>
  <c r="AQ101" i="2" s="1"/>
  <c r="BD101" i="2"/>
  <c r="BJ101" i="2"/>
  <c r="BF102" i="2"/>
  <c r="BK102" i="2"/>
  <c r="BH103" i="2"/>
  <c r="BG104" i="2"/>
  <c r="AP105" i="2"/>
  <c r="AQ105" i="2" s="1"/>
  <c r="BD105" i="2"/>
  <c r="BJ105" i="2"/>
  <c r="BF106" i="2"/>
  <c r="BK106" i="2"/>
  <c r="BH107" i="2"/>
  <c r="BG108" i="2"/>
  <c r="AP109" i="2"/>
  <c r="AQ109" i="2" s="1"/>
  <c r="BD109" i="2"/>
  <c r="BJ109" i="2"/>
  <c r="BF110" i="2"/>
  <c r="BK110" i="2"/>
  <c r="BH111" i="2"/>
  <c r="BG112" i="2"/>
  <c r="AP113" i="2"/>
  <c r="AQ113" i="2" s="1"/>
  <c r="BD113" i="2"/>
  <c r="BJ113" i="2"/>
  <c r="BF114" i="2"/>
  <c r="BK114" i="2"/>
  <c r="BH115" i="2"/>
  <c r="BG116" i="2"/>
  <c r="AP117" i="2"/>
  <c r="AQ117" i="2" s="1"/>
  <c r="BD117" i="2"/>
  <c r="BJ117" i="2"/>
  <c r="BF118" i="2"/>
  <c r="BK118" i="2"/>
  <c r="BH119" i="2"/>
  <c r="BG120" i="2"/>
  <c r="AP121" i="2"/>
  <c r="AQ121" i="2" s="1"/>
  <c r="BD121" i="2"/>
  <c r="BJ121" i="2"/>
  <c r="BF122" i="2"/>
  <c r="BK122" i="2"/>
  <c r="BH123" i="2"/>
  <c r="BG124" i="2"/>
  <c r="AP125" i="2"/>
  <c r="AQ125" i="2" s="1"/>
  <c r="BD125" i="2"/>
  <c r="BJ125" i="2"/>
  <c r="BF126" i="2"/>
  <c r="BK126" i="2"/>
  <c r="BH127" i="2"/>
  <c r="BG128" i="2"/>
  <c r="AP129" i="2"/>
  <c r="AQ129" i="2" s="1"/>
  <c r="BD129" i="2"/>
  <c r="BJ129" i="2"/>
  <c r="BF130" i="2"/>
  <c r="BK130" i="2"/>
  <c r="BH131" i="2"/>
  <c r="BG132" i="2"/>
  <c r="AP133" i="2"/>
  <c r="AQ133" i="2" s="1"/>
  <c r="BD133" i="2"/>
  <c r="BJ133" i="2"/>
  <c r="BF134" i="2"/>
  <c r="BK134" i="2"/>
  <c r="BH135" i="2"/>
  <c r="BG136" i="2"/>
  <c r="AP137" i="2"/>
  <c r="AQ137" i="2" s="1"/>
  <c r="BD137" i="2"/>
  <c r="BJ137" i="2"/>
  <c r="BF138" i="2"/>
  <c r="BK138" i="2"/>
  <c r="BH139" i="2"/>
  <c r="BG140" i="2"/>
  <c r="AP141" i="2"/>
  <c r="AQ141" i="2" s="1"/>
  <c r="BD141" i="2"/>
  <c r="BJ141" i="2"/>
  <c r="BF142" i="2"/>
  <c r="BK142" i="2"/>
  <c r="BH143" i="2"/>
  <c r="BG144" i="2"/>
  <c r="AP145" i="2"/>
  <c r="AQ145" i="2" s="1"/>
  <c r="BD145" i="2"/>
  <c r="BJ145" i="2"/>
  <c r="BF146" i="2"/>
  <c r="BK146" i="2"/>
  <c r="BH147" i="2"/>
  <c r="BG148" i="2"/>
  <c r="AP149" i="2"/>
  <c r="AQ149" i="2" s="1"/>
  <c r="BD149" i="2"/>
  <c r="BJ149" i="2"/>
  <c r="BF150" i="2"/>
  <c r="BK150" i="2"/>
  <c r="BH151" i="2"/>
  <c r="BG152" i="2"/>
  <c r="AP153" i="2"/>
  <c r="AQ153" i="2" s="1"/>
  <c r="BD153" i="2"/>
  <c r="BJ153" i="2"/>
  <c r="BF154" i="2"/>
  <c r="BK154" i="2"/>
  <c r="BH155" i="2"/>
  <c r="BG156" i="2"/>
  <c r="AP157" i="2"/>
  <c r="AQ157" i="2" s="1"/>
  <c r="BD157" i="2"/>
  <c r="BJ157" i="2"/>
  <c r="BF158" i="2"/>
  <c r="BK158" i="2"/>
  <c r="BH159" i="2"/>
  <c r="BG160" i="2"/>
  <c r="AP161" i="2"/>
  <c r="AQ161" i="2" s="1"/>
  <c r="BD161" i="2"/>
  <c r="BJ161" i="2"/>
  <c r="BF162" i="2"/>
  <c r="BK162" i="2"/>
  <c r="BH163" i="2"/>
  <c r="BG164" i="2"/>
  <c r="AP165" i="2"/>
  <c r="AQ165" i="2" s="1"/>
  <c r="BD165" i="2"/>
  <c r="BJ165" i="2"/>
  <c r="BF166" i="2"/>
  <c r="BK166" i="2"/>
  <c r="BH167" i="2"/>
  <c r="BG168" i="2"/>
  <c r="AP169" i="2"/>
  <c r="AQ169" i="2" s="1"/>
  <c r="BD169" i="2"/>
  <c r="BJ169" i="2"/>
  <c r="BF170" i="2"/>
  <c r="BK170" i="2"/>
  <c r="BH171" i="2"/>
  <c r="BG172" i="2"/>
  <c r="AP173" i="2"/>
  <c r="AQ173" i="2" s="1"/>
  <c r="BD173" i="2"/>
  <c r="BJ173" i="2"/>
  <c r="BF174" i="2"/>
  <c r="BK174" i="2"/>
  <c r="BH175" i="2"/>
  <c r="BG176" i="2"/>
  <c r="AP177" i="2"/>
  <c r="AQ177" i="2" s="1"/>
  <c r="BD177" i="2"/>
  <c r="BJ177" i="2"/>
  <c r="BF178" i="2"/>
  <c r="BK178" i="2"/>
  <c r="BH179" i="2"/>
  <c r="BG180" i="2"/>
  <c r="AP181" i="2"/>
  <c r="AQ181" i="2" s="1"/>
  <c r="BD181" i="2"/>
  <c r="BJ181" i="2"/>
  <c r="BF182" i="2"/>
  <c r="BK182" i="2"/>
  <c r="BI183" i="2"/>
  <c r="AP184" i="2"/>
  <c r="AQ184" i="2" s="1"/>
  <c r="BG184" i="2"/>
  <c r="BG185" i="2"/>
  <c r="BF186" i="2"/>
  <c r="BI187" i="2"/>
  <c r="AP188" i="2"/>
  <c r="AQ188" i="2" s="1"/>
  <c r="BG188" i="2"/>
  <c r="BG189" i="2"/>
  <c r="BG190" i="2"/>
  <c r="BD191" i="2"/>
  <c r="BJ193" i="2"/>
  <c r="AN194" i="2"/>
  <c r="AP194" i="2" s="1"/>
  <c r="AQ194" i="2" s="1"/>
  <c r="BK194" i="2"/>
  <c r="BH195" i="2"/>
  <c r="BG196" i="2"/>
  <c r="BK197" i="2"/>
  <c r="BI199" i="2"/>
  <c r="BH200" i="2"/>
  <c r="BD201" i="2"/>
  <c r="BF202" i="2"/>
  <c r="AP205" i="2"/>
  <c r="AQ205" i="2" s="1"/>
  <c r="BF205" i="2"/>
  <c r="BG206" i="2"/>
  <c r="BD207" i="2"/>
  <c r="BJ209" i="2"/>
  <c r="AN210" i="2"/>
  <c r="AP210" i="2" s="1"/>
  <c r="AQ210" i="2" s="1"/>
  <c r="BK210" i="2"/>
  <c r="BH211" i="2"/>
  <c r="BG212" i="2"/>
  <c r="BK213" i="2"/>
  <c r="BI215" i="2"/>
  <c r="BH216" i="2"/>
  <c r="BD217" i="2"/>
  <c r="BF218" i="2"/>
  <c r="AP221" i="2"/>
  <c r="AQ221" i="2" s="1"/>
  <c r="BF221" i="2"/>
  <c r="BG222" i="2"/>
  <c r="BD223" i="2"/>
  <c r="BJ225" i="2"/>
  <c r="AN226" i="2"/>
  <c r="AP226" i="2" s="1"/>
  <c r="AQ226" i="2" s="1"/>
  <c r="BK226" i="2"/>
  <c r="BH227" i="2"/>
  <c r="BG228" i="2"/>
  <c r="BK229" i="2"/>
  <c r="BI231" i="2"/>
  <c r="BH232" i="2"/>
  <c r="BD233" i="2"/>
  <c r="BF234" i="2"/>
  <c r="AP237" i="2"/>
  <c r="AQ237" i="2" s="1"/>
  <c r="BF237" i="2"/>
  <c r="BG238" i="2"/>
  <c r="BD239" i="2"/>
  <c r="BJ241" i="2"/>
  <c r="AN242" i="2"/>
  <c r="AP242" i="2" s="1"/>
  <c r="AQ242" i="2" s="1"/>
  <c r="BK242" i="2"/>
  <c r="BH243" i="2"/>
  <c r="BG244" i="2"/>
  <c r="BK245" i="2"/>
  <c r="BI247" i="2"/>
  <c r="BH248" i="2"/>
  <c r="BD249" i="2"/>
  <c r="BF250" i="2"/>
  <c r="AP253" i="2"/>
  <c r="AQ253" i="2" s="1"/>
  <c r="BF253" i="2"/>
  <c r="BG254" i="2"/>
  <c r="BD255" i="2"/>
  <c r="BJ257" i="2"/>
  <c r="AN258" i="2"/>
  <c r="AP258" i="2" s="1"/>
  <c r="AQ258" i="2" s="1"/>
  <c r="BK258" i="2"/>
  <c r="BH259" i="2"/>
  <c r="BG260" i="2"/>
  <c r="BK261" i="2"/>
  <c r="BI263" i="2"/>
  <c r="BH264" i="2"/>
  <c r="BD265" i="2"/>
  <c r="BF266" i="2"/>
  <c r="AP269" i="2"/>
  <c r="AQ269" i="2" s="1"/>
  <c r="BF269" i="2"/>
  <c r="BG270" i="2"/>
  <c r="BD271" i="2"/>
  <c r="BJ273" i="2"/>
  <c r="AN274" i="2"/>
  <c r="AP274" i="2" s="1"/>
  <c r="AQ274" i="2" s="1"/>
  <c r="BK274" i="2"/>
  <c r="BH275" i="2"/>
  <c r="BG276" i="2"/>
  <c r="BK277" i="2"/>
  <c r="BI279" i="2"/>
  <c r="BH280" i="2"/>
  <c r="BD281" i="2"/>
  <c r="BF282" i="2"/>
  <c r="AP285" i="2"/>
  <c r="AQ285" i="2" s="1"/>
  <c r="BF285" i="2"/>
  <c r="BG286" i="2"/>
  <c r="BD287" i="2"/>
  <c r="BJ289" i="2"/>
  <c r="AN290" i="2"/>
  <c r="AP290" i="2" s="1"/>
  <c r="AQ290" i="2" s="1"/>
  <c r="BK290" i="2"/>
  <c r="BH291" i="2"/>
  <c r="BG292" i="2"/>
  <c r="BK293" i="2"/>
  <c r="BI295" i="2"/>
  <c r="BH296" i="2"/>
  <c r="BD297" i="2"/>
  <c r="BF298" i="2"/>
  <c r="AP301" i="2"/>
  <c r="AQ301" i="2" s="1"/>
  <c r="BF301" i="2"/>
  <c r="BG302" i="2"/>
  <c r="BD303" i="2"/>
  <c r="BJ305" i="2"/>
  <c r="AN306" i="2"/>
  <c r="AP306" i="2" s="1"/>
  <c r="AQ306" i="2" s="1"/>
  <c r="BK306" i="2"/>
  <c r="BH307" i="2"/>
  <c r="BG308" i="2"/>
  <c r="BK309" i="2"/>
  <c r="BI311" i="2"/>
  <c r="BH312" i="2"/>
  <c r="BD313" i="2"/>
  <c r="BF314" i="2"/>
  <c r="AP317" i="2"/>
  <c r="AQ317" i="2" s="1"/>
  <c r="BF317" i="2"/>
  <c r="BG318" i="2"/>
  <c r="BD319" i="2"/>
  <c r="BJ321" i="2"/>
  <c r="AN322" i="2"/>
  <c r="AP322" i="2" s="1"/>
  <c r="AQ322" i="2" s="1"/>
  <c r="BK322" i="2"/>
  <c r="BH323" i="2"/>
  <c r="BG324" i="2"/>
  <c r="BK325" i="2"/>
  <c r="BI327" i="2"/>
  <c r="BH328" i="2"/>
  <c r="BD329" i="2"/>
  <c r="BF330" i="2"/>
  <c r="AP333" i="2"/>
  <c r="AQ333" i="2" s="1"/>
  <c r="BF333" i="2"/>
  <c r="BG334" i="2"/>
  <c r="BD335" i="2"/>
  <c r="BJ337" i="2"/>
  <c r="AN338" i="2"/>
  <c r="AP338" i="2" s="1"/>
  <c r="AQ338" i="2" s="1"/>
  <c r="BK338" i="2"/>
  <c r="BH339" i="2"/>
  <c r="BG340" i="2"/>
  <c r="BK341" i="2"/>
  <c r="BI343" i="2"/>
  <c r="BH344" i="2"/>
  <c r="BD345" i="2"/>
  <c r="BF346" i="2"/>
  <c r="AP349" i="2"/>
  <c r="AQ349" i="2" s="1"/>
  <c r="BF349" i="2"/>
  <c r="BG350" i="2"/>
  <c r="BD351" i="2"/>
  <c r="BJ353" i="2"/>
  <c r="AN354" i="2"/>
  <c r="AP354" i="2" s="1"/>
  <c r="AQ354" i="2" s="1"/>
  <c r="BK354" i="2"/>
  <c r="BH355" i="2"/>
  <c r="BG356" i="2"/>
  <c r="BK357" i="2"/>
  <c r="BI359" i="2"/>
  <c r="BH360" i="2"/>
  <c r="BD361" i="2"/>
  <c r="BF362" i="2"/>
  <c r="AP365" i="2"/>
  <c r="AQ365" i="2" s="1"/>
  <c r="BF365" i="2"/>
  <c r="BG366" i="2"/>
  <c r="BD367" i="2"/>
  <c r="BJ369" i="2"/>
  <c r="AN370" i="2"/>
  <c r="AP370" i="2" s="1"/>
  <c r="AQ370" i="2" s="1"/>
  <c r="BK370" i="2"/>
  <c r="BH371" i="2"/>
  <c r="BG372" i="2"/>
  <c r="BK373" i="2"/>
  <c r="BI375" i="2"/>
  <c r="BH376" i="2"/>
  <c r="BD377" i="2"/>
  <c r="BF378" i="2"/>
  <c r="AP387" i="2"/>
  <c r="AQ387" i="2" s="1"/>
  <c r="BH388" i="2"/>
  <c r="BD389" i="2"/>
  <c r="AP393" i="2"/>
  <c r="AQ393" i="2" s="1"/>
  <c r="BJ393" i="2"/>
  <c r="BG394" i="2"/>
  <c r="BD395" i="2"/>
  <c r="BK397" i="2"/>
  <c r="BK398" i="2"/>
  <c r="BI399" i="2"/>
  <c r="BH400" i="2"/>
  <c r="BD401" i="2"/>
  <c r="BF402" i="2"/>
  <c r="BG406" i="2"/>
  <c r="BH420" i="2"/>
  <c r="BD421" i="2"/>
  <c r="AP425" i="2"/>
  <c r="AQ425" i="2" s="1"/>
  <c r="BJ425" i="2"/>
  <c r="BG426" i="2"/>
  <c r="BD427" i="2"/>
  <c r="BK429" i="2"/>
  <c r="BK430" i="2"/>
  <c r="BI431" i="2"/>
  <c r="BK433" i="2"/>
  <c r="BF441" i="2"/>
  <c r="BG444" i="2"/>
  <c r="BJ445" i="2"/>
  <c r="AN446" i="2"/>
  <c r="AP446" i="2" s="1"/>
  <c r="AQ446" i="2" s="1"/>
  <c r="BH447" i="2"/>
  <c r="BH448" i="2"/>
  <c r="BD449" i="2"/>
  <c r="BF450" i="2"/>
  <c r="BG454" i="2"/>
  <c r="BG464" i="2"/>
  <c r="BI467" i="2"/>
  <c r="BF469" i="2"/>
  <c r="BF470" i="2"/>
  <c r="BD471" i="2"/>
  <c r="BK474" i="2"/>
  <c r="BH475" i="2"/>
  <c r="BH484" i="2"/>
  <c r="BD485" i="2"/>
  <c r="BG489" i="2"/>
  <c r="BG490" i="2"/>
  <c r="BE495" i="2"/>
  <c r="BD496" i="2"/>
  <c r="BG502" i="2"/>
  <c r="BG509" i="2"/>
  <c r="BK514" i="2"/>
  <c r="BI515" i="2"/>
  <c r="BG521" i="2"/>
  <c r="BG522" i="2"/>
  <c r="BE527" i="2"/>
  <c r="BD528" i="2"/>
  <c r="BG534" i="2"/>
  <c r="AP539" i="2"/>
  <c r="AQ539" i="2" s="1"/>
  <c r="BG541" i="2"/>
  <c r="BK546" i="2"/>
  <c r="BI547" i="2"/>
  <c r="BG553" i="2"/>
  <c r="BF554" i="2"/>
  <c r="BE555" i="2"/>
  <c r="BJ569" i="2"/>
  <c r="BG570" i="2"/>
  <c r="BE575" i="2"/>
  <c r="BD576" i="2"/>
  <c r="BG582" i="2"/>
  <c r="BG588" i="2"/>
  <c r="BK590" i="2"/>
  <c r="BJ591" i="2"/>
  <c r="BG592" i="2"/>
  <c r="BD593" i="2"/>
  <c r="BI594" i="2"/>
  <c r="BD595" i="2"/>
  <c r="BD596" i="2"/>
  <c r="BK597" i="2"/>
  <c r="BG605" i="2"/>
  <c r="BK610" i="2"/>
  <c r="BI611" i="2"/>
  <c r="BG617" i="2"/>
  <c r="BF618" i="2"/>
  <c r="BE619" i="2"/>
  <c r="BJ633" i="2"/>
  <c r="BG634" i="2"/>
  <c r="AP638" i="2"/>
  <c r="AQ638" i="2" s="1"/>
  <c r="BD639" i="2"/>
  <c r="BH650" i="2"/>
  <c r="BJ653" i="2"/>
  <c r="BE661" i="2"/>
  <c r="BI663" i="2"/>
  <c r="BD667" i="2"/>
  <c r="BG680" i="2"/>
  <c r="BJ681" i="2"/>
  <c r="BG684" i="2"/>
  <c r="BG691" i="2"/>
  <c r="BF694" i="2"/>
  <c r="BI697" i="2"/>
  <c r="AP702" i="2"/>
  <c r="AQ702" i="2" s="1"/>
  <c r="BD703" i="2"/>
  <c r="BE708" i="2"/>
  <c r="AP713" i="2"/>
  <c r="AQ713" i="2" s="1"/>
  <c r="BF716" i="2"/>
  <c r="BG727" i="2"/>
  <c r="BI741" i="2"/>
  <c r="BD742" i="2"/>
  <c r="BG743" i="2"/>
  <c r="BF744" i="2"/>
  <c r="AN390" i="2"/>
  <c r="AP390" i="2" s="1"/>
  <c r="AQ390" i="2" s="1"/>
  <c r="AP399" i="2"/>
  <c r="AQ399" i="2" s="1"/>
  <c r="AP401" i="2"/>
  <c r="AQ401" i="2" s="1"/>
  <c r="AN406" i="2"/>
  <c r="AP406" i="2" s="1"/>
  <c r="AQ406" i="2" s="1"/>
  <c r="AP415" i="2"/>
  <c r="AQ415" i="2" s="1"/>
  <c r="AP417" i="2"/>
  <c r="AQ417" i="2" s="1"/>
  <c r="AN422" i="2"/>
  <c r="AP422" i="2" s="1"/>
  <c r="AQ422" i="2" s="1"/>
  <c r="AP433" i="2"/>
  <c r="AQ433" i="2" s="1"/>
  <c r="AN438" i="2"/>
  <c r="AP438" i="2" s="1"/>
  <c r="AQ438" i="2" s="1"/>
  <c r="AP449" i="2"/>
  <c r="AQ449" i="2" s="1"/>
  <c r="AN454" i="2"/>
  <c r="AP454" i="2" s="1"/>
  <c r="AQ454" i="2" s="1"/>
  <c r="AP463" i="2"/>
  <c r="AQ463" i="2" s="1"/>
  <c r="AP465" i="2"/>
  <c r="AQ465" i="2" s="1"/>
  <c r="AN470" i="2"/>
  <c r="AP470" i="2" s="1"/>
  <c r="AQ470" i="2" s="1"/>
  <c r="AP479" i="2"/>
  <c r="AQ479" i="2" s="1"/>
  <c r="AP481" i="2"/>
  <c r="AQ481" i="2" s="1"/>
  <c r="AN486" i="2"/>
  <c r="AP486" i="2" s="1"/>
  <c r="AQ486" i="2" s="1"/>
  <c r="AP497" i="2"/>
  <c r="AQ497" i="2" s="1"/>
  <c r="AP513" i="2"/>
  <c r="AQ513" i="2" s="1"/>
  <c r="AP529" i="2"/>
  <c r="AQ529" i="2" s="1"/>
  <c r="AP545" i="2"/>
  <c r="AQ545" i="2" s="1"/>
  <c r="AP762" i="2"/>
  <c r="AQ762" i="2" s="1"/>
  <c r="AP381" i="2"/>
  <c r="AQ381" i="2" s="1"/>
  <c r="AN386" i="2"/>
  <c r="AP386" i="2" s="1"/>
  <c r="AQ386" i="2" s="1"/>
  <c r="AP397" i="2"/>
  <c r="AQ397" i="2" s="1"/>
  <c r="AN402" i="2"/>
  <c r="AP402" i="2" s="1"/>
  <c r="AQ402" i="2" s="1"/>
  <c r="AP413" i="2"/>
  <c r="AQ413" i="2" s="1"/>
  <c r="AN418" i="2"/>
  <c r="AP418" i="2" s="1"/>
  <c r="AQ418" i="2" s="1"/>
  <c r="AP429" i="2"/>
  <c r="AQ429" i="2" s="1"/>
  <c r="AN434" i="2"/>
  <c r="AP434" i="2" s="1"/>
  <c r="AQ434" i="2" s="1"/>
  <c r="AP445" i="2"/>
  <c r="AQ445" i="2" s="1"/>
  <c r="AN450" i="2"/>
  <c r="AP450" i="2" s="1"/>
  <c r="AQ450" i="2" s="1"/>
  <c r="AP461" i="2"/>
  <c r="AQ461" i="2" s="1"/>
  <c r="AN466" i="2"/>
  <c r="AP466" i="2" s="1"/>
  <c r="AQ466" i="2" s="1"/>
  <c r="AP477" i="2"/>
  <c r="AQ477" i="2" s="1"/>
  <c r="AN482" i="2"/>
  <c r="AP482" i="2" s="1"/>
  <c r="AQ482" i="2" s="1"/>
  <c r="AN502" i="2"/>
  <c r="AP502" i="2" s="1"/>
  <c r="AQ502" i="2" s="1"/>
  <c r="AP515" i="2"/>
  <c r="AQ515" i="2" s="1"/>
  <c r="AN518" i="2"/>
  <c r="AP518" i="2" s="1"/>
  <c r="AQ518" i="2" s="1"/>
  <c r="AN534" i="2"/>
  <c r="AP534" i="2" s="1"/>
  <c r="AQ534" i="2" s="1"/>
  <c r="AP547" i="2"/>
  <c r="AQ547" i="2" s="1"/>
  <c r="AN550" i="2"/>
  <c r="AP550" i="2" s="1"/>
  <c r="AQ550" i="2" s="1"/>
  <c r="AN566" i="2"/>
  <c r="AP566" i="2" s="1"/>
  <c r="AQ566" i="2" s="1"/>
  <c r="AP579" i="2"/>
  <c r="AQ579" i="2" s="1"/>
  <c r="AN582" i="2"/>
  <c r="AP582" i="2" s="1"/>
  <c r="AQ582" i="2" s="1"/>
  <c r="AN598" i="2"/>
  <c r="AP598" i="2" s="1"/>
  <c r="AQ598" i="2" s="1"/>
  <c r="AP611" i="2"/>
  <c r="AQ611" i="2" s="1"/>
  <c r="AN614" i="2"/>
  <c r="AP614" i="2" s="1"/>
  <c r="AQ614" i="2" s="1"/>
  <c r="AN630" i="2"/>
  <c r="AP630" i="2" s="1"/>
  <c r="AQ630" i="2" s="1"/>
  <c r="AP719" i="2"/>
  <c r="AQ719" i="2" s="1"/>
  <c r="AP745" i="2"/>
  <c r="AQ745" i="2" s="1"/>
  <c r="AN191" i="2"/>
  <c r="AP191" i="2" s="1"/>
  <c r="AQ191" i="2" s="1"/>
  <c r="AN195" i="2"/>
  <c r="AP195" i="2" s="1"/>
  <c r="AQ195" i="2" s="1"/>
  <c r="AN199" i="2"/>
  <c r="AP199" i="2" s="1"/>
  <c r="AQ199" i="2" s="1"/>
  <c r="AN203" i="2"/>
  <c r="AP203" i="2" s="1"/>
  <c r="AQ203" i="2" s="1"/>
  <c r="AN207" i="2"/>
  <c r="AP207" i="2" s="1"/>
  <c r="AQ207" i="2" s="1"/>
  <c r="AN211" i="2"/>
  <c r="AP211" i="2" s="1"/>
  <c r="AQ211" i="2" s="1"/>
  <c r="AN215" i="2"/>
  <c r="AP215" i="2" s="1"/>
  <c r="AQ215" i="2" s="1"/>
  <c r="AN219" i="2"/>
  <c r="AP219" i="2" s="1"/>
  <c r="AQ219" i="2" s="1"/>
  <c r="AN223" i="2"/>
  <c r="AP223" i="2" s="1"/>
  <c r="AQ223" i="2" s="1"/>
  <c r="AN227" i="2"/>
  <c r="AP227" i="2" s="1"/>
  <c r="AQ227" i="2" s="1"/>
  <c r="AN231" i="2"/>
  <c r="AP231" i="2" s="1"/>
  <c r="AQ231" i="2" s="1"/>
  <c r="AN235" i="2"/>
  <c r="AP235" i="2" s="1"/>
  <c r="AQ235" i="2" s="1"/>
  <c r="AN239" i="2"/>
  <c r="AN243" i="2"/>
  <c r="AP243" i="2" s="1"/>
  <c r="AQ243" i="2" s="1"/>
  <c r="AN247" i="2"/>
  <c r="AN251" i="2"/>
  <c r="AP251" i="2" s="1"/>
  <c r="AQ251" i="2" s="1"/>
  <c r="AN255" i="2"/>
  <c r="AP255" i="2" s="1"/>
  <c r="AQ255" i="2" s="1"/>
  <c r="AN259" i="2"/>
  <c r="AN263" i="2"/>
  <c r="AP263" i="2" s="1"/>
  <c r="AQ263" i="2" s="1"/>
  <c r="AN267" i="2"/>
  <c r="AP267" i="2" s="1"/>
  <c r="AQ267" i="2" s="1"/>
  <c r="AN271" i="2"/>
  <c r="AP271" i="2" s="1"/>
  <c r="AQ271" i="2" s="1"/>
  <c r="AN275" i="2"/>
  <c r="AN279" i="2"/>
  <c r="AP279" i="2" s="1"/>
  <c r="AQ279" i="2" s="1"/>
  <c r="AN283" i="2"/>
  <c r="AP283" i="2" s="1"/>
  <c r="AQ283" i="2" s="1"/>
  <c r="AN287" i="2"/>
  <c r="AP287" i="2" s="1"/>
  <c r="AQ287" i="2" s="1"/>
  <c r="AN291" i="2"/>
  <c r="AN295" i="2"/>
  <c r="AP295" i="2" s="1"/>
  <c r="AQ295" i="2" s="1"/>
  <c r="AN299" i="2"/>
  <c r="AP299" i="2" s="1"/>
  <c r="AQ299" i="2" s="1"/>
  <c r="AN303" i="2"/>
  <c r="AN307" i="2"/>
  <c r="AN311" i="2"/>
  <c r="AP311" i="2" s="1"/>
  <c r="AQ311" i="2" s="1"/>
  <c r="AN315" i="2"/>
  <c r="AP315" i="2" s="1"/>
  <c r="AQ315" i="2" s="1"/>
  <c r="AN319" i="2"/>
  <c r="AP319" i="2" s="1"/>
  <c r="AQ319" i="2" s="1"/>
  <c r="AN323" i="2"/>
  <c r="AP323" i="2" s="1"/>
  <c r="AQ323" i="2" s="1"/>
  <c r="AN327" i="2"/>
  <c r="AP327" i="2" s="1"/>
  <c r="AQ327" i="2" s="1"/>
  <c r="AN331" i="2"/>
  <c r="AP331" i="2" s="1"/>
  <c r="AQ331" i="2" s="1"/>
  <c r="AN335" i="2"/>
  <c r="AP335" i="2" s="1"/>
  <c r="AQ335" i="2" s="1"/>
  <c r="AN339" i="2"/>
  <c r="AP339" i="2" s="1"/>
  <c r="AQ339" i="2" s="1"/>
  <c r="AN343" i="2"/>
  <c r="AP343" i="2" s="1"/>
  <c r="AQ343" i="2" s="1"/>
  <c r="AN347" i="2"/>
  <c r="AP347" i="2" s="1"/>
  <c r="AQ347" i="2" s="1"/>
  <c r="AN351" i="2"/>
  <c r="AP351" i="2" s="1"/>
  <c r="AQ351" i="2" s="1"/>
  <c r="AN355" i="2"/>
  <c r="AP355" i="2" s="1"/>
  <c r="AQ355" i="2" s="1"/>
  <c r="AN359" i="2"/>
  <c r="AP359" i="2" s="1"/>
  <c r="AQ359" i="2" s="1"/>
  <c r="AN363" i="2"/>
  <c r="AP363" i="2" s="1"/>
  <c r="AQ363" i="2" s="1"/>
  <c r="AN367" i="2"/>
  <c r="AN371" i="2"/>
  <c r="AN375" i="2"/>
  <c r="AP375" i="2" s="1"/>
  <c r="AQ375" i="2" s="1"/>
  <c r="AN379" i="2"/>
  <c r="AP379" i="2" s="1"/>
  <c r="AQ379" i="2" s="1"/>
  <c r="AN383" i="2"/>
  <c r="AP383" i="2" s="1"/>
  <c r="AQ383" i="2" s="1"/>
  <c r="AN387" i="2"/>
  <c r="AN391" i="2"/>
  <c r="AP391" i="2" s="1"/>
  <c r="AQ391" i="2" s="1"/>
  <c r="AN395" i="2"/>
  <c r="AP395" i="2" s="1"/>
  <c r="AQ395" i="2" s="1"/>
  <c r="AN399" i="2"/>
  <c r="AN403" i="2"/>
  <c r="AP403" i="2" s="1"/>
  <c r="AQ403" i="2" s="1"/>
  <c r="AN407" i="2"/>
  <c r="AP407" i="2" s="1"/>
  <c r="AQ407" i="2" s="1"/>
  <c r="AN411" i="2"/>
  <c r="AP411" i="2" s="1"/>
  <c r="AQ411" i="2" s="1"/>
  <c r="AN415" i="2"/>
  <c r="AN419" i="2"/>
  <c r="AP419" i="2" s="1"/>
  <c r="AQ419" i="2" s="1"/>
  <c r="AN423" i="2"/>
  <c r="AP423" i="2" s="1"/>
  <c r="AQ423" i="2" s="1"/>
  <c r="AN427" i="2"/>
  <c r="AP427" i="2" s="1"/>
  <c r="AQ427" i="2" s="1"/>
  <c r="AN431" i="2"/>
  <c r="AP431" i="2" s="1"/>
  <c r="AQ431" i="2" s="1"/>
  <c r="AN435" i="2"/>
  <c r="AN439" i="2"/>
  <c r="AP439" i="2" s="1"/>
  <c r="AQ439" i="2" s="1"/>
  <c r="AN443" i="2"/>
  <c r="AP443" i="2" s="1"/>
  <c r="AQ443" i="2" s="1"/>
  <c r="AN447" i="2"/>
  <c r="AP447" i="2" s="1"/>
  <c r="AQ447" i="2" s="1"/>
  <c r="AN451" i="2"/>
  <c r="AN455" i="2"/>
  <c r="AP455" i="2" s="1"/>
  <c r="AQ455" i="2" s="1"/>
  <c r="AN459" i="2"/>
  <c r="AP459" i="2" s="1"/>
  <c r="AQ459" i="2" s="1"/>
  <c r="AN463" i="2"/>
  <c r="AN467" i="2"/>
  <c r="AP467" i="2" s="1"/>
  <c r="AQ467" i="2" s="1"/>
  <c r="AN471" i="2"/>
  <c r="AN475" i="2"/>
  <c r="AP475" i="2" s="1"/>
  <c r="AQ475" i="2" s="1"/>
  <c r="AN479" i="2"/>
  <c r="AN483" i="2"/>
  <c r="AP483" i="2" s="1"/>
  <c r="AQ483" i="2" s="1"/>
  <c r="AN487" i="2"/>
  <c r="AP487" i="2" s="1"/>
  <c r="AQ487" i="2" s="1"/>
  <c r="AP493" i="2"/>
  <c r="AQ493" i="2" s="1"/>
  <c r="AP509" i="2"/>
  <c r="AQ509" i="2" s="1"/>
  <c r="AP525" i="2"/>
  <c r="AQ525" i="2" s="1"/>
  <c r="AP541" i="2"/>
  <c r="AQ541" i="2" s="1"/>
  <c r="AP557" i="2"/>
  <c r="AQ557" i="2" s="1"/>
  <c r="AP573" i="2"/>
  <c r="AQ573" i="2" s="1"/>
  <c r="AP589" i="2"/>
  <c r="AQ589" i="2" s="1"/>
  <c r="AP605" i="2"/>
  <c r="AQ605" i="2" s="1"/>
  <c r="AP621" i="2"/>
  <c r="AQ621" i="2" s="1"/>
  <c r="AN642" i="2"/>
  <c r="AP642" i="2" s="1"/>
  <c r="AQ642" i="2" s="1"/>
  <c r="AN658" i="2"/>
  <c r="AP658" i="2" s="1"/>
  <c r="AQ658" i="2" s="1"/>
  <c r="AN674" i="2"/>
  <c r="AN690" i="2"/>
  <c r="AP690" i="2" s="1"/>
  <c r="AQ690" i="2" s="1"/>
  <c r="AN706" i="2"/>
  <c r="AP706" i="2" s="1"/>
  <c r="AQ706" i="2" s="1"/>
  <c r="AP711" i="2"/>
  <c r="AQ711" i="2" s="1"/>
  <c r="AP742" i="2"/>
  <c r="AQ742" i="2" s="1"/>
  <c r="AP767" i="2"/>
  <c r="AQ767" i="2" s="1"/>
  <c r="AP774" i="2"/>
  <c r="AQ774" i="2" s="1"/>
  <c r="AN491" i="2"/>
  <c r="AP491" i="2" s="1"/>
  <c r="AQ491" i="2" s="1"/>
  <c r="AN495" i="2"/>
  <c r="AP495" i="2" s="1"/>
  <c r="AQ495" i="2" s="1"/>
  <c r="AN499" i="2"/>
  <c r="AP499" i="2" s="1"/>
  <c r="AQ499" i="2" s="1"/>
  <c r="AN503" i="2"/>
  <c r="AN507" i="2"/>
  <c r="AP507" i="2" s="1"/>
  <c r="AQ507" i="2" s="1"/>
  <c r="AN511" i="2"/>
  <c r="AP511" i="2" s="1"/>
  <c r="AQ511" i="2" s="1"/>
  <c r="AN515" i="2"/>
  <c r="AN519" i="2"/>
  <c r="AN523" i="2"/>
  <c r="AP523" i="2" s="1"/>
  <c r="AQ523" i="2" s="1"/>
  <c r="AN527" i="2"/>
  <c r="AP527" i="2" s="1"/>
  <c r="AQ527" i="2" s="1"/>
  <c r="AN531" i="2"/>
  <c r="AP531" i="2" s="1"/>
  <c r="AQ531" i="2" s="1"/>
  <c r="AN535" i="2"/>
  <c r="AN539" i="2"/>
  <c r="AN543" i="2"/>
  <c r="AP543" i="2" s="1"/>
  <c r="AQ543" i="2" s="1"/>
  <c r="AN547" i="2"/>
  <c r="AN551" i="2"/>
  <c r="AN555" i="2"/>
  <c r="AN559" i="2"/>
  <c r="AP559" i="2" s="1"/>
  <c r="AQ559" i="2" s="1"/>
  <c r="AN563" i="2"/>
  <c r="AP563" i="2" s="1"/>
  <c r="AQ563" i="2" s="1"/>
  <c r="AN567" i="2"/>
  <c r="AN571" i="2"/>
  <c r="AN575" i="2"/>
  <c r="AP575" i="2" s="1"/>
  <c r="AQ575" i="2" s="1"/>
  <c r="AN579" i="2"/>
  <c r="AN583" i="2"/>
  <c r="AP583" i="2" s="1"/>
  <c r="AQ583" i="2" s="1"/>
  <c r="AN587" i="2"/>
  <c r="AN591" i="2"/>
  <c r="AP591" i="2" s="1"/>
  <c r="AQ591" i="2" s="1"/>
  <c r="AN595" i="2"/>
  <c r="AP595" i="2" s="1"/>
  <c r="AQ595" i="2" s="1"/>
  <c r="AN599" i="2"/>
  <c r="AP599" i="2" s="1"/>
  <c r="AQ599" i="2" s="1"/>
  <c r="AN603" i="2"/>
  <c r="AP603" i="2" s="1"/>
  <c r="AQ603" i="2" s="1"/>
  <c r="AN607" i="2"/>
  <c r="AP607" i="2" s="1"/>
  <c r="AQ607" i="2" s="1"/>
  <c r="AN611" i="2"/>
  <c r="AN615" i="2"/>
  <c r="AP615" i="2" s="1"/>
  <c r="AQ615" i="2" s="1"/>
  <c r="AN619" i="2"/>
  <c r="AP619" i="2" s="1"/>
  <c r="AQ619" i="2" s="1"/>
  <c r="AN623" i="2"/>
  <c r="AP623" i="2" s="1"/>
  <c r="AQ623" i="2" s="1"/>
  <c r="AN627" i="2"/>
  <c r="AP627" i="2" s="1"/>
  <c r="AQ627" i="2" s="1"/>
  <c r="AN631" i="2"/>
  <c r="AN635" i="2"/>
  <c r="AP635" i="2" s="1"/>
  <c r="AQ635" i="2" s="1"/>
  <c r="AP640" i="2"/>
  <c r="AQ640" i="2" s="1"/>
  <c r="AP644" i="2"/>
  <c r="AQ644" i="2" s="1"/>
  <c r="AP648" i="2"/>
  <c r="AQ648" i="2" s="1"/>
  <c r="AP652" i="2"/>
  <c r="AQ652" i="2" s="1"/>
  <c r="AP656" i="2"/>
  <c r="AQ656" i="2" s="1"/>
  <c r="AP660" i="2"/>
  <c r="AQ660" i="2" s="1"/>
  <c r="AP664" i="2"/>
  <c r="AQ664" i="2" s="1"/>
  <c r="AP668" i="2"/>
  <c r="AQ668" i="2" s="1"/>
  <c r="AP672" i="2"/>
  <c r="AQ672" i="2" s="1"/>
  <c r="AP676" i="2"/>
  <c r="AQ676" i="2" s="1"/>
  <c r="AP680" i="2"/>
  <c r="AQ680" i="2" s="1"/>
  <c r="AP684" i="2"/>
  <c r="AQ684" i="2" s="1"/>
  <c r="AP688" i="2"/>
  <c r="AQ688" i="2" s="1"/>
  <c r="AP692" i="2"/>
  <c r="AQ692" i="2" s="1"/>
  <c r="AP696" i="2"/>
  <c r="AQ696" i="2" s="1"/>
  <c r="AP700" i="2"/>
  <c r="AQ700" i="2" s="1"/>
  <c r="AP704" i="2"/>
  <c r="AQ704" i="2" s="1"/>
  <c r="AN749" i="2"/>
  <c r="AP749" i="2" s="1"/>
  <c r="AQ749" i="2" s="1"/>
  <c r="AP760" i="2"/>
  <c r="AQ760" i="2" s="1"/>
  <c r="AN761" i="2"/>
  <c r="AP761" i="2" s="1"/>
  <c r="AQ761" i="2" s="1"/>
  <c r="AN766" i="2"/>
  <c r="AP766" i="2" s="1"/>
  <c r="AQ766" i="2" s="1"/>
  <c r="AP775" i="2"/>
  <c r="AQ775" i="2" s="1"/>
  <c r="AP778" i="2"/>
  <c r="AQ778" i="2" s="1"/>
  <c r="AN709" i="2"/>
  <c r="AP709" i="2" s="1"/>
  <c r="AQ709" i="2" s="1"/>
  <c r="AN713" i="2"/>
  <c r="AN717" i="2"/>
  <c r="AP717" i="2" s="1"/>
  <c r="AQ717" i="2" s="1"/>
  <c r="AN721" i="2"/>
  <c r="AP721" i="2" s="1"/>
  <c r="AQ721" i="2" s="1"/>
  <c r="AN725" i="2"/>
  <c r="AP725" i="2" s="1"/>
  <c r="AQ725" i="2" s="1"/>
  <c r="AN729" i="2"/>
  <c r="AP729" i="2" s="1"/>
  <c r="AQ729" i="2" s="1"/>
  <c r="AP736" i="2"/>
  <c r="AQ736" i="2" s="1"/>
  <c r="AP752" i="2"/>
  <c r="AQ752" i="2" s="1"/>
  <c r="AP763" i="2"/>
  <c r="AQ763" i="2" s="1"/>
  <c r="AP771" i="2"/>
  <c r="AQ771" i="2" s="1"/>
  <c r="AP776" i="2"/>
  <c r="AQ776" i="2" s="1"/>
  <c r="AN797" i="2"/>
  <c r="AP797" i="2" s="1"/>
  <c r="AQ797" i="2" s="1"/>
  <c r="AN734" i="2"/>
  <c r="AP734" i="2" s="1"/>
  <c r="AQ734" i="2" s="1"/>
  <c r="AN738" i="2"/>
  <c r="AP738" i="2" s="1"/>
  <c r="AQ738" i="2" s="1"/>
  <c r="AN742" i="2"/>
  <c r="AN746" i="2"/>
  <c r="AP746" i="2" s="1"/>
  <c r="AQ746" i="2" s="1"/>
  <c r="AN750" i="2"/>
  <c r="AP750" i="2" s="1"/>
  <c r="AQ750" i="2" s="1"/>
  <c r="AN754" i="2"/>
  <c r="AN758" i="2"/>
  <c r="AP758" i="2" s="1"/>
  <c r="AQ758" i="2" s="1"/>
  <c r="AN762" i="2"/>
  <c r="AP765" i="2"/>
  <c r="AQ765" i="2" s="1"/>
  <c r="AP769" i="2"/>
  <c r="AQ769" i="2" s="1"/>
  <c r="AN785" i="2"/>
  <c r="AP785" i="2" s="1"/>
  <c r="AQ785" i="2" s="1"/>
  <c r="AP796" i="2"/>
  <c r="AQ796" i="2" s="1"/>
  <c r="AN801" i="2"/>
  <c r="AP801" i="2" s="1"/>
  <c r="AQ801" i="2" s="1"/>
  <c r="AP810" i="2"/>
  <c r="AQ810" i="2" s="1"/>
  <c r="AN786" i="2"/>
  <c r="AP786" i="2" s="1"/>
  <c r="AQ786" i="2" s="1"/>
  <c r="AN790" i="2"/>
  <c r="AP790" i="2" s="1"/>
  <c r="AQ790" i="2" s="1"/>
  <c r="AN794" i="2"/>
  <c r="AP794" i="2" s="1"/>
  <c r="AQ794" i="2" s="1"/>
  <c r="AN798" i="2"/>
  <c r="AP798" i="2" s="1"/>
  <c r="AQ798" i="2" s="1"/>
  <c r="AN802" i="2"/>
  <c r="AP802" i="2" s="1"/>
  <c r="AQ802" i="2" s="1"/>
  <c r="AN806" i="2"/>
  <c r="AP806" i="2" s="1"/>
  <c r="AQ806" i="2" s="1"/>
  <c r="AN810" i="2"/>
  <c r="BL810" i="1" l="1"/>
  <c r="BC810" i="1"/>
  <c r="AO810" i="1"/>
  <c r="AM810" i="1"/>
  <c r="AL810" i="1"/>
  <c r="AK810" i="1"/>
  <c r="AJ810" i="1"/>
  <c r="AG810" i="1"/>
  <c r="AI810" i="1" s="1"/>
  <c r="A810" i="1"/>
  <c r="BL809" i="1"/>
  <c r="BC809" i="1"/>
  <c r="AO809" i="1"/>
  <c r="AM809" i="1"/>
  <c r="AL809" i="1"/>
  <c r="AN809" i="1" s="1"/>
  <c r="AK809" i="1"/>
  <c r="AJ809" i="1"/>
  <c r="AG809" i="1"/>
  <c r="AI809" i="1" s="1"/>
  <c r="A809" i="1"/>
  <c r="BL808" i="1"/>
  <c r="BC808" i="1"/>
  <c r="AO808" i="1"/>
  <c r="AM808" i="1"/>
  <c r="AL808" i="1"/>
  <c r="AK808" i="1"/>
  <c r="AJ808" i="1"/>
  <c r="AG808" i="1"/>
  <c r="AI808" i="1" s="1"/>
  <c r="A808" i="1"/>
  <c r="BL807" i="1"/>
  <c r="BC807" i="1"/>
  <c r="AO807" i="1"/>
  <c r="AM807" i="1"/>
  <c r="AL807" i="1"/>
  <c r="AN807" i="1" s="1"/>
  <c r="AK807" i="1"/>
  <c r="AJ807" i="1"/>
  <c r="AG807" i="1"/>
  <c r="AI807" i="1" s="1"/>
  <c r="A807" i="1"/>
  <c r="BL806" i="1"/>
  <c r="BC806" i="1"/>
  <c r="AO806" i="1"/>
  <c r="AM806" i="1"/>
  <c r="AL806" i="1"/>
  <c r="AK806" i="1"/>
  <c r="AJ806" i="1"/>
  <c r="AG806" i="1"/>
  <c r="AI806" i="1" s="1"/>
  <c r="A806" i="1"/>
  <c r="BL805" i="1"/>
  <c r="BC805" i="1"/>
  <c r="AO805" i="1"/>
  <c r="AM805" i="1"/>
  <c r="AL805" i="1"/>
  <c r="AN805" i="1" s="1"/>
  <c r="AK805" i="1"/>
  <c r="AJ805" i="1"/>
  <c r="AG805" i="1"/>
  <c r="AI805" i="1" s="1"/>
  <c r="A805" i="1"/>
  <c r="BL804" i="1"/>
  <c r="BC804" i="1"/>
  <c r="AO804" i="1"/>
  <c r="AM804" i="1"/>
  <c r="AL804" i="1"/>
  <c r="AK804" i="1"/>
  <c r="AJ804" i="1"/>
  <c r="AG804" i="1"/>
  <c r="AI804" i="1" s="1"/>
  <c r="A804" i="1"/>
  <c r="BL803" i="1"/>
  <c r="BC803" i="1"/>
  <c r="AO803" i="1"/>
  <c r="AM803" i="1"/>
  <c r="AL803" i="1"/>
  <c r="AK803" i="1"/>
  <c r="AJ803" i="1"/>
  <c r="AG803" i="1"/>
  <c r="AI803" i="1" s="1"/>
  <c r="A803" i="1"/>
  <c r="BL802" i="1"/>
  <c r="BC802" i="1"/>
  <c r="AO802" i="1"/>
  <c r="AM802" i="1"/>
  <c r="AL802" i="1"/>
  <c r="AK802" i="1"/>
  <c r="AJ802" i="1"/>
  <c r="AG802" i="1"/>
  <c r="AI802" i="1" s="1"/>
  <c r="A802" i="1"/>
  <c r="BL801" i="1"/>
  <c r="BC801" i="1"/>
  <c r="AO801" i="1"/>
  <c r="AM801" i="1"/>
  <c r="AL801" i="1"/>
  <c r="AK801" i="1"/>
  <c r="AJ801" i="1"/>
  <c r="AG801" i="1"/>
  <c r="AI801" i="1" s="1"/>
  <c r="A801" i="1"/>
  <c r="BL800" i="1"/>
  <c r="BC800" i="1"/>
  <c r="AO800" i="1"/>
  <c r="AM800" i="1"/>
  <c r="AL800" i="1"/>
  <c r="AK800" i="1"/>
  <c r="AJ800" i="1"/>
  <c r="AG800" i="1"/>
  <c r="AI800" i="1" s="1"/>
  <c r="A800" i="1"/>
  <c r="BL799" i="1"/>
  <c r="BC799" i="1"/>
  <c r="AO799" i="1"/>
  <c r="AM799" i="1"/>
  <c r="AL799" i="1"/>
  <c r="AK799" i="1"/>
  <c r="AJ799" i="1"/>
  <c r="AG799" i="1"/>
  <c r="AI799" i="1" s="1"/>
  <c r="A799" i="1"/>
  <c r="BL798" i="1"/>
  <c r="BC798" i="1"/>
  <c r="AO798" i="1"/>
  <c r="AM798" i="1"/>
  <c r="AL798" i="1"/>
  <c r="AK798" i="1"/>
  <c r="AJ798" i="1"/>
  <c r="AG798" i="1"/>
  <c r="AI798" i="1" s="1"/>
  <c r="A798" i="1"/>
  <c r="BL797" i="1"/>
  <c r="BC797" i="1"/>
  <c r="AO797" i="1"/>
  <c r="AM797" i="1"/>
  <c r="AL797" i="1"/>
  <c r="AN797" i="1" s="1"/>
  <c r="AK797" i="1"/>
  <c r="AJ797" i="1"/>
  <c r="AG797" i="1"/>
  <c r="AI797" i="1" s="1"/>
  <c r="A797" i="1"/>
  <c r="BL796" i="1"/>
  <c r="BC796" i="1"/>
  <c r="AO796" i="1"/>
  <c r="AM796" i="1"/>
  <c r="AL796" i="1"/>
  <c r="AK796" i="1"/>
  <c r="AJ796" i="1"/>
  <c r="AG796" i="1"/>
  <c r="AI796" i="1" s="1"/>
  <c r="A796" i="1"/>
  <c r="BL795" i="1"/>
  <c r="BC795" i="1"/>
  <c r="AO795" i="1"/>
  <c r="AM795" i="1"/>
  <c r="AL795" i="1"/>
  <c r="AK795" i="1"/>
  <c r="AJ795" i="1"/>
  <c r="AG795" i="1"/>
  <c r="AI795" i="1" s="1"/>
  <c r="A795" i="1"/>
  <c r="BL794" i="1"/>
  <c r="BC794" i="1"/>
  <c r="AO794" i="1"/>
  <c r="AM794" i="1"/>
  <c r="AL794" i="1"/>
  <c r="AK794" i="1"/>
  <c r="AJ794" i="1"/>
  <c r="AG794" i="1"/>
  <c r="AI794" i="1" s="1"/>
  <c r="A794" i="1"/>
  <c r="BL793" i="1"/>
  <c r="BC793" i="1"/>
  <c r="AO793" i="1"/>
  <c r="AM793" i="1"/>
  <c r="AL793" i="1"/>
  <c r="AN793" i="1" s="1"/>
  <c r="AK793" i="1"/>
  <c r="AJ793" i="1"/>
  <c r="AG793" i="1"/>
  <c r="AI793" i="1" s="1"/>
  <c r="A793" i="1"/>
  <c r="BL792" i="1"/>
  <c r="BC792" i="1"/>
  <c r="AO792" i="1"/>
  <c r="AM792" i="1"/>
  <c r="AL792" i="1"/>
  <c r="AK792" i="1"/>
  <c r="AJ792" i="1"/>
  <c r="AG792" i="1"/>
  <c r="AI792" i="1" s="1"/>
  <c r="A792" i="1"/>
  <c r="BL791" i="1"/>
  <c r="BC791" i="1"/>
  <c r="AO791" i="1"/>
  <c r="AM791" i="1"/>
  <c r="AL791" i="1"/>
  <c r="AK791" i="1"/>
  <c r="AJ791" i="1"/>
  <c r="AG791" i="1"/>
  <c r="AI791" i="1" s="1"/>
  <c r="A791" i="1"/>
  <c r="BL790" i="1"/>
  <c r="BC790" i="1"/>
  <c r="AO790" i="1"/>
  <c r="AM790" i="1"/>
  <c r="AL790" i="1"/>
  <c r="AK790" i="1"/>
  <c r="AJ790" i="1"/>
  <c r="AG790" i="1"/>
  <c r="AI790" i="1" s="1"/>
  <c r="A790" i="1"/>
  <c r="BL789" i="1"/>
  <c r="BC789" i="1"/>
  <c r="AO789" i="1"/>
  <c r="AM789" i="1"/>
  <c r="AL789" i="1"/>
  <c r="AK789" i="1"/>
  <c r="AJ789" i="1"/>
  <c r="AG789" i="1"/>
  <c r="AI789" i="1" s="1"/>
  <c r="A789" i="1"/>
  <c r="BL788" i="1"/>
  <c r="BC788" i="1"/>
  <c r="AO788" i="1"/>
  <c r="AM788" i="1"/>
  <c r="AL788" i="1"/>
  <c r="AK788" i="1"/>
  <c r="AJ788" i="1"/>
  <c r="AG788" i="1"/>
  <c r="AI788" i="1" s="1"/>
  <c r="A788" i="1"/>
  <c r="BL787" i="1"/>
  <c r="BC787" i="1"/>
  <c r="AO787" i="1"/>
  <c r="AM787" i="1"/>
  <c r="AL787" i="1"/>
  <c r="AK787" i="1"/>
  <c r="AJ787" i="1"/>
  <c r="AG787" i="1"/>
  <c r="AI787" i="1" s="1"/>
  <c r="A787" i="1"/>
  <c r="BL786" i="1"/>
  <c r="BC786" i="1"/>
  <c r="AO786" i="1"/>
  <c r="AM786" i="1"/>
  <c r="AL786" i="1"/>
  <c r="AK786" i="1"/>
  <c r="AJ786" i="1"/>
  <c r="AG786" i="1"/>
  <c r="AI786" i="1" s="1"/>
  <c r="A786" i="1"/>
  <c r="BL785" i="1"/>
  <c r="BC785" i="1"/>
  <c r="AO785" i="1"/>
  <c r="AM785" i="1"/>
  <c r="AL785" i="1"/>
  <c r="AK785" i="1"/>
  <c r="AJ785" i="1"/>
  <c r="AG785" i="1"/>
  <c r="AI785" i="1" s="1"/>
  <c r="A785" i="1"/>
  <c r="BL784" i="1"/>
  <c r="BC784" i="1"/>
  <c r="AO784" i="1"/>
  <c r="AM784" i="1"/>
  <c r="AL784" i="1"/>
  <c r="AK784" i="1"/>
  <c r="AJ784" i="1"/>
  <c r="AG784" i="1"/>
  <c r="AI784" i="1" s="1"/>
  <c r="A784" i="1"/>
  <c r="BL783" i="1"/>
  <c r="BC783" i="1"/>
  <c r="AO783" i="1"/>
  <c r="AM783" i="1"/>
  <c r="AL783" i="1"/>
  <c r="AK783" i="1"/>
  <c r="AJ783" i="1"/>
  <c r="AG783" i="1"/>
  <c r="AI783" i="1" s="1"/>
  <c r="A783" i="1"/>
  <c r="BL782" i="1"/>
  <c r="BC782" i="1"/>
  <c r="AO782" i="1"/>
  <c r="AM782" i="1"/>
  <c r="AL782" i="1"/>
  <c r="AK782" i="1"/>
  <c r="AJ782" i="1"/>
  <c r="AG782" i="1"/>
  <c r="AI782" i="1" s="1"/>
  <c r="A782" i="1"/>
  <c r="BL781" i="1"/>
  <c r="BC781" i="1"/>
  <c r="AO781" i="1"/>
  <c r="AM781" i="1"/>
  <c r="AL781" i="1"/>
  <c r="AK781" i="1"/>
  <c r="AJ781" i="1"/>
  <c r="AG781" i="1"/>
  <c r="AI781" i="1" s="1"/>
  <c r="A781" i="1"/>
  <c r="BL780" i="1"/>
  <c r="BC780" i="1"/>
  <c r="AO780" i="1"/>
  <c r="AM780" i="1"/>
  <c r="AL780" i="1"/>
  <c r="AK780" i="1"/>
  <c r="AJ780" i="1"/>
  <c r="AG780" i="1"/>
  <c r="AI780" i="1" s="1"/>
  <c r="A780" i="1"/>
  <c r="BL779" i="1"/>
  <c r="BC779" i="1"/>
  <c r="AO779" i="1"/>
  <c r="AM779" i="1"/>
  <c r="AL779" i="1"/>
  <c r="AK779" i="1"/>
  <c r="AJ779" i="1"/>
  <c r="AG779" i="1"/>
  <c r="AI779" i="1" s="1"/>
  <c r="A779" i="1"/>
  <c r="BL778" i="1"/>
  <c r="BC778" i="1"/>
  <c r="AO778" i="1"/>
  <c r="AM778" i="1"/>
  <c r="AL778" i="1"/>
  <c r="AK778" i="1"/>
  <c r="AJ778" i="1"/>
  <c r="AG778" i="1"/>
  <c r="AI778" i="1" s="1"/>
  <c r="A778" i="1"/>
  <c r="BL777" i="1"/>
  <c r="BC777" i="1"/>
  <c r="AO777" i="1"/>
  <c r="AM777" i="1"/>
  <c r="AL777" i="1"/>
  <c r="AN777" i="1" s="1"/>
  <c r="AK777" i="1"/>
  <c r="AJ777" i="1"/>
  <c r="AG777" i="1"/>
  <c r="AI777" i="1" s="1"/>
  <c r="A777" i="1"/>
  <c r="BL776" i="1"/>
  <c r="BC776" i="1"/>
  <c r="AO776" i="1"/>
  <c r="AM776" i="1"/>
  <c r="AL776" i="1"/>
  <c r="AK776" i="1"/>
  <c r="AJ776" i="1"/>
  <c r="AG776" i="1"/>
  <c r="AI776" i="1" s="1"/>
  <c r="A776" i="1"/>
  <c r="BL775" i="1"/>
  <c r="BC775" i="1"/>
  <c r="AO775" i="1"/>
  <c r="AM775" i="1"/>
  <c r="AL775" i="1"/>
  <c r="AK775" i="1"/>
  <c r="AJ775" i="1"/>
  <c r="AG775" i="1"/>
  <c r="AI775" i="1" s="1"/>
  <c r="A775" i="1"/>
  <c r="BL774" i="1"/>
  <c r="BC774" i="1"/>
  <c r="AO774" i="1"/>
  <c r="AM774" i="1"/>
  <c r="AL774" i="1"/>
  <c r="AK774" i="1"/>
  <c r="AJ774" i="1"/>
  <c r="AG774" i="1"/>
  <c r="AI774" i="1" s="1"/>
  <c r="A774" i="1"/>
  <c r="BL773" i="1"/>
  <c r="BC773" i="1"/>
  <c r="AO773" i="1"/>
  <c r="AM773" i="1"/>
  <c r="AL773" i="1"/>
  <c r="AK773" i="1"/>
  <c r="AJ773" i="1"/>
  <c r="AG773" i="1"/>
  <c r="AI773" i="1" s="1"/>
  <c r="A773" i="1"/>
  <c r="BL772" i="1"/>
  <c r="BC772" i="1"/>
  <c r="AO772" i="1"/>
  <c r="AM772" i="1"/>
  <c r="AL772" i="1"/>
  <c r="AK772" i="1"/>
  <c r="AJ772" i="1"/>
  <c r="AG772" i="1"/>
  <c r="AI772" i="1" s="1"/>
  <c r="A772" i="1"/>
  <c r="BL771" i="1"/>
  <c r="BC771" i="1"/>
  <c r="AO771" i="1"/>
  <c r="AM771" i="1"/>
  <c r="AL771" i="1"/>
  <c r="AK771" i="1"/>
  <c r="AJ771" i="1"/>
  <c r="AG771" i="1"/>
  <c r="AI771" i="1" s="1"/>
  <c r="A771" i="1"/>
  <c r="BL770" i="1"/>
  <c r="BC770" i="1"/>
  <c r="AO770" i="1"/>
  <c r="AM770" i="1"/>
  <c r="AL770" i="1"/>
  <c r="AK770" i="1"/>
  <c r="AJ770" i="1"/>
  <c r="AG770" i="1"/>
  <c r="AI770" i="1" s="1"/>
  <c r="A770" i="1"/>
  <c r="BL769" i="1"/>
  <c r="BC769" i="1"/>
  <c r="AO769" i="1"/>
  <c r="AM769" i="1"/>
  <c r="AL769" i="1"/>
  <c r="AK769" i="1"/>
  <c r="AJ769" i="1"/>
  <c r="AG769" i="1"/>
  <c r="AI769" i="1" s="1"/>
  <c r="A769" i="1"/>
  <c r="BL768" i="1"/>
  <c r="BC768" i="1"/>
  <c r="AO768" i="1"/>
  <c r="AM768" i="1"/>
  <c r="AL768" i="1"/>
  <c r="AK768" i="1"/>
  <c r="AJ768" i="1"/>
  <c r="AG768" i="1"/>
  <c r="AI768" i="1" s="1"/>
  <c r="A768" i="1"/>
  <c r="BL767" i="1"/>
  <c r="BC767" i="1"/>
  <c r="AO767" i="1"/>
  <c r="AM767" i="1"/>
  <c r="AL767" i="1"/>
  <c r="AK767" i="1"/>
  <c r="AJ767" i="1"/>
  <c r="AG767" i="1"/>
  <c r="AI767" i="1" s="1"/>
  <c r="A767" i="1"/>
  <c r="BL766" i="1"/>
  <c r="BC766" i="1"/>
  <c r="AO766" i="1"/>
  <c r="AM766" i="1"/>
  <c r="AL766" i="1"/>
  <c r="AK766" i="1"/>
  <c r="AJ766" i="1"/>
  <c r="AG766" i="1"/>
  <c r="AI766" i="1" s="1"/>
  <c r="A766" i="1"/>
  <c r="BL765" i="1"/>
  <c r="BC765" i="1"/>
  <c r="AO765" i="1"/>
  <c r="AM765" i="1"/>
  <c r="AL765" i="1"/>
  <c r="AK765" i="1"/>
  <c r="AJ765" i="1"/>
  <c r="AG765" i="1"/>
  <c r="AI765" i="1" s="1"/>
  <c r="A765" i="1"/>
  <c r="BL764" i="1"/>
  <c r="BC764" i="1"/>
  <c r="AO764" i="1"/>
  <c r="AM764" i="1"/>
  <c r="AL764" i="1"/>
  <c r="AK764" i="1"/>
  <c r="AJ764" i="1"/>
  <c r="AG764" i="1"/>
  <c r="AI764" i="1" s="1"/>
  <c r="A764" i="1"/>
  <c r="BL763" i="1"/>
  <c r="BC763" i="1"/>
  <c r="AO763" i="1"/>
  <c r="AM763" i="1"/>
  <c r="AL763" i="1"/>
  <c r="AK763" i="1"/>
  <c r="AJ763" i="1"/>
  <c r="AG763" i="1"/>
  <c r="AI763" i="1" s="1"/>
  <c r="A763" i="1"/>
  <c r="BL762" i="1"/>
  <c r="BC762" i="1"/>
  <c r="AO762" i="1"/>
  <c r="AM762" i="1"/>
  <c r="AL762" i="1"/>
  <c r="AK762" i="1"/>
  <c r="AJ762" i="1"/>
  <c r="AG762" i="1"/>
  <c r="AI762" i="1" s="1"/>
  <c r="A762" i="1"/>
  <c r="BL761" i="1"/>
  <c r="BC761" i="1"/>
  <c r="AO761" i="1"/>
  <c r="AM761" i="1"/>
  <c r="AL761" i="1"/>
  <c r="AK761" i="1"/>
  <c r="AJ761" i="1"/>
  <c r="AG761" i="1"/>
  <c r="AI761" i="1" s="1"/>
  <c r="A761" i="1"/>
  <c r="BL760" i="1"/>
  <c r="BC760" i="1"/>
  <c r="AO760" i="1"/>
  <c r="AM760" i="1"/>
  <c r="AL760" i="1"/>
  <c r="AK760" i="1"/>
  <c r="AJ760" i="1"/>
  <c r="AG760" i="1"/>
  <c r="AI760" i="1" s="1"/>
  <c r="A760" i="1"/>
  <c r="BL759" i="1"/>
  <c r="BC759" i="1"/>
  <c r="AO759" i="1"/>
  <c r="AM759" i="1"/>
  <c r="AL759" i="1"/>
  <c r="AK759" i="1"/>
  <c r="AJ759" i="1"/>
  <c r="AG759" i="1"/>
  <c r="AI759" i="1" s="1"/>
  <c r="A759" i="1"/>
  <c r="BL758" i="1"/>
  <c r="BC758" i="1"/>
  <c r="AO758" i="1"/>
  <c r="AM758" i="1"/>
  <c r="AL758" i="1"/>
  <c r="AK758" i="1"/>
  <c r="AJ758" i="1"/>
  <c r="AG758" i="1"/>
  <c r="AI758" i="1" s="1"/>
  <c r="A758" i="1"/>
  <c r="BL757" i="1"/>
  <c r="BC757" i="1"/>
  <c r="AO757" i="1"/>
  <c r="AM757" i="1"/>
  <c r="AL757" i="1"/>
  <c r="AK757" i="1"/>
  <c r="AJ757" i="1"/>
  <c r="AG757" i="1"/>
  <c r="AI757" i="1" s="1"/>
  <c r="A757" i="1"/>
  <c r="BL756" i="1"/>
  <c r="BC756" i="1"/>
  <c r="AO756" i="1"/>
  <c r="AM756" i="1"/>
  <c r="AL756" i="1"/>
  <c r="AK756" i="1"/>
  <c r="AJ756" i="1"/>
  <c r="AG756" i="1"/>
  <c r="AI756" i="1" s="1"/>
  <c r="A756" i="1"/>
  <c r="BL755" i="1"/>
  <c r="BC755" i="1"/>
  <c r="AO755" i="1"/>
  <c r="AM755" i="1"/>
  <c r="AL755" i="1"/>
  <c r="AK755" i="1"/>
  <c r="AJ755" i="1"/>
  <c r="AG755" i="1"/>
  <c r="AI755" i="1" s="1"/>
  <c r="A755" i="1"/>
  <c r="BL754" i="1"/>
  <c r="BC754" i="1"/>
  <c r="AO754" i="1"/>
  <c r="AM754" i="1"/>
  <c r="AL754" i="1"/>
  <c r="AK754" i="1"/>
  <c r="AJ754" i="1"/>
  <c r="AG754" i="1"/>
  <c r="AI754" i="1" s="1"/>
  <c r="A754" i="1"/>
  <c r="BL753" i="1"/>
  <c r="BC753" i="1"/>
  <c r="AO753" i="1"/>
  <c r="AM753" i="1"/>
  <c r="AL753" i="1"/>
  <c r="AK753" i="1"/>
  <c r="AJ753" i="1"/>
  <c r="AG753" i="1"/>
  <c r="AI753" i="1" s="1"/>
  <c r="A753" i="1"/>
  <c r="BL752" i="1"/>
  <c r="BC752" i="1"/>
  <c r="AO752" i="1"/>
  <c r="AM752" i="1"/>
  <c r="AL752" i="1"/>
  <c r="AK752" i="1"/>
  <c r="AJ752" i="1"/>
  <c r="AG752" i="1"/>
  <c r="AI752" i="1" s="1"/>
  <c r="A752" i="1"/>
  <c r="BL751" i="1"/>
  <c r="BC751" i="1"/>
  <c r="AO751" i="1"/>
  <c r="AM751" i="1"/>
  <c r="AL751" i="1"/>
  <c r="AK751" i="1"/>
  <c r="AJ751" i="1"/>
  <c r="AG751" i="1"/>
  <c r="AI751" i="1" s="1"/>
  <c r="A751" i="1"/>
  <c r="BL750" i="1"/>
  <c r="BC750" i="1"/>
  <c r="AO750" i="1"/>
  <c r="AM750" i="1"/>
  <c r="AL750" i="1"/>
  <c r="AK750" i="1"/>
  <c r="AJ750" i="1"/>
  <c r="AG750" i="1"/>
  <c r="AI750" i="1" s="1"/>
  <c r="A750" i="1"/>
  <c r="BL749" i="1"/>
  <c r="BC749" i="1"/>
  <c r="AO749" i="1"/>
  <c r="AM749" i="1"/>
  <c r="AL749" i="1"/>
  <c r="AK749" i="1"/>
  <c r="AJ749" i="1"/>
  <c r="AG749" i="1"/>
  <c r="AI749" i="1" s="1"/>
  <c r="A749" i="1"/>
  <c r="BL748" i="1"/>
  <c r="BC748" i="1"/>
  <c r="AO748" i="1"/>
  <c r="AM748" i="1"/>
  <c r="AL748" i="1"/>
  <c r="AK748" i="1"/>
  <c r="AJ748" i="1"/>
  <c r="AG748" i="1"/>
  <c r="AI748" i="1" s="1"/>
  <c r="A748" i="1"/>
  <c r="BL747" i="1"/>
  <c r="BC747" i="1"/>
  <c r="AO747" i="1"/>
  <c r="AM747" i="1"/>
  <c r="AL747" i="1"/>
  <c r="AK747" i="1"/>
  <c r="AJ747" i="1"/>
  <c r="AG747" i="1"/>
  <c r="AI747" i="1" s="1"/>
  <c r="A747" i="1"/>
  <c r="BL746" i="1"/>
  <c r="BC746" i="1"/>
  <c r="AO746" i="1"/>
  <c r="AM746" i="1"/>
  <c r="AL746" i="1"/>
  <c r="AK746" i="1"/>
  <c r="AJ746" i="1"/>
  <c r="AG746" i="1"/>
  <c r="AI746" i="1" s="1"/>
  <c r="A746" i="1"/>
  <c r="BL745" i="1"/>
  <c r="BC745" i="1"/>
  <c r="AO745" i="1"/>
  <c r="AM745" i="1"/>
  <c r="AL745" i="1"/>
  <c r="AK745" i="1"/>
  <c r="AJ745" i="1"/>
  <c r="AG745" i="1"/>
  <c r="AI745" i="1" s="1"/>
  <c r="A745" i="1"/>
  <c r="BL744" i="1"/>
  <c r="BC744" i="1"/>
  <c r="AO744" i="1"/>
  <c r="AM744" i="1"/>
  <c r="AL744" i="1"/>
  <c r="AK744" i="1"/>
  <c r="AJ744" i="1"/>
  <c r="AG744" i="1"/>
  <c r="AI744" i="1" s="1"/>
  <c r="A744" i="1"/>
  <c r="BL743" i="1"/>
  <c r="BC743" i="1"/>
  <c r="AO743" i="1"/>
  <c r="AM743" i="1"/>
  <c r="AL743" i="1"/>
  <c r="AK743" i="1"/>
  <c r="AJ743" i="1"/>
  <c r="AG743" i="1"/>
  <c r="AI743" i="1" s="1"/>
  <c r="A743" i="1"/>
  <c r="BL742" i="1"/>
  <c r="BC742" i="1"/>
  <c r="AO742" i="1"/>
  <c r="AM742" i="1"/>
  <c r="AL742" i="1"/>
  <c r="AK742" i="1"/>
  <c r="AJ742" i="1"/>
  <c r="AG742" i="1"/>
  <c r="AI742" i="1" s="1"/>
  <c r="A742" i="1"/>
  <c r="BL741" i="1"/>
  <c r="BC741" i="1"/>
  <c r="AO741" i="1"/>
  <c r="AM741" i="1"/>
  <c r="AL741" i="1"/>
  <c r="AK741" i="1"/>
  <c r="AJ741" i="1"/>
  <c r="AG741" i="1"/>
  <c r="AI741" i="1" s="1"/>
  <c r="A741" i="1"/>
  <c r="BL740" i="1"/>
  <c r="BC740" i="1"/>
  <c r="AO740" i="1"/>
  <c r="AM740" i="1"/>
  <c r="AL740" i="1"/>
  <c r="AK740" i="1"/>
  <c r="AJ740" i="1"/>
  <c r="AG740" i="1"/>
  <c r="AI740" i="1" s="1"/>
  <c r="A740" i="1"/>
  <c r="BL739" i="1"/>
  <c r="BC739" i="1"/>
  <c r="AO739" i="1"/>
  <c r="AM739" i="1"/>
  <c r="AL739" i="1"/>
  <c r="AK739" i="1"/>
  <c r="AJ739" i="1"/>
  <c r="AG739" i="1"/>
  <c r="AI739" i="1" s="1"/>
  <c r="A739" i="1"/>
  <c r="BL738" i="1"/>
  <c r="BC738" i="1"/>
  <c r="AO738" i="1"/>
  <c r="AM738" i="1"/>
  <c r="AL738" i="1"/>
  <c r="AK738" i="1"/>
  <c r="AJ738" i="1"/>
  <c r="AI738" i="1"/>
  <c r="AG738" i="1"/>
  <c r="A738" i="1"/>
  <c r="BL737" i="1"/>
  <c r="BC737" i="1"/>
  <c r="AO737" i="1"/>
  <c r="AM737" i="1"/>
  <c r="AL737" i="1"/>
  <c r="AK737" i="1"/>
  <c r="AJ737" i="1"/>
  <c r="AG737" i="1"/>
  <c r="AI737" i="1" s="1"/>
  <c r="A737" i="1"/>
  <c r="BL736" i="1"/>
  <c r="BC736" i="1"/>
  <c r="AO736" i="1"/>
  <c r="AM736" i="1"/>
  <c r="AL736" i="1"/>
  <c r="AK736" i="1"/>
  <c r="AJ736" i="1"/>
  <c r="AG736" i="1"/>
  <c r="AI736" i="1" s="1"/>
  <c r="A736" i="1"/>
  <c r="BL735" i="1"/>
  <c r="BC735" i="1"/>
  <c r="AO735" i="1"/>
  <c r="AM735" i="1"/>
  <c r="AL735" i="1"/>
  <c r="AK735" i="1"/>
  <c r="AJ735" i="1"/>
  <c r="AG735" i="1"/>
  <c r="AI735" i="1" s="1"/>
  <c r="A735" i="1"/>
  <c r="BL734" i="1"/>
  <c r="BC734" i="1"/>
  <c r="AO734" i="1"/>
  <c r="AM734" i="1"/>
  <c r="AL734" i="1"/>
  <c r="AK734" i="1"/>
  <c r="AJ734" i="1"/>
  <c r="AG734" i="1"/>
  <c r="AI734" i="1" s="1"/>
  <c r="A734" i="1"/>
  <c r="BL733" i="1"/>
  <c r="BC733" i="1"/>
  <c r="AO733" i="1"/>
  <c r="AM733" i="1"/>
  <c r="AL733" i="1"/>
  <c r="AK733" i="1"/>
  <c r="AJ733" i="1"/>
  <c r="AG733" i="1"/>
  <c r="AI733" i="1" s="1"/>
  <c r="A733" i="1"/>
  <c r="BL732" i="1"/>
  <c r="BC732" i="1"/>
  <c r="AO732" i="1"/>
  <c r="AM732" i="1"/>
  <c r="AL732" i="1"/>
  <c r="AK732" i="1"/>
  <c r="AJ732" i="1"/>
  <c r="AG732" i="1"/>
  <c r="AI732" i="1" s="1"/>
  <c r="A732" i="1"/>
  <c r="BL731" i="1"/>
  <c r="BC731" i="1"/>
  <c r="AO731" i="1"/>
  <c r="AM731" i="1"/>
  <c r="AL731" i="1"/>
  <c r="AK731" i="1"/>
  <c r="AJ731" i="1"/>
  <c r="AG731" i="1"/>
  <c r="AI731" i="1" s="1"/>
  <c r="A731" i="1"/>
  <c r="BL730" i="1"/>
  <c r="BC730" i="1"/>
  <c r="AO730" i="1"/>
  <c r="AM730" i="1"/>
  <c r="AL730" i="1"/>
  <c r="AK730" i="1"/>
  <c r="AJ730" i="1"/>
  <c r="AG730" i="1"/>
  <c r="AI730" i="1" s="1"/>
  <c r="A730" i="1"/>
  <c r="BL729" i="1"/>
  <c r="BC729" i="1"/>
  <c r="AO729" i="1"/>
  <c r="AM729" i="1"/>
  <c r="AL729" i="1"/>
  <c r="AK729" i="1"/>
  <c r="AJ729" i="1"/>
  <c r="AG729" i="1"/>
  <c r="AI729" i="1" s="1"/>
  <c r="A729" i="1"/>
  <c r="BL728" i="1"/>
  <c r="BC728" i="1"/>
  <c r="AO728" i="1"/>
  <c r="AM728" i="1"/>
  <c r="AL728" i="1"/>
  <c r="AK728" i="1"/>
  <c r="AJ728" i="1"/>
  <c r="AG728" i="1"/>
  <c r="AI728" i="1" s="1"/>
  <c r="A728" i="1"/>
  <c r="BL727" i="1"/>
  <c r="BC727" i="1"/>
  <c r="AO727" i="1"/>
  <c r="AM727" i="1"/>
  <c r="AL727" i="1"/>
  <c r="AK727" i="1"/>
  <c r="AJ727" i="1"/>
  <c r="AG727" i="1"/>
  <c r="AI727" i="1" s="1"/>
  <c r="A727" i="1"/>
  <c r="BL726" i="1"/>
  <c r="BC726" i="1"/>
  <c r="AO726" i="1"/>
  <c r="AM726" i="1"/>
  <c r="AL726" i="1"/>
  <c r="AK726" i="1"/>
  <c r="AJ726" i="1"/>
  <c r="AG726" i="1"/>
  <c r="AI726" i="1" s="1"/>
  <c r="A726" i="1"/>
  <c r="BL725" i="1"/>
  <c r="BC725" i="1"/>
  <c r="AO725" i="1"/>
  <c r="AM725" i="1"/>
  <c r="AL725" i="1"/>
  <c r="AK725" i="1"/>
  <c r="AJ725" i="1"/>
  <c r="AG725" i="1"/>
  <c r="AI725" i="1" s="1"/>
  <c r="A725" i="1"/>
  <c r="BL724" i="1"/>
  <c r="BC724" i="1"/>
  <c r="AO724" i="1"/>
  <c r="AM724" i="1"/>
  <c r="AL724" i="1"/>
  <c r="AK724" i="1"/>
  <c r="AJ724" i="1"/>
  <c r="AG724" i="1"/>
  <c r="AI724" i="1" s="1"/>
  <c r="A724" i="1"/>
  <c r="BL723" i="1"/>
  <c r="BC723" i="1"/>
  <c r="AO723" i="1"/>
  <c r="AM723" i="1"/>
  <c r="AL723" i="1"/>
  <c r="AK723" i="1"/>
  <c r="AJ723" i="1"/>
  <c r="AG723" i="1"/>
  <c r="AI723" i="1" s="1"/>
  <c r="A723" i="1"/>
  <c r="BL722" i="1"/>
  <c r="BC722" i="1"/>
  <c r="AO722" i="1"/>
  <c r="AM722" i="1"/>
  <c r="AL722" i="1"/>
  <c r="AK722" i="1"/>
  <c r="AJ722" i="1"/>
  <c r="AG722" i="1"/>
  <c r="AI722" i="1" s="1"/>
  <c r="A722" i="1"/>
  <c r="BL721" i="1"/>
  <c r="BC721" i="1"/>
  <c r="AO721" i="1"/>
  <c r="AM721" i="1"/>
  <c r="AL721" i="1"/>
  <c r="AK721" i="1"/>
  <c r="AJ721" i="1"/>
  <c r="AG721" i="1"/>
  <c r="AI721" i="1" s="1"/>
  <c r="A721" i="1"/>
  <c r="BL720" i="1"/>
  <c r="BC720" i="1"/>
  <c r="AO720" i="1"/>
  <c r="AM720" i="1"/>
  <c r="AL720" i="1"/>
  <c r="AK720" i="1"/>
  <c r="AJ720" i="1"/>
  <c r="AG720" i="1"/>
  <c r="AI720" i="1" s="1"/>
  <c r="A720" i="1"/>
  <c r="BL719" i="1"/>
  <c r="BC719" i="1"/>
  <c r="AO719" i="1"/>
  <c r="AM719" i="1"/>
  <c r="AL719" i="1"/>
  <c r="AK719" i="1"/>
  <c r="AJ719" i="1"/>
  <c r="AG719" i="1"/>
  <c r="AI719" i="1" s="1"/>
  <c r="A719" i="1"/>
  <c r="BL718" i="1"/>
  <c r="BC718" i="1"/>
  <c r="AO718" i="1"/>
  <c r="AM718" i="1"/>
  <c r="AL718" i="1"/>
  <c r="AK718" i="1"/>
  <c r="AJ718" i="1"/>
  <c r="AG718" i="1"/>
  <c r="AI718" i="1" s="1"/>
  <c r="A718" i="1"/>
  <c r="BL717" i="1"/>
  <c r="BC717" i="1"/>
  <c r="AO717" i="1"/>
  <c r="AM717" i="1"/>
  <c r="AL717" i="1"/>
  <c r="AK717" i="1"/>
  <c r="AJ717" i="1"/>
  <c r="AG717" i="1"/>
  <c r="AI717" i="1" s="1"/>
  <c r="A717" i="1"/>
  <c r="BL716" i="1"/>
  <c r="BC716" i="1"/>
  <c r="AO716" i="1"/>
  <c r="AM716" i="1"/>
  <c r="AL716" i="1"/>
  <c r="AK716" i="1"/>
  <c r="AJ716" i="1"/>
  <c r="AG716" i="1"/>
  <c r="AI716" i="1" s="1"/>
  <c r="A716" i="1"/>
  <c r="BL715" i="1"/>
  <c r="BC715" i="1"/>
  <c r="AO715" i="1"/>
  <c r="AM715" i="1"/>
  <c r="AL715" i="1"/>
  <c r="AK715" i="1"/>
  <c r="AJ715" i="1"/>
  <c r="AG715" i="1"/>
  <c r="AI715" i="1" s="1"/>
  <c r="A715" i="1"/>
  <c r="BL714" i="1"/>
  <c r="BC714" i="1"/>
  <c r="AO714" i="1"/>
  <c r="AM714" i="1"/>
  <c r="AL714" i="1"/>
  <c r="AK714" i="1"/>
  <c r="AJ714" i="1"/>
  <c r="AG714" i="1"/>
  <c r="AI714" i="1" s="1"/>
  <c r="A714" i="1"/>
  <c r="BL713" i="1"/>
  <c r="BC713" i="1"/>
  <c r="AO713" i="1"/>
  <c r="AM713" i="1"/>
  <c r="AL713" i="1"/>
  <c r="AK713" i="1"/>
  <c r="AJ713" i="1"/>
  <c r="AG713" i="1"/>
  <c r="AI713" i="1" s="1"/>
  <c r="A713" i="1"/>
  <c r="BL712" i="1"/>
  <c r="BC712" i="1"/>
  <c r="AO712" i="1"/>
  <c r="AM712" i="1"/>
  <c r="AL712" i="1"/>
  <c r="AK712" i="1"/>
  <c r="AJ712" i="1"/>
  <c r="AG712" i="1"/>
  <c r="AI712" i="1" s="1"/>
  <c r="A712" i="1"/>
  <c r="BL711" i="1"/>
  <c r="BC711" i="1"/>
  <c r="AO711" i="1"/>
  <c r="AM711" i="1"/>
  <c r="AL711" i="1"/>
  <c r="AK711" i="1"/>
  <c r="AJ711" i="1"/>
  <c r="AG711" i="1"/>
  <c r="AI711" i="1" s="1"/>
  <c r="A711" i="1"/>
  <c r="BL710" i="1"/>
  <c r="BC710" i="1"/>
  <c r="AO710" i="1"/>
  <c r="AM710" i="1"/>
  <c r="AL710" i="1"/>
  <c r="AK710" i="1"/>
  <c r="AJ710" i="1"/>
  <c r="AG710" i="1"/>
  <c r="AI710" i="1" s="1"/>
  <c r="A710" i="1"/>
  <c r="BL709" i="1"/>
  <c r="BC709" i="1"/>
  <c r="AO709" i="1"/>
  <c r="AM709" i="1"/>
  <c r="AL709" i="1"/>
  <c r="AK709" i="1"/>
  <c r="AJ709" i="1"/>
  <c r="AG709" i="1"/>
  <c r="AI709" i="1" s="1"/>
  <c r="A709" i="1"/>
  <c r="BL708" i="1"/>
  <c r="BC708" i="1"/>
  <c r="AO708" i="1"/>
  <c r="AM708" i="1"/>
  <c r="AL708" i="1"/>
  <c r="AK708" i="1"/>
  <c r="AJ708" i="1"/>
  <c r="AG708" i="1"/>
  <c r="AI708" i="1" s="1"/>
  <c r="A708" i="1"/>
  <c r="BL707" i="1"/>
  <c r="BC707" i="1"/>
  <c r="AO707" i="1"/>
  <c r="AM707" i="1"/>
  <c r="AL707" i="1"/>
  <c r="AK707" i="1"/>
  <c r="AJ707" i="1"/>
  <c r="AG707" i="1"/>
  <c r="AI707" i="1" s="1"/>
  <c r="A707" i="1"/>
  <c r="BL706" i="1"/>
  <c r="BC706" i="1"/>
  <c r="AO706" i="1"/>
  <c r="AM706" i="1"/>
  <c r="AL706" i="1"/>
  <c r="AK706" i="1"/>
  <c r="AJ706" i="1"/>
  <c r="AG706" i="1"/>
  <c r="AI706" i="1" s="1"/>
  <c r="A706" i="1"/>
  <c r="BL705" i="1"/>
  <c r="BC705" i="1"/>
  <c r="AO705" i="1"/>
  <c r="AM705" i="1"/>
  <c r="AL705" i="1"/>
  <c r="AK705" i="1"/>
  <c r="AJ705" i="1"/>
  <c r="AG705" i="1"/>
  <c r="AI705" i="1" s="1"/>
  <c r="A705" i="1"/>
  <c r="BL704" i="1"/>
  <c r="BC704" i="1"/>
  <c r="AO704" i="1"/>
  <c r="AM704" i="1"/>
  <c r="AL704" i="1"/>
  <c r="AK704" i="1"/>
  <c r="AJ704" i="1"/>
  <c r="AG704" i="1"/>
  <c r="AI704" i="1" s="1"/>
  <c r="A704" i="1"/>
  <c r="BL703" i="1"/>
  <c r="BC703" i="1"/>
  <c r="AO703" i="1"/>
  <c r="AM703" i="1"/>
  <c r="AL703" i="1"/>
  <c r="AK703" i="1"/>
  <c r="AJ703" i="1"/>
  <c r="AG703" i="1"/>
  <c r="AI703" i="1" s="1"/>
  <c r="A703" i="1"/>
  <c r="BL702" i="1"/>
  <c r="BC702" i="1"/>
  <c r="AO702" i="1"/>
  <c r="AM702" i="1"/>
  <c r="AL702" i="1"/>
  <c r="AK702" i="1"/>
  <c r="AJ702" i="1"/>
  <c r="AG702" i="1"/>
  <c r="AI702" i="1" s="1"/>
  <c r="A702" i="1"/>
  <c r="BL701" i="1"/>
  <c r="BC701" i="1"/>
  <c r="AO701" i="1"/>
  <c r="AM701" i="1"/>
  <c r="AL701" i="1"/>
  <c r="AK701" i="1"/>
  <c r="AJ701" i="1"/>
  <c r="AG701" i="1"/>
  <c r="AI701" i="1" s="1"/>
  <c r="A701" i="1"/>
  <c r="BL700" i="1"/>
  <c r="BC700" i="1"/>
  <c r="AO700" i="1"/>
  <c r="AM700" i="1"/>
  <c r="AL700" i="1"/>
  <c r="AK700" i="1"/>
  <c r="AJ700" i="1"/>
  <c r="AG700" i="1"/>
  <c r="AI700" i="1" s="1"/>
  <c r="A700" i="1"/>
  <c r="BL699" i="1"/>
  <c r="BC699" i="1"/>
  <c r="AO699" i="1"/>
  <c r="AM699" i="1"/>
  <c r="AL699" i="1"/>
  <c r="AK699" i="1"/>
  <c r="AJ699" i="1"/>
  <c r="AG699" i="1"/>
  <c r="AI699" i="1" s="1"/>
  <c r="A699" i="1"/>
  <c r="BL698" i="1"/>
  <c r="BC698" i="1"/>
  <c r="AO698" i="1"/>
  <c r="AM698" i="1"/>
  <c r="AL698" i="1"/>
  <c r="AK698" i="1"/>
  <c r="AJ698" i="1"/>
  <c r="AG698" i="1"/>
  <c r="AI698" i="1" s="1"/>
  <c r="A698" i="1"/>
  <c r="BL697" i="1"/>
  <c r="BC697" i="1"/>
  <c r="AO697" i="1"/>
  <c r="AM697" i="1"/>
  <c r="AL697" i="1"/>
  <c r="AK697" i="1"/>
  <c r="AJ697" i="1"/>
  <c r="AG697" i="1"/>
  <c r="AI697" i="1" s="1"/>
  <c r="A697" i="1"/>
  <c r="BL696" i="1"/>
  <c r="BC696" i="1"/>
  <c r="AO696" i="1"/>
  <c r="AM696" i="1"/>
  <c r="AL696" i="1"/>
  <c r="AK696" i="1"/>
  <c r="AJ696" i="1"/>
  <c r="AG696" i="1"/>
  <c r="AI696" i="1" s="1"/>
  <c r="A696" i="1"/>
  <c r="BL695" i="1"/>
  <c r="BC695" i="1"/>
  <c r="AO695" i="1"/>
  <c r="AM695" i="1"/>
  <c r="AL695" i="1"/>
  <c r="AK695" i="1"/>
  <c r="AJ695" i="1"/>
  <c r="AG695" i="1"/>
  <c r="AI695" i="1" s="1"/>
  <c r="A695" i="1"/>
  <c r="BL694" i="1"/>
  <c r="BC694" i="1"/>
  <c r="AO694" i="1"/>
  <c r="AM694" i="1"/>
  <c r="AL694" i="1"/>
  <c r="AK694" i="1"/>
  <c r="AJ694" i="1"/>
  <c r="AG694" i="1"/>
  <c r="AI694" i="1" s="1"/>
  <c r="A694" i="1"/>
  <c r="BL693" i="1"/>
  <c r="BC693" i="1"/>
  <c r="AO693" i="1"/>
  <c r="AM693" i="1"/>
  <c r="AL693" i="1"/>
  <c r="AK693" i="1"/>
  <c r="AJ693" i="1"/>
  <c r="AG693" i="1"/>
  <c r="AI693" i="1" s="1"/>
  <c r="A693" i="1"/>
  <c r="BL692" i="1"/>
  <c r="BC692" i="1"/>
  <c r="AO692" i="1"/>
  <c r="AM692" i="1"/>
  <c r="AL692" i="1"/>
  <c r="AK692" i="1"/>
  <c r="AJ692" i="1"/>
  <c r="AG692" i="1"/>
  <c r="AI692" i="1" s="1"/>
  <c r="A692" i="1"/>
  <c r="BL691" i="1"/>
  <c r="BC691" i="1"/>
  <c r="AO691" i="1"/>
  <c r="AM691" i="1"/>
  <c r="AL691" i="1"/>
  <c r="AK691" i="1"/>
  <c r="AJ691" i="1"/>
  <c r="AG691" i="1"/>
  <c r="AI691" i="1" s="1"/>
  <c r="A691" i="1"/>
  <c r="BL690" i="1"/>
  <c r="BC690" i="1"/>
  <c r="AO690" i="1"/>
  <c r="AM690" i="1"/>
  <c r="AL690" i="1"/>
  <c r="AK690" i="1"/>
  <c r="AJ690" i="1"/>
  <c r="AG690" i="1"/>
  <c r="AI690" i="1" s="1"/>
  <c r="A690" i="1"/>
  <c r="BL689" i="1"/>
  <c r="BC689" i="1"/>
  <c r="AO689" i="1"/>
  <c r="AM689" i="1"/>
  <c r="AL689" i="1"/>
  <c r="AK689" i="1"/>
  <c r="AJ689" i="1"/>
  <c r="AG689" i="1"/>
  <c r="AI689" i="1" s="1"/>
  <c r="A689" i="1"/>
  <c r="BL688" i="1"/>
  <c r="BC688" i="1"/>
  <c r="AO688" i="1"/>
  <c r="AM688" i="1"/>
  <c r="AL688" i="1"/>
  <c r="AK688" i="1"/>
  <c r="AJ688" i="1"/>
  <c r="AG688" i="1"/>
  <c r="AI688" i="1" s="1"/>
  <c r="A688" i="1"/>
  <c r="BL687" i="1"/>
  <c r="BC687" i="1"/>
  <c r="AO687" i="1"/>
  <c r="AM687" i="1"/>
  <c r="AL687" i="1"/>
  <c r="AK687" i="1"/>
  <c r="AJ687" i="1"/>
  <c r="AG687" i="1"/>
  <c r="AI687" i="1" s="1"/>
  <c r="A687" i="1"/>
  <c r="BL686" i="1"/>
  <c r="BC686" i="1"/>
  <c r="AO686" i="1"/>
  <c r="AM686" i="1"/>
  <c r="AL686" i="1"/>
  <c r="AK686" i="1"/>
  <c r="AJ686" i="1"/>
  <c r="AG686" i="1"/>
  <c r="AI686" i="1" s="1"/>
  <c r="A686" i="1"/>
  <c r="BL685" i="1"/>
  <c r="BC685" i="1"/>
  <c r="AO685" i="1"/>
  <c r="AM685" i="1"/>
  <c r="AL685" i="1"/>
  <c r="AK685" i="1"/>
  <c r="AJ685" i="1"/>
  <c r="AG685" i="1"/>
  <c r="AI685" i="1" s="1"/>
  <c r="A685" i="1"/>
  <c r="BL684" i="1"/>
  <c r="BC684" i="1"/>
  <c r="AO684" i="1"/>
  <c r="AM684" i="1"/>
  <c r="AL684" i="1"/>
  <c r="AK684" i="1"/>
  <c r="AJ684" i="1"/>
  <c r="AG684" i="1"/>
  <c r="AI684" i="1" s="1"/>
  <c r="A684" i="1"/>
  <c r="BL683" i="1"/>
  <c r="BC683" i="1"/>
  <c r="AO683" i="1"/>
  <c r="AM683" i="1"/>
  <c r="AL683" i="1"/>
  <c r="AK683" i="1"/>
  <c r="AJ683" i="1"/>
  <c r="AG683" i="1"/>
  <c r="AI683" i="1" s="1"/>
  <c r="A683" i="1"/>
  <c r="BL682" i="1"/>
  <c r="BC682" i="1"/>
  <c r="AO682" i="1"/>
  <c r="AM682" i="1"/>
  <c r="AL682" i="1"/>
  <c r="AK682" i="1"/>
  <c r="AJ682" i="1"/>
  <c r="AG682" i="1"/>
  <c r="AI682" i="1" s="1"/>
  <c r="A682" i="1"/>
  <c r="BL681" i="1"/>
  <c r="BC681" i="1"/>
  <c r="AO681" i="1"/>
  <c r="AM681" i="1"/>
  <c r="AL681" i="1"/>
  <c r="AK681" i="1"/>
  <c r="AJ681" i="1"/>
  <c r="AG681" i="1"/>
  <c r="AI681" i="1" s="1"/>
  <c r="A681" i="1"/>
  <c r="BL680" i="1"/>
  <c r="BC680" i="1"/>
  <c r="AO680" i="1"/>
  <c r="AM680" i="1"/>
  <c r="AL680" i="1"/>
  <c r="AK680" i="1"/>
  <c r="AJ680" i="1"/>
  <c r="AG680" i="1"/>
  <c r="AI680" i="1" s="1"/>
  <c r="A680" i="1"/>
  <c r="BL679" i="1"/>
  <c r="BC679" i="1"/>
  <c r="AO679" i="1"/>
  <c r="AM679" i="1"/>
  <c r="AL679" i="1"/>
  <c r="AK679" i="1"/>
  <c r="AJ679" i="1"/>
  <c r="AG679" i="1"/>
  <c r="AI679" i="1" s="1"/>
  <c r="A679" i="1"/>
  <c r="BL678" i="1"/>
  <c r="BC678" i="1"/>
  <c r="AO678" i="1"/>
  <c r="AM678" i="1"/>
  <c r="AL678" i="1"/>
  <c r="AK678" i="1"/>
  <c r="AJ678" i="1"/>
  <c r="AG678" i="1"/>
  <c r="AI678" i="1" s="1"/>
  <c r="A678" i="1"/>
  <c r="BL677" i="1"/>
  <c r="BC677" i="1"/>
  <c r="AO677" i="1"/>
  <c r="AM677" i="1"/>
  <c r="AL677" i="1"/>
  <c r="AK677" i="1"/>
  <c r="AJ677" i="1"/>
  <c r="AG677" i="1"/>
  <c r="AI677" i="1" s="1"/>
  <c r="A677" i="1"/>
  <c r="BL676" i="1"/>
  <c r="BC676" i="1"/>
  <c r="AO676" i="1"/>
  <c r="AM676" i="1"/>
  <c r="AL676" i="1"/>
  <c r="AK676" i="1"/>
  <c r="AJ676" i="1"/>
  <c r="AG676" i="1"/>
  <c r="AI676" i="1" s="1"/>
  <c r="A676" i="1"/>
  <c r="BL675" i="1"/>
  <c r="BC675" i="1"/>
  <c r="AO675" i="1"/>
  <c r="AM675" i="1"/>
  <c r="AL675" i="1"/>
  <c r="AK675" i="1"/>
  <c r="AJ675" i="1"/>
  <c r="AG675" i="1"/>
  <c r="AI675" i="1" s="1"/>
  <c r="A675" i="1"/>
  <c r="BL674" i="1"/>
  <c r="BC674" i="1"/>
  <c r="AO674" i="1"/>
  <c r="AM674" i="1"/>
  <c r="AL674" i="1"/>
  <c r="AK674" i="1"/>
  <c r="AJ674" i="1"/>
  <c r="AG674" i="1"/>
  <c r="AI674" i="1" s="1"/>
  <c r="A674" i="1"/>
  <c r="BL673" i="1"/>
  <c r="BC673" i="1"/>
  <c r="AO673" i="1"/>
  <c r="AM673" i="1"/>
  <c r="AL673" i="1"/>
  <c r="AK673" i="1"/>
  <c r="AJ673" i="1"/>
  <c r="AG673" i="1"/>
  <c r="AI673" i="1" s="1"/>
  <c r="A673" i="1"/>
  <c r="BL672" i="1"/>
  <c r="BC672" i="1"/>
  <c r="AO672" i="1"/>
  <c r="AM672" i="1"/>
  <c r="AL672" i="1"/>
  <c r="AK672" i="1"/>
  <c r="AJ672" i="1"/>
  <c r="AG672" i="1"/>
  <c r="AI672" i="1" s="1"/>
  <c r="A672" i="1"/>
  <c r="BL671" i="1"/>
  <c r="BC671" i="1"/>
  <c r="AO671" i="1"/>
  <c r="AM671" i="1"/>
  <c r="AL671" i="1"/>
  <c r="AK671" i="1"/>
  <c r="AJ671" i="1"/>
  <c r="AG671" i="1"/>
  <c r="AI671" i="1" s="1"/>
  <c r="A671" i="1"/>
  <c r="BL670" i="1"/>
  <c r="BC670" i="1"/>
  <c r="AO670" i="1"/>
  <c r="AM670" i="1"/>
  <c r="AL670" i="1"/>
  <c r="AK670" i="1"/>
  <c r="AJ670" i="1"/>
  <c r="AG670" i="1"/>
  <c r="AI670" i="1" s="1"/>
  <c r="A670" i="1"/>
  <c r="BL669" i="1"/>
  <c r="BC669" i="1"/>
  <c r="AO669" i="1"/>
  <c r="AM669" i="1"/>
  <c r="AL669" i="1"/>
  <c r="AK669" i="1"/>
  <c r="AJ669" i="1"/>
  <c r="AG669" i="1"/>
  <c r="AI669" i="1" s="1"/>
  <c r="A669" i="1"/>
  <c r="BL668" i="1"/>
  <c r="BC668" i="1"/>
  <c r="AO668" i="1"/>
  <c r="AM668" i="1"/>
  <c r="AL668" i="1"/>
  <c r="AK668" i="1"/>
  <c r="AJ668" i="1"/>
  <c r="AG668" i="1"/>
  <c r="AI668" i="1" s="1"/>
  <c r="A668" i="1"/>
  <c r="BL667" i="1"/>
  <c r="BC667" i="1"/>
  <c r="AO667" i="1"/>
  <c r="AM667" i="1"/>
  <c r="AL667" i="1"/>
  <c r="AK667" i="1"/>
  <c r="AJ667" i="1"/>
  <c r="AG667" i="1"/>
  <c r="AI667" i="1" s="1"/>
  <c r="A667" i="1"/>
  <c r="BL666" i="1"/>
  <c r="BC666" i="1"/>
  <c r="AO666" i="1"/>
  <c r="AM666" i="1"/>
  <c r="AL666" i="1"/>
  <c r="AK666" i="1"/>
  <c r="AJ666" i="1"/>
  <c r="AG666" i="1"/>
  <c r="AI666" i="1" s="1"/>
  <c r="A666" i="1"/>
  <c r="BL665" i="1"/>
  <c r="BC665" i="1"/>
  <c r="AO665" i="1"/>
  <c r="AM665" i="1"/>
  <c r="AL665" i="1"/>
  <c r="AK665" i="1"/>
  <c r="AJ665" i="1"/>
  <c r="AG665" i="1"/>
  <c r="AI665" i="1" s="1"/>
  <c r="A665" i="1"/>
  <c r="BL664" i="1"/>
  <c r="BC664" i="1"/>
  <c r="AO664" i="1"/>
  <c r="AM664" i="1"/>
  <c r="AL664" i="1"/>
  <c r="AK664" i="1"/>
  <c r="AJ664" i="1"/>
  <c r="AG664" i="1"/>
  <c r="AI664" i="1" s="1"/>
  <c r="A664" i="1"/>
  <c r="BL663" i="1"/>
  <c r="BC663" i="1"/>
  <c r="AO663" i="1"/>
  <c r="AM663" i="1"/>
  <c r="AL663" i="1"/>
  <c r="AK663" i="1"/>
  <c r="AJ663" i="1"/>
  <c r="AG663" i="1"/>
  <c r="AI663" i="1" s="1"/>
  <c r="A663" i="1"/>
  <c r="BL662" i="1"/>
  <c r="BC662" i="1"/>
  <c r="AO662" i="1"/>
  <c r="AM662" i="1"/>
  <c r="AL662" i="1"/>
  <c r="AK662" i="1"/>
  <c r="AJ662" i="1"/>
  <c r="AG662" i="1"/>
  <c r="AI662" i="1" s="1"/>
  <c r="A662" i="1"/>
  <c r="BL661" i="1"/>
  <c r="BC661" i="1"/>
  <c r="AO661" i="1"/>
  <c r="AM661" i="1"/>
  <c r="AL661" i="1"/>
  <c r="AK661" i="1"/>
  <c r="AJ661" i="1"/>
  <c r="AG661" i="1"/>
  <c r="AI661" i="1" s="1"/>
  <c r="A661" i="1"/>
  <c r="BL660" i="1"/>
  <c r="BC660" i="1"/>
  <c r="AO660" i="1"/>
  <c r="AM660" i="1"/>
  <c r="AL660" i="1"/>
  <c r="AK660" i="1"/>
  <c r="AJ660" i="1"/>
  <c r="AG660" i="1"/>
  <c r="AI660" i="1" s="1"/>
  <c r="A660" i="1"/>
  <c r="BL659" i="1"/>
  <c r="BC659" i="1"/>
  <c r="AO659" i="1"/>
  <c r="AM659" i="1"/>
  <c r="AL659" i="1"/>
  <c r="AK659" i="1"/>
  <c r="AJ659" i="1"/>
  <c r="AG659" i="1"/>
  <c r="AI659" i="1" s="1"/>
  <c r="A659" i="1"/>
  <c r="BL658" i="1"/>
  <c r="BC658" i="1"/>
  <c r="AO658" i="1"/>
  <c r="AM658" i="1"/>
  <c r="AL658" i="1"/>
  <c r="AK658" i="1"/>
  <c r="AJ658" i="1"/>
  <c r="AG658" i="1"/>
  <c r="AI658" i="1" s="1"/>
  <c r="A658" i="1"/>
  <c r="BL657" i="1"/>
  <c r="BC657" i="1"/>
  <c r="AO657" i="1"/>
  <c r="AM657" i="1"/>
  <c r="AL657" i="1"/>
  <c r="AK657" i="1"/>
  <c r="AJ657" i="1"/>
  <c r="AG657" i="1"/>
  <c r="AI657" i="1" s="1"/>
  <c r="A657" i="1"/>
  <c r="BL656" i="1"/>
  <c r="BC656" i="1"/>
  <c r="AO656" i="1"/>
  <c r="AM656" i="1"/>
  <c r="AL656" i="1"/>
  <c r="AK656" i="1"/>
  <c r="AJ656" i="1"/>
  <c r="AG656" i="1"/>
  <c r="AI656" i="1" s="1"/>
  <c r="A656" i="1"/>
  <c r="BL655" i="1"/>
  <c r="BC655" i="1"/>
  <c r="AO655" i="1"/>
  <c r="AM655" i="1"/>
  <c r="AL655" i="1"/>
  <c r="AK655" i="1"/>
  <c r="AJ655" i="1"/>
  <c r="AG655" i="1"/>
  <c r="AI655" i="1" s="1"/>
  <c r="A655" i="1"/>
  <c r="BL654" i="1"/>
  <c r="BC654" i="1"/>
  <c r="AO654" i="1"/>
  <c r="AM654" i="1"/>
  <c r="AL654" i="1"/>
  <c r="AK654" i="1"/>
  <c r="AJ654" i="1"/>
  <c r="AG654" i="1"/>
  <c r="AI654" i="1" s="1"/>
  <c r="A654" i="1"/>
  <c r="BL653" i="1"/>
  <c r="BC653" i="1"/>
  <c r="AO653" i="1"/>
  <c r="AM653" i="1"/>
  <c r="AL653" i="1"/>
  <c r="AK653" i="1"/>
  <c r="AJ653" i="1"/>
  <c r="AG653" i="1"/>
  <c r="AI653" i="1" s="1"/>
  <c r="A653" i="1"/>
  <c r="BL652" i="1"/>
  <c r="BC652" i="1"/>
  <c r="AO652" i="1"/>
  <c r="AM652" i="1"/>
  <c r="AL652" i="1"/>
  <c r="AK652" i="1"/>
  <c r="AJ652" i="1"/>
  <c r="AG652" i="1"/>
  <c r="AI652" i="1" s="1"/>
  <c r="A652" i="1"/>
  <c r="BL651" i="1"/>
  <c r="BC651" i="1"/>
  <c r="AO651" i="1"/>
  <c r="AM651" i="1"/>
  <c r="AL651" i="1"/>
  <c r="AK651" i="1"/>
  <c r="AJ651" i="1"/>
  <c r="AG651" i="1"/>
  <c r="AI651" i="1" s="1"/>
  <c r="A651" i="1"/>
  <c r="BL650" i="1"/>
  <c r="BC650" i="1"/>
  <c r="AO650" i="1"/>
  <c r="AM650" i="1"/>
  <c r="AL650" i="1"/>
  <c r="AK650" i="1"/>
  <c r="AJ650" i="1"/>
  <c r="AG650" i="1"/>
  <c r="AI650" i="1" s="1"/>
  <c r="A650" i="1"/>
  <c r="BL649" i="1"/>
  <c r="BC649" i="1"/>
  <c r="AO649" i="1"/>
  <c r="AM649" i="1"/>
  <c r="AL649" i="1"/>
  <c r="AK649" i="1"/>
  <c r="AJ649" i="1"/>
  <c r="AG649" i="1"/>
  <c r="AI649" i="1" s="1"/>
  <c r="A649" i="1"/>
  <c r="BL648" i="1"/>
  <c r="BC648" i="1"/>
  <c r="AO648" i="1"/>
  <c r="AM648" i="1"/>
  <c r="AL648" i="1"/>
  <c r="AK648" i="1"/>
  <c r="AJ648" i="1"/>
  <c r="AG648" i="1"/>
  <c r="AI648" i="1" s="1"/>
  <c r="A648" i="1"/>
  <c r="BL647" i="1"/>
  <c r="BC647" i="1"/>
  <c r="AO647" i="1"/>
  <c r="AM647" i="1"/>
  <c r="AL647" i="1"/>
  <c r="AK647" i="1"/>
  <c r="AJ647" i="1"/>
  <c r="AG647" i="1"/>
  <c r="AI647" i="1" s="1"/>
  <c r="A647" i="1"/>
  <c r="BL646" i="1"/>
  <c r="BC646" i="1"/>
  <c r="AO646" i="1"/>
  <c r="AM646" i="1"/>
  <c r="AL646" i="1"/>
  <c r="AK646" i="1"/>
  <c r="AJ646" i="1"/>
  <c r="AG646" i="1"/>
  <c r="AI646" i="1" s="1"/>
  <c r="A646" i="1"/>
  <c r="BL645" i="1"/>
  <c r="BC645" i="1"/>
  <c r="AO645" i="1"/>
  <c r="AM645" i="1"/>
  <c r="AL645" i="1"/>
  <c r="AK645" i="1"/>
  <c r="AJ645" i="1"/>
  <c r="AG645" i="1"/>
  <c r="AI645" i="1" s="1"/>
  <c r="A645" i="1"/>
  <c r="BL644" i="1"/>
  <c r="BC644" i="1"/>
  <c r="AO644" i="1"/>
  <c r="AM644" i="1"/>
  <c r="AL644" i="1"/>
  <c r="AK644" i="1"/>
  <c r="AJ644" i="1"/>
  <c r="AG644" i="1"/>
  <c r="AI644" i="1" s="1"/>
  <c r="A644" i="1"/>
  <c r="BL643" i="1"/>
  <c r="BC643" i="1"/>
  <c r="AO643" i="1"/>
  <c r="AM643" i="1"/>
  <c r="AL643" i="1"/>
  <c r="AK643" i="1"/>
  <c r="AJ643" i="1"/>
  <c r="AG643" i="1"/>
  <c r="AI643" i="1" s="1"/>
  <c r="A643" i="1"/>
  <c r="BL642" i="1"/>
  <c r="BC642" i="1"/>
  <c r="AO642" i="1"/>
  <c r="AM642" i="1"/>
  <c r="AL642" i="1"/>
  <c r="AK642" i="1"/>
  <c r="AJ642" i="1"/>
  <c r="AG642" i="1"/>
  <c r="AI642" i="1" s="1"/>
  <c r="A642" i="1"/>
  <c r="BL641" i="1"/>
  <c r="BC641" i="1"/>
  <c r="AO641" i="1"/>
  <c r="AM641" i="1"/>
  <c r="AL641" i="1"/>
  <c r="AK641" i="1"/>
  <c r="AJ641" i="1"/>
  <c r="AG641" i="1"/>
  <c r="AI641" i="1" s="1"/>
  <c r="A641" i="1"/>
  <c r="BL640" i="1"/>
  <c r="BC640" i="1"/>
  <c r="AO640" i="1"/>
  <c r="AM640" i="1"/>
  <c r="AL640" i="1"/>
  <c r="AK640" i="1"/>
  <c r="AJ640" i="1"/>
  <c r="AG640" i="1"/>
  <c r="AI640" i="1" s="1"/>
  <c r="A640" i="1"/>
  <c r="BL639" i="1"/>
  <c r="BC639" i="1"/>
  <c r="AO639" i="1"/>
  <c r="AM639" i="1"/>
  <c r="AL639" i="1"/>
  <c r="AK639" i="1"/>
  <c r="AJ639" i="1"/>
  <c r="AG639" i="1"/>
  <c r="AI639" i="1" s="1"/>
  <c r="A639" i="1"/>
  <c r="BL638" i="1"/>
  <c r="BC638" i="1"/>
  <c r="AO638" i="1"/>
  <c r="AM638" i="1"/>
  <c r="AL638" i="1"/>
  <c r="AK638" i="1"/>
  <c r="AJ638" i="1"/>
  <c r="AG638" i="1"/>
  <c r="AI638" i="1" s="1"/>
  <c r="A638" i="1"/>
  <c r="BL637" i="1"/>
  <c r="BC637" i="1"/>
  <c r="AO637" i="1"/>
  <c r="AM637" i="1"/>
  <c r="AL637" i="1"/>
  <c r="AK637" i="1"/>
  <c r="AJ637" i="1"/>
  <c r="AG637" i="1"/>
  <c r="AI637" i="1" s="1"/>
  <c r="A637" i="1"/>
  <c r="BL636" i="1"/>
  <c r="BC636" i="1"/>
  <c r="AO636" i="1"/>
  <c r="AM636" i="1"/>
  <c r="AL636" i="1"/>
  <c r="AK636" i="1"/>
  <c r="AJ636" i="1"/>
  <c r="AG636" i="1"/>
  <c r="AI636" i="1" s="1"/>
  <c r="A636" i="1"/>
  <c r="BL635" i="1"/>
  <c r="BC635" i="1"/>
  <c r="AO635" i="1"/>
  <c r="AM635" i="1"/>
  <c r="AL635" i="1"/>
  <c r="AK635" i="1"/>
  <c r="AJ635" i="1"/>
  <c r="AG635" i="1"/>
  <c r="AI635" i="1" s="1"/>
  <c r="A635" i="1"/>
  <c r="BL634" i="1"/>
  <c r="BC634" i="1"/>
  <c r="AO634" i="1"/>
  <c r="AM634" i="1"/>
  <c r="AL634" i="1"/>
  <c r="AK634" i="1"/>
  <c r="AJ634" i="1"/>
  <c r="AG634" i="1"/>
  <c r="AI634" i="1" s="1"/>
  <c r="A634" i="1"/>
  <c r="BL633" i="1"/>
  <c r="BC633" i="1"/>
  <c r="AO633" i="1"/>
  <c r="AM633" i="1"/>
  <c r="AL633" i="1"/>
  <c r="AK633" i="1"/>
  <c r="AJ633" i="1"/>
  <c r="AG633" i="1"/>
  <c r="AI633" i="1" s="1"/>
  <c r="A633" i="1"/>
  <c r="BL632" i="1"/>
  <c r="BC632" i="1"/>
  <c r="AO632" i="1"/>
  <c r="AM632" i="1"/>
  <c r="AL632" i="1"/>
  <c r="AK632" i="1"/>
  <c r="AJ632" i="1"/>
  <c r="AG632" i="1"/>
  <c r="AI632" i="1" s="1"/>
  <c r="A632" i="1"/>
  <c r="BL631" i="1"/>
  <c r="BC631" i="1"/>
  <c r="AO631" i="1"/>
  <c r="AM631" i="1"/>
  <c r="AL631" i="1"/>
  <c r="AK631" i="1"/>
  <c r="AJ631" i="1"/>
  <c r="AG631" i="1"/>
  <c r="AI631" i="1" s="1"/>
  <c r="A631" i="1"/>
  <c r="BL630" i="1"/>
  <c r="BC630" i="1"/>
  <c r="AO630" i="1"/>
  <c r="AM630" i="1"/>
  <c r="AL630" i="1"/>
  <c r="AK630" i="1"/>
  <c r="AJ630" i="1"/>
  <c r="AG630" i="1"/>
  <c r="AI630" i="1" s="1"/>
  <c r="A630" i="1"/>
  <c r="BL629" i="1"/>
  <c r="BC629" i="1"/>
  <c r="AO629" i="1"/>
  <c r="AM629" i="1"/>
  <c r="AL629" i="1"/>
  <c r="AK629" i="1"/>
  <c r="AJ629" i="1"/>
  <c r="AG629" i="1"/>
  <c r="AI629" i="1" s="1"/>
  <c r="A629" i="1"/>
  <c r="BL628" i="1"/>
  <c r="BC628" i="1"/>
  <c r="AO628" i="1"/>
  <c r="AM628" i="1"/>
  <c r="AL628" i="1"/>
  <c r="AK628" i="1"/>
  <c r="AJ628" i="1"/>
  <c r="AG628" i="1"/>
  <c r="AI628" i="1" s="1"/>
  <c r="A628" i="1"/>
  <c r="BL627" i="1"/>
  <c r="BC627" i="1"/>
  <c r="AO627" i="1"/>
  <c r="AM627" i="1"/>
  <c r="AL627" i="1"/>
  <c r="AK627" i="1"/>
  <c r="AJ627" i="1"/>
  <c r="AG627" i="1"/>
  <c r="AI627" i="1" s="1"/>
  <c r="A627" i="1"/>
  <c r="BL626" i="1"/>
  <c r="BC626" i="1"/>
  <c r="AO626" i="1"/>
  <c r="AM626" i="1"/>
  <c r="AL626" i="1"/>
  <c r="AK626" i="1"/>
  <c r="AJ626" i="1"/>
  <c r="AG626" i="1"/>
  <c r="AI626" i="1" s="1"/>
  <c r="A626" i="1"/>
  <c r="BL625" i="1"/>
  <c r="BC625" i="1"/>
  <c r="AO625" i="1"/>
  <c r="AM625" i="1"/>
  <c r="AL625" i="1"/>
  <c r="AK625" i="1"/>
  <c r="AJ625" i="1"/>
  <c r="AG625" i="1"/>
  <c r="AI625" i="1" s="1"/>
  <c r="A625" i="1"/>
  <c r="BL624" i="1"/>
  <c r="BC624" i="1"/>
  <c r="AO624" i="1"/>
  <c r="AM624" i="1"/>
  <c r="AL624" i="1"/>
  <c r="AK624" i="1"/>
  <c r="AJ624" i="1"/>
  <c r="AG624" i="1"/>
  <c r="AI624" i="1" s="1"/>
  <c r="A624" i="1"/>
  <c r="BL623" i="1"/>
  <c r="BC623" i="1"/>
  <c r="AO623" i="1"/>
  <c r="AM623" i="1"/>
  <c r="AL623" i="1"/>
  <c r="AK623" i="1"/>
  <c r="AJ623" i="1"/>
  <c r="AG623" i="1"/>
  <c r="AI623" i="1" s="1"/>
  <c r="A623" i="1"/>
  <c r="BL622" i="1"/>
  <c r="BC622" i="1"/>
  <c r="AO622" i="1"/>
  <c r="AM622" i="1"/>
  <c r="AL622" i="1"/>
  <c r="AK622" i="1"/>
  <c r="AJ622" i="1"/>
  <c r="AG622" i="1"/>
  <c r="AI622" i="1" s="1"/>
  <c r="A622" i="1"/>
  <c r="BL621" i="1"/>
  <c r="BC621" i="1"/>
  <c r="AO621" i="1"/>
  <c r="AM621" i="1"/>
  <c r="AL621" i="1"/>
  <c r="AK621" i="1"/>
  <c r="AJ621" i="1"/>
  <c r="AG621" i="1"/>
  <c r="AI621" i="1" s="1"/>
  <c r="A621" i="1"/>
  <c r="BL620" i="1"/>
  <c r="BC620" i="1"/>
  <c r="AO620" i="1"/>
  <c r="AM620" i="1"/>
  <c r="AL620" i="1"/>
  <c r="AK620" i="1"/>
  <c r="AJ620" i="1"/>
  <c r="AG620" i="1"/>
  <c r="AI620" i="1" s="1"/>
  <c r="A620" i="1"/>
  <c r="BL619" i="1"/>
  <c r="BC619" i="1"/>
  <c r="AO619" i="1"/>
  <c r="AM619" i="1"/>
  <c r="AL619" i="1"/>
  <c r="AK619" i="1"/>
  <c r="AJ619" i="1"/>
  <c r="AG619" i="1"/>
  <c r="AI619" i="1" s="1"/>
  <c r="A619" i="1"/>
  <c r="BL618" i="1"/>
  <c r="BC618" i="1"/>
  <c r="AO618" i="1"/>
  <c r="AM618" i="1"/>
  <c r="AL618" i="1"/>
  <c r="AK618" i="1"/>
  <c r="AJ618" i="1"/>
  <c r="AG618" i="1"/>
  <c r="AI618" i="1" s="1"/>
  <c r="A618" i="1"/>
  <c r="BL617" i="1"/>
  <c r="BC617" i="1"/>
  <c r="AO617" i="1"/>
  <c r="AM617" i="1"/>
  <c r="AL617" i="1"/>
  <c r="AK617" i="1"/>
  <c r="AJ617" i="1"/>
  <c r="AG617" i="1"/>
  <c r="AI617" i="1" s="1"/>
  <c r="A617" i="1"/>
  <c r="BL616" i="1"/>
  <c r="BC616" i="1"/>
  <c r="AO616" i="1"/>
  <c r="AM616" i="1"/>
  <c r="AL616" i="1"/>
  <c r="AK616" i="1"/>
  <c r="AJ616" i="1"/>
  <c r="AG616" i="1"/>
  <c r="AI616" i="1" s="1"/>
  <c r="A616" i="1"/>
  <c r="BL615" i="1"/>
  <c r="BC615" i="1"/>
  <c r="AO615" i="1"/>
  <c r="AM615" i="1"/>
  <c r="AL615" i="1"/>
  <c r="AK615" i="1"/>
  <c r="AJ615" i="1"/>
  <c r="AG615" i="1"/>
  <c r="AI615" i="1" s="1"/>
  <c r="A615" i="1"/>
  <c r="BL614" i="1"/>
  <c r="BC614" i="1"/>
  <c r="AO614" i="1"/>
  <c r="AM614" i="1"/>
  <c r="AL614" i="1"/>
  <c r="AK614" i="1"/>
  <c r="AJ614" i="1"/>
  <c r="AG614" i="1"/>
  <c r="AI614" i="1" s="1"/>
  <c r="A614" i="1"/>
  <c r="BL613" i="1"/>
  <c r="BC613" i="1"/>
  <c r="AO613" i="1"/>
  <c r="AM613" i="1"/>
  <c r="AL613" i="1"/>
  <c r="AK613" i="1"/>
  <c r="AJ613" i="1"/>
  <c r="AG613" i="1"/>
  <c r="AI613" i="1" s="1"/>
  <c r="A613" i="1"/>
  <c r="BL612" i="1"/>
  <c r="BC612" i="1"/>
  <c r="AO612" i="1"/>
  <c r="AM612" i="1"/>
  <c r="AL612" i="1"/>
  <c r="AK612" i="1"/>
  <c r="AJ612" i="1"/>
  <c r="AG612" i="1"/>
  <c r="AI612" i="1" s="1"/>
  <c r="A612" i="1"/>
  <c r="BL611" i="1"/>
  <c r="BC611" i="1"/>
  <c r="AO611" i="1"/>
  <c r="AM611" i="1"/>
  <c r="AL611" i="1"/>
  <c r="AK611" i="1"/>
  <c r="AJ611" i="1"/>
  <c r="AG611" i="1"/>
  <c r="AI611" i="1" s="1"/>
  <c r="A611" i="1"/>
  <c r="BL610" i="1"/>
  <c r="BC610" i="1"/>
  <c r="AO610" i="1"/>
  <c r="AM610" i="1"/>
  <c r="AL610" i="1"/>
  <c r="AK610" i="1"/>
  <c r="AJ610" i="1"/>
  <c r="AG610" i="1"/>
  <c r="AI610" i="1" s="1"/>
  <c r="A610" i="1"/>
  <c r="BL609" i="1"/>
  <c r="BC609" i="1"/>
  <c r="AO609" i="1"/>
  <c r="AM609" i="1"/>
  <c r="AL609" i="1"/>
  <c r="AK609" i="1"/>
  <c r="AJ609" i="1"/>
  <c r="AG609" i="1"/>
  <c r="AI609" i="1" s="1"/>
  <c r="A609" i="1"/>
  <c r="BL608" i="1"/>
  <c r="BC608" i="1"/>
  <c r="AO608" i="1"/>
  <c r="AM608" i="1"/>
  <c r="AL608" i="1"/>
  <c r="AK608" i="1"/>
  <c r="AJ608" i="1"/>
  <c r="AG608" i="1"/>
  <c r="AI608" i="1" s="1"/>
  <c r="A608" i="1"/>
  <c r="BL607" i="1"/>
  <c r="BC607" i="1"/>
  <c r="AO607" i="1"/>
  <c r="AM607" i="1"/>
  <c r="AL607" i="1"/>
  <c r="AK607" i="1"/>
  <c r="AJ607" i="1"/>
  <c r="AG607" i="1"/>
  <c r="AI607" i="1" s="1"/>
  <c r="A607" i="1"/>
  <c r="BL606" i="1"/>
  <c r="BC606" i="1"/>
  <c r="AO606" i="1"/>
  <c r="AM606" i="1"/>
  <c r="AL606" i="1"/>
  <c r="AK606" i="1"/>
  <c r="AJ606" i="1"/>
  <c r="AG606" i="1"/>
  <c r="AI606" i="1" s="1"/>
  <c r="A606" i="1"/>
  <c r="BL605" i="1"/>
  <c r="BC605" i="1"/>
  <c r="AO605" i="1"/>
  <c r="AM605" i="1"/>
  <c r="AL605" i="1"/>
  <c r="AK605" i="1"/>
  <c r="AJ605" i="1"/>
  <c r="AG605" i="1"/>
  <c r="AI605" i="1" s="1"/>
  <c r="A605" i="1"/>
  <c r="BL604" i="1"/>
  <c r="BC604" i="1"/>
  <c r="AO604" i="1"/>
  <c r="AM604" i="1"/>
  <c r="AL604" i="1"/>
  <c r="AK604" i="1"/>
  <c r="AJ604" i="1"/>
  <c r="AG604" i="1"/>
  <c r="AI604" i="1" s="1"/>
  <c r="A604" i="1"/>
  <c r="BL603" i="1"/>
  <c r="BC603" i="1"/>
  <c r="AO603" i="1"/>
  <c r="AM603" i="1"/>
  <c r="AL603" i="1"/>
  <c r="AK603" i="1"/>
  <c r="AJ603" i="1"/>
  <c r="AG603" i="1"/>
  <c r="AI603" i="1" s="1"/>
  <c r="A603" i="1"/>
  <c r="BL602" i="1"/>
  <c r="BC602" i="1"/>
  <c r="AO602" i="1"/>
  <c r="AM602" i="1"/>
  <c r="AL602" i="1"/>
  <c r="AK602" i="1"/>
  <c r="AJ602" i="1"/>
  <c r="AG602" i="1"/>
  <c r="AI602" i="1" s="1"/>
  <c r="A602" i="1"/>
  <c r="BL601" i="1"/>
  <c r="BC601" i="1"/>
  <c r="AO601" i="1"/>
  <c r="AM601" i="1"/>
  <c r="AL601" i="1"/>
  <c r="AK601" i="1"/>
  <c r="AJ601" i="1"/>
  <c r="AG601" i="1"/>
  <c r="AI601" i="1" s="1"/>
  <c r="A601" i="1"/>
  <c r="BL600" i="1"/>
  <c r="BC600" i="1"/>
  <c r="AO600" i="1"/>
  <c r="AM600" i="1"/>
  <c r="AL600" i="1"/>
  <c r="AK600" i="1"/>
  <c r="AJ600" i="1"/>
  <c r="AG600" i="1"/>
  <c r="AI600" i="1" s="1"/>
  <c r="A600" i="1"/>
  <c r="BL599" i="1"/>
  <c r="BC599" i="1"/>
  <c r="AO599" i="1"/>
  <c r="AM599" i="1"/>
  <c r="AL599" i="1"/>
  <c r="AK599" i="1"/>
  <c r="AJ599" i="1"/>
  <c r="AG599" i="1"/>
  <c r="AI599" i="1" s="1"/>
  <c r="A599" i="1"/>
  <c r="BL598" i="1"/>
  <c r="BC598" i="1"/>
  <c r="AO598" i="1"/>
  <c r="AM598" i="1"/>
  <c r="AL598" i="1"/>
  <c r="AK598" i="1"/>
  <c r="AJ598" i="1"/>
  <c r="AG598" i="1"/>
  <c r="AI598" i="1" s="1"/>
  <c r="A598" i="1"/>
  <c r="BL597" i="1"/>
  <c r="BC597" i="1"/>
  <c r="AO597" i="1"/>
  <c r="AM597" i="1"/>
  <c r="AL597" i="1"/>
  <c r="AK597" i="1"/>
  <c r="AJ597" i="1"/>
  <c r="AG597" i="1"/>
  <c r="AI597" i="1" s="1"/>
  <c r="A597" i="1"/>
  <c r="BL596" i="1"/>
  <c r="BC596" i="1"/>
  <c r="AO596" i="1"/>
  <c r="AM596" i="1"/>
  <c r="AL596" i="1"/>
  <c r="AK596" i="1"/>
  <c r="AJ596" i="1"/>
  <c r="AG596" i="1"/>
  <c r="AI596" i="1" s="1"/>
  <c r="A596" i="1"/>
  <c r="BL595" i="1"/>
  <c r="BC595" i="1"/>
  <c r="AO595" i="1"/>
  <c r="AM595" i="1"/>
  <c r="AL595" i="1"/>
  <c r="AK595" i="1"/>
  <c r="AJ595" i="1"/>
  <c r="AG595" i="1"/>
  <c r="AI595" i="1" s="1"/>
  <c r="A595" i="1"/>
  <c r="BL594" i="1"/>
  <c r="BC594" i="1"/>
  <c r="AO594" i="1"/>
  <c r="AM594" i="1"/>
  <c r="AL594" i="1"/>
  <c r="AK594" i="1"/>
  <c r="AJ594" i="1"/>
  <c r="AG594" i="1"/>
  <c r="AI594" i="1" s="1"/>
  <c r="A594" i="1"/>
  <c r="BL593" i="1"/>
  <c r="BC593" i="1"/>
  <c r="AO593" i="1"/>
  <c r="AM593" i="1"/>
  <c r="AL593" i="1"/>
  <c r="AK593" i="1"/>
  <c r="AJ593" i="1"/>
  <c r="AG593" i="1"/>
  <c r="AI593" i="1" s="1"/>
  <c r="A593" i="1"/>
  <c r="BL592" i="1"/>
  <c r="BC592" i="1"/>
  <c r="AO592" i="1"/>
  <c r="AM592" i="1"/>
  <c r="AL592" i="1"/>
  <c r="AK592" i="1"/>
  <c r="AJ592" i="1"/>
  <c r="AG592" i="1"/>
  <c r="AI592" i="1" s="1"/>
  <c r="A592" i="1"/>
  <c r="BL591" i="1"/>
  <c r="BC591" i="1"/>
  <c r="AO591" i="1"/>
  <c r="AM591" i="1"/>
  <c r="AL591" i="1"/>
  <c r="AK591" i="1"/>
  <c r="AJ591" i="1"/>
  <c r="AG591" i="1"/>
  <c r="AI591" i="1" s="1"/>
  <c r="A591" i="1"/>
  <c r="BL590" i="1"/>
  <c r="BC590" i="1"/>
  <c r="AO590" i="1"/>
  <c r="AM590" i="1"/>
  <c r="AL590" i="1"/>
  <c r="AK590" i="1"/>
  <c r="AJ590" i="1"/>
  <c r="AG590" i="1"/>
  <c r="AI590" i="1" s="1"/>
  <c r="A590" i="1"/>
  <c r="BL589" i="1"/>
  <c r="BC589" i="1"/>
  <c r="AO589" i="1"/>
  <c r="AM589" i="1"/>
  <c r="AL589" i="1"/>
  <c r="AK589" i="1"/>
  <c r="AJ589" i="1"/>
  <c r="AG589" i="1"/>
  <c r="AI589" i="1" s="1"/>
  <c r="A589" i="1"/>
  <c r="BL588" i="1"/>
  <c r="BC588" i="1"/>
  <c r="AO588" i="1"/>
  <c r="AM588" i="1"/>
  <c r="AL588" i="1"/>
  <c r="AK588" i="1"/>
  <c r="AJ588" i="1"/>
  <c r="AG588" i="1"/>
  <c r="AI588" i="1" s="1"/>
  <c r="A588" i="1"/>
  <c r="BL587" i="1"/>
  <c r="BC587" i="1"/>
  <c r="AO587" i="1"/>
  <c r="AM587" i="1"/>
  <c r="AL587" i="1"/>
  <c r="AK587" i="1"/>
  <c r="AJ587" i="1"/>
  <c r="AG587" i="1"/>
  <c r="AI587" i="1" s="1"/>
  <c r="A587" i="1"/>
  <c r="BL586" i="1"/>
  <c r="BC586" i="1"/>
  <c r="AO586" i="1"/>
  <c r="AM586" i="1"/>
  <c r="AL586" i="1"/>
  <c r="AK586" i="1"/>
  <c r="AJ586" i="1"/>
  <c r="AG586" i="1"/>
  <c r="AI586" i="1" s="1"/>
  <c r="A586" i="1"/>
  <c r="BL585" i="1"/>
  <c r="BC585" i="1"/>
  <c r="AO585" i="1"/>
  <c r="AM585" i="1"/>
  <c r="AL585" i="1"/>
  <c r="AK585" i="1"/>
  <c r="AJ585" i="1"/>
  <c r="AG585" i="1"/>
  <c r="AI585" i="1" s="1"/>
  <c r="A585" i="1"/>
  <c r="BL584" i="1"/>
  <c r="BC584" i="1"/>
  <c r="AO584" i="1"/>
  <c r="AM584" i="1"/>
  <c r="AL584" i="1"/>
  <c r="AK584" i="1"/>
  <c r="AJ584" i="1"/>
  <c r="AG584" i="1"/>
  <c r="AI584" i="1" s="1"/>
  <c r="A584" i="1"/>
  <c r="BL583" i="1"/>
  <c r="BC583" i="1"/>
  <c r="AO583" i="1"/>
  <c r="AM583" i="1"/>
  <c r="AL583" i="1"/>
  <c r="AK583" i="1"/>
  <c r="AJ583" i="1"/>
  <c r="AG583" i="1"/>
  <c r="AI583" i="1" s="1"/>
  <c r="A583" i="1"/>
  <c r="BL582" i="1"/>
  <c r="BC582" i="1"/>
  <c r="AO582" i="1"/>
  <c r="AM582" i="1"/>
  <c r="AL582" i="1"/>
  <c r="AK582" i="1"/>
  <c r="AJ582" i="1"/>
  <c r="AG582" i="1"/>
  <c r="AI582" i="1" s="1"/>
  <c r="A582" i="1"/>
  <c r="BL581" i="1"/>
  <c r="BC581" i="1"/>
  <c r="AO581" i="1"/>
  <c r="AM581" i="1"/>
  <c r="AL581" i="1"/>
  <c r="AK581" i="1"/>
  <c r="AJ581" i="1"/>
  <c r="AG581" i="1"/>
  <c r="AI581" i="1" s="1"/>
  <c r="A581" i="1"/>
  <c r="BL580" i="1"/>
  <c r="BC580" i="1"/>
  <c r="AO580" i="1"/>
  <c r="AM580" i="1"/>
  <c r="AL580" i="1"/>
  <c r="AK580" i="1"/>
  <c r="AJ580" i="1"/>
  <c r="AG580" i="1"/>
  <c r="AI580" i="1" s="1"/>
  <c r="A580" i="1"/>
  <c r="BL579" i="1"/>
  <c r="BC579" i="1"/>
  <c r="AO579" i="1"/>
  <c r="AM579" i="1"/>
  <c r="AL579" i="1"/>
  <c r="AK579" i="1"/>
  <c r="AJ579" i="1"/>
  <c r="AG579" i="1"/>
  <c r="AI579" i="1" s="1"/>
  <c r="A579" i="1"/>
  <c r="BL578" i="1"/>
  <c r="BC578" i="1"/>
  <c r="AO578" i="1"/>
  <c r="AM578" i="1"/>
  <c r="AL578" i="1"/>
  <c r="AK578" i="1"/>
  <c r="AJ578" i="1"/>
  <c r="AG578" i="1"/>
  <c r="AI578" i="1" s="1"/>
  <c r="A578" i="1"/>
  <c r="BL577" i="1"/>
  <c r="BC577" i="1"/>
  <c r="AO577" i="1"/>
  <c r="AM577" i="1"/>
  <c r="AL577" i="1"/>
  <c r="AK577" i="1"/>
  <c r="AJ577" i="1"/>
  <c r="AG577" i="1"/>
  <c r="AI577" i="1" s="1"/>
  <c r="A577" i="1"/>
  <c r="BL576" i="1"/>
  <c r="BC576" i="1"/>
  <c r="AO576" i="1"/>
  <c r="AM576" i="1"/>
  <c r="AL576" i="1"/>
  <c r="AK576" i="1"/>
  <c r="AJ576" i="1"/>
  <c r="AG576" i="1"/>
  <c r="AI576" i="1" s="1"/>
  <c r="A576" i="1"/>
  <c r="BL575" i="1"/>
  <c r="BC575" i="1"/>
  <c r="AO575" i="1"/>
  <c r="AM575" i="1"/>
  <c r="AL575" i="1"/>
  <c r="AK575" i="1"/>
  <c r="AJ575" i="1"/>
  <c r="AG575" i="1"/>
  <c r="AI575" i="1" s="1"/>
  <c r="A575" i="1"/>
  <c r="BL574" i="1"/>
  <c r="BC574" i="1"/>
  <c r="AO574" i="1"/>
  <c r="AM574" i="1"/>
  <c r="AL574" i="1"/>
  <c r="AK574" i="1"/>
  <c r="AJ574" i="1"/>
  <c r="AG574" i="1"/>
  <c r="AI574" i="1" s="1"/>
  <c r="A574" i="1"/>
  <c r="BL573" i="1"/>
  <c r="BC573" i="1"/>
  <c r="AO573" i="1"/>
  <c r="AM573" i="1"/>
  <c r="AL573" i="1"/>
  <c r="AK573" i="1"/>
  <c r="AJ573" i="1"/>
  <c r="AG573" i="1"/>
  <c r="AI573" i="1" s="1"/>
  <c r="A573" i="1"/>
  <c r="BL572" i="1"/>
  <c r="BC572" i="1"/>
  <c r="AO572" i="1"/>
  <c r="AM572" i="1"/>
  <c r="AL572" i="1"/>
  <c r="AK572" i="1"/>
  <c r="AJ572" i="1"/>
  <c r="AG572" i="1"/>
  <c r="AI572" i="1" s="1"/>
  <c r="A572" i="1"/>
  <c r="BL571" i="1"/>
  <c r="BC571" i="1"/>
  <c r="AO571" i="1"/>
  <c r="AM571" i="1"/>
  <c r="AL571" i="1"/>
  <c r="AK571" i="1"/>
  <c r="AJ571" i="1"/>
  <c r="AG571" i="1"/>
  <c r="AI571" i="1" s="1"/>
  <c r="A571" i="1"/>
  <c r="BL570" i="1"/>
  <c r="BC570" i="1"/>
  <c r="AO570" i="1"/>
  <c r="AM570" i="1"/>
  <c r="AL570" i="1"/>
  <c r="AK570" i="1"/>
  <c r="AJ570" i="1"/>
  <c r="AG570" i="1"/>
  <c r="AI570" i="1" s="1"/>
  <c r="A570" i="1"/>
  <c r="BL569" i="1"/>
  <c r="BC569" i="1"/>
  <c r="AO569" i="1"/>
  <c r="AM569" i="1"/>
  <c r="AL569" i="1"/>
  <c r="AK569" i="1"/>
  <c r="AJ569" i="1"/>
  <c r="AG569" i="1"/>
  <c r="AI569" i="1" s="1"/>
  <c r="A569" i="1"/>
  <c r="BL568" i="1"/>
  <c r="BC568" i="1"/>
  <c r="AO568" i="1"/>
  <c r="AM568" i="1"/>
  <c r="AL568" i="1"/>
  <c r="AK568" i="1"/>
  <c r="AJ568" i="1"/>
  <c r="AG568" i="1"/>
  <c r="AI568" i="1" s="1"/>
  <c r="A568" i="1"/>
  <c r="BL567" i="1"/>
  <c r="BC567" i="1"/>
  <c r="AO567" i="1"/>
  <c r="AM567" i="1"/>
  <c r="AL567" i="1"/>
  <c r="AK567" i="1"/>
  <c r="AJ567" i="1"/>
  <c r="AG567" i="1"/>
  <c r="AI567" i="1" s="1"/>
  <c r="A567" i="1"/>
  <c r="BL566" i="1"/>
  <c r="BC566" i="1"/>
  <c r="AO566" i="1"/>
  <c r="AM566" i="1"/>
  <c r="AL566" i="1"/>
  <c r="AK566" i="1"/>
  <c r="AJ566" i="1"/>
  <c r="AG566" i="1"/>
  <c r="AI566" i="1" s="1"/>
  <c r="A566" i="1"/>
  <c r="BL565" i="1"/>
  <c r="BC565" i="1"/>
  <c r="AO565" i="1"/>
  <c r="AM565" i="1"/>
  <c r="AL565" i="1"/>
  <c r="AK565" i="1"/>
  <c r="AJ565" i="1"/>
  <c r="AG565" i="1"/>
  <c r="AI565" i="1" s="1"/>
  <c r="A565" i="1"/>
  <c r="BL564" i="1"/>
  <c r="BC564" i="1"/>
  <c r="AO564" i="1"/>
  <c r="AM564" i="1"/>
  <c r="AL564" i="1"/>
  <c r="AK564" i="1"/>
  <c r="AJ564" i="1"/>
  <c r="AG564" i="1"/>
  <c r="AI564" i="1" s="1"/>
  <c r="A564" i="1"/>
  <c r="BL563" i="1"/>
  <c r="BC563" i="1"/>
  <c r="AO563" i="1"/>
  <c r="AM563" i="1"/>
  <c r="AL563" i="1"/>
  <c r="AK563" i="1"/>
  <c r="AJ563" i="1"/>
  <c r="AG563" i="1"/>
  <c r="AI563" i="1" s="1"/>
  <c r="A563" i="1"/>
  <c r="BL562" i="1"/>
  <c r="BC562" i="1"/>
  <c r="AO562" i="1"/>
  <c r="AM562" i="1"/>
  <c r="AL562" i="1"/>
  <c r="AK562" i="1"/>
  <c r="AJ562" i="1"/>
  <c r="AG562" i="1"/>
  <c r="AI562" i="1" s="1"/>
  <c r="A562" i="1"/>
  <c r="BL561" i="1"/>
  <c r="BC561" i="1"/>
  <c r="AO561" i="1"/>
  <c r="AM561" i="1"/>
  <c r="AL561" i="1"/>
  <c r="AK561" i="1"/>
  <c r="AJ561" i="1"/>
  <c r="AG561" i="1"/>
  <c r="AI561" i="1" s="1"/>
  <c r="A561" i="1"/>
  <c r="BL560" i="1"/>
  <c r="BC560" i="1"/>
  <c r="AO560" i="1"/>
  <c r="AM560" i="1"/>
  <c r="AL560" i="1"/>
  <c r="AK560" i="1"/>
  <c r="AJ560" i="1"/>
  <c r="AG560" i="1"/>
  <c r="AI560" i="1" s="1"/>
  <c r="A560" i="1"/>
  <c r="BL559" i="1"/>
  <c r="BC559" i="1"/>
  <c r="AO559" i="1"/>
  <c r="AM559" i="1"/>
  <c r="AL559" i="1"/>
  <c r="AK559" i="1"/>
  <c r="AJ559" i="1"/>
  <c r="AG559" i="1"/>
  <c r="AI559" i="1" s="1"/>
  <c r="A559" i="1"/>
  <c r="BL558" i="1"/>
  <c r="BC558" i="1"/>
  <c r="AO558" i="1"/>
  <c r="AM558" i="1"/>
  <c r="AL558" i="1"/>
  <c r="AK558" i="1"/>
  <c r="AJ558" i="1"/>
  <c r="AG558" i="1"/>
  <c r="AI558" i="1" s="1"/>
  <c r="A558" i="1"/>
  <c r="BL557" i="1"/>
  <c r="BC557" i="1"/>
  <c r="AO557" i="1"/>
  <c r="AM557" i="1"/>
  <c r="AL557" i="1"/>
  <c r="AK557" i="1"/>
  <c r="AJ557" i="1"/>
  <c r="AG557" i="1"/>
  <c r="AI557" i="1" s="1"/>
  <c r="A557" i="1"/>
  <c r="BL556" i="1"/>
  <c r="BC556" i="1"/>
  <c r="AO556" i="1"/>
  <c r="AM556" i="1"/>
  <c r="AL556" i="1"/>
  <c r="AK556" i="1"/>
  <c r="AJ556" i="1"/>
  <c r="AG556" i="1"/>
  <c r="AI556" i="1" s="1"/>
  <c r="A556" i="1"/>
  <c r="BL555" i="1"/>
  <c r="BC555" i="1"/>
  <c r="AO555" i="1"/>
  <c r="AM555" i="1"/>
  <c r="AL555" i="1"/>
  <c r="AK555" i="1"/>
  <c r="AJ555" i="1"/>
  <c r="AG555" i="1"/>
  <c r="AI555" i="1" s="1"/>
  <c r="A555" i="1"/>
  <c r="BL554" i="1"/>
  <c r="BC554" i="1"/>
  <c r="AO554" i="1"/>
  <c r="AM554" i="1"/>
  <c r="AL554" i="1"/>
  <c r="AK554" i="1"/>
  <c r="AJ554" i="1"/>
  <c r="AG554" i="1"/>
  <c r="AI554" i="1" s="1"/>
  <c r="A554" i="1"/>
  <c r="BL553" i="1"/>
  <c r="BC553" i="1"/>
  <c r="AO553" i="1"/>
  <c r="AM553" i="1"/>
  <c r="AL553" i="1"/>
  <c r="AK553" i="1"/>
  <c r="AJ553" i="1"/>
  <c r="AG553" i="1"/>
  <c r="AI553" i="1" s="1"/>
  <c r="A553" i="1"/>
  <c r="BL552" i="1"/>
  <c r="BC552" i="1"/>
  <c r="AO552" i="1"/>
  <c r="AM552" i="1"/>
  <c r="AL552" i="1"/>
  <c r="AK552" i="1"/>
  <c r="AJ552" i="1"/>
  <c r="AG552" i="1"/>
  <c r="AI552" i="1" s="1"/>
  <c r="A552" i="1"/>
  <c r="BL551" i="1"/>
  <c r="BC551" i="1"/>
  <c r="AO551" i="1"/>
  <c r="AM551" i="1"/>
  <c r="AL551" i="1"/>
  <c r="AK551" i="1"/>
  <c r="AJ551" i="1"/>
  <c r="AG551" i="1"/>
  <c r="AI551" i="1" s="1"/>
  <c r="A551" i="1"/>
  <c r="BL550" i="1"/>
  <c r="BC550" i="1"/>
  <c r="AO550" i="1"/>
  <c r="AM550" i="1"/>
  <c r="AL550" i="1"/>
  <c r="AK550" i="1"/>
  <c r="AJ550" i="1"/>
  <c r="AG550" i="1"/>
  <c r="AI550" i="1" s="1"/>
  <c r="A550" i="1"/>
  <c r="BL549" i="1"/>
  <c r="BC549" i="1"/>
  <c r="AO549" i="1"/>
  <c r="AM549" i="1"/>
  <c r="AL549" i="1"/>
  <c r="AK549" i="1"/>
  <c r="AJ549" i="1"/>
  <c r="AG549" i="1"/>
  <c r="AI549" i="1" s="1"/>
  <c r="A549" i="1"/>
  <c r="BL548" i="1"/>
  <c r="BC548" i="1"/>
  <c r="AO548" i="1"/>
  <c r="AM548" i="1"/>
  <c r="AL548" i="1"/>
  <c r="AK548" i="1"/>
  <c r="AJ548" i="1"/>
  <c r="AG548" i="1"/>
  <c r="AI548" i="1" s="1"/>
  <c r="A548" i="1"/>
  <c r="BL547" i="1"/>
  <c r="BC547" i="1"/>
  <c r="AO547" i="1"/>
  <c r="AM547" i="1"/>
  <c r="AL547" i="1"/>
  <c r="AK547" i="1"/>
  <c r="AJ547" i="1"/>
  <c r="AG547" i="1"/>
  <c r="AI547" i="1" s="1"/>
  <c r="A547" i="1"/>
  <c r="BL546" i="1"/>
  <c r="BC546" i="1"/>
  <c r="AO546" i="1"/>
  <c r="AM546" i="1"/>
  <c r="AL546" i="1"/>
  <c r="AK546" i="1"/>
  <c r="AJ546" i="1"/>
  <c r="AG546" i="1"/>
  <c r="AI546" i="1" s="1"/>
  <c r="A546" i="1"/>
  <c r="BL545" i="1"/>
  <c r="BC545" i="1"/>
  <c r="AO545" i="1"/>
  <c r="AM545" i="1"/>
  <c r="AL545" i="1"/>
  <c r="AK545" i="1"/>
  <c r="AJ545" i="1"/>
  <c r="AG545" i="1"/>
  <c r="AI545" i="1" s="1"/>
  <c r="A545" i="1"/>
  <c r="BL544" i="1"/>
  <c r="BC544" i="1"/>
  <c r="AO544" i="1"/>
  <c r="AM544" i="1"/>
  <c r="AL544" i="1"/>
  <c r="AK544" i="1"/>
  <c r="AJ544" i="1"/>
  <c r="AG544" i="1"/>
  <c r="AI544" i="1" s="1"/>
  <c r="A544" i="1"/>
  <c r="BL543" i="1"/>
  <c r="BC543" i="1"/>
  <c r="AO543" i="1"/>
  <c r="AM543" i="1"/>
  <c r="AL543" i="1"/>
  <c r="AK543" i="1"/>
  <c r="AJ543" i="1"/>
  <c r="AG543" i="1"/>
  <c r="AI543" i="1" s="1"/>
  <c r="A543" i="1"/>
  <c r="BL542" i="1"/>
  <c r="BC542" i="1"/>
  <c r="AO542" i="1"/>
  <c r="AM542" i="1"/>
  <c r="AL542" i="1"/>
  <c r="AK542" i="1"/>
  <c r="AJ542" i="1"/>
  <c r="AG542" i="1"/>
  <c r="AI542" i="1" s="1"/>
  <c r="A542" i="1"/>
  <c r="BL541" i="1"/>
  <c r="BC541" i="1"/>
  <c r="AO541" i="1"/>
  <c r="AM541" i="1"/>
  <c r="AL541" i="1"/>
  <c r="AK541" i="1"/>
  <c r="AJ541" i="1"/>
  <c r="AG541" i="1"/>
  <c r="AI541" i="1" s="1"/>
  <c r="A541" i="1"/>
  <c r="BL540" i="1"/>
  <c r="BC540" i="1"/>
  <c r="AO540" i="1"/>
  <c r="AM540" i="1"/>
  <c r="AL540" i="1"/>
  <c r="AK540" i="1"/>
  <c r="AJ540" i="1"/>
  <c r="AG540" i="1"/>
  <c r="AI540" i="1" s="1"/>
  <c r="A540" i="1"/>
  <c r="BL539" i="1"/>
  <c r="BC539" i="1"/>
  <c r="AO539" i="1"/>
  <c r="AM539" i="1"/>
  <c r="AL539" i="1"/>
  <c r="AK539" i="1"/>
  <c r="AJ539" i="1"/>
  <c r="AG539" i="1"/>
  <c r="AI539" i="1" s="1"/>
  <c r="A539" i="1"/>
  <c r="BL538" i="1"/>
  <c r="BC538" i="1"/>
  <c r="AO538" i="1"/>
  <c r="AM538" i="1"/>
  <c r="AL538" i="1"/>
  <c r="AN538" i="1" s="1"/>
  <c r="AK538" i="1"/>
  <c r="AJ538" i="1"/>
  <c r="AG538" i="1"/>
  <c r="AI538" i="1" s="1"/>
  <c r="A538" i="1"/>
  <c r="BL537" i="1"/>
  <c r="BC537" i="1"/>
  <c r="AO537" i="1"/>
  <c r="AM537" i="1"/>
  <c r="AL537" i="1"/>
  <c r="AK537" i="1"/>
  <c r="AJ537" i="1"/>
  <c r="AG537" i="1"/>
  <c r="AI537" i="1" s="1"/>
  <c r="A537" i="1"/>
  <c r="BL536" i="1"/>
  <c r="BC536" i="1"/>
  <c r="AO536" i="1"/>
  <c r="AM536" i="1"/>
  <c r="AL536" i="1"/>
  <c r="AK536" i="1"/>
  <c r="AJ536" i="1"/>
  <c r="AG536" i="1"/>
  <c r="AI536" i="1" s="1"/>
  <c r="A536" i="1"/>
  <c r="BL535" i="1"/>
  <c r="BC535" i="1"/>
  <c r="AO535" i="1"/>
  <c r="AM535" i="1"/>
  <c r="AL535" i="1"/>
  <c r="AK535" i="1"/>
  <c r="AJ535" i="1"/>
  <c r="AG535" i="1"/>
  <c r="AI535" i="1" s="1"/>
  <c r="A535" i="1"/>
  <c r="BL534" i="1"/>
  <c r="BC534" i="1"/>
  <c r="AO534" i="1"/>
  <c r="AM534" i="1"/>
  <c r="AL534" i="1"/>
  <c r="AK534" i="1"/>
  <c r="AJ534" i="1"/>
  <c r="AG534" i="1"/>
  <c r="AI534" i="1" s="1"/>
  <c r="A534" i="1"/>
  <c r="BL533" i="1"/>
  <c r="BC533" i="1"/>
  <c r="AO533" i="1"/>
  <c r="AM533" i="1"/>
  <c r="AL533" i="1"/>
  <c r="AK533" i="1"/>
  <c r="AJ533" i="1"/>
  <c r="AG533" i="1"/>
  <c r="AI533" i="1" s="1"/>
  <c r="A533" i="1"/>
  <c r="BL532" i="1"/>
  <c r="BC532" i="1"/>
  <c r="AO532" i="1"/>
  <c r="AM532" i="1"/>
  <c r="AL532" i="1"/>
  <c r="AK532" i="1"/>
  <c r="AJ532" i="1"/>
  <c r="AG532" i="1"/>
  <c r="AI532" i="1" s="1"/>
  <c r="A532" i="1"/>
  <c r="BL531" i="1"/>
  <c r="BC531" i="1"/>
  <c r="AO531" i="1"/>
  <c r="AM531" i="1"/>
  <c r="AL531" i="1"/>
  <c r="AK531" i="1"/>
  <c r="AJ531" i="1"/>
  <c r="AG531" i="1"/>
  <c r="AI531" i="1" s="1"/>
  <c r="A531" i="1"/>
  <c r="BL530" i="1"/>
  <c r="BC530" i="1"/>
  <c r="AO530" i="1"/>
  <c r="AM530" i="1"/>
  <c r="AL530" i="1"/>
  <c r="AK530" i="1"/>
  <c r="AJ530" i="1"/>
  <c r="AG530" i="1"/>
  <c r="AI530" i="1" s="1"/>
  <c r="A530" i="1"/>
  <c r="BL529" i="1"/>
  <c r="BC529" i="1"/>
  <c r="AO529" i="1"/>
  <c r="AM529" i="1"/>
  <c r="AL529" i="1"/>
  <c r="AK529" i="1"/>
  <c r="AJ529" i="1"/>
  <c r="AG529" i="1"/>
  <c r="AI529" i="1" s="1"/>
  <c r="A529" i="1"/>
  <c r="BL528" i="1"/>
  <c r="BC528" i="1"/>
  <c r="AO528" i="1"/>
  <c r="AM528" i="1"/>
  <c r="AL528" i="1"/>
  <c r="AK528" i="1"/>
  <c r="AJ528" i="1"/>
  <c r="AG528" i="1"/>
  <c r="AI528" i="1" s="1"/>
  <c r="A528" i="1"/>
  <c r="BL527" i="1"/>
  <c r="BC527" i="1"/>
  <c r="AO527" i="1"/>
  <c r="AM527" i="1"/>
  <c r="AL527" i="1"/>
  <c r="AK527" i="1"/>
  <c r="AJ527" i="1"/>
  <c r="AG527" i="1"/>
  <c r="AI527" i="1" s="1"/>
  <c r="A527" i="1"/>
  <c r="BL526" i="1"/>
  <c r="BC526" i="1"/>
  <c r="AO526" i="1"/>
  <c r="AM526" i="1"/>
  <c r="AL526" i="1"/>
  <c r="AK526" i="1"/>
  <c r="AJ526" i="1"/>
  <c r="AG526" i="1"/>
  <c r="AI526" i="1" s="1"/>
  <c r="A526" i="1"/>
  <c r="BL525" i="1"/>
  <c r="BC525" i="1"/>
  <c r="AO525" i="1"/>
  <c r="AM525" i="1"/>
  <c r="AL525" i="1"/>
  <c r="AK525" i="1"/>
  <c r="AJ525" i="1"/>
  <c r="AG525" i="1"/>
  <c r="AI525" i="1" s="1"/>
  <c r="A525" i="1"/>
  <c r="BL524" i="1"/>
  <c r="BC524" i="1"/>
  <c r="AO524" i="1"/>
  <c r="AM524" i="1"/>
  <c r="AL524" i="1"/>
  <c r="AK524" i="1"/>
  <c r="AJ524" i="1"/>
  <c r="AG524" i="1"/>
  <c r="AI524" i="1" s="1"/>
  <c r="A524" i="1"/>
  <c r="BL523" i="1"/>
  <c r="BC523" i="1"/>
  <c r="AO523" i="1"/>
  <c r="AM523" i="1"/>
  <c r="AL523" i="1"/>
  <c r="AK523" i="1"/>
  <c r="AJ523" i="1"/>
  <c r="AG523" i="1"/>
  <c r="AI523" i="1" s="1"/>
  <c r="A523" i="1"/>
  <c r="BL522" i="1"/>
  <c r="BC522" i="1"/>
  <c r="AO522" i="1"/>
  <c r="AM522" i="1"/>
  <c r="AL522" i="1"/>
  <c r="AK522" i="1"/>
  <c r="AJ522" i="1"/>
  <c r="AG522" i="1"/>
  <c r="AI522" i="1" s="1"/>
  <c r="A522" i="1"/>
  <c r="BL521" i="1"/>
  <c r="BC521" i="1"/>
  <c r="AO521" i="1"/>
  <c r="AM521" i="1"/>
  <c r="AL521" i="1"/>
  <c r="AK521" i="1"/>
  <c r="AJ521" i="1"/>
  <c r="AG521" i="1"/>
  <c r="AI521" i="1" s="1"/>
  <c r="A521" i="1"/>
  <c r="BL520" i="1"/>
  <c r="BC520" i="1"/>
  <c r="AO520" i="1"/>
  <c r="AM520" i="1"/>
  <c r="AL520" i="1"/>
  <c r="AK520" i="1"/>
  <c r="AJ520" i="1"/>
  <c r="AG520" i="1"/>
  <c r="AI520" i="1" s="1"/>
  <c r="A520" i="1"/>
  <c r="BL519" i="1"/>
  <c r="BC519" i="1"/>
  <c r="AO519" i="1"/>
  <c r="AM519" i="1"/>
  <c r="AL519" i="1"/>
  <c r="AK519" i="1"/>
  <c r="AJ519" i="1"/>
  <c r="AG519" i="1"/>
  <c r="AI519" i="1" s="1"/>
  <c r="A519" i="1"/>
  <c r="BL518" i="1"/>
  <c r="BC518" i="1"/>
  <c r="AO518" i="1"/>
  <c r="AM518" i="1"/>
  <c r="AL518" i="1"/>
  <c r="AK518" i="1"/>
  <c r="AJ518" i="1"/>
  <c r="AG518" i="1"/>
  <c r="AI518" i="1" s="1"/>
  <c r="A518" i="1"/>
  <c r="BL517" i="1"/>
  <c r="BC517" i="1"/>
  <c r="AO517" i="1"/>
  <c r="AM517" i="1"/>
  <c r="AL517" i="1"/>
  <c r="AK517" i="1"/>
  <c r="AJ517" i="1"/>
  <c r="AG517" i="1"/>
  <c r="AI517" i="1" s="1"/>
  <c r="A517" i="1"/>
  <c r="BL516" i="1"/>
  <c r="BC516" i="1"/>
  <c r="AO516" i="1"/>
  <c r="AM516" i="1"/>
  <c r="AL516" i="1"/>
  <c r="AK516" i="1"/>
  <c r="AJ516" i="1"/>
  <c r="AG516" i="1"/>
  <c r="AI516" i="1" s="1"/>
  <c r="A516" i="1"/>
  <c r="BL515" i="1"/>
  <c r="BC515" i="1"/>
  <c r="AO515" i="1"/>
  <c r="AM515" i="1"/>
  <c r="AL515" i="1"/>
  <c r="AK515" i="1"/>
  <c r="AJ515" i="1"/>
  <c r="AG515" i="1"/>
  <c r="AI515" i="1" s="1"/>
  <c r="A515" i="1"/>
  <c r="BL514" i="1"/>
  <c r="BC514" i="1"/>
  <c r="AO514" i="1"/>
  <c r="AM514" i="1"/>
  <c r="AL514" i="1"/>
  <c r="AN514" i="1" s="1"/>
  <c r="AK514" i="1"/>
  <c r="AJ514" i="1"/>
  <c r="AG514" i="1"/>
  <c r="AI514" i="1" s="1"/>
  <c r="A514" i="1"/>
  <c r="BL513" i="1"/>
  <c r="BC513" i="1"/>
  <c r="AO513" i="1"/>
  <c r="AM513" i="1"/>
  <c r="AL513" i="1"/>
  <c r="AK513" i="1"/>
  <c r="AJ513" i="1"/>
  <c r="AG513" i="1"/>
  <c r="AI513" i="1" s="1"/>
  <c r="A513" i="1"/>
  <c r="BL512" i="1"/>
  <c r="BC512" i="1"/>
  <c r="AO512" i="1"/>
  <c r="AM512" i="1"/>
  <c r="AL512" i="1"/>
  <c r="AK512" i="1"/>
  <c r="AJ512" i="1"/>
  <c r="AG512" i="1"/>
  <c r="AI512" i="1" s="1"/>
  <c r="A512" i="1"/>
  <c r="BL511" i="1"/>
  <c r="BC511" i="1"/>
  <c r="AO511" i="1"/>
  <c r="AM511" i="1"/>
  <c r="AL511" i="1"/>
  <c r="AK511" i="1"/>
  <c r="AJ511" i="1"/>
  <c r="AG511" i="1"/>
  <c r="AI511" i="1" s="1"/>
  <c r="A511" i="1"/>
  <c r="BL510" i="1"/>
  <c r="BC510" i="1"/>
  <c r="AO510" i="1"/>
  <c r="AM510" i="1"/>
  <c r="AL510" i="1"/>
  <c r="AK510" i="1"/>
  <c r="AJ510" i="1"/>
  <c r="AG510" i="1"/>
  <c r="AI510" i="1" s="1"/>
  <c r="A510" i="1"/>
  <c r="BL509" i="1"/>
  <c r="BC509" i="1"/>
  <c r="AO509" i="1"/>
  <c r="AM509" i="1"/>
  <c r="AL509" i="1"/>
  <c r="AK509" i="1"/>
  <c r="AJ509" i="1"/>
  <c r="AG509" i="1"/>
  <c r="AI509" i="1" s="1"/>
  <c r="A509" i="1"/>
  <c r="BL508" i="1"/>
  <c r="BC508" i="1"/>
  <c r="AO508" i="1"/>
  <c r="AM508" i="1"/>
  <c r="AL508" i="1"/>
  <c r="AK508" i="1"/>
  <c r="AJ508" i="1"/>
  <c r="AG508" i="1"/>
  <c r="AI508" i="1" s="1"/>
  <c r="A508" i="1"/>
  <c r="BL507" i="1"/>
  <c r="BC507" i="1"/>
  <c r="AO507" i="1"/>
  <c r="AM507" i="1"/>
  <c r="AL507" i="1"/>
  <c r="AK507" i="1"/>
  <c r="AJ507" i="1"/>
  <c r="AG507" i="1"/>
  <c r="AI507" i="1" s="1"/>
  <c r="A507" i="1"/>
  <c r="BL506" i="1"/>
  <c r="BC506" i="1"/>
  <c r="AO506" i="1"/>
  <c r="AM506" i="1"/>
  <c r="AL506" i="1"/>
  <c r="AK506" i="1"/>
  <c r="AJ506" i="1"/>
  <c r="AG506" i="1"/>
  <c r="AI506" i="1" s="1"/>
  <c r="A506" i="1"/>
  <c r="BL505" i="1"/>
  <c r="BC505" i="1"/>
  <c r="AO505" i="1"/>
  <c r="AM505" i="1"/>
  <c r="AL505" i="1"/>
  <c r="AK505" i="1"/>
  <c r="AJ505" i="1"/>
  <c r="AG505" i="1"/>
  <c r="AI505" i="1" s="1"/>
  <c r="A505" i="1"/>
  <c r="BL504" i="1"/>
  <c r="BC504" i="1"/>
  <c r="AO504" i="1"/>
  <c r="AM504" i="1"/>
  <c r="AL504" i="1"/>
  <c r="AK504" i="1"/>
  <c r="AJ504" i="1"/>
  <c r="AG504" i="1"/>
  <c r="AI504" i="1" s="1"/>
  <c r="A504" i="1"/>
  <c r="BL503" i="1"/>
  <c r="BC503" i="1"/>
  <c r="AO503" i="1"/>
  <c r="AM503" i="1"/>
  <c r="AL503" i="1"/>
  <c r="AK503" i="1"/>
  <c r="AJ503" i="1"/>
  <c r="AG503" i="1"/>
  <c r="AI503" i="1" s="1"/>
  <c r="A503" i="1"/>
  <c r="BL502" i="1"/>
  <c r="BC502" i="1"/>
  <c r="AO502" i="1"/>
  <c r="AM502" i="1"/>
  <c r="AL502" i="1"/>
  <c r="AK502" i="1"/>
  <c r="AJ502" i="1"/>
  <c r="AG502" i="1"/>
  <c r="AI502" i="1" s="1"/>
  <c r="A502" i="1"/>
  <c r="BL501" i="1"/>
  <c r="BC501" i="1"/>
  <c r="AO501" i="1"/>
  <c r="AM501" i="1"/>
  <c r="AL501" i="1"/>
  <c r="AK501" i="1"/>
  <c r="AJ501" i="1"/>
  <c r="AG501" i="1"/>
  <c r="AI501" i="1" s="1"/>
  <c r="A501" i="1"/>
  <c r="BL500" i="1"/>
  <c r="BC500" i="1"/>
  <c r="AO500" i="1"/>
  <c r="AM500" i="1"/>
  <c r="AL500" i="1"/>
  <c r="AK500" i="1"/>
  <c r="AJ500" i="1"/>
  <c r="AG500" i="1"/>
  <c r="AI500" i="1" s="1"/>
  <c r="A500" i="1"/>
  <c r="BL499" i="1"/>
  <c r="BC499" i="1"/>
  <c r="AO499" i="1"/>
  <c r="AM499" i="1"/>
  <c r="AL499" i="1"/>
  <c r="AK499" i="1"/>
  <c r="AJ499" i="1"/>
  <c r="AG499" i="1"/>
  <c r="AI499" i="1" s="1"/>
  <c r="A499" i="1"/>
  <c r="BL498" i="1"/>
  <c r="BC498" i="1"/>
  <c r="AO498" i="1"/>
  <c r="AM498" i="1"/>
  <c r="AL498" i="1"/>
  <c r="AK498" i="1"/>
  <c r="AJ498" i="1"/>
  <c r="AG498" i="1"/>
  <c r="AI498" i="1" s="1"/>
  <c r="A498" i="1"/>
  <c r="BL497" i="1"/>
  <c r="BC497" i="1"/>
  <c r="AO497" i="1"/>
  <c r="AM497" i="1"/>
  <c r="AL497" i="1"/>
  <c r="AK497" i="1"/>
  <c r="AJ497" i="1"/>
  <c r="AG497" i="1"/>
  <c r="AI497" i="1" s="1"/>
  <c r="A497" i="1"/>
  <c r="BL496" i="1"/>
  <c r="BC496" i="1"/>
  <c r="AO496" i="1"/>
  <c r="AM496" i="1"/>
  <c r="AL496" i="1"/>
  <c r="AK496" i="1"/>
  <c r="AJ496" i="1"/>
  <c r="AG496" i="1"/>
  <c r="AI496" i="1" s="1"/>
  <c r="A496" i="1"/>
  <c r="BL495" i="1"/>
  <c r="BC495" i="1"/>
  <c r="AO495" i="1"/>
  <c r="AM495" i="1"/>
  <c r="AL495" i="1"/>
  <c r="AK495" i="1"/>
  <c r="AJ495" i="1"/>
  <c r="AG495" i="1"/>
  <c r="AI495" i="1" s="1"/>
  <c r="A495" i="1"/>
  <c r="BL494" i="1"/>
  <c r="BC494" i="1"/>
  <c r="AO494" i="1"/>
  <c r="AM494" i="1"/>
  <c r="AL494" i="1"/>
  <c r="AK494" i="1"/>
  <c r="AJ494" i="1"/>
  <c r="AG494" i="1"/>
  <c r="AI494" i="1" s="1"/>
  <c r="A494" i="1"/>
  <c r="BL493" i="1"/>
  <c r="BC493" i="1"/>
  <c r="AO493" i="1"/>
  <c r="AM493" i="1"/>
  <c r="AL493" i="1"/>
  <c r="AK493" i="1"/>
  <c r="AJ493" i="1"/>
  <c r="AG493" i="1"/>
  <c r="AI493" i="1" s="1"/>
  <c r="A493" i="1"/>
  <c r="BL492" i="1"/>
  <c r="BC492" i="1"/>
  <c r="AO492" i="1"/>
  <c r="AM492" i="1"/>
  <c r="AL492" i="1"/>
  <c r="AK492" i="1"/>
  <c r="AJ492" i="1"/>
  <c r="AG492" i="1"/>
  <c r="AI492" i="1" s="1"/>
  <c r="A492" i="1"/>
  <c r="BL491" i="1"/>
  <c r="BC491" i="1"/>
  <c r="AO491" i="1"/>
  <c r="AM491" i="1"/>
  <c r="AL491" i="1"/>
  <c r="AK491" i="1"/>
  <c r="AJ491" i="1"/>
  <c r="AG491" i="1"/>
  <c r="AI491" i="1" s="1"/>
  <c r="A491" i="1"/>
  <c r="BL490" i="1"/>
  <c r="BC490" i="1"/>
  <c r="AO490" i="1"/>
  <c r="AM490" i="1"/>
  <c r="AL490" i="1"/>
  <c r="AK490" i="1"/>
  <c r="AJ490" i="1"/>
  <c r="AG490" i="1"/>
  <c r="AI490" i="1" s="1"/>
  <c r="A490" i="1"/>
  <c r="BL489" i="1"/>
  <c r="BC489" i="1"/>
  <c r="AO489" i="1"/>
  <c r="AM489" i="1"/>
  <c r="AL489" i="1"/>
  <c r="AK489" i="1"/>
  <c r="AJ489" i="1"/>
  <c r="AG489" i="1"/>
  <c r="AI489" i="1" s="1"/>
  <c r="A489" i="1"/>
  <c r="BL488" i="1"/>
  <c r="BC488" i="1"/>
  <c r="AO488" i="1"/>
  <c r="AM488" i="1"/>
  <c r="AL488" i="1"/>
  <c r="AK488" i="1"/>
  <c r="AJ488" i="1"/>
  <c r="AG488" i="1"/>
  <c r="AI488" i="1" s="1"/>
  <c r="A488" i="1"/>
  <c r="BL487" i="1"/>
  <c r="BC487" i="1"/>
  <c r="AO487" i="1"/>
  <c r="AM487" i="1"/>
  <c r="AL487" i="1"/>
  <c r="AK487" i="1"/>
  <c r="AJ487" i="1"/>
  <c r="AG487" i="1"/>
  <c r="AI487" i="1" s="1"/>
  <c r="A487" i="1"/>
  <c r="BL486" i="1"/>
  <c r="BC486" i="1"/>
  <c r="AO486" i="1"/>
  <c r="AM486" i="1"/>
  <c r="AL486" i="1"/>
  <c r="AK486" i="1"/>
  <c r="AJ486" i="1"/>
  <c r="AG486" i="1"/>
  <c r="AI486" i="1" s="1"/>
  <c r="A486" i="1"/>
  <c r="BL485" i="1"/>
  <c r="BC485" i="1"/>
  <c r="AO485" i="1"/>
  <c r="AM485" i="1"/>
  <c r="AL485" i="1"/>
  <c r="AK485" i="1"/>
  <c r="AJ485" i="1"/>
  <c r="AG485" i="1"/>
  <c r="AI485" i="1" s="1"/>
  <c r="A485" i="1"/>
  <c r="BL484" i="1"/>
  <c r="BC484" i="1"/>
  <c r="AO484" i="1"/>
  <c r="AM484" i="1"/>
  <c r="AL484" i="1"/>
  <c r="AK484" i="1"/>
  <c r="AJ484" i="1"/>
  <c r="AG484" i="1"/>
  <c r="AI484" i="1" s="1"/>
  <c r="A484" i="1"/>
  <c r="BL483" i="1"/>
  <c r="BC483" i="1"/>
  <c r="AO483" i="1"/>
  <c r="AM483" i="1"/>
  <c r="AL483" i="1"/>
  <c r="AK483" i="1"/>
  <c r="AJ483" i="1"/>
  <c r="AG483" i="1"/>
  <c r="AI483" i="1" s="1"/>
  <c r="A483" i="1"/>
  <c r="BL482" i="1"/>
  <c r="BC482" i="1"/>
  <c r="AO482" i="1"/>
  <c r="AM482" i="1"/>
  <c r="AL482" i="1"/>
  <c r="AK482" i="1"/>
  <c r="AJ482" i="1"/>
  <c r="AG482" i="1"/>
  <c r="AI482" i="1" s="1"/>
  <c r="A482" i="1"/>
  <c r="BL481" i="1"/>
  <c r="BC481" i="1"/>
  <c r="AO481" i="1"/>
  <c r="AM481" i="1"/>
  <c r="AL481" i="1"/>
  <c r="AK481" i="1"/>
  <c r="AJ481" i="1"/>
  <c r="AG481" i="1"/>
  <c r="AI481" i="1" s="1"/>
  <c r="A481" i="1"/>
  <c r="BL480" i="1"/>
  <c r="BC480" i="1"/>
  <c r="AO480" i="1"/>
  <c r="AM480" i="1"/>
  <c r="AL480" i="1"/>
  <c r="AK480" i="1"/>
  <c r="AJ480" i="1"/>
  <c r="AG480" i="1"/>
  <c r="AI480" i="1" s="1"/>
  <c r="A480" i="1"/>
  <c r="BL479" i="1"/>
  <c r="BC479" i="1"/>
  <c r="AO479" i="1"/>
  <c r="AM479" i="1"/>
  <c r="AL479" i="1"/>
  <c r="AK479" i="1"/>
  <c r="AJ479" i="1"/>
  <c r="AG479" i="1"/>
  <c r="AI479" i="1" s="1"/>
  <c r="A479" i="1"/>
  <c r="BL478" i="1"/>
  <c r="BC478" i="1"/>
  <c r="AO478" i="1"/>
  <c r="AM478" i="1"/>
  <c r="AL478" i="1"/>
  <c r="AK478" i="1"/>
  <c r="AJ478" i="1"/>
  <c r="AG478" i="1"/>
  <c r="AI478" i="1" s="1"/>
  <c r="A478" i="1"/>
  <c r="BL477" i="1"/>
  <c r="BC477" i="1"/>
  <c r="AO477" i="1"/>
  <c r="AM477" i="1"/>
  <c r="AL477" i="1"/>
  <c r="AK477" i="1"/>
  <c r="AJ477" i="1"/>
  <c r="AG477" i="1"/>
  <c r="AI477" i="1" s="1"/>
  <c r="A477" i="1"/>
  <c r="BL476" i="1"/>
  <c r="BC476" i="1"/>
  <c r="AO476" i="1"/>
  <c r="AM476" i="1"/>
  <c r="AL476" i="1"/>
  <c r="AK476" i="1"/>
  <c r="AJ476" i="1"/>
  <c r="AG476" i="1"/>
  <c r="AI476" i="1" s="1"/>
  <c r="A476" i="1"/>
  <c r="BL475" i="1"/>
  <c r="BC475" i="1"/>
  <c r="AO475" i="1"/>
  <c r="AM475" i="1"/>
  <c r="AL475" i="1"/>
  <c r="AK475" i="1"/>
  <c r="AJ475" i="1"/>
  <c r="AG475" i="1"/>
  <c r="AI475" i="1" s="1"/>
  <c r="A475" i="1"/>
  <c r="BL474" i="1"/>
  <c r="BC474" i="1"/>
  <c r="AO474" i="1"/>
  <c r="AM474" i="1"/>
  <c r="AL474" i="1"/>
  <c r="AK474" i="1"/>
  <c r="AJ474" i="1"/>
  <c r="AG474" i="1"/>
  <c r="AI474" i="1" s="1"/>
  <c r="A474" i="1"/>
  <c r="BL473" i="1"/>
  <c r="BC473" i="1"/>
  <c r="AO473" i="1"/>
  <c r="AM473" i="1"/>
  <c r="AL473" i="1"/>
  <c r="AK473" i="1"/>
  <c r="AJ473" i="1"/>
  <c r="AG473" i="1"/>
  <c r="AI473" i="1" s="1"/>
  <c r="A473" i="1"/>
  <c r="BL472" i="1"/>
  <c r="BC472" i="1"/>
  <c r="AO472" i="1"/>
  <c r="AM472" i="1"/>
  <c r="AL472" i="1"/>
  <c r="AK472" i="1"/>
  <c r="AJ472" i="1"/>
  <c r="AG472" i="1"/>
  <c r="AI472" i="1" s="1"/>
  <c r="A472" i="1"/>
  <c r="BL471" i="1"/>
  <c r="BC471" i="1"/>
  <c r="AO471" i="1"/>
  <c r="AM471" i="1"/>
  <c r="AL471" i="1"/>
  <c r="AK471" i="1"/>
  <c r="AJ471" i="1"/>
  <c r="AG471" i="1"/>
  <c r="AI471" i="1" s="1"/>
  <c r="A471" i="1"/>
  <c r="BL470" i="1"/>
  <c r="BC470" i="1"/>
  <c r="AO470" i="1"/>
  <c r="AM470" i="1"/>
  <c r="AL470" i="1"/>
  <c r="AK470" i="1"/>
  <c r="AJ470" i="1"/>
  <c r="AG470" i="1"/>
  <c r="AI470" i="1" s="1"/>
  <c r="A470" i="1"/>
  <c r="BL469" i="1"/>
  <c r="BC469" i="1"/>
  <c r="AO469" i="1"/>
  <c r="AM469" i="1"/>
  <c r="AL469" i="1"/>
  <c r="AK469" i="1"/>
  <c r="AJ469" i="1"/>
  <c r="AG469" i="1"/>
  <c r="AI469" i="1" s="1"/>
  <c r="A469" i="1"/>
  <c r="BL468" i="1"/>
  <c r="BC468" i="1"/>
  <c r="AO468" i="1"/>
  <c r="AM468" i="1"/>
  <c r="AL468" i="1"/>
  <c r="AK468" i="1"/>
  <c r="AJ468" i="1"/>
  <c r="AG468" i="1"/>
  <c r="AI468" i="1" s="1"/>
  <c r="A468" i="1"/>
  <c r="BL467" i="1"/>
  <c r="BC467" i="1"/>
  <c r="AO467" i="1"/>
  <c r="AM467" i="1"/>
  <c r="AL467" i="1"/>
  <c r="AK467" i="1"/>
  <c r="AJ467" i="1"/>
  <c r="AG467" i="1"/>
  <c r="AI467" i="1" s="1"/>
  <c r="A467" i="1"/>
  <c r="BL466" i="1"/>
  <c r="BC466" i="1"/>
  <c r="AO466" i="1"/>
  <c r="AM466" i="1"/>
  <c r="AL466" i="1"/>
  <c r="AN466" i="1" s="1"/>
  <c r="AK466" i="1"/>
  <c r="AJ466" i="1"/>
  <c r="AG466" i="1"/>
  <c r="AI466" i="1" s="1"/>
  <c r="A466" i="1"/>
  <c r="BL465" i="1"/>
  <c r="BC465" i="1"/>
  <c r="AO465" i="1"/>
  <c r="AM465" i="1"/>
  <c r="AL465" i="1"/>
  <c r="AK465" i="1"/>
  <c r="AJ465" i="1"/>
  <c r="AG465" i="1"/>
  <c r="AI465" i="1" s="1"/>
  <c r="A465" i="1"/>
  <c r="BL464" i="1"/>
  <c r="BC464" i="1"/>
  <c r="AO464" i="1"/>
  <c r="AM464" i="1"/>
  <c r="AL464" i="1"/>
  <c r="AK464" i="1"/>
  <c r="AJ464" i="1"/>
  <c r="AG464" i="1"/>
  <c r="AI464" i="1" s="1"/>
  <c r="A464" i="1"/>
  <c r="BL463" i="1"/>
  <c r="BC463" i="1"/>
  <c r="AO463" i="1"/>
  <c r="AM463" i="1"/>
  <c r="AL463" i="1"/>
  <c r="AK463" i="1"/>
  <c r="AJ463" i="1"/>
  <c r="AG463" i="1"/>
  <c r="AI463" i="1" s="1"/>
  <c r="A463" i="1"/>
  <c r="BL462" i="1"/>
  <c r="BC462" i="1"/>
  <c r="AO462" i="1"/>
  <c r="AM462" i="1"/>
  <c r="AL462" i="1"/>
  <c r="AK462" i="1"/>
  <c r="AJ462" i="1"/>
  <c r="AG462" i="1"/>
  <c r="AI462" i="1" s="1"/>
  <c r="A462" i="1"/>
  <c r="BL461" i="1"/>
  <c r="BC461" i="1"/>
  <c r="AO461" i="1"/>
  <c r="AM461" i="1"/>
  <c r="AL461" i="1"/>
  <c r="AK461" i="1"/>
  <c r="AJ461" i="1"/>
  <c r="AG461" i="1"/>
  <c r="AI461" i="1" s="1"/>
  <c r="A461" i="1"/>
  <c r="BL460" i="1"/>
  <c r="BC460" i="1"/>
  <c r="AO460" i="1"/>
  <c r="AM460" i="1"/>
  <c r="AL460" i="1"/>
  <c r="AK460" i="1"/>
  <c r="AJ460" i="1"/>
  <c r="AG460" i="1"/>
  <c r="AI460" i="1" s="1"/>
  <c r="A460" i="1"/>
  <c r="BL459" i="1"/>
  <c r="BC459" i="1"/>
  <c r="AO459" i="1"/>
  <c r="AM459" i="1"/>
  <c r="AL459" i="1"/>
  <c r="AK459" i="1"/>
  <c r="AJ459" i="1"/>
  <c r="AG459" i="1"/>
  <c r="AI459" i="1" s="1"/>
  <c r="A459" i="1"/>
  <c r="BL458" i="1"/>
  <c r="BC458" i="1"/>
  <c r="AO458" i="1"/>
  <c r="AM458" i="1"/>
  <c r="AL458" i="1"/>
  <c r="AN458" i="1" s="1"/>
  <c r="AK458" i="1"/>
  <c r="AJ458" i="1"/>
  <c r="AG458" i="1"/>
  <c r="AI458" i="1" s="1"/>
  <c r="A458" i="1"/>
  <c r="BL457" i="1"/>
  <c r="BC457" i="1"/>
  <c r="AO457" i="1"/>
  <c r="AM457" i="1"/>
  <c r="AL457" i="1"/>
  <c r="AK457" i="1"/>
  <c r="AJ457" i="1"/>
  <c r="AG457" i="1"/>
  <c r="AI457" i="1" s="1"/>
  <c r="A457" i="1"/>
  <c r="BL456" i="1"/>
  <c r="BC456" i="1"/>
  <c r="AO456" i="1"/>
  <c r="AM456" i="1"/>
  <c r="AL456" i="1"/>
  <c r="AK456" i="1"/>
  <c r="AJ456" i="1"/>
  <c r="AG456" i="1"/>
  <c r="AI456" i="1" s="1"/>
  <c r="A456" i="1"/>
  <c r="BL455" i="1"/>
  <c r="BC455" i="1"/>
  <c r="AO455" i="1"/>
  <c r="AM455" i="1"/>
  <c r="AL455" i="1"/>
  <c r="AK455" i="1"/>
  <c r="AJ455" i="1"/>
  <c r="AG455" i="1"/>
  <c r="AI455" i="1" s="1"/>
  <c r="A455" i="1"/>
  <c r="BL454" i="1"/>
  <c r="BC454" i="1"/>
  <c r="AO454" i="1"/>
  <c r="AM454" i="1"/>
  <c r="AL454" i="1"/>
  <c r="AK454" i="1"/>
  <c r="AJ454" i="1"/>
  <c r="AG454" i="1"/>
  <c r="AI454" i="1" s="1"/>
  <c r="A454" i="1"/>
  <c r="BL453" i="1"/>
  <c r="BC453" i="1"/>
  <c r="AO453" i="1"/>
  <c r="AM453" i="1"/>
  <c r="AL453" i="1"/>
  <c r="AK453" i="1"/>
  <c r="AJ453" i="1"/>
  <c r="AG453" i="1"/>
  <c r="AI453" i="1" s="1"/>
  <c r="A453" i="1"/>
  <c r="BL452" i="1"/>
  <c r="BC452" i="1"/>
  <c r="AO452" i="1"/>
  <c r="AM452" i="1"/>
  <c r="AL452" i="1"/>
  <c r="AK452" i="1"/>
  <c r="AJ452" i="1"/>
  <c r="AG452" i="1"/>
  <c r="AI452" i="1" s="1"/>
  <c r="A452" i="1"/>
  <c r="BL451" i="1"/>
  <c r="BC451" i="1"/>
  <c r="AO451" i="1"/>
  <c r="AM451" i="1"/>
  <c r="AL451" i="1"/>
  <c r="AK451" i="1"/>
  <c r="AJ451" i="1"/>
  <c r="AG451" i="1"/>
  <c r="AI451" i="1" s="1"/>
  <c r="A451" i="1"/>
  <c r="BL450" i="1"/>
  <c r="BC450" i="1"/>
  <c r="AO450" i="1"/>
  <c r="AM450" i="1"/>
  <c r="AL450" i="1"/>
  <c r="AK450" i="1"/>
  <c r="AJ450" i="1"/>
  <c r="AG450" i="1"/>
  <c r="AI450" i="1" s="1"/>
  <c r="A450" i="1"/>
  <c r="BL449" i="1"/>
  <c r="BC449" i="1"/>
  <c r="AO449" i="1"/>
  <c r="AM449" i="1"/>
  <c r="AL449" i="1"/>
  <c r="AK449" i="1"/>
  <c r="AJ449" i="1"/>
  <c r="AG449" i="1"/>
  <c r="AI449" i="1" s="1"/>
  <c r="A449" i="1"/>
  <c r="BL448" i="1"/>
  <c r="BC448" i="1"/>
  <c r="AO448" i="1"/>
  <c r="AM448" i="1"/>
  <c r="AL448" i="1"/>
  <c r="AK448" i="1"/>
  <c r="AJ448" i="1"/>
  <c r="AG448" i="1"/>
  <c r="AI448" i="1" s="1"/>
  <c r="A448" i="1"/>
  <c r="BL447" i="1"/>
  <c r="BC447" i="1"/>
  <c r="AO447" i="1"/>
  <c r="AM447" i="1"/>
  <c r="AL447" i="1"/>
  <c r="AK447" i="1"/>
  <c r="AJ447" i="1"/>
  <c r="AG447" i="1"/>
  <c r="AI447" i="1" s="1"/>
  <c r="A447" i="1"/>
  <c r="BL446" i="1"/>
  <c r="BC446" i="1"/>
  <c r="AO446" i="1"/>
  <c r="AM446" i="1"/>
  <c r="AL446" i="1"/>
  <c r="AK446" i="1"/>
  <c r="AJ446" i="1"/>
  <c r="AG446" i="1"/>
  <c r="AI446" i="1" s="1"/>
  <c r="A446" i="1"/>
  <c r="BL445" i="1"/>
  <c r="BC445" i="1"/>
  <c r="AO445" i="1"/>
  <c r="AM445" i="1"/>
  <c r="AL445" i="1"/>
  <c r="AK445" i="1"/>
  <c r="AJ445" i="1"/>
  <c r="AG445" i="1"/>
  <c r="AI445" i="1" s="1"/>
  <c r="A445" i="1"/>
  <c r="BL444" i="1"/>
  <c r="BC444" i="1"/>
  <c r="AO444" i="1"/>
  <c r="AM444" i="1"/>
  <c r="AL444" i="1"/>
  <c r="AK444" i="1"/>
  <c r="AJ444" i="1"/>
  <c r="AG444" i="1"/>
  <c r="AI444" i="1" s="1"/>
  <c r="A444" i="1"/>
  <c r="BL443" i="1"/>
  <c r="BC443" i="1"/>
  <c r="AO443" i="1"/>
  <c r="AM443" i="1"/>
  <c r="AL443" i="1"/>
  <c r="AK443" i="1"/>
  <c r="AJ443" i="1"/>
  <c r="AG443" i="1"/>
  <c r="AI443" i="1" s="1"/>
  <c r="A443" i="1"/>
  <c r="BL442" i="1"/>
  <c r="BC442" i="1"/>
  <c r="AO442" i="1"/>
  <c r="AM442" i="1"/>
  <c r="AL442" i="1"/>
  <c r="AK442" i="1"/>
  <c r="AJ442" i="1"/>
  <c r="AG442" i="1"/>
  <c r="AI442" i="1" s="1"/>
  <c r="A442" i="1"/>
  <c r="BL441" i="1"/>
  <c r="BC441" i="1"/>
  <c r="AO441" i="1"/>
  <c r="AM441" i="1"/>
  <c r="AL441" i="1"/>
  <c r="AK441" i="1"/>
  <c r="AJ441" i="1"/>
  <c r="AG441" i="1"/>
  <c r="AI441" i="1" s="1"/>
  <c r="A441" i="1"/>
  <c r="BL440" i="1"/>
  <c r="BC440" i="1"/>
  <c r="AO440" i="1"/>
  <c r="AM440" i="1"/>
  <c r="AL440" i="1"/>
  <c r="AK440" i="1"/>
  <c r="AJ440" i="1"/>
  <c r="AG440" i="1"/>
  <c r="AI440" i="1" s="1"/>
  <c r="A440" i="1"/>
  <c r="BL439" i="1"/>
  <c r="BC439" i="1"/>
  <c r="AO439" i="1"/>
  <c r="AM439" i="1"/>
  <c r="AL439" i="1"/>
  <c r="AK439" i="1"/>
  <c r="AJ439" i="1"/>
  <c r="AG439" i="1"/>
  <c r="AI439" i="1" s="1"/>
  <c r="A439" i="1"/>
  <c r="BL438" i="1"/>
  <c r="BC438" i="1"/>
  <c r="AO438" i="1"/>
  <c r="AM438" i="1"/>
  <c r="AL438" i="1"/>
  <c r="AK438" i="1"/>
  <c r="AJ438" i="1"/>
  <c r="AG438" i="1"/>
  <c r="AI438" i="1" s="1"/>
  <c r="A438" i="1"/>
  <c r="BL437" i="1"/>
  <c r="BC437" i="1"/>
  <c r="AO437" i="1"/>
  <c r="AM437" i="1"/>
  <c r="AL437" i="1"/>
  <c r="AK437" i="1"/>
  <c r="AJ437" i="1"/>
  <c r="AG437" i="1"/>
  <c r="AI437" i="1" s="1"/>
  <c r="A437" i="1"/>
  <c r="BL436" i="1"/>
  <c r="BC436" i="1"/>
  <c r="AO436" i="1"/>
  <c r="AM436" i="1"/>
  <c r="AL436" i="1"/>
  <c r="AK436" i="1"/>
  <c r="AJ436" i="1"/>
  <c r="AG436" i="1"/>
  <c r="AI436" i="1" s="1"/>
  <c r="A436" i="1"/>
  <c r="BL435" i="1"/>
  <c r="BC435" i="1"/>
  <c r="AO435" i="1"/>
  <c r="AM435" i="1"/>
  <c r="AL435" i="1"/>
  <c r="AK435" i="1"/>
  <c r="AJ435" i="1"/>
  <c r="AG435" i="1"/>
  <c r="AI435" i="1" s="1"/>
  <c r="A435" i="1"/>
  <c r="BL434" i="1"/>
  <c r="BC434" i="1"/>
  <c r="AO434" i="1"/>
  <c r="AM434" i="1"/>
  <c r="AL434" i="1"/>
  <c r="AN434" i="1" s="1"/>
  <c r="AK434" i="1"/>
  <c r="AJ434" i="1"/>
  <c r="AG434" i="1"/>
  <c r="AI434" i="1" s="1"/>
  <c r="A434" i="1"/>
  <c r="BL433" i="1"/>
  <c r="BC433" i="1"/>
  <c r="AO433" i="1"/>
  <c r="AM433" i="1"/>
  <c r="AL433" i="1"/>
  <c r="AK433" i="1"/>
  <c r="AJ433" i="1"/>
  <c r="AG433" i="1"/>
  <c r="AI433" i="1" s="1"/>
  <c r="A433" i="1"/>
  <c r="BL432" i="1"/>
  <c r="BC432" i="1"/>
  <c r="AO432" i="1"/>
  <c r="AM432" i="1"/>
  <c r="AL432" i="1"/>
  <c r="AK432" i="1"/>
  <c r="AJ432" i="1"/>
  <c r="AG432" i="1"/>
  <c r="AI432" i="1" s="1"/>
  <c r="A432" i="1"/>
  <c r="BL431" i="1"/>
  <c r="BC431" i="1"/>
  <c r="AO431" i="1"/>
  <c r="AM431" i="1"/>
  <c r="AL431" i="1"/>
  <c r="AK431" i="1"/>
  <c r="AJ431" i="1"/>
  <c r="AG431" i="1"/>
  <c r="AI431" i="1" s="1"/>
  <c r="A431" i="1"/>
  <c r="BL430" i="1"/>
  <c r="BC430" i="1"/>
  <c r="AO430" i="1"/>
  <c r="AM430" i="1"/>
  <c r="AL430" i="1"/>
  <c r="AK430" i="1"/>
  <c r="AJ430" i="1"/>
  <c r="AG430" i="1"/>
  <c r="AI430" i="1" s="1"/>
  <c r="A430" i="1"/>
  <c r="BL429" i="1"/>
  <c r="BC429" i="1"/>
  <c r="AO429" i="1"/>
  <c r="AM429" i="1"/>
  <c r="AL429" i="1"/>
  <c r="AK429" i="1"/>
  <c r="AJ429" i="1"/>
  <c r="AG429" i="1"/>
  <c r="AI429" i="1" s="1"/>
  <c r="A429" i="1"/>
  <c r="BL428" i="1"/>
  <c r="BC428" i="1"/>
  <c r="AO428" i="1"/>
  <c r="AM428" i="1"/>
  <c r="AL428" i="1"/>
  <c r="AK428" i="1"/>
  <c r="AJ428" i="1"/>
  <c r="AG428" i="1"/>
  <c r="AI428" i="1" s="1"/>
  <c r="A428" i="1"/>
  <c r="BL427" i="1"/>
  <c r="BC427" i="1"/>
  <c r="AO427" i="1"/>
  <c r="AM427" i="1"/>
  <c r="AL427" i="1"/>
  <c r="AK427" i="1"/>
  <c r="AJ427" i="1"/>
  <c r="AG427" i="1"/>
  <c r="AI427" i="1" s="1"/>
  <c r="A427" i="1"/>
  <c r="BL426" i="1"/>
  <c r="BC426" i="1"/>
  <c r="AO426" i="1"/>
  <c r="AM426" i="1"/>
  <c r="AL426" i="1"/>
  <c r="AK426" i="1"/>
  <c r="AJ426" i="1"/>
  <c r="AG426" i="1"/>
  <c r="AI426" i="1" s="1"/>
  <c r="A426" i="1"/>
  <c r="BL425" i="1"/>
  <c r="BC425" i="1"/>
  <c r="AO425" i="1"/>
  <c r="AM425" i="1"/>
  <c r="AL425" i="1"/>
  <c r="AK425" i="1"/>
  <c r="AJ425" i="1"/>
  <c r="AG425" i="1"/>
  <c r="AI425" i="1" s="1"/>
  <c r="A425" i="1"/>
  <c r="BL424" i="1"/>
  <c r="BC424" i="1"/>
  <c r="AO424" i="1"/>
  <c r="AM424" i="1"/>
  <c r="AL424" i="1"/>
  <c r="AK424" i="1"/>
  <c r="AJ424" i="1"/>
  <c r="AG424" i="1"/>
  <c r="AI424" i="1" s="1"/>
  <c r="A424" i="1"/>
  <c r="BL423" i="1"/>
  <c r="BC423" i="1"/>
  <c r="AO423" i="1"/>
  <c r="AM423" i="1"/>
  <c r="AL423" i="1"/>
  <c r="AK423" i="1"/>
  <c r="AJ423" i="1"/>
  <c r="AG423" i="1"/>
  <c r="AI423" i="1" s="1"/>
  <c r="A423" i="1"/>
  <c r="BL422" i="1"/>
  <c r="BC422" i="1"/>
  <c r="AO422" i="1"/>
  <c r="AM422" i="1"/>
  <c r="AL422" i="1"/>
  <c r="AK422" i="1"/>
  <c r="AJ422" i="1"/>
  <c r="AG422" i="1"/>
  <c r="AI422" i="1" s="1"/>
  <c r="A422" i="1"/>
  <c r="BL421" i="1"/>
  <c r="BC421" i="1"/>
  <c r="AO421" i="1"/>
  <c r="AM421" i="1"/>
  <c r="AL421" i="1"/>
  <c r="AK421" i="1"/>
  <c r="AJ421" i="1"/>
  <c r="AG421" i="1"/>
  <c r="AI421" i="1" s="1"/>
  <c r="A421" i="1"/>
  <c r="BL420" i="1"/>
  <c r="BC420" i="1"/>
  <c r="AO420" i="1"/>
  <c r="AM420" i="1"/>
  <c r="AL420" i="1"/>
  <c r="AK420" i="1"/>
  <c r="AJ420" i="1"/>
  <c r="AG420" i="1"/>
  <c r="AI420" i="1" s="1"/>
  <c r="A420" i="1"/>
  <c r="BL419" i="1"/>
  <c r="BC419" i="1"/>
  <c r="AO419" i="1"/>
  <c r="AM419" i="1"/>
  <c r="AL419" i="1"/>
  <c r="AK419" i="1"/>
  <c r="AJ419" i="1"/>
  <c r="AG419" i="1"/>
  <c r="AI419" i="1" s="1"/>
  <c r="A419" i="1"/>
  <c r="BL418" i="1"/>
  <c r="BC418" i="1"/>
  <c r="AO418" i="1"/>
  <c r="AM418" i="1"/>
  <c r="AL418" i="1"/>
  <c r="AK418" i="1"/>
  <c r="AJ418" i="1"/>
  <c r="AG418" i="1"/>
  <c r="AI418" i="1" s="1"/>
  <c r="A418" i="1"/>
  <c r="BL417" i="1"/>
  <c r="BC417" i="1"/>
  <c r="AO417" i="1"/>
  <c r="AM417" i="1"/>
  <c r="AL417" i="1"/>
  <c r="AK417" i="1"/>
  <c r="AJ417" i="1"/>
  <c r="AG417" i="1"/>
  <c r="AI417" i="1" s="1"/>
  <c r="A417" i="1"/>
  <c r="BL416" i="1"/>
  <c r="BC416" i="1"/>
  <c r="AO416" i="1"/>
  <c r="AM416" i="1"/>
  <c r="AL416" i="1"/>
  <c r="AK416" i="1"/>
  <c r="AJ416" i="1"/>
  <c r="AG416" i="1"/>
  <c r="AI416" i="1" s="1"/>
  <c r="A416" i="1"/>
  <c r="BL415" i="1"/>
  <c r="BC415" i="1"/>
  <c r="AO415" i="1"/>
  <c r="AM415" i="1"/>
  <c r="AL415" i="1"/>
  <c r="AK415" i="1"/>
  <c r="AJ415" i="1"/>
  <c r="AG415" i="1"/>
  <c r="AI415" i="1" s="1"/>
  <c r="A415" i="1"/>
  <c r="BL414" i="1"/>
  <c r="BC414" i="1"/>
  <c r="AO414" i="1"/>
  <c r="AM414" i="1"/>
  <c r="AL414" i="1"/>
  <c r="AK414" i="1"/>
  <c r="AJ414" i="1"/>
  <c r="AG414" i="1"/>
  <c r="AI414" i="1" s="1"/>
  <c r="A414" i="1"/>
  <c r="BL413" i="1"/>
  <c r="BC413" i="1"/>
  <c r="AO413" i="1"/>
  <c r="AM413" i="1"/>
  <c r="AL413" i="1"/>
  <c r="AK413" i="1"/>
  <c r="AJ413" i="1"/>
  <c r="AG413" i="1"/>
  <c r="AI413" i="1" s="1"/>
  <c r="A413" i="1"/>
  <c r="BL412" i="1"/>
  <c r="BC412" i="1"/>
  <c r="AO412" i="1"/>
  <c r="AM412" i="1"/>
  <c r="AL412" i="1"/>
  <c r="AK412" i="1"/>
  <c r="AJ412" i="1"/>
  <c r="AG412" i="1"/>
  <c r="AI412" i="1" s="1"/>
  <c r="A412" i="1"/>
  <c r="BL411" i="1"/>
  <c r="BC411" i="1"/>
  <c r="AO411" i="1"/>
  <c r="AM411" i="1"/>
  <c r="AL411" i="1"/>
  <c r="AK411" i="1"/>
  <c r="AJ411" i="1"/>
  <c r="AG411" i="1"/>
  <c r="AI411" i="1" s="1"/>
  <c r="A411" i="1"/>
  <c r="BL410" i="1"/>
  <c r="BC410" i="1"/>
  <c r="AO410" i="1"/>
  <c r="AM410" i="1"/>
  <c r="AL410" i="1"/>
  <c r="AN410" i="1" s="1"/>
  <c r="AK410" i="1"/>
  <c r="AJ410" i="1"/>
  <c r="AG410" i="1"/>
  <c r="AI410" i="1" s="1"/>
  <c r="A410" i="1"/>
  <c r="BL409" i="1"/>
  <c r="BC409" i="1"/>
  <c r="AO409" i="1"/>
  <c r="AM409" i="1"/>
  <c r="AL409" i="1"/>
  <c r="AK409" i="1"/>
  <c r="AJ409" i="1"/>
  <c r="AG409" i="1"/>
  <c r="AI409" i="1" s="1"/>
  <c r="A409" i="1"/>
  <c r="BL408" i="1"/>
  <c r="BC408" i="1"/>
  <c r="AO408" i="1"/>
  <c r="AM408" i="1"/>
  <c r="AL408" i="1"/>
  <c r="AK408" i="1"/>
  <c r="AJ408" i="1"/>
  <c r="AG408" i="1"/>
  <c r="AI408" i="1" s="1"/>
  <c r="A408" i="1"/>
  <c r="BL407" i="1"/>
  <c r="BC407" i="1"/>
  <c r="AO407" i="1"/>
  <c r="AM407" i="1"/>
  <c r="AL407" i="1"/>
  <c r="AK407" i="1"/>
  <c r="AJ407" i="1"/>
  <c r="AG407" i="1"/>
  <c r="AI407" i="1" s="1"/>
  <c r="A407" i="1"/>
  <c r="BL406" i="1"/>
  <c r="BC406" i="1"/>
  <c r="AO406" i="1"/>
  <c r="AM406" i="1"/>
  <c r="AL406" i="1"/>
  <c r="AK406" i="1"/>
  <c r="AJ406" i="1"/>
  <c r="AG406" i="1"/>
  <c r="AI406" i="1" s="1"/>
  <c r="A406" i="1"/>
  <c r="BL405" i="1"/>
  <c r="BC405" i="1"/>
  <c r="AO405" i="1"/>
  <c r="AM405" i="1"/>
  <c r="AL405" i="1"/>
  <c r="AK405" i="1"/>
  <c r="AJ405" i="1"/>
  <c r="AG405" i="1"/>
  <c r="AI405" i="1" s="1"/>
  <c r="A405" i="1"/>
  <c r="BL404" i="1"/>
  <c r="BC404" i="1"/>
  <c r="AO404" i="1"/>
  <c r="AM404" i="1"/>
  <c r="AL404" i="1"/>
  <c r="AK404" i="1"/>
  <c r="AJ404" i="1"/>
  <c r="AG404" i="1"/>
  <c r="AI404" i="1" s="1"/>
  <c r="A404" i="1"/>
  <c r="BL403" i="1"/>
  <c r="BC403" i="1"/>
  <c r="AO403" i="1"/>
  <c r="AM403" i="1"/>
  <c r="AL403" i="1"/>
  <c r="AK403" i="1"/>
  <c r="AJ403" i="1"/>
  <c r="AG403" i="1"/>
  <c r="AI403" i="1" s="1"/>
  <c r="A403" i="1"/>
  <c r="BL402" i="1"/>
  <c r="BC402" i="1"/>
  <c r="AO402" i="1"/>
  <c r="AM402" i="1"/>
  <c r="AL402" i="1"/>
  <c r="AN402" i="1" s="1"/>
  <c r="AK402" i="1"/>
  <c r="AJ402" i="1"/>
  <c r="AG402" i="1"/>
  <c r="AI402" i="1" s="1"/>
  <c r="A402" i="1"/>
  <c r="BL401" i="1"/>
  <c r="BC401" i="1"/>
  <c r="AO401" i="1"/>
  <c r="AM401" i="1"/>
  <c r="AL401" i="1"/>
  <c r="AK401" i="1"/>
  <c r="AJ401" i="1"/>
  <c r="AG401" i="1"/>
  <c r="AI401" i="1" s="1"/>
  <c r="A401" i="1"/>
  <c r="BL400" i="1"/>
  <c r="BC400" i="1"/>
  <c r="AO400" i="1"/>
  <c r="AM400" i="1"/>
  <c r="AL400" i="1"/>
  <c r="AK400" i="1"/>
  <c r="AJ400" i="1"/>
  <c r="AG400" i="1"/>
  <c r="AI400" i="1" s="1"/>
  <c r="A400" i="1"/>
  <c r="BL399" i="1"/>
  <c r="BC399" i="1"/>
  <c r="AO399" i="1"/>
  <c r="AM399" i="1"/>
  <c r="AL399" i="1"/>
  <c r="AK399" i="1"/>
  <c r="AJ399" i="1"/>
  <c r="AG399" i="1"/>
  <c r="AI399" i="1" s="1"/>
  <c r="A399" i="1"/>
  <c r="BL398" i="1"/>
  <c r="BC398" i="1"/>
  <c r="AO398" i="1"/>
  <c r="AM398" i="1"/>
  <c r="AL398" i="1"/>
  <c r="AK398" i="1"/>
  <c r="AJ398" i="1"/>
  <c r="AG398" i="1"/>
  <c r="AI398" i="1" s="1"/>
  <c r="A398" i="1"/>
  <c r="BL397" i="1"/>
  <c r="BC397" i="1"/>
  <c r="AO397" i="1"/>
  <c r="AM397" i="1"/>
  <c r="AL397" i="1"/>
  <c r="AK397" i="1"/>
  <c r="AJ397" i="1"/>
  <c r="AG397" i="1"/>
  <c r="AI397" i="1" s="1"/>
  <c r="A397" i="1"/>
  <c r="BL396" i="1"/>
  <c r="BC396" i="1"/>
  <c r="AO396" i="1"/>
  <c r="AM396" i="1"/>
  <c r="AL396" i="1"/>
  <c r="AK396" i="1"/>
  <c r="AJ396" i="1"/>
  <c r="AG396" i="1"/>
  <c r="AI396" i="1" s="1"/>
  <c r="A396" i="1"/>
  <c r="BL395" i="1"/>
  <c r="BC395" i="1"/>
  <c r="AO395" i="1"/>
  <c r="AM395" i="1"/>
  <c r="AL395" i="1"/>
  <c r="AK395" i="1"/>
  <c r="AJ395" i="1"/>
  <c r="AG395" i="1"/>
  <c r="AI395" i="1" s="1"/>
  <c r="A395" i="1"/>
  <c r="BL394" i="1"/>
  <c r="BC394" i="1"/>
  <c r="AO394" i="1"/>
  <c r="AM394" i="1"/>
  <c r="AL394" i="1"/>
  <c r="AN394" i="1" s="1"/>
  <c r="AK394" i="1"/>
  <c r="AJ394" i="1"/>
  <c r="AG394" i="1"/>
  <c r="AI394" i="1" s="1"/>
  <c r="A394" i="1"/>
  <c r="BL393" i="1"/>
  <c r="BC393" i="1"/>
  <c r="AO393" i="1"/>
  <c r="AM393" i="1"/>
  <c r="AL393" i="1"/>
  <c r="AK393" i="1"/>
  <c r="AJ393" i="1"/>
  <c r="AG393" i="1"/>
  <c r="AI393" i="1" s="1"/>
  <c r="A393" i="1"/>
  <c r="BL392" i="1"/>
  <c r="BC392" i="1"/>
  <c r="AO392" i="1"/>
  <c r="AM392" i="1"/>
  <c r="AL392" i="1"/>
  <c r="AK392" i="1"/>
  <c r="AJ392" i="1"/>
  <c r="AG392" i="1"/>
  <c r="AI392" i="1" s="1"/>
  <c r="A392" i="1"/>
  <c r="BL391" i="1"/>
  <c r="BC391" i="1"/>
  <c r="AO391" i="1"/>
  <c r="AM391" i="1"/>
  <c r="AL391" i="1"/>
  <c r="AK391" i="1"/>
  <c r="AJ391" i="1"/>
  <c r="AG391" i="1"/>
  <c r="AI391" i="1" s="1"/>
  <c r="A391" i="1"/>
  <c r="BL390" i="1"/>
  <c r="BC390" i="1"/>
  <c r="AO390" i="1"/>
  <c r="AM390" i="1"/>
  <c r="AL390" i="1"/>
  <c r="AK390" i="1"/>
  <c r="AJ390" i="1"/>
  <c r="AG390" i="1"/>
  <c r="AI390" i="1" s="1"/>
  <c r="A390" i="1"/>
  <c r="BL389" i="1"/>
  <c r="BC389" i="1"/>
  <c r="AO389" i="1"/>
  <c r="AM389" i="1"/>
  <c r="AL389" i="1"/>
  <c r="AK389" i="1"/>
  <c r="AJ389" i="1"/>
  <c r="AG389" i="1"/>
  <c r="AI389" i="1" s="1"/>
  <c r="A389" i="1"/>
  <c r="BL388" i="1"/>
  <c r="BC388" i="1"/>
  <c r="AO388" i="1"/>
  <c r="AM388" i="1"/>
  <c r="AL388" i="1"/>
  <c r="AK388" i="1"/>
  <c r="AJ388" i="1"/>
  <c r="AG388" i="1"/>
  <c r="AI388" i="1" s="1"/>
  <c r="A388" i="1"/>
  <c r="BL387" i="1"/>
  <c r="BC387" i="1"/>
  <c r="AO387" i="1"/>
  <c r="AM387" i="1"/>
  <c r="AL387" i="1"/>
  <c r="AK387" i="1"/>
  <c r="AJ387" i="1"/>
  <c r="AG387" i="1"/>
  <c r="AI387" i="1" s="1"/>
  <c r="A387" i="1"/>
  <c r="BL386" i="1"/>
  <c r="BC386" i="1"/>
  <c r="AO386" i="1"/>
  <c r="AM386" i="1"/>
  <c r="AL386" i="1"/>
  <c r="AN386" i="1" s="1"/>
  <c r="AK386" i="1"/>
  <c r="AJ386" i="1"/>
  <c r="AG386" i="1"/>
  <c r="AI386" i="1" s="1"/>
  <c r="A386" i="1"/>
  <c r="BL385" i="1"/>
  <c r="BC385" i="1"/>
  <c r="AO385" i="1"/>
  <c r="AM385" i="1"/>
  <c r="AL385" i="1"/>
  <c r="AK385" i="1"/>
  <c r="AJ385" i="1"/>
  <c r="AG385" i="1"/>
  <c r="AI385" i="1" s="1"/>
  <c r="A385" i="1"/>
  <c r="BL384" i="1"/>
  <c r="BC384" i="1"/>
  <c r="AO384" i="1"/>
  <c r="AM384" i="1"/>
  <c r="AL384" i="1"/>
  <c r="AK384" i="1"/>
  <c r="AJ384" i="1"/>
  <c r="AG384" i="1"/>
  <c r="AI384" i="1" s="1"/>
  <c r="A384" i="1"/>
  <c r="BL383" i="1"/>
  <c r="BC383" i="1"/>
  <c r="AO383" i="1"/>
  <c r="AM383" i="1"/>
  <c r="AL383" i="1"/>
  <c r="AK383" i="1"/>
  <c r="AJ383" i="1"/>
  <c r="AG383" i="1"/>
  <c r="AI383" i="1" s="1"/>
  <c r="A383" i="1"/>
  <c r="BL382" i="1"/>
  <c r="BC382" i="1"/>
  <c r="AO382" i="1"/>
  <c r="AM382" i="1"/>
  <c r="AL382" i="1"/>
  <c r="AK382" i="1"/>
  <c r="AJ382" i="1"/>
  <c r="AG382" i="1"/>
  <c r="AI382" i="1" s="1"/>
  <c r="A382" i="1"/>
  <c r="BL381" i="1"/>
  <c r="BC381" i="1"/>
  <c r="AO381" i="1"/>
  <c r="AM381" i="1"/>
  <c r="AL381" i="1"/>
  <c r="AN381" i="1" s="1"/>
  <c r="AK381" i="1"/>
  <c r="AJ381" i="1"/>
  <c r="AG381" i="1"/>
  <c r="AI381" i="1" s="1"/>
  <c r="A381" i="1"/>
  <c r="BL380" i="1"/>
  <c r="BC380" i="1"/>
  <c r="AO380" i="1"/>
  <c r="AM380" i="1"/>
  <c r="AL380" i="1"/>
  <c r="AK380" i="1"/>
  <c r="AJ380" i="1"/>
  <c r="AG380" i="1"/>
  <c r="AI380" i="1" s="1"/>
  <c r="A380" i="1"/>
  <c r="BL379" i="1"/>
  <c r="BC379" i="1"/>
  <c r="AO379" i="1"/>
  <c r="AM379" i="1"/>
  <c r="AL379" i="1"/>
  <c r="AK379" i="1"/>
  <c r="AJ379" i="1"/>
  <c r="AG379" i="1"/>
  <c r="AI379" i="1" s="1"/>
  <c r="A379" i="1"/>
  <c r="BL378" i="1"/>
  <c r="BC378" i="1"/>
  <c r="AO378" i="1"/>
  <c r="AM378" i="1"/>
  <c r="AL378" i="1"/>
  <c r="AK378" i="1"/>
  <c r="AJ378" i="1"/>
  <c r="AG378" i="1"/>
  <c r="AI378" i="1" s="1"/>
  <c r="A378" i="1"/>
  <c r="BL377" i="1"/>
  <c r="BC377" i="1"/>
  <c r="AO377" i="1"/>
  <c r="AM377" i="1"/>
  <c r="AL377" i="1"/>
  <c r="AK377" i="1"/>
  <c r="AJ377" i="1"/>
  <c r="AG377" i="1"/>
  <c r="AI377" i="1" s="1"/>
  <c r="A377" i="1"/>
  <c r="BL376" i="1"/>
  <c r="BC376" i="1"/>
  <c r="AO376" i="1"/>
  <c r="AM376" i="1"/>
  <c r="AL376" i="1"/>
  <c r="AK376" i="1"/>
  <c r="AJ376" i="1"/>
  <c r="AG376" i="1"/>
  <c r="AI376" i="1" s="1"/>
  <c r="A376" i="1"/>
  <c r="BL375" i="1"/>
  <c r="BC375" i="1"/>
  <c r="AO375" i="1"/>
  <c r="AM375" i="1"/>
  <c r="AL375" i="1"/>
  <c r="AK375" i="1"/>
  <c r="AJ375" i="1"/>
  <c r="AG375" i="1"/>
  <c r="AI375" i="1" s="1"/>
  <c r="A375" i="1"/>
  <c r="BL374" i="1"/>
  <c r="BC374" i="1"/>
  <c r="AO374" i="1"/>
  <c r="AM374" i="1"/>
  <c r="AL374" i="1"/>
  <c r="AK374" i="1"/>
  <c r="AJ374" i="1"/>
  <c r="AG374" i="1"/>
  <c r="AI374" i="1" s="1"/>
  <c r="A374" i="1"/>
  <c r="BL373" i="1"/>
  <c r="BC373" i="1"/>
  <c r="AO373" i="1"/>
  <c r="AM373" i="1"/>
  <c r="AL373" i="1"/>
  <c r="AK373" i="1"/>
  <c r="AJ373" i="1"/>
  <c r="AG373" i="1"/>
  <c r="AI373" i="1" s="1"/>
  <c r="A373" i="1"/>
  <c r="BL372" i="1"/>
  <c r="BC372" i="1"/>
  <c r="AO372" i="1"/>
  <c r="AM372" i="1"/>
  <c r="AL372" i="1"/>
  <c r="AK372" i="1"/>
  <c r="AJ372" i="1"/>
  <c r="AG372" i="1"/>
  <c r="AI372" i="1" s="1"/>
  <c r="A372" i="1"/>
  <c r="BL371" i="1"/>
  <c r="BC371" i="1"/>
  <c r="AO371" i="1"/>
  <c r="AM371" i="1"/>
  <c r="AL371" i="1"/>
  <c r="AK371" i="1"/>
  <c r="AJ371" i="1"/>
  <c r="AG371" i="1"/>
  <c r="AI371" i="1" s="1"/>
  <c r="A371" i="1"/>
  <c r="BL370" i="1"/>
  <c r="BC370" i="1"/>
  <c r="AO370" i="1"/>
  <c r="AM370" i="1"/>
  <c r="AL370" i="1"/>
  <c r="AK370" i="1"/>
  <c r="AJ370" i="1"/>
  <c r="AG370" i="1"/>
  <c r="AI370" i="1" s="1"/>
  <c r="A370" i="1"/>
  <c r="BL369" i="1"/>
  <c r="BC369" i="1"/>
  <c r="AO369" i="1"/>
  <c r="AM369" i="1"/>
  <c r="AL369" i="1"/>
  <c r="AK369" i="1"/>
  <c r="AJ369" i="1"/>
  <c r="AG369" i="1"/>
  <c r="AI369" i="1" s="1"/>
  <c r="A369" i="1"/>
  <c r="BL368" i="1"/>
  <c r="BC368" i="1"/>
  <c r="AO368" i="1"/>
  <c r="AM368" i="1"/>
  <c r="AL368" i="1"/>
  <c r="AK368" i="1"/>
  <c r="AJ368" i="1"/>
  <c r="AG368" i="1"/>
  <c r="AI368" i="1" s="1"/>
  <c r="A368" i="1"/>
  <c r="BL367" i="1"/>
  <c r="BC367" i="1"/>
  <c r="AO367" i="1"/>
  <c r="AM367" i="1"/>
  <c r="AL367" i="1"/>
  <c r="AK367" i="1"/>
  <c r="AJ367" i="1"/>
  <c r="AG367" i="1"/>
  <c r="AI367" i="1" s="1"/>
  <c r="A367" i="1"/>
  <c r="BL366" i="1"/>
  <c r="BC366" i="1"/>
  <c r="AO366" i="1"/>
  <c r="AM366" i="1"/>
  <c r="AL366" i="1"/>
  <c r="AK366" i="1"/>
  <c r="AJ366" i="1"/>
  <c r="AG366" i="1"/>
  <c r="AI366" i="1" s="1"/>
  <c r="A366" i="1"/>
  <c r="BL365" i="1"/>
  <c r="BC365" i="1"/>
  <c r="AO365" i="1"/>
  <c r="AM365" i="1"/>
  <c r="AL365" i="1"/>
  <c r="AN365" i="1" s="1"/>
  <c r="AK365" i="1"/>
  <c r="AJ365" i="1"/>
  <c r="AG365" i="1"/>
  <c r="AI365" i="1" s="1"/>
  <c r="A365" i="1"/>
  <c r="BL364" i="1"/>
  <c r="BC364" i="1"/>
  <c r="AO364" i="1"/>
  <c r="AM364" i="1"/>
  <c r="AL364" i="1"/>
  <c r="AK364" i="1"/>
  <c r="AJ364" i="1"/>
  <c r="AG364" i="1"/>
  <c r="AI364" i="1" s="1"/>
  <c r="A364" i="1"/>
  <c r="BL363" i="1"/>
  <c r="BC363" i="1"/>
  <c r="AO363" i="1"/>
  <c r="AM363" i="1"/>
  <c r="AL363" i="1"/>
  <c r="AK363" i="1"/>
  <c r="AJ363" i="1"/>
  <c r="AG363" i="1"/>
  <c r="AI363" i="1" s="1"/>
  <c r="A363" i="1"/>
  <c r="BL362" i="1"/>
  <c r="BC362" i="1"/>
  <c r="AO362" i="1"/>
  <c r="AM362" i="1"/>
  <c r="AL362" i="1"/>
  <c r="AK362" i="1"/>
  <c r="AJ362" i="1"/>
  <c r="AG362" i="1"/>
  <c r="AI362" i="1" s="1"/>
  <c r="A362" i="1"/>
  <c r="BL361" i="1"/>
  <c r="BC361" i="1"/>
  <c r="AO361" i="1"/>
  <c r="AM361" i="1"/>
  <c r="AL361" i="1"/>
  <c r="AK361" i="1"/>
  <c r="AJ361" i="1"/>
  <c r="AG361" i="1"/>
  <c r="AI361" i="1" s="1"/>
  <c r="A361" i="1"/>
  <c r="BL360" i="1"/>
  <c r="BC360" i="1"/>
  <c r="AO360" i="1"/>
  <c r="AM360" i="1"/>
  <c r="AL360" i="1"/>
  <c r="AK360" i="1"/>
  <c r="AJ360" i="1"/>
  <c r="AG360" i="1"/>
  <c r="AI360" i="1" s="1"/>
  <c r="A360" i="1"/>
  <c r="BL359" i="1"/>
  <c r="BC359" i="1"/>
  <c r="AO359" i="1"/>
  <c r="AM359" i="1"/>
  <c r="AL359" i="1"/>
  <c r="AK359" i="1"/>
  <c r="AJ359" i="1"/>
  <c r="AG359" i="1"/>
  <c r="AI359" i="1" s="1"/>
  <c r="A359" i="1"/>
  <c r="BL358" i="1"/>
  <c r="BC358" i="1"/>
  <c r="AO358" i="1"/>
  <c r="AM358" i="1"/>
  <c r="AL358" i="1"/>
  <c r="AK358" i="1"/>
  <c r="AJ358" i="1"/>
  <c r="AG358" i="1"/>
  <c r="AI358" i="1" s="1"/>
  <c r="A358" i="1"/>
  <c r="BL357" i="1"/>
  <c r="BC357" i="1"/>
  <c r="AO357" i="1"/>
  <c r="AM357" i="1"/>
  <c r="AL357" i="1"/>
  <c r="AK357" i="1"/>
  <c r="AJ357" i="1"/>
  <c r="AG357" i="1"/>
  <c r="AI357" i="1" s="1"/>
  <c r="A357" i="1"/>
  <c r="BL356" i="1"/>
  <c r="BC356" i="1"/>
  <c r="AO356" i="1"/>
  <c r="AM356" i="1"/>
  <c r="AL356" i="1"/>
  <c r="AK356" i="1"/>
  <c r="AJ356" i="1"/>
  <c r="AG356" i="1"/>
  <c r="AI356" i="1" s="1"/>
  <c r="A356" i="1"/>
  <c r="BL355" i="1"/>
  <c r="BC355" i="1"/>
  <c r="AO355" i="1"/>
  <c r="AM355" i="1"/>
  <c r="AL355" i="1"/>
  <c r="AK355" i="1"/>
  <c r="AJ355" i="1"/>
  <c r="AG355" i="1"/>
  <c r="AI355" i="1" s="1"/>
  <c r="A355" i="1"/>
  <c r="BL354" i="1"/>
  <c r="BC354" i="1"/>
  <c r="AO354" i="1"/>
  <c r="AM354" i="1"/>
  <c r="AL354" i="1"/>
  <c r="AK354" i="1"/>
  <c r="AJ354" i="1"/>
  <c r="AG354" i="1"/>
  <c r="AI354" i="1" s="1"/>
  <c r="A354" i="1"/>
  <c r="BL353" i="1"/>
  <c r="BC353" i="1"/>
  <c r="AO353" i="1"/>
  <c r="AM353" i="1"/>
  <c r="AL353" i="1"/>
  <c r="AK353" i="1"/>
  <c r="AJ353" i="1"/>
  <c r="AG353" i="1"/>
  <c r="AI353" i="1" s="1"/>
  <c r="A353" i="1"/>
  <c r="BL352" i="1"/>
  <c r="BC352" i="1"/>
  <c r="AO352" i="1"/>
  <c r="AM352" i="1"/>
  <c r="AL352" i="1"/>
  <c r="AK352" i="1"/>
  <c r="AJ352" i="1"/>
  <c r="AG352" i="1"/>
  <c r="AI352" i="1" s="1"/>
  <c r="A352" i="1"/>
  <c r="BL351" i="1"/>
  <c r="BC351" i="1"/>
  <c r="AO351" i="1"/>
  <c r="AM351" i="1"/>
  <c r="AL351" i="1"/>
  <c r="AK351" i="1"/>
  <c r="AJ351" i="1"/>
  <c r="AG351" i="1"/>
  <c r="AI351" i="1" s="1"/>
  <c r="A351" i="1"/>
  <c r="BL350" i="1"/>
  <c r="BC350" i="1"/>
  <c r="AO350" i="1"/>
  <c r="AM350" i="1"/>
  <c r="AL350" i="1"/>
  <c r="AK350" i="1"/>
  <c r="AJ350" i="1"/>
  <c r="AG350" i="1"/>
  <c r="AI350" i="1" s="1"/>
  <c r="A350" i="1"/>
  <c r="BL349" i="1"/>
  <c r="BC349" i="1"/>
  <c r="AO349" i="1"/>
  <c r="AM349" i="1"/>
  <c r="AL349" i="1"/>
  <c r="AK349" i="1"/>
  <c r="AJ349" i="1"/>
  <c r="AG349" i="1"/>
  <c r="AI349" i="1" s="1"/>
  <c r="A349" i="1"/>
  <c r="BL348" i="1"/>
  <c r="BC348" i="1"/>
  <c r="AO348" i="1"/>
  <c r="AM348" i="1"/>
  <c r="AL348" i="1"/>
  <c r="AK348" i="1"/>
  <c r="AJ348" i="1"/>
  <c r="AG348" i="1"/>
  <c r="AI348" i="1" s="1"/>
  <c r="A348" i="1"/>
  <c r="BL347" i="1"/>
  <c r="BC347" i="1"/>
  <c r="AO347" i="1"/>
  <c r="AM347" i="1"/>
  <c r="AL347" i="1"/>
  <c r="AK347" i="1"/>
  <c r="AJ347" i="1"/>
  <c r="AG347" i="1"/>
  <c r="AI347" i="1" s="1"/>
  <c r="A347" i="1"/>
  <c r="BL346" i="1"/>
  <c r="BC346" i="1"/>
  <c r="AO346" i="1"/>
  <c r="AM346" i="1"/>
  <c r="AL346" i="1"/>
  <c r="AK346" i="1"/>
  <c r="AJ346" i="1"/>
  <c r="AG346" i="1"/>
  <c r="AI346" i="1" s="1"/>
  <c r="A346" i="1"/>
  <c r="BL345" i="1"/>
  <c r="BC345" i="1"/>
  <c r="AO345" i="1"/>
  <c r="AM345" i="1"/>
  <c r="AL345" i="1"/>
  <c r="AK345" i="1"/>
  <c r="AJ345" i="1"/>
  <c r="AG345" i="1"/>
  <c r="AI345" i="1" s="1"/>
  <c r="A345" i="1"/>
  <c r="BL344" i="1"/>
  <c r="BC344" i="1"/>
  <c r="AO344" i="1"/>
  <c r="AM344" i="1"/>
  <c r="AL344" i="1"/>
  <c r="AK344" i="1"/>
  <c r="AJ344" i="1"/>
  <c r="AG344" i="1"/>
  <c r="AI344" i="1" s="1"/>
  <c r="A344" i="1"/>
  <c r="BL343" i="1"/>
  <c r="BC343" i="1"/>
  <c r="AO343" i="1"/>
  <c r="AM343" i="1"/>
  <c r="AL343" i="1"/>
  <c r="AK343" i="1"/>
  <c r="AJ343" i="1"/>
  <c r="AG343" i="1"/>
  <c r="AI343" i="1" s="1"/>
  <c r="A343" i="1"/>
  <c r="BL342" i="1"/>
  <c r="BC342" i="1"/>
  <c r="AO342" i="1"/>
  <c r="AM342" i="1"/>
  <c r="AL342" i="1"/>
  <c r="AK342" i="1"/>
  <c r="AJ342" i="1"/>
  <c r="AG342" i="1"/>
  <c r="AI342" i="1" s="1"/>
  <c r="A342" i="1"/>
  <c r="BL341" i="1"/>
  <c r="BC341" i="1"/>
  <c r="AO341" i="1"/>
  <c r="AM341" i="1"/>
  <c r="AL341" i="1"/>
  <c r="AK341" i="1"/>
  <c r="AJ341" i="1"/>
  <c r="AG341" i="1"/>
  <c r="AI341" i="1" s="1"/>
  <c r="A341" i="1"/>
  <c r="BL340" i="1"/>
  <c r="BC340" i="1"/>
  <c r="AO340" i="1"/>
  <c r="AM340" i="1"/>
  <c r="AL340" i="1"/>
  <c r="AK340" i="1"/>
  <c r="AJ340" i="1"/>
  <c r="AG340" i="1"/>
  <c r="AI340" i="1" s="1"/>
  <c r="A340" i="1"/>
  <c r="BL339" i="1"/>
  <c r="BC339" i="1"/>
  <c r="AO339" i="1"/>
  <c r="AM339" i="1"/>
  <c r="AL339" i="1"/>
  <c r="AK339" i="1"/>
  <c r="AJ339" i="1"/>
  <c r="AG339" i="1"/>
  <c r="AI339" i="1" s="1"/>
  <c r="A339" i="1"/>
  <c r="BL338" i="1"/>
  <c r="BC338" i="1"/>
  <c r="AO338" i="1"/>
  <c r="AM338" i="1"/>
  <c r="AL338" i="1"/>
  <c r="AK338" i="1"/>
  <c r="AJ338" i="1"/>
  <c r="AG338" i="1"/>
  <c r="AI338" i="1" s="1"/>
  <c r="A338" i="1"/>
  <c r="BL337" i="1"/>
  <c r="BC337" i="1"/>
  <c r="AO337" i="1"/>
  <c r="AM337" i="1"/>
  <c r="AL337" i="1"/>
  <c r="AK337" i="1"/>
  <c r="AJ337" i="1"/>
  <c r="AG337" i="1"/>
  <c r="AI337" i="1" s="1"/>
  <c r="A337" i="1"/>
  <c r="BL336" i="1"/>
  <c r="BC336" i="1"/>
  <c r="AO336" i="1"/>
  <c r="AM336" i="1"/>
  <c r="AL336" i="1"/>
  <c r="AK336" i="1"/>
  <c r="AJ336" i="1"/>
  <c r="AG336" i="1"/>
  <c r="AI336" i="1" s="1"/>
  <c r="A336" i="1"/>
  <c r="BL335" i="1"/>
  <c r="BC335" i="1"/>
  <c r="AO335" i="1"/>
  <c r="AM335" i="1"/>
  <c r="AL335" i="1"/>
  <c r="AK335" i="1"/>
  <c r="AJ335" i="1"/>
  <c r="AG335" i="1"/>
  <c r="AI335" i="1" s="1"/>
  <c r="A335" i="1"/>
  <c r="BL334" i="1"/>
  <c r="BC334" i="1"/>
  <c r="AO334" i="1"/>
  <c r="AM334" i="1"/>
  <c r="AL334" i="1"/>
  <c r="AK334" i="1"/>
  <c r="AJ334" i="1"/>
  <c r="AG334" i="1"/>
  <c r="AI334" i="1" s="1"/>
  <c r="A334" i="1"/>
  <c r="BL333" i="1"/>
  <c r="BC333" i="1"/>
  <c r="AO333" i="1"/>
  <c r="AM333" i="1"/>
  <c r="AL333" i="1"/>
  <c r="AK333" i="1"/>
  <c r="AJ333" i="1"/>
  <c r="AG333" i="1"/>
  <c r="AI333" i="1" s="1"/>
  <c r="A333" i="1"/>
  <c r="BL332" i="1"/>
  <c r="BC332" i="1"/>
  <c r="AO332" i="1"/>
  <c r="AM332" i="1"/>
  <c r="AL332" i="1"/>
  <c r="AK332" i="1"/>
  <c r="AJ332" i="1"/>
  <c r="AG332" i="1"/>
  <c r="AI332" i="1" s="1"/>
  <c r="A332" i="1"/>
  <c r="BL331" i="1"/>
  <c r="BC331" i="1"/>
  <c r="AO331" i="1"/>
  <c r="AM331" i="1"/>
  <c r="AL331" i="1"/>
  <c r="AK331" i="1"/>
  <c r="AJ331" i="1"/>
  <c r="AG331" i="1"/>
  <c r="AI331" i="1" s="1"/>
  <c r="A331" i="1"/>
  <c r="BL330" i="1"/>
  <c r="BC330" i="1"/>
  <c r="AO330" i="1"/>
  <c r="AM330" i="1"/>
  <c r="AL330" i="1"/>
  <c r="AK330" i="1"/>
  <c r="AJ330" i="1"/>
  <c r="AG330" i="1"/>
  <c r="AI330" i="1" s="1"/>
  <c r="A330" i="1"/>
  <c r="BL329" i="1"/>
  <c r="BC329" i="1"/>
  <c r="AO329" i="1"/>
  <c r="AM329" i="1"/>
  <c r="AL329" i="1"/>
  <c r="AK329" i="1"/>
  <c r="AJ329" i="1"/>
  <c r="AG329" i="1"/>
  <c r="AI329" i="1" s="1"/>
  <c r="A329" i="1"/>
  <c r="BL328" i="1"/>
  <c r="BC328" i="1"/>
  <c r="AO328" i="1"/>
  <c r="AM328" i="1"/>
  <c r="AL328" i="1"/>
  <c r="AK328" i="1"/>
  <c r="AJ328" i="1"/>
  <c r="AG328" i="1"/>
  <c r="AI328" i="1" s="1"/>
  <c r="A328" i="1"/>
  <c r="BL327" i="1"/>
  <c r="BC327" i="1"/>
  <c r="AO327" i="1"/>
  <c r="AM327" i="1"/>
  <c r="AL327" i="1"/>
  <c r="AK327" i="1"/>
  <c r="AJ327" i="1"/>
  <c r="AG327" i="1"/>
  <c r="AI327" i="1" s="1"/>
  <c r="A327" i="1"/>
  <c r="BL326" i="1"/>
  <c r="BC326" i="1"/>
  <c r="AO326" i="1"/>
  <c r="AM326" i="1"/>
  <c r="AL326" i="1"/>
  <c r="AK326" i="1"/>
  <c r="AJ326" i="1"/>
  <c r="AG326" i="1"/>
  <c r="AI326" i="1" s="1"/>
  <c r="A326" i="1"/>
  <c r="BL325" i="1"/>
  <c r="BC325" i="1"/>
  <c r="AO325" i="1"/>
  <c r="AM325" i="1"/>
  <c r="AL325" i="1"/>
  <c r="AK325" i="1"/>
  <c r="AJ325" i="1"/>
  <c r="AG325" i="1"/>
  <c r="AI325" i="1" s="1"/>
  <c r="A325" i="1"/>
  <c r="BL324" i="1"/>
  <c r="BC324" i="1"/>
  <c r="AO324" i="1"/>
  <c r="AM324" i="1"/>
  <c r="AL324" i="1"/>
  <c r="AK324" i="1"/>
  <c r="AJ324" i="1"/>
  <c r="AG324" i="1"/>
  <c r="AI324" i="1" s="1"/>
  <c r="A324" i="1"/>
  <c r="BL323" i="1"/>
  <c r="BC323" i="1"/>
  <c r="AO323" i="1"/>
  <c r="AM323" i="1"/>
  <c r="AL323" i="1"/>
  <c r="AK323" i="1"/>
  <c r="AJ323" i="1"/>
  <c r="AG323" i="1"/>
  <c r="AI323" i="1" s="1"/>
  <c r="A323" i="1"/>
  <c r="BL322" i="1"/>
  <c r="BC322" i="1"/>
  <c r="AO322" i="1"/>
  <c r="AM322" i="1"/>
  <c r="AL322" i="1"/>
  <c r="AK322" i="1"/>
  <c r="AJ322" i="1"/>
  <c r="AG322" i="1"/>
  <c r="AI322" i="1" s="1"/>
  <c r="A322" i="1"/>
  <c r="BL321" i="1"/>
  <c r="BC321" i="1"/>
  <c r="AO321" i="1"/>
  <c r="AM321" i="1"/>
  <c r="AL321" i="1"/>
  <c r="AK321" i="1"/>
  <c r="AJ321" i="1"/>
  <c r="AG321" i="1"/>
  <c r="AI321" i="1" s="1"/>
  <c r="A321" i="1"/>
  <c r="BL320" i="1"/>
  <c r="BC320" i="1"/>
  <c r="AO320" i="1"/>
  <c r="AM320" i="1"/>
  <c r="AL320" i="1"/>
  <c r="AK320" i="1"/>
  <c r="AJ320" i="1"/>
  <c r="AG320" i="1"/>
  <c r="AI320" i="1" s="1"/>
  <c r="A320" i="1"/>
  <c r="BL319" i="1"/>
  <c r="BC319" i="1"/>
  <c r="AO319" i="1"/>
  <c r="AM319" i="1"/>
  <c r="AL319" i="1"/>
  <c r="AK319" i="1"/>
  <c r="AJ319" i="1"/>
  <c r="AG319" i="1"/>
  <c r="AI319" i="1" s="1"/>
  <c r="A319" i="1"/>
  <c r="BL318" i="1"/>
  <c r="BC318" i="1"/>
  <c r="AO318" i="1"/>
  <c r="AM318" i="1"/>
  <c r="AL318" i="1"/>
  <c r="AK318" i="1"/>
  <c r="AJ318" i="1"/>
  <c r="AG318" i="1"/>
  <c r="AI318" i="1" s="1"/>
  <c r="A318" i="1"/>
  <c r="BL317" i="1"/>
  <c r="BC317" i="1"/>
  <c r="AO317" i="1"/>
  <c r="AM317" i="1"/>
  <c r="AL317" i="1"/>
  <c r="AK317" i="1"/>
  <c r="AJ317" i="1"/>
  <c r="AG317" i="1"/>
  <c r="AI317" i="1" s="1"/>
  <c r="A317" i="1"/>
  <c r="BL316" i="1"/>
  <c r="BC316" i="1"/>
  <c r="AO316" i="1"/>
  <c r="AM316" i="1"/>
  <c r="AL316" i="1"/>
  <c r="AK316" i="1"/>
  <c r="AJ316" i="1"/>
  <c r="AG316" i="1"/>
  <c r="AI316" i="1" s="1"/>
  <c r="A316" i="1"/>
  <c r="BL315" i="1"/>
  <c r="BC315" i="1"/>
  <c r="AO315" i="1"/>
  <c r="AM315" i="1"/>
  <c r="AL315" i="1"/>
  <c r="AK315" i="1"/>
  <c r="AJ315" i="1"/>
  <c r="AG315" i="1"/>
  <c r="AI315" i="1" s="1"/>
  <c r="A315" i="1"/>
  <c r="BL314" i="1"/>
  <c r="BC314" i="1"/>
  <c r="AO314" i="1"/>
  <c r="AM314" i="1"/>
  <c r="AL314" i="1"/>
  <c r="AK314" i="1"/>
  <c r="AJ314" i="1"/>
  <c r="AG314" i="1"/>
  <c r="AI314" i="1" s="1"/>
  <c r="A314" i="1"/>
  <c r="BL313" i="1"/>
  <c r="BC313" i="1"/>
  <c r="AO313" i="1"/>
  <c r="AM313" i="1"/>
  <c r="AL313" i="1"/>
  <c r="AK313" i="1"/>
  <c r="AJ313" i="1"/>
  <c r="AG313" i="1"/>
  <c r="AI313" i="1" s="1"/>
  <c r="A313" i="1"/>
  <c r="BL312" i="1"/>
  <c r="BC312" i="1"/>
  <c r="AO312" i="1"/>
  <c r="AM312" i="1"/>
  <c r="AL312" i="1"/>
  <c r="AK312" i="1"/>
  <c r="AJ312" i="1"/>
  <c r="AG312" i="1"/>
  <c r="AI312" i="1" s="1"/>
  <c r="A312" i="1"/>
  <c r="BL311" i="1"/>
  <c r="BC311" i="1"/>
  <c r="AO311" i="1"/>
  <c r="AM311" i="1"/>
  <c r="AL311" i="1"/>
  <c r="AK311" i="1"/>
  <c r="AJ311" i="1"/>
  <c r="AG311" i="1"/>
  <c r="AI311" i="1" s="1"/>
  <c r="A311" i="1"/>
  <c r="BL310" i="1"/>
  <c r="BC310" i="1"/>
  <c r="AO310" i="1"/>
  <c r="AM310" i="1"/>
  <c r="AL310" i="1"/>
  <c r="AK310" i="1"/>
  <c r="AJ310" i="1"/>
  <c r="AG310" i="1"/>
  <c r="AI310" i="1" s="1"/>
  <c r="A310" i="1"/>
  <c r="BL309" i="1"/>
  <c r="BC309" i="1"/>
  <c r="AO309" i="1"/>
  <c r="AM309" i="1"/>
  <c r="AL309" i="1"/>
  <c r="AK309" i="1"/>
  <c r="AJ309" i="1"/>
  <c r="AG309" i="1"/>
  <c r="AI309" i="1" s="1"/>
  <c r="A309" i="1"/>
  <c r="BL308" i="1"/>
  <c r="BC308" i="1"/>
  <c r="AO308" i="1"/>
  <c r="AM308" i="1"/>
  <c r="AL308" i="1"/>
  <c r="AK308" i="1"/>
  <c r="AJ308" i="1"/>
  <c r="AG308" i="1"/>
  <c r="AI308" i="1" s="1"/>
  <c r="A308" i="1"/>
  <c r="BL307" i="1"/>
  <c r="BC307" i="1"/>
  <c r="AO307" i="1"/>
  <c r="AM307" i="1"/>
  <c r="AL307" i="1"/>
  <c r="AK307" i="1"/>
  <c r="AJ307" i="1"/>
  <c r="AG307" i="1"/>
  <c r="AI307" i="1" s="1"/>
  <c r="A307" i="1"/>
  <c r="BL306" i="1"/>
  <c r="BC306" i="1"/>
  <c r="AO306" i="1"/>
  <c r="AM306" i="1"/>
  <c r="AL306" i="1"/>
  <c r="AK306" i="1"/>
  <c r="AJ306" i="1"/>
  <c r="AG306" i="1"/>
  <c r="AI306" i="1" s="1"/>
  <c r="A306" i="1"/>
  <c r="BL305" i="1"/>
  <c r="BC305" i="1"/>
  <c r="AO305" i="1"/>
  <c r="AM305" i="1"/>
  <c r="AL305" i="1"/>
  <c r="AK305" i="1"/>
  <c r="AJ305" i="1"/>
  <c r="AG305" i="1"/>
  <c r="AI305" i="1" s="1"/>
  <c r="A305" i="1"/>
  <c r="BL304" i="1"/>
  <c r="BC304" i="1"/>
  <c r="AO304" i="1"/>
  <c r="AM304" i="1"/>
  <c r="AL304" i="1"/>
  <c r="AK304" i="1"/>
  <c r="AJ304" i="1"/>
  <c r="AG304" i="1"/>
  <c r="AI304" i="1" s="1"/>
  <c r="A304" i="1"/>
  <c r="BL303" i="1"/>
  <c r="BC303" i="1"/>
  <c r="AO303" i="1"/>
  <c r="AM303" i="1"/>
  <c r="AL303" i="1"/>
  <c r="AK303" i="1"/>
  <c r="AJ303" i="1"/>
  <c r="AG303" i="1"/>
  <c r="AI303" i="1" s="1"/>
  <c r="A303" i="1"/>
  <c r="BL302" i="1"/>
  <c r="BC302" i="1"/>
  <c r="AO302" i="1"/>
  <c r="AM302" i="1"/>
  <c r="AL302" i="1"/>
  <c r="AK302" i="1"/>
  <c r="AJ302" i="1"/>
  <c r="AG302" i="1"/>
  <c r="AI302" i="1" s="1"/>
  <c r="A302" i="1"/>
  <c r="BL301" i="1"/>
  <c r="BC301" i="1"/>
  <c r="AO301" i="1"/>
  <c r="AM301" i="1"/>
  <c r="AL301" i="1"/>
  <c r="AK301" i="1"/>
  <c r="AJ301" i="1"/>
  <c r="AG301" i="1"/>
  <c r="AI301" i="1" s="1"/>
  <c r="A301" i="1"/>
  <c r="BL300" i="1"/>
  <c r="BC300" i="1"/>
  <c r="AO300" i="1"/>
  <c r="AM300" i="1"/>
  <c r="AL300" i="1"/>
  <c r="AK300" i="1"/>
  <c r="AJ300" i="1"/>
  <c r="AG300" i="1"/>
  <c r="AI300" i="1" s="1"/>
  <c r="A300" i="1"/>
  <c r="BL299" i="1"/>
  <c r="BC299" i="1"/>
  <c r="AO299" i="1"/>
  <c r="AM299" i="1"/>
  <c r="AL299" i="1"/>
  <c r="AK299" i="1"/>
  <c r="AJ299" i="1"/>
  <c r="AG299" i="1"/>
  <c r="AI299" i="1" s="1"/>
  <c r="A299" i="1"/>
  <c r="BL298" i="1"/>
  <c r="BC298" i="1"/>
  <c r="AO298" i="1"/>
  <c r="AM298" i="1"/>
  <c r="AL298" i="1"/>
  <c r="AK298" i="1"/>
  <c r="AJ298" i="1"/>
  <c r="AG298" i="1"/>
  <c r="AI298" i="1" s="1"/>
  <c r="A298" i="1"/>
  <c r="BL297" i="1"/>
  <c r="BC297" i="1"/>
  <c r="AO297" i="1"/>
  <c r="AM297" i="1"/>
  <c r="AL297" i="1"/>
  <c r="AK297" i="1"/>
  <c r="AJ297" i="1"/>
  <c r="AG297" i="1"/>
  <c r="AI297" i="1" s="1"/>
  <c r="A297" i="1"/>
  <c r="BL296" i="1"/>
  <c r="BC296" i="1"/>
  <c r="AO296" i="1"/>
  <c r="AM296" i="1"/>
  <c r="AL296" i="1"/>
  <c r="AK296" i="1"/>
  <c r="AJ296" i="1"/>
  <c r="AG296" i="1"/>
  <c r="AI296" i="1" s="1"/>
  <c r="A296" i="1"/>
  <c r="BL295" i="1"/>
  <c r="BC295" i="1"/>
  <c r="AO295" i="1"/>
  <c r="AM295" i="1"/>
  <c r="AL295" i="1"/>
  <c r="AK295" i="1"/>
  <c r="AJ295" i="1"/>
  <c r="AG295" i="1"/>
  <c r="AI295" i="1" s="1"/>
  <c r="A295" i="1"/>
  <c r="BL294" i="1"/>
  <c r="BC294" i="1"/>
  <c r="AO294" i="1"/>
  <c r="AM294" i="1"/>
  <c r="AL294" i="1"/>
  <c r="AK294" i="1"/>
  <c r="AJ294" i="1"/>
  <c r="AG294" i="1"/>
  <c r="AI294" i="1" s="1"/>
  <c r="A294" i="1"/>
  <c r="BL293" i="1"/>
  <c r="BC293" i="1"/>
  <c r="AO293" i="1"/>
  <c r="AM293" i="1"/>
  <c r="AL293" i="1"/>
  <c r="AK293" i="1"/>
  <c r="AJ293" i="1"/>
  <c r="AG293" i="1"/>
  <c r="AI293" i="1" s="1"/>
  <c r="A293" i="1"/>
  <c r="BL292" i="1"/>
  <c r="BC292" i="1"/>
  <c r="AO292" i="1"/>
  <c r="AM292" i="1"/>
  <c r="AL292" i="1"/>
  <c r="AK292" i="1"/>
  <c r="AJ292" i="1"/>
  <c r="AG292" i="1"/>
  <c r="AI292" i="1" s="1"/>
  <c r="A292" i="1"/>
  <c r="BL291" i="1"/>
  <c r="BC291" i="1"/>
  <c r="AO291" i="1"/>
  <c r="AM291" i="1"/>
  <c r="AL291" i="1"/>
  <c r="AK291" i="1"/>
  <c r="AJ291" i="1"/>
  <c r="AG291" i="1"/>
  <c r="AI291" i="1" s="1"/>
  <c r="A291" i="1"/>
  <c r="BL290" i="1"/>
  <c r="BC290" i="1"/>
  <c r="AO290" i="1"/>
  <c r="AM290" i="1"/>
  <c r="AL290" i="1"/>
  <c r="AK290" i="1"/>
  <c r="AJ290" i="1"/>
  <c r="AG290" i="1"/>
  <c r="AI290" i="1" s="1"/>
  <c r="A290" i="1"/>
  <c r="BL289" i="1"/>
  <c r="BC289" i="1"/>
  <c r="AO289" i="1"/>
  <c r="AM289" i="1"/>
  <c r="AL289" i="1"/>
  <c r="AK289" i="1"/>
  <c r="AJ289" i="1"/>
  <c r="AG289" i="1"/>
  <c r="AI289" i="1" s="1"/>
  <c r="A289" i="1"/>
  <c r="BL288" i="1"/>
  <c r="BC288" i="1"/>
  <c r="AO288" i="1"/>
  <c r="AM288" i="1"/>
  <c r="AL288" i="1"/>
  <c r="AK288" i="1"/>
  <c r="AJ288" i="1"/>
  <c r="AG288" i="1"/>
  <c r="AI288" i="1" s="1"/>
  <c r="A288" i="1"/>
  <c r="BL287" i="1"/>
  <c r="BC287" i="1"/>
  <c r="AO287" i="1"/>
  <c r="AM287" i="1"/>
  <c r="AL287" i="1"/>
  <c r="AK287" i="1"/>
  <c r="AJ287" i="1"/>
  <c r="AG287" i="1"/>
  <c r="AI287" i="1" s="1"/>
  <c r="A287" i="1"/>
  <c r="BL286" i="1"/>
  <c r="BC286" i="1"/>
  <c r="AO286" i="1"/>
  <c r="AM286" i="1"/>
  <c r="AL286" i="1"/>
  <c r="AK286" i="1"/>
  <c r="AJ286" i="1"/>
  <c r="AG286" i="1"/>
  <c r="AI286" i="1" s="1"/>
  <c r="A286" i="1"/>
  <c r="BL285" i="1"/>
  <c r="BC285" i="1"/>
  <c r="AO285" i="1"/>
  <c r="AM285" i="1"/>
  <c r="AL285" i="1"/>
  <c r="AK285" i="1"/>
  <c r="AJ285" i="1"/>
  <c r="AG285" i="1"/>
  <c r="AI285" i="1" s="1"/>
  <c r="A285" i="1"/>
  <c r="BL284" i="1"/>
  <c r="BC284" i="1"/>
  <c r="AO284" i="1"/>
  <c r="AM284" i="1"/>
  <c r="AL284" i="1"/>
  <c r="AK284" i="1"/>
  <c r="AJ284" i="1"/>
  <c r="AG284" i="1"/>
  <c r="AI284" i="1" s="1"/>
  <c r="A284" i="1"/>
  <c r="BL283" i="1"/>
  <c r="BC283" i="1"/>
  <c r="AO283" i="1"/>
  <c r="AM283" i="1"/>
  <c r="AL283" i="1"/>
  <c r="AK283" i="1"/>
  <c r="AJ283" i="1"/>
  <c r="AG283" i="1"/>
  <c r="AI283" i="1" s="1"/>
  <c r="A283" i="1"/>
  <c r="BL282" i="1"/>
  <c r="BC282" i="1"/>
  <c r="AO282" i="1"/>
  <c r="AM282" i="1"/>
  <c r="AL282" i="1"/>
  <c r="AK282" i="1"/>
  <c r="AJ282" i="1"/>
  <c r="AG282" i="1"/>
  <c r="AI282" i="1" s="1"/>
  <c r="A282" i="1"/>
  <c r="BL281" i="1"/>
  <c r="BC281" i="1"/>
  <c r="AO281" i="1"/>
  <c r="AM281" i="1"/>
  <c r="AL281" i="1"/>
  <c r="AN281" i="1" s="1"/>
  <c r="AK281" i="1"/>
  <c r="AJ281" i="1"/>
  <c r="AG281" i="1"/>
  <c r="AI281" i="1" s="1"/>
  <c r="A281" i="1"/>
  <c r="BL280" i="1"/>
  <c r="BC280" i="1"/>
  <c r="AO280" i="1"/>
  <c r="AM280" i="1"/>
  <c r="AL280" i="1"/>
  <c r="AK280" i="1"/>
  <c r="AJ280" i="1"/>
  <c r="AG280" i="1"/>
  <c r="AI280" i="1" s="1"/>
  <c r="A280" i="1"/>
  <c r="BL279" i="1"/>
  <c r="BC279" i="1"/>
  <c r="AO279" i="1"/>
  <c r="AM279" i="1"/>
  <c r="AL279" i="1"/>
  <c r="AK279" i="1"/>
  <c r="AJ279" i="1"/>
  <c r="AG279" i="1"/>
  <c r="AI279" i="1" s="1"/>
  <c r="A279" i="1"/>
  <c r="BL278" i="1"/>
  <c r="BC278" i="1"/>
  <c r="AO278" i="1"/>
  <c r="AM278" i="1"/>
  <c r="AL278" i="1"/>
  <c r="AK278" i="1"/>
  <c r="AJ278" i="1"/>
  <c r="AG278" i="1"/>
  <c r="AI278" i="1" s="1"/>
  <c r="A278" i="1"/>
  <c r="BL277" i="1"/>
  <c r="BC277" i="1"/>
  <c r="AO277" i="1"/>
  <c r="AM277" i="1"/>
  <c r="AL277" i="1"/>
  <c r="AN277" i="1" s="1"/>
  <c r="AK277" i="1"/>
  <c r="AJ277" i="1"/>
  <c r="AG277" i="1"/>
  <c r="AI277" i="1" s="1"/>
  <c r="A277" i="1"/>
  <c r="BL276" i="1"/>
  <c r="BC276" i="1"/>
  <c r="AO276" i="1"/>
  <c r="AM276" i="1"/>
  <c r="AL276" i="1"/>
  <c r="AK276" i="1"/>
  <c r="AJ276" i="1"/>
  <c r="AG276" i="1"/>
  <c r="AI276" i="1" s="1"/>
  <c r="A276" i="1"/>
  <c r="BL275" i="1"/>
  <c r="BC275" i="1"/>
  <c r="AO275" i="1"/>
  <c r="AM275" i="1"/>
  <c r="AL275" i="1"/>
  <c r="AK275" i="1"/>
  <c r="AJ275" i="1"/>
  <c r="AG275" i="1"/>
  <c r="AI275" i="1" s="1"/>
  <c r="A275" i="1"/>
  <c r="BL274" i="1"/>
  <c r="BC274" i="1"/>
  <c r="AO274" i="1"/>
  <c r="AM274" i="1"/>
  <c r="AL274" i="1"/>
  <c r="AK274" i="1"/>
  <c r="AJ274" i="1"/>
  <c r="AG274" i="1"/>
  <c r="AI274" i="1" s="1"/>
  <c r="A274" i="1"/>
  <c r="BL273" i="1"/>
  <c r="BC273" i="1"/>
  <c r="AO273" i="1"/>
  <c r="AM273" i="1"/>
  <c r="AL273" i="1"/>
  <c r="AK273" i="1"/>
  <c r="AJ273" i="1"/>
  <c r="AG273" i="1"/>
  <c r="AI273" i="1" s="1"/>
  <c r="A273" i="1"/>
  <c r="BL272" i="1"/>
  <c r="BC272" i="1"/>
  <c r="AO272" i="1"/>
  <c r="AM272" i="1"/>
  <c r="AL272" i="1"/>
  <c r="AK272" i="1"/>
  <c r="AJ272" i="1"/>
  <c r="AG272" i="1"/>
  <c r="AI272" i="1" s="1"/>
  <c r="A272" i="1"/>
  <c r="BL271" i="1"/>
  <c r="BC271" i="1"/>
  <c r="AO271" i="1"/>
  <c r="AM271" i="1"/>
  <c r="AL271" i="1"/>
  <c r="AK271" i="1"/>
  <c r="AJ271" i="1"/>
  <c r="AG271" i="1"/>
  <c r="AI271" i="1" s="1"/>
  <c r="A271" i="1"/>
  <c r="BL270" i="1"/>
  <c r="BC270" i="1"/>
  <c r="AO270" i="1"/>
  <c r="AM270" i="1"/>
  <c r="AL270" i="1"/>
  <c r="AK270" i="1"/>
  <c r="AJ270" i="1"/>
  <c r="AG270" i="1"/>
  <c r="AI270" i="1" s="1"/>
  <c r="A270" i="1"/>
  <c r="BL269" i="1"/>
  <c r="BC269" i="1"/>
  <c r="AO269" i="1"/>
  <c r="AM269" i="1"/>
  <c r="AL269" i="1"/>
  <c r="AK269" i="1"/>
  <c r="AJ269" i="1"/>
  <c r="AG269" i="1"/>
  <c r="AI269" i="1" s="1"/>
  <c r="A269" i="1"/>
  <c r="BL268" i="1"/>
  <c r="BC268" i="1"/>
  <c r="AO268" i="1"/>
  <c r="AM268" i="1"/>
  <c r="AL268" i="1"/>
  <c r="AK268" i="1"/>
  <c r="AJ268" i="1"/>
  <c r="AG268" i="1"/>
  <c r="AI268" i="1" s="1"/>
  <c r="A268" i="1"/>
  <c r="BL267" i="1"/>
  <c r="BC267" i="1"/>
  <c r="AO267" i="1"/>
  <c r="AM267" i="1"/>
  <c r="AL267" i="1"/>
  <c r="AK267" i="1"/>
  <c r="AJ267" i="1"/>
  <c r="AG267" i="1"/>
  <c r="AI267" i="1" s="1"/>
  <c r="A267" i="1"/>
  <c r="BL266" i="1"/>
  <c r="BC266" i="1"/>
  <c r="AO266" i="1"/>
  <c r="AM266" i="1"/>
  <c r="AL266" i="1"/>
  <c r="AK266" i="1"/>
  <c r="AJ266" i="1"/>
  <c r="AG266" i="1"/>
  <c r="AI266" i="1" s="1"/>
  <c r="A266" i="1"/>
  <c r="BL265" i="1"/>
  <c r="BC265" i="1"/>
  <c r="AO265" i="1"/>
  <c r="AM265" i="1"/>
  <c r="AL265" i="1"/>
  <c r="AK265" i="1"/>
  <c r="AJ265" i="1"/>
  <c r="AG265" i="1"/>
  <c r="AI265" i="1" s="1"/>
  <c r="A265" i="1"/>
  <c r="BL264" i="1"/>
  <c r="BC264" i="1"/>
  <c r="AO264" i="1"/>
  <c r="AM264" i="1"/>
  <c r="AL264" i="1"/>
  <c r="AK264" i="1"/>
  <c r="AJ264" i="1"/>
  <c r="AG264" i="1"/>
  <c r="AI264" i="1" s="1"/>
  <c r="A264" i="1"/>
  <c r="BL263" i="1"/>
  <c r="BC263" i="1"/>
  <c r="AO263" i="1"/>
  <c r="AM263" i="1"/>
  <c r="AL263" i="1"/>
  <c r="AK263" i="1"/>
  <c r="AJ263" i="1"/>
  <c r="AG263" i="1"/>
  <c r="AI263" i="1" s="1"/>
  <c r="A263" i="1"/>
  <c r="BL262" i="1"/>
  <c r="BC262" i="1"/>
  <c r="AO262" i="1"/>
  <c r="AM262" i="1"/>
  <c r="AL262" i="1"/>
  <c r="AK262" i="1"/>
  <c r="AJ262" i="1"/>
  <c r="AG262" i="1"/>
  <c r="AI262" i="1" s="1"/>
  <c r="A262" i="1"/>
  <c r="BL261" i="1"/>
  <c r="BC261" i="1"/>
  <c r="AO261" i="1"/>
  <c r="AM261" i="1"/>
  <c r="AL261" i="1"/>
  <c r="AN261" i="1" s="1"/>
  <c r="AK261" i="1"/>
  <c r="AJ261" i="1"/>
  <c r="AG261" i="1"/>
  <c r="AI261" i="1" s="1"/>
  <c r="A261" i="1"/>
  <c r="BL260" i="1"/>
  <c r="BC260" i="1"/>
  <c r="AO260" i="1"/>
  <c r="AM260" i="1"/>
  <c r="AL260" i="1"/>
  <c r="AK260" i="1"/>
  <c r="AJ260" i="1"/>
  <c r="AG260" i="1"/>
  <c r="AI260" i="1" s="1"/>
  <c r="A260" i="1"/>
  <c r="BL259" i="1"/>
  <c r="BC259" i="1"/>
  <c r="AO259" i="1"/>
  <c r="AM259" i="1"/>
  <c r="AL259" i="1"/>
  <c r="AK259" i="1"/>
  <c r="AJ259" i="1"/>
  <c r="AG259" i="1"/>
  <c r="AI259" i="1" s="1"/>
  <c r="A259" i="1"/>
  <c r="BL258" i="1"/>
  <c r="BC258" i="1"/>
  <c r="AO258" i="1"/>
  <c r="AM258" i="1"/>
  <c r="AL258" i="1"/>
  <c r="AK258" i="1"/>
  <c r="AJ258" i="1"/>
  <c r="AG258" i="1"/>
  <c r="AI258" i="1" s="1"/>
  <c r="A258" i="1"/>
  <c r="BL257" i="1"/>
  <c r="BC257" i="1"/>
  <c r="AO257" i="1"/>
  <c r="AM257" i="1"/>
  <c r="AL257" i="1"/>
  <c r="AK257" i="1"/>
  <c r="AJ257" i="1"/>
  <c r="AG257" i="1"/>
  <c r="AI257" i="1" s="1"/>
  <c r="A257" i="1"/>
  <c r="BL256" i="1"/>
  <c r="BC256" i="1"/>
  <c r="AO256" i="1"/>
  <c r="AM256" i="1"/>
  <c r="AL256" i="1"/>
  <c r="AK256" i="1"/>
  <c r="AJ256" i="1"/>
  <c r="AG256" i="1"/>
  <c r="AI256" i="1" s="1"/>
  <c r="A256" i="1"/>
  <c r="BL255" i="1"/>
  <c r="BC255" i="1"/>
  <c r="AO255" i="1"/>
  <c r="AM255" i="1"/>
  <c r="AL255" i="1"/>
  <c r="AK255" i="1"/>
  <c r="AJ255" i="1"/>
  <c r="AG255" i="1"/>
  <c r="AI255" i="1" s="1"/>
  <c r="A255" i="1"/>
  <c r="BL254" i="1"/>
  <c r="BC254" i="1"/>
  <c r="AO254" i="1"/>
  <c r="AM254" i="1"/>
  <c r="AL254" i="1"/>
  <c r="AK254" i="1"/>
  <c r="AJ254" i="1"/>
  <c r="AG254" i="1"/>
  <c r="AI254" i="1" s="1"/>
  <c r="A254" i="1"/>
  <c r="BL253" i="1"/>
  <c r="BC253" i="1"/>
  <c r="AO253" i="1"/>
  <c r="AM253" i="1"/>
  <c r="AL253" i="1"/>
  <c r="AK253" i="1"/>
  <c r="AJ253" i="1"/>
  <c r="AG253" i="1"/>
  <c r="AI253" i="1" s="1"/>
  <c r="A253" i="1"/>
  <c r="BL252" i="1"/>
  <c r="BC252" i="1"/>
  <c r="AO252" i="1"/>
  <c r="AM252" i="1"/>
  <c r="AL252" i="1"/>
  <c r="AK252" i="1"/>
  <c r="AJ252" i="1"/>
  <c r="AG252" i="1"/>
  <c r="AI252" i="1" s="1"/>
  <c r="A252" i="1"/>
  <c r="BL251" i="1"/>
  <c r="BC251" i="1"/>
  <c r="AO251" i="1"/>
  <c r="AM251" i="1"/>
  <c r="AL251" i="1"/>
  <c r="AK251" i="1"/>
  <c r="AJ251" i="1"/>
  <c r="AG251" i="1"/>
  <c r="AI251" i="1" s="1"/>
  <c r="A251" i="1"/>
  <c r="BL250" i="1"/>
  <c r="BC250" i="1"/>
  <c r="AO250" i="1"/>
  <c r="AM250" i="1"/>
  <c r="AL250" i="1"/>
  <c r="AK250" i="1"/>
  <c r="AJ250" i="1"/>
  <c r="AG250" i="1"/>
  <c r="AI250" i="1" s="1"/>
  <c r="A250" i="1"/>
  <c r="BL249" i="1"/>
  <c r="BC249" i="1"/>
  <c r="AO249" i="1"/>
  <c r="AM249" i="1"/>
  <c r="AL249" i="1"/>
  <c r="AN249" i="1" s="1"/>
  <c r="AK249" i="1"/>
  <c r="AJ249" i="1"/>
  <c r="AG249" i="1"/>
  <c r="AI249" i="1" s="1"/>
  <c r="A249" i="1"/>
  <c r="BL248" i="1"/>
  <c r="BC248" i="1"/>
  <c r="AO248" i="1"/>
  <c r="AM248" i="1"/>
  <c r="AL248" i="1"/>
  <c r="AK248" i="1"/>
  <c r="AJ248" i="1"/>
  <c r="AG248" i="1"/>
  <c r="AI248" i="1" s="1"/>
  <c r="A248" i="1"/>
  <c r="BL247" i="1"/>
  <c r="BC247" i="1"/>
  <c r="AO247" i="1"/>
  <c r="AM247" i="1"/>
  <c r="AL247" i="1"/>
  <c r="AK247" i="1"/>
  <c r="AJ247" i="1"/>
  <c r="AG247" i="1"/>
  <c r="AI247" i="1" s="1"/>
  <c r="A247" i="1"/>
  <c r="BL246" i="1"/>
  <c r="BC246" i="1"/>
  <c r="AO246" i="1"/>
  <c r="AM246" i="1"/>
  <c r="AL246" i="1"/>
  <c r="AK246" i="1"/>
  <c r="AJ246" i="1"/>
  <c r="AG246" i="1"/>
  <c r="AI246" i="1" s="1"/>
  <c r="A246" i="1"/>
  <c r="BL245" i="1"/>
  <c r="BC245" i="1"/>
  <c r="AO245" i="1"/>
  <c r="AM245" i="1"/>
  <c r="AL245" i="1"/>
  <c r="AK245" i="1"/>
  <c r="AJ245" i="1"/>
  <c r="AG245" i="1"/>
  <c r="AI245" i="1" s="1"/>
  <c r="A245" i="1"/>
  <c r="BL244" i="1"/>
  <c r="BC244" i="1"/>
  <c r="AO244" i="1"/>
  <c r="AM244" i="1"/>
  <c r="AL244" i="1"/>
  <c r="AK244" i="1"/>
  <c r="AJ244" i="1"/>
  <c r="AG244" i="1"/>
  <c r="AI244" i="1" s="1"/>
  <c r="A244" i="1"/>
  <c r="BL243" i="1"/>
  <c r="BC243" i="1"/>
  <c r="AO243" i="1"/>
  <c r="AM243" i="1"/>
  <c r="AL243" i="1"/>
  <c r="AK243" i="1"/>
  <c r="AJ243" i="1"/>
  <c r="AG243" i="1"/>
  <c r="AI243" i="1" s="1"/>
  <c r="A243" i="1"/>
  <c r="BL242" i="1"/>
  <c r="BC242" i="1"/>
  <c r="AO242" i="1"/>
  <c r="AM242" i="1"/>
  <c r="AL242" i="1"/>
  <c r="AN242" i="1" s="1"/>
  <c r="AK242" i="1"/>
  <c r="AJ242" i="1"/>
  <c r="AG242" i="1"/>
  <c r="AI242" i="1" s="1"/>
  <c r="A242" i="1"/>
  <c r="BL241" i="1"/>
  <c r="BC241" i="1"/>
  <c r="AO241" i="1"/>
  <c r="AM241" i="1"/>
  <c r="AL241" i="1"/>
  <c r="AK241" i="1"/>
  <c r="AJ241" i="1"/>
  <c r="AG241" i="1"/>
  <c r="AI241" i="1" s="1"/>
  <c r="A241" i="1"/>
  <c r="BL240" i="1"/>
  <c r="BC240" i="1"/>
  <c r="AO240" i="1"/>
  <c r="AM240" i="1"/>
  <c r="AL240" i="1"/>
  <c r="AK240" i="1"/>
  <c r="AJ240" i="1"/>
  <c r="AG240" i="1"/>
  <c r="AI240" i="1" s="1"/>
  <c r="A240" i="1"/>
  <c r="BL239" i="1"/>
  <c r="BC239" i="1"/>
  <c r="AO239" i="1"/>
  <c r="AM239" i="1"/>
  <c r="AL239" i="1"/>
  <c r="AK239" i="1"/>
  <c r="AJ239" i="1"/>
  <c r="AG239" i="1"/>
  <c r="AI239" i="1" s="1"/>
  <c r="A239" i="1"/>
  <c r="BL238" i="1"/>
  <c r="BC238" i="1"/>
  <c r="AO238" i="1"/>
  <c r="AM238" i="1"/>
  <c r="AL238" i="1"/>
  <c r="AK238" i="1"/>
  <c r="AJ238" i="1"/>
  <c r="AG238" i="1"/>
  <c r="AI238" i="1" s="1"/>
  <c r="A238" i="1"/>
  <c r="BL237" i="1"/>
  <c r="BC237" i="1"/>
  <c r="AO237" i="1"/>
  <c r="AM237" i="1"/>
  <c r="AL237" i="1"/>
  <c r="AN237" i="1" s="1"/>
  <c r="AK237" i="1"/>
  <c r="AJ237" i="1"/>
  <c r="AG237" i="1"/>
  <c r="AI237" i="1" s="1"/>
  <c r="A237" i="1"/>
  <c r="BL236" i="1"/>
  <c r="BC236" i="1"/>
  <c r="AO236" i="1"/>
  <c r="AM236" i="1"/>
  <c r="AL236" i="1"/>
  <c r="AK236" i="1"/>
  <c r="AJ236" i="1"/>
  <c r="AG236" i="1"/>
  <c r="AI236" i="1" s="1"/>
  <c r="A236" i="1"/>
  <c r="BL235" i="1"/>
  <c r="BC235" i="1"/>
  <c r="AO235" i="1"/>
  <c r="AM235" i="1"/>
  <c r="AL235" i="1"/>
  <c r="AK235" i="1"/>
  <c r="AJ235" i="1"/>
  <c r="AG235" i="1"/>
  <c r="AI235" i="1" s="1"/>
  <c r="A235" i="1"/>
  <c r="BL234" i="1"/>
  <c r="BC234" i="1"/>
  <c r="AO234" i="1"/>
  <c r="AM234" i="1"/>
  <c r="AL234" i="1"/>
  <c r="AK234" i="1"/>
  <c r="AJ234" i="1"/>
  <c r="AG234" i="1"/>
  <c r="AI234" i="1" s="1"/>
  <c r="A234" i="1"/>
  <c r="BL233" i="1"/>
  <c r="BC233" i="1"/>
  <c r="AO233" i="1"/>
  <c r="AM233" i="1"/>
  <c r="AL233" i="1"/>
  <c r="AK233" i="1"/>
  <c r="AJ233" i="1"/>
  <c r="AG233" i="1"/>
  <c r="AI233" i="1" s="1"/>
  <c r="A233" i="1"/>
  <c r="BL232" i="1"/>
  <c r="BC232" i="1"/>
  <c r="AO232" i="1"/>
  <c r="AM232" i="1"/>
  <c r="AL232" i="1"/>
  <c r="AK232" i="1"/>
  <c r="AJ232" i="1"/>
  <c r="AG232" i="1"/>
  <c r="AI232" i="1" s="1"/>
  <c r="A232" i="1"/>
  <c r="BL231" i="1"/>
  <c r="BC231" i="1"/>
  <c r="AO231" i="1"/>
  <c r="AM231" i="1"/>
  <c r="AL231" i="1"/>
  <c r="AK231" i="1"/>
  <c r="AJ231" i="1"/>
  <c r="AG231" i="1"/>
  <c r="AI231" i="1" s="1"/>
  <c r="A231" i="1"/>
  <c r="BL230" i="1"/>
  <c r="BC230" i="1"/>
  <c r="AO230" i="1"/>
  <c r="AM230" i="1"/>
  <c r="AL230" i="1"/>
  <c r="AK230" i="1"/>
  <c r="AJ230" i="1"/>
  <c r="AG230" i="1"/>
  <c r="AI230" i="1" s="1"/>
  <c r="A230" i="1"/>
  <c r="BL229" i="1"/>
  <c r="BC229" i="1"/>
  <c r="AO229" i="1"/>
  <c r="AM229" i="1"/>
  <c r="AL229" i="1"/>
  <c r="AK229" i="1"/>
  <c r="AJ229" i="1"/>
  <c r="AG229" i="1"/>
  <c r="AI229" i="1" s="1"/>
  <c r="A229" i="1"/>
  <c r="BL228" i="1"/>
  <c r="BC228" i="1"/>
  <c r="AO228" i="1"/>
  <c r="AM228" i="1"/>
  <c r="AL228" i="1"/>
  <c r="AK228" i="1"/>
  <c r="AJ228" i="1"/>
  <c r="AG228" i="1"/>
  <c r="AI228" i="1" s="1"/>
  <c r="A228" i="1"/>
  <c r="BL227" i="1"/>
  <c r="BC227" i="1"/>
  <c r="AO227" i="1"/>
  <c r="AM227" i="1"/>
  <c r="AL227" i="1"/>
  <c r="AK227" i="1"/>
  <c r="AJ227" i="1"/>
  <c r="AG227" i="1"/>
  <c r="AI227" i="1" s="1"/>
  <c r="A227" i="1"/>
  <c r="BL226" i="1"/>
  <c r="BC226" i="1"/>
  <c r="AO226" i="1"/>
  <c r="AM226" i="1"/>
  <c r="AL226" i="1"/>
  <c r="AK226" i="1"/>
  <c r="AJ226" i="1"/>
  <c r="AG226" i="1"/>
  <c r="AI226" i="1" s="1"/>
  <c r="A226" i="1"/>
  <c r="BL225" i="1"/>
  <c r="BC225" i="1"/>
  <c r="AO225" i="1"/>
  <c r="AM225" i="1"/>
  <c r="AL225" i="1"/>
  <c r="AK225" i="1"/>
  <c r="AJ225" i="1"/>
  <c r="AG225" i="1"/>
  <c r="AI225" i="1" s="1"/>
  <c r="A225" i="1"/>
  <c r="BL224" i="1"/>
  <c r="BC224" i="1"/>
  <c r="AO224" i="1"/>
  <c r="AM224" i="1"/>
  <c r="AL224" i="1"/>
  <c r="AK224" i="1"/>
  <c r="AJ224" i="1"/>
  <c r="AG224" i="1"/>
  <c r="AI224" i="1" s="1"/>
  <c r="A224" i="1"/>
  <c r="BL223" i="1"/>
  <c r="BC223" i="1"/>
  <c r="AO223" i="1"/>
  <c r="AM223" i="1"/>
  <c r="AL223" i="1"/>
  <c r="AK223" i="1"/>
  <c r="AJ223" i="1"/>
  <c r="AG223" i="1"/>
  <c r="AI223" i="1" s="1"/>
  <c r="A223" i="1"/>
  <c r="BL222" i="1"/>
  <c r="BC222" i="1"/>
  <c r="AO222" i="1"/>
  <c r="AM222" i="1"/>
  <c r="AL222" i="1"/>
  <c r="AK222" i="1"/>
  <c r="AJ222" i="1"/>
  <c r="AG222" i="1"/>
  <c r="AI222" i="1" s="1"/>
  <c r="A222" i="1"/>
  <c r="BL221" i="1"/>
  <c r="BC221" i="1"/>
  <c r="AO221" i="1"/>
  <c r="AM221" i="1"/>
  <c r="AL221" i="1"/>
  <c r="AN221" i="1" s="1"/>
  <c r="AK221" i="1"/>
  <c r="AJ221" i="1"/>
  <c r="AG221" i="1"/>
  <c r="AI221" i="1" s="1"/>
  <c r="A221" i="1"/>
  <c r="BL220" i="1"/>
  <c r="BC220" i="1"/>
  <c r="AO220" i="1"/>
  <c r="AM220" i="1"/>
  <c r="AL220" i="1"/>
  <c r="AK220" i="1"/>
  <c r="AJ220" i="1"/>
  <c r="AG220" i="1"/>
  <c r="AI220" i="1" s="1"/>
  <c r="A220" i="1"/>
  <c r="BL219" i="1"/>
  <c r="BC219" i="1"/>
  <c r="AO219" i="1"/>
  <c r="AM219" i="1"/>
  <c r="AL219" i="1"/>
  <c r="AK219" i="1"/>
  <c r="AJ219" i="1"/>
  <c r="AG219" i="1"/>
  <c r="AI219" i="1" s="1"/>
  <c r="A219" i="1"/>
  <c r="BL218" i="1"/>
  <c r="BC218" i="1"/>
  <c r="AO218" i="1"/>
  <c r="AM218" i="1"/>
  <c r="AL218" i="1"/>
  <c r="AK218" i="1"/>
  <c r="AJ218" i="1"/>
  <c r="AG218" i="1"/>
  <c r="AI218" i="1" s="1"/>
  <c r="A218" i="1"/>
  <c r="BL217" i="1"/>
  <c r="BC217" i="1"/>
  <c r="AO217" i="1"/>
  <c r="AM217" i="1"/>
  <c r="AL217" i="1"/>
  <c r="AK217" i="1"/>
  <c r="AJ217" i="1"/>
  <c r="AG217" i="1"/>
  <c r="AI217" i="1" s="1"/>
  <c r="A217" i="1"/>
  <c r="BL216" i="1"/>
  <c r="BC216" i="1"/>
  <c r="AO216" i="1"/>
  <c r="AM216" i="1"/>
  <c r="AL216" i="1"/>
  <c r="AK216" i="1"/>
  <c r="AJ216" i="1"/>
  <c r="AG216" i="1"/>
  <c r="AI216" i="1" s="1"/>
  <c r="A216" i="1"/>
  <c r="BL215" i="1"/>
  <c r="BC215" i="1"/>
  <c r="AO215" i="1"/>
  <c r="AM215" i="1"/>
  <c r="AL215" i="1"/>
  <c r="AK215" i="1"/>
  <c r="AJ215" i="1"/>
  <c r="AG215" i="1"/>
  <c r="AI215" i="1" s="1"/>
  <c r="A215" i="1"/>
  <c r="BL214" i="1"/>
  <c r="BC214" i="1"/>
  <c r="AO214" i="1"/>
  <c r="AM214" i="1"/>
  <c r="AL214" i="1"/>
  <c r="AK214" i="1"/>
  <c r="AJ214" i="1"/>
  <c r="AG214" i="1"/>
  <c r="AI214" i="1" s="1"/>
  <c r="A214" i="1"/>
  <c r="BL213" i="1"/>
  <c r="BC213" i="1"/>
  <c r="AO213" i="1"/>
  <c r="AM213" i="1"/>
  <c r="AL213" i="1"/>
  <c r="AN213" i="1" s="1"/>
  <c r="AK213" i="1"/>
  <c r="AJ213" i="1"/>
  <c r="AG213" i="1"/>
  <c r="AI213" i="1" s="1"/>
  <c r="A213" i="1"/>
  <c r="BL212" i="1"/>
  <c r="BC212" i="1"/>
  <c r="AO212" i="1"/>
  <c r="AM212" i="1"/>
  <c r="AL212" i="1"/>
  <c r="AK212" i="1"/>
  <c r="AJ212" i="1"/>
  <c r="AG212" i="1"/>
  <c r="AI212" i="1" s="1"/>
  <c r="A212" i="1"/>
  <c r="BL211" i="1"/>
  <c r="BC211" i="1"/>
  <c r="AO211" i="1"/>
  <c r="AM211" i="1"/>
  <c r="AL211" i="1"/>
  <c r="AK211" i="1"/>
  <c r="AJ211" i="1"/>
  <c r="AG211" i="1"/>
  <c r="AI211" i="1" s="1"/>
  <c r="A211" i="1"/>
  <c r="BL210" i="1"/>
  <c r="BC210" i="1"/>
  <c r="AO210" i="1"/>
  <c r="AM210" i="1"/>
  <c r="AL210" i="1"/>
  <c r="AK210" i="1"/>
  <c r="AJ210" i="1"/>
  <c r="AG210" i="1"/>
  <c r="AI210" i="1" s="1"/>
  <c r="A210" i="1"/>
  <c r="BL209" i="1"/>
  <c r="BC209" i="1"/>
  <c r="AO209" i="1"/>
  <c r="AM209" i="1"/>
  <c r="AL209" i="1"/>
  <c r="AK209" i="1"/>
  <c r="AJ209" i="1"/>
  <c r="AG209" i="1"/>
  <c r="AI209" i="1" s="1"/>
  <c r="A209" i="1"/>
  <c r="BL208" i="1"/>
  <c r="BC208" i="1"/>
  <c r="AO208" i="1"/>
  <c r="AM208" i="1"/>
  <c r="AL208" i="1"/>
  <c r="AK208" i="1"/>
  <c r="AJ208" i="1"/>
  <c r="AG208" i="1"/>
  <c r="AI208" i="1" s="1"/>
  <c r="A208" i="1"/>
  <c r="BL207" i="1"/>
  <c r="BC207" i="1"/>
  <c r="AO207" i="1"/>
  <c r="AM207" i="1"/>
  <c r="AL207" i="1"/>
  <c r="AK207" i="1"/>
  <c r="AJ207" i="1"/>
  <c r="AG207" i="1"/>
  <c r="AI207" i="1" s="1"/>
  <c r="A207" i="1"/>
  <c r="BL206" i="1"/>
  <c r="BC206" i="1"/>
  <c r="AO206" i="1"/>
  <c r="AM206" i="1"/>
  <c r="AL206" i="1"/>
  <c r="AK206" i="1"/>
  <c r="AJ206" i="1"/>
  <c r="AG206" i="1"/>
  <c r="AI206" i="1" s="1"/>
  <c r="A206" i="1"/>
  <c r="BL205" i="1"/>
  <c r="BC205" i="1"/>
  <c r="AO205" i="1"/>
  <c r="AM205" i="1"/>
  <c r="AL205" i="1"/>
  <c r="AN205" i="1" s="1"/>
  <c r="AK205" i="1"/>
  <c r="AJ205" i="1"/>
  <c r="AG205" i="1"/>
  <c r="AI205" i="1" s="1"/>
  <c r="A205" i="1"/>
  <c r="BL204" i="1"/>
  <c r="BC204" i="1"/>
  <c r="AO204" i="1"/>
  <c r="AM204" i="1"/>
  <c r="AL204" i="1"/>
  <c r="AK204" i="1"/>
  <c r="AJ204" i="1"/>
  <c r="AG204" i="1"/>
  <c r="AI204" i="1" s="1"/>
  <c r="A204" i="1"/>
  <c r="BL203" i="1"/>
  <c r="BC203" i="1"/>
  <c r="AO203" i="1"/>
  <c r="AM203" i="1"/>
  <c r="AL203" i="1"/>
  <c r="AK203" i="1"/>
  <c r="AJ203" i="1"/>
  <c r="AG203" i="1"/>
  <c r="AI203" i="1" s="1"/>
  <c r="A203" i="1"/>
  <c r="BL202" i="1"/>
  <c r="BC202" i="1"/>
  <c r="AO202" i="1"/>
  <c r="AM202" i="1"/>
  <c r="AL202" i="1"/>
  <c r="AK202" i="1"/>
  <c r="AJ202" i="1"/>
  <c r="AG202" i="1"/>
  <c r="AI202" i="1" s="1"/>
  <c r="A202" i="1"/>
  <c r="BL201" i="1"/>
  <c r="BC201" i="1"/>
  <c r="AO201" i="1"/>
  <c r="AM201" i="1"/>
  <c r="AL201" i="1"/>
  <c r="AK201" i="1"/>
  <c r="AJ201" i="1"/>
  <c r="AG201" i="1"/>
  <c r="AI201" i="1" s="1"/>
  <c r="A201" i="1"/>
  <c r="BL200" i="1"/>
  <c r="BC200" i="1"/>
  <c r="AO200" i="1"/>
  <c r="AM200" i="1"/>
  <c r="AL200" i="1"/>
  <c r="AK200" i="1"/>
  <c r="AJ200" i="1"/>
  <c r="AG200" i="1"/>
  <c r="AI200" i="1" s="1"/>
  <c r="A200" i="1"/>
  <c r="BL199" i="1"/>
  <c r="BC199" i="1"/>
  <c r="AO199" i="1"/>
  <c r="AM199" i="1"/>
  <c r="AL199" i="1"/>
  <c r="AK199" i="1"/>
  <c r="AJ199" i="1"/>
  <c r="AG199" i="1"/>
  <c r="AI199" i="1" s="1"/>
  <c r="A199" i="1"/>
  <c r="BL198" i="1"/>
  <c r="BC198" i="1"/>
  <c r="AO198" i="1"/>
  <c r="AM198" i="1"/>
  <c r="AL198" i="1"/>
  <c r="AK198" i="1"/>
  <c r="AJ198" i="1"/>
  <c r="AG198" i="1"/>
  <c r="AI198" i="1" s="1"/>
  <c r="A198" i="1"/>
  <c r="BL197" i="1"/>
  <c r="BC197" i="1"/>
  <c r="AO197" i="1"/>
  <c r="AM197" i="1"/>
  <c r="AL197" i="1"/>
  <c r="AN197" i="1" s="1"/>
  <c r="AK197" i="1"/>
  <c r="AJ197" i="1"/>
  <c r="AG197" i="1"/>
  <c r="AI197" i="1" s="1"/>
  <c r="A197" i="1"/>
  <c r="BL196" i="1"/>
  <c r="BC196" i="1"/>
  <c r="AO196" i="1"/>
  <c r="AM196" i="1"/>
  <c r="AL196" i="1"/>
  <c r="AK196" i="1"/>
  <c r="AJ196" i="1"/>
  <c r="AG196" i="1"/>
  <c r="AI196" i="1" s="1"/>
  <c r="A196" i="1"/>
  <c r="BL195" i="1"/>
  <c r="BC195" i="1"/>
  <c r="AO195" i="1"/>
  <c r="AM195" i="1"/>
  <c r="AL195" i="1"/>
  <c r="AK195" i="1"/>
  <c r="AJ195" i="1"/>
  <c r="AG195" i="1"/>
  <c r="AI195" i="1" s="1"/>
  <c r="A195" i="1"/>
  <c r="BL194" i="1"/>
  <c r="BC194" i="1"/>
  <c r="AO194" i="1"/>
  <c r="AM194" i="1"/>
  <c r="AL194" i="1"/>
  <c r="AK194" i="1"/>
  <c r="AJ194" i="1"/>
  <c r="AG194" i="1"/>
  <c r="AI194" i="1" s="1"/>
  <c r="A194" i="1"/>
  <c r="BL193" i="1"/>
  <c r="BC193" i="1"/>
  <c r="AO193" i="1"/>
  <c r="AM193" i="1"/>
  <c r="AL193" i="1"/>
  <c r="AK193" i="1"/>
  <c r="AJ193" i="1"/>
  <c r="AG193" i="1"/>
  <c r="AI193" i="1" s="1"/>
  <c r="A193" i="1"/>
  <c r="BL192" i="1"/>
  <c r="BC192" i="1"/>
  <c r="AO192" i="1"/>
  <c r="AM192" i="1"/>
  <c r="AL192" i="1"/>
  <c r="AK192" i="1"/>
  <c r="AJ192" i="1"/>
  <c r="AG192" i="1"/>
  <c r="AI192" i="1" s="1"/>
  <c r="A192" i="1"/>
  <c r="BL191" i="1"/>
  <c r="BC191" i="1"/>
  <c r="AO191" i="1"/>
  <c r="AM191" i="1"/>
  <c r="AL191" i="1"/>
  <c r="AK191" i="1"/>
  <c r="AJ191" i="1"/>
  <c r="AG191" i="1"/>
  <c r="AI191" i="1" s="1"/>
  <c r="A191" i="1"/>
  <c r="BL190" i="1"/>
  <c r="BC190" i="1"/>
  <c r="AO190" i="1"/>
  <c r="AM190" i="1"/>
  <c r="AL190" i="1"/>
  <c r="AK190" i="1"/>
  <c r="AJ190" i="1"/>
  <c r="AG190" i="1"/>
  <c r="AI190" i="1" s="1"/>
  <c r="A190" i="1"/>
  <c r="BL189" i="1"/>
  <c r="BC189" i="1"/>
  <c r="AO189" i="1"/>
  <c r="AM189" i="1"/>
  <c r="AL189" i="1"/>
  <c r="AN189" i="1" s="1"/>
  <c r="AK189" i="1"/>
  <c r="AJ189" i="1"/>
  <c r="AG189" i="1"/>
  <c r="AI189" i="1" s="1"/>
  <c r="A189" i="1"/>
  <c r="BL188" i="1"/>
  <c r="BC188" i="1"/>
  <c r="AO188" i="1"/>
  <c r="AM188" i="1"/>
  <c r="AL188" i="1"/>
  <c r="AK188" i="1"/>
  <c r="AJ188" i="1"/>
  <c r="AG188" i="1"/>
  <c r="AI188" i="1" s="1"/>
  <c r="A188" i="1"/>
  <c r="BL187" i="1"/>
  <c r="BC187" i="1"/>
  <c r="AO187" i="1"/>
  <c r="AM187" i="1"/>
  <c r="AL187" i="1"/>
  <c r="AK187" i="1"/>
  <c r="AJ187" i="1"/>
  <c r="AG187" i="1"/>
  <c r="AI187" i="1" s="1"/>
  <c r="A187" i="1"/>
  <c r="BL186" i="1"/>
  <c r="BC186" i="1"/>
  <c r="AO186" i="1"/>
  <c r="AM186" i="1"/>
  <c r="AL186" i="1"/>
  <c r="AK186" i="1"/>
  <c r="AJ186" i="1"/>
  <c r="AG186" i="1"/>
  <c r="AI186" i="1" s="1"/>
  <c r="A186" i="1"/>
  <c r="BL185" i="1"/>
  <c r="BC185" i="1"/>
  <c r="AO185" i="1"/>
  <c r="AM185" i="1"/>
  <c r="AL185" i="1"/>
  <c r="AK185" i="1"/>
  <c r="AJ185" i="1"/>
  <c r="AG185" i="1"/>
  <c r="AI185" i="1" s="1"/>
  <c r="A185" i="1"/>
  <c r="BL184" i="1"/>
  <c r="BC184" i="1"/>
  <c r="AO184" i="1"/>
  <c r="AM184" i="1"/>
  <c r="AL184" i="1"/>
  <c r="AK184" i="1"/>
  <c r="AJ184" i="1"/>
  <c r="AG184" i="1"/>
  <c r="AI184" i="1" s="1"/>
  <c r="A184" i="1"/>
  <c r="BL183" i="1"/>
  <c r="BC183" i="1"/>
  <c r="AO183" i="1"/>
  <c r="AM183" i="1"/>
  <c r="AL183" i="1"/>
  <c r="AK183" i="1"/>
  <c r="AJ183" i="1"/>
  <c r="AG183" i="1"/>
  <c r="AI183" i="1" s="1"/>
  <c r="A183" i="1"/>
  <c r="BL182" i="1"/>
  <c r="BC182" i="1"/>
  <c r="AO182" i="1"/>
  <c r="AM182" i="1"/>
  <c r="AL182" i="1"/>
  <c r="AK182" i="1"/>
  <c r="AJ182" i="1"/>
  <c r="AG182" i="1"/>
  <c r="AI182" i="1" s="1"/>
  <c r="A182" i="1"/>
  <c r="BL181" i="1"/>
  <c r="BC181" i="1"/>
  <c r="AO181" i="1"/>
  <c r="AM181" i="1"/>
  <c r="AL181" i="1"/>
  <c r="AK181" i="1"/>
  <c r="AJ181" i="1"/>
  <c r="AG181" i="1"/>
  <c r="AI181" i="1" s="1"/>
  <c r="A181" i="1"/>
  <c r="BL180" i="1"/>
  <c r="BC180" i="1"/>
  <c r="AO180" i="1"/>
  <c r="AM180" i="1"/>
  <c r="AL180" i="1"/>
  <c r="AK180" i="1"/>
  <c r="AJ180" i="1"/>
  <c r="AG180" i="1"/>
  <c r="AI180" i="1" s="1"/>
  <c r="A180" i="1"/>
  <c r="BL179" i="1"/>
  <c r="BC179" i="1"/>
  <c r="AO179" i="1"/>
  <c r="AM179" i="1"/>
  <c r="AL179" i="1"/>
  <c r="AK179" i="1"/>
  <c r="AJ179" i="1"/>
  <c r="AG179" i="1"/>
  <c r="AI179" i="1" s="1"/>
  <c r="A179" i="1"/>
  <c r="BL178" i="1"/>
  <c r="BC178" i="1"/>
  <c r="AO178" i="1"/>
  <c r="AM178" i="1"/>
  <c r="AL178" i="1"/>
  <c r="AK178" i="1"/>
  <c r="AJ178" i="1"/>
  <c r="AG178" i="1"/>
  <c r="AI178" i="1" s="1"/>
  <c r="A178" i="1"/>
  <c r="BL177" i="1"/>
  <c r="BC177" i="1"/>
  <c r="AO177" i="1"/>
  <c r="AM177" i="1"/>
  <c r="AL177" i="1"/>
  <c r="AK177" i="1"/>
  <c r="AJ177" i="1"/>
  <c r="AG177" i="1"/>
  <c r="AI177" i="1" s="1"/>
  <c r="A177" i="1"/>
  <c r="BL176" i="1"/>
  <c r="BC176" i="1"/>
  <c r="AO176" i="1"/>
  <c r="AM176" i="1"/>
  <c r="AL176" i="1"/>
  <c r="AK176" i="1"/>
  <c r="AJ176" i="1"/>
  <c r="AG176" i="1"/>
  <c r="AI176" i="1" s="1"/>
  <c r="A176" i="1"/>
  <c r="BL175" i="1"/>
  <c r="BC175" i="1"/>
  <c r="AO175" i="1"/>
  <c r="AM175" i="1"/>
  <c r="AL175" i="1"/>
  <c r="AK175" i="1"/>
  <c r="AJ175" i="1"/>
  <c r="AG175" i="1"/>
  <c r="AI175" i="1" s="1"/>
  <c r="A175" i="1"/>
  <c r="BL174" i="1"/>
  <c r="BC174" i="1"/>
  <c r="AO174" i="1"/>
  <c r="AM174" i="1"/>
  <c r="AL174" i="1"/>
  <c r="AK174" i="1"/>
  <c r="AJ174" i="1"/>
  <c r="AG174" i="1"/>
  <c r="AI174" i="1" s="1"/>
  <c r="A174" i="1"/>
  <c r="BL173" i="1"/>
  <c r="BC173" i="1"/>
  <c r="AO173" i="1"/>
  <c r="AM173" i="1"/>
  <c r="AL173" i="1"/>
  <c r="AN173" i="1" s="1"/>
  <c r="AK173" i="1"/>
  <c r="AJ173" i="1"/>
  <c r="AG173" i="1"/>
  <c r="AI173" i="1" s="1"/>
  <c r="A173" i="1"/>
  <c r="BL172" i="1"/>
  <c r="BC172" i="1"/>
  <c r="AO172" i="1"/>
  <c r="AM172" i="1"/>
  <c r="AL172" i="1"/>
  <c r="AK172" i="1"/>
  <c r="AJ172" i="1"/>
  <c r="AG172" i="1"/>
  <c r="AI172" i="1" s="1"/>
  <c r="A172" i="1"/>
  <c r="BL171" i="1"/>
  <c r="BC171" i="1"/>
  <c r="AO171" i="1"/>
  <c r="AM171" i="1"/>
  <c r="AL171" i="1"/>
  <c r="AK171" i="1"/>
  <c r="AJ171" i="1"/>
  <c r="AG171" i="1"/>
  <c r="AI171" i="1" s="1"/>
  <c r="A171" i="1"/>
  <c r="BL170" i="1"/>
  <c r="BC170" i="1"/>
  <c r="AO170" i="1"/>
  <c r="AM170" i="1"/>
  <c r="AL170" i="1"/>
  <c r="AN170" i="1" s="1"/>
  <c r="AK170" i="1"/>
  <c r="AJ170" i="1"/>
  <c r="AG170" i="1"/>
  <c r="AI170" i="1" s="1"/>
  <c r="A170" i="1"/>
  <c r="BL169" i="1"/>
  <c r="BC169" i="1"/>
  <c r="AO169" i="1"/>
  <c r="AM169" i="1"/>
  <c r="AL169" i="1"/>
  <c r="AK169" i="1"/>
  <c r="AJ169" i="1"/>
  <c r="AG169" i="1"/>
  <c r="AI169" i="1" s="1"/>
  <c r="A169" i="1"/>
  <c r="BL168" i="1"/>
  <c r="BC168" i="1"/>
  <c r="AO168" i="1"/>
  <c r="AM168" i="1"/>
  <c r="AL168" i="1"/>
  <c r="AK168" i="1"/>
  <c r="AJ168" i="1"/>
  <c r="AG168" i="1"/>
  <c r="AI168" i="1" s="1"/>
  <c r="A168" i="1"/>
  <c r="BL167" i="1"/>
  <c r="BC167" i="1"/>
  <c r="AO167" i="1"/>
  <c r="AM167" i="1"/>
  <c r="AL167" i="1"/>
  <c r="AK167" i="1"/>
  <c r="AJ167" i="1"/>
  <c r="AG167" i="1"/>
  <c r="AI167" i="1" s="1"/>
  <c r="A167" i="1"/>
  <c r="BL166" i="1"/>
  <c r="BC166" i="1"/>
  <c r="AO166" i="1"/>
  <c r="AM166" i="1"/>
  <c r="AL166" i="1"/>
  <c r="AK166" i="1"/>
  <c r="AJ166" i="1"/>
  <c r="AG166" i="1"/>
  <c r="AI166" i="1" s="1"/>
  <c r="A166" i="1"/>
  <c r="BL165" i="1"/>
  <c r="BC165" i="1"/>
  <c r="AO165" i="1"/>
  <c r="AM165" i="1"/>
  <c r="AL165" i="1"/>
  <c r="AN165" i="1" s="1"/>
  <c r="AK165" i="1"/>
  <c r="AJ165" i="1"/>
  <c r="AG165" i="1"/>
  <c r="AI165" i="1" s="1"/>
  <c r="A165" i="1"/>
  <c r="BL164" i="1"/>
  <c r="BC164" i="1"/>
  <c r="AO164" i="1"/>
  <c r="AM164" i="1"/>
  <c r="AL164" i="1"/>
  <c r="AK164" i="1"/>
  <c r="AJ164" i="1"/>
  <c r="AG164" i="1"/>
  <c r="AI164" i="1" s="1"/>
  <c r="A164" i="1"/>
  <c r="BL163" i="1"/>
  <c r="BC163" i="1"/>
  <c r="AO163" i="1"/>
  <c r="AM163" i="1"/>
  <c r="AL163" i="1"/>
  <c r="AK163" i="1"/>
  <c r="AJ163" i="1"/>
  <c r="AG163" i="1"/>
  <c r="AI163" i="1" s="1"/>
  <c r="A163" i="1"/>
  <c r="BL162" i="1"/>
  <c r="BC162" i="1"/>
  <c r="AO162" i="1"/>
  <c r="AM162" i="1"/>
  <c r="AL162" i="1"/>
  <c r="AK162" i="1"/>
  <c r="AJ162" i="1"/>
  <c r="AG162" i="1"/>
  <c r="AI162" i="1" s="1"/>
  <c r="A162" i="1"/>
  <c r="BL161" i="1"/>
  <c r="BC161" i="1"/>
  <c r="AO161" i="1"/>
  <c r="AM161" i="1"/>
  <c r="AL161" i="1"/>
  <c r="AK161" i="1"/>
  <c r="AJ161" i="1"/>
  <c r="AG161" i="1"/>
  <c r="AI161" i="1" s="1"/>
  <c r="A161" i="1"/>
  <c r="BL160" i="1"/>
  <c r="BC160" i="1"/>
  <c r="AO160" i="1"/>
  <c r="AM160" i="1"/>
  <c r="AL160" i="1"/>
  <c r="AK160" i="1"/>
  <c r="AJ160" i="1"/>
  <c r="AG160" i="1"/>
  <c r="AI160" i="1" s="1"/>
  <c r="A160" i="1"/>
  <c r="BL159" i="1"/>
  <c r="BC159" i="1"/>
  <c r="AO159" i="1"/>
  <c r="AM159" i="1"/>
  <c r="AL159" i="1"/>
  <c r="AK159" i="1"/>
  <c r="AJ159" i="1"/>
  <c r="AG159" i="1"/>
  <c r="AI159" i="1" s="1"/>
  <c r="A159" i="1"/>
  <c r="BL158" i="1"/>
  <c r="BC158" i="1"/>
  <c r="AO158" i="1"/>
  <c r="AM158" i="1"/>
  <c r="AL158" i="1"/>
  <c r="AK158" i="1"/>
  <c r="AJ158" i="1"/>
  <c r="AG158" i="1"/>
  <c r="AI158" i="1" s="1"/>
  <c r="A158" i="1"/>
  <c r="BL157" i="1"/>
  <c r="BC157" i="1"/>
  <c r="AO157" i="1"/>
  <c r="AM157" i="1"/>
  <c r="AL157" i="1"/>
  <c r="AK157" i="1"/>
  <c r="AJ157" i="1"/>
  <c r="AG157" i="1"/>
  <c r="AI157" i="1" s="1"/>
  <c r="A157" i="1"/>
  <c r="BL156" i="1"/>
  <c r="BC156" i="1"/>
  <c r="AO156" i="1"/>
  <c r="AM156" i="1"/>
  <c r="AL156" i="1"/>
  <c r="AK156" i="1"/>
  <c r="AJ156" i="1"/>
  <c r="AG156" i="1"/>
  <c r="AI156" i="1" s="1"/>
  <c r="A156" i="1"/>
  <c r="BL155" i="1"/>
  <c r="BC155" i="1"/>
  <c r="AO155" i="1"/>
  <c r="AM155" i="1"/>
  <c r="AL155" i="1"/>
  <c r="AK155" i="1"/>
  <c r="AJ155" i="1"/>
  <c r="AG155" i="1"/>
  <c r="AI155" i="1" s="1"/>
  <c r="A155" i="1"/>
  <c r="BL154" i="1"/>
  <c r="BC154" i="1"/>
  <c r="AO154" i="1"/>
  <c r="AM154" i="1"/>
  <c r="AL154" i="1"/>
  <c r="AK154" i="1"/>
  <c r="AJ154" i="1"/>
  <c r="AG154" i="1"/>
  <c r="AI154" i="1" s="1"/>
  <c r="A154" i="1"/>
  <c r="BL153" i="1"/>
  <c r="BC153" i="1"/>
  <c r="AO153" i="1"/>
  <c r="AM153" i="1"/>
  <c r="AL153" i="1"/>
  <c r="AK153" i="1"/>
  <c r="AJ153" i="1"/>
  <c r="AG153" i="1"/>
  <c r="AI153" i="1" s="1"/>
  <c r="A153" i="1"/>
  <c r="BL152" i="1"/>
  <c r="BC152" i="1"/>
  <c r="AO152" i="1"/>
  <c r="AM152" i="1"/>
  <c r="AL152" i="1"/>
  <c r="AK152" i="1"/>
  <c r="AJ152" i="1"/>
  <c r="AG152" i="1"/>
  <c r="AI152" i="1" s="1"/>
  <c r="A152" i="1"/>
  <c r="BL151" i="1"/>
  <c r="BC151" i="1"/>
  <c r="AO151" i="1"/>
  <c r="AM151" i="1"/>
  <c r="AL151" i="1"/>
  <c r="AK151" i="1"/>
  <c r="AJ151" i="1"/>
  <c r="AG151" i="1"/>
  <c r="AI151" i="1" s="1"/>
  <c r="A151" i="1"/>
  <c r="BL150" i="1"/>
  <c r="BC150" i="1"/>
  <c r="AO150" i="1"/>
  <c r="AM150" i="1"/>
  <c r="AL150" i="1"/>
  <c r="AK150" i="1"/>
  <c r="AJ150" i="1"/>
  <c r="AG150" i="1"/>
  <c r="AI150" i="1" s="1"/>
  <c r="A150" i="1"/>
  <c r="BL149" i="1"/>
  <c r="BC149" i="1"/>
  <c r="AO149" i="1"/>
  <c r="AM149" i="1"/>
  <c r="AL149" i="1"/>
  <c r="AK149" i="1"/>
  <c r="AJ149" i="1"/>
  <c r="AG149" i="1"/>
  <c r="AI149" i="1" s="1"/>
  <c r="A149" i="1"/>
  <c r="BL148" i="1"/>
  <c r="BC148" i="1"/>
  <c r="AO148" i="1"/>
  <c r="AM148" i="1"/>
  <c r="AL148" i="1"/>
  <c r="AK148" i="1"/>
  <c r="AJ148" i="1"/>
  <c r="AG148" i="1"/>
  <c r="AI148" i="1" s="1"/>
  <c r="A148" i="1"/>
  <c r="BL147" i="1"/>
  <c r="BC147" i="1"/>
  <c r="AO147" i="1"/>
  <c r="AM147" i="1"/>
  <c r="AL147" i="1"/>
  <c r="AK147" i="1"/>
  <c r="AJ147" i="1"/>
  <c r="AG147" i="1"/>
  <c r="AI147" i="1" s="1"/>
  <c r="A147" i="1"/>
  <c r="BL146" i="1"/>
  <c r="BC146" i="1"/>
  <c r="AO146" i="1"/>
  <c r="AM146" i="1"/>
  <c r="AL146" i="1"/>
  <c r="AK146" i="1"/>
  <c r="AJ146" i="1"/>
  <c r="AG146" i="1"/>
  <c r="AI146" i="1" s="1"/>
  <c r="A146" i="1"/>
  <c r="BL145" i="1"/>
  <c r="BC145" i="1"/>
  <c r="AO145" i="1"/>
  <c r="AM145" i="1"/>
  <c r="AL145" i="1"/>
  <c r="AK145" i="1"/>
  <c r="AJ145" i="1"/>
  <c r="AG145" i="1"/>
  <c r="AI145" i="1" s="1"/>
  <c r="A145" i="1"/>
  <c r="BL144" i="1"/>
  <c r="BC144" i="1"/>
  <c r="AO144" i="1"/>
  <c r="AM144" i="1"/>
  <c r="AL144" i="1"/>
  <c r="AK144" i="1"/>
  <c r="AJ144" i="1"/>
  <c r="AG144" i="1"/>
  <c r="AI144" i="1" s="1"/>
  <c r="A144" i="1"/>
  <c r="BL143" i="1"/>
  <c r="BC143" i="1"/>
  <c r="AO143" i="1"/>
  <c r="AM143" i="1"/>
  <c r="AL143" i="1"/>
  <c r="AK143" i="1"/>
  <c r="AJ143" i="1"/>
  <c r="AG143" i="1"/>
  <c r="AI143" i="1" s="1"/>
  <c r="A143" i="1"/>
  <c r="BL142" i="1"/>
  <c r="BC142" i="1"/>
  <c r="AO142" i="1"/>
  <c r="AM142" i="1"/>
  <c r="AL142" i="1"/>
  <c r="AK142" i="1"/>
  <c r="AJ142" i="1"/>
  <c r="AG142" i="1"/>
  <c r="AI142" i="1" s="1"/>
  <c r="A142" i="1"/>
  <c r="BL141" i="1"/>
  <c r="BC141" i="1"/>
  <c r="AO141" i="1"/>
  <c r="AM141" i="1"/>
  <c r="AL141" i="1"/>
  <c r="AK141" i="1"/>
  <c r="AJ141" i="1"/>
  <c r="AG141" i="1"/>
  <c r="AI141" i="1" s="1"/>
  <c r="A141" i="1"/>
  <c r="BL140" i="1"/>
  <c r="BC140" i="1"/>
  <c r="AO140" i="1"/>
  <c r="AM140" i="1"/>
  <c r="AL140" i="1"/>
  <c r="AK140" i="1"/>
  <c r="AJ140" i="1"/>
  <c r="AG140" i="1"/>
  <c r="AI140" i="1" s="1"/>
  <c r="A140" i="1"/>
  <c r="BL139" i="1"/>
  <c r="BC139" i="1"/>
  <c r="AO139" i="1"/>
  <c r="AM139" i="1"/>
  <c r="AL139" i="1"/>
  <c r="AK139" i="1"/>
  <c r="AJ139" i="1"/>
  <c r="AG139" i="1"/>
  <c r="AI139" i="1" s="1"/>
  <c r="A139" i="1"/>
  <c r="BL138" i="1"/>
  <c r="BC138" i="1"/>
  <c r="AO138" i="1"/>
  <c r="AM138" i="1"/>
  <c r="AL138" i="1"/>
  <c r="AK138" i="1"/>
  <c r="AJ138" i="1"/>
  <c r="AG138" i="1"/>
  <c r="AI138" i="1" s="1"/>
  <c r="A138" i="1"/>
  <c r="BL137" i="1"/>
  <c r="BC137" i="1"/>
  <c r="AO137" i="1"/>
  <c r="AM137" i="1"/>
  <c r="AL137" i="1"/>
  <c r="AK137" i="1"/>
  <c r="AJ137" i="1"/>
  <c r="AG137" i="1"/>
  <c r="AI137" i="1" s="1"/>
  <c r="A137" i="1"/>
  <c r="BL136" i="1"/>
  <c r="BC136" i="1"/>
  <c r="AO136" i="1"/>
  <c r="AM136" i="1"/>
  <c r="AL136" i="1"/>
  <c r="AK136" i="1"/>
  <c r="AJ136" i="1"/>
  <c r="AG136" i="1"/>
  <c r="AI136" i="1" s="1"/>
  <c r="A136" i="1"/>
  <c r="BL135" i="1"/>
  <c r="BC135" i="1"/>
  <c r="AO135" i="1"/>
  <c r="AM135" i="1"/>
  <c r="AL135" i="1"/>
  <c r="AK135" i="1"/>
  <c r="AJ135" i="1"/>
  <c r="AG135" i="1"/>
  <c r="AI135" i="1" s="1"/>
  <c r="A135" i="1"/>
  <c r="BL134" i="1"/>
  <c r="BC134" i="1"/>
  <c r="AO134" i="1"/>
  <c r="AM134" i="1"/>
  <c r="AL134" i="1"/>
  <c r="AK134" i="1"/>
  <c r="AJ134" i="1"/>
  <c r="AG134" i="1"/>
  <c r="AI134" i="1" s="1"/>
  <c r="A134" i="1"/>
  <c r="BL133" i="1"/>
  <c r="BC133" i="1"/>
  <c r="AO133" i="1"/>
  <c r="AM133" i="1"/>
  <c r="AL133" i="1"/>
  <c r="AK133" i="1"/>
  <c r="AJ133" i="1"/>
  <c r="AG133" i="1"/>
  <c r="AI133" i="1" s="1"/>
  <c r="A133" i="1"/>
  <c r="BL132" i="1"/>
  <c r="BC132" i="1"/>
  <c r="AO132" i="1"/>
  <c r="AM132" i="1"/>
  <c r="AL132" i="1"/>
  <c r="AK132" i="1"/>
  <c r="AJ132" i="1"/>
  <c r="AG132" i="1"/>
  <c r="AI132" i="1" s="1"/>
  <c r="A132" i="1"/>
  <c r="BL131" i="1"/>
  <c r="BC131" i="1"/>
  <c r="AO131" i="1"/>
  <c r="AM131" i="1"/>
  <c r="AL131" i="1"/>
  <c r="AK131" i="1"/>
  <c r="AJ131" i="1"/>
  <c r="AG131" i="1"/>
  <c r="AI131" i="1" s="1"/>
  <c r="A131" i="1"/>
  <c r="BL130" i="1"/>
  <c r="BC130" i="1"/>
  <c r="AO130" i="1"/>
  <c r="AM130" i="1"/>
  <c r="AL130" i="1"/>
  <c r="AK130" i="1"/>
  <c r="AJ130" i="1"/>
  <c r="AG130" i="1"/>
  <c r="AI130" i="1" s="1"/>
  <c r="A130" i="1"/>
  <c r="BL129" i="1"/>
  <c r="BC129" i="1"/>
  <c r="AO129" i="1"/>
  <c r="AM129" i="1"/>
  <c r="AL129" i="1"/>
  <c r="AK129" i="1"/>
  <c r="AJ129" i="1"/>
  <c r="AG129" i="1"/>
  <c r="AI129" i="1" s="1"/>
  <c r="A129" i="1"/>
  <c r="BL128" i="1"/>
  <c r="BC128" i="1"/>
  <c r="AO128" i="1"/>
  <c r="AM128" i="1"/>
  <c r="AL128" i="1"/>
  <c r="AK128" i="1"/>
  <c r="AJ128" i="1"/>
  <c r="AG128" i="1"/>
  <c r="AI128" i="1" s="1"/>
  <c r="A128" i="1"/>
  <c r="BL127" i="1"/>
  <c r="BC127" i="1"/>
  <c r="AO127" i="1"/>
  <c r="AM127" i="1"/>
  <c r="AL127" i="1"/>
  <c r="AK127" i="1"/>
  <c r="AJ127" i="1"/>
  <c r="AG127" i="1"/>
  <c r="AI127" i="1" s="1"/>
  <c r="A127" i="1"/>
  <c r="BL126" i="1"/>
  <c r="BC126" i="1"/>
  <c r="AO126" i="1"/>
  <c r="AM126" i="1"/>
  <c r="AL126" i="1"/>
  <c r="AK126" i="1"/>
  <c r="AJ126" i="1"/>
  <c r="AG126" i="1"/>
  <c r="AI126" i="1" s="1"/>
  <c r="A126" i="1"/>
  <c r="BL125" i="1"/>
  <c r="BC125" i="1"/>
  <c r="AO125" i="1"/>
  <c r="AM125" i="1"/>
  <c r="AL125" i="1"/>
  <c r="AK125" i="1"/>
  <c r="AJ125" i="1"/>
  <c r="AG125" i="1"/>
  <c r="AI125" i="1" s="1"/>
  <c r="A125" i="1"/>
  <c r="BL124" i="1"/>
  <c r="BC124" i="1"/>
  <c r="AO124" i="1"/>
  <c r="AM124" i="1"/>
  <c r="AL124" i="1"/>
  <c r="AK124" i="1"/>
  <c r="AJ124" i="1"/>
  <c r="AG124" i="1"/>
  <c r="AI124" i="1" s="1"/>
  <c r="A124" i="1"/>
  <c r="BL123" i="1"/>
  <c r="BC123" i="1"/>
  <c r="AO123" i="1"/>
  <c r="AM123" i="1"/>
  <c r="AL123" i="1"/>
  <c r="AK123" i="1"/>
  <c r="AJ123" i="1"/>
  <c r="AG123" i="1"/>
  <c r="AI123" i="1" s="1"/>
  <c r="A123" i="1"/>
  <c r="BL122" i="1"/>
  <c r="BC122" i="1"/>
  <c r="AO122" i="1"/>
  <c r="AM122" i="1"/>
  <c r="AL122" i="1"/>
  <c r="AN122" i="1" s="1"/>
  <c r="AK122" i="1"/>
  <c r="AJ122" i="1"/>
  <c r="AG122" i="1"/>
  <c r="AI122" i="1" s="1"/>
  <c r="A122" i="1"/>
  <c r="BL121" i="1"/>
  <c r="BC121" i="1"/>
  <c r="AO121" i="1"/>
  <c r="AM121" i="1"/>
  <c r="AL121" i="1"/>
  <c r="AK121" i="1"/>
  <c r="AJ121" i="1"/>
  <c r="AG121" i="1"/>
  <c r="AI121" i="1" s="1"/>
  <c r="A121" i="1"/>
  <c r="BL120" i="1"/>
  <c r="BC120" i="1"/>
  <c r="AO120" i="1"/>
  <c r="AM120" i="1"/>
  <c r="AL120" i="1"/>
  <c r="AK120" i="1"/>
  <c r="AJ120" i="1"/>
  <c r="AG120" i="1"/>
  <c r="AI120" i="1" s="1"/>
  <c r="A120" i="1"/>
  <c r="BL119" i="1"/>
  <c r="BC119" i="1"/>
  <c r="AO119" i="1"/>
  <c r="AM119" i="1"/>
  <c r="AL119" i="1"/>
  <c r="AK119" i="1"/>
  <c r="AJ119" i="1"/>
  <c r="AG119" i="1"/>
  <c r="AI119" i="1" s="1"/>
  <c r="A119" i="1"/>
  <c r="BL118" i="1"/>
  <c r="BC118" i="1"/>
  <c r="AO118" i="1"/>
  <c r="AM118" i="1"/>
  <c r="AL118" i="1"/>
  <c r="AK118" i="1"/>
  <c r="AJ118" i="1"/>
  <c r="AG118" i="1"/>
  <c r="AI118" i="1" s="1"/>
  <c r="A118" i="1"/>
  <c r="BL117" i="1"/>
  <c r="BC117" i="1"/>
  <c r="AO117" i="1"/>
  <c r="AM117" i="1"/>
  <c r="AL117" i="1"/>
  <c r="AK117" i="1"/>
  <c r="AJ117" i="1"/>
  <c r="AG117" i="1"/>
  <c r="AI117" i="1" s="1"/>
  <c r="A117" i="1"/>
  <c r="BL116" i="1"/>
  <c r="BC116" i="1"/>
  <c r="AO116" i="1"/>
  <c r="AM116" i="1"/>
  <c r="AL116" i="1"/>
  <c r="AK116" i="1"/>
  <c r="AJ116" i="1"/>
  <c r="AG116" i="1"/>
  <c r="AI116" i="1" s="1"/>
  <c r="A116" i="1"/>
  <c r="BL115" i="1"/>
  <c r="BC115" i="1"/>
  <c r="AO115" i="1"/>
  <c r="AM115" i="1"/>
  <c r="AL115" i="1"/>
  <c r="AK115" i="1"/>
  <c r="AJ115" i="1"/>
  <c r="AG115" i="1"/>
  <c r="AI115" i="1" s="1"/>
  <c r="A115" i="1"/>
  <c r="BL114" i="1"/>
  <c r="BC114" i="1"/>
  <c r="AO114" i="1"/>
  <c r="AM114" i="1"/>
  <c r="AL114" i="1"/>
  <c r="AK114" i="1"/>
  <c r="AJ114" i="1"/>
  <c r="AG114" i="1"/>
  <c r="AI114" i="1" s="1"/>
  <c r="A114" i="1"/>
  <c r="BL113" i="1"/>
  <c r="BC113" i="1"/>
  <c r="AO113" i="1"/>
  <c r="AM113" i="1"/>
  <c r="AL113" i="1"/>
  <c r="AK113" i="1"/>
  <c r="AJ113" i="1"/>
  <c r="AG113" i="1"/>
  <c r="AI113" i="1" s="1"/>
  <c r="A113" i="1"/>
  <c r="BL112" i="1"/>
  <c r="BC112" i="1"/>
  <c r="AO112" i="1"/>
  <c r="AM112" i="1"/>
  <c r="AL112" i="1"/>
  <c r="AK112" i="1"/>
  <c r="AJ112" i="1"/>
  <c r="AG112" i="1"/>
  <c r="AI112" i="1" s="1"/>
  <c r="A112" i="1"/>
  <c r="BL111" i="1"/>
  <c r="BC111" i="1"/>
  <c r="AO111" i="1"/>
  <c r="AM111" i="1"/>
  <c r="AL111" i="1"/>
  <c r="AK111" i="1"/>
  <c r="AJ111" i="1"/>
  <c r="AG111" i="1"/>
  <c r="AI111" i="1" s="1"/>
  <c r="A111" i="1"/>
  <c r="BL110" i="1"/>
  <c r="BC110" i="1"/>
  <c r="AO110" i="1"/>
  <c r="AM110" i="1"/>
  <c r="AL110" i="1"/>
  <c r="AK110" i="1"/>
  <c r="AJ110" i="1"/>
  <c r="AG110" i="1"/>
  <c r="AI110" i="1" s="1"/>
  <c r="A110" i="1"/>
  <c r="BL109" i="1"/>
  <c r="BC109" i="1"/>
  <c r="AO109" i="1"/>
  <c r="AM109" i="1"/>
  <c r="AL109" i="1"/>
  <c r="AK109" i="1"/>
  <c r="AJ109" i="1"/>
  <c r="AG109" i="1"/>
  <c r="AI109" i="1" s="1"/>
  <c r="A109" i="1"/>
  <c r="BL108" i="1"/>
  <c r="BC108" i="1"/>
  <c r="AO108" i="1"/>
  <c r="AM108" i="1"/>
  <c r="AL108" i="1"/>
  <c r="AK108" i="1"/>
  <c r="AJ108" i="1"/>
  <c r="AG108" i="1"/>
  <c r="AI108" i="1" s="1"/>
  <c r="A108" i="1"/>
  <c r="BL107" i="1"/>
  <c r="BC107" i="1"/>
  <c r="AO107" i="1"/>
  <c r="AM107" i="1"/>
  <c r="AL107" i="1"/>
  <c r="AK107" i="1"/>
  <c r="AJ107" i="1"/>
  <c r="AG107" i="1"/>
  <c r="AI107" i="1" s="1"/>
  <c r="A107" i="1"/>
  <c r="BL106" i="1"/>
  <c r="BC106" i="1"/>
  <c r="AO106" i="1"/>
  <c r="AM106" i="1"/>
  <c r="AL106" i="1"/>
  <c r="AK106" i="1"/>
  <c r="AJ106" i="1"/>
  <c r="AG106" i="1"/>
  <c r="AI106" i="1" s="1"/>
  <c r="A106" i="1"/>
  <c r="BL105" i="1"/>
  <c r="BC105" i="1"/>
  <c r="AO105" i="1"/>
  <c r="AM105" i="1"/>
  <c r="AL105" i="1"/>
  <c r="AK105" i="1"/>
  <c r="AJ105" i="1"/>
  <c r="AG105" i="1"/>
  <c r="AI105" i="1" s="1"/>
  <c r="A105" i="1"/>
  <c r="BL104" i="1"/>
  <c r="BC104" i="1"/>
  <c r="AO104" i="1"/>
  <c r="AM104" i="1"/>
  <c r="AL104" i="1"/>
  <c r="AK104" i="1"/>
  <c r="AJ104" i="1"/>
  <c r="AG104" i="1"/>
  <c r="AI104" i="1" s="1"/>
  <c r="A104" i="1"/>
  <c r="BL103" i="1"/>
  <c r="BC103" i="1"/>
  <c r="AO103" i="1"/>
  <c r="AM103" i="1"/>
  <c r="AL103" i="1"/>
  <c r="AK103" i="1"/>
  <c r="AJ103" i="1"/>
  <c r="AG103" i="1"/>
  <c r="AI103" i="1" s="1"/>
  <c r="A103" i="1"/>
  <c r="BL102" i="1"/>
  <c r="BC102" i="1"/>
  <c r="AO102" i="1"/>
  <c r="AM102" i="1"/>
  <c r="AL102" i="1"/>
  <c r="AK102" i="1"/>
  <c r="AJ102" i="1"/>
  <c r="AG102" i="1"/>
  <c r="AI102" i="1" s="1"/>
  <c r="A102" i="1"/>
  <c r="BL101" i="1"/>
  <c r="BC101" i="1"/>
  <c r="AO101" i="1"/>
  <c r="AM101" i="1"/>
  <c r="AL101" i="1"/>
  <c r="AK101" i="1"/>
  <c r="AJ101" i="1"/>
  <c r="AG101" i="1"/>
  <c r="AI101" i="1" s="1"/>
  <c r="A101" i="1"/>
  <c r="BL100" i="1"/>
  <c r="BC100" i="1"/>
  <c r="AO100" i="1"/>
  <c r="AM100" i="1"/>
  <c r="AL100" i="1"/>
  <c r="AK100" i="1"/>
  <c r="AJ100" i="1"/>
  <c r="AG100" i="1"/>
  <c r="AI100" i="1" s="1"/>
  <c r="A100" i="1"/>
  <c r="BL99" i="1"/>
  <c r="BC99" i="1"/>
  <c r="AO99" i="1"/>
  <c r="AM99" i="1"/>
  <c r="AL99" i="1"/>
  <c r="AK99" i="1"/>
  <c r="AJ99" i="1"/>
  <c r="AG99" i="1"/>
  <c r="AI99" i="1" s="1"/>
  <c r="A99" i="1"/>
  <c r="BL98" i="1"/>
  <c r="BC98" i="1"/>
  <c r="AO98" i="1"/>
  <c r="AM98" i="1"/>
  <c r="AL98" i="1"/>
  <c r="AK98" i="1"/>
  <c r="AJ98" i="1"/>
  <c r="AG98" i="1"/>
  <c r="AI98" i="1" s="1"/>
  <c r="A98" i="1"/>
  <c r="BL97" i="1"/>
  <c r="BC97" i="1"/>
  <c r="AO97" i="1"/>
  <c r="AM97" i="1"/>
  <c r="AL97" i="1"/>
  <c r="AK97" i="1"/>
  <c r="AJ97" i="1"/>
  <c r="AG97" i="1"/>
  <c r="AI97" i="1" s="1"/>
  <c r="A97" i="1"/>
  <c r="BL96" i="1"/>
  <c r="BC96" i="1"/>
  <c r="AO96" i="1"/>
  <c r="AM96" i="1"/>
  <c r="AL96" i="1"/>
  <c r="AK96" i="1"/>
  <c r="AJ96" i="1"/>
  <c r="AG96" i="1"/>
  <c r="AI96" i="1" s="1"/>
  <c r="A96" i="1"/>
  <c r="BL95" i="1"/>
  <c r="BC95" i="1"/>
  <c r="AO95" i="1"/>
  <c r="AM95" i="1"/>
  <c r="AL95" i="1"/>
  <c r="AK95" i="1"/>
  <c r="AJ95" i="1"/>
  <c r="AG95" i="1"/>
  <c r="AI95" i="1" s="1"/>
  <c r="A95" i="1"/>
  <c r="BL94" i="1"/>
  <c r="BC94" i="1"/>
  <c r="AO94" i="1"/>
  <c r="AM94" i="1"/>
  <c r="AL94" i="1"/>
  <c r="AK94" i="1"/>
  <c r="AJ94" i="1"/>
  <c r="AG94" i="1"/>
  <c r="AI94" i="1" s="1"/>
  <c r="A94" i="1"/>
  <c r="BL93" i="1"/>
  <c r="BC93" i="1"/>
  <c r="AO93" i="1"/>
  <c r="AM93" i="1"/>
  <c r="AL93" i="1"/>
  <c r="AK93" i="1"/>
  <c r="AJ93" i="1"/>
  <c r="AG93" i="1"/>
  <c r="AI93" i="1" s="1"/>
  <c r="A93" i="1"/>
  <c r="BL92" i="1"/>
  <c r="BC92" i="1"/>
  <c r="AO92" i="1"/>
  <c r="AM92" i="1"/>
  <c r="AL92" i="1"/>
  <c r="AK92" i="1"/>
  <c r="AJ92" i="1"/>
  <c r="AG92" i="1"/>
  <c r="AI92" i="1" s="1"/>
  <c r="A92" i="1"/>
  <c r="BL91" i="1"/>
  <c r="BC91" i="1"/>
  <c r="AO91" i="1"/>
  <c r="AM91" i="1"/>
  <c r="AL91" i="1"/>
  <c r="AK91" i="1"/>
  <c r="AJ91" i="1"/>
  <c r="AG91" i="1"/>
  <c r="AI91" i="1" s="1"/>
  <c r="A91" i="1"/>
  <c r="BL90" i="1"/>
  <c r="BC90" i="1"/>
  <c r="AO90" i="1"/>
  <c r="AM90" i="1"/>
  <c r="AL90" i="1"/>
  <c r="AK90" i="1"/>
  <c r="AJ90" i="1"/>
  <c r="AG90" i="1"/>
  <c r="AI90" i="1" s="1"/>
  <c r="A90" i="1"/>
  <c r="BL89" i="1"/>
  <c r="BC89" i="1"/>
  <c r="AO89" i="1"/>
  <c r="AM89" i="1"/>
  <c r="AL89" i="1"/>
  <c r="AK89" i="1"/>
  <c r="AJ89" i="1"/>
  <c r="AG89" i="1"/>
  <c r="AI89" i="1" s="1"/>
  <c r="A89" i="1"/>
  <c r="BL88" i="1"/>
  <c r="BC88" i="1"/>
  <c r="AO88" i="1"/>
  <c r="AM88" i="1"/>
  <c r="AL88" i="1"/>
  <c r="AK88" i="1"/>
  <c r="AJ88" i="1"/>
  <c r="AG88" i="1"/>
  <c r="AI88" i="1" s="1"/>
  <c r="A88" i="1"/>
  <c r="BL87" i="1"/>
  <c r="BC87" i="1"/>
  <c r="AO87" i="1"/>
  <c r="AM87" i="1"/>
  <c r="AL87" i="1"/>
  <c r="AK87" i="1"/>
  <c r="AJ87" i="1"/>
  <c r="AG87" i="1"/>
  <c r="AI87" i="1" s="1"/>
  <c r="A87" i="1"/>
  <c r="BL86" i="1"/>
  <c r="BC86" i="1"/>
  <c r="AO86" i="1"/>
  <c r="AM86" i="1"/>
  <c r="AL86" i="1"/>
  <c r="AK86" i="1"/>
  <c r="AJ86" i="1"/>
  <c r="AG86" i="1"/>
  <c r="AI86" i="1" s="1"/>
  <c r="A86" i="1"/>
  <c r="BL85" i="1"/>
  <c r="BC85" i="1"/>
  <c r="AO85" i="1"/>
  <c r="AM85" i="1"/>
  <c r="AL85" i="1"/>
  <c r="AK85" i="1"/>
  <c r="AJ85" i="1"/>
  <c r="AG85" i="1"/>
  <c r="AI85" i="1" s="1"/>
  <c r="A85" i="1"/>
  <c r="BL84" i="1"/>
  <c r="BC84" i="1"/>
  <c r="AO84" i="1"/>
  <c r="AM84" i="1"/>
  <c r="AL84" i="1"/>
  <c r="AK84" i="1"/>
  <c r="AJ84" i="1"/>
  <c r="AG84" i="1"/>
  <c r="AI84" i="1" s="1"/>
  <c r="A84" i="1"/>
  <c r="BL83" i="1"/>
  <c r="BC83" i="1"/>
  <c r="AO83" i="1"/>
  <c r="AM83" i="1"/>
  <c r="AL83" i="1"/>
  <c r="AK83" i="1"/>
  <c r="AJ83" i="1"/>
  <c r="AG83" i="1"/>
  <c r="AI83" i="1" s="1"/>
  <c r="A83" i="1"/>
  <c r="BL82" i="1"/>
  <c r="BC82" i="1"/>
  <c r="AO82" i="1"/>
  <c r="AM82" i="1"/>
  <c r="AL82" i="1"/>
  <c r="AN82" i="1" s="1"/>
  <c r="AK82" i="1"/>
  <c r="AJ82" i="1"/>
  <c r="AG82" i="1"/>
  <c r="AI82" i="1" s="1"/>
  <c r="A82" i="1"/>
  <c r="BL81" i="1"/>
  <c r="BC81" i="1"/>
  <c r="AO81" i="1"/>
  <c r="AM81" i="1"/>
  <c r="AL81" i="1"/>
  <c r="AN81" i="1" s="1"/>
  <c r="AK81" i="1"/>
  <c r="AJ81" i="1"/>
  <c r="AG81" i="1"/>
  <c r="AI81" i="1" s="1"/>
  <c r="A81" i="1"/>
  <c r="BL80" i="1"/>
  <c r="BC80" i="1"/>
  <c r="AO80" i="1"/>
  <c r="AM80" i="1"/>
  <c r="AL80" i="1"/>
  <c r="AK80" i="1"/>
  <c r="AJ80" i="1"/>
  <c r="AG80" i="1"/>
  <c r="AI80" i="1" s="1"/>
  <c r="A80" i="1"/>
  <c r="BL79" i="1"/>
  <c r="BC79" i="1"/>
  <c r="AO79" i="1"/>
  <c r="AM79" i="1"/>
  <c r="AL79" i="1"/>
  <c r="AK79" i="1"/>
  <c r="AJ79" i="1"/>
  <c r="AG79" i="1"/>
  <c r="AI79" i="1" s="1"/>
  <c r="A79" i="1"/>
  <c r="BL78" i="1"/>
  <c r="BC78" i="1"/>
  <c r="AO78" i="1"/>
  <c r="AM78" i="1"/>
  <c r="AL78" i="1"/>
  <c r="AK78" i="1"/>
  <c r="AJ78" i="1"/>
  <c r="AG78" i="1"/>
  <c r="AI78" i="1" s="1"/>
  <c r="A78" i="1"/>
  <c r="BL77" i="1"/>
  <c r="BC77" i="1"/>
  <c r="AO77" i="1"/>
  <c r="AM77" i="1"/>
  <c r="AL77" i="1"/>
  <c r="AK77" i="1"/>
  <c r="AJ77" i="1"/>
  <c r="AG77" i="1"/>
  <c r="AI77" i="1" s="1"/>
  <c r="A77" i="1"/>
  <c r="BL76" i="1"/>
  <c r="BC76" i="1"/>
  <c r="AO76" i="1"/>
  <c r="AM76" i="1"/>
  <c r="AL76" i="1"/>
  <c r="AK76" i="1"/>
  <c r="AJ76" i="1"/>
  <c r="AG76" i="1"/>
  <c r="AI76" i="1" s="1"/>
  <c r="A76" i="1"/>
  <c r="BL75" i="1"/>
  <c r="BC75" i="1"/>
  <c r="AO75" i="1"/>
  <c r="AM75" i="1"/>
  <c r="AL75" i="1"/>
  <c r="AK75" i="1"/>
  <c r="AJ75" i="1"/>
  <c r="AG75" i="1"/>
  <c r="AI75" i="1" s="1"/>
  <c r="A75" i="1"/>
  <c r="BL74" i="1"/>
  <c r="BC74" i="1"/>
  <c r="AO74" i="1"/>
  <c r="AM74" i="1"/>
  <c r="AL74" i="1"/>
  <c r="AK74" i="1"/>
  <c r="AJ74" i="1"/>
  <c r="AG74" i="1"/>
  <c r="AI74" i="1" s="1"/>
  <c r="A74" i="1"/>
  <c r="BL73" i="1"/>
  <c r="BC73" i="1"/>
  <c r="AO73" i="1"/>
  <c r="AM73" i="1"/>
  <c r="AL73" i="1"/>
  <c r="AN73" i="1" s="1"/>
  <c r="AK73" i="1"/>
  <c r="AJ73" i="1"/>
  <c r="AG73" i="1"/>
  <c r="AI73" i="1" s="1"/>
  <c r="A73" i="1"/>
  <c r="BL72" i="1"/>
  <c r="BC72" i="1"/>
  <c r="AO72" i="1"/>
  <c r="AM72" i="1"/>
  <c r="AL72" i="1"/>
  <c r="AK72" i="1"/>
  <c r="AJ72" i="1"/>
  <c r="AG72" i="1"/>
  <c r="AI72" i="1" s="1"/>
  <c r="A72" i="1"/>
  <c r="BL71" i="1"/>
  <c r="BC71" i="1"/>
  <c r="AO71" i="1"/>
  <c r="AM71" i="1"/>
  <c r="AL71" i="1"/>
  <c r="AK71" i="1"/>
  <c r="AJ71" i="1"/>
  <c r="AG71" i="1"/>
  <c r="AI71" i="1" s="1"/>
  <c r="A71" i="1"/>
  <c r="BL70" i="1"/>
  <c r="BC70" i="1"/>
  <c r="AO70" i="1"/>
  <c r="AM70" i="1"/>
  <c r="AL70" i="1"/>
  <c r="AK70" i="1"/>
  <c r="AJ70" i="1"/>
  <c r="AG70" i="1"/>
  <c r="AI70" i="1" s="1"/>
  <c r="A70" i="1"/>
  <c r="BL69" i="1"/>
  <c r="BC69" i="1"/>
  <c r="AO69" i="1"/>
  <c r="AM69" i="1"/>
  <c r="AL69" i="1"/>
  <c r="AK69" i="1"/>
  <c r="AJ69" i="1"/>
  <c r="AG69" i="1"/>
  <c r="AI69" i="1" s="1"/>
  <c r="A69" i="1"/>
  <c r="BL68" i="1"/>
  <c r="BC68" i="1"/>
  <c r="AO68" i="1"/>
  <c r="AM68" i="1"/>
  <c r="AL68" i="1"/>
  <c r="AK68" i="1"/>
  <c r="AJ68" i="1"/>
  <c r="AG68" i="1"/>
  <c r="AI68" i="1" s="1"/>
  <c r="A68" i="1"/>
  <c r="BL67" i="1"/>
  <c r="BC67" i="1"/>
  <c r="AO67" i="1"/>
  <c r="AM67" i="1"/>
  <c r="AL67" i="1"/>
  <c r="AK67" i="1"/>
  <c r="AJ67" i="1"/>
  <c r="AG67" i="1"/>
  <c r="AI67" i="1" s="1"/>
  <c r="A67" i="1"/>
  <c r="BL66" i="1"/>
  <c r="BC66" i="1"/>
  <c r="AO66" i="1"/>
  <c r="AM66" i="1"/>
  <c r="AL66" i="1"/>
  <c r="AN66" i="1" s="1"/>
  <c r="AK66" i="1"/>
  <c r="AJ66" i="1"/>
  <c r="AG66" i="1"/>
  <c r="AI66" i="1" s="1"/>
  <c r="A66" i="1"/>
  <c r="BL65" i="1"/>
  <c r="BC65" i="1"/>
  <c r="AO65" i="1"/>
  <c r="AM65" i="1"/>
  <c r="AL65" i="1"/>
  <c r="AN65" i="1" s="1"/>
  <c r="AK65" i="1"/>
  <c r="AJ65" i="1"/>
  <c r="AG65" i="1"/>
  <c r="AI65" i="1" s="1"/>
  <c r="A65" i="1"/>
  <c r="BL64" i="1"/>
  <c r="BC64" i="1"/>
  <c r="AO64" i="1"/>
  <c r="AM64" i="1"/>
  <c r="AL64" i="1"/>
  <c r="AK64" i="1"/>
  <c r="AJ64" i="1"/>
  <c r="AG64" i="1"/>
  <c r="AI64" i="1" s="1"/>
  <c r="A64" i="1"/>
  <c r="BL63" i="1"/>
  <c r="BC63" i="1"/>
  <c r="AO63" i="1"/>
  <c r="AM63" i="1"/>
  <c r="AL63" i="1"/>
  <c r="AK63" i="1"/>
  <c r="AJ63" i="1"/>
  <c r="AG63" i="1"/>
  <c r="AI63" i="1" s="1"/>
  <c r="A63" i="1"/>
  <c r="BL62" i="1"/>
  <c r="BC62" i="1"/>
  <c r="AO62" i="1"/>
  <c r="AM62" i="1"/>
  <c r="AL62" i="1"/>
  <c r="AK62" i="1"/>
  <c r="AJ62" i="1"/>
  <c r="AG62" i="1"/>
  <c r="AI62" i="1" s="1"/>
  <c r="A62" i="1"/>
  <c r="BL61" i="1"/>
  <c r="BC61" i="1"/>
  <c r="AO61" i="1"/>
  <c r="AM61" i="1"/>
  <c r="AL61" i="1"/>
  <c r="AK61" i="1"/>
  <c r="AJ61" i="1"/>
  <c r="AG61" i="1"/>
  <c r="AI61" i="1" s="1"/>
  <c r="A61" i="1"/>
  <c r="BL60" i="1"/>
  <c r="BC60" i="1"/>
  <c r="AO60" i="1"/>
  <c r="AM60" i="1"/>
  <c r="AL60" i="1"/>
  <c r="AK60" i="1"/>
  <c r="AJ60" i="1"/>
  <c r="AG60" i="1"/>
  <c r="AI60" i="1" s="1"/>
  <c r="A60" i="1"/>
  <c r="BL59" i="1"/>
  <c r="BC59" i="1"/>
  <c r="AO59" i="1"/>
  <c r="AM59" i="1"/>
  <c r="AL59" i="1"/>
  <c r="AK59" i="1"/>
  <c r="AJ59" i="1"/>
  <c r="AG59" i="1"/>
  <c r="AI59" i="1" s="1"/>
  <c r="A59" i="1"/>
  <c r="BL58" i="1"/>
  <c r="BC58" i="1"/>
  <c r="AO58" i="1"/>
  <c r="AM58" i="1"/>
  <c r="AL58" i="1"/>
  <c r="AK58" i="1"/>
  <c r="AJ58" i="1"/>
  <c r="AG58" i="1"/>
  <c r="AI58" i="1" s="1"/>
  <c r="A58" i="1"/>
  <c r="BL57" i="1"/>
  <c r="BC57" i="1"/>
  <c r="AO57" i="1"/>
  <c r="AM57" i="1"/>
  <c r="AL57" i="1"/>
  <c r="AN57" i="1" s="1"/>
  <c r="AK57" i="1"/>
  <c r="AJ57" i="1"/>
  <c r="AG57" i="1"/>
  <c r="AI57" i="1" s="1"/>
  <c r="A57" i="1"/>
  <c r="BL56" i="1"/>
  <c r="BC56" i="1"/>
  <c r="AO56" i="1"/>
  <c r="AM56" i="1"/>
  <c r="AL56" i="1"/>
  <c r="AK56" i="1"/>
  <c r="AJ56" i="1"/>
  <c r="AG56" i="1"/>
  <c r="AI56" i="1" s="1"/>
  <c r="A56" i="1"/>
  <c r="BL55" i="1"/>
  <c r="BC55" i="1"/>
  <c r="AO55" i="1"/>
  <c r="AM55" i="1"/>
  <c r="AL55" i="1"/>
  <c r="AK55" i="1"/>
  <c r="AJ55" i="1"/>
  <c r="AG55" i="1"/>
  <c r="AI55" i="1" s="1"/>
  <c r="A55" i="1"/>
  <c r="BL54" i="1"/>
  <c r="BC54" i="1"/>
  <c r="AO54" i="1"/>
  <c r="AM54" i="1"/>
  <c r="AL54" i="1"/>
  <c r="AK54" i="1"/>
  <c r="AJ54" i="1"/>
  <c r="AG54" i="1"/>
  <c r="AI54" i="1" s="1"/>
  <c r="A54" i="1"/>
  <c r="BL53" i="1"/>
  <c r="BC53" i="1"/>
  <c r="AO53" i="1"/>
  <c r="AM53" i="1"/>
  <c r="AL53" i="1"/>
  <c r="AK53" i="1"/>
  <c r="AJ53" i="1"/>
  <c r="AG53" i="1"/>
  <c r="AI53" i="1" s="1"/>
  <c r="A53" i="1"/>
  <c r="BL52" i="1"/>
  <c r="BC52" i="1"/>
  <c r="AO52" i="1"/>
  <c r="AM52" i="1"/>
  <c r="AL52" i="1"/>
  <c r="AK52" i="1"/>
  <c r="AJ52" i="1"/>
  <c r="AG52" i="1"/>
  <c r="AI52" i="1" s="1"/>
  <c r="A52" i="1"/>
  <c r="BL51" i="1"/>
  <c r="BC51" i="1"/>
  <c r="AO51" i="1"/>
  <c r="AM51" i="1"/>
  <c r="AL51" i="1"/>
  <c r="AK51" i="1"/>
  <c r="AJ51" i="1"/>
  <c r="AG51" i="1"/>
  <c r="AI51" i="1" s="1"/>
  <c r="A51" i="1"/>
  <c r="BL50" i="1"/>
  <c r="BC50" i="1"/>
  <c r="AO50" i="1"/>
  <c r="AM50" i="1"/>
  <c r="AL50" i="1"/>
  <c r="AN50" i="1" s="1"/>
  <c r="AK50" i="1"/>
  <c r="AJ50" i="1"/>
  <c r="AG50" i="1"/>
  <c r="AI50" i="1" s="1"/>
  <c r="A50" i="1"/>
  <c r="BL49" i="1"/>
  <c r="BC49" i="1"/>
  <c r="AO49" i="1"/>
  <c r="AM49" i="1"/>
  <c r="AL49" i="1"/>
  <c r="AK49" i="1"/>
  <c r="AJ49" i="1"/>
  <c r="AG49" i="1"/>
  <c r="AI49" i="1" s="1"/>
  <c r="A49" i="1"/>
  <c r="BL48" i="1"/>
  <c r="BC48" i="1"/>
  <c r="AO48" i="1"/>
  <c r="AM48" i="1"/>
  <c r="AL48" i="1"/>
  <c r="AK48" i="1"/>
  <c r="AJ48" i="1"/>
  <c r="AG48" i="1"/>
  <c r="AI48" i="1" s="1"/>
  <c r="A48" i="1"/>
  <c r="BL47" i="1"/>
  <c r="BC47" i="1"/>
  <c r="AO47" i="1"/>
  <c r="AM47" i="1"/>
  <c r="AL47" i="1"/>
  <c r="AK47" i="1"/>
  <c r="AJ47" i="1"/>
  <c r="AG47" i="1"/>
  <c r="AI47" i="1" s="1"/>
  <c r="A47" i="1"/>
  <c r="BL46" i="1"/>
  <c r="BC46" i="1"/>
  <c r="AO46" i="1"/>
  <c r="AM46" i="1"/>
  <c r="AL46" i="1"/>
  <c r="AK46" i="1"/>
  <c r="AJ46" i="1"/>
  <c r="AG46" i="1"/>
  <c r="AI46" i="1" s="1"/>
  <c r="A46" i="1"/>
  <c r="BL45" i="1"/>
  <c r="BC45" i="1"/>
  <c r="AO45" i="1"/>
  <c r="AM45" i="1"/>
  <c r="AL45" i="1"/>
  <c r="AK45" i="1"/>
  <c r="AJ45" i="1"/>
  <c r="AG45" i="1"/>
  <c r="AI45" i="1" s="1"/>
  <c r="A45" i="1"/>
  <c r="BL44" i="1"/>
  <c r="BC44" i="1"/>
  <c r="AO44" i="1"/>
  <c r="AM44" i="1"/>
  <c r="AL44" i="1"/>
  <c r="AK44" i="1"/>
  <c r="AJ44" i="1"/>
  <c r="AG44" i="1"/>
  <c r="AI44" i="1" s="1"/>
  <c r="A44" i="1"/>
  <c r="BL43" i="1"/>
  <c r="BC43" i="1"/>
  <c r="AO43" i="1"/>
  <c r="AM43" i="1"/>
  <c r="AL43" i="1"/>
  <c r="AK43" i="1"/>
  <c r="AJ43" i="1"/>
  <c r="AG43" i="1"/>
  <c r="AI43" i="1" s="1"/>
  <c r="A43" i="1"/>
  <c r="BL42" i="1"/>
  <c r="BC42" i="1"/>
  <c r="AO42" i="1"/>
  <c r="AM42" i="1"/>
  <c r="AL42" i="1"/>
  <c r="AN42" i="1" s="1"/>
  <c r="AK42" i="1"/>
  <c r="AJ42" i="1"/>
  <c r="AG42" i="1"/>
  <c r="AI42" i="1" s="1"/>
  <c r="A42" i="1"/>
  <c r="BL41" i="1"/>
  <c r="BC41" i="1"/>
  <c r="AO41" i="1"/>
  <c r="AM41" i="1"/>
  <c r="AL41" i="1"/>
  <c r="AK41" i="1"/>
  <c r="AJ41" i="1"/>
  <c r="AG41" i="1"/>
  <c r="AI41" i="1" s="1"/>
  <c r="A41" i="1"/>
  <c r="BL40" i="1"/>
  <c r="BC40" i="1"/>
  <c r="AO40" i="1"/>
  <c r="AM40" i="1"/>
  <c r="AL40" i="1"/>
  <c r="AK40" i="1"/>
  <c r="AJ40" i="1"/>
  <c r="AG40" i="1"/>
  <c r="AI40" i="1" s="1"/>
  <c r="A40" i="1"/>
  <c r="BL39" i="1"/>
  <c r="BC39" i="1"/>
  <c r="AO39" i="1"/>
  <c r="AM39" i="1"/>
  <c r="AL39" i="1"/>
  <c r="AK39" i="1"/>
  <c r="AJ39" i="1"/>
  <c r="AG39" i="1"/>
  <c r="AI39" i="1" s="1"/>
  <c r="A39" i="1"/>
  <c r="BL38" i="1"/>
  <c r="BC38" i="1"/>
  <c r="AO38" i="1"/>
  <c r="AM38" i="1"/>
  <c r="AL38" i="1"/>
  <c r="AK38" i="1"/>
  <c r="AJ38" i="1"/>
  <c r="AG38" i="1"/>
  <c r="AI38" i="1" s="1"/>
  <c r="A38" i="1"/>
  <c r="BL37" i="1"/>
  <c r="BC37" i="1"/>
  <c r="AO37" i="1"/>
  <c r="AM37" i="1"/>
  <c r="AL37" i="1"/>
  <c r="AK37" i="1"/>
  <c r="AJ37" i="1"/>
  <c r="AG37" i="1"/>
  <c r="AI37" i="1" s="1"/>
  <c r="A37" i="1"/>
  <c r="BL36" i="1"/>
  <c r="BC36" i="1"/>
  <c r="AO36" i="1"/>
  <c r="AM36" i="1"/>
  <c r="AL36" i="1"/>
  <c r="AK36" i="1"/>
  <c r="AJ36" i="1"/>
  <c r="AG36" i="1"/>
  <c r="AI36" i="1" s="1"/>
  <c r="A36" i="1"/>
  <c r="BL35" i="1"/>
  <c r="BC35" i="1"/>
  <c r="AO35" i="1"/>
  <c r="AM35" i="1"/>
  <c r="AL35" i="1"/>
  <c r="AK35" i="1"/>
  <c r="AJ35" i="1"/>
  <c r="AG35" i="1"/>
  <c r="AI35" i="1" s="1"/>
  <c r="A35" i="1"/>
  <c r="BL34" i="1"/>
  <c r="BC34" i="1"/>
  <c r="AO34" i="1"/>
  <c r="AM34" i="1"/>
  <c r="AL34" i="1"/>
  <c r="AK34" i="1"/>
  <c r="AJ34" i="1"/>
  <c r="AG34" i="1"/>
  <c r="AI34" i="1" s="1"/>
  <c r="A34" i="1"/>
  <c r="BL33" i="1"/>
  <c r="BC33" i="1"/>
  <c r="AO33" i="1"/>
  <c r="AM33" i="1"/>
  <c r="AL33" i="1"/>
  <c r="AN33" i="1" s="1"/>
  <c r="AK33" i="1"/>
  <c r="AJ33" i="1"/>
  <c r="AG33" i="1"/>
  <c r="AI33" i="1" s="1"/>
  <c r="A33" i="1"/>
  <c r="BL32" i="1"/>
  <c r="BC32" i="1"/>
  <c r="AO32" i="1"/>
  <c r="AM32" i="1"/>
  <c r="AL32" i="1"/>
  <c r="AK32" i="1"/>
  <c r="AJ32" i="1"/>
  <c r="AG32" i="1"/>
  <c r="AI32" i="1" s="1"/>
  <c r="A32" i="1"/>
  <c r="BL31" i="1"/>
  <c r="BC31" i="1"/>
  <c r="AO31" i="1"/>
  <c r="AM31" i="1"/>
  <c r="AL31" i="1"/>
  <c r="AK31" i="1"/>
  <c r="AJ31" i="1"/>
  <c r="AG31" i="1"/>
  <c r="AI31" i="1" s="1"/>
  <c r="A31" i="1"/>
  <c r="BL30" i="1"/>
  <c r="BC30" i="1"/>
  <c r="AO30" i="1"/>
  <c r="AM30" i="1"/>
  <c r="AL30" i="1"/>
  <c r="AK30" i="1"/>
  <c r="AJ30" i="1"/>
  <c r="AG30" i="1"/>
  <c r="AI30" i="1" s="1"/>
  <c r="A30" i="1"/>
  <c r="BL29" i="1"/>
  <c r="BC29" i="1"/>
  <c r="AO29" i="1"/>
  <c r="AM29" i="1"/>
  <c r="AL29" i="1"/>
  <c r="AK29" i="1"/>
  <c r="AJ29" i="1"/>
  <c r="AG29" i="1"/>
  <c r="AI29" i="1" s="1"/>
  <c r="A29" i="1"/>
  <c r="BL28" i="1"/>
  <c r="BC28" i="1"/>
  <c r="AO28" i="1"/>
  <c r="AM28" i="1"/>
  <c r="AL28" i="1"/>
  <c r="AK28" i="1"/>
  <c r="AJ28" i="1"/>
  <c r="AG28" i="1"/>
  <c r="AI28" i="1" s="1"/>
  <c r="A28" i="1"/>
  <c r="BL27" i="1"/>
  <c r="BC27" i="1"/>
  <c r="AO27" i="1"/>
  <c r="AM27" i="1"/>
  <c r="AL27" i="1"/>
  <c r="AK27" i="1"/>
  <c r="AJ27" i="1"/>
  <c r="AG27" i="1"/>
  <c r="AI27" i="1" s="1"/>
  <c r="A27" i="1"/>
  <c r="BL26" i="1"/>
  <c r="BC26" i="1"/>
  <c r="AO26" i="1"/>
  <c r="AM26" i="1"/>
  <c r="AL26" i="1"/>
  <c r="AK26" i="1"/>
  <c r="AJ26" i="1"/>
  <c r="AG26" i="1"/>
  <c r="AI26" i="1" s="1"/>
  <c r="A26" i="1"/>
  <c r="BL25" i="1"/>
  <c r="BC25" i="1"/>
  <c r="AO25" i="1"/>
  <c r="AM25" i="1"/>
  <c r="AL25" i="1"/>
  <c r="AN25" i="1" s="1"/>
  <c r="AK25" i="1"/>
  <c r="AJ25" i="1"/>
  <c r="AG25" i="1"/>
  <c r="AI25" i="1" s="1"/>
  <c r="A25" i="1"/>
  <c r="BL24" i="1"/>
  <c r="BC24" i="1"/>
  <c r="AO24" i="1"/>
  <c r="AM24" i="1"/>
  <c r="AL24" i="1"/>
  <c r="AK24" i="1"/>
  <c r="AJ24" i="1"/>
  <c r="AG24" i="1"/>
  <c r="AI24" i="1" s="1"/>
  <c r="A24" i="1"/>
  <c r="BL23" i="1"/>
  <c r="BC23" i="1"/>
  <c r="AO23" i="1"/>
  <c r="AM23" i="1"/>
  <c r="AL23" i="1"/>
  <c r="AK23" i="1"/>
  <c r="AJ23" i="1"/>
  <c r="AG23" i="1"/>
  <c r="AI23" i="1" s="1"/>
  <c r="A23" i="1"/>
  <c r="BL22" i="1"/>
  <c r="BC22" i="1"/>
  <c r="AO22" i="1"/>
  <c r="AM22" i="1"/>
  <c r="AL22" i="1"/>
  <c r="AK22" i="1"/>
  <c r="AJ22" i="1"/>
  <c r="AG22" i="1"/>
  <c r="AI22" i="1" s="1"/>
  <c r="A22" i="1"/>
  <c r="BL21" i="1"/>
  <c r="BC21" i="1"/>
  <c r="AO21" i="1"/>
  <c r="AM21" i="1"/>
  <c r="AL21" i="1"/>
  <c r="AK21" i="1"/>
  <c r="AJ21" i="1"/>
  <c r="AG21" i="1"/>
  <c r="AI21" i="1" s="1"/>
  <c r="A21" i="1"/>
  <c r="BL20" i="1"/>
  <c r="BC20" i="1"/>
  <c r="AO20" i="1"/>
  <c r="AM20" i="1"/>
  <c r="AL20" i="1"/>
  <c r="AK20" i="1"/>
  <c r="AJ20" i="1"/>
  <c r="AG20" i="1"/>
  <c r="AI20" i="1" s="1"/>
  <c r="A20" i="1"/>
  <c r="BL19" i="1"/>
  <c r="BC19" i="1"/>
  <c r="AO19" i="1"/>
  <c r="AM19" i="1"/>
  <c r="AL19" i="1"/>
  <c r="AK19" i="1"/>
  <c r="AJ19" i="1"/>
  <c r="AG19" i="1"/>
  <c r="AI19" i="1" s="1"/>
  <c r="A19" i="1"/>
  <c r="BL18" i="1"/>
  <c r="BC18" i="1"/>
  <c r="AO18" i="1"/>
  <c r="AM18" i="1"/>
  <c r="AL18" i="1"/>
  <c r="AN18" i="1" s="1"/>
  <c r="AK18" i="1"/>
  <c r="AJ18" i="1"/>
  <c r="AG18" i="1"/>
  <c r="AI18" i="1" s="1"/>
  <c r="A18" i="1"/>
  <c r="BL17" i="1"/>
  <c r="BC17" i="1"/>
  <c r="AO17" i="1"/>
  <c r="AM17" i="1"/>
  <c r="AL17" i="1"/>
  <c r="AN17" i="1" s="1"/>
  <c r="AK17" i="1"/>
  <c r="AJ17" i="1"/>
  <c r="AG17" i="1"/>
  <c r="AI17" i="1" s="1"/>
  <c r="A17" i="1"/>
  <c r="BL16" i="1"/>
  <c r="BC16" i="1"/>
  <c r="AO16" i="1"/>
  <c r="AM16" i="1"/>
  <c r="AL16" i="1"/>
  <c r="AK16" i="1"/>
  <c r="AJ16" i="1"/>
  <c r="AG16" i="1"/>
  <c r="AI16" i="1" s="1"/>
  <c r="A16" i="1"/>
  <c r="BL15" i="1"/>
  <c r="BC15" i="1"/>
  <c r="AO15" i="1"/>
  <c r="AM15" i="1"/>
  <c r="AL15" i="1"/>
  <c r="AK15" i="1"/>
  <c r="AJ15" i="1"/>
  <c r="AG15" i="1"/>
  <c r="AI15" i="1" s="1"/>
  <c r="A15" i="1"/>
  <c r="BL14" i="1"/>
  <c r="BC14" i="1"/>
  <c r="AO14" i="1"/>
  <c r="AM14" i="1"/>
  <c r="AL14" i="1"/>
  <c r="AK14" i="1"/>
  <c r="AJ14" i="1"/>
  <c r="AG14" i="1"/>
  <c r="AI14" i="1" s="1"/>
  <c r="A14" i="1"/>
  <c r="BL13" i="1"/>
  <c r="BC13" i="1"/>
  <c r="AO13" i="1"/>
  <c r="AM13" i="1"/>
  <c r="AL13" i="1"/>
  <c r="AK13" i="1"/>
  <c r="AJ13" i="1"/>
  <c r="AG13" i="1"/>
  <c r="AI13" i="1" s="1"/>
  <c r="A13" i="1"/>
  <c r="BL12" i="1"/>
  <c r="BC12" i="1"/>
  <c r="AO12" i="1"/>
  <c r="AM12" i="1"/>
  <c r="AL12" i="1"/>
  <c r="AK12" i="1"/>
  <c r="AJ12" i="1"/>
  <c r="AG12" i="1"/>
  <c r="AI12" i="1" s="1"/>
  <c r="A12" i="1"/>
  <c r="BL11" i="1"/>
  <c r="BC11" i="1"/>
  <c r="AO11" i="1"/>
  <c r="AM11" i="1"/>
  <c r="AL11" i="1"/>
  <c r="AK11" i="1"/>
  <c r="AJ11" i="1"/>
  <c r="AG11" i="1"/>
  <c r="AI11" i="1" s="1"/>
  <c r="A11" i="1"/>
  <c r="BL10" i="1"/>
  <c r="BC10" i="1"/>
  <c r="AO10" i="1"/>
  <c r="AM10" i="1"/>
  <c r="AL10" i="1"/>
  <c r="AN10" i="1" s="1"/>
  <c r="AK10" i="1"/>
  <c r="AJ10" i="1"/>
  <c r="AG10" i="1"/>
  <c r="AI10" i="1" s="1"/>
  <c r="A10" i="1"/>
  <c r="BL9" i="1"/>
  <c r="BC9" i="1"/>
  <c r="AO9" i="1"/>
  <c r="AM9" i="1"/>
  <c r="AL9" i="1"/>
  <c r="AN9" i="1" s="1"/>
  <c r="AK9" i="1"/>
  <c r="AJ9" i="1"/>
  <c r="AG9" i="1"/>
  <c r="AI9" i="1" s="1"/>
  <c r="A9" i="1"/>
  <c r="BL8" i="1"/>
  <c r="BC8" i="1"/>
  <c r="AO8" i="1"/>
  <c r="AM8" i="1"/>
  <c r="AL8" i="1"/>
  <c r="AK8" i="1"/>
  <c r="AJ8" i="1"/>
  <c r="AG8" i="1"/>
  <c r="AI8" i="1" s="1"/>
  <c r="A8" i="1"/>
  <c r="BL7" i="1"/>
  <c r="BC7" i="1"/>
  <c r="AO7" i="1"/>
  <c r="AM7" i="1"/>
  <c r="AL7" i="1"/>
  <c r="AK7" i="1"/>
  <c r="AJ7" i="1"/>
  <c r="AG7" i="1"/>
  <c r="AI7" i="1" s="1"/>
  <c r="A7" i="1"/>
  <c r="BL6" i="1"/>
  <c r="BC6" i="1"/>
  <c r="AO6" i="1"/>
  <c r="AM6" i="1"/>
  <c r="AL6" i="1"/>
  <c r="AK6" i="1"/>
  <c r="AJ6" i="1"/>
  <c r="AG6" i="1"/>
  <c r="AI6" i="1" s="1"/>
  <c r="A6" i="1"/>
  <c r="BL5" i="1"/>
  <c r="BC5" i="1"/>
  <c r="AO5" i="1"/>
  <c r="AM5" i="1"/>
  <c r="AL5" i="1"/>
  <c r="AK5" i="1"/>
  <c r="AJ5" i="1"/>
  <c r="AG5" i="1"/>
  <c r="AI5" i="1" s="1"/>
  <c r="A5" i="1"/>
  <c r="BL4" i="1"/>
  <c r="BC4" i="1"/>
  <c r="AO4" i="1"/>
  <c r="AM4" i="1"/>
  <c r="AL4" i="1"/>
  <c r="AK4" i="1"/>
  <c r="AJ4" i="1"/>
  <c r="AG4" i="1"/>
  <c r="AI4" i="1" s="1"/>
  <c r="A4" i="1"/>
  <c r="BD3" i="1"/>
  <c r="BJ121" i="1" s="1"/>
  <c r="AN537" i="1" l="1"/>
  <c r="AN545" i="1"/>
  <c r="AN657" i="1"/>
  <c r="AN768" i="1"/>
  <c r="AN776" i="1"/>
  <c r="AN800" i="1"/>
  <c r="AP800" i="1" s="1"/>
  <c r="AQ800" i="1" s="1"/>
  <c r="AN808" i="1"/>
  <c r="AP808" i="1" s="1"/>
  <c r="AQ808" i="1" s="1"/>
  <c r="AN276" i="1"/>
  <c r="AP276" i="1" s="1"/>
  <c r="AQ276" i="1" s="1"/>
  <c r="AN284" i="1"/>
  <c r="AN308" i="1"/>
  <c r="AN380" i="1"/>
  <c r="AN412" i="1"/>
  <c r="AN428" i="1"/>
  <c r="AP428" i="1" s="1"/>
  <c r="AQ428" i="1" s="1"/>
  <c r="AN444" i="1"/>
  <c r="AP444" i="1" s="1"/>
  <c r="AQ444" i="1" s="1"/>
  <c r="AN476" i="1"/>
  <c r="AP476" i="1" s="1"/>
  <c r="AQ476" i="1" s="1"/>
  <c r="AN732" i="1"/>
  <c r="AP732" i="1" s="1"/>
  <c r="AQ732" i="1" s="1"/>
  <c r="AN755" i="1"/>
  <c r="AN323" i="1"/>
  <c r="AN443" i="1"/>
  <c r="AN451" i="1"/>
  <c r="AN459" i="1"/>
  <c r="AN475" i="1"/>
  <c r="AP475" i="1" s="1"/>
  <c r="AQ475" i="1" s="1"/>
  <c r="AN491" i="1"/>
  <c r="AP491" i="1" s="1"/>
  <c r="AQ491" i="1" s="1"/>
  <c r="AN507" i="1"/>
  <c r="AP507" i="1" s="1"/>
  <c r="AQ507" i="1" s="1"/>
  <c r="AN515" i="1"/>
  <c r="AP515" i="1" s="1"/>
  <c r="AQ515" i="1" s="1"/>
  <c r="AN523" i="1"/>
  <c r="AN531" i="1"/>
  <c r="AP531" i="1" s="1"/>
  <c r="AQ531" i="1" s="1"/>
  <c r="AN539" i="1"/>
  <c r="AN555" i="1"/>
  <c r="AP555" i="1" s="1"/>
  <c r="AQ555" i="1" s="1"/>
  <c r="AN563" i="1"/>
  <c r="AP563" i="1" s="1"/>
  <c r="AQ563" i="1" s="1"/>
  <c r="AN603" i="1"/>
  <c r="AP603" i="1" s="1"/>
  <c r="AQ603" i="1" s="1"/>
  <c r="AN611" i="1"/>
  <c r="AP611" i="1" s="1"/>
  <c r="AQ611" i="1" s="1"/>
  <c r="AN627" i="1"/>
  <c r="AP627" i="1" s="1"/>
  <c r="AQ627" i="1" s="1"/>
  <c r="AN731" i="1"/>
  <c r="AN762" i="1"/>
  <c r="AN786" i="1"/>
  <c r="AP786" i="1" s="1"/>
  <c r="AQ786" i="1" s="1"/>
  <c r="AN508" i="1"/>
  <c r="AP508" i="1" s="1"/>
  <c r="AQ508" i="1" s="1"/>
  <c r="AN516" i="1"/>
  <c r="AP516" i="1" s="1"/>
  <c r="AQ516" i="1" s="1"/>
  <c r="AN524" i="1"/>
  <c r="AP524" i="1" s="1"/>
  <c r="AQ524" i="1" s="1"/>
  <c r="AN540" i="1"/>
  <c r="AP540" i="1" s="1"/>
  <c r="AQ540" i="1" s="1"/>
  <c r="AN803" i="1"/>
  <c r="AP803" i="1" s="1"/>
  <c r="AQ803" i="1" s="1"/>
  <c r="AN622" i="1"/>
  <c r="AN630" i="1"/>
  <c r="AN14" i="1"/>
  <c r="AP14" i="1" s="1"/>
  <c r="AQ14" i="1" s="1"/>
  <c r="AN38" i="1"/>
  <c r="AP38" i="1" s="1"/>
  <c r="AQ38" i="1" s="1"/>
  <c r="AN46" i="1"/>
  <c r="AP46" i="1" s="1"/>
  <c r="AQ46" i="1" s="1"/>
  <c r="AN62" i="1"/>
  <c r="AP62" i="1" s="1"/>
  <c r="AQ62" i="1" s="1"/>
  <c r="AN70" i="1"/>
  <c r="AP70" i="1" s="1"/>
  <c r="AQ70" i="1" s="1"/>
  <c r="AN78" i="1"/>
  <c r="AP78" i="1" s="1"/>
  <c r="AQ78" i="1" s="1"/>
  <c r="AN86" i="1"/>
  <c r="AN126" i="1"/>
  <c r="AN142" i="1"/>
  <c r="AP142" i="1" s="1"/>
  <c r="AQ142" i="1" s="1"/>
  <c r="AN150" i="1"/>
  <c r="AN166" i="1"/>
  <c r="AP166" i="1" s="1"/>
  <c r="AQ166" i="1" s="1"/>
  <c r="AN190" i="1"/>
  <c r="AP190" i="1" s="1"/>
  <c r="AQ190" i="1" s="1"/>
  <c r="AN230" i="1"/>
  <c r="AP230" i="1" s="1"/>
  <c r="AQ230" i="1" s="1"/>
  <c r="AN238" i="1"/>
  <c r="AP238" i="1" s="1"/>
  <c r="AQ238" i="1" s="1"/>
  <c r="AN246" i="1"/>
  <c r="AP246" i="1" s="1"/>
  <c r="AQ246" i="1" s="1"/>
  <c r="AN262" i="1"/>
  <c r="AP262" i="1" s="1"/>
  <c r="AQ262" i="1" s="1"/>
  <c r="AN270" i="1"/>
  <c r="AN358" i="1"/>
  <c r="AN31" i="1"/>
  <c r="AP31" i="1" s="1"/>
  <c r="AQ31" i="1" s="1"/>
  <c r="AN103" i="1"/>
  <c r="AP103" i="1" s="1"/>
  <c r="AQ103" i="1" s="1"/>
  <c r="AN111" i="1"/>
  <c r="AP111" i="1" s="1"/>
  <c r="AQ111" i="1" s="1"/>
  <c r="AN119" i="1"/>
  <c r="AP119" i="1" s="1"/>
  <c r="AQ119" i="1" s="1"/>
  <c r="AN135" i="1"/>
  <c r="AP135" i="1" s="1"/>
  <c r="AQ135" i="1" s="1"/>
  <c r="AN143" i="1"/>
  <c r="AP143" i="1" s="1"/>
  <c r="AQ143" i="1" s="1"/>
  <c r="AN405" i="1"/>
  <c r="AP405" i="1" s="1"/>
  <c r="AQ405" i="1" s="1"/>
  <c r="AN453" i="1"/>
  <c r="AP453" i="1" s="1"/>
  <c r="AQ453" i="1" s="1"/>
  <c r="AN485" i="1"/>
  <c r="AP485" i="1" s="1"/>
  <c r="AQ485" i="1" s="1"/>
  <c r="AN709" i="1"/>
  <c r="AP709" i="1" s="1"/>
  <c r="AQ709" i="1" s="1"/>
  <c r="AN47" i="1"/>
  <c r="AP47" i="1" s="1"/>
  <c r="AQ47" i="1" s="1"/>
  <c r="AN159" i="1"/>
  <c r="AP159" i="1" s="1"/>
  <c r="AQ159" i="1" s="1"/>
  <c r="AN287" i="1"/>
  <c r="AP287" i="1" s="1"/>
  <c r="AQ287" i="1" s="1"/>
  <c r="AN295" i="1"/>
  <c r="AP295" i="1" s="1"/>
  <c r="AQ295" i="1" s="1"/>
  <c r="AN343" i="1"/>
  <c r="AP343" i="1" s="1"/>
  <c r="AQ343" i="1" s="1"/>
  <c r="AN359" i="1"/>
  <c r="AP359" i="1" s="1"/>
  <c r="AQ359" i="1" s="1"/>
  <c r="AN382" i="1"/>
  <c r="AP382" i="1" s="1"/>
  <c r="AQ382" i="1" s="1"/>
  <c r="AN406" i="1"/>
  <c r="AP406" i="1" s="1"/>
  <c r="AQ406" i="1" s="1"/>
  <c r="AN606" i="1"/>
  <c r="AP606" i="1" s="1"/>
  <c r="AQ606" i="1" s="1"/>
  <c r="AN686" i="1"/>
  <c r="AP686" i="1" s="1"/>
  <c r="AQ686" i="1" s="1"/>
  <c r="AN385" i="1"/>
  <c r="AP385" i="1" s="1"/>
  <c r="AQ385" i="1" s="1"/>
  <c r="AN32" i="1"/>
  <c r="AP32" i="1" s="1"/>
  <c r="AQ32" i="1" s="1"/>
  <c r="AN40" i="1"/>
  <c r="AP40" i="1" s="1"/>
  <c r="AQ40" i="1" s="1"/>
  <c r="AN48" i="1"/>
  <c r="AP48" i="1" s="1"/>
  <c r="AQ48" i="1" s="1"/>
  <c r="AN56" i="1"/>
  <c r="AP56" i="1" s="1"/>
  <c r="AQ56" i="1" s="1"/>
  <c r="AP66" i="1"/>
  <c r="AQ66" i="1" s="1"/>
  <c r="AN72" i="1"/>
  <c r="AP72" i="1" s="1"/>
  <c r="AQ72" i="1" s="1"/>
  <c r="AN88" i="1"/>
  <c r="AP88" i="1" s="1"/>
  <c r="AQ88" i="1" s="1"/>
  <c r="AN96" i="1"/>
  <c r="AP96" i="1" s="1"/>
  <c r="AQ96" i="1" s="1"/>
  <c r="AN104" i="1"/>
  <c r="AP104" i="1" s="1"/>
  <c r="AQ104" i="1" s="1"/>
  <c r="AN128" i="1"/>
  <c r="AP128" i="1" s="1"/>
  <c r="AQ128" i="1" s="1"/>
  <c r="AN136" i="1"/>
  <c r="AP136" i="1" s="1"/>
  <c r="AQ136" i="1" s="1"/>
  <c r="AN144" i="1"/>
  <c r="AP144" i="1" s="1"/>
  <c r="AQ144" i="1" s="1"/>
  <c r="AN160" i="1"/>
  <c r="AP160" i="1" s="1"/>
  <c r="AQ160" i="1" s="1"/>
  <c r="AN176" i="1"/>
  <c r="AP176" i="1" s="1"/>
  <c r="AQ176" i="1" s="1"/>
  <c r="AN216" i="1"/>
  <c r="AP216" i="1" s="1"/>
  <c r="AQ216" i="1" s="1"/>
  <c r="AN232" i="1"/>
  <c r="AP232" i="1" s="1"/>
  <c r="AQ232" i="1" s="1"/>
  <c r="AN288" i="1"/>
  <c r="AP288" i="1" s="1"/>
  <c r="AQ288" i="1" s="1"/>
  <c r="AN312" i="1"/>
  <c r="AP312" i="1" s="1"/>
  <c r="AQ312" i="1" s="1"/>
  <c r="AN336" i="1"/>
  <c r="AN344" i="1"/>
  <c r="AP344" i="1" s="1"/>
  <c r="AQ344" i="1" s="1"/>
  <c r="AN360" i="1"/>
  <c r="AP360" i="1" s="1"/>
  <c r="AQ360" i="1" s="1"/>
  <c r="AN376" i="1"/>
  <c r="AP376" i="1" s="1"/>
  <c r="AQ376" i="1" s="1"/>
  <c r="AN707" i="1"/>
  <c r="AP707" i="1" s="1"/>
  <c r="AQ707" i="1" s="1"/>
  <c r="AN279" i="1"/>
  <c r="AP279" i="1" s="1"/>
  <c r="AQ279" i="1" s="1"/>
  <c r="AN702" i="1"/>
  <c r="AP702" i="1" s="1"/>
  <c r="AQ702" i="1" s="1"/>
  <c r="AN710" i="1"/>
  <c r="AP710" i="1" s="1"/>
  <c r="AQ710" i="1" s="1"/>
  <c r="AN718" i="1"/>
  <c r="AN726" i="1"/>
  <c r="AP726" i="1" s="1"/>
  <c r="AQ726" i="1" s="1"/>
  <c r="AN740" i="1"/>
  <c r="AP740" i="1" s="1"/>
  <c r="AQ740" i="1" s="1"/>
  <c r="AN736" i="1"/>
  <c r="AP736" i="1" s="1"/>
  <c r="AQ736" i="1" s="1"/>
  <c r="AN316" i="1"/>
  <c r="AP316" i="1" s="1"/>
  <c r="AQ316" i="1" s="1"/>
  <c r="AN730" i="1"/>
  <c r="AP730" i="1" s="1"/>
  <c r="AQ730" i="1" s="1"/>
  <c r="AN11" i="1"/>
  <c r="AP11" i="1" s="1"/>
  <c r="AQ11" i="1" s="1"/>
  <c r="AN35" i="1"/>
  <c r="AP35" i="1" s="1"/>
  <c r="AQ35" i="1" s="1"/>
  <c r="AN75" i="1"/>
  <c r="AP75" i="1" s="1"/>
  <c r="AQ75" i="1" s="1"/>
  <c r="AN99" i="1"/>
  <c r="AP99" i="1" s="1"/>
  <c r="AQ99" i="1" s="1"/>
  <c r="AN115" i="1"/>
  <c r="AP115" i="1" s="1"/>
  <c r="AQ115" i="1" s="1"/>
  <c r="AN353" i="1"/>
  <c r="AP353" i="1" s="1"/>
  <c r="AQ353" i="1" s="1"/>
  <c r="AN369" i="1"/>
  <c r="AP369" i="1" s="1"/>
  <c r="AQ369" i="1" s="1"/>
  <c r="AN377" i="1"/>
  <c r="AP377" i="1" s="1"/>
  <c r="AQ377" i="1" s="1"/>
  <c r="AN416" i="1"/>
  <c r="AP416" i="1" s="1"/>
  <c r="AQ416" i="1" s="1"/>
  <c r="AN432" i="1"/>
  <c r="AP432" i="1" s="1"/>
  <c r="AQ432" i="1" s="1"/>
  <c r="AN472" i="1"/>
  <c r="AP472" i="1" s="1"/>
  <c r="AQ472" i="1" s="1"/>
  <c r="AN527" i="1"/>
  <c r="AP527" i="1" s="1"/>
  <c r="AQ527" i="1" s="1"/>
  <c r="AN543" i="1"/>
  <c r="AP543" i="1" s="1"/>
  <c r="AQ543" i="1" s="1"/>
  <c r="AN551" i="1"/>
  <c r="AP551" i="1" s="1"/>
  <c r="AQ551" i="1" s="1"/>
  <c r="AN567" i="1"/>
  <c r="AP567" i="1" s="1"/>
  <c r="AQ567" i="1" s="1"/>
  <c r="AN583" i="1"/>
  <c r="AP583" i="1" s="1"/>
  <c r="AQ583" i="1" s="1"/>
  <c r="AN607" i="1"/>
  <c r="AP607" i="1" s="1"/>
  <c r="AQ607" i="1" s="1"/>
  <c r="AN623" i="1"/>
  <c r="AP623" i="1" s="1"/>
  <c r="AQ623" i="1" s="1"/>
  <c r="AN655" i="1"/>
  <c r="AP655" i="1" s="1"/>
  <c r="AQ655" i="1" s="1"/>
  <c r="AN285" i="1"/>
  <c r="AP285" i="1" s="1"/>
  <c r="AQ285" i="1" s="1"/>
  <c r="AN690" i="1"/>
  <c r="AP690" i="1" s="1"/>
  <c r="AQ690" i="1" s="1"/>
  <c r="AN244" i="1"/>
  <c r="AP244" i="1" s="1"/>
  <c r="AQ244" i="1" s="1"/>
  <c r="AN252" i="1"/>
  <c r="AP252" i="1" s="1"/>
  <c r="AQ252" i="1" s="1"/>
  <c r="AN268" i="1"/>
  <c r="AP268" i="1" s="1"/>
  <c r="AQ268" i="1" s="1"/>
  <c r="AN283" i="1"/>
  <c r="AP283" i="1" s="1"/>
  <c r="AQ283" i="1" s="1"/>
  <c r="AN362" i="1"/>
  <c r="AP362" i="1" s="1"/>
  <c r="AQ362" i="1" s="1"/>
  <c r="AN401" i="1"/>
  <c r="AP401" i="1" s="1"/>
  <c r="AQ401" i="1" s="1"/>
  <c r="AN489" i="1"/>
  <c r="AP489" i="1" s="1"/>
  <c r="AQ489" i="1" s="1"/>
  <c r="AN497" i="1"/>
  <c r="AP497" i="1" s="1"/>
  <c r="AQ497" i="1" s="1"/>
  <c r="AN521" i="1"/>
  <c r="AP521" i="1" s="1"/>
  <c r="AQ521" i="1" s="1"/>
  <c r="AN529" i="1"/>
  <c r="AP529" i="1" s="1"/>
  <c r="AQ529" i="1" s="1"/>
  <c r="AN544" i="1"/>
  <c r="AP544" i="1" s="1"/>
  <c r="AQ544" i="1" s="1"/>
  <c r="AN576" i="1"/>
  <c r="AP576" i="1" s="1"/>
  <c r="AQ576" i="1" s="1"/>
  <c r="AN584" i="1"/>
  <c r="AP584" i="1" s="1"/>
  <c r="AQ584" i="1" s="1"/>
  <c r="AN600" i="1"/>
  <c r="AP600" i="1" s="1"/>
  <c r="AQ600" i="1" s="1"/>
  <c r="AN656" i="1"/>
  <c r="AP656" i="1" s="1"/>
  <c r="AQ656" i="1" s="1"/>
  <c r="AN688" i="1"/>
  <c r="AP688" i="1" s="1"/>
  <c r="AQ688" i="1" s="1"/>
  <c r="AN654" i="1"/>
  <c r="AP654" i="1" s="1"/>
  <c r="AQ654" i="1" s="1"/>
  <c r="AN662" i="1"/>
  <c r="AP662" i="1" s="1"/>
  <c r="AQ662" i="1" s="1"/>
  <c r="AN640" i="1"/>
  <c r="AP640" i="1" s="1"/>
  <c r="AQ640" i="1" s="1"/>
  <c r="AN361" i="1"/>
  <c r="AP361" i="1" s="1"/>
  <c r="AQ361" i="1" s="1"/>
  <c r="AN641" i="1"/>
  <c r="AP641" i="1" s="1"/>
  <c r="AQ641" i="1" s="1"/>
  <c r="AN673" i="1"/>
  <c r="AP673" i="1" s="1"/>
  <c r="AQ673" i="1" s="1"/>
  <c r="AN705" i="1"/>
  <c r="AP705" i="1" s="1"/>
  <c r="AQ705" i="1" s="1"/>
  <c r="AN756" i="1"/>
  <c r="AP756" i="1" s="1"/>
  <c r="AQ756" i="1" s="1"/>
  <c r="AN772" i="1"/>
  <c r="AP772" i="1" s="1"/>
  <c r="AQ772" i="1" s="1"/>
  <c r="AN780" i="1"/>
  <c r="AP780" i="1" s="1"/>
  <c r="AQ780" i="1" s="1"/>
  <c r="AN788" i="1"/>
  <c r="AP788" i="1" s="1"/>
  <c r="AQ788" i="1" s="1"/>
  <c r="AN625" i="1"/>
  <c r="AP625" i="1" s="1"/>
  <c r="AQ625" i="1" s="1"/>
  <c r="AN648" i="1"/>
  <c r="AP648" i="1" s="1"/>
  <c r="AQ648" i="1" s="1"/>
  <c r="AN4" i="1"/>
  <c r="AP4" i="1" s="1"/>
  <c r="AQ4" i="1" s="1"/>
  <c r="AN28" i="1"/>
  <c r="AP28" i="1" s="1"/>
  <c r="AQ28" i="1" s="1"/>
  <c r="AN52" i="1"/>
  <c r="AP52" i="1" s="1"/>
  <c r="AQ52" i="1" s="1"/>
  <c r="AN60" i="1"/>
  <c r="AP60" i="1" s="1"/>
  <c r="AQ60" i="1" s="1"/>
  <c r="AN156" i="1"/>
  <c r="AP156" i="1" s="1"/>
  <c r="AQ156" i="1" s="1"/>
  <c r="AN163" i="1"/>
  <c r="AP163" i="1" s="1"/>
  <c r="AQ163" i="1" s="1"/>
  <c r="AN185" i="1"/>
  <c r="AP185" i="1" s="1"/>
  <c r="AQ185" i="1" s="1"/>
  <c r="AN193" i="1"/>
  <c r="AP193" i="1" s="1"/>
  <c r="AQ193" i="1" s="1"/>
  <c r="AN201" i="1"/>
  <c r="AP201" i="1" s="1"/>
  <c r="AQ201" i="1" s="1"/>
  <c r="AN209" i="1"/>
  <c r="AP209" i="1" s="1"/>
  <c r="AQ209" i="1" s="1"/>
  <c r="AN233" i="1"/>
  <c r="AP233" i="1" s="1"/>
  <c r="AQ233" i="1" s="1"/>
  <c r="AN240" i="1"/>
  <c r="AP240" i="1" s="1"/>
  <c r="AQ240" i="1" s="1"/>
  <c r="AN255" i="1"/>
  <c r="AP255" i="1" s="1"/>
  <c r="AQ255" i="1" s="1"/>
  <c r="AN278" i="1"/>
  <c r="AP278" i="1" s="1"/>
  <c r="AQ278" i="1" s="1"/>
  <c r="AN347" i="1"/>
  <c r="AP347" i="1" s="1"/>
  <c r="AQ347" i="1" s="1"/>
  <c r="AN378" i="1"/>
  <c r="AP378" i="1" s="1"/>
  <c r="AQ378" i="1" s="1"/>
  <c r="AN384" i="1"/>
  <c r="AP384" i="1" s="1"/>
  <c r="AQ384" i="1" s="1"/>
  <c r="AN414" i="1"/>
  <c r="AP414" i="1" s="1"/>
  <c r="AQ414" i="1" s="1"/>
  <c r="AN422" i="1"/>
  <c r="AP422" i="1" s="1"/>
  <c r="AQ422" i="1" s="1"/>
  <c r="AN438" i="1"/>
  <c r="AP438" i="1" s="1"/>
  <c r="AQ438" i="1" s="1"/>
  <c r="AN446" i="1"/>
  <c r="AP446" i="1" s="1"/>
  <c r="AQ446" i="1" s="1"/>
  <c r="AN454" i="1"/>
  <c r="AP454" i="1" s="1"/>
  <c r="AQ454" i="1" s="1"/>
  <c r="AN502" i="1"/>
  <c r="AP502" i="1" s="1"/>
  <c r="AQ502" i="1" s="1"/>
  <c r="AN532" i="1"/>
  <c r="AP532" i="1" s="1"/>
  <c r="AQ532" i="1" s="1"/>
  <c r="AN533" i="1"/>
  <c r="AP533" i="1" s="1"/>
  <c r="AQ533" i="1" s="1"/>
  <c r="AN549" i="1"/>
  <c r="AP549" i="1" s="1"/>
  <c r="AQ549" i="1" s="1"/>
  <c r="AN588" i="1"/>
  <c r="AP588" i="1" s="1"/>
  <c r="AQ588" i="1" s="1"/>
  <c r="AN604" i="1"/>
  <c r="AP604" i="1" s="1"/>
  <c r="AQ604" i="1" s="1"/>
  <c r="AN250" i="1"/>
  <c r="AP250" i="1" s="1"/>
  <c r="AQ250" i="1" s="1"/>
  <c r="AN266" i="1"/>
  <c r="AP266" i="1" s="1"/>
  <c r="AQ266" i="1" s="1"/>
  <c r="AN182" i="1"/>
  <c r="AP182" i="1" s="1"/>
  <c r="AQ182" i="1" s="1"/>
  <c r="AN186" i="1"/>
  <c r="AP186" i="1" s="1"/>
  <c r="AQ186" i="1" s="1"/>
  <c r="AN202" i="1"/>
  <c r="AP202" i="1" s="1"/>
  <c r="AQ202" i="1" s="1"/>
  <c r="AN210" i="1"/>
  <c r="AP210" i="1" s="1"/>
  <c r="AQ210" i="1" s="1"/>
  <c r="AN226" i="1"/>
  <c r="AP226" i="1" s="1"/>
  <c r="AQ226" i="1" s="1"/>
  <c r="AN234" i="1"/>
  <c r="AP234" i="1" s="1"/>
  <c r="AQ234" i="1" s="1"/>
  <c r="AN241" i="1"/>
  <c r="AP241" i="1" s="1"/>
  <c r="AQ241" i="1" s="1"/>
  <c r="AN248" i="1"/>
  <c r="AP248" i="1" s="1"/>
  <c r="AQ248" i="1" s="1"/>
  <c r="AN256" i="1"/>
  <c r="AP256" i="1" s="1"/>
  <c r="AQ256" i="1" s="1"/>
  <c r="AN356" i="1"/>
  <c r="AP356" i="1" s="1"/>
  <c r="AQ356" i="1" s="1"/>
  <c r="AN364" i="1"/>
  <c r="AP364" i="1" s="1"/>
  <c r="AQ364" i="1" s="1"/>
  <c r="AN372" i="1"/>
  <c r="AP372" i="1" s="1"/>
  <c r="AQ372" i="1" s="1"/>
  <c r="AN415" i="1"/>
  <c r="AP415" i="1" s="1"/>
  <c r="AQ415" i="1" s="1"/>
  <c r="AN423" i="1"/>
  <c r="AP423" i="1" s="1"/>
  <c r="AQ423" i="1" s="1"/>
  <c r="AN439" i="1"/>
  <c r="AP439" i="1" s="1"/>
  <c r="AQ439" i="1" s="1"/>
  <c r="AN447" i="1"/>
  <c r="AP447" i="1" s="1"/>
  <c r="AQ447" i="1" s="1"/>
  <c r="AN550" i="1"/>
  <c r="AP550" i="1" s="1"/>
  <c r="AQ550" i="1" s="1"/>
  <c r="AN636" i="1"/>
  <c r="AP636" i="1" s="1"/>
  <c r="AQ636" i="1" s="1"/>
  <c r="AN659" i="1"/>
  <c r="AP659" i="1" s="1"/>
  <c r="AQ659" i="1" s="1"/>
  <c r="AN109" i="1"/>
  <c r="AP109" i="1" s="1"/>
  <c r="AQ109" i="1" s="1"/>
  <c r="AN117" i="1"/>
  <c r="AP117" i="1" s="1"/>
  <c r="AQ117" i="1" s="1"/>
  <c r="AN573" i="1"/>
  <c r="AP573" i="1" s="1"/>
  <c r="AQ573" i="1" s="1"/>
  <c r="AN296" i="1"/>
  <c r="AP296" i="1" s="1"/>
  <c r="AQ296" i="1" s="1"/>
  <c r="AN605" i="1"/>
  <c r="AP605" i="1" s="1"/>
  <c r="AQ605" i="1" s="1"/>
  <c r="AN613" i="1"/>
  <c r="AP613" i="1" s="1"/>
  <c r="AQ613" i="1" s="1"/>
  <c r="AN645" i="1"/>
  <c r="AP645" i="1" s="1"/>
  <c r="AQ645" i="1" s="1"/>
  <c r="AN300" i="1"/>
  <c r="AP300" i="1" s="1"/>
  <c r="AQ300" i="1" s="1"/>
  <c r="AN322" i="1"/>
  <c r="AP322" i="1" s="1"/>
  <c r="AQ322" i="1" s="1"/>
  <c r="AN366" i="1"/>
  <c r="AP366" i="1" s="1"/>
  <c r="AQ366" i="1" s="1"/>
  <c r="AN373" i="1"/>
  <c r="AP373" i="1" s="1"/>
  <c r="AQ373" i="1" s="1"/>
  <c r="AN426" i="1"/>
  <c r="AP426" i="1" s="1"/>
  <c r="AQ426" i="1" s="1"/>
  <c r="AN440" i="1"/>
  <c r="AP440" i="1" s="1"/>
  <c r="AQ440" i="1" s="1"/>
  <c r="AN448" i="1"/>
  <c r="AP448" i="1" s="1"/>
  <c r="AQ448" i="1" s="1"/>
  <c r="AN471" i="1"/>
  <c r="AP471" i="1" s="1"/>
  <c r="AQ471" i="1" s="1"/>
  <c r="AN509" i="1"/>
  <c r="AP509" i="1" s="1"/>
  <c r="AQ509" i="1" s="1"/>
  <c r="AN517" i="1"/>
  <c r="AP517" i="1" s="1"/>
  <c r="AQ517" i="1" s="1"/>
  <c r="AN525" i="1"/>
  <c r="AP525" i="1" s="1"/>
  <c r="AQ525" i="1" s="1"/>
  <c r="AN547" i="1"/>
  <c r="AP547" i="1" s="1"/>
  <c r="AQ547" i="1" s="1"/>
  <c r="AN554" i="1"/>
  <c r="AP554" i="1" s="1"/>
  <c r="AQ554" i="1" s="1"/>
  <c r="AN561" i="1"/>
  <c r="AP561" i="1" s="1"/>
  <c r="AQ561" i="1" s="1"/>
  <c r="AN562" i="1"/>
  <c r="AP562" i="1" s="1"/>
  <c r="AQ562" i="1" s="1"/>
  <c r="AN569" i="1"/>
  <c r="AP569" i="1" s="1"/>
  <c r="AQ569" i="1" s="1"/>
  <c r="AN592" i="1"/>
  <c r="AP592" i="1" s="1"/>
  <c r="AQ592" i="1" s="1"/>
  <c r="AN608" i="1"/>
  <c r="AP608" i="1" s="1"/>
  <c r="AQ608" i="1" s="1"/>
  <c r="AN616" i="1"/>
  <c r="AP616" i="1" s="1"/>
  <c r="AQ616" i="1" s="1"/>
  <c r="AN624" i="1"/>
  <c r="AP624" i="1" s="1"/>
  <c r="AQ624" i="1" s="1"/>
  <c r="AN675" i="1"/>
  <c r="AP675" i="1" s="1"/>
  <c r="AQ675" i="1" s="1"/>
  <c r="AN706" i="1"/>
  <c r="AP706" i="1" s="1"/>
  <c r="AQ706" i="1" s="1"/>
  <c r="AN722" i="1"/>
  <c r="AP722" i="1" s="1"/>
  <c r="AQ722" i="1" s="1"/>
  <c r="AN750" i="1"/>
  <c r="AP750" i="1" s="1"/>
  <c r="AQ750" i="1" s="1"/>
  <c r="AN757" i="1"/>
  <c r="AP757" i="1" s="1"/>
  <c r="AQ757" i="1" s="1"/>
  <c r="AN773" i="1"/>
  <c r="AP773" i="1" s="1"/>
  <c r="AQ773" i="1" s="1"/>
  <c r="AP170" i="1"/>
  <c r="AQ170" i="1" s="1"/>
  <c r="AN318" i="1"/>
  <c r="AP318" i="1" s="1"/>
  <c r="AQ318" i="1" s="1"/>
  <c r="AN206" i="1"/>
  <c r="AP206" i="1" s="1"/>
  <c r="AQ206" i="1" s="1"/>
  <c r="AN97" i="1"/>
  <c r="AP97" i="1" s="1"/>
  <c r="AQ97" i="1" s="1"/>
  <c r="AN171" i="1"/>
  <c r="AP171" i="1" s="1"/>
  <c r="AQ171" i="1" s="1"/>
  <c r="AN84" i="1"/>
  <c r="AP84" i="1" s="1"/>
  <c r="AQ84" i="1" s="1"/>
  <c r="AN92" i="1"/>
  <c r="AP92" i="1" s="1"/>
  <c r="AQ92" i="1" s="1"/>
  <c r="AN100" i="1"/>
  <c r="AP100" i="1" s="1"/>
  <c r="AQ100" i="1" s="1"/>
  <c r="AN146" i="1"/>
  <c r="AP146" i="1" s="1"/>
  <c r="AQ146" i="1" s="1"/>
  <c r="AN154" i="1"/>
  <c r="AP154" i="1" s="1"/>
  <c r="AQ154" i="1" s="1"/>
  <c r="AN167" i="1"/>
  <c r="AP167" i="1" s="1"/>
  <c r="AQ167" i="1" s="1"/>
  <c r="AN187" i="1"/>
  <c r="AP187" i="1" s="1"/>
  <c r="AQ187" i="1" s="1"/>
  <c r="AN235" i="1"/>
  <c r="AP235" i="1" s="1"/>
  <c r="AQ235" i="1" s="1"/>
  <c r="AP451" i="1"/>
  <c r="AQ451" i="1" s="1"/>
  <c r="AP466" i="1"/>
  <c r="AQ466" i="1" s="1"/>
  <c r="AN661" i="1"/>
  <c r="AP661" i="1" s="1"/>
  <c r="AQ661" i="1" s="1"/>
  <c r="AN669" i="1"/>
  <c r="AP669" i="1" s="1"/>
  <c r="AQ669" i="1" s="1"/>
  <c r="AN715" i="1"/>
  <c r="AP715" i="1" s="1"/>
  <c r="AQ715" i="1" s="1"/>
  <c r="AN751" i="1"/>
  <c r="AP751" i="1" s="1"/>
  <c r="AQ751" i="1" s="1"/>
  <c r="AN782" i="1"/>
  <c r="AP782" i="1" s="1"/>
  <c r="AQ782" i="1" s="1"/>
  <c r="AN784" i="1"/>
  <c r="AP784" i="1" s="1"/>
  <c r="AQ784" i="1" s="1"/>
  <c r="AN214" i="1"/>
  <c r="AP214" i="1" s="1"/>
  <c r="AQ214" i="1" s="1"/>
  <c r="AP358" i="1"/>
  <c r="AQ358" i="1" s="1"/>
  <c r="AN658" i="1"/>
  <c r="AP658" i="1" s="1"/>
  <c r="AQ658" i="1" s="1"/>
  <c r="AN313" i="1"/>
  <c r="AP313" i="1" s="1"/>
  <c r="AQ313" i="1" s="1"/>
  <c r="AN58" i="1"/>
  <c r="AP58" i="1" s="1"/>
  <c r="AQ58" i="1" s="1"/>
  <c r="AN29" i="1"/>
  <c r="AP29" i="1" s="1"/>
  <c r="AQ29" i="1" s="1"/>
  <c r="AN30" i="1"/>
  <c r="AP30" i="1" s="1"/>
  <c r="AQ30" i="1" s="1"/>
  <c r="AN45" i="1"/>
  <c r="AP45" i="1" s="1"/>
  <c r="AQ45" i="1" s="1"/>
  <c r="AN77" i="1"/>
  <c r="AP77" i="1" s="1"/>
  <c r="AQ77" i="1" s="1"/>
  <c r="AN108" i="1"/>
  <c r="AP108" i="1" s="1"/>
  <c r="AQ108" i="1" s="1"/>
  <c r="AN116" i="1"/>
  <c r="AP116" i="1" s="1"/>
  <c r="AQ116" i="1" s="1"/>
  <c r="AN124" i="1"/>
  <c r="AP124" i="1" s="1"/>
  <c r="AQ124" i="1" s="1"/>
  <c r="AN132" i="1"/>
  <c r="AP132" i="1" s="1"/>
  <c r="AQ132" i="1" s="1"/>
  <c r="AN140" i="1"/>
  <c r="AP140" i="1" s="1"/>
  <c r="AQ140" i="1" s="1"/>
  <c r="AN147" i="1"/>
  <c r="AP147" i="1" s="1"/>
  <c r="AQ147" i="1" s="1"/>
  <c r="AN161" i="1"/>
  <c r="AP161" i="1" s="1"/>
  <c r="AQ161" i="1" s="1"/>
  <c r="AN168" i="1"/>
  <c r="AP168" i="1" s="1"/>
  <c r="AQ168" i="1" s="1"/>
  <c r="AN188" i="1"/>
  <c r="AP188" i="1" s="1"/>
  <c r="AQ188" i="1" s="1"/>
  <c r="AN196" i="1"/>
  <c r="AP196" i="1" s="1"/>
  <c r="AQ196" i="1" s="1"/>
  <c r="AN204" i="1"/>
  <c r="AP204" i="1" s="1"/>
  <c r="AQ204" i="1" s="1"/>
  <c r="AN212" i="1"/>
  <c r="AP212" i="1" s="1"/>
  <c r="AQ212" i="1" s="1"/>
  <c r="AN220" i="1"/>
  <c r="AP220" i="1" s="1"/>
  <c r="AQ220" i="1" s="1"/>
  <c r="AN280" i="1"/>
  <c r="AP280" i="1" s="1"/>
  <c r="AQ280" i="1" s="1"/>
  <c r="AP281" i="1"/>
  <c r="AQ281" i="1" s="1"/>
  <c r="AN302" i="1"/>
  <c r="AP302" i="1" s="1"/>
  <c r="AQ302" i="1" s="1"/>
  <c r="AN332" i="1"/>
  <c r="AP332" i="1" s="1"/>
  <c r="AQ332" i="1" s="1"/>
  <c r="AN340" i="1"/>
  <c r="AP340" i="1" s="1"/>
  <c r="AQ340" i="1" s="1"/>
  <c r="AN346" i="1"/>
  <c r="AP346" i="1" s="1"/>
  <c r="AQ346" i="1" s="1"/>
  <c r="AN368" i="1"/>
  <c r="AP368" i="1" s="1"/>
  <c r="AQ368" i="1" s="1"/>
  <c r="AN407" i="1"/>
  <c r="AP407" i="1" s="1"/>
  <c r="AQ407" i="1" s="1"/>
  <c r="AN420" i="1"/>
  <c r="AP420" i="1" s="1"/>
  <c r="AQ420" i="1" s="1"/>
  <c r="AN427" i="1"/>
  <c r="AP427" i="1" s="1"/>
  <c r="AQ427" i="1" s="1"/>
  <c r="AN442" i="1"/>
  <c r="AP442" i="1" s="1"/>
  <c r="AQ442" i="1" s="1"/>
  <c r="AN465" i="1"/>
  <c r="AN481" i="1"/>
  <c r="AP481" i="1" s="1"/>
  <c r="AQ481" i="1" s="1"/>
  <c r="AN495" i="1"/>
  <c r="AP495" i="1" s="1"/>
  <c r="AQ495" i="1" s="1"/>
  <c r="AN503" i="1"/>
  <c r="AP503" i="1" s="1"/>
  <c r="AQ503" i="1" s="1"/>
  <c r="AN519" i="1"/>
  <c r="AP519" i="1" s="1"/>
  <c r="AQ519" i="1" s="1"/>
  <c r="AN534" i="1"/>
  <c r="AP534" i="1" s="1"/>
  <c r="AQ534" i="1" s="1"/>
  <c r="AN564" i="1"/>
  <c r="AP564" i="1" s="1"/>
  <c r="AQ564" i="1" s="1"/>
  <c r="AN587" i="1"/>
  <c r="AP587" i="1" s="1"/>
  <c r="AQ587" i="1" s="1"/>
  <c r="AN602" i="1"/>
  <c r="AP602" i="1" s="1"/>
  <c r="AQ602" i="1" s="1"/>
  <c r="AN610" i="1"/>
  <c r="AP610" i="1" s="1"/>
  <c r="AQ610" i="1" s="1"/>
  <c r="AN670" i="1"/>
  <c r="AP670" i="1" s="1"/>
  <c r="AQ670" i="1" s="1"/>
  <c r="AN678" i="1"/>
  <c r="AP678" i="1" s="1"/>
  <c r="AQ678" i="1" s="1"/>
  <c r="AN685" i="1"/>
  <c r="AP685" i="1" s="1"/>
  <c r="AQ685" i="1" s="1"/>
  <c r="AN744" i="1"/>
  <c r="AP744" i="1" s="1"/>
  <c r="AQ744" i="1" s="1"/>
  <c r="AN798" i="1"/>
  <c r="AP798" i="1" s="1"/>
  <c r="AQ798" i="1" s="1"/>
  <c r="AN463" i="1"/>
  <c r="AP463" i="1" s="1"/>
  <c r="AQ463" i="1" s="1"/>
  <c r="AP465" i="1"/>
  <c r="AQ465" i="1" s="1"/>
  <c r="AN450" i="1"/>
  <c r="AP450" i="1" s="1"/>
  <c r="AQ450" i="1" s="1"/>
  <c r="AN387" i="1"/>
  <c r="AP387" i="1" s="1"/>
  <c r="AQ387" i="1" s="1"/>
  <c r="AN259" i="1"/>
  <c r="AP259" i="1" s="1"/>
  <c r="AQ259" i="1" s="1"/>
  <c r="AN275" i="1"/>
  <c r="AP275" i="1" s="1"/>
  <c r="AQ275" i="1" s="1"/>
  <c r="AN16" i="1"/>
  <c r="AP16" i="1" s="1"/>
  <c r="AQ16" i="1" s="1"/>
  <c r="AN23" i="1"/>
  <c r="AP23" i="1" s="1"/>
  <c r="AQ23" i="1" s="1"/>
  <c r="AN493" i="1"/>
  <c r="AP493" i="1" s="1"/>
  <c r="AQ493" i="1" s="1"/>
  <c r="AN635" i="1"/>
  <c r="AP635" i="1" s="1"/>
  <c r="AQ635" i="1" s="1"/>
  <c r="AN643" i="1"/>
  <c r="AP643" i="1" s="1"/>
  <c r="AQ643" i="1" s="1"/>
  <c r="AN737" i="1"/>
  <c r="AP737" i="1" s="1"/>
  <c r="AQ737" i="1" s="1"/>
  <c r="AN759" i="1"/>
  <c r="AP759" i="1" s="1"/>
  <c r="AQ759" i="1" s="1"/>
  <c r="AN775" i="1"/>
  <c r="AP775" i="1" s="1"/>
  <c r="AQ775" i="1" s="1"/>
  <c r="AN754" i="1"/>
  <c r="AP754" i="1" s="1"/>
  <c r="AQ754" i="1" s="1"/>
  <c r="AN194" i="1"/>
  <c r="AP194" i="1" s="1"/>
  <c r="AQ194" i="1" s="1"/>
  <c r="AN113" i="1"/>
  <c r="AP113" i="1" s="1"/>
  <c r="AQ113" i="1" s="1"/>
  <c r="AN149" i="1"/>
  <c r="AP149" i="1" s="1"/>
  <c r="AQ149" i="1" s="1"/>
  <c r="AN195" i="1"/>
  <c r="AP195" i="1" s="1"/>
  <c r="AQ195" i="1" s="1"/>
  <c r="AP197" i="1"/>
  <c r="AQ197" i="1" s="1"/>
  <c r="AN352" i="1"/>
  <c r="AP352" i="1" s="1"/>
  <c r="AQ352" i="1" s="1"/>
  <c r="AN178" i="1"/>
  <c r="AP178" i="1" s="1"/>
  <c r="AQ178" i="1" s="1"/>
  <c r="AN687" i="1"/>
  <c r="AP687" i="1" s="1"/>
  <c r="AQ687" i="1" s="1"/>
  <c r="AP9" i="1"/>
  <c r="AQ9" i="1" s="1"/>
  <c r="AN85" i="1"/>
  <c r="AP85" i="1" s="1"/>
  <c r="AQ85" i="1" s="1"/>
  <c r="AN93" i="1"/>
  <c r="AP93" i="1" s="1"/>
  <c r="AQ93" i="1" s="1"/>
  <c r="AN130" i="1"/>
  <c r="AP130" i="1" s="1"/>
  <c r="AQ130" i="1" s="1"/>
  <c r="AN138" i="1"/>
  <c r="AP138" i="1" s="1"/>
  <c r="AQ138" i="1" s="1"/>
  <c r="AN152" i="1"/>
  <c r="AP152" i="1" s="1"/>
  <c r="AQ152" i="1" s="1"/>
  <c r="AN164" i="1"/>
  <c r="AP164" i="1" s="1"/>
  <c r="AQ164" i="1" s="1"/>
  <c r="AN273" i="1"/>
  <c r="AP273" i="1" s="1"/>
  <c r="AQ273" i="1" s="1"/>
  <c r="AN305" i="1"/>
  <c r="AP305" i="1" s="1"/>
  <c r="AQ305" i="1" s="1"/>
  <c r="AN306" i="1"/>
  <c r="AP306" i="1" s="1"/>
  <c r="AQ306" i="1" s="1"/>
  <c r="AN328" i="1"/>
  <c r="AP328" i="1" s="1"/>
  <c r="AQ328" i="1" s="1"/>
  <c r="AN334" i="1"/>
  <c r="AP334" i="1" s="1"/>
  <c r="AQ334" i="1" s="1"/>
  <c r="AP336" i="1"/>
  <c r="AQ336" i="1" s="1"/>
  <c r="AN348" i="1"/>
  <c r="AP348" i="1" s="1"/>
  <c r="AQ348" i="1" s="1"/>
  <c r="AN354" i="1"/>
  <c r="AP354" i="1" s="1"/>
  <c r="AQ354" i="1" s="1"/>
  <c r="AN392" i="1"/>
  <c r="AP392" i="1" s="1"/>
  <c r="AQ392" i="1" s="1"/>
  <c r="AN399" i="1"/>
  <c r="AP399" i="1" s="1"/>
  <c r="AQ399" i="1" s="1"/>
  <c r="AN461" i="1"/>
  <c r="AP461" i="1" s="1"/>
  <c r="AQ461" i="1" s="1"/>
  <c r="AN469" i="1"/>
  <c r="AP469" i="1" s="1"/>
  <c r="AQ469" i="1" s="1"/>
  <c r="AN477" i="1"/>
  <c r="AP477" i="1" s="1"/>
  <c r="AQ477" i="1" s="1"/>
  <c r="AN483" i="1"/>
  <c r="AP483" i="1" s="1"/>
  <c r="AQ483" i="1" s="1"/>
  <c r="AN595" i="1"/>
  <c r="AP595" i="1" s="1"/>
  <c r="AQ595" i="1" s="1"/>
  <c r="AN609" i="1"/>
  <c r="AP609" i="1" s="1"/>
  <c r="AQ609" i="1" s="1"/>
  <c r="AN653" i="1"/>
  <c r="AP653" i="1" s="1"/>
  <c r="AQ653" i="1" s="1"/>
  <c r="AN674" i="1"/>
  <c r="AP674" i="1" s="1"/>
  <c r="AQ674" i="1" s="1"/>
  <c r="AN682" i="1"/>
  <c r="AP682" i="1" s="1"/>
  <c r="AQ682" i="1" s="1"/>
  <c r="AN689" i="1"/>
  <c r="AP689" i="1" s="1"/>
  <c r="AQ689" i="1" s="1"/>
  <c r="AN785" i="1"/>
  <c r="AP785" i="1" s="1"/>
  <c r="AQ785" i="1" s="1"/>
  <c r="AN760" i="1"/>
  <c r="AP760" i="1" s="1"/>
  <c r="AQ760" i="1" s="1"/>
  <c r="AN231" i="1"/>
  <c r="AP231" i="1" s="1"/>
  <c r="AQ231" i="1" s="1"/>
  <c r="AP380" i="1"/>
  <c r="AQ380" i="1" s="1"/>
  <c r="AN535" i="1"/>
  <c r="AP535" i="1" s="1"/>
  <c r="AQ535" i="1" s="1"/>
  <c r="AN556" i="1"/>
  <c r="AP556" i="1" s="1"/>
  <c r="AQ556" i="1" s="1"/>
  <c r="AN749" i="1"/>
  <c r="AP749" i="1" s="1"/>
  <c r="AQ749" i="1" s="1"/>
  <c r="AN105" i="1"/>
  <c r="AP105" i="1" s="1"/>
  <c r="AQ105" i="1" s="1"/>
  <c r="AN239" i="1"/>
  <c r="AP239" i="1" s="1"/>
  <c r="AQ239" i="1" s="1"/>
  <c r="AN474" i="1"/>
  <c r="AP474" i="1" s="1"/>
  <c r="AQ474" i="1" s="1"/>
  <c r="AP537" i="1"/>
  <c r="AQ537" i="1" s="1"/>
  <c r="AN211" i="1"/>
  <c r="AP211" i="1" s="1"/>
  <c r="AQ211" i="1" s="1"/>
  <c r="AP213" i="1"/>
  <c r="AQ213" i="1" s="1"/>
  <c r="AN247" i="1"/>
  <c r="AP247" i="1" s="1"/>
  <c r="AQ247" i="1" s="1"/>
  <c r="AP249" i="1"/>
  <c r="AQ249" i="1" s="1"/>
  <c r="AN580" i="1"/>
  <c r="AP580" i="1" s="1"/>
  <c r="AQ580" i="1" s="1"/>
  <c r="AN727" i="1"/>
  <c r="AP727" i="1" s="1"/>
  <c r="AQ727" i="1" s="1"/>
  <c r="AN779" i="1"/>
  <c r="AP779" i="1" s="1"/>
  <c r="AQ779" i="1" s="1"/>
  <c r="AN8" i="1"/>
  <c r="AP8" i="1" s="1"/>
  <c r="AQ8" i="1" s="1"/>
  <c r="AN15" i="1"/>
  <c r="AP15" i="1" s="1"/>
  <c r="AQ15" i="1" s="1"/>
  <c r="AN21" i="1"/>
  <c r="AP21" i="1" s="1"/>
  <c r="AQ21" i="1" s="1"/>
  <c r="AN22" i="1"/>
  <c r="AP22" i="1" s="1"/>
  <c r="AQ22" i="1" s="1"/>
  <c r="AN36" i="1"/>
  <c r="AP36" i="1" s="1"/>
  <c r="AQ36" i="1" s="1"/>
  <c r="AN43" i="1"/>
  <c r="AP43" i="1" s="1"/>
  <c r="AQ43" i="1" s="1"/>
  <c r="AN71" i="1"/>
  <c r="AP71" i="1" s="1"/>
  <c r="AQ71" i="1" s="1"/>
  <c r="AN87" i="1"/>
  <c r="AP87" i="1" s="1"/>
  <c r="AQ87" i="1" s="1"/>
  <c r="AN95" i="1"/>
  <c r="AP95" i="1" s="1"/>
  <c r="AQ95" i="1" s="1"/>
  <c r="AN101" i="1"/>
  <c r="AP101" i="1" s="1"/>
  <c r="AQ101" i="1" s="1"/>
  <c r="AN131" i="1"/>
  <c r="AP131" i="1" s="1"/>
  <c r="AQ131" i="1" s="1"/>
  <c r="AN158" i="1"/>
  <c r="AP158" i="1" s="1"/>
  <c r="AQ158" i="1" s="1"/>
  <c r="AN258" i="1"/>
  <c r="AP258" i="1" s="1"/>
  <c r="AQ258" i="1" s="1"/>
  <c r="AN274" i="1"/>
  <c r="AP274" i="1" s="1"/>
  <c r="AQ274" i="1" s="1"/>
  <c r="AN292" i="1"/>
  <c r="AP292" i="1" s="1"/>
  <c r="AQ292" i="1" s="1"/>
  <c r="AN299" i="1"/>
  <c r="AP299" i="1" s="1"/>
  <c r="AQ299" i="1" s="1"/>
  <c r="AN307" i="1"/>
  <c r="AP307" i="1" s="1"/>
  <c r="AQ307" i="1" s="1"/>
  <c r="AN335" i="1"/>
  <c r="AP335" i="1" s="1"/>
  <c r="AQ335" i="1" s="1"/>
  <c r="AN355" i="1"/>
  <c r="AP355" i="1" s="1"/>
  <c r="AQ355" i="1" s="1"/>
  <c r="AN400" i="1"/>
  <c r="AP400" i="1" s="1"/>
  <c r="AQ400" i="1" s="1"/>
  <c r="AN411" i="1"/>
  <c r="AP411" i="1" s="1"/>
  <c r="AQ411" i="1" s="1"/>
  <c r="AN418" i="1"/>
  <c r="AP418" i="1" s="1"/>
  <c r="AQ418" i="1" s="1"/>
  <c r="AN456" i="1"/>
  <c r="AP456" i="1" s="1"/>
  <c r="AQ456" i="1" s="1"/>
  <c r="AN462" i="1"/>
  <c r="AP462" i="1" s="1"/>
  <c r="AQ462" i="1" s="1"/>
  <c r="AN470" i="1"/>
  <c r="AP470" i="1" s="1"/>
  <c r="AQ470" i="1" s="1"/>
  <c r="AN575" i="1"/>
  <c r="AP575" i="1" s="1"/>
  <c r="AQ575" i="1" s="1"/>
  <c r="AN582" i="1"/>
  <c r="AP582" i="1" s="1"/>
  <c r="AQ582" i="1" s="1"/>
  <c r="AN660" i="1"/>
  <c r="AP660" i="1" s="1"/>
  <c r="AQ660" i="1" s="1"/>
  <c r="AN676" i="1"/>
  <c r="AP676" i="1" s="1"/>
  <c r="AQ676" i="1" s="1"/>
  <c r="AN698" i="1"/>
  <c r="AP698" i="1" s="1"/>
  <c r="AQ698" i="1" s="1"/>
  <c r="AN704" i="1"/>
  <c r="AP704" i="1" s="1"/>
  <c r="AQ704" i="1" s="1"/>
  <c r="AN787" i="1"/>
  <c r="AP787" i="1" s="1"/>
  <c r="AQ787" i="1" s="1"/>
  <c r="AN691" i="1"/>
  <c r="AP691" i="1" s="1"/>
  <c r="AQ691" i="1" s="1"/>
  <c r="AN692" i="1"/>
  <c r="AP692" i="1" s="1"/>
  <c r="AQ692" i="1" s="1"/>
  <c r="AN711" i="1"/>
  <c r="AP711" i="1" s="1"/>
  <c r="AQ711" i="1" s="1"/>
  <c r="AN763" i="1"/>
  <c r="AP763" i="1" s="1"/>
  <c r="AQ763" i="1" s="1"/>
  <c r="AN5" i="1"/>
  <c r="AP5" i="1" s="1"/>
  <c r="AQ5" i="1" s="1"/>
  <c r="AN54" i="1"/>
  <c r="AP54" i="1" s="1"/>
  <c r="AQ54" i="1" s="1"/>
  <c r="AN350" i="1"/>
  <c r="AP350" i="1" s="1"/>
  <c r="AQ350" i="1" s="1"/>
  <c r="AN374" i="1"/>
  <c r="AP374" i="1" s="1"/>
  <c r="AQ374" i="1" s="1"/>
  <c r="AN389" i="1"/>
  <c r="AP389" i="1" s="1"/>
  <c r="AQ389" i="1" s="1"/>
  <c r="AN408" i="1"/>
  <c r="AP408" i="1" s="1"/>
  <c r="AQ408" i="1" s="1"/>
  <c r="AP443" i="1"/>
  <c r="AQ443" i="1" s="1"/>
  <c r="AN478" i="1"/>
  <c r="AP478" i="1" s="1"/>
  <c r="AQ478" i="1" s="1"/>
  <c r="AN479" i="1"/>
  <c r="AP479" i="1" s="1"/>
  <c r="AQ479" i="1" s="1"/>
  <c r="AN505" i="1"/>
  <c r="AP505" i="1" s="1"/>
  <c r="AQ505" i="1" s="1"/>
  <c r="AN513" i="1"/>
  <c r="AP513" i="1" s="1"/>
  <c r="AQ513" i="1" s="1"/>
  <c r="AN526" i="1"/>
  <c r="AP526" i="1" s="1"/>
  <c r="AQ526" i="1" s="1"/>
  <c r="AN559" i="1"/>
  <c r="AP559" i="1" s="1"/>
  <c r="AQ559" i="1" s="1"/>
  <c r="AN578" i="1"/>
  <c r="AP578" i="1" s="1"/>
  <c r="AQ578" i="1" s="1"/>
  <c r="AN591" i="1"/>
  <c r="AP591" i="1" s="1"/>
  <c r="AQ591" i="1" s="1"/>
  <c r="AN598" i="1"/>
  <c r="AP598" i="1" s="1"/>
  <c r="AQ598" i="1" s="1"/>
  <c r="AN612" i="1"/>
  <c r="AP612" i="1" s="1"/>
  <c r="AQ612" i="1" s="1"/>
  <c r="AN632" i="1"/>
  <c r="AP632" i="1" s="1"/>
  <c r="AQ632" i="1" s="1"/>
  <c r="AN637" i="1"/>
  <c r="AP637" i="1" s="1"/>
  <c r="AQ637" i="1" s="1"/>
  <c r="AN638" i="1"/>
  <c r="AP638" i="1" s="1"/>
  <c r="AQ638" i="1" s="1"/>
  <c r="AN723" i="1"/>
  <c r="AP723" i="1" s="1"/>
  <c r="AQ723" i="1" s="1"/>
  <c r="AN745" i="1"/>
  <c r="AP745" i="1" s="1"/>
  <c r="AQ745" i="1" s="1"/>
  <c r="AN746" i="1"/>
  <c r="AP746" i="1" s="1"/>
  <c r="AQ746" i="1" s="1"/>
  <c r="AN771" i="1"/>
  <c r="AP771" i="1" s="1"/>
  <c r="AQ771" i="1" s="1"/>
  <c r="AN778" i="1"/>
  <c r="AP778" i="1" s="1"/>
  <c r="AQ778" i="1" s="1"/>
  <c r="AN783" i="1"/>
  <c r="AP783" i="1" s="1"/>
  <c r="AQ783" i="1" s="1"/>
  <c r="AN794" i="1"/>
  <c r="AP794" i="1" s="1"/>
  <c r="AQ794" i="1" s="1"/>
  <c r="AN518" i="1"/>
  <c r="AP518" i="1" s="1"/>
  <c r="AQ518" i="1" s="1"/>
  <c r="AN596" i="1"/>
  <c r="AP596" i="1" s="1"/>
  <c r="AQ596" i="1" s="1"/>
  <c r="AN663" i="1"/>
  <c r="AP663" i="1" s="1"/>
  <c r="AQ663" i="1" s="1"/>
  <c r="AN13" i="1"/>
  <c r="AP13" i="1" s="1"/>
  <c r="AQ13" i="1" s="1"/>
  <c r="AN26" i="1"/>
  <c r="AP26" i="1" s="1"/>
  <c r="AQ26" i="1" s="1"/>
  <c r="AN27" i="1"/>
  <c r="AP27" i="1" s="1"/>
  <c r="AQ27" i="1" s="1"/>
  <c r="AN61" i="1"/>
  <c r="AP61" i="1" s="1"/>
  <c r="AQ61" i="1" s="1"/>
  <c r="AN67" i="1"/>
  <c r="AP67" i="1" s="1"/>
  <c r="AQ67" i="1" s="1"/>
  <c r="AN68" i="1"/>
  <c r="AP68" i="1" s="1"/>
  <c r="AQ68" i="1" s="1"/>
  <c r="AN76" i="1"/>
  <c r="AP76" i="1" s="1"/>
  <c r="AQ76" i="1" s="1"/>
  <c r="AN83" i="1"/>
  <c r="AP83" i="1" s="1"/>
  <c r="AQ83" i="1" s="1"/>
  <c r="AN120" i="1"/>
  <c r="AP120" i="1" s="1"/>
  <c r="AQ120" i="1" s="1"/>
  <c r="AN127" i="1"/>
  <c r="AP127" i="1" s="1"/>
  <c r="AQ127" i="1" s="1"/>
  <c r="AN133" i="1"/>
  <c r="AP133" i="1" s="1"/>
  <c r="AQ133" i="1" s="1"/>
  <c r="AN148" i="1"/>
  <c r="AP148" i="1" s="1"/>
  <c r="AQ148" i="1" s="1"/>
  <c r="AN198" i="1"/>
  <c r="AP198" i="1" s="1"/>
  <c r="AQ198" i="1" s="1"/>
  <c r="AN222" i="1"/>
  <c r="AP222" i="1" s="1"/>
  <c r="AQ222" i="1" s="1"/>
  <c r="AN229" i="1"/>
  <c r="AP229" i="1" s="1"/>
  <c r="AQ229" i="1" s="1"/>
  <c r="AN257" i="1"/>
  <c r="AP257" i="1" s="1"/>
  <c r="AQ257" i="1" s="1"/>
  <c r="AN265" i="1"/>
  <c r="AP265" i="1" s="1"/>
  <c r="AQ265" i="1" s="1"/>
  <c r="AN272" i="1"/>
  <c r="AP272" i="1" s="1"/>
  <c r="AQ272" i="1" s="1"/>
  <c r="AN304" i="1"/>
  <c r="AP304" i="1" s="1"/>
  <c r="AQ304" i="1" s="1"/>
  <c r="AN310" i="1"/>
  <c r="AP310" i="1" s="1"/>
  <c r="AQ310" i="1" s="1"/>
  <c r="AN324" i="1"/>
  <c r="AP324" i="1" s="1"/>
  <c r="AQ324" i="1" s="1"/>
  <c r="AN331" i="1"/>
  <c r="AP331" i="1" s="1"/>
  <c r="AQ331" i="1" s="1"/>
  <c r="AN351" i="1"/>
  <c r="AP351" i="1" s="1"/>
  <c r="AQ351" i="1" s="1"/>
  <c r="AN357" i="1"/>
  <c r="AP357" i="1" s="1"/>
  <c r="AQ357" i="1" s="1"/>
  <c r="AN370" i="1"/>
  <c r="AP370" i="1" s="1"/>
  <c r="AQ370" i="1" s="1"/>
  <c r="AN390" i="1"/>
  <c r="AP390" i="1" s="1"/>
  <c r="AQ390" i="1" s="1"/>
  <c r="AN397" i="1"/>
  <c r="AP397" i="1" s="1"/>
  <c r="AQ397" i="1" s="1"/>
  <c r="AN409" i="1"/>
  <c r="AP409" i="1" s="1"/>
  <c r="AQ409" i="1" s="1"/>
  <c r="AN419" i="1"/>
  <c r="AP419" i="1" s="1"/>
  <c r="AQ419" i="1" s="1"/>
  <c r="AN424" i="1"/>
  <c r="AP424" i="1" s="1"/>
  <c r="AQ424" i="1" s="1"/>
  <c r="AN430" i="1"/>
  <c r="AP430" i="1" s="1"/>
  <c r="AQ430" i="1" s="1"/>
  <c r="AN436" i="1"/>
  <c r="AP436" i="1" s="1"/>
  <c r="AQ436" i="1" s="1"/>
  <c r="AN455" i="1"/>
  <c r="AP455" i="1" s="1"/>
  <c r="AQ455" i="1" s="1"/>
  <c r="AN467" i="1"/>
  <c r="AP467" i="1" s="1"/>
  <c r="AQ467" i="1" s="1"/>
  <c r="AN498" i="1"/>
  <c r="AP498" i="1" s="1"/>
  <c r="AQ498" i="1" s="1"/>
  <c r="AN506" i="1"/>
  <c r="AP506" i="1" s="1"/>
  <c r="AQ506" i="1" s="1"/>
  <c r="AN552" i="1"/>
  <c r="AP552" i="1" s="1"/>
  <c r="AQ552" i="1" s="1"/>
  <c r="AN560" i="1"/>
  <c r="AP560" i="1" s="1"/>
  <c r="AQ560" i="1" s="1"/>
  <c r="AN566" i="1"/>
  <c r="AP566" i="1" s="1"/>
  <c r="AQ566" i="1" s="1"/>
  <c r="AN585" i="1"/>
  <c r="AP585" i="1" s="1"/>
  <c r="AQ585" i="1" s="1"/>
  <c r="AN599" i="1"/>
  <c r="AP599" i="1" s="1"/>
  <c r="AQ599" i="1" s="1"/>
  <c r="AN620" i="1"/>
  <c r="AP620" i="1" s="1"/>
  <c r="AQ620" i="1" s="1"/>
  <c r="AN639" i="1"/>
  <c r="AP639" i="1" s="1"/>
  <c r="AQ639" i="1" s="1"/>
  <c r="AN646" i="1"/>
  <c r="AP646" i="1" s="1"/>
  <c r="AQ646" i="1" s="1"/>
  <c r="AN652" i="1"/>
  <c r="AP652" i="1" s="1"/>
  <c r="AQ652" i="1" s="1"/>
  <c r="AN666" i="1"/>
  <c r="AP666" i="1" s="1"/>
  <c r="AQ666" i="1" s="1"/>
  <c r="AN672" i="1"/>
  <c r="AP672" i="1" s="1"/>
  <c r="AQ672" i="1" s="1"/>
  <c r="AN694" i="1"/>
  <c r="AP694" i="1" s="1"/>
  <c r="AQ694" i="1" s="1"/>
  <c r="AN701" i="1"/>
  <c r="AP701" i="1" s="1"/>
  <c r="AQ701" i="1" s="1"/>
  <c r="AN714" i="1"/>
  <c r="AP714" i="1" s="1"/>
  <c r="AQ714" i="1" s="1"/>
  <c r="AN741" i="1"/>
  <c r="AP741" i="1" s="1"/>
  <c r="AQ741" i="1" s="1"/>
  <c r="AN766" i="1"/>
  <c r="AP766" i="1" s="1"/>
  <c r="AQ766" i="1" s="1"/>
  <c r="AN790" i="1"/>
  <c r="AP790" i="1" s="1"/>
  <c r="AQ790" i="1" s="1"/>
  <c r="AN801" i="1"/>
  <c r="AP801" i="1" s="1"/>
  <c r="AQ801" i="1" s="1"/>
  <c r="AN806" i="1"/>
  <c r="AP806" i="1" s="1"/>
  <c r="AQ806" i="1" s="1"/>
  <c r="AN6" i="1"/>
  <c r="AP6" i="1" s="1"/>
  <c r="AQ6" i="1" s="1"/>
  <c r="AN80" i="1"/>
  <c r="AP80" i="1" s="1"/>
  <c r="AQ80" i="1" s="1"/>
  <c r="AN134" i="1"/>
  <c r="AP134" i="1" s="1"/>
  <c r="AQ134" i="1" s="1"/>
  <c r="AN315" i="1"/>
  <c r="AP315" i="1" s="1"/>
  <c r="AQ315" i="1" s="1"/>
  <c r="AN321" i="1"/>
  <c r="AP321" i="1" s="1"/>
  <c r="AQ321" i="1" s="1"/>
  <c r="AP323" i="1"/>
  <c r="AQ323" i="1" s="1"/>
  <c r="AN349" i="1"/>
  <c r="AP349" i="1" s="1"/>
  <c r="AQ349" i="1" s="1"/>
  <c r="AP277" i="1"/>
  <c r="AQ277" i="1" s="1"/>
  <c r="AP42" i="1"/>
  <c r="AQ42" i="1" s="1"/>
  <c r="AN145" i="1"/>
  <c r="AP145" i="1" s="1"/>
  <c r="AQ145" i="1" s="1"/>
  <c r="AN219" i="1"/>
  <c r="AP219" i="1" s="1"/>
  <c r="AQ219" i="1" s="1"/>
  <c r="AP221" i="1"/>
  <c r="AQ221" i="1" s="1"/>
  <c r="AN333" i="1"/>
  <c r="AP333" i="1" s="1"/>
  <c r="AQ333" i="1" s="1"/>
  <c r="AN20" i="1"/>
  <c r="AP20" i="1" s="1"/>
  <c r="AQ20" i="1" s="1"/>
  <c r="AN172" i="1"/>
  <c r="AP172" i="1" s="1"/>
  <c r="AQ172" i="1" s="1"/>
  <c r="AN91" i="1"/>
  <c r="AP91" i="1" s="1"/>
  <c r="AQ91" i="1" s="1"/>
  <c r="AN271" i="1"/>
  <c r="AP271" i="1" s="1"/>
  <c r="AQ271" i="1" s="1"/>
  <c r="AN309" i="1"/>
  <c r="AP309" i="1" s="1"/>
  <c r="AQ309" i="1" s="1"/>
  <c r="AN157" i="1"/>
  <c r="AP157" i="1" s="1"/>
  <c r="AQ157" i="1" s="1"/>
  <c r="AN403" i="1"/>
  <c r="AP403" i="1" s="1"/>
  <c r="AQ403" i="1" s="1"/>
  <c r="AN41" i="1"/>
  <c r="AP41" i="1" s="1"/>
  <c r="AQ41" i="1" s="1"/>
  <c r="AP82" i="1"/>
  <c r="AQ82" i="1" s="1"/>
  <c r="AN129" i="1"/>
  <c r="AP129" i="1" s="1"/>
  <c r="AQ129" i="1" s="1"/>
  <c r="AN141" i="1"/>
  <c r="AP141" i="1" s="1"/>
  <c r="AQ141" i="1" s="1"/>
  <c r="AP242" i="1"/>
  <c r="AQ242" i="1" s="1"/>
  <c r="AN183" i="1"/>
  <c r="AP183" i="1" s="1"/>
  <c r="AQ183" i="1" s="1"/>
  <c r="AN191" i="1"/>
  <c r="AP191" i="1" s="1"/>
  <c r="AQ191" i="1" s="1"/>
  <c r="AN251" i="1"/>
  <c r="AP251" i="1" s="1"/>
  <c r="AQ251" i="1" s="1"/>
  <c r="AP308" i="1"/>
  <c r="AQ308" i="1" s="1"/>
  <c r="AN395" i="1"/>
  <c r="AP395" i="1" s="1"/>
  <c r="AQ395" i="1" s="1"/>
  <c r="AP402" i="1"/>
  <c r="AQ402" i="1" s="1"/>
  <c r="AN581" i="1"/>
  <c r="AP581" i="1" s="1"/>
  <c r="AQ581" i="1" s="1"/>
  <c r="AN345" i="1"/>
  <c r="AP345" i="1" s="1"/>
  <c r="AQ345" i="1" s="1"/>
  <c r="AP73" i="1"/>
  <c r="AQ73" i="1" s="1"/>
  <c r="AP10" i="1"/>
  <c r="AQ10" i="1" s="1"/>
  <c r="AN55" i="1"/>
  <c r="AP55" i="1" s="1"/>
  <c r="AQ55" i="1" s="1"/>
  <c r="AN267" i="1"/>
  <c r="AP267" i="1" s="1"/>
  <c r="AQ267" i="1" s="1"/>
  <c r="AN293" i="1"/>
  <c r="AP293" i="1" s="1"/>
  <c r="AQ293" i="1" s="1"/>
  <c r="AP57" i="1"/>
  <c r="AQ57" i="1" s="1"/>
  <c r="AN125" i="1"/>
  <c r="AP125" i="1" s="1"/>
  <c r="AQ125" i="1" s="1"/>
  <c r="AP126" i="1"/>
  <c r="AQ126" i="1" s="1"/>
  <c r="AP150" i="1"/>
  <c r="AQ150" i="1" s="1"/>
  <c r="AN175" i="1"/>
  <c r="AP175" i="1" s="1"/>
  <c r="AQ175" i="1" s="1"/>
  <c r="AN179" i="1"/>
  <c r="AP179" i="1" s="1"/>
  <c r="AQ179" i="1" s="1"/>
  <c r="AP189" i="1"/>
  <c r="AQ189" i="1" s="1"/>
  <c r="AN203" i="1"/>
  <c r="AP203" i="1" s="1"/>
  <c r="AQ203" i="1" s="1"/>
  <c r="AP205" i="1"/>
  <c r="AQ205" i="1" s="1"/>
  <c r="AN253" i="1"/>
  <c r="AP253" i="1" s="1"/>
  <c r="AQ253" i="1" s="1"/>
  <c r="AN289" i="1"/>
  <c r="AP289" i="1" s="1"/>
  <c r="AQ289" i="1" s="1"/>
  <c r="AN337" i="1"/>
  <c r="AP337" i="1" s="1"/>
  <c r="AQ337" i="1" s="1"/>
  <c r="AN338" i="1"/>
  <c r="AP338" i="1" s="1"/>
  <c r="AQ338" i="1" s="1"/>
  <c r="AN435" i="1"/>
  <c r="AP435" i="1" s="1"/>
  <c r="AQ435" i="1" s="1"/>
  <c r="AN473" i="1"/>
  <c r="AP473" i="1" s="1"/>
  <c r="AQ473" i="1" s="1"/>
  <c r="AN510" i="1"/>
  <c r="AP510" i="1" s="1"/>
  <c r="AQ510" i="1" s="1"/>
  <c r="AN571" i="1"/>
  <c r="AP571" i="1" s="1"/>
  <c r="AQ571" i="1" s="1"/>
  <c r="AN565" i="1"/>
  <c r="AP565" i="1" s="1"/>
  <c r="AQ565" i="1" s="1"/>
  <c r="AN59" i="1"/>
  <c r="AP59" i="1" s="1"/>
  <c r="AQ59" i="1" s="1"/>
  <c r="AP86" i="1"/>
  <c r="AQ86" i="1" s="1"/>
  <c r="AN37" i="1"/>
  <c r="AP37" i="1" s="1"/>
  <c r="AQ37" i="1" s="1"/>
  <c r="AN51" i="1"/>
  <c r="AP51" i="1" s="1"/>
  <c r="AQ51" i="1" s="1"/>
  <c r="AN19" i="1"/>
  <c r="AP19" i="1" s="1"/>
  <c r="AQ19" i="1" s="1"/>
  <c r="AN24" i="1"/>
  <c r="AP24" i="1" s="1"/>
  <c r="AQ24" i="1" s="1"/>
  <c r="AP25" i="1"/>
  <c r="AQ25" i="1" s="1"/>
  <c r="AN34" i="1"/>
  <c r="AP34" i="1" s="1"/>
  <c r="AQ34" i="1" s="1"/>
  <c r="AP81" i="1"/>
  <c r="AQ81" i="1" s="1"/>
  <c r="AN107" i="1"/>
  <c r="AP107" i="1" s="1"/>
  <c r="AQ107" i="1" s="1"/>
  <c r="AN112" i="1"/>
  <c r="AP112" i="1" s="1"/>
  <c r="AQ112" i="1" s="1"/>
  <c r="AN151" i="1"/>
  <c r="AP151" i="1" s="1"/>
  <c r="AQ151" i="1" s="1"/>
  <c r="AN162" i="1"/>
  <c r="AP162" i="1" s="1"/>
  <c r="AQ162" i="1" s="1"/>
  <c r="AN218" i="1"/>
  <c r="AP218" i="1" s="1"/>
  <c r="AQ218" i="1" s="1"/>
  <c r="AN225" i="1"/>
  <c r="AP225" i="1" s="1"/>
  <c r="AQ225" i="1" s="1"/>
  <c r="AN236" i="1"/>
  <c r="AP236" i="1" s="1"/>
  <c r="AQ236" i="1" s="1"/>
  <c r="AP237" i="1"/>
  <c r="AQ237" i="1" s="1"/>
  <c r="AN254" i="1"/>
  <c r="AP254" i="1" s="1"/>
  <c r="AQ254" i="1" s="1"/>
  <c r="AN314" i="1"/>
  <c r="AP314" i="1" s="1"/>
  <c r="AQ314" i="1" s="1"/>
  <c r="AN320" i="1"/>
  <c r="AP320" i="1" s="1"/>
  <c r="AQ320" i="1" s="1"/>
  <c r="AN327" i="1"/>
  <c r="AP327" i="1" s="1"/>
  <c r="AQ327" i="1" s="1"/>
  <c r="AN339" i="1"/>
  <c r="AP339" i="1" s="1"/>
  <c r="AQ339" i="1" s="1"/>
  <c r="AN391" i="1"/>
  <c r="AP391" i="1" s="1"/>
  <c r="AQ391" i="1" s="1"/>
  <c r="AN431" i="1"/>
  <c r="AP431" i="1" s="1"/>
  <c r="AQ431" i="1" s="1"/>
  <c r="AP459" i="1"/>
  <c r="AQ459" i="1" s="1"/>
  <c r="AN511" i="1"/>
  <c r="AP511" i="1" s="1"/>
  <c r="AQ511" i="1" s="1"/>
  <c r="AN572" i="1"/>
  <c r="AP572" i="1" s="1"/>
  <c r="AQ572" i="1" s="1"/>
  <c r="AN621" i="1"/>
  <c r="AP621" i="1" s="1"/>
  <c r="AQ621" i="1" s="1"/>
  <c r="AP622" i="1"/>
  <c r="AQ622" i="1" s="1"/>
  <c r="AN215" i="1"/>
  <c r="AP215" i="1" s="1"/>
  <c r="AQ215" i="1" s="1"/>
  <c r="AN243" i="1"/>
  <c r="AP243" i="1" s="1"/>
  <c r="AQ243" i="1" s="1"/>
  <c r="AN301" i="1"/>
  <c r="AP301" i="1" s="1"/>
  <c r="AQ301" i="1" s="1"/>
  <c r="AN317" i="1"/>
  <c r="AP317" i="1" s="1"/>
  <c r="AQ317" i="1" s="1"/>
  <c r="AP410" i="1"/>
  <c r="AQ410" i="1" s="1"/>
  <c r="AP412" i="1"/>
  <c r="AQ412" i="1" s="1"/>
  <c r="AP434" i="1"/>
  <c r="AQ434" i="1" s="1"/>
  <c r="AN601" i="1"/>
  <c r="AP601" i="1" s="1"/>
  <c r="AQ601" i="1" s="1"/>
  <c r="AN49" i="1"/>
  <c r="AP49" i="1" s="1"/>
  <c r="AQ49" i="1" s="1"/>
  <c r="AN63" i="1"/>
  <c r="AP63" i="1" s="1"/>
  <c r="AQ63" i="1" s="1"/>
  <c r="AN64" i="1"/>
  <c r="AP64" i="1" s="1"/>
  <c r="AQ64" i="1" s="1"/>
  <c r="AN69" i="1"/>
  <c r="AP69" i="1" s="1"/>
  <c r="AQ69" i="1" s="1"/>
  <c r="AN74" i="1"/>
  <c r="AP74" i="1" s="1"/>
  <c r="AQ74" i="1" s="1"/>
  <c r="AN79" i="1"/>
  <c r="AP79" i="1" s="1"/>
  <c r="AQ79" i="1" s="1"/>
  <c r="AN121" i="1"/>
  <c r="AP121" i="1" s="1"/>
  <c r="AQ121" i="1" s="1"/>
  <c r="AP122" i="1"/>
  <c r="AQ122" i="1" s="1"/>
  <c r="AN137" i="1"/>
  <c r="AP137" i="1" s="1"/>
  <c r="AQ137" i="1" s="1"/>
  <c r="AN153" i="1"/>
  <c r="AP153" i="1" s="1"/>
  <c r="AQ153" i="1" s="1"/>
  <c r="AN169" i="1"/>
  <c r="AP169" i="1" s="1"/>
  <c r="AQ169" i="1" s="1"/>
  <c r="AN174" i="1"/>
  <c r="AP174" i="1" s="1"/>
  <c r="AQ174" i="1" s="1"/>
  <c r="AN199" i="1"/>
  <c r="AP199" i="1" s="1"/>
  <c r="AQ199" i="1" s="1"/>
  <c r="AN200" i="1"/>
  <c r="AP200" i="1" s="1"/>
  <c r="AQ200" i="1" s="1"/>
  <c r="AN217" i="1"/>
  <c r="AP217" i="1" s="1"/>
  <c r="AQ217" i="1" s="1"/>
  <c r="AN227" i="1"/>
  <c r="AP227" i="1" s="1"/>
  <c r="AQ227" i="1" s="1"/>
  <c r="AN228" i="1"/>
  <c r="AP228" i="1" s="1"/>
  <c r="AQ228" i="1" s="1"/>
  <c r="AN260" i="1"/>
  <c r="AP260" i="1" s="1"/>
  <c r="AQ260" i="1" s="1"/>
  <c r="AP261" i="1"/>
  <c r="AQ261" i="1" s="1"/>
  <c r="AN297" i="1"/>
  <c r="AP297" i="1" s="1"/>
  <c r="AQ297" i="1" s="1"/>
  <c r="AN303" i="1"/>
  <c r="AP303" i="1" s="1"/>
  <c r="AQ303" i="1" s="1"/>
  <c r="AN319" i="1"/>
  <c r="AP319" i="1" s="1"/>
  <c r="AQ319" i="1" s="1"/>
  <c r="AN329" i="1"/>
  <c r="AP329" i="1" s="1"/>
  <c r="AQ329" i="1" s="1"/>
  <c r="AN330" i="1"/>
  <c r="AP330" i="1" s="1"/>
  <c r="AQ330" i="1" s="1"/>
  <c r="AP365" i="1"/>
  <c r="AQ365" i="1" s="1"/>
  <c r="AP381" i="1"/>
  <c r="AQ381" i="1" s="1"/>
  <c r="AN393" i="1"/>
  <c r="AP393" i="1" s="1"/>
  <c r="AQ393" i="1" s="1"/>
  <c r="AN398" i="1"/>
  <c r="AP398" i="1" s="1"/>
  <c r="AQ398" i="1" s="1"/>
  <c r="AN457" i="1"/>
  <c r="AP457" i="1" s="1"/>
  <c r="AQ457" i="1" s="1"/>
  <c r="AP458" i="1"/>
  <c r="AQ458" i="1" s="1"/>
  <c r="AN460" i="1"/>
  <c r="AP460" i="1" s="1"/>
  <c r="AQ460" i="1" s="1"/>
  <c r="AN464" i="1"/>
  <c r="AP464" i="1" s="1"/>
  <c r="AQ464" i="1" s="1"/>
  <c r="AN468" i="1"/>
  <c r="AP468" i="1" s="1"/>
  <c r="AQ468" i="1" s="1"/>
  <c r="AN480" i="1"/>
  <c r="AP480" i="1" s="1"/>
  <c r="AQ480" i="1" s="1"/>
  <c r="AN499" i="1"/>
  <c r="AP499" i="1" s="1"/>
  <c r="AQ499" i="1" s="1"/>
  <c r="AP545" i="1"/>
  <c r="AQ545" i="1" s="1"/>
  <c r="AN570" i="1"/>
  <c r="AP570" i="1" s="1"/>
  <c r="AQ570" i="1" s="1"/>
  <c r="AN586" i="1"/>
  <c r="AP586" i="1" s="1"/>
  <c r="AQ586" i="1" s="1"/>
  <c r="AN597" i="1"/>
  <c r="AP597" i="1" s="1"/>
  <c r="AQ597" i="1" s="1"/>
  <c r="AP539" i="1"/>
  <c r="AQ539" i="1" s="1"/>
  <c r="AN542" i="1"/>
  <c r="AP542" i="1" s="1"/>
  <c r="AQ542" i="1" s="1"/>
  <c r="AN574" i="1"/>
  <c r="AP574" i="1" s="1"/>
  <c r="AQ574" i="1" s="1"/>
  <c r="AN589" i="1"/>
  <c r="AP589" i="1" s="1"/>
  <c r="AQ589" i="1" s="1"/>
  <c r="AN590" i="1"/>
  <c r="AP590" i="1" s="1"/>
  <c r="AQ590" i="1" s="1"/>
  <c r="AN626" i="1"/>
  <c r="AP626" i="1" s="1"/>
  <c r="AQ626" i="1" s="1"/>
  <c r="AN644" i="1"/>
  <c r="AP644" i="1" s="1"/>
  <c r="AQ644" i="1" s="1"/>
  <c r="AN628" i="1"/>
  <c r="AP628" i="1" s="1"/>
  <c r="AQ628" i="1" s="1"/>
  <c r="AN651" i="1"/>
  <c r="AP651" i="1" s="1"/>
  <c r="AQ651" i="1" s="1"/>
  <c r="AN677" i="1"/>
  <c r="AP677" i="1" s="1"/>
  <c r="AQ677" i="1" s="1"/>
  <c r="AN708" i="1"/>
  <c r="AP708" i="1" s="1"/>
  <c r="AQ708" i="1" s="1"/>
  <c r="AN719" i="1"/>
  <c r="AP719" i="1" s="1"/>
  <c r="AQ719" i="1" s="1"/>
  <c r="AN781" i="1"/>
  <c r="AP781" i="1" s="1"/>
  <c r="AQ781" i="1" s="1"/>
  <c r="AN767" i="1"/>
  <c r="AP767" i="1" s="1"/>
  <c r="AQ767" i="1" s="1"/>
  <c r="AN629" i="1"/>
  <c r="AP629" i="1" s="1"/>
  <c r="AQ629" i="1" s="1"/>
  <c r="AP630" i="1"/>
  <c r="AQ630" i="1" s="1"/>
  <c r="AN671" i="1"/>
  <c r="AP671" i="1" s="1"/>
  <c r="AQ671" i="1" s="1"/>
  <c r="AN703" i="1"/>
  <c r="AP703" i="1" s="1"/>
  <c r="AQ703" i="1" s="1"/>
  <c r="AP755" i="1"/>
  <c r="AQ755" i="1" s="1"/>
  <c r="AP523" i="1"/>
  <c r="AQ523" i="1" s="1"/>
  <c r="AN7" i="1"/>
  <c r="AP7" i="1" s="1"/>
  <c r="AQ7" i="1" s="1"/>
  <c r="AN12" i="1"/>
  <c r="AP12" i="1" s="1"/>
  <c r="AQ12" i="1" s="1"/>
  <c r="AP18" i="1"/>
  <c r="AQ18" i="1" s="1"/>
  <c r="AN39" i="1"/>
  <c r="AP39" i="1" s="1"/>
  <c r="AQ39" i="1" s="1"/>
  <c r="AN44" i="1"/>
  <c r="AP44" i="1" s="1"/>
  <c r="AQ44" i="1" s="1"/>
  <c r="AP50" i="1"/>
  <c r="AQ50" i="1" s="1"/>
  <c r="AN53" i="1"/>
  <c r="AP53" i="1" s="1"/>
  <c r="AQ53" i="1" s="1"/>
  <c r="AN89" i="1"/>
  <c r="AP89" i="1" s="1"/>
  <c r="AQ89" i="1" s="1"/>
  <c r="AN94" i="1"/>
  <c r="AP94" i="1" s="1"/>
  <c r="AQ94" i="1" s="1"/>
  <c r="AN98" i="1"/>
  <c r="AP98" i="1" s="1"/>
  <c r="AQ98" i="1" s="1"/>
  <c r="AN102" i="1"/>
  <c r="AP102" i="1" s="1"/>
  <c r="AQ102" i="1" s="1"/>
  <c r="AN106" i="1"/>
  <c r="AP106" i="1" s="1"/>
  <c r="AQ106" i="1" s="1"/>
  <c r="AN110" i="1"/>
  <c r="AP110" i="1" s="1"/>
  <c r="AQ110" i="1" s="1"/>
  <c r="AN114" i="1"/>
  <c r="AP114" i="1" s="1"/>
  <c r="AQ114" i="1" s="1"/>
  <c r="AN118" i="1"/>
  <c r="AP118" i="1" s="1"/>
  <c r="AQ118" i="1" s="1"/>
  <c r="AN123" i="1"/>
  <c r="AP123" i="1" s="1"/>
  <c r="AQ123" i="1" s="1"/>
  <c r="AN139" i="1"/>
  <c r="AP139" i="1" s="1"/>
  <c r="AQ139" i="1" s="1"/>
  <c r="AN155" i="1"/>
  <c r="AP155" i="1" s="1"/>
  <c r="AQ155" i="1" s="1"/>
  <c r="AP165" i="1"/>
  <c r="AQ165" i="1" s="1"/>
  <c r="AN177" i="1"/>
  <c r="AP177" i="1" s="1"/>
  <c r="AQ177" i="1" s="1"/>
  <c r="AN181" i="1"/>
  <c r="AP181" i="1" s="1"/>
  <c r="AQ181" i="1" s="1"/>
  <c r="AN207" i="1"/>
  <c r="AP207" i="1" s="1"/>
  <c r="AQ207" i="1" s="1"/>
  <c r="AN208" i="1"/>
  <c r="AP208" i="1" s="1"/>
  <c r="AQ208" i="1" s="1"/>
  <c r="AN223" i="1"/>
  <c r="AP223" i="1" s="1"/>
  <c r="AQ223" i="1" s="1"/>
  <c r="AN224" i="1"/>
  <c r="AP224" i="1" s="1"/>
  <c r="AQ224" i="1" s="1"/>
  <c r="AN245" i="1"/>
  <c r="AP245" i="1" s="1"/>
  <c r="AQ245" i="1" s="1"/>
  <c r="AN263" i="1"/>
  <c r="AP263" i="1" s="1"/>
  <c r="AQ263" i="1" s="1"/>
  <c r="AN264" i="1"/>
  <c r="AP264" i="1" s="1"/>
  <c r="AQ264" i="1" s="1"/>
  <c r="AN269" i="1"/>
  <c r="AP269" i="1" s="1"/>
  <c r="AQ269" i="1" s="1"/>
  <c r="AP270" i="1"/>
  <c r="AQ270" i="1" s="1"/>
  <c r="AN291" i="1"/>
  <c r="AP291" i="1" s="1"/>
  <c r="AQ291" i="1" s="1"/>
  <c r="AN311" i="1"/>
  <c r="AP311" i="1" s="1"/>
  <c r="AQ311" i="1" s="1"/>
  <c r="AN325" i="1"/>
  <c r="AP325" i="1" s="1"/>
  <c r="AQ325" i="1" s="1"/>
  <c r="AN326" i="1"/>
  <c r="AP326" i="1" s="1"/>
  <c r="AQ326" i="1" s="1"/>
  <c r="AN341" i="1"/>
  <c r="AP341" i="1" s="1"/>
  <c r="AQ341" i="1" s="1"/>
  <c r="AN342" i="1"/>
  <c r="AP342" i="1" s="1"/>
  <c r="AQ342" i="1" s="1"/>
  <c r="AN363" i="1"/>
  <c r="AP363" i="1" s="1"/>
  <c r="AQ363" i="1" s="1"/>
  <c r="AN367" i="1"/>
  <c r="AP367" i="1" s="1"/>
  <c r="AQ367" i="1" s="1"/>
  <c r="AN371" i="1"/>
  <c r="AP371" i="1" s="1"/>
  <c r="AQ371" i="1" s="1"/>
  <c r="AN375" i="1"/>
  <c r="AP375" i="1" s="1"/>
  <c r="AQ375" i="1" s="1"/>
  <c r="AN379" i="1"/>
  <c r="AP379" i="1" s="1"/>
  <c r="AQ379" i="1" s="1"/>
  <c r="AN383" i="1"/>
  <c r="AP383" i="1" s="1"/>
  <c r="AQ383" i="1" s="1"/>
  <c r="AN413" i="1"/>
  <c r="AP413" i="1" s="1"/>
  <c r="AQ413" i="1" s="1"/>
  <c r="AN417" i="1"/>
  <c r="AP417" i="1" s="1"/>
  <c r="AQ417" i="1" s="1"/>
  <c r="AN421" i="1"/>
  <c r="AP421" i="1" s="1"/>
  <c r="AQ421" i="1" s="1"/>
  <c r="AN425" i="1"/>
  <c r="AP425" i="1" s="1"/>
  <c r="AQ425" i="1" s="1"/>
  <c r="AN429" i="1"/>
  <c r="AP429" i="1" s="1"/>
  <c r="AQ429" i="1" s="1"/>
  <c r="AN433" i="1"/>
  <c r="AP433" i="1" s="1"/>
  <c r="AQ433" i="1" s="1"/>
  <c r="AN437" i="1"/>
  <c r="AP437" i="1" s="1"/>
  <c r="AQ437" i="1" s="1"/>
  <c r="AN441" i="1"/>
  <c r="AP441" i="1" s="1"/>
  <c r="AQ441" i="1" s="1"/>
  <c r="AN445" i="1"/>
  <c r="AP445" i="1" s="1"/>
  <c r="AQ445" i="1" s="1"/>
  <c r="AN449" i="1"/>
  <c r="AP449" i="1" s="1"/>
  <c r="AQ449" i="1" s="1"/>
  <c r="AN452" i="1"/>
  <c r="AP452" i="1" s="1"/>
  <c r="AQ452" i="1" s="1"/>
  <c r="AN482" i="1"/>
  <c r="AP482" i="1" s="1"/>
  <c r="AQ482" i="1" s="1"/>
  <c r="AN487" i="1"/>
  <c r="AP487" i="1" s="1"/>
  <c r="AQ487" i="1" s="1"/>
  <c r="AN500" i="1"/>
  <c r="AP500" i="1" s="1"/>
  <c r="AQ500" i="1" s="1"/>
  <c r="AN501" i="1"/>
  <c r="AP501" i="1" s="1"/>
  <c r="AQ501" i="1" s="1"/>
  <c r="AN522" i="1"/>
  <c r="AP522" i="1" s="1"/>
  <c r="AQ522" i="1" s="1"/>
  <c r="AN536" i="1"/>
  <c r="AP536" i="1" s="1"/>
  <c r="AQ536" i="1" s="1"/>
  <c r="AN541" i="1"/>
  <c r="AP541" i="1" s="1"/>
  <c r="AQ541" i="1" s="1"/>
  <c r="AN546" i="1"/>
  <c r="AP546" i="1" s="1"/>
  <c r="AQ546" i="1" s="1"/>
  <c r="AN568" i="1"/>
  <c r="AP568" i="1" s="1"/>
  <c r="AQ568" i="1" s="1"/>
  <c r="AN577" i="1"/>
  <c r="AP577" i="1" s="1"/>
  <c r="AQ577" i="1" s="1"/>
  <c r="AN614" i="1"/>
  <c r="AP614" i="1" s="1"/>
  <c r="AQ614" i="1" s="1"/>
  <c r="AN619" i="1"/>
  <c r="AP619" i="1" s="1"/>
  <c r="AQ619" i="1" s="1"/>
  <c r="AN642" i="1"/>
  <c r="AP642" i="1" s="1"/>
  <c r="AQ642" i="1" s="1"/>
  <c r="AN693" i="1"/>
  <c r="AP693" i="1" s="1"/>
  <c r="AQ693" i="1" s="1"/>
  <c r="AN764" i="1"/>
  <c r="AP764" i="1" s="1"/>
  <c r="AQ764" i="1" s="1"/>
  <c r="AN716" i="1"/>
  <c r="AP716" i="1" s="1"/>
  <c r="AQ716" i="1" s="1"/>
  <c r="AP718" i="1"/>
  <c r="AQ718" i="1" s="1"/>
  <c r="AN721" i="1"/>
  <c r="AP721" i="1" s="1"/>
  <c r="AQ721" i="1" s="1"/>
  <c r="AN725" i="1"/>
  <c r="AP725" i="1" s="1"/>
  <c r="AQ725" i="1" s="1"/>
  <c r="AN729" i="1"/>
  <c r="AP729" i="1" s="1"/>
  <c r="AQ729" i="1" s="1"/>
  <c r="AN742" i="1"/>
  <c r="AP742" i="1" s="1"/>
  <c r="AQ742" i="1" s="1"/>
  <c r="AN748" i="1"/>
  <c r="AP748" i="1" s="1"/>
  <c r="AQ748" i="1" s="1"/>
  <c r="AP762" i="1"/>
  <c r="AQ762" i="1" s="1"/>
  <c r="AN770" i="1"/>
  <c r="AP770" i="1" s="1"/>
  <c r="AQ770" i="1" s="1"/>
  <c r="AP776" i="1"/>
  <c r="AQ776" i="1" s="1"/>
  <c r="AN796" i="1"/>
  <c r="AP796" i="1" s="1"/>
  <c r="AQ796" i="1" s="1"/>
  <c r="AP797" i="1"/>
  <c r="AQ797" i="1" s="1"/>
  <c r="AN799" i="1"/>
  <c r="AP799" i="1" s="1"/>
  <c r="AQ799" i="1" s="1"/>
  <c r="AN804" i="1"/>
  <c r="AP804" i="1" s="1"/>
  <c r="AQ804" i="1" s="1"/>
  <c r="AP809" i="1"/>
  <c r="AQ809" i="1" s="1"/>
  <c r="AN664" i="1"/>
  <c r="AP664" i="1" s="1"/>
  <c r="AQ664" i="1" s="1"/>
  <c r="AN679" i="1"/>
  <c r="AP679" i="1" s="1"/>
  <c r="AQ679" i="1" s="1"/>
  <c r="AN680" i="1"/>
  <c r="AP680" i="1" s="1"/>
  <c r="AQ680" i="1" s="1"/>
  <c r="AN695" i="1"/>
  <c r="AP695" i="1" s="1"/>
  <c r="AQ695" i="1" s="1"/>
  <c r="AN696" i="1"/>
  <c r="AP696" i="1" s="1"/>
  <c r="AQ696" i="1" s="1"/>
  <c r="AN712" i="1"/>
  <c r="AP712" i="1" s="1"/>
  <c r="AQ712" i="1" s="1"/>
  <c r="AN717" i="1"/>
  <c r="AP717" i="1" s="1"/>
  <c r="AQ717" i="1" s="1"/>
  <c r="AP731" i="1"/>
  <c r="AQ731" i="1" s="1"/>
  <c r="AN739" i="1"/>
  <c r="AP739" i="1" s="1"/>
  <c r="AQ739" i="1" s="1"/>
  <c r="AN743" i="1"/>
  <c r="AP743" i="1" s="1"/>
  <c r="AQ743" i="1" s="1"/>
  <c r="AN753" i="1"/>
  <c r="AP753" i="1" s="1"/>
  <c r="AQ753" i="1" s="1"/>
  <c r="AN758" i="1"/>
  <c r="AP758" i="1" s="1"/>
  <c r="AQ758" i="1" s="1"/>
  <c r="AN615" i="1"/>
  <c r="AP615" i="1" s="1"/>
  <c r="AQ615" i="1" s="1"/>
  <c r="AN631" i="1"/>
  <c r="AP631" i="1" s="1"/>
  <c r="AQ631" i="1" s="1"/>
  <c r="AN647" i="1"/>
  <c r="AP647" i="1" s="1"/>
  <c r="AQ647" i="1" s="1"/>
  <c r="AP657" i="1"/>
  <c r="AQ657" i="1" s="1"/>
  <c r="AN665" i="1"/>
  <c r="AP665" i="1" s="1"/>
  <c r="AQ665" i="1" s="1"/>
  <c r="AN681" i="1"/>
  <c r="AP681" i="1" s="1"/>
  <c r="AQ681" i="1" s="1"/>
  <c r="AN697" i="1"/>
  <c r="AP697" i="1" s="1"/>
  <c r="AQ697" i="1" s="1"/>
  <c r="AN713" i="1"/>
  <c r="AP713" i="1" s="1"/>
  <c r="AQ713" i="1" s="1"/>
  <c r="AN735" i="1"/>
  <c r="AP735" i="1" s="1"/>
  <c r="AQ735" i="1" s="1"/>
  <c r="AP768" i="1"/>
  <c r="AQ768" i="1" s="1"/>
  <c r="AN789" i="1"/>
  <c r="AP789" i="1" s="1"/>
  <c r="AQ789" i="1" s="1"/>
  <c r="AN810" i="1"/>
  <c r="AP810" i="1" s="1"/>
  <c r="AQ810" i="1" s="1"/>
  <c r="AN530" i="1"/>
  <c r="AP530" i="1" s="1"/>
  <c r="AQ530" i="1" s="1"/>
  <c r="AN548" i="1"/>
  <c r="AP548" i="1" s="1"/>
  <c r="AQ548" i="1" s="1"/>
  <c r="AN553" i="1"/>
  <c r="AP553" i="1" s="1"/>
  <c r="AQ553" i="1" s="1"/>
  <c r="AN557" i="1"/>
  <c r="AP557" i="1" s="1"/>
  <c r="AQ557" i="1" s="1"/>
  <c r="AN558" i="1"/>
  <c r="AP558" i="1" s="1"/>
  <c r="AQ558" i="1" s="1"/>
  <c r="AN579" i="1"/>
  <c r="AP579" i="1" s="1"/>
  <c r="AQ579" i="1" s="1"/>
  <c r="AN593" i="1"/>
  <c r="AP593" i="1" s="1"/>
  <c r="AQ593" i="1" s="1"/>
  <c r="AN594" i="1"/>
  <c r="AP594" i="1" s="1"/>
  <c r="AQ594" i="1" s="1"/>
  <c r="AN617" i="1"/>
  <c r="AP617" i="1" s="1"/>
  <c r="AQ617" i="1" s="1"/>
  <c r="AN618" i="1"/>
  <c r="AP618" i="1" s="1"/>
  <c r="AQ618" i="1" s="1"/>
  <c r="AN633" i="1"/>
  <c r="AP633" i="1" s="1"/>
  <c r="AQ633" i="1" s="1"/>
  <c r="AN634" i="1"/>
  <c r="AP634" i="1" s="1"/>
  <c r="AQ634" i="1" s="1"/>
  <c r="AN649" i="1"/>
  <c r="AP649" i="1" s="1"/>
  <c r="AQ649" i="1" s="1"/>
  <c r="AN650" i="1"/>
  <c r="AP650" i="1" s="1"/>
  <c r="AQ650" i="1" s="1"/>
  <c r="AN667" i="1"/>
  <c r="AP667" i="1" s="1"/>
  <c r="AQ667" i="1" s="1"/>
  <c r="AN668" i="1"/>
  <c r="AP668" i="1" s="1"/>
  <c r="AQ668" i="1" s="1"/>
  <c r="AN683" i="1"/>
  <c r="AP683" i="1" s="1"/>
  <c r="AQ683" i="1" s="1"/>
  <c r="AN684" i="1"/>
  <c r="AP684" i="1" s="1"/>
  <c r="AQ684" i="1" s="1"/>
  <c r="AN699" i="1"/>
  <c r="AP699" i="1" s="1"/>
  <c r="AQ699" i="1" s="1"/>
  <c r="AN700" i="1"/>
  <c r="AP700" i="1" s="1"/>
  <c r="AQ700" i="1" s="1"/>
  <c r="AN720" i="1"/>
  <c r="AP720" i="1" s="1"/>
  <c r="AQ720" i="1" s="1"/>
  <c r="AN724" i="1"/>
  <c r="AP724" i="1" s="1"/>
  <c r="AQ724" i="1" s="1"/>
  <c r="AN728" i="1"/>
  <c r="AP728" i="1" s="1"/>
  <c r="AQ728" i="1" s="1"/>
  <c r="AN733" i="1"/>
  <c r="AP733" i="1" s="1"/>
  <c r="AQ733" i="1" s="1"/>
  <c r="AN747" i="1"/>
  <c r="AP747" i="1" s="1"/>
  <c r="AQ747" i="1" s="1"/>
  <c r="AN752" i="1"/>
  <c r="AP752" i="1" s="1"/>
  <c r="AQ752" i="1" s="1"/>
  <c r="AN761" i="1"/>
  <c r="AP761" i="1" s="1"/>
  <c r="AQ761" i="1" s="1"/>
  <c r="AN769" i="1"/>
  <c r="AP769" i="1" s="1"/>
  <c r="AQ769" i="1" s="1"/>
  <c r="AN774" i="1"/>
  <c r="AP774" i="1" s="1"/>
  <c r="AQ774" i="1" s="1"/>
  <c r="AN792" i="1"/>
  <c r="AP792" i="1" s="1"/>
  <c r="AQ792" i="1" s="1"/>
  <c r="AP793" i="1"/>
  <c r="AQ793" i="1" s="1"/>
  <c r="AN795" i="1"/>
  <c r="AP795" i="1" s="1"/>
  <c r="AQ795" i="1" s="1"/>
  <c r="AN802" i="1"/>
  <c r="AP802" i="1" s="1"/>
  <c r="AQ802" i="1" s="1"/>
  <c r="AP805" i="1"/>
  <c r="AQ805" i="1" s="1"/>
  <c r="AP807" i="1"/>
  <c r="AQ807" i="1" s="1"/>
  <c r="AP17" i="1"/>
  <c r="AQ17" i="1" s="1"/>
  <c r="AP33" i="1"/>
  <c r="AQ33" i="1" s="1"/>
  <c r="AP65" i="1"/>
  <c r="AQ65" i="1" s="1"/>
  <c r="BE4" i="1"/>
  <c r="BI4" i="1"/>
  <c r="BD5" i="1"/>
  <c r="BH5" i="1"/>
  <c r="BG6" i="1"/>
  <c r="BK6" i="1"/>
  <c r="BF7" i="1"/>
  <c r="BJ7" i="1"/>
  <c r="BE8" i="1"/>
  <c r="BI8" i="1"/>
  <c r="BD9" i="1"/>
  <c r="BH9" i="1"/>
  <c r="BG10" i="1"/>
  <c r="BK10" i="1"/>
  <c r="BF11" i="1"/>
  <c r="BJ11" i="1"/>
  <c r="BE12" i="1"/>
  <c r="BI12" i="1"/>
  <c r="BD13" i="1"/>
  <c r="BH13" i="1"/>
  <c r="BG14" i="1"/>
  <c r="BK14" i="1"/>
  <c r="BF15" i="1"/>
  <c r="BJ15" i="1"/>
  <c r="BE16" i="1"/>
  <c r="BI16" i="1"/>
  <c r="BD17" i="1"/>
  <c r="BH17" i="1"/>
  <c r="BG18" i="1"/>
  <c r="BK18" i="1"/>
  <c r="BF19" i="1"/>
  <c r="BJ19" i="1"/>
  <c r="BE20" i="1"/>
  <c r="BI20" i="1"/>
  <c r="BD21" i="1"/>
  <c r="BH21" i="1"/>
  <c r="BG22" i="1"/>
  <c r="BK22" i="1"/>
  <c r="BF23" i="1"/>
  <c r="BJ23" i="1"/>
  <c r="BE24" i="1"/>
  <c r="BI24" i="1"/>
  <c r="BD25" i="1"/>
  <c r="BH25" i="1"/>
  <c r="BG26" i="1"/>
  <c r="BK26" i="1"/>
  <c r="BF27" i="1"/>
  <c r="BJ27" i="1"/>
  <c r="BE28" i="1"/>
  <c r="BI28" i="1"/>
  <c r="BD29" i="1"/>
  <c r="BH29" i="1"/>
  <c r="BG30" i="1"/>
  <c r="BK30" i="1"/>
  <c r="BF31" i="1"/>
  <c r="BJ31" i="1"/>
  <c r="BE32" i="1"/>
  <c r="BI32" i="1"/>
  <c r="BD33" i="1"/>
  <c r="BH33" i="1"/>
  <c r="BG34" i="1"/>
  <c r="BK34" i="1"/>
  <c r="BF35" i="1"/>
  <c r="BJ35" i="1"/>
  <c r="BE36" i="1"/>
  <c r="BI36" i="1"/>
  <c r="BD37" i="1"/>
  <c r="BH37" i="1"/>
  <c r="BG38" i="1"/>
  <c r="BK38" i="1"/>
  <c r="BF39" i="1"/>
  <c r="BJ39" i="1"/>
  <c r="BE40" i="1"/>
  <c r="BI40" i="1"/>
  <c r="BD41" i="1"/>
  <c r="BH41" i="1"/>
  <c r="BG42" i="1"/>
  <c r="BK42" i="1"/>
  <c r="BF43" i="1"/>
  <c r="BJ43" i="1"/>
  <c r="BE44" i="1"/>
  <c r="BI44" i="1"/>
  <c r="BD45" i="1"/>
  <c r="BH45" i="1"/>
  <c r="BG46" i="1"/>
  <c r="BK46" i="1"/>
  <c r="BF47" i="1"/>
  <c r="BJ47" i="1"/>
  <c r="BE48" i="1"/>
  <c r="BI48" i="1"/>
  <c r="BD49" i="1"/>
  <c r="BH49" i="1"/>
  <c r="BG50" i="1"/>
  <c r="BK50" i="1"/>
  <c r="BF51" i="1"/>
  <c r="BJ51" i="1"/>
  <c r="BE52" i="1"/>
  <c r="BI52" i="1"/>
  <c r="BD53" i="1"/>
  <c r="BH53" i="1"/>
  <c r="BG54" i="1"/>
  <c r="BK54" i="1"/>
  <c r="BF55" i="1"/>
  <c r="BJ55" i="1"/>
  <c r="BE56" i="1"/>
  <c r="BI56" i="1"/>
  <c r="BD57" i="1"/>
  <c r="BH57" i="1"/>
  <c r="BG58" i="1"/>
  <c r="BK58" i="1"/>
  <c r="BF59" i="1"/>
  <c r="BJ59" i="1"/>
  <c r="BE60" i="1"/>
  <c r="BI60" i="1"/>
  <c r="BD61" i="1"/>
  <c r="BH61" i="1"/>
  <c r="BG62" i="1"/>
  <c r="BK62" i="1"/>
  <c r="BF63" i="1"/>
  <c r="BJ63" i="1"/>
  <c r="BE64" i="1"/>
  <c r="BI64" i="1"/>
  <c r="BD65" i="1"/>
  <c r="BH65" i="1"/>
  <c r="BG66" i="1"/>
  <c r="BK66" i="1"/>
  <c r="BF67" i="1"/>
  <c r="BJ67" i="1"/>
  <c r="BE68" i="1"/>
  <c r="BI68" i="1"/>
  <c r="BD69" i="1"/>
  <c r="BH69" i="1"/>
  <c r="BD70" i="1"/>
  <c r="BI70" i="1"/>
  <c r="BD71" i="1"/>
  <c r="BH72" i="1"/>
  <c r="BJ73" i="1"/>
  <c r="BI74" i="1"/>
  <c r="BD75" i="1"/>
  <c r="BH76" i="1"/>
  <c r="BJ77" i="1"/>
  <c r="BI78" i="1"/>
  <c r="BD79" i="1"/>
  <c r="BH80" i="1"/>
  <c r="BJ81" i="1"/>
  <c r="BI82" i="1"/>
  <c r="BD83" i="1"/>
  <c r="BH84" i="1"/>
  <c r="BJ85" i="1"/>
  <c r="BI86" i="1"/>
  <c r="BD87" i="1"/>
  <c r="BH88" i="1"/>
  <c r="BJ89" i="1"/>
  <c r="AN90" i="1"/>
  <c r="AP90" i="1" s="1"/>
  <c r="AQ90" i="1" s="1"/>
  <c r="BI90" i="1"/>
  <c r="BH91" i="1"/>
  <c r="BK92" i="1"/>
  <c r="BF93" i="1"/>
  <c r="BE94" i="1"/>
  <c r="BH95" i="1"/>
  <c r="BK96" i="1"/>
  <c r="BF97" i="1"/>
  <c r="BE98" i="1"/>
  <c r="BH99" i="1"/>
  <c r="BK100" i="1"/>
  <c r="BF101" i="1"/>
  <c r="BE102" i="1"/>
  <c r="BH103" i="1"/>
  <c r="BK104" i="1"/>
  <c r="BF105" i="1"/>
  <c r="BE106" i="1"/>
  <c r="BH107" i="1"/>
  <c r="BK108" i="1"/>
  <c r="BF109" i="1"/>
  <c r="BE110" i="1"/>
  <c r="BH111" i="1"/>
  <c r="BK112" i="1"/>
  <c r="BF113" i="1"/>
  <c r="BE114" i="1"/>
  <c r="BH115" i="1"/>
  <c r="BK116" i="1"/>
  <c r="BF117" i="1"/>
  <c r="BE118" i="1"/>
  <c r="BH119" i="1"/>
  <c r="BK120" i="1"/>
  <c r="BF121" i="1"/>
  <c r="AP173" i="1"/>
  <c r="AQ173" i="1" s="1"/>
  <c r="BF4" i="1"/>
  <c r="BJ4" i="1"/>
  <c r="BE5" i="1"/>
  <c r="BI5" i="1"/>
  <c r="BD6" i="1"/>
  <c r="BH6" i="1"/>
  <c r="BG7" i="1"/>
  <c r="BK7" i="1"/>
  <c r="BF8" i="1"/>
  <c r="BJ8" i="1"/>
  <c r="BE9" i="1"/>
  <c r="BI9" i="1"/>
  <c r="BD10" i="1"/>
  <c r="BH10" i="1"/>
  <c r="BG11" i="1"/>
  <c r="BK11" i="1"/>
  <c r="BF12" i="1"/>
  <c r="BJ12" i="1"/>
  <c r="BE13" i="1"/>
  <c r="BI13" i="1"/>
  <c r="BD14" i="1"/>
  <c r="BH14" i="1"/>
  <c r="BG15" i="1"/>
  <c r="BK15" i="1"/>
  <c r="BF16" i="1"/>
  <c r="BJ16" i="1"/>
  <c r="BE17" i="1"/>
  <c r="BI17" i="1"/>
  <c r="BD18" i="1"/>
  <c r="BH18" i="1"/>
  <c r="BG19" i="1"/>
  <c r="BK19" i="1"/>
  <c r="BF20" i="1"/>
  <c r="BJ20" i="1"/>
  <c r="BE21" i="1"/>
  <c r="BI21" i="1"/>
  <c r="BD22" i="1"/>
  <c r="BH22" i="1"/>
  <c r="BG23" i="1"/>
  <c r="BK23" i="1"/>
  <c r="BF24" i="1"/>
  <c r="BJ24" i="1"/>
  <c r="BE25" i="1"/>
  <c r="BI25" i="1"/>
  <c r="BD26" i="1"/>
  <c r="BH26" i="1"/>
  <c r="BG27" i="1"/>
  <c r="BK27" i="1"/>
  <c r="BF28" i="1"/>
  <c r="BJ28" i="1"/>
  <c r="BE29" i="1"/>
  <c r="BI29" i="1"/>
  <c r="BD30" i="1"/>
  <c r="BH30" i="1"/>
  <c r="BG31" i="1"/>
  <c r="BK31" i="1"/>
  <c r="BF32" i="1"/>
  <c r="BJ32" i="1"/>
  <c r="BE33" i="1"/>
  <c r="BI33" i="1"/>
  <c r="BD34" i="1"/>
  <c r="BH34" i="1"/>
  <c r="BG35" i="1"/>
  <c r="BK35" i="1"/>
  <c r="BF36" i="1"/>
  <c r="BJ36" i="1"/>
  <c r="BE37" i="1"/>
  <c r="BI37" i="1"/>
  <c r="BD38" i="1"/>
  <c r="BH38" i="1"/>
  <c r="BG39" i="1"/>
  <c r="BK39" i="1"/>
  <c r="BF40" i="1"/>
  <c r="BJ40" i="1"/>
  <c r="BE41" i="1"/>
  <c r="BI41" i="1"/>
  <c r="BD42" i="1"/>
  <c r="BH42" i="1"/>
  <c r="BG43" i="1"/>
  <c r="BK43" i="1"/>
  <c r="BF44" i="1"/>
  <c r="BJ44" i="1"/>
  <c r="BE45" i="1"/>
  <c r="BI45" i="1"/>
  <c r="BD46" i="1"/>
  <c r="BH46" i="1"/>
  <c r="BG47" i="1"/>
  <c r="BK47" i="1"/>
  <c r="BF48" i="1"/>
  <c r="BJ48" i="1"/>
  <c r="BE49" i="1"/>
  <c r="BI49" i="1"/>
  <c r="BD50" i="1"/>
  <c r="BH50" i="1"/>
  <c r="BG51" i="1"/>
  <c r="BK51" i="1"/>
  <c r="BF52" i="1"/>
  <c r="BJ52" i="1"/>
  <c r="BE53" i="1"/>
  <c r="BI53" i="1"/>
  <c r="BD54" i="1"/>
  <c r="BH54" i="1"/>
  <c r="BG55" i="1"/>
  <c r="BK55" i="1"/>
  <c r="BF56" i="1"/>
  <c r="BJ56" i="1"/>
  <c r="BE57" i="1"/>
  <c r="BI57" i="1"/>
  <c r="BD58" i="1"/>
  <c r="BH58" i="1"/>
  <c r="BG59" i="1"/>
  <c r="BK59" i="1"/>
  <c r="BF60" i="1"/>
  <c r="BJ60" i="1"/>
  <c r="BE61" i="1"/>
  <c r="BI61" i="1"/>
  <c r="BD62" i="1"/>
  <c r="BH62" i="1"/>
  <c r="BG63" i="1"/>
  <c r="BK63" i="1"/>
  <c r="BF64" i="1"/>
  <c r="BJ64" i="1"/>
  <c r="BE65" i="1"/>
  <c r="BI65" i="1"/>
  <c r="BD66" i="1"/>
  <c r="BH66" i="1"/>
  <c r="BG67" i="1"/>
  <c r="BK67" i="1"/>
  <c r="BF68" i="1"/>
  <c r="BJ68" i="1"/>
  <c r="BE69" i="1"/>
  <c r="BI69" i="1"/>
  <c r="BE70" i="1"/>
  <c r="BJ70" i="1"/>
  <c r="BE71" i="1"/>
  <c r="BK72" i="1"/>
  <c r="BK73" i="1"/>
  <c r="BJ74" i="1"/>
  <c r="BE75" i="1"/>
  <c r="BK76" i="1"/>
  <c r="BK77" i="1"/>
  <c r="BJ78" i="1"/>
  <c r="BE79" i="1"/>
  <c r="BK80" i="1"/>
  <c r="BK81" i="1"/>
  <c r="BJ82" i="1"/>
  <c r="BE83" i="1"/>
  <c r="BK84" i="1"/>
  <c r="BK85" i="1"/>
  <c r="BJ86" i="1"/>
  <c r="BE87" i="1"/>
  <c r="BK88" i="1"/>
  <c r="BK89" i="1"/>
  <c r="BJ90" i="1"/>
  <c r="BJ93" i="1"/>
  <c r="BI94" i="1"/>
  <c r="BJ97" i="1"/>
  <c r="BI98" i="1"/>
  <c r="BJ101" i="1"/>
  <c r="BI102" i="1"/>
  <c r="BJ105" i="1"/>
  <c r="BI106" i="1"/>
  <c r="BJ109" i="1"/>
  <c r="BI110" i="1"/>
  <c r="BJ113" i="1"/>
  <c r="BI114" i="1"/>
  <c r="BJ117" i="1"/>
  <c r="BI118" i="1"/>
  <c r="BH810" i="1"/>
  <c r="BD810" i="1"/>
  <c r="BI809" i="1"/>
  <c r="BE809" i="1"/>
  <c r="BJ808" i="1"/>
  <c r="BF808" i="1"/>
  <c r="BK807" i="1"/>
  <c r="BG807" i="1"/>
  <c r="BH806" i="1"/>
  <c r="BD806" i="1"/>
  <c r="BI805" i="1"/>
  <c r="BE805" i="1"/>
  <c r="BJ804" i="1"/>
  <c r="BF804" i="1"/>
  <c r="BK803" i="1"/>
  <c r="BG803" i="1"/>
  <c r="BH802" i="1"/>
  <c r="BD802" i="1"/>
  <c r="BI801" i="1"/>
  <c r="BE801" i="1"/>
  <c r="BJ800" i="1"/>
  <c r="BF800" i="1"/>
  <c r="BK799" i="1"/>
  <c r="BG799" i="1"/>
  <c r="BH798" i="1"/>
  <c r="BD798" i="1"/>
  <c r="BI797" i="1"/>
  <c r="BE797" i="1"/>
  <c r="BJ796" i="1"/>
  <c r="BF796" i="1"/>
  <c r="BK795" i="1"/>
  <c r="BG795" i="1"/>
  <c r="BH794" i="1"/>
  <c r="BD794" i="1"/>
  <c r="BI793" i="1"/>
  <c r="BE793" i="1"/>
  <c r="BJ792" i="1"/>
  <c r="BF792" i="1"/>
  <c r="BK791" i="1"/>
  <c r="BG791" i="1"/>
  <c r="BH790" i="1"/>
  <c r="BD790" i="1"/>
  <c r="BI789" i="1"/>
  <c r="BE789" i="1"/>
  <c r="BJ788" i="1"/>
  <c r="BF788" i="1"/>
  <c r="BK787" i="1"/>
  <c r="BG787" i="1"/>
  <c r="BH786" i="1"/>
  <c r="BD786" i="1"/>
  <c r="BI785" i="1"/>
  <c r="BE785" i="1"/>
  <c r="BJ784" i="1"/>
  <c r="BF784" i="1"/>
  <c r="BK783" i="1"/>
  <c r="BG783" i="1"/>
  <c r="BH782" i="1"/>
  <c r="BK810" i="1"/>
  <c r="BG810" i="1"/>
  <c r="BH809" i="1"/>
  <c r="BD809" i="1"/>
  <c r="BI808" i="1"/>
  <c r="BE808" i="1"/>
  <c r="BJ807" i="1"/>
  <c r="BF807" i="1"/>
  <c r="BK806" i="1"/>
  <c r="BG806" i="1"/>
  <c r="BH805" i="1"/>
  <c r="BD805" i="1"/>
  <c r="BI804" i="1"/>
  <c r="BE804" i="1"/>
  <c r="BJ803" i="1"/>
  <c r="BF803" i="1"/>
  <c r="BK802" i="1"/>
  <c r="BG802" i="1"/>
  <c r="BH801" i="1"/>
  <c r="BD801" i="1"/>
  <c r="BI800" i="1"/>
  <c r="BE800" i="1"/>
  <c r="BJ799" i="1"/>
  <c r="BF799" i="1"/>
  <c r="BK798" i="1"/>
  <c r="BG798" i="1"/>
  <c r="BH797" i="1"/>
  <c r="BD797" i="1"/>
  <c r="BI796" i="1"/>
  <c r="BE796" i="1"/>
  <c r="BJ795" i="1"/>
  <c r="BF795" i="1"/>
  <c r="BK794" i="1"/>
  <c r="BG794" i="1"/>
  <c r="BH793" i="1"/>
  <c r="BD793" i="1"/>
  <c r="BJ810" i="1"/>
  <c r="BF810" i="1"/>
  <c r="BK809" i="1"/>
  <c r="BG809" i="1"/>
  <c r="BH808" i="1"/>
  <c r="BD808" i="1"/>
  <c r="BI807" i="1"/>
  <c r="BE807" i="1"/>
  <c r="BJ806" i="1"/>
  <c r="BF806" i="1"/>
  <c r="BK805" i="1"/>
  <c r="BG805" i="1"/>
  <c r="BH804" i="1"/>
  <c r="BD804" i="1"/>
  <c r="BI803" i="1"/>
  <c r="BE803" i="1"/>
  <c r="BJ802" i="1"/>
  <c r="BF802" i="1"/>
  <c r="BK801" i="1"/>
  <c r="BG801" i="1"/>
  <c r="BH800" i="1"/>
  <c r="BD800" i="1"/>
  <c r="BI799" i="1"/>
  <c r="BE799" i="1"/>
  <c r="BJ798" i="1"/>
  <c r="BF798" i="1"/>
  <c r="BK797" i="1"/>
  <c r="BG797" i="1"/>
  <c r="BH796" i="1"/>
  <c r="BD796" i="1"/>
  <c r="BI795" i="1"/>
  <c r="BE795" i="1"/>
  <c r="BJ794" i="1"/>
  <c r="BF794" i="1"/>
  <c r="BK793" i="1"/>
  <c r="BG793" i="1"/>
  <c r="BH792" i="1"/>
  <c r="BD792" i="1"/>
  <c r="BI791" i="1"/>
  <c r="BE791" i="1"/>
  <c r="BJ790" i="1"/>
  <c r="BF790" i="1"/>
  <c r="BI810" i="1"/>
  <c r="BE810" i="1"/>
  <c r="BJ809" i="1"/>
  <c r="BF809" i="1"/>
  <c r="BK808" i="1"/>
  <c r="BG808" i="1"/>
  <c r="BH807" i="1"/>
  <c r="BD807" i="1"/>
  <c r="BI806" i="1"/>
  <c r="BE806" i="1"/>
  <c r="BJ805" i="1"/>
  <c r="BF805" i="1"/>
  <c r="BK804" i="1"/>
  <c r="BG804" i="1"/>
  <c r="BH803" i="1"/>
  <c r="BD803" i="1"/>
  <c r="BI802" i="1"/>
  <c r="BE802" i="1"/>
  <c r="BJ801" i="1"/>
  <c r="BF801" i="1"/>
  <c r="BK800" i="1"/>
  <c r="BG800" i="1"/>
  <c r="BH799" i="1"/>
  <c r="BD799" i="1"/>
  <c r="BI798" i="1"/>
  <c r="BE798" i="1"/>
  <c r="BJ797" i="1"/>
  <c r="BF797" i="1"/>
  <c r="BK796" i="1"/>
  <c r="BG796" i="1"/>
  <c r="BH795" i="1"/>
  <c r="BD795" i="1"/>
  <c r="BI794" i="1"/>
  <c r="BE794" i="1"/>
  <c r="BJ793" i="1"/>
  <c r="BF793" i="1"/>
  <c r="BK792" i="1"/>
  <c r="BG792" i="1"/>
  <c r="BD791" i="1"/>
  <c r="BK790" i="1"/>
  <c r="BK789" i="1"/>
  <c r="BF789" i="1"/>
  <c r="BH788" i="1"/>
  <c r="BI787" i="1"/>
  <c r="BD787" i="1"/>
  <c r="BG786" i="1"/>
  <c r="BK785" i="1"/>
  <c r="BF785" i="1"/>
  <c r="BH784" i="1"/>
  <c r="BI783" i="1"/>
  <c r="BD783" i="1"/>
  <c r="BG782" i="1"/>
  <c r="BH781" i="1"/>
  <c r="BD781" i="1"/>
  <c r="BI780" i="1"/>
  <c r="BE780" i="1"/>
  <c r="BJ779" i="1"/>
  <c r="BF779" i="1"/>
  <c r="BK778" i="1"/>
  <c r="BG778" i="1"/>
  <c r="BH777" i="1"/>
  <c r="BD777" i="1"/>
  <c r="BI776" i="1"/>
  <c r="BE776" i="1"/>
  <c r="BJ775" i="1"/>
  <c r="BF775" i="1"/>
  <c r="BK774" i="1"/>
  <c r="BG774" i="1"/>
  <c r="BH773" i="1"/>
  <c r="BD773" i="1"/>
  <c r="BI772" i="1"/>
  <c r="BE772" i="1"/>
  <c r="BJ771" i="1"/>
  <c r="BF771" i="1"/>
  <c r="BK770" i="1"/>
  <c r="BG770" i="1"/>
  <c r="BH769" i="1"/>
  <c r="BD769" i="1"/>
  <c r="BI768" i="1"/>
  <c r="BE768" i="1"/>
  <c r="BJ767" i="1"/>
  <c r="BF767" i="1"/>
  <c r="BK766" i="1"/>
  <c r="BG766" i="1"/>
  <c r="BI792" i="1"/>
  <c r="BJ791" i="1"/>
  <c r="BI790" i="1"/>
  <c r="BJ789" i="1"/>
  <c r="BD789" i="1"/>
  <c r="BG788" i="1"/>
  <c r="BH787" i="1"/>
  <c r="BK786" i="1"/>
  <c r="BF786" i="1"/>
  <c r="BJ785" i="1"/>
  <c r="BD785" i="1"/>
  <c r="BG784" i="1"/>
  <c r="BH783" i="1"/>
  <c r="BK782" i="1"/>
  <c r="BF782" i="1"/>
  <c r="BK781" i="1"/>
  <c r="BG781" i="1"/>
  <c r="BH780" i="1"/>
  <c r="BD780" i="1"/>
  <c r="BI779" i="1"/>
  <c r="BE779" i="1"/>
  <c r="BJ778" i="1"/>
  <c r="BF778" i="1"/>
  <c r="BK777" i="1"/>
  <c r="BG777" i="1"/>
  <c r="BH776" i="1"/>
  <c r="BD776" i="1"/>
  <c r="BI775" i="1"/>
  <c r="BE775" i="1"/>
  <c r="BJ774" i="1"/>
  <c r="BF774" i="1"/>
  <c r="BK773" i="1"/>
  <c r="BG773" i="1"/>
  <c r="BH772" i="1"/>
  <c r="BD772" i="1"/>
  <c r="BI771" i="1"/>
  <c r="BE771" i="1"/>
  <c r="BJ770" i="1"/>
  <c r="BF770" i="1"/>
  <c r="BK769" i="1"/>
  <c r="BG769" i="1"/>
  <c r="BH768" i="1"/>
  <c r="BD768" i="1"/>
  <c r="BI767" i="1"/>
  <c r="BE767" i="1"/>
  <c r="BJ766" i="1"/>
  <c r="BF766" i="1"/>
  <c r="BK765" i="1"/>
  <c r="BG765" i="1"/>
  <c r="BH764" i="1"/>
  <c r="BD764" i="1"/>
  <c r="BI763" i="1"/>
  <c r="BE763" i="1"/>
  <c r="BJ762" i="1"/>
  <c r="BE792" i="1"/>
  <c r="BH791" i="1"/>
  <c r="BG790" i="1"/>
  <c r="BH789" i="1"/>
  <c r="BK788" i="1"/>
  <c r="BE788" i="1"/>
  <c r="BF787" i="1"/>
  <c r="BJ786" i="1"/>
  <c r="BE786" i="1"/>
  <c r="BH785" i="1"/>
  <c r="BK784" i="1"/>
  <c r="BE784" i="1"/>
  <c r="BF783" i="1"/>
  <c r="BJ782" i="1"/>
  <c r="BE782" i="1"/>
  <c r="BJ781" i="1"/>
  <c r="BF781" i="1"/>
  <c r="BK780" i="1"/>
  <c r="BG780" i="1"/>
  <c r="BH779" i="1"/>
  <c r="BD779" i="1"/>
  <c r="BI778" i="1"/>
  <c r="BE778" i="1"/>
  <c r="BJ777" i="1"/>
  <c r="BF777" i="1"/>
  <c r="BK776" i="1"/>
  <c r="BG776" i="1"/>
  <c r="BH775" i="1"/>
  <c r="BD775" i="1"/>
  <c r="BI774" i="1"/>
  <c r="BE774" i="1"/>
  <c r="BJ773" i="1"/>
  <c r="BF773" i="1"/>
  <c r="BK772" i="1"/>
  <c r="BG772" i="1"/>
  <c r="BH771" i="1"/>
  <c r="BD771" i="1"/>
  <c r="BI770" i="1"/>
  <c r="BE770" i="1"/>
  <c r="BJ769" i="1"/>
  <c r="BF769" i="1"/>
  <c r="BK768" i="1"/>
  <c r="BG768" i="1"/>
  <c r="BH767" i="1"/>
  <c r="BD767" i="1"/>
  <c r="BI766" i="1"/>
  <c r="BE766" i="1"/>
  <c r="BF791" i="1"/>
  <c r="BE790" i="1"/>
  <c r="BG789" i="1"/>
  <c r="BI788" i="1"/>
  <c r="BD788" i="1"/>
  <c r="BJ787" i="1"/>
  <c r="BE787" i="1"/>
  <c r="BI786" i="1"/>
  <c r="BG785" i="1"/>
  <c r="BI784" i="1"/>
  <c r="BD784" i="1"/>
  <c r="BJ783" i="1"/>
  <c r="BE783" i="1"/>
  <c r="BI782" i="1"/>
  <c r="BD782" i="1"/>
  <c r="BI781" i="1"/>
  <c r="BE781" i="1"/>
  <c r="BJ780" i="1"/>
  <c r="BF780" i="1"/>
  <c r="BK779" i="1"/>
  <c r="BG779" i="1"/>
  <c r="BH778" i="1"/>
  <c r="BD778" i="1"/>
  <c r="BI777" i="1"/>
  <c r="BE777" i="1"/>
  <c r="BJ776" i="1"/>
  <c r="BF776" i="1"/>
  <c r="BK775" i="1"/>
  <c r="BG775" i="1"/>
  <c r="BH774" i="1"/>
  <c r="BD774" i="1"/>
  <c r="BI773" i="1"/>
  <c r="BE773" i="1"/>
  <c r="BJ772" i="1"/>
  <c r="BF772" i="1"/>
  <c r="BK771" i="1"/>
  <c r="BG771" i="1"/>
  <c r="BH770" i="1"/>
  <c r="BD770" i="1"/>
  <c r="BI769" i="1"/>
  <c r="BE769" i="1"/>
  <c r="BJ768" i="1"/>
  <c r="BF768" i="1"/>
  <c r="BK767" i="1"/>
  <c r="BG767" i="1"/>
  <c r="BD766" i="1"/>
  <c r="BH765" i="1"/>
  <c r="BK764" i="1"/>
  <c r="BF764" i="1"/>
  <c r="BJ763" i="1"/>
  <c r="BD763" i="1"/>
  <c r="BG762" i="1"/>
  <c r="BH761" i="1"/>
  <c r="BD761" i="1"/>
  <c r="BI760" i="1"/>
  <c r="BE760" i="1"/>
  <c r="BJ759" i="1"/>
  <c r="BF759" i="1"/>
  <c r="BK758" i="1"/>
  <c r="BG758" i="1"/>
  <c r="BH757" i="1"/>
  <c r="BD757" i="1"/>
  <c r="BI756" i="1"/>
  <c r="BE756" i="1"/>
  <c r="BJ755" i="1"/>
  <c r="BF755" i="1"/>
  <c r="BK754" i="1"/>
  <c r="BG754" i="1"/>
  <c r="BH753" i="1"/>
  <c r="BD753" i="1"/>
  <c r="BI752" i="1"/>
  <c r="BE752" i="1"/>
  <c r="BJ751" i="1"/>
  <c r="BF751" i="1"/>
  <c r="BK750" i="1"/>
  <c r="BG750" i="1"/>
  <c r="BH749" i="1"/>
  <c r="BD749" i="1"/>
  <c r="BI748" i="1"/>
  <c r="BE748" i="1"/>
  <c r="BJ747" i="1"/>
  <c r="BF747" i="1"/>
  <c r="BK746" i="1"/>
  <c r="BG746" i="1"/>
  <c r="BH745" i="1"/>
  <c r="BD745" i="1"/>
  <c r="BI744" i="1"/>
  <c r="BE744" i="1"/>
  <c r="BJ743" i="1"/>
  <c r="BF743" i="1"/>
  <c r="BK742" i="1"/>
  <c r="BG742" i="1"/>
  <c r="BH741" i="1"/>
  <c r="BD741" i="1"/>
  <c r="BI740" i="1"/>
  <c r="BE740" i="1"/>
  <c r="BJ739" i="1"/>
  <c r="BF739" i="1"/>
  <c r="BK738" i="1"/>
  <c r="BG738" i="1"/>
  <c r="BH737" i="1"/>
  <c r="BD737" i="1"/>
  <c r="BI736" i="1"/>
  <c r="BE736" i="1"/>
  <c r="BJ735" i="1"/>
  <c r="BF735" i="1"/>
  <c r="BK734" i="1"/>
  <c r="BG734" i="1"/>
  <c r="BH733" i="1"/>
  <c r="BD733" i="1"/>
  <c r="BF765" i="1"/>
  <c r="BJ764" i="1"/>
  <c r="BE764" i="1"/>
  <c r="BH763" i="1"/>
  <c r="BK762" i="1"/>
  <c r="BF762" i="1"/>
  <c r="BK761" i="1"/>
  <c r="BG761" i="1"/>
  <c r="BH760" i="1"/>
  <c r="BD760" i="1"/>
  <c r="BI759" i="1"/>
  <c r="BE759" i="1"/>
  <c r="BJ758" i="1"/>
  <c r="BF758" i="1"/>
  <c r="BK757" i="1"/>
  <c r="BG757" i="1"/>
  <c r="BH756" i="1"/>
  <c r="BD756" i="1"/>
  <c r="BI755" i="1"/>
  <c r="BE755" i="1"/>
  <c r="BJ754" i="1"/>
  <c r="BF754" i="1"/>
  <c r="BK753" i="1"/>
  <c r="BG753" i="1"/>
  <c r="BH752" i="1"/>
  <c r="BD752" i="1"/>
  <c r="BI751" i="1"/>
  <c r="BE751" i="1"/>
  <c r="BJ750" i="1"/>
  <c r="BF750" i="1"/>
  <c r="BK749" i="1"/>
  <c r="BG749" i="1"/>
  <c r="BH748" i="1"/>
  <c r="BD748" i="1"/>
  <c r="BI747" i="1"/>
  <c r="BE747" i="1"/>
  <c r="BJ746" i="1"/>
  <c r="BF746" i="1"/>
  <c r="BK745" i="1"/>
  <c r="BG745" i="1"/>
  <c r="BJ765" i="1"/>
  <c r="BE765" i="1"/>
  <c r="BI764" i="1"/>
  <c r="BG763" i="1"/>
  <c r="BI762" i="1"/>
  <c r="BE762" i="1"/>
  <c r="BJ761" i="1"/>
  <c r="BF761" i="1"/>
  <c r="BK760" i="1"/>
  <c r="BG760" i="1"/>
  <c r="BH759" i="1"/>
  <c r="BD759" i="1"/>
  <c r="BI758" i="1"/>
  <c r="BE758" i="1"/>
  <c r="BJ757" i="1"/>
  <c r="BF757" i="1"/>
  <c r="BK756" i="1"/>
  <c r="BG756" i="1"/>
  <c r="BH755" i="1"/>
  <c r="BD755" i="1"/>
  <c r="BI754" i="1"/>
  <c r="BE754" i="1"/>
  <c r="BJ753" i="1"/>
  <c r="BF753" i="1"/>
  <c r="BK752" i="1"/>
  <c r="BG752" i="1"/>
  <c r="BH751" i="1"/>
  <c r="BD751" i="1"/>
  <c r="BI750" i="1"/>
  <c r="BE750" i="1"/>
  <c r="BJ749" i="1"/>
  <c r="BF749" i="1"/>
  <c r="BK748" i="1"/>
  <c r="BG748" i="1"/>
  <c r="BH766" i="1"/>
  <c r="BI765" i="1"/>
  <c r="BD765" i="1"/>
  <c r="BG764" i="1"/>
  <c r="BK763" i="1"/>
  <c r="BF763" i="1"/>
  <c r="BH762" i="1"/>
  <c r="BD762" i="1"/>
  <c r="BI761" i="1"/>
  <c r="BE761" i="1"/>
  <c r="BJ760" i="1"/>
  <c r="BF760" i="1"/>
  <c r="BK759" i="1"/>
  <c r="BG759" i="1"/>
  <c r="BH758" i="1"/>
  <c r="BD758" i="1"/>
  <c r="BI757" i="1"/>
  <c r="BE757" i="1"/>
  <c r="BJ756" i="1"/>
  <c r="BF756" i="1"/>
  <c r="BK755" i="1"/>
  <c r="BG755" i="1"/>
  <c r="BH754" i="1"/>
  <c r="BD754" i="1"/>
  <c r="BI753" i="1"/>
  <c r="BE753" i="1"/>
  <c r="BJ752" i="1"/>
  <c r="BF752" i="1"/>
  <c r="BK751" i="1"/>
  <c r="BG751" i="1"/>
  <c r="BH750" i="1"/>
  <c r="BD750" i="1"/>
  <c r="BI749" i="1"/>
  <c r="BE749" i="1"/>
  <c r="BJ748" i="1"/>
  <c r="BF748" i="1"/>
  <c r="BK747" i="1"/>
  <c r="BG747" i="1"/>
  <c r="BH746" i="1"/>
  <c r="BD746" i="1"/>
  <c r="BI745" i="1"/>
  <c r="BE745" i="1"/>
  <c r="BJ744" i="1"/>
  <c r="BF744" i="1"/>
  <c r="BK743" i="1"/>
  <c r="BG743" i="1"/>
  <c r="BH742" i="1"/>
  <c r="BD742" i="1"/>
  <c r="BI741" i="1"/>
  <c r="BE741" i="1"/>
  <c r="BJ740" i="1"/>
  <c r="BF740" i="1"/>
  <c r="BK739" i="1"/>
  <c r="BG739" i="1"/>
  <c r="BH738" i="1"/>
  <c r="BD738" i="1"/>
  <c r="BI737" i="1"/>
  <c r="BE737" i="1"/>
  <c r="BI746" i="1"/>
  <c r="BJ745" i="1"/>
  <c r="BG744" i="1"/>
  <c r="BI743" i="1"/>
  <c r="BF742" i="1"/>
  <c r="BG741" i="1"/>
  <c r="BG740" i="1"/>
  <c r="BD739" i="1"/>
  <c r="BI738" i="1"/>
  <c r="BJ737" i="1"/>
  <c r="BK736" i="1"/>
  <c r="BF736" i="1"/>
  <c r="BH735" i="1"/>
  <c r="BI734" i="1"/>
  <c r="BD734" i="1"/>
  <c r="BG733" i="1"/>
  <c r="BK732" i="1"/>
  <c r="BG732" i="1"/>
  <c r="BH731" i="1"/>
  <c r="BD731" i="1"/>
  <c r="BI730" i="1"/>
  <c r="BE730" i="1"/>
  <c r="BJ729" i="1"/>
  <c r="BF729" i="1"/>
  <c r="BK728" i="1"/>
  <c r="BG728" i="1"/>
  <c r="BH727" i="1"/>
  <c r="BD727" i="1"/>
  <c r="BI726" i="1"/>
  <c r="BE726" i="1"/>
  <c r="BJ725" i="1"/>
  <c r="BF725" i="1"/>
  <c r="BK724" i="1"/>
  <c r="BG724" i="1"/>
  <c r="BH723" i="1"/>
  <c r="BD723" i="1"/>
  <c r="BI722" i="1"/>
  <c r="BE722" i="1"/>
  <c r="BJ721" i="1"/>
  <c r="BF721" i="1"/>
  <c r="BK720" i="1"/>
  <c r="BG720" i="1"/>
  <c r="BH719" i="1"/>
  <c r="BD719" i="1"/>
  <c r="BI718" i="1"/>
  <c r="BE718" i="1"/>
  <c r="BJ717" i="1"/>
  <c r="BF717" i="1"/>
  <c r="BK716" i="1"/>
  <c r="BG716" i="1"/>
  <c r="BH715" i="1"/>
  <c r="BD715" i="1"/>
  <c r="BI714" i="1"/>
  <c r="BE714" i="1"/>
  <c r="BJ713" i="1"/>
  <c r="BF713" i="1"/>
  <c r="BK712" i="1"/>
  <c r="BG712" i="1"/>
  <c r="BH711" i="1"/>
  <c r="BD711" i="1"/>
  <c r="BI710" i="1"/>
  <c r="BE710" i="1"/>
  <c r="BJ709" i="1"/>
  <c r="BF709" i="1"/>
  <c r="BK708" i="1"/>
  <c r="BG708" i="1"/>
  <c r="BH707" i="1"/>
  <c r="BD707" i="1"/>
  <c r="BH747" i="1"/>
  <c r="BE746" i="1"/>
  <c r="BF745" i="1"/>
  <c r="BD744" i="1"/>
  <c r="BH743" i="1"/>
  <c r="BE742" i="1"/>
  <c r="BF741" i="1"/>
  <c r="BD740" i="1"/>
  <c r="BI739" i="1"/>
  <c r="BF738" i="1"/>
  <c r="BG737" i="1"/>
  <c r="BJ736" i="1"/>
  <c r="BD736" i="1"/>
  <c r="BG735" i="1"/>
  <c r="BH734" i="1"/>
  <c r="BK733" i="1"/>
  <c r="BF733" i="1"/>
  <c r="BJ732" i="1"/>
  <c r="BF732" i="1"/>
  <c r="BK731" i="1"/>
  <c r="BG731" i="1"/>
  <c r="BH730" i="1"/>
  <c r="BD730" i="1"/>
  <c r="BI729" i="1"/>
  <c r="BE729" i="1"/>
  <c r="BJ728" i="1"/>
  <c r="BF728" i="1"/>
  <c r="BK727" i="1"/>
  <c r="BG727" i="1"/>
  <c r="BH726" i="1"/>
  <c r="BD726" i="1"/>
  <c r="BI725" i="1"/>
  <c r="BE725" i="1"/>
  <c r="BJ724" i="1"/>
  <c r="BF724" i="1"/>
  <c r="BK723" i="1"/>
  <c r="BG723" i="1"/>
  <c r="BH722" i="1"/>
  <c r="BD722" i="1"/>
  <c r="BI721" i="1"/>
  <c r="BE721" i="1"/>
  <c r="BJ720" i="1"/>
  <c r="BF720" i="1"/>
  <c r="BK719" i="1"/>
  <c r="BG719" i="1"/>
  <c r="BH718" i="1"/>
  <c r="BD718" i="1"/>
  <c r="BI717" i="1"/>
  <c r="BE717" i="1"/>
  <c r="BJ716" i="1"/>
  <c r="BF716" i="1"/>
  <c r="BK715" i="1"/>
  <c r="BG715" i="1"/>
  <c r="BH714" i="1"/>
  <c r="BD714" i="1"/>
  <c r="BI713" i="1"/>
  <c r="BE713" i="1"/>
  <c r="BJ712" i="1"/>
  <c r="BF712" i="1"/>
  <c r="BK711" i="1"/>
  <c r="BG711" i="1"/>
  <c r="BH710" i="1"/>
  <c r="BD710" i="1"/>
  <c r="BI709" i="1"/>
  <c r="BE709" i="1"/>
  <c r="BJ708" i="1"/>
  <c r="BF708" i="1"/>
  <c r="BK707" i="1"/>
  <c r="BG707" i="1"/>
  <c r="BD747" i="1"/>
  <c r="BK744" i="1"/>
  <c r="BE743" i="1"/>
  <c r="BJ742" i="1"/>
  <c r="BK741" i="1"/>
  <c r="BK740" i="1"/>
  <c r="BH739" i="1"/>
  <c r="BE738" i="1"/>
  <c r="BF737" i="1"/>
  <c r="BH736" i="1"/>
  <c r="BK735" i="1"/>
  <c r="BE735" i="1"/>
  <c r="BF734" i="1"/>
  <c r="BJ733" i="1"/>
  <c r="BE733" i="1"/>
  <c r="BI732" i="1"/>
  <c r="BE732" i="1"/>
  <c r="BJ731" i="1"/>
  <c r="BF731" i="1"/>
  <c r="BK730" i="1"/>
  <c r="BG730" i="1"/>
  <c r="BH729" i="1"/>
  <c r="BD729" i="1"/>
  <c r="BI728" i="1"/>
  <c r="BE728" i="1"/>
  <c r="BJ727" i="1"/>
  <c r="BF727" i="1"/>
  <c r="BK726" i="1"/>
  <c r="BG726" i="1"/>
  <c r="BH725" i="1"/>
  <c r="BD725" i="1"/>
  <c r="BI724" i="1"/>
  <c r="BE724" i="1"/>
  <c r="BJ723" i="1"/>
  <c r="BF723" i="1"/>
  <c r="BK722" i="1"/>
  <c r="BG722" i="1"/>
  <c r="BH721" i="1"/>
  <c r="BD721" i="1"/>
  <c r="BI720" i="1"/>
  <c r="BE720" i="1"/>
  <c r="BJ719" i="1"/>
  <c r="BF719" i="1"/>
  <c r="BK718" i="1"/>
  <c r="BG718" i="1"/>
  <c r="BH717" i="1"/>
  <c r="BD717" i="1"/>
  <c r="BI716" i="1"/>
  <c r="BE716" i="1"/>
  <c r="BJ715" i="1"/>
  <c r="BF715" i="1"/>
  <c r="BK714" i="1"/>
  <c r="BG714" i="1"/>
  <c r="BH713" i="1"/>
  <c r="BD713" i="1"/>
  <c r="BI712" i="1"/>
  <c r="BE712" i="1"/>
  <c r="BJ711" i="1"/>
  <c r="BF711" i="1"/>
  <c r="BK710" i="1"/>
  <c r="BG710" i="1"/>
  <c r="BH709" i="1"/>
  <c r="BD709" i="1"/>
  <c r="BI708" i="1"/>
  <c r="BE708" i="1"/>
  <c r="BJ707" i="1"/>
  <c r="BH744" i="1"/>
  <c r="BD743" i="1"/>
  <c r="BI742" i="1"/>
  <c r="BJ741" i="1"/>
  <c r="BH740" i="1"/>
  <c r="BE739" i="1"/>
  <c r="BJ738" i="1"/>
  <c r="BK737" i="1"/>
  <c r="BG736" i="1"/>
  <c r="BI735" i="1"/>
  <c r="BD735" i="1"/>
  <c r="BJ734" i="1"/>
  <c r="BE734" i="1"/>
  <c r="BI733" i="1"/>
  <c r="BH732" i="1"/>
  <c r="BD732" i="1"/>
  <c r="BI731" i="1"/>
  <c r="BE731" i="1"/>
  <c r="BJ730" i="1"/>
  <c r="BF730" i="1"/>
  <c r="BK729" i="1"/>
  <c r="BG729" i="1"/>
  <c r="BH728" i="1"/>
  <c r="BD728" i="1"/>
  <c r="BI727" i="1"/>
  <c r="BE727" i="1"/>
  <c r="BJ726" i="1"/>
  <c r="BF726" i="1"/>
  <c r="BK725" i="1"/>
  <c r="BG725" i="1"/>
  <c r="BH724" i="1"/>
  <c r="BD724" i="1"/>
  <c r="BI723" i="1"/>
  <c r="BE723" i="1"/>
  <c r="BJ722" i="1"/>
  <c r="BF722" i="1"/>
  <c r="BK721" i="1"/>
  <c r="BG721" i="1"/>
  <c r="BH720" i="1"/>
  <c r="BD720" i="1"/>
  <c r="BI719" i="1"/>
  <c r="BE719" i="1"/>
  <c r="BJ718" i="1"/>
  <c r="BF718" i="1"/>
  <c r="BK717" i="1"/>
  <c r="BG717" i="1"/>
  <c r="BH716" i="1"/>
  <c r="BD716" i="1"/>
  <c r="BI715" i="1"/>
  <c r="BE715" i="1"/>
  <c r="BJ714" i="1"/>
  <c r="BF714" i="1"/>
  <c r="BK713" i="1"/>
  <c r="BG713" i="1"/>
  <c r="BH712" i="1"/>
  <c r="BD712" i="1"/>
  <c r="BI711" i="1"/>
  <c r="BE711" i="1"/>
  <c r="BJ710" i="1"/>
  <c r="BF710" i="1"/>
  <c r="BK709" i="1"/>
  <c r="BG709" i="1"/>
  <c r="BH708" i="1"/>
  <c r="BD708" i="1"/>
  <c r="BI707" i="1"/>
  <c r="BE707" i="1"/>
  <c r="BJ706" i="1"/>
  <c r="BH706" i="1"/>
  <c r="BD706" i="1"/>
  <c r="BI705" i="1"/>
  <c r="BE705" i="1"/>
  <c r="BJ704" i="1"/>
  <c r="BF704" i="1"/>
  <c r="BK703" i="1"/>
  <c r="BG703" i="1"/>
  <c r="BH702" i="1"/>
  <c r="BD702" i="1"/>
  <c r="BI701" i="1"/>
  <c r="BE701" i="1"/>
  <c r="BJ700" i="1"/>
  <c r="BF700" i="1"/>
  <c r="BK699" i="1"/>
  <c r="BG699" i="1"/>
  <c r="BH698" i="1"/>
  <c r="BD698" i="1"/>
  <c r="BI697" i="1"/>
  <c r="BE697" i="1"/>
  <c r="BJ696" i="1"/>
  <c r="BF696" i="1"/>
  <c r="BK695" i="1"/>
  <c r="BG695" i="1"/>
  <c r="BH694" i="1"/>
  <c r="BD694" i="1"/>
  <c r="BI693" i="1"/>
  <c r="BE693" i="1"/>
  <c r="BJ692" i="1"/>
  <c r="BF692" i="1"/>
  <c r="BK691" i="1"/>
  <c r="BG691" i="1"/>
  <c r="BH690" i="1"/>
  <c r="BD690" i="1"/>
  <c r="BI689" i="1"/>
  <c r="BE689" i="1"/>
  <c r="BJ688" i="1"/>
  <c r="BF688" i="1"/>
  <c r="BK687" i="1"/>
  <c r="BG687" i="1"/>
  <c r="BH686" i="1"/>
  <c r="BD686" i="1"/>
  <c r="BI685" i="1"/>
  <c r="BE685" i="1"/>
  <c r="BJ684" i="1"/>
  <c r="BF684" i="1"/>
  <c r="BK683" i="1"/>
  <c r="BG683" i="1"/>
  <c r="BH682" i="1"/>
  <c r="BD682" i="1"/>
  <c r="BI681" i="1"/>
  <c r="BE681" i="1"/>
  <c r="BJ680" i="1"/>
  <c r="BF680" i="1"/>
  <c r="BK679" i="1"/>
  <c r="BG679" i="1"/>
  <c r="BH678" i="1"/>
  <c r="BD678" i="1"/>
  <c r="BI677" i="1"/>
  <c r="BE677" i="1"/>
  <c r="BJ676" i="1"/>
  <c r="BF676" i="1"/>
  <c r="BK675" i="1"/>
  <c r="BG675" i="1"/>
  <c r="BH674" i="1"/>
  <c r="BD674" i="1"/>
  <c r="BI673" i="1"/>
  <c r="BE673" i="1"/>
  <c r="BJ672" i="1"/>
  <c r="BF672" i="1"/>
  <c r="BK671" i="1"/>
  <c r="BG671" i="1"/>
  <c r="BH670" i="1"/>
  <c r="BD670" i="1"/>
  <c r="BI669" i="1"/>
  <c r="BE669" i="1"/>
  <c r="BJ668" i="1"/>
  <c r="BF668" i="1"/>
  <c r="BK667" i="1"/>
  <c r="BG667" i="1"/>
  <c r="BH666" i="1"/>
  <c r="BD666" i="1"/>
  <c r="BI665" i="1"/>
  <c r="BE665" i="1"/>
  <c r="BJ664" i="1"/>
  <c r="BF664" i="1"/>
  <c r="BK663" i="1"/>
  <c r="BG663" i="1"/>
  <c r="BG706" i="1"/>
  <c r="BH705" i="1"/>
  <c r="BD705" i="1"/>
  <c r="BI704" i="1"/>
  <c r="BE704" i="1"/>
  <c r="BJ703" i="1"/>
  <c r="BF703" i="1"/>
  <c r="BK702" i="1"/>
  <c r="BG702" i="1"/>
  <c r="BH701" i="1"/>
  <c r="BD701" i="1"/>
  <c r="BI700" i="1"/>
  <c r="BE700" i="1"/>
  <c r="BJ699" i="1"/>
  <c r="BF699" i="1"/>
  <c r="BK698" i="1"/>
  <c r="BG698" i="1"/>
  <c r="BH697" i="1"/>
  <c r="BD697" i="1"/>
  <c r="BI696" i="1"/>
  <c r="BE696" i="1"/>
  <c r="BJ695" i="1"/>
  <c r="BF695" i="1"/>
  <c r="BK694" i="1"/>
  <c r="BG694" i="1"/>
  <c r="BH693" i="1"/>
  <c r="BD693" i="1"/>
  <c r="BI692" i="1"/>
  <c r="BE692" i="1"/>
  <c r="BJ691" i="1"/>
  <c r="BF691" i="1"/>
  <c r="BK690" i="1"/>
  <c r="BG690" i="1"/>
  <c r="BH689" i="1"/>
  <c r="BD689" i="1"/>
  <c r="BI688" i="1"/>
  <c r="BE688" i="1"/>
  <c r="BJ687" i="1"/>
  <c r="BF687" i="1"/>
  <c r="BK686" i="1"/>
  <c r="BG686" i="1"/>
  <c r="BH685" i="1"/>
  <c r="BD685" i="1"/>
  <c r="BI684" i="1"/>
  <c r="BE684" i="1"/>
  <c r="BJ683" i="1"/>
  <c r="BF683" i="1"/>
  <c r="BK682" i="1"/>
  <c r="BG682" i="1"/>
  <c r="BH681" i="1"/>
  <c r="BD681" i="1"/>
  <c r="BI680" i="1"/>
  <c r="BE680" i="1"/>
  <c r="BJ679" i="1"/>
  <c r="BF679" i="1"/>
  <c r="BK678" i="1"/>
  <c r="BG678" i="1"/>
  <c r="BH677" i="1"/>
  <c r="BD677" i="1"/>
  <c r="BI676" i="1"/>
  <c r="BE676" i="1"/>
  <c r="BJ675" i="1"/>
  <c r="BF675" i="1"/>
  <c r="BK674" i="1"/>
  <c r="BG674" i="1"/>
  <c r="BH673" i="1"/>
  <c r="BD673" i="1"/>
  <c r="BI672" i="1"/>
  <c r="BE672" i="1"/>
  <c r="BJ671" i="1"/>
  <c r="BF671" i="1"/>
  <c r="BK670" i="1"/>
  <c r="BG670" i="1"/>
  <c r="BH669" i="1"/>
  <c r="BD669" i="1"/>
  <c r="BI668" i="1"/>
  <c r="BE668" i="1"/>
  <c r="BJ667" i="1"/>
  <c r="BF667" i="1"/>
  <c r="BK666" i="1"/>
  <c r="BG666" i="1"/>
  <c r="BH665" i="1"/>
  <c r="BD665" i="1"/>
  <c r="BI664" i="1"/>
  <c r="BE664" i="1"/>
  <c r="BF707" i="1"/>
  <c r="BK706" i="1"/>
  <c r="BF706" i="1"/>
  <c r="BK705" i="1"/>
  <c r="BG705" i="1"/>
  <c r="BH704" i="1"/>
  <c r="BD704" i="1"/>
  <c r="BI703" i="1"/>
  <c r="BE703" i="1"/>
  <c r="BJ702" i="1"/>
  <c r="BF702" i="1"/>
  <c r="BK701" i="1"/>
  <c r="BG701" i="1"/>
  <c r="BH700" i="1"/>
  <c r="BD700" i="1"/>
  <c r="BI699" i="1"/>
  <c r="BE699" i="1"/>
  <c r="BJ698" i="1"/>
  <c r="BF698" i="1"/>
  <c r="BK697" i="1"/>
  <c r="BG697" i="1"/>
  <c r="BH696" i="1"/>
  <c r="BD696" i="1"/>
  <c r="BI695" i="1"/>
  <c r="BE695" i="1"/>
  <c r="BJ694" i="1"/>
  <c r="BF694" i="1"/>
  <c r="BK693" i="1"/>
  <c r="BG693" i="1"/>
  <c r="BH692" i="1"/>
  <c r="BD692" i="1"/>
  <c r="BI691" i="1"/>
  <c r="BE691" i="1"/>
  <c r="BJ690" i="1"/>
  <c r="BF690" i="1"/>
  <c r="BK689" i="1"/>
  <c r="BG689" i="1"/>
  <c r="BH688" i="1"/>
  <c r="BD688" i="1"/>
  <c r="BI687" i="1"/>
  <c r="BE687" i="1"/>
  <c r="BJ686" i="1"/>
  <c r="BF686" i="1"/>
  <c r="BK685" i="1"/>
  <c r="BG685" i="1"/>
  <c r="BH684" i="1"/>
  <c r="BD684" i="1"/>
  <c r="BI683" i="1"/>
  <c r="BE683" i="1"/>
  <c r="BJ682" i="1"/>
  <c r="BF682" i="1"/>
  <c r="BK681" i="1"/>
  <c r="BG681" i="1"/>
  <c r="BH680" i="1"/>
  <c r="BD680" i="1"/>
  <c r="BI679" i="1"/>
  <c r="BE679" i="1"/>
  <c r="BJ678" i="1"/>
  <c r="BF678" i="1"/>
  <c r="BK677" i="1"/>
  <c r="BG677" i="1"/>
  <c r="BH676" i="1"/>
  <c r="BD676" i="1"/>
  <c r="BI675" i="1"/>
  <c r="BE675" i="1"/>
  <c r="BJ674" i="1"/>
  <c r="BF674" i="1"/>
  <c r="BK673" i="1"/>
  <c r="BG673" i="1"/>
  <c r="BH672" i="1"/>
  <c r="BD672" i="1"/>
  <c r="BI671" i="1"/>
  <c r="BE671" i="1"/>
  <c r="BJ670" i="1"/>
  <c r="BF670" i="1"/>
  <c r="BK669" i="1"/>
  <c r="BG669" i="1"/>
  <c r="BH668" i="1"/>
  <c r="BD668" i="1"/>
  <c r="BI667" i="1"/>
  <c r="BE667" i="1"/>
  <c r="BJ666" i="1"/>
  <c r="BF666" i="1"/>
  <c r="BK665" i="1"/>
  <c r="BG665" i="1"/>
  <c r="BH664" i="1"/>
  <c r="BD664" i="1"/>
  <c r="BI663" i="1"/>
  <c r="BE663" i="1"/>
  <c r="BJ662" i="1"/>
  <c r="BF662" i="1"/>
  <c r="BK661" i="1"/>
  <c r="BG661" i="1"/>
  <c r="BH660" i="1"/>
  <c r="BD660" i="1"/>
  <c r="BI659" i="1"/>
  <c r="BE659" i="1"/>
  <c r="BJ658" i="1"/>
  <c r="BF658" i="1"/>
  <c r="BK657" i="1"/>
  <c r="BG657" i="1"/>
  <c r="BH656" i="1"/>
  <c r="BD656" i="1"/>
  <c r="BI655" i="1"/>
  <c r="BE655" i="1"/>
  <c r="BJ654" i="1"/>
  <c r="BF654" i="1"/>
  <c r="BK653" i="1"/>
  <c r="BG653" i="1"/>
  <c r="BH652" i="1"/>
  <c r="BD652" i="1"/>
  <c r="BI651" i="1"/>
  <c r="BE651" i="1"/>
  <c r="BI706" i="1"/>
  <c r="BE706" i="1"/>
  <c r="BJ705" i="1"/>
  <c r="BF705" i="1"/>
  <c r="BK704" i="1"/>
  <c r="BG704" i="1"/>
  <c r="BH703" i="1"/>
  <c r="BD703" i="1"/>
  <c r="BI702" i="1"/>
  <c r="BE702" i="1"/>
  <c r="BJ701" i="1"/>
  <c r="BF701" i="1"/>
  <c r="BK700" i="1"/>
  <c r="BG700" i="1"/>
  <c r="BH699" i="1"/>
  <c r="BD699" i="1"/>
  <c r="BI698" i="1"/>
  <c r="BE698" i="1"/>
  <c r="BJ697" i="1"/>
  <c r="BF697" i="1"/>
  <c r="BK696" i="1"/>
  <c r="BG696" i="1"/>
  <c r="BH695" i="1"/>
  <c r="BD695" i="1"/>
  <c r="BI694" i="1"/>
  <c r="BE694" i="1"/>
  <c r="BJ693" i="1"/>
  <c r="BF693" i="1"/>
  <c r="BK692" i="1"/>
  <c r="BG692" i="1"/>
  <c r="BH691" i="1"/>
  <c r="BD691" i="1"/>
  <c r="BI690" i="1"/>
  <c r="BE690" i="1"/>
  <c r="BJ689" i="1"/>
  <c r="BF689" i="1"/>
  <c r="BK688" i="1"/>
  <c r="BG688" i="1"/>
  <c r="BH687" i="1"/>
  <c r="BD687" i="1"/>
  <c r="BI686" i="1"/>
  <c r="BE686" i="1"/>
  <c r="BJ685" i="1"/>
  <c r="BF685" i="1"/>
  <c r="BK684" i="1"/>
  <c r="BG684" i="1"/>
  <c r="BH683" i="1"/>
  <c r="BD683" i="1"/>
  <c r="BI682" i="1"/>
  <c r="BE682" i="1"/>
  <c r="BJ681" i="1"/>
  <c r="BF681" i="1"/>
  <c r="BK680" i="1"/>
  <c r="BG680" i="1"/>
  <c r="BH679" i="1"/>
  <c r="BD679" i="1"/>
  <c r="BI678" i="1"/>
  <c r="BE678" i="1"/>
  <c r="BJ677" i="1"/>
  <c r="BF677" i="1"/>
  <c r="BK676" i="1"/>
  <c r="BG676" i="1"/>
  <c r="BH675" i="1"/>
  <c r="BD675" i="1"/>
  <c r="BI674" i="1"/>
  <c r="BE674" i="1"/>
  <c r="BJ673" i="1"/>
  <c r="BF673" i="1"/>
  <c r="BK672" i="1"/>
  <c r="BG672" i="1"/>
  <c r="BH671" i="1"/>
  <c r="BD671" i="1"/>
  <c r="BI670" i="1"/>
  <c r="BE670" i="1"/>
  <c r="BJ669" i="1"/>
  <c r="BF669" i="1"/>
  <c r="BK668" i="1"/>
  <c r="BG668" i="1"/>
  <c r="BH667" i="1"/>
  <c r="BD667" i="1"/>
  <c r="BI666" i="1"/>
  <c r="BE666" i="1"/>
  <c r="BJ665" i="1"/>
  <c r="BF665" i="1"/>
  <c r="BK664" i="1"/>
  <c r="BG664" i="1"/>
  <c r="BH663" i="1"/>
  <c r="BD663" i="1"/>
  <c r="BI662" i="1"/>
  <c r="BE662" i="1"/>
  <c r="BJ661" i="1"/>
  <c r="BF661" i="1"/>
  <c r="BK660" i="1"/>
  <c r="BG660" i="1"/>
  <c r="BH659" i="1"/>
  <c r="BD659" i="1"/>
  <c r="BI658" i="1"/>
  <c r="BE658" i="1"/>
  <c r="BJ657" i="1"/>
  <c r="BF657" i="1"/>
  <c r="BK656" i="1"/>
  <c r="BG656" i="1"/>
  <c r="BH655" i="1"/>
  <c r="BD655" i="1"/>
  <c r="BI654" i="1"/>
  <c r="BE654" i="1"/>
  <c r="BJ653" i="1"/>
  <c r="BF653" i="1"/>
  <c r="BK652" i="1"/>
  <c r="BG652" i="1"/>
  <c r="BH651" i="1"/>
  <c r="BD651" i="1"/>
  <c r="BJ663" i="1"/>
  <c r="BG662" i="1"/>
  <c r="BI661" i="1"/>
  <c r="BF660" i="1"/>
  <c r="BG659" i="1"/>
  <c r="BG658" i="1"/>
  <c r="BI657" i="1"/>
  <c r="BF656" i="1"/>
  <c r="BG655" i="1"/>
  <c r="BG654" i="1"/>
  <c r="BI653" i="1"/>
  <c r="BF652" i="1"/>
  <c r="BG651" i="1"/>
  <c r="BJ650" i="1"/>
  <c r="BF650" i="1"/>
  <c r="BK649" i="1"/>
  <c r="BG649" i="1"/>
  <c r="BH648" i="1"/>
  <c r="BD648" i="1"/>
  <c r="BI647" i="1"/>
  <c r="BE647" i="1"/>
  <c r="BJ646" i="1"/>
  <c r="BF646" i="1"/>
  <c r="BK645" i="1"/>
  <c r="BG645" i="1"/>
  <c r="BH644" i="1"/>
  <c r="BD644" i="1"/>
  <c r="BI643" i="1"/>
  <c r="BE643" i="1"/>
  <c r="BJ642" i="1"/>
  <c r="BF642" i="1"/>
  <c r="BK641" i="1"/>
  <c r="BG641" i="1"/>
  <c r="BH640" i="1"/>
  <c r="BD640" i="1"/>
  <c r="BI639" i="1"/>
  <c r="BE639" i="1"/>
  <c r="BJ638" i="1"/>
  <c r="BF638" i="1"/>
  <c r="BK637" i="1"/>
  <c r="BG637" i="1"/>
  <c r="BH636" i="1"/>
  <c r="BD636" i="1"/>
  <c r="BI635" i="1"/>
  <c r="BE635" i="1"/>
  <c r="BJ634" i="1"/>
  <c r="BF634" i="1"/>
  <c r="BK633" i="1"/>
  <c r="BG633" i="1"/>
  <c r="BH632" i="1"/>
  <c r="BD632" i="1"/>
  <c r="BI631" i="1"/>
  <c r="BE631" i="1"/>
  <c r="BJ630" i="1"/>
  <c r="BF630" i="1"/>
  <c r="BK629" i="1"/>
  <c r="BG629" i="1"/>
  <c r="BH628" i="1"/>
  <c r="BD628" i="1"/>
  <c r="BI627" i="1"/>
  <c r="BE627" i="1"/>
  <c r="BJ626" i="1"/>
  <c r="BF626" i="1"/>
  <c r="BK625" i="1"/>
  <c r="BG625" i="1"/>
  <c r="BH624" i="1"/>
  <c r="BD624" i="1"/>
  <c r="BI623" i="1"/>
  <c r="BE623" i="1"/>
  <c r="BJ622" i="1"/>
  <c r="BF622" i="1"/>
  <c r="BK621" i="1"/>
  <c r="BG621" i="1"/>
  <c r="BH620" i="1"/>
  <c r="BD620" i="1"/>
  <c r="BI619" i="1"/>
  <c r="BE619" i="1"/>
  <c r="BJ618" i="1"/>
  <c r="BF618" i="1"/>
  <c r="BK617" i="1"/>
  <c r="BG617" i="1"/>
  <c r="BH616" i="1"/>
  <c r="BD616" i="1"/>
  <c r="BI615" i="1"/>
  <c r="BE615" i="1"/>
  <c r="BJ614" i="1"/>
  <c r="BF614" i="1"/>
  <c r="BF663" i="1"/>
  <c r="BD662" i="1"/>
  <c r="BH661" i="1"/>
  <c r="BE660" i="1"/>
  <c r="BF659" i="1"/>
  <c r="BD658" i="1"/>
  <c r="BH657" i="1"/>
  <c r="BE656" i="1"/>
  <c r="BF655" i="1"/>
  <c r="BD654" i="1"/>
  <c r="BH653" i="1"/>
  <c r="BE652" i="1"/>
  <c r="BF651" i="1"/>
  <c r="BI650" i="1"/>
  <c r="BE650" i="1"/>
  <c r="BJ649" i="1"/>
  <c r="BF649" i="1"/>
  <c r="BK648" i="1"/>
  <c r="BG648" i="1"/>
  <c r="BH647" i="1"/>
  <c r="BD647" i="1"/>
  <c r="BI646" i="1"/>
  <c r="BE646" i="1"/>
  <c r="BJ645" i="1"/>
  <c r="BF645" i="1"/>
  <c r="BK644" i="1"/>
  <c r="BG644" i="1"/>
  <c r="BH643" i="1"/>
  <c r="BD643" i="1"/>
  <c r="BI642" i="1"/>
  <c r="BE642" i="1"/>
  <c r="BJ641" i="1"/>
  <c r="BF641" i="1"/>
  <c r="BK640" i="1"/>
  <c r="BG640" i="1"/>
  <c r="BH639" i="1"/>
  <c r="BD639" i="1"/>
  <c r="BI638" i="1"/>
  <c r="BE638" i="1"/>
  <c r="BJ637" i="1"/>
  <c r="BF637" i="1"/>
  <c r="BK636" i="1"/>
  <c r="BG636" i="1"/>
  <c r="BH635" i="1"/>
  <c r="BD635" i="1"/>
  <c r="BI634" i="1"/>
  <c r="BE634" i="1"/>
  <c r="BJ633" i="1"/>
  <c r="BF633" i="1"/>
  <c r="BK632" i="1"/>
  <c r="BG632" i="1"/>
  <c r="BH631" i="1"/>
  <c r="BD631" i="1"/>
  <c r="BI630" i="1"/>
  <c r="BE630" i="1"/>
  <c r="BJ629" i="1"/>
  <c r="BF629" i="1"/>
  <c r="BK628" i="1"/>
  <c r="BG628" i="1"/>
  <c r="BH627" i="1"/>
  <c r="BD627" i="1"/>
  <c r="BI626" i="1"/>
  <c r="BE626" i="1"/>
  <c r="BJ625" i="1"/>
  <c r="BF625" i="1"/>
  <c r="BK624" i="1"/>
  <c r="BG624" i="1"/>
  <c r="BH623" i="1"/>
  <c r="BD623" i="1"/>
  <c r="BI622" i="1"/>
  <c r="BE622" i="1"/>
  <c r="BJ621" i="1"/>
  <c r="BF621" i="1"/>
  <c r="BK620" i="1"/>
  <c r="BG620" i="1"/>
  <c r="BH619" i="1"/>
  <c r="BD619" i="1"/>
  <c r="BI618" i="1"/>
  <c r="BE618" i="1"/>
  <c r="BJ617" i="1"/>
  <c r="BF617" i="1"/>
  <c r="BK662" i="1"/>
  <c r="BE661" i="1"/>
  <c r="BJ660" i="1"/>
  <c r="BK659" i="1"/>
  <c r="BK658" i="1"/>
  <c r="BE657" i="1"/>
  <c r="BJ656" i="1"/>
  <c r="BK655" i="1"/>
  <c r="BK654" i="1"/>
  <c r="BE653" i="1"/>
  <c r="BJ652" i="1"/>
  <c r="BK651" i="1"/>
  <c r="BH650" i="1"/>
  <c r="BD650" i="1"/>
  <c r="BI649" i="1"/>
  <c r="BE649" i="1"/>
  <c r="BJ648" i="1"/>
  <c r="BF648" i="1"/>
  <c r="BK647" i="1"/>
  <c r="BG647" i="1"/>
  <c r="BH646" i="1"/>
  <c r="BD646" i="1"/>
  <c r="BI645" i="1"/>
  <c r="BE645" i="1"/>
  <c r="BJ644" i="1"/>
  <c r="BF644" i="1"/>
  <c r="BK643" i="1"/>
  <c r="BG643" i="1"/>
  <c r="BH642" i="1"/>
  <c r="BD642" i="1"/>
  <c r="BI641" i="1"/>
  <c r="BE641" i="1"/>
  <c r="BJ640" i="1"/>
  <c r="BF640" i="1"/>
  <c r="BK639" i="1"/>
  <c r="BG639" i="1"/>
  <c r="BH638" i="1"/>
  <c r="BD638" i="1"/>
  <c r="BI637" i="1"/>
  <c r="BE637" i="1"/>
  <c r="BJ636" i="1"/>
  <c r="BF636" i="1"/>
  <c r="BK635" i="1"/>
  <c r="BG635" i="1"/>
  <c r="BH634" i="1"/>
  <c r="BD634" i="1"/>
  <c r="BI633" i="1"/>
  <c r="BE633" i="1"/>
  <c r="BJ632" i="1"/>
  <c r="BF632" i="1"/>
  <c r="BK631" i="1"/>
  <c r="BG631" i="1"/>
  <c r="BH630" i="1"/>
  <c r="BD630" i="1"/>
  <c r="BI629" i="1"/>
  <c r="BE629" i="1"/>
  <c r="BJ628" i="1"/>
  <c r="BF628" i="1"/>
  <c r="BK627" i="1"/>
  <c r="BG627" i="1"/>
  <c r="BH626" i="1"/>
  <c r="BD626" i="1"/>
  <c r="BI625" i="1"/>
  <c r="BE625" i="1"/>
  <c r="BJ624" i="1"/>
  <c r="BF624" i="1"/>
  <c r="BK623" i="1"/>
  <c r="BG623" i="1"/>
  <c r="BH622" i="1"/>
  <c r="BD622" i="1"/>
  <c r="BI621" i="1"/>
  <c r="BE621" i="1"/>
  <c r="BJ620" i="1"/>
  <c r="BF620" i="1"/>
  <c r="BK619" i="1"/>
  <c r="BG619" i="1"/>
  <c r="BH618" i="1"/>
  <c r="BD618" i="1"/>
  <c r="BI617" i="1"/>
  <c r="BE617" i="1"/>
  <c r="BJ616" i="1"/>
  <c r="BF616" i="1"/>
  <c r="BK615" i="1"/>
  <c r="BG615" i="1"/>
  <c r="BH614" i="1"/>
  <c r="BD614" i="1"/>
  <c r="BI613" i="1"/>
  <c r="BE613" i="1"/>
  <c r="BJ612" i="1"/>
  <c r="BF612" i="1"/>
  <c r="BK611" i="1"/>
  <c r="BG611" i="1"/>
  <c r="BH610" i="1"/>
  <c r="BD610" i="1"/>
  <c r="BI609" i="1"/>
  <c r="BE609" i="1"/>
  <c r="BJ608" i="1"/>
  <c r="BF608" i="1"/>
  <c r="BK607" i="1"/>
  <c r="BG607" i="1"/>
  <c r="BH606" i="1"/>
  <c r="BD606" i="1"/>
  <c r="BI605" i="1"/>
  <c r="BE605" i="1"/>
  <c r="BJ604" i="1"/>
  <c r="BF604" i="1"/>
  <c r="BK603" i="1"/>
  <c r="BG603" i="1"/>
  <c r="BH662" i="1"/>
  <c r="BD661" i="1"/>
  <c r="BI660" i="1"/>
  <c r="BJ659" i="1"/>
  <c r="BH658" i="1"/>
  <c r="BD657" i="1"/>
  <c r="BI656" i="1"/>
  <c r="BJ655" i="1"/>
  <c r="BH654" i="1"/>
  <c r="BD653" i="1"/>
  <c r="BI652" i="1"/>
  <c r="BJ651" i="1"/>
  <c r="BK650" i="1"/>
  <c r="BG650" i="1"/>
  <c r="BH649" i="1"/>
  <c r="BD649" i="1"/>
  <c r="BI648" i="1"/>
  <c r="BE648" i="1"/>
  <c r="BJ647" i="1"/>
  <c r="BF647" i="1"/>
  <c r="BK646" i="1"/>
  <c r="BG646" i="1"/>
  <c r="BH645" i="1"/>
  <c r="BD645" i="1"/>
  <c r="BI644" i="1"/>
  <c r="BE644" i="1"/>
  <c r="BJ643" i="1"/>
  <c r="BF643" i="1"/>
  <c r="BK642" i="1"/>
  <c r="BG642" i="1"/>
  <c r="BH641" i="1"/>
  <c r="BD641" i="1"/>
  <c r="BI640" i="1"/>
  <c r="BE640" i="1"/>
  <c r="BJ639" i="1"/>
  <c r="BF639" i="1"/>
  <c r="BK638" i="1"/>
  <c r="BG638" i="1"/>
  <c r="BH637" i="1"/>
  <c r="BD637" i="1"/>
  <c r="BI636" i="1"/>
  <c r="BE636" i="1"/>
  <c r="BJ635" i="1"/>
  <c r="BF635" i="1"/>
  <c r="BK634" i="1"/>
  <c r="BG634" i="1"/>
  <c r="BH633" i="1"/>
  <c r="BD633" i="1"/>
  <c r="BI632" i="1"/>
  <c r="BE632" i="1"/>
  <c r="BJ631" i="1"/>
  <c r="BF631" i="1"/>
  <c r="BK630" i="1"/>
  <c r="BG630" i="1"/>
  <c r="BH629" i="1"/>
  <c r="BD629" i="1"/>
  <c r="BI628" i="1"/>
  <c r="BE628" i="1"/>
  <c r="BJ627" i="1"/>
  <c r="BF627" i="1"/>
  <c r="BK626" i="1"/>
  <c r="BG626" i="1"/>
  <c r="BH625" i="1"/>
  <c r="BD625" i="1"/>
  <c r="BI624" i="1"/>
  <c r="BE624" i="1"/>
  <c r="BJ623" i="1"/>
  <c r="BF623" i="1"/>
  <c r="BK622" i="1"/>
  <c r="BG622" i="1"/>
  <c r="BH621" i="1"/>
  <c r="BD621" i="1"/>
  <c r="BI620" i="1"/>
  <c r="BE620" i="1"/>
  <c r="BJ619" i="1"/>
  <c r="BF619" i="1"/>
  <c r="BK618" i="1"/>
  <c r="BG618" i="1"/>
  <c r="BH617" i="1"/>
  <c r="BD617" i="1"/>
  <c r="BI616" i="1"/>
  <c r="BE616" i="1"/>
  <c r="BJ615" i="1"/>
  <c r="BF615" i="1"/>
  <c r="BK614" i="1"/>
  <c r="BG614" i="1"/>
  <c r="BH613" i="1"/>
  <c r="BD613" i="1"/>
  <c r="BI612" i="1"/>
  <c r="BE612" i="1"/>
  <c r="BJ611" i="1"/>
  <c r="BF611" i="1"/>
  <c r="BK610" i="1"/>
  <c r="BG610" i="1"/>
  <c r="BH609" i="1"/>
  <c r="BD609" i="1"/>
  <c r="BI608" i="1"/>
  <c r="BE608" i="1"/>
  <c r="BJ607" i="1"/>
  <c r="BF607" i="1"/>
  <c r="BK606" i="1"/>
  <c r="BG606" i="1"/>
  <c r="BH605" i="1"/>
  <c r="BD605" i="1"/>
  <c r="BI604" i="1"/>
  <c r="BE604" i="1"/>
  <c r="BJ603" i="1"/>
  <c r="BF603" i="1"/>
  <c r="BK602" i="1"/>
  <c r="BK616" i="1"/>
  <c r="BH615" i="1"/>
  <c r="BE614" i="1"/>
  <c r="BF613" i="1"/>
  <c r="BD612" i="1"/>
  <c r="BH611" i="1"/>
  <c r="BE610" i="1"/>
  <c r="BF609" i="1"/>
  <c r="BD608" i="1"/>
  <c r="BH607" i="1"/>
  <c r="BE606" i="1"/>
  <c r="BF605" i="1"/>
  <c r="BD604" i="1"/>
  <c r="BH603" i="1"/>
  <c r="BG602" i="1"/>
  <c r="BH601" i="1"/>
  <c r="BD601" i="1"/>
  <c r="BI600" i="1"/>
  <c r="BE600" i="1"/>
  <c r="BJ599" i="1"/>
  <c r="BF599" i="1"/>
  <c r="BK598" i="1"/>
  <c r="BG598" i="1"/>
  <c r="BH597" i="1"/>
  <c r="BD597" i="1"/>
  <c r="BI596" i="1"/>
  <c r="BE596" i="1"/>
  <c r="BJ595" i="1"/>
  <c r="BF595" i="1"/>
  <c r="BK594" i="1"/>
  <c r="BG594" i="1"/>
  <c r="BH593" i="1"/>
  <c r="BD593" i="1"/>
  <c r="BI592" i="1"/>
  <c r="BE592" i="1"/>
  <c r="BJ591" i="1"/>
  <c r="BF591" i="1"/>
  <c r="BK590" i="1"/>
  <c r="BG590" i="1"/>
  <c r="BH589" i="1"/>
  <c r="BD589" i="1"/>
  <c r="BI588" i="1"/>
  <c r="BE588" i="1"/>
  <c r="BJ587" i="1"/>
  <c r="BF587" i="1"/>
  <c r="BK586" i="1"/>
  <c r="BG586" i="1"/>
  <c r="BH585" i="1"/>
  <c r="BD585" i="1"/>
  <c r="BI584" i="1"/>
  <c r="BE584" i="1"/>
  <c r="BJ583" i="1"/>
  <c r="BF583" i="1"/>
  <c r="BK582" i="1"/>
  <c r="BG582" i="1"/>
  <c r="BH581" i="1"/>
  <c r="BD581" i="1"/>
  <c r="BI580" i="1"/>
  <c r="BE580" i="1"/>
  <c r="BJ579" i="1"/>
  <c r="BF579" i="1"/>
  <c r="BK578" i="1"/>
  <c r="BG578" i="1"/>
  <c r="BH577" i="1"/>
  <c r="BD577" i="1"/>
  <c r="BI576" i="1"/>
  <c r="BE576" i="1"/>
  <c r="BJ575" i="1"/>
  <c r="BF575" i="1"/>
  <c r="BK574" i="1"/>
  <c r="BG574" i="1"/>
  <c r="BH573" i="1"/>
  <c r="BD573" i="1"/>
  <c r="BI572" i="1"/>
  <c r="BE572" i="1"/>
  <c r="BJ571" i="1"/>
  <c r="BF571" i="1"/>
  <c r="BK570" i="1"/>
  <c r="BG570" i="1"/>
  <c r="BH569" i="1"/>
  <c r="BD569" i="1"/>
  <c r="BI568" i="1"/>
  <c r="BE568" i="1"/>
  <c r="BJ567" i="1"/>
  <c r="BF567" i="1"/>
  <c r="BK566" i="1"/>
  <c r="BG566" i="1"/>
  <c r="BH565" i="1"/>
  <c r="BD565" i="1"/>
  <c r="BI564" i="1"/>
  <c r="BE564" i="1"/>
  <c r="BJ563" i="1"/>
  <c r="BF563" i="1"/>
  <c r="BK562" i="1"/>
  <c r="BG562" i="1"/>
  <c r="BH561" i="1"/>
  <c r="BD561" i="1"/>
  <c r="BI560" i="1"/>
  <c r="BE560" i="1"/>
  <c r="BJ559" i="1"/>
  <c r="BF559" i="1"/>
  <c r="BK558" i="1"/>
  <c r="BG558" i="1"/>
  <c r="BH557" i="1"/>
  <c r="BD557" i="1"/>
  <c r="BI556" i="1"/>
  <c r="BE556" i="1"/>
  <c r="BJ555" i="1"/>
  <c r="BF555" i="1"/>
  <c r="BK554" i="1"/>
  <c r="BG554" i="1"/>
  <c r="BG616" i="1"/>
  <c r="BD615" i="1"/>
  <c r="BK613" i="1"/>
  <c r="BK612" i="1"/>
  <c r="BE611" i="1"/>
  <c r="BJ610" i="1"/>
  <c r="BK609" i="1"/>
  <c r="BK608" i="1"/>
  <c r="BE607" i="1"/>
  <c r="BJ606" i="1"/>
  <c r="BK605" i="1"/>
  <c r="BK604" i="1"/>
  <c r="BE603" i="1"/>
  <c r="BJ602" i="1"/>
  <c r="BF602" i="1"/>
  <c r="BK601" i="1"/>
  <c r="BG601" i="1"/>
  <c r="BH600" i="1"/>
  <c r="BD600" i="1"/>
  <c r="BI599" i="1"/>
  <c r="BE599" i="1"/>
  <c r="BJ598" i="1"/>
  <c r="BF598" i="1"/>
  <c r="BK597" i="1"/>
  <c r="BG597" i="1"/>
  <c r="BH596" i="1"/>
  <c r="BD596" i="1"/>
  <c r="BI595" i="1"/>
  <c r="BE595" i="1"/>
  <c r="BJ594" i="1"/>
  <c r="BF594" i="1"/>
  <c r="BK593" i="1"/>
  <c r="BG593" i="1"/>
  <c r="BH592" i="1"/>
  <c r="BD592" i="1"/>
  <c r="BI591" i="1"/>
  <c r="BE591" i="1"/>
  <c r="BJ590" i="1"/>
  <c r="BF590" i="1"/>
  <c r="BK589" i="1"/>
  <c r="BG589" i="1"/>
  <c r="BH588" i="1"/>
  <c r="BD588" i="1"/>
  <c r="BI587" i="1"/>
  <c r="BE587" i="1"/>
  <c r="BJ586" i="1"/>
  <c r="BF586" i="1"/>
  <c r="BK585" i="1"/>
  <c r="BG585" i="1"/>
  <c r="BH584" i="1"/>
  <c r="BD584" i="1"/>
  <c r="BI583" i="1"/>
  <c r="BE583" i="1"/>
  <c r="BJ582" i="1"/>
  <c r="BF582" i="1"/>
  <c r="BK581" i="1"/>
  <c r="BG581" i="1"/>
  <c r="BH580" i="1"/>
  <c r="BD580" i="1"/>
  <c r="BI579" i="1"/>
  <c r="BE579" i="1"/>
  <c r="BJ578" i="1"/>
  <c r="BF578" i="1"/>
  <c r="BK577" i="1"/>
  <c r="BG577" i="1"/>
  <c r="BH576" i="1"/>
  <c r="BD576" i="1"/>
  <c r="BI575" i="1"/>
  <c r="BE575" i="1"/>
  <c r="BJ574" i="1"/>
  <c r="BF574" i="1"/>
  <c r="BK573" i="1"/>
  <c r="BG573" i="1"/>
  <c r="BH572" i="1"/>
  <c r="BD572" i="1"/>
  <c r="BI571" i="1"/>
  <c r="BE571" i="1"/>
  <c r="BJ570" i="1"/>
  <c r="BF570" i="1"/>
  <c r="BK569" i="1"/>
  <c r="BG569" i="1"/>
  <c r="BH568" i="1"/>
  <c r="BD568" i="1"/>
  <c r="BI567" i="1"/>
  <c r="BE567" i="1"/>
  <c r="BJ566" i="1"/>
  <c r="BF566" i="1"/>
  <c r="BK565" i="1"/>
  <c r="BG565" i="1"/>
  <c r="BH564" i="1"/>
  <c r="BD564" i="1"/>
  <c r="BI563" i="1"/>
  <c r="BE563" i="1"/>
  <c r="BJ613" i="1"/>
  <c r="BH612" i="1"/>
  <c r="BD611" i="1"/>
  <c r="BI610" i="1"/>
  <c r="BJ609" i="1"/>
  <c r="BH608" i="1"/>
  <c r="BD607" i="1"/>
  <c r="BI606" i="1"/>
  <c r="BJ605" i="1"/>
  <c r="BH604" i="1"/>
  <c r="BD603" i="1"/>
  <c r="BI602" i="1"/>
  <c r="BE602" i="1"/>
  <c r="BJ601" i="1"/>
  <c r="BF601" i="1"/>
  <c r="BK600" i="1"/>
  <c r="BG600" i="1"/>
  <c r="BH599" i="1"/>
  <c r="BD599" i="1"/>
  <c r="BI598" i="1"/>
  <c r="BE598" i="1"/>
  <c r="BJ597" i="1"/>
  <c r="BF597" i="1"/>
  <c r="BK596" i="1"/>
  <c r="BG596" i="1"/>
  <c r="BH595" i="1"/>
  <c r="BD595" i="1"/>
  <c r="BI594" i="1"/>
  <c r="BE594" i="1"/>
  <c r="BJ593" i="1"/>
  <c r="BF593" i="1"/>
  <c r="BK592" i="1"/>
  <c r="BG592" i="1"/>
  <c r="BH591" i="1"/>
  <c r="BD591" i="1"/>
  <c r="BI590" i="1"/>
  <c r="BE590" i="1"/>
  <c r="BJ589" i="1"/>
  <c r="BF589" i="1"/>
  <c r="BK588" i="1"/>
  <c r="BG588" i="1"/>
  <c r="BH587" i="1"/>
  <c r="BD587" i="1"/>
  <c r="BI586" i="1"/>
  <c r="BE586" i="1"/>
  <c r="BJ585" i="1"/>
  <c r="BF585" i="1"/>
  <c r="BK584" i="1"/>
  <c r="BG584" i="1"/>
  <c r="BH583" i="1"/>
  <c r="BD583" i="1"/>
  <c r="BI582" i="1"/>
  <c r="BE582" i="1"/>
  <c r="BJ581" i="1"/>
  <c r="BF581" i="1"/>
  <c r="BK580" i="1"/>
  <c r="BG580" i="1"/>
  <c r="BH579" i="1"/>
  <c r="BD579" i="1"/>
  <c r="BI578" i="1"/>
  <c r="BE578" i="1"/>
  <c r="BJ577" i="1"/>
  <c r="BF577" i="1"/>
  <c r="BK576" i="1"/>
  <c r="BG576" i="1"/>
  <c r="BH575" i="1"/>
  <c r="BD575" i="1"/>
  <c r="BI574" i="1"/>
  <c r="BE574" i="1"/>
  <c r="BJ573" i="1"/>
  <c r="BF573" i="1"/>
  <c r="BK572" i="1"/>
  <c r="BG572" i="1"/>
  <c r="BH571" i="1"/>
  <c r="BD571" i="1"/>
  <c r="BI570" i="1"/>
  <c r="BE570" i="1"/>
  <c r="BJ569" i="1"/>
  <c r="BF569" i="1"/>
  <c r="BK568" i="1"/>
  <c r="BG568" i="1"/>
  <c r="BH567" i="1"/>
  <c r="BD567" i="1"/>
  <c r="BI566" i="1"/>
  <c r="BE566" i="1"/>
  <c r="BJ565" i="1"/>
  <c r="BF565" i="1"/>
  <c r="BK564" i="1"/>
  <c r="BG564" i="1"/>
  <c r="BI614" i="1"/>
  <c r="BG613" i="1"/>
  <c r="BG612" i="1"/>
  <c r="BI611" i="1"/>
  <c r="BF610" i="1"/>
  <c r="BG609" i="1"/>
  <c r="BG608" i="1"/>
  <c r="BI607" i="1"/>
  <c r="BF606" i="1"/>
  <c r="BG605" i="1"/>
  <c r="BG604" i="1"/>
  <c r="BI603" i="1"/>
  <c r="BH602" i="1"/>
  <c r="BD602" i="1"/>
  <c r="BI601" i="1"/>
  <c r="BE601" i="1"/>
  <c r="BJ600" i="1"/>
  <c r="BF600" i="1"/>
  <c r="BK599" i="1"/>
  <c r="BG599" i="1"/>
  <c r="BH598" i="1"/>
  <c r="BD598" i="1"/>
  <c r="BI597" i="1"/>
  <c r="BE597" i="1"/>
  <c r="BJ596" i="1"/>
  <c r="BF596" i="1"/>
  <c r="BK595" i="1"/>
  <c r="BG595" i="1"/>
  <c r="BH594" i="1"/>
  <c r="BD594" i="1"/>
  <c r="BI593" i="1"/>
  <c r="BE593" i="1"/>
  <c r="BJ592" i="1"/>
  <c r="BF592" i="1"/>
  <c r="BK591" i="1"/>
  <c r="BG591" i="1"/>
  <c r="BH590" i="1"/>
  <c r="BD590" i="1"/>
  <c r="BI589" i="1"/>
  <c r="BE589" i="1"/>
  <c r="BJ588" i="1"/>
  <c r="BF588" i="1"/>
  <c r="BK587" i="1"/>
  <c r="BG587" i="1"/>
  <c r="BH586" i="1"/>
  <c r="BD586" i="1"/>
  <c r="BI585" i="1"/>
  <c r="BE585" i="1"/>
  <c r="BJ584" i="1"/>
  <c r="BF584" i="1"/>
  <c r="BK583" i="1"/>
  <c r="BG583" i="1"/>
  <c r="BH582" i="1"/>
  <c r="BD582" i="1"/>
  <c r="BI581" i="1"/>
  <c r="BE581" i="1"/>
  <c r="BJ580" i="1"/>
  <c r="BF580" i="1"/>
  <c r="BK579" i="1"/>
  <c r="BG579" i="1"/>
  <c r="BH578" i="1"/>
  <c r="BD578" i="1"/>
  <c r="BI577" i="1"/>
  <c r="BE577" i="1"/>
  <c r="BJ576" i="1"/>
  <c r="BF576" i="1"/>
  <c r="BK575" i="1"/>
  <c r="BG575" i="1"/>
  <c r="BH574" i="1"/>
  <c r="BD574" i="1"/>
  <c r="BI573" i="1"/>
  <c r="BE573" i="1"/>
  <c r="BJ572" i="1"/>
  <c r="BF572" i="1"/>
  <c r="BK571" i="1"/>
  <c r="BG571" i="1"/>
  <c r="BH570" i="1"/>
  <c r="BD570" i="1"/>
  <c r="BI569" i="1"/>
  <c r="BE569" i="1"/>
  <c r="BJ568" i="1"/>
  <c r="BF568" i="1"/>
  <c r="BK567" i="1"/>
  <c r="BG567" i="1"/>
  <c r="BH566" i="1"/>
  <c r="BD566" i="1"/>
  <c r="BI565" i="1"/>
  <c r="BE565" i="1"/>
  <c r="BJ564" i="1"/>
  <c r="BF564" i="1"/>
  <c r="BK563" i="1"/>
  <c r="BG563" i="1"/>
  <c r="BH562" i="1"/>
  <c r="BD562" i="1"/>
  <c r="BI561" i="1"/>
  <c r="BE561" i="1"/>
  <c r="BJ560" i="1"/>
  <c r="BF560" i="1"/>
  <c r="BK559" i="1"/>
  <c r="BG559" i="1"/>
  <c r="BF562" i="1"/>
  <c r="BG561" i="1"/>
  <c r="BG560" i="1"/>
  <c r="BI559" i="1"/>
  <c r="BH558" i="1"/>
  <c r="BK557" i="1"/>
  <c r="BF557" i="1"/>
  <c r="BJ556" i="1"/>
  <c r="BD556" i="1"/>
  <c r="BG555" i="1"/>
  <c r="BH554" i="1"/>
  <c r="BH553" i="1"/>
  <c r="BD553" i="1"/>
  <c r="BI552" i="1"/>
  <c r="BE552" i="1"/>
  <c r="BJ551" i="1"/>
  <c r="BF551" i="1"/>
  <c r="BK550" i="1"/>
  <c r="BG550" i="1"/>
  <c r="BH549" i="1"/>
  <c r="BD549" i="1"/>
  <c r="BI548" i="1"/>
  <c r="BE548" i="1"/>
  <c r="BJ547" i="1"/>
  <c r="BF547" i="1"/>
  <c r="BK546" i="1"/>
  <c r="BG546" i="1"/>
  <c r="BH545" i="1"/>
  <c r="BD545" i="1"/>
  <c r="BI544" i="1"/>
  <c r="BE544" i="1"/>
  <c r="BJ543" i="1"/>
  <c r="BF543" i="1"/>
  <c r="BK542" i="1"/>
  <c r="BG542" i="1"/>
  <c r="BH541" i="1"/>
  <c r="BD541" i="1"/>
  <c r="BI540" i="1"/>
  <c r="BE540" i="1"/>
  <c r="BJ539" i="1"/>
  <c r="BF539" i="1"/>
  <c r="BK538" i="1"/>
  <c r="BG538" i="1"/>
  <c r="BH537" i="1"/>
  <c r="BD537" i="1"/>
  <c r="BI536" i="1"/>
  <c r="BE536" i="1"/>
  <c r="BJ535" i="1"/>
  <c r="BF535" i="1"/>
  <c r="BK534" i="1"/>
  <c r="BG534" i="1"/>
  <c r="BH533" i="1"/>
  <c r="BD533" i="1"/>
  <c r="BI532" i="1"/>
  <c r="BE532" i="1"/>
  <c r="BJ531" i="1"/>
  <c r="BF531" i="1"/>
  <c r="BK530" i="1"/>
  <c r="BG530" i="1"/>
  <c r="BH529" i="1"/>
  <c r="BD529" i="1"/>
  <c r="BI528" i="1"/>
  <c r="BE528" i="1"/>
  <c r="BJ527" i="1"/>
  <c r="BF527" i="1"/>
  <c r="BK526" i="1"/>
  <c r="BG526" i="1"/>
  <c r="BH525" i="1"/>
  <c r="BD525" i="1"/>
  <c r="BI524" i="1"/>
  <c r="BE524" i="1"/>
  <c r="BJ523" i="1"/>
  <c r="BF523" i="1"/>
  <c r="BK522" i="1"/>
  <c r="BG522" i="1"/>
  <c r="BH521" i="1"/>
  <c r="BD521" i="1"/>
  <c r="BI520" i="1"/>
  <c r="BE520" i="1"/>
  <c r="BJ519" i="1"/>
  <c r="BF519" i="1"/>
  <c r="BK518" i="1"/>
  <c r="BG518" i="1"/>
  <c r="BH517" i="1"/>
  <c r="BD517" i="1"/>
  <c r="BI516" i="1"/>
  <c r="BE516" i="1"/>
  <c r="BJ515" i="1"/>
  <c r="BF515" i="1"/>
  <c r="BK514" i="1"/>
  <c r="BG514" i="1"/>
  <c r="BH513" i="1"/>
  <c r="BD513" i="1"/>
  <c r="BI512" i="1"/>
  <c r="BE512" i="1"/>
  <c r="BJ511" i="1"/>
  <c r="BF511" i="1"/>
  <c r="BK510" i="1"/>
  <c r="BG510" i="1"/>
  <c r="BH509" i="1"/>
  <c r="BD509" i="1"/>
  <c r="BI508" i="1"/>
  <c r="BE508" i="1"/>
  <c r="BJ507" i="1"/>
  <c r="BF507" i="1"/>
  <c r="BK506" i="1"/>
  <c r="BG506" i="1"/>
  <c r="BH505" i="1"/>
  <c r="BD505" i="1"/>
  <c r="BI504" i="1"/>
  <c r="BE504" i="1"/>
  <c r="BJ503" i="1"/>
  <c r="BF503" i="1"/>
  <c r="BK502" i="1"/>
  <c r="BG502" i="1"/>
  <c r="BH501" i="1"/>
  <c r="BD501" i="1"/>
  <c r="BI500" i="1"/>
  <c r="BE500" i="1"/>
  <c r="BJ499" i="1"/>
  <c r="BF499" i="1"/>
  <c r="BK498" i="1"/>
  <c r="BG498" i="1"/>
  <c r="BH497" i="1"/>
  <c r="BD497" i="1"/>
  <c r="BI496" i="1"/>
  <c r="BE496" i="1"/>
  <c r="BJ495" i="1"/>
  <c r="BF495" i="1"/>
  <c r="BK494" i="1"/>
  <c r="BG494" i="1"/>
  <c r="BH493" i="1"/>
  <c r="BD493" i="1"/>
  <c r="BI492" i="1"/>
  <c r="BE492" i="1"/>
  <c r="BJ491" i="1"/>
  <c r="BF491" i="1"/>
  <c r="BK490" i="1"/>
  <c r="BG490" i="1"/>
  <c r="BH489" i="1"/>
  <c r="BD489" i="1"/>
  <c r="BI488" i="1"/>
  <c r="BE488" i="1"/>
  <c r="BJ487" i="1"/>
  <c r="BF487" i="1"/>
  <c r="BK486" i="1"/>
  <c r="BG486" i="1"/>
  <c r="BH485" i="1"/>
  <c r="BD485" i="1"/>
  <c r="BI484" i="1"/>
  <c r="BE484" i="1"/>
  <c r="BE562" i="1"/>
  <c r="BF561" i="1"/>
  <c r="BD560" i="1"/>
  <c r="BH559" i="1"/>
  <c r="BF558" i="1"/>
  <c r="BJ557" i="1"/>
  <c r="BE557" i="1"/>
  <c r="BH556" i="1"/>
  <c r="BK555" i="1"/>
  <c r="BE555" i="1"/>
  <c r="BF554" i="1"/>
  <c r="BK553" i="1"/>
  <c r="BG553" i="1"/>
  <c r="BH552" i="1"/>
  <c r="BD552" i="1"/>
  <c r="BI551" i="1"/>
  <c r="BE551" i="1"/>
  <c r="BJ550" i="1"/>
  <c r="BF550" i="1"/>
  <c r="BK549" i="1"/>
  <c r="BG549" i="1"/>
  <c r="BH548" i="1"/>
  <c r="BD548" i="1"/>
  <c r="BI547" i="1"/>
  <c r="BE547" i="1"/>
  <c r="BJ546" i="1"/>
  <c r="BF546" i="1"/>
  <c r="BK545" i="1"/>
  <c r="BG545" i="1"/>
  <c r="BH544" i="1"/>
  <c r="BD544" i="1"/>
  <c r="BI543" i="1"/>
  <c r="BE543" i="1"/>
  <c r="BJ542" i="1"/>
  <c r="BF542" i="1"/>
  <c r="BK541" i="1"/>
  <c r="BG541" i="1"/>
  <c r="BH540" i="1"/>
  <c r="BD540" i="1"/>
  <c r="BI539" i="1"/>
  <c r="BE539" i="1"/>
  <c r="BJ538" i="1"/>
  <c r="BF538" i="1"/>
  <c r="BK537" i="1"/>
  <c r="BG537" i="1"/>
  <c r="BH536" i="1"/>
  <c r="BD536" i="1"/>
  <c r="BI535" i="1"/>
  <c r="BE535" i="1"/>
  <c r="BJ534" i="1"/>
  <c r="BF534" i="1"/>
  <c r="BK533" i="1"/>
  <c r="BG533" i="1"/>
  <c r="BH532" i="1"/>
  <c r="BD532" i="1"/>
  <c r="BI531" i="1"/>
  <c r="BE531" i="1"/>
  <c r="BJ530" i="1"/>
  <c r="BF530" i="1"/>
  <c r="BK529" i="1"/>
  <c r="BG529" i="1"/>
  <c r="BH528" i="1"/>
  <c r="BD528" i="1"/>
  <c r="BI527" i="1"/>
  <c r="BE527" i="1"/>
  <c r="BJ526" i="1"/>
  <c r="BF526" i="1"/>
  <c r="BK525" i="1"/>
  <c r="BG525" i="1"/>
  <c r="BH524" i="1"/>
  <c r="BD524" i="1"/>
  <c r="BI523" i="1"/>
  <c r="BE523" i="1"/>
  <c r="BJ522" i="1"/>
  <c r="BF522" i="1"/>
  <c r="BK521" i="1"/>
  <c r="BG521" i="1"/>
  <c r="BH520" i="1"/>
  <c r="BD520" i="1"/>
  <c r="BI519" i="1"/>
  <c r="BE519" i="1"/>
  <c r="BJ518" i="1"/>
  <c r="BF518" i="1"/>
  <c r="BK517" i="1"/>
  <c r="BG517" i="1"/>
  <c r="BH516" i="1"/>
  <c r="BD516" i="1"/>
  <c r="BI515" i="1"/>
  <c r="BE515" i="1"/>
  <c r="BJ514" i="1"/>
  <c r="BF514" i="1"/>
  <c r="BK513" i="1"/>
  <c r="BG513" i="1"/>
  <c r="BH512" i="1"/>
  <c r="BD512" i="1"/>
  <c r="BI511" i="1"/>
  <c r="BE511" i="1"/>
  <c r="BJ510" i="1"/>
  <c r="BF510" i="1"/>
  <c r="BK509" i="1"/>
  <c r="BG509" i="1"/>
  <c r="BH508" i="1"/>
  <c r="BD508" i="1"/>
  <c r="BI507" i="1"/>
  <c r="BE507" i="1"/>
  <c r="BJ506" i="1"/>
  <c r="BF506" i="1"/>
  <c r="BK505" i="1"/>
  <c r="BG505" i="1"/>
  <c r="BH504" i="1"/>
  <c r="BD504" i="1"/>
  <c r="BI503" i="1"/>
  <c r="BE503" i="1"/>
  <c r="BJ502" i="1"/>
  <c r="BF502" i="1"/>
  <c r="BK501" i="1"/>
  <c r="BG501" i="1"/>
  <c r="BH500" i="1"/>
  <c r="BD500" i="1"/>
  <c r="BH563" i="1"/>
  <c r="BJ562" i="1"/>
  <c r="BK561" i="1"/>
  <c r="BK560" i="1"/>
  <c r="BE559" i="1"/>
  <c r="BJ558" i="1"/>
  <c r="BE558" i="1"/>
  <c r="BI557" i="1"/>
  <c r="BG556" i="1"/>
  <c r="BI555" i="1"/>
  <c r="BD555" i="1"/>
  <c r="BJ554" i="1"/>
  <c r="BE554" i="1"/>
  <c r="BJ553" i="1"/>
  <c r="BF553" i="1"/>
  <c r="BK552" i="1"/>
  <c r="BG552" i="1"/>
  <c r="BH551" i="1"/>
  <c r="BD551" i="1"/>
  <c r="BI550" i="1"/>
  <c r="BE550" i="1"/>
  <c r="BJ549" i="1"/>
  <c r="BF549" i="1"/>
  <c r="BK548" i="1"/>
  <c r="BG548" i="1"/>
  <c r="BH547" i="1"/>
  <c r="BD547" i="1"/>
  <c r="BI546" i="1"/>
  <c r="BE546" i="1"/>
  <c r="BJ545" i="1"/>
  <c r="BF545" i="1"/>
  <c r="BK544" i="1"/>
  <c r="BG544" i="1"/>
  <c r="BH543" i="1"/>
  <c r="BD543" i="1"/>
  <c r="BI542" i="1"/>
  <c r="BE542" i="1"/>
  <c r="BJ541" i="1"/>
  <c r="BF541" i="1"/>
  <c r="BK540" i="1"/>
  <c r="BG540" i="1"/>
  <c r="BH539" i="1"/>
  <c r="BD539" i="1"/>
  <c r="BI538" i="1"/>
  <c r="BE538" i="1"/>
  <c r="BJ537" i="1"/>
  <c r="BF537" i="1"/>
  <c r="BK536" i="1"/>
  <c r="BG536" i="1"/>
  <c r="BH535" i="1"/>
  <c r="BD535" i="1"/>
  <c r="BI534" i="1"/>
  <c r="BE534" i="1"/>
  <c r="BJ533" i="1"/>
  <c r="BF533" i="1"/>
  <c r="BK532" i="1"/>
  <c r="BG532" i="1"/>
  <c r="BH531" i="1"/>
  <c r="BD531" i="1"/>
  <c r="BI530" i="1"/>
  <c r="BE530" i="1"/>
  <c r="BJ529" i="1"/>
  <c r="BF529" i="1"/>
  <c r="BK528" i="1"/>
  <c r="BG528" i="1"/>
  <c r="BH527" i="1"/>
  <c r="BD527" i="1"/>
  <c r="BI526" i="1"/>
  <c r="BE526" i="1"/>
  <c r="BJ525" i="1"/>
  <c r="BF525" i="1"/>
  <c r="BK524" i="1"/>
  <c r="BG524" i="1"/>
  <c r="BH523" i="1"/>
  <c r="BD523" i="1"/>
  <c r="BI522" i="1"/>
  <c r="BE522" i="1"/>
  <c r="BJ521" i="1"/>
  <c r="BF521" i="1"/>
  <c r="BK520" i="1"/>
  <c r="BG520" i="1"/>
  <c r="BH519" i="1"/>
  <c r="BD519" i="1"/>
  <c r="BI518" i="1"/>
  <c r="BE518" i="1"/>
  <c r="BJ517" i="1"/>
  <c r="BF517" i="1"/>
  <c r="BK516" i="1"/>
  <c r="BG516" i="1"/>
  <c r="BH515" i="1"/>
  <c r="BD515" i="1"/>
  <c r="BI514" i="1"/>
  <c r="BE514" i="1"/>
  <c r="BJ513" i="1"/>
  <c r="BF513" i="1"/>
  <c r="BK512" i="1"/>
  <c r="BG512" i="1"/>
  <c r="BH511" i="1"/>
  <c r="BD511" i="1"/>
  <c r="BI510" i="1"/>
  <c r="BE510" i="1"/>
  <c r="BJ509" i="1"/>
  <c r="BF509" i="1"/>
  <c r="BK508" i="1"/>
  <c r="BG508" i="1"/>
  <c r="BH507" i="1"/>
  <c r="BD507" i="1"/>
  <c r="BI506" i="1"/>
  <c r="BE506" i="1"/>
  <c r="BJ505" i="1"/>
  <c r="BF505" i="1"/>
  <c r="BK504" i="1"/>
  <c r="BG504" i="1"/>
  <c r="BH503" i="1"/>
  <c r="BD503" i="1"/>
  <c r="BI502" i="1"/>
  <c r="BE502" i="1"/>
  <c r="BJ501" i="1"/>
  <c r="BF501" i="1"/>
  <c r="BK500" i="1"/>
  <c r="BG500" i="1"/>
  <c r="BH499" i="1"/>
  <c r="BD499" i="1"/>
  <c r="BI498" i="1"/>
  <c r="BE498" i="1"/>
  <c r="BJ497" i="1"/>
  <c r="BF497" i="1"/>
  <c r="BK496" i="1"/>
  <c r="BG496" i="1"/>
  <c r="BH495" i="1"/>
  <c r="BD495" i="1"/>
  <c r="BI494" i="1"/>
  <c r="BE494" i="1"/>
  <c r="BJ493" i="1"/>
  <c r="BF493" i="1"/>
  <c r="BK492" i="1"/>
  <c r="BG492" i="1"/>
  <c r="BH491" i="1"/>
  <c r="BD491" i="1"/>
  <c r="BI490" i="1"/>
  <c r="BE490" i="1"/>
  <c r="BJ489" i="1"/>
  <c r="BF489" i="1"/>
  <c r="BK488" i="1"/>
  <c r="BG488" i="1"/>
  <c r="BH487" i="1"/>
  <c r="BD487" i="1"/>
  <c r="BI486" i="1"/>
  <c r="BE486" i="1"/>
  <c r="BJ485" i="1"/>
  <c r="BF485" i="1"/>
  <c r="BK484" i="1"/>
  <c r="BG484" i="1"/>
  <c r="BD563" i="1"/>
  <c r="BI562" i="1"/>
  <c r="BJ561" i="1"/>
  <c r="BH560" i="1"/>
  <c r="BD559" i="1"/>
  <c r="BI558" i="1"/>
  <c r="BD558" i="1"/>
  <c r="BG557" i="1"/>
  <c r="BK556" i="1"/>
  <c r="BF556" i="1"/>
  <c r="BH555" i="1"/>
  <c r="BI554" i="1"/>
  <c r="BD554" i="1"/>
  <c r="BI553" i="1"/>
  <c r="BE553" i="1"/>
  <c r="BJ552" i="1"/>
  <c r="BF552" i="1"/>
  <c r="BK551" i="1"/>
  <c r="BG551" i="1"/>
  <c r="BH550" i="1"/>
  <c r="BD550" i="1"/>
  <c r="BI549" i="1"/>
  <c r="BE549" i="1"/>
  <c r="BJ548" i="1"/>
  <c r="BF548" i="1"/>
  <c r="BK547" i="1"/>
  <c r="BG547" i="1"/>
  <c r="BH546" i="1"/>
  <c r="BD546" i="1"/>
  <c r="BI545" i="1"/>
  <c r="BE545" i="1"/>
  <c r="BJ544" i="1"/>
  <c r="BF544" i="1"/>
  <c r="BK543" i="1"/>
  <c r="BG543" i="1"/>
  <c r="BH542" i="1"/>
  <c r="BD542" i="1"/>
  <c r="BI541" i="1"/>
  <c r="BE541" i="1"/>
  <c r="BJ540" i="1"/>
  <c r="BF540" i="1"/>
  <c r="BK539" i="1"/>
  <c r="BG539" i="1"/>
  <c r="BH538" i="1"/>
  <c r="BD538" i="1"/>
  <c r="BI537" i="1"/>
  <c r="BE537" i="1"/>
  <c r="BJ536" i="1"/>
  <c r="BF536" i="1"/>
  <c r="BK535" i="1"/>
  <c r="BG535" i="1"/>
  <c r="BH534" i="1"/>
  <c r="BD534" i="1"/>
  <c r="BI533" i="1"/>
  <c r="BE533" i="1"/>
  <c r="BJ532" i="1"/>
  <c r="BF532" i="1"/>
  <c r="BK531" i="1"/>
  <c r="BG531" i="1"/>
  <c r="BG523" i="1"/>
  <c r="BD522" i="1"/>
  <c r="BE521" i="1"/>
  <c r="BF520" i="1"/>
  <c r="BK519" i="1"/>
  <c r="BH518" i="1"/>
  <c r="BI517" i="1"/>
  <c r="BJ516" i="1"/>
  <c r="BG507" i="1"/>
  <c r="BD506" i="1"/>
  <c r="BE505" i="1"/>
  <c r="BF504" i="1"/>
  <c r="BK503" i="1"/>
  <c r="BH502" i="1"/>
  <c r="BI501" i="1"/>
  <c r="BJ500" i="1"/>
  <c r="BE499" i="1"/>
  <c r="BJ498" i="1"/>
  <c r="BI497" i="1"/>
  <c r="BF496" i="1"/>
  <c r="BE495" i="1"/>
  <c r="BJ494" i="1"/>
  <c r="BI493" i="1"/>
  <c r="BF492" i="1"/>
  <c r="BE491" i="1"/>
  <c r="BJ490" i="1"/>
  <c r="BI489" i="1"/>
  <c r="BF488" i="1"/>
  <c r="BE487" i="1"/>
  <c r="BJ486" i="1"/>
  <c r="BI485" i="1"/>
  <c r="BF484" i="1"/>
  <c r="BH483" i="1"/>
  <c r="BD483" i="1"/>
  <c r="BI482" i="1"/>
  <c r="BE482" i="1"/>
  <c r="BJ481" i="1"/>
  <c r="BF481" i="1"/>
  <c r="BK480" i="1"/>
  <c r="BG480" i="1"/>
  <c r="BH479" i="1"/>
  <c r="BD479" i="1"/>
  <c r="BI478" i="1"/>
  <c r="BE478" i="1"/>
  <c r="BJ477" i="1"/>
  <c r="BF477" i="1"/>
  <c r="BK476" i="1"/>
  <c r="BG476" i="1"/>
  <c r="BH475" i="1"/>
  <c r="BD475" i="1"/>
  <c r="BI474" i="1"/>
  <c r="BE474" i="1"/>
  <c r="BJ473" i="1"/>
  <c r="BF473" i="1"/>
  <c r="BK472" i="1"/>
  <c r="BG472" i="1"/>
  <c r="BH471" i="1"/>
  <c r="BD471" i="1"/>
  <c r="BI470" i="1"/>
  <c r="BE470" i="1"/>
  <c r="BJ469" i="1"/>
  <c r="BF469" i="1"/>
  <c r="BK468" i="1"/>
  <c r="BG468" i="1"/>
  <c r="BH467" i="1"/>
  <c r="BD467" i="1"/>
  <c r="BI466" i="1"/>
  <c r="BE466" i="1"/>
  <c r="BJ465" i="1"/>
  <c r="BF465" i="1"/>
  <c r="BK464" i="1"/>
  <c r="BG464" i="1"/>
  <c r="BH463" i="1"/>
  <c r="BD463" i="1"/>
  <c r="BI462" i="1"/>
  <c r="BE462" i="1"/>
  <c r="BJ461" i="1"/>
  <c r="BF461" i="1"/>
  <c r="BK460" i="1"/>
  <c r="BG460" i="1"/>
  <c r="BH459" i="1"/>
  <c r="BD459" i="1"/>
  <c r="BI458" i="1"/>
  <c r="BE458" i="1"/>
  <c r="BJ457" i="1"/>
  <c r="BF457" i="1"/>
  <c r="BK456" i="1"/>
  <c r="BG456" i="1"/>
  <c r="BH455" i="1"/>
  <c r="BD455" i="1"/>
  <c r="BI454" i="1"/>
  <c r="BE454" i="1"/>
  <c r="BJ453" i="1"/>
  <c r="BF453" i="1"/>
  <c r="BK452" i="1"/>
  <c r="BG452" i="1"/>
  <c r="BH451" i="1"/>
  <c r="BD451" i="1"/>
  <c r="BI450" i="1"/>
  <c r="BE450" i="1"/>
  <c r="BJ449" i="1"/>
  <c r="BF449" i="1"/>
  <c r="BK448" i="1"/>
  <c r="BG448" i="1"/>
  <c r="BH447" i="1"/>
  <c r="BD447" i="1"/>
  <c r="BI446" i="1"/>
  <c r="BE446" i="1"/>
  <c r="BJ445" i="1"/>
  <c r="BF445" i="1"/>
  <c r="BK444" i="1"/>
  <c r="BG444" i="1"/>
  <c r="BH443" i="1"/>
  <c r="BD443" i="1"/>
  <c r="BI442" i="1"/>
  <c r="BE442" i="1"/>
  <c r="BJ441" i="1"/>
  <c r="BF441" i="1"/>
  <c r="BK440" i="1"/>
  <c r="BG440" i="1"/>
  <c r="BH439" i="1"/>
  <c r="BD439" i="1"/>
  <c r="BI438" i="1"/>
  <c r="BE438" i="1"/>
  <c r="BJ437" i="1"/>
  <c r="BF437" i="1"/>
  <c r="BK436" i="1"/>
  <c r="BG436" i="1"/>
  <c r="BH435" i="1"/>
  <c r="BD435" i="1"/>
  <c r="BI434" i="1"/>
  <c r="BE434" i="1"/>
  <c r="BJ433" i="1"/>
  <c r="BF433" i="1"/>
  <c r="BK432" i="1"/>
  <c r="BG432" i="1"/>
  <c r="BH431" i="1"/>
  <c r="BD431" i="1"/>
  <c r="BI430" i="1"/>
  <c r="BE430" i="1"/>
  <c r="BJ429" i="1"/>
  <c r="BF429" i="1"/>
  <c r="BK428" i="1"/>
  <c r="BG428" i="1"/>
  <c r="BH427" i="1"/>
  <c r="BD427" i="1"/>
  <c r="BI426" i="1"/>
  <c r="BE426" i="1"/>
  <c r="BJ425" i="1"/>
  <c r="BF425" i="1"/>
  <c r="BK424" i="1"/>
  <c r="BG424" i="1"/>
  <c r="BH423" i="1"/>
  <c r="BD423" i="1"/>
  <c r="BI422" i="1"/>
  <c r="BE422" i="1"/>
  <c r="BJ421" i="1"/>
  <c r="BF421" i="1"/>
  <c r="BK420" i="1"/>
  <c r="BG420" i="1"/>
  <c r="BH419" i="1"/>
  <c r="BD419" i="1"/>
  <c r="BI418" i="1"/>
  <c r="BE418" i="1"/>
  <c r="BJ417" i="1"/>
  <c r="BF417" i="1"/>
  <c r="BK416" i="1"/>
  <c r="BG416" i="1"/>
  <c r="BH415" i="1"/>
  <c r="BD415" i="1"/>
  <c r="BI414" i="1"/>
  <c r="BE414" i="1"/>
  <c r="BJ413" i="1"/>
  <c r="BF413" i="1"/>
  <c r="BK412" i="1"/>
  <c r="BG412" i="1"/>
  <c r="BH411" i="1"/>
  <c r="BD411" i="1"/>
  <c r="BI410" i="1"/>
  <c r="BE410" i="1"/>
  <c r="BJ409" i="1"/>
  <c r="BF409" i="1"/>
  <c r="BK408" i="1"/>
  <c r="BG408" i="1"/>
  <c r="BH407" i="1"/>
  <c r="BD407" i="1"/>
  <c r="BI406" i="1"/>
  <c r="BE406" i="1"/>
  <c r="BJ405" i="1"/>
  <c r="BF405" i="1"/>
  <c r="BK404" i="1"/>
  <c r="BG404" i="1"/>
  <c r="BH403" i="1"/>
  <c r="BD403" i="1"/>
  <c r="BI402" i="1"/>
  <c r="BE402" i="1"/>
  <c r="BJ401" i="1"/>
  <c r="BF401" i="1"/>
  <c r="BK400" i="1"/>
  <c r="BG400" i="1"/>
  <c r="BH399" i="1"/>
  <c r="BD399" i="1"/>
  <c r="BI398" i="1"/>
  <c r="BE398" i="1"/>
  <c r="BJ397" i="1"/>
  <c r="BF397" i="1"/>
  <c r="BK396" i="1"/>
  <c r="BG396" i="1"/>
  <c r="BH395" i="1"/>
  <c r="BD395" i="1"/>
  <c r="BI394" i="1"/>
  <c r="BE394" i="1"/>
  <c r="BJ393" i="1"/>
  <c r="BF393" i="1"/>
  <c r="BK392" i="1"/>
  <c r="BG392" i="1"/>
  <c r="BH391" i="1"/>
  <c r="BD391" i="1"/>
  <c r="BI390" i="1"/>
  <c r="BE390" i="1"/>
  <c r="BJ389" i="1"/>
  <c r="BF389" i="1"/>
  <c r="BK388" i="1"/>
  <c r="BG388" i="1"/>
  <c r="BH387" i="1"/>
  <c r="BH530" i="1"/>
  <c r="BI529" i="1"/>
  <c r="BJ528" i="1"/>
  <c r="BG519" i="1"/>
  <c r="BD518" i="1"/>
  <c r="BE517" i="1"/>
  <c r="BF516" i="1"/>
  <c r="BK515" i="1"/>
  <c r="BH514" i="1"/>
  <c r="BI513" i="1"/>
  <c r="BJ512" i="1"/>
  <c r="BG503" i="1"/>
  <c r="BD502" i="1"/>
  <c r="BE501" i="1"/>
  <c r="BF500" i="1"/>
  <c r="BK499" i="1"/>
  <c r="BH498" i="1"/>
  <c r="BG497" i="1"/>
  <c r="BD496" i="1"/>
  <c r="BK495" i="1"/>
  <c r="BH494" i="1"/>
  <c r="BG493" i="1"/>
  <c r="BD492" i="1"/>
  <c r="BK491" i="1"/>
  <c r="BH490" i="1"/>
  <c r="BG489" i="1"/>
  <c r="BD488" i="1"/>
  <c r="BK487" i="1"/>
  <c r="BH486" i="1"/>
  <c r="BG485" i="1"/>
  <c r="BD484" i="1"/>
  <c r="BK483" i="1"/>
  <c r="BG483" i="1"/>
  <c r="BH482" i="1"/>
  <c r="BD482" i="1"/>
  <c r="BI481" i="1"/>
  <c r="BE481" i="1"/>
  <c r="BJ480" i="1"/>
  <c r="BF480" i="1"/>
  <c r="BK479" i="1"/>
  <c r="BG479" i="1"/>
  <c r="BH478" i="1"/>
  <c r="BD478" i="1"/>
  <c r="BI477" i="1"/>
  <c r="BE477" i="1"/>
  <c r="BJ476" i="1"/>
  <c r="BF476" i="1"/>
  <c r="BK475" i="1"/>
  <c r="BG475" i="1"/>
  <c r="BH474" i="1"/>
  <c r="BD474" i="1"/>
  <c r="BI473" i="1"/>
  <c r="BE473" i="1"/>
  <c r="BJ472" i="1"/>
  <c r="BF472" i="1"/>
  <c r="BK471" i="1"/>
  <c r="BG471" i="1"/>
  <c r="BH470" i="1"/>
  <c r="BD470" i="1"/>
  <c r="BI469" i="1"/>
  <c r="BE469" i="1"/>
  <c r="BJ468" i="1"/>
  <c r="BF468" i="1"/>
  <c r="BK467" i="1"/>
  <c r="BG467" i="1"/>
  <c r="BH466" i="1"/>
  <c r="BD466" i="1"/>
  <c r="BI465" i="1"/>
  <c r="BE465" i="1"/>
  <c r="BJ464" i="1"/>
  <c r="BF464" i="1"/>
  <c r="BK463" i="1"/>
  <c r="BG463" i="1"/>
  <c r="BH462" i="1"/>
  <c r="BD462" i="1"/>
  <c r="BI461" i="1"/>
  <c r="BE461" i="1"/>
  <c r="BJ460" i="1"/>
  <c r="BF460" i="1"/>
  <c r="BK459" i="1"/>
  <c r="BG459" i="1"/>
  <c r="BH458" i="1"/>
  <c r="BD458" i="1"/>
  <c r="BI457" i="1"/>
  <c r="BE457" i="1"/>
  <c r="BJ456" i="1"/>
  <c r="BF456" i="1"/>
  <c r="BK455" i="1"/>
  <c r="BG455" i="1"/>
  <c r="BH454" i="1"/>
  <c r="BD454" i="1"/>
  <c r="BI453" i="1"/>
  <c r="BE453" i="1"/>
  <c r="BJ452" i="1"/>
  <c r="BF452" i="1"/>
  <c r="BK451" i="1"/>
  <c r="BG451" i="1"/>
  <c r="BH450" i="1"/>
  <c r="BD450" i="1"/>
  <c r="BI449" i="1"/>
  <c r="BE449" i="1"/>
  <c r="BJ448" i="1"/>
  <c r="BF448" i="1"/>
  <c r="BK447" i="1"/>
  <c r="BG447" i="1"/>
  <c r="BH446" i="1"/>
  <c r="BD446" i="1"/>
  <c r="BI445" i="1"/>
  <c r="BE445" i="1"/>
  <c r="BJ444" i="1"/>
  <c r="BF444" i="1"/>
  <c r="BK443" i="1"/>
  <c r="BG443" i="1"/>
  <c r="BH442" i="1"/>
  <c r="BD442" i="1"/>
  <c r="BI441" i="1"/>
  <c r="BE441" i="1"/>
  <c r="BJ440" i="1"/>
  <c r="BF440" i="1"/>
  <c r="BK439" i="1"/>
  <c r="BG439" i="1"/>
  <c r="BH438" i="1"/>
  <c r="BD438" i="1"/>
  <c r="BI437" i="1"/>
  <c r="BE437" i="1"/>
  <c r="BJ436" i="1"/>
  <c r="BF436" i="1"/>
  <c r="BK435" i="1"/>
  <c r="BG435" i="1"/>
  <c r="BH434" i="1"/>
  <c r="BD434" i="1"/>
  <c r="BI433" i="1"/>
  <c r="BE433" i="1"/>
  <c r="BJ432" i="1"/>
  <c r="BF432" i="1"/>
  <c r="BK431" i="1"/>
  <c r="BG431" i="1"/>
  <c r="BH430" i="1"/>
  <c r="BD430" i="1"/>
  <c r="BI429" i="1"/>
  <c r="BE429" i="1"/>
  <c r="BJ428" i="1"/>
  <c r="BF428" i="1"/>
  <c r="BK427" i="1"/>
  <c r="BG427" i="1"/>
  <c r="BH426" i="1"/>
  <c r="BD426" i="1"/>
  <c r="BI425" i="1"/>
  <c r="BE425" i="1"/>
  <c r="BJ424" i="1"/>
  <c r="BF424" i="1"/>
  <c r="BK423" i="1"/>
  <c r="BG423" i="1"/>
  <c r="BH422" i="1"/>
  <c r="BD422" i="1"/>
  <c r="BI421" i="1"/>
  <c r="BE421" i="1"/>
  <c r="BJ420" i="1"/>
  <c r="BF420" i="1"/>
  <c r="BK419" i="1"/>
  <c r="BG419" i="1"/>
  <c r="BH418" i="1"/>
  <c r="BD418" i="1"/>
  <c r="BI417" i="1"/>
  <c r="BE417" i="1"/>
  <c r="BJ416" i="1"/>
  <c r="BF416" i="1"/>
  <c r="BK415" i="1"/>
  <c r="BG415" i="1"/>
  <c r="BH414" i="1"/>
  <c r="BD414" i="1"/>
  <c r="BI413" i="1"/>
  <c r="BE413" i="1"/>
  <c r="BJ412" i="1"/>
  <c r="BF412" i="1"/>
  <c r="BK411" i="1"/>
  <c r="BG411" i="1"/>
  <c r="BH410" i="1"/>
  <c r="BD410" i="1"/>
  <c r="BI409" i="1"/>
  <c r="BE409" i="1"/>
  <c r="BD530" i="1"/>
  <c r="BE529" i="1"/>
  <c r="BF528" i="1"/>
  <c r="BK527" i="1"/>
  <c r="BH526" i="1"/>
  <c r="BI525" i="1"/>
  <c r="BJ524" i="1"/>
  <c r="BG515" i="1"/>
  <c r="BD514" i="1"/>
  <c r="BE513" i="1"/>
  <c r="BF512" i="1"/>
  <c r="BK511" i="1"/>
  <c r="BH510" i="1"/>
  <c r="BI509" i="1"/>
  <c r="BJ508" i="1"/>
  <c r="BI499" i="1"/>
  <c r="BF498" i="1"/>
  <c r="BE497" i="1"/>
  <c r="BJ496" i="1"/>
  <c r="BI495" i="1"/>
  <c r="BF494" i="1"/>
  <c r="BE493" i="1"/>
  <c r="BJ492" i="1"/>
  <c r="BI491" i="1"/>
  <c r="BF490" i="1"/>
  <c r="BE489" i="1"/>
  <c r="BJ488" i="1"/>
  <c r="BI487" i="1"/>
  <c r="BF486" i="1"/>
  <c r="BE485" i="1"/>
  <c r="BJ484" i="1"/>
  <c r="BJ483" i="1"/>
  <c r="BF483" i="1"/>
  <c r="BK482" i="1"/>
  <c r="BG482" i="1"/>
  <c r="BH481" i="1"/>
  <c r="BD481" i="1"/>
  <c r="BI480" i="1"/>
  <c r="BE480" i="1"/>
  <c r="BJ479" i="1"/>
  <c r="BF479" i="1"/>
  <c r="BK478" i="1"/>
  <c r="BG478" i="1"/>
  <c r="BH477" i="1"/>
  <c r="BD477" i="1"/>
  <c r="BI476" i="1"/>
  <c r="BE476" i="1"/>
  <c r="BJ475" i="1"/>
  <c r="BF475" i="1"/>
  <c r="BK474" i="1"/>
  <c r="BG474" i="1"/>
  <c r="BH473" i="1"/>
  <c r="BD473" i="1"/>
  <c r="BI472" i="1"/>
  <c r="BE472" i="1"/>
  <c r="BJ471" i="1"/>
  <c r="BF471" i="1"/>
  <c r="BK470" i="1"/>
  <c r="BG470" i="1"/>
  <c r="BH469" i="1"/>
  <c r="BD469" i="1"/>
  <c r="BI468" i="1"/>
  <c r="BE468" i="1"/>
  <c r="BJ467" i="1"/>
  <c r="BF467" i="1"/>
  <c r="BK466" i="1"/>
  <c r="BG466" i="1"/>
  <c r="BH465" i="1"/>
  <c r="BD465" i="1"/>
  <c r="BI464" i="1"/>
  <c r="BE464" i="1"/>
  <c r="BJ463" i="1"/>
  <c r="BF463" i="1"/>
  <c r="BK462" i="1"/>
  <c r="BG462" i="1"/>
  <c r="BH461" i="1"/>
  <c r="BD461" i="1"/>
  <c r="BI460" i="1"/>
  <c r="BE460" i="1"/>
  <c r="BJ459" i="1"/>
  <c r="BF459" i="1"/>
  <c r="BK458" i="1"/>
  <c r="BG458" i="1"/>
  <c r="BH457" i="1"/>
  <c r="BD457" i="1"/>
  <c r="BI456" i="1"/>
  <c r="BE456" i="1"/>
  <c r="BJ455" i="1"/>
  <c r="BF455" i="1"/>
  <c r="BK454" i="1"/>
  <c r="BG454" i="1"/>
  <c r="BH453" i="1"/>
  <c r="BD453" i="1"/>
  <c r="BI452" i="1"/>
  <c r="BE452" i="1"/>
  <c r="BJ451" i="1"/>
  <c r="BF451" i="1"/>
  <c r="BK450" i="1"/>
  <c r="BG450" i="1"/>
  <c r="BH449" i="1"/>
  <c r="BD449" i="1"/>
  <c r="BI448" i="1"/>
  <c r="BE448" i="1"/>
  <c r="BJ447" i="1"/>
  <c r="BF447" i="1"/>
  <c r="BK446" i="1"/>
  <c r="BG446" i="1"/>
  <c r="BH445" i="1"/>
  <c r="BD445" i="1"/>
  <c r="BI444" i="1"/>
  <c r="BE444" i="1"/>
  <c r="BJ443" i="1"/>
  <c r="BF443" i="1"/>
  <c r="BK442" i="1"/>
  <c r="BG442" i="1"/>
  <c r="BH441" i="1"/>
  <c r="BD441" i="1"/>
  <c r="BI440" i="1"/>
  <c r="BE440" i="1"/>
  <c r="BJ439" i="1"/>
  <c r="BF439" i="1"/>
  <c r="BK438" i="1"/>
  <c r="BG438" i="1"/>
  <c r="BH437" i="1"/>
  <c r="BD437" i="1"/>
  <c r="BI436" i="1"/>
  <c r="BE436" i="1"/>
  <c r="BJ435" i="1"/>
  <c r="BF435" i="1"/>
  <c r="BK434" i="1"/>
  <c r="BG434" i="1"/>
  <c r="BH433" i="1"/>
  <c r="BD433" i="1"/>
  <c r="BI432" i="1"/>
  <c r="BE432" i="1"/>
  <c r="BJ431" i="1"/>
  <c r="BF431" i="1"/>
  <c r="BK430" i="1"/>
  <c r="BG430" i="1"/>
  <c r="BH429" i="1"/>
  <c r="BD429" i="1"/>
  <c r="BI428" i="1"/>
  <c r="BE428" i="1"/>
  <c r="BJ427" i="1"/>
  <c r="BF427" i="1"/>
  <c r="BK426" i="1"/>
  <c r="BG426" i="1"/>
  <c r="BH425" i="1"/>
  <c r="BD425" i="1"/>
  <c r="BI424" i="1"/>
  <c r="BE424" i="1"/>
  <c r="BJ423" i="1"/>
  <c r="BF423" i="1"/>
  <c r="BK422" i="1"/>
  <c r="BG422" i="1"/>
  <c r="BH421" i="1"/>
  <c r="BD421" i="1"/>
  <c r="BI420" i="1"/>
  <c r="BE420" i="1"/>
  <c r="BJ419" i="1"/>
  <c r="BF419" i="1"/>
  <c r="BK418" i="1"/>
  <c r="BG418" i="1"/>
  <c r="BH417" i="1"/>
  <c r="BD417" i="1"/>
  <c r="BI416" i="1"/>
  <c r="BE416" i="1"/>
  <c r="BJ415" i="1"/>
  <c r="BF415" i="1"/>
  <c r="BK414" i="1"/>
  <c r="BG414" i="1"/>
  <c r="BH413" i="1"/>
  <c r="BD413" i="1"/>
  <c r="BI412" i="1"/>
  <c r="BE412" i="1"/>
  <c r="BJ411" i="1"/>
  <c r="BF411" i="1"/>
  <c r="BK410" i="1"/>
  <c r="BG410" i="1"/>
  <c r="BH409" i="1"/>
  <c r="BD409" i="1"/>
  <c r="BI408" i="1"/>
  <c r="BE408" i="1"/>
  <c r="BJ407" i="1"/>
  <c r="BF407" i="1"/>
  <c r="BK406" i="1"/>
  <c r="BG406" i="1"/>
  <c r="BG527" i="1"/>
  <c r="BD526" i="1"/>
  <c r="BE525" i="1"/>
  <c r="BF524" i="1"/>
  <c r="BK523" i="1"/>
  <c r="BH522" i="1"/>
  <c r="BI521" i="1"/>
  <c r="BJ520" i="1"/>
  <c r="BG511" i="1"/>
  <c r="BD510" i="1"/>
  <c r="BE509" i="1"/>
  <c r="BF508" i="1"/>
  <c r="BK507" i="1"/>
  <c r="BH506" i="1"/>
  <c r="BI505" i="1"/>
  <c r="BJ504" i="1"/>
  <c r="BG499" i="1"/>
  <c r="BD498" i="1"/>
  <c r="BK497" i="1"/>
  <c r="BH496" i="1"/>
  <c r="BG495" i="1"/>
  <c r="BD494" i="1"/>
  <c r="BK493" i="1"/>
  <c r="BH492" i="1"/>
  <c r="BG491" i="1"/>
  <c r="BD490" i="1"/>
  <c r="BK489" i="1"/>
  <c r="BH488" i="1"/>
  <c r="BG487" i="1"/>
  <c r="BD486" i="1"/>
  <c r="BK485" i="1"/>
  <c r="BH484" i="1"/>
  <c r="BI483" i="1"/>
  <c r="BE483" i="1"/>
  <c r="BJ482" i="1"/>
  <c r="BF482" i="1"/>
  <c r="BK481" i="1"/>
  <c r="BG481" i="1"/>
  <c r="BH480" i="1"/>
  <c r="BD480" i="1"/>
  <c r="BI479" i="1"/>
  <c r="BE479" i="1"/>
  <c r="BJ478" i="1"/>
  <c r="BF478" i="1"/>
  <c r="BK477" i="1"/>
  <c r="BG477" i="1"/>
  <c r="BH476" i="1"/>
  <c r="BD476" i="1"/>
  <c r="BI475" i="1"/>
  <c r="BE475" i="1"/>
  <c r="BJ474" i="1"/>
  <c r="BF474" i="1"/>
  <c r="BK473" i="1"/>
  <c r="BG473" i="1"/>
  <c r="BH472" i="1"/>
  <c r="BD472" i="1"/>
  <c r="BI471" i="1"/>
  <c r="BE471" i="1"/>
  <c r="BJ470" i="1"/>
  <c r="BF470" i="1"/>
  <c r="BK469" i="1"/>
  <c r="BG469" i="1"/>
  <c r="BH468" i="1"/>
  <c r="BD468" i="1"/>
  <c r="BI467" i="1"/>
  <c r="BE467" i="1"/>
  <c r="BJ466" i="1"/>
  <c r="BF466" i="1"/>
  <c r="BK465" i="1"/>
  <c r="BG465" i="1"/>
  <c r="BH464" i="1"/>
  <c r="BD464" i="1"/>
  <c r="BI463" i="1"/>
  <c r="BE463" i="1"/>
  <c r="BJ462" i="1"/>
  <c r="BF462" i="1"/>
  <c r="BK461" i="1"/>
  <c r="BG461" i="1"/>
  <c r="BH460" i="1"/>
  <c r="BD460" i="1"/>
  <c r="BI459" i="1"/>
  <c r="BE459" i="1"/>
  <c r="BJ458" i="1"/>
  <c r="BF458" i="1"/>
  <c r="BK457" i="1"/>
  <c r="BG457" i="1"/>
  <c r="BH456" i="1"/>
  <c r="BD456" i="1"/>
  <c r="BI455" i="1"/>
  <c r="BE455" i="1"/>
  <c r="BJ454" i="1"/>
  <c r="BF454" i="1"/>
  <c r="BK453" i="1"/>
  <c r="BG453" i="1"/>
  <c r="BH452" i="1"/>
  <c r="BD452" i="1"/>
  <c r="BI451" i="1"/>
  <c r="BE451" i="1"/>
  <c r="BJ450" i="1"/>
  <c r="BF450" i="1"/>
  <c r="BK449" i="1"/>
  <c r="BG449" i="1"/>
  <c r="BH448" i="1"/>
  <c r="BD448" i="1"/>
  <c r="BI447" i="1"/>
  <c r="BE447" i="1"/>
  <c r="BJ446" i="1"/>
  <c r="BF446" i="1"/>
  <c r="BK445" i="1"/>
  <c r="BG445" i="1"/>
  <c r="BH444" i="1"/>
  <c r="BD444" i="1"/>
  <c r="BI443" i="1"/>
  <c r="BE443" i="1"/>
  <c r="BJ442" i="1"/>
  <c r="BF442" i="1"/>
  <c r="BK441" i="1"/>
  <c r="BG441" i="1"/>
  <c r="BH440" i="1"/>
  <c r="BD440" i="1"/>
  <c r="BI439" i="1"/>
  <c r="BE439" i="1"/>
  <c r="BJ438" i="1"/>
  <c r="BF438" i="1"/>
  <c r="BK437" i="1"/>
  <c r="BG437" i="1"/>
  <c r="BH436" i="1"/>
  <c r="BD436" i="1"/>
  <c r="BI435" i="1"/>
  <c r="BE435" i="1"/>
  <c r="BJ434" i="1"/>
  <c r="BF434" i="1"/>
  <c r="BK433" i="1"/>
  <c r="BG433" i="1"/>
  <c r="BH432" i="1"/>
  <c r="BD432" i="1"/>
  <c r="BI431" i="1"/>
  <c r="BE431" i="1"/>
  <c r="BJ430" i="1"/>
  <c r="BF430" i="1"/>
  <c r="BK429" i="1"/>
  <c r="BG429" i="1"/>
  <c r="BH428" i="1"/>
  <c r="BD428" i="1"/>
  <c r="BI427" i="1"/>
  <c r="BE427" i="1"/>
  <c r="BJ426" i="1"/>
  <c r="BF426" i="1"/>
  <c r="BK425" i="1"/>
  <c r="BG425" i="1"/>
  <c r="BH424" i="1"/>
  <c r="BD424" i="1"/>
  <c r="BI423" i="1"/>
  <c r="BE423" i="1"/>
  <c r="BJ422" i="1"/>
  <c r="BF422" i="1"/>
  <c r="BK421" i="1"/>
  <c r="BG421" i="1"/>
  <c r="BH420" i="1"/>
  <c r="BD420" i="1"/>
  <c r="BI419" i="1"/>
  <c r="BE419" i="1"/>
  <c r="BJ418" i="1"/>
  <c r="BF418" i="1"/>
  <c r="BK417" i="1"/>
  <c r="BG417" i="1"/>
  <c r="BH416" i="1"/>
  <c r="BD416" i="1"/>
  <c r="BI415" i="1"/>
  <c r="BE415" i="1"/>
  <c r="BJ414" i="1"/>
  <c r="BF414" i="1"/>
  <c r="BK413" i="1"/>
  <c r="BG413" i="1"/>
  <c r="BH412" i="1"/>
  <c r="BD412" i="1"/>
  <c r="BI411" i="1"/>
  <c r="BE411" i="1"/>
  <c r="BJ410" i="1"/>
  <c r="BF410" i="1"/>
  <c r="BK409" i="1"/>
  <c r="BG409" i="1"/>
  <c r="BH408" i="1"/>
  <c r="BD408" i="1"/>
  <c r="BI407" i="1"/>
  <c r="BE407" i="1"/>
  <c r="BJ406" i="1"/>
  <c r="BF406" i="1"/>
  <c r="BK405" i="1"/>
  <c r="BG405" i="1"/>
  <c r="BH404" i="1"/>
  <c r="BD404" i="1"/>
  <c r="BI403" i="1"/>
  <c r="BE403" i="1"/>
  <c r="BJ402" i="1"/>
  <c r="BF402" i="1"/>
  <c r="BK401" i="1"/>
  <c r="BG401" i="1"/>
  <c r="BH400" i="1"/>
  <c r="BD400" i="1"/>
  <c r="BI399" i="1"/>
  <c r="BE399" i="1"/>
  <c r="BJ398" i="1"/>
  <c r="BF398" i="1"/>
  <c r="BK397" i="1"/>
  <c r="BG397" i="1"/>
  <c r="BH396" i="1"/>
  <c r="BD396" i="1"/>
  <c r="BI395" i="1"/>
  <c r="BE395" i="1"/>
  <c r="BJ394" i="1"/>
  <c r="BF394" i="1"/>
  <c r="BK393" i="1"/>
  <c r="BG393" i="1"/>
  <c r="BH392" i="1"/>
  <c r="BD392" i="1"/>
  <c r="BI391" i="1"/>
  <c r="BE391" i="1"/>
  <c r="BJ390" i="1"/>
  <c r="BF390" i="1"/>
  <c r="BK389" i="1"/>
  <c r="BG389" i="1"/>
  <c r="BH388" i="1"/>
  <c r="BD388" i="1"/>
  <c r="BI387" i="1"/>
  <c r="BE387" i="1"/>
  <c r="BG407" i="1"/>
  <c r="BH406" i="1"/>
  <c r="BD405" i="1"/>
  <c r="BI404" i="1"/>
  <c r="BJ403" i="1"/>
  <c r="BH402" i="1"/>
  <c r="BE401" i="1"/>
  <c r="BJ400" i="1"/>
  <c r="BK399" i="1"/>
  <c r="BK398" i="1"/>
  <c r="BH397" i="1"/>
  <c r="BE396" i="1"/>
  <c r="BF395" i="1"/>
  <c r="BD394" i="1"/>
  <c r="BI393" i="1"/>
  <c r="BF392" i="1"/>
  <c r="BG391" i="1"/>
  <c r="BG390" i="1"/>
  <c r="BD389" i="1"/>
  <c r="BI388" i="1"/>
  <c r="BJ387" i="1"/>
  <c r="BK386" i="1"/>
  <c r="BG386" i="1"/>
  <c r="BH385" i="1"/>
  <c r="BD385" i="1"/>
  <c r="BI384" i="1"/>
  <c r="BE384" i="1"/>
  <c r="BJ383" i="1"/>
  <c r="BF383" i="1"/>
  <c r="BK382" i="1"/>
  <c r="BG382" i="1"/>
  <c r="BH381" i="1"/>
  <c r="BD381" i="1"/>
  <c r="BI380" i="1"/>
  <c r="BE380" i="1"/>
  <c r="BJ379" i="1"/>
  <c r="BF379" i="1"/>
  <c r="BK378" i="1"/>
  <c r="BG378" i="1"/>
  <c r="BH377" i="1"/>
  <c r="BD377" i="1"/>
  <c r="BI376" i="1"/>
  <c r="BE376" i="1"/>
  <c r="BJ375" i="1"/>
  <c r="BF375" i="1"/>
  <c r="BK374" i="1"/>
  <c r="BG374" i="1"/>
  <c r="BH373" i="1"/>
  <c r="BD373" i="1"/>
  <c r="BI372" i="1"/>
  <c r="BE372" i="1"/>
  <c r="BJ371" i="1"/>
  <c r="BF371" i="1"/>
  <c r="BK370" i="1"/>
  <c r="BG370" i="1"/>
  <c r="BH369" i="1"/>
  <c r="BD369" i="1"/>
  <c r="BI368" i="1"/>
  <c r="BE368" i="1"/>
  <c r="BJ367" i="1"/>
  <c r="BF367" i="1"/>
  <c r="BK366" i="1"/>
  <c r="BG366" i="1"/>
  <c r="BH365" i="1"/>
  <c r="BD365" i="1"/>
  <c r="BI364" i="1"/>
  <c r="BE364" i="1"/>
  <c r="BJ363" i="1"/>
  <c r="BF363" i="1"/>
  <c r="BK362" i="1"/>
  <c r="BG362" i="1"/>
  <c r="BH361" i="1"/>
  <c r="BD361" i="1"/>
  <c r="BI360" i="1"/>
  <c r="BE360" i="1"/>
  <c r="BJ359" i="1"/>
  <c r="BF359" i="1"/>
  <c r="BK358" i="1"/>
  <c r="BG358" i="1"/>
  <c r="BH357" i="1"/>
  <c r="BD357" i="1"/>
  <c r="BI356" i="1"/>
  <c r="BE356" i="1"/>
  <c r="BJ355" i="1"/>
  <c r="BF355" i="1"/>
  <c r="BK354" i="1"/>
  <c r="BG354" i="1"/>
  <c r="BH353" i="1"/>
  <c r="BD353" i="1"/>
  <c r="BI352" i="1"/>
  <c r="BE352" i="1"/>
  <c r="BJ351" i="1"/>
  <c r="BF351" i="1"/>
  <c r="BK350" i="1"/>
  <c r="BG350" i="1"/>
  <c r="BH349" i="1"/>
  <c r="BD349" i="1"/>
  <c r="BI348" i="1"/>
  <c r="BE348" i="1"/>
  <c r="BJ347" i="1"/>
  <c r="BF347" i="1"/>
  <c r="BK346" i="1"/>
  <c r="BG346" i="1"/>
  <c r="BH345" i="1"/>
  <c r="BD345" i="1"/>
  <c r="BI344" i="1"/>
  <c r="BE344" i="1"/>
  <c r="BJ343" i="1"/>
  <c r="BF343" i="1"/>
  <c r="BK342" i="1"/>
  <c r="BG342" i="1"/>
  <c r="BH341" i="1"/>
  <c r="BD341" i="1"/>
  <c r="BI340" i="1"/>
  <c r="BE340" i="1"/>
  <c r="BJ339" i="1"/>
  <c r="BF339" i="1"/>
  <c r="BK338" i="1"/>
  <c r="BG338" i="1"/>
  <c r="BH337" i="1"/>
  <c r="BD337" i="1"/>
  <c r="BI336" i="1"/>
  <c r="BE336" i="1"/>
  <c r="BJ335" i="1"/>
  <c r="BF335" i="1"/>
  <c r="BK334" i="1"/>
  <c r="BG334" i="1"/>
  <c r="BH333" i="1"/>
  <c r="BD333" i="1"/>
  <c r="BI332" i="1"/>
  <c r="BE332" i="1"/>
  <c r="BJ331" i="1"/>
  <c r="BF331" i="1"/>
  <c r="BK330" i="1"/>
  <c r="BG330" i="1"/>
  <c r="BH329" i="1"/>
  <c r="BD329" i="1"/>
  <c r="BI328" i="1"/>
  <c r="BE328" i="1"/>
  <c r="BJ327" i="1"/>
  <c r="BF327" i="1"/>
  <c r="BK326" i="1"/>
  <c r="BG326" i="1"/>
  <c r="BH325" i="1"/>
  <c r="BD325" i="1"/>
  <c r="BI324" i="1"/>
  <c r="BE324" i="1"/>
  <c r="BJ323" i="1"/>
  <c r="BF323" i="1"/>
  <c r="BK322" i="1"/>
  <c r="BG322" i="1"/>
  <c r="BH321" i="1"/>
  <c r="BD321" i="1"/>
  <c r="BI320" i="1"/>
  <c r="BE320" i="1"/>
  <c r="BJ319" i="1"/>
  <c r="BF319" i="1"/>
  <c r="BK318" i="1"/>
  <c r="BG318" i="1"/>
  <c r="BH317" i="1"/>
  <c r="BD317" i="1"/>
  <c r="BI316" i="1"/>
  <c r="BE316" i="1"/>
  <c r="BJ315" i="1"/>
  <c r="BF315" i="1"/>
  <c r="BK314" i="1"/>
  <c r="BG314" i="1"/>
  <c r="BH313" i="1"/>
  <c r="BD313" i="1"/>
  <c r="BI312" i="1"/>
  <c r="BE312" i="1"/>
  <c r="BJ311" i="1"/>
  <c r="BF311" i="1"/>
  <c r="BK310" i="1"/>
  <c r="BG310" i="1"/>
  <c r="BH309" i="1"/>
  <c r="BD309" i="1"/>
  <c r="BI308" i="1"/>
  <c r="BE308" i="1"/>
  <c r="BJ307" i="1"/>
  <c r="BF307" i="1"/>
  <c r="BK306" i="1"/>
  <c r="BG306" i="1"/>
  <c r="BH305" i="1"/>
  <c r="BD305" i="1"/>
  <c r="BI304" i="1"/>
  <c r="BE304" i="1"/>
  <c r="BJ303" i="1"/>
  <c r="BF303" i="1"/>
  <c r="BK302" i="1"/>
  <c r="BG302" i="1"/>
  <c r="BH301" i="1"/>
  <c r="BD301" i="1"/>
  <c r="BI300" i="1"/>
  <c r="BE300" i="1"/>
  <c r="BJ299" i="1"/>
  <c r="BF299" i="1"/>
  <c r="BK298" i="1"/>
  <c r="BG298" i="1"/>
  <c r="BH297" i="1"/>
  <c r="BD297" i="1"/>
  <c r="BI296" i="1"/>
  <c r="BE296" i="1"/>
  <c r="BJ295" i="1"/>
  <c r="BF295" i="1"/>
  <c r="BK294" i="1"/>
  <c r="BG294" i="1"/>
  <c r="BH293" i="1"/>
  <c r="BD293" i="1"/>
  <c r="BI292" i="1"/>
  <c r="BE292" i="1"/>
  <c r="BJ291" i="1"/>
  <c r="BF291" i="1"/>
  <c r="BK290" i="1"/>
  <c r="BG290" i="1"/>
  <c r="BH289" i="1"/>
  <c r="BD289" i="1"/>
  <c r="BI288" i="1"/>
  <c r="BE288" i="1"/>
  <c r="BJ287" i="1"/>
  <c r="BF287" i="1"/>
  <c r="BK286" i="1"/>
  <c r="BG286" i="1"/>
  <c r="BH285" i="1"/>
  <c r="BD285" i="1"/>
  <c r="BI284" i="1"/>
  <c r="BE284" i="1"/>
  <c r="BJ283" i="1"/>
  <c r="BF283" i="1"/>
  <c r="BK282" i="1"/>
  <c r="BG282" i="1"/>
  <c r="BH281" i="1"/>
  <c r="BD281" i="1"/>
  <c r="BD406" i="1"/>
  <c r="BI405" i="1"/>
  <c r="BF404" i="1"/>
  <c r="BG403" i="1"/>
  <c r="BG402" i="1"/>
  <c r="BD401" i="1"/>
  <c r="BI400" i="1"/>
  <c r="BJ399" i="1"/>
  <c r="BH398" i="1"/>
  <c r="BE397" i="1"/>
  <c r="BJ396" i="1"/>
  <c r="BK395" i="1"/>
  <c r="BK394" i="1"/>
  <c r="BH393" i="1"/>
  <c r="BE392" i="1"/>
  <c r="BF391" i="1"/>
  <c r="BD390" i="1"/>
  <c r="BI389" i="1"/>
  <c r="BF388" i="1"/>
  <c r="BG387" i="1"/>
  <c r="BJ386" i="1"/>
  <c r="BF386" i="1"/>
  <c r="BK385" i="1"/>
  <c r="BG385" i="1"/>
  <c r="BH384" i="1"/>
  <c r="BD384" i="1"/>
  <c r="BI383" i="1"/>
  <c r="BE383" i="1"/>
  <c r="BJ382" i="1"/>
  <c r="BF382" i="1"/>
  <c r="BK381" i="1"/>
  <c r="BG381" i="1"/>
  <c r="BH380" i="1"/>
  <c r="BD380" i="1"/>
  <c r="BI379" i="1"/>
  <c r="BE379" i="1"/>
  <c r="BJ378" i="1"/>
  <c r="BF378" i="1"/>
  <c r="BK377" i="1"/>
  <c r="BG377" i="1"/>
  <c r="BH376" i="1"/>
  <c r="BD376" i="1"/>
  <c r="BI375" i="1"/>
  <c r="BE375" i="1"/>
  <c r="BJ374" i="1"/>
  <c r="BF374" i="1"/>
  <c r="BK373" i="1"/>
  <c r="BG373" i="1"/>
  <c r="BH372" i="1"/>
  <c r="BD372" i="1"/>
  <c r="BI371" i="1"/>
  <c r="BE371" i="1"/>
  <c r="BJ370" i="1"/>
  <c r="BF370" i="1"/>
  <c r="BK369" i="1"/>
  <c r="BG369" i="1"/>
  <c r="BH368" i="1"/>
  <c r="BD368" i="1"/>
  <c r="BI367" i="1"/>
  <c r="BE367" i="1"/>
  <c r="BJ366" i="1"/>
  <c r="BF366" i="1"/>
  <c r="BK365" i="1"/>
  <c r="BG365" i="1"/>
  <c r="BH364" i="1"/>
  <c r="BD364" i="1"/>
  <c r="BI363" i="1"/>
  <c r="BE363" i="1"/>
  <c r="BJ362" i="1"/>
  <c r="BF362" i="1"/>
  <c r="BK361" i="1"/>
  <c r="BG361" i="1"/>
  <c r="BH360" i="1"/>
  <c r="BD360" i="1"/>
  <c r="BI359" i="1"/>
  <c r="BE359" i="1"/>
  <c r="BJ358" i="1"/>
  <c r="BF358" i="1"/>
  <c r="BK357" i="1"/>
  <c r="BG357" i="1"/>
  <c r="BH356" i="1"/>
  <c r="BD356" i="1"/>
  <c r="BI355" i="1"/>
  <c r="BE355" i="1"/>
  <c r="BJ354" i="1"/>
  <c r="BF354" i="1"/>
  <c r="BK353" i="1"/>
  <c r="BG353" i="1"/>
  <c r="BH352" i="1"/>
  <c r="BD352" i="1"/>
  <c r="BI351" i="1"/>
  <c r="BE351" i="1"/>
  <c r="BJ350" i="1"/>
  <c r="BF350" i="1"/>
  <c r="BK349" i="1"/>
  <c r="BG349" i="1"/>
  <c r="BH348" i="1"/>
  <c r="BD348" i="1"/>
  <c r="BI347" i="1"/>
  <c r="BE347" i="1"/>
  <c r="BJ346" i="1"/>
  <c r="BF346" i="1"/>
  <c r="BK345" i="1"/>
  <c r="BG345" i="1"/>
  <c r="BH344" i="1"/>
  <c r="BD344" i="1"/>
  <c r="BI343" i="1"/>
  <c r="BE343" i="1"/>
  <c r="BJ342" i="1"/>
  <c r="BF342" i="1"/>
  <c r="BK341" i="1"/>
  <c r="BG341" i="1"/>
  <c r="BH340" i="1"/>
  <c r="BD340" i="1"/>
  <c r="BI339" i="1"/>
  <c r="BE339" i="1"/>
  <c r="BJ338" i="1"/>
  <c r="BF338" i="1"/>
  <c r="BK337" i="1"/>
  <c r="BG337" i="1"/>
  <c r="BH336" i="1"/>
  <c r="BD336" i="1"/>
  <c r="BI335" i="1"/>
  <c r="BE335" i="1"/>
  <c r="BJ334" i="1"/>
  <c r="BF334" i="1"/>
  <c r="BK333" i="1"/>
  <c r="BG333" i="1"/>
  <c r="BH332" i="1"/>
  <c r="BD332" i="1"/>
  <c r="BI331" i="1"/>
  <c r="BE331" i="1"/>
  <c r="BJ330" i="1"/>
  <c r="BF330" i="1"/>
  <c r="BK329" i="1"/>
  <c r="BG329" i="1"/>
  <c r="BH328" i="1"/>
  <c r="BD328" i="1"/>
  <c r="BI327" i="1"/>
  <c r="BE327" i="1"/>
  <c r="BJ326" i="1"/>
  <c r="BF326" i="1"/>
  <c r="BK325" i="1"/>
  <c r="BG325" i="1"/>
  <c r="BH324" i="1"/>
  <c r="BD324" i="1"/>
  <c r="BI323" i="1"/>
  <c r="BE323" i="1"/>
  <c r="BJ322" i="1"/>
  <c r="BF322" i="1"/>
  <c r="BK321" i="1"/>
  <c r="BG321" i="1"/>
  <c r="BH320" i="1"/>
  <c r="BD320" i="1"/>
  <c r="BI319" i="1"/>
  <c r="BE319" i="1"/>
  <c r="BJ318" i="1"/>
  <c r="BF318" i="1"/>
  <c r="BK317" i="1"/>
  <c r="BG317" i="1"/>
  <c r="BH316" i="1"/>
  <c r="BD316" i="1"/>
  <c r="BI315" i="1"/>
  <c r="BE315" i="1"/>
  <c r="BJ314" i="1"/>
  <c r="BF314" i="1"/>
  <c r="BK313" i="1"/>
  <c r="BG313" i="1"/>
  <c r="BH312" i="1"/>
  <c r="BD312" i="1"/>
  <c r="BI311" i="1"/>
  <c r="BE311" i="1"/>
  <c r="BJ310" i="1"/>
  <c r="BF310" i="1"/>
  <c r="BK309" i="1"/>
  <c r="BG309" i="1"/>
  <c r="BH308" i="1"/>
  <c r="BD308" i="1"/>
  <c r="BI307" i="1"/>
  <c r="BE307" i="1"/>
  <c r="BJ306" i="1"/>
  <c r="BF306" i="1"/>
  <c r="BK305" i="1"/>
  <c r="BG305" i="1"/>
  <c r="BH304" i="1"/>
  <c r="BD304" i="1"/>
  <c r="BI303" i="1"/>
  <c r="BE303" i="1"/>
  <c r="BJ302" i="1"/>
  <c r="BF302" i="1"/>
  <c r="BK301" i="1"/>
  <c r="BG301" i="1"/>
  <c r="BJ408" i="1"/>
  <c r="BH405" i="1"/>
  <c r="BE404" i="1"/>
  <c r="BF403" i="1"/>
  <c r="BD402" i="1"/>
  <c r="BI401" i="1"/>
  <c r="BF400" i="1"/>
  <c r="BG399" i="1"/>
  <c r="BG398" i="1"/>
  <c r="BD397" i="1"/>
  <c r="BI396" i="1"/>
  <c r="BJ395" i="1"/>
  <c r="BH394" i="1"/>
  <c r="BE393" i="1"/>
  <c r="BJ392" i="1"/>
  <c r="BK391" i="1"/>
  <c r="BK390" i="1"/>
  <c r="BH389" i="1"/>
  <c r="BE388" i="1"/>
  <c r="BF387" i="1"/>
  <c r="BI386" i="1"/>
  <c r="BE386" i="1"/>
  <c r="BJ385" i="1"/>
  <c r="BF385" i="1"/>
  <c r="BK384" i="1"/>
  <c r="BG384" i="1"/>
  <c r="BH383" i="1"/>
  <c r="BD383" i="1"/>
  <c r="BI382" i="1"/>
  <c r="BE382" i="1"/>
  <c r="BJ381" i="1"/>
  <c r="BF381" i="1"/>
  <c r="BK380" i="1"/>
  <c r="BG380" i="1"/>
  <c r="BH379" i="1"/>
  <c r="BD379" i="1"/>
  <c r="BI378" i="1"/>
  <c r="BE378" i="1"/>
  <c r="BJ377" i="1"/>
  <c r="BF377" i="1"/>
  <c r="BK376" i="1"/>
  <c r="BG376" i="1"/>
  <c r="BH375" i="1"/>
  <c r="BD375" i="1"/>
  <c r="BI374" i="1"/>
  <c r="BE374" i="1"/>
  <c r="BJ373" i="1"/>
  <c r="BF373" i="1"/>
  <c r="BK372" i="1"/>
  <c r="BG372" i="1"/>
  <c r="BH371" i="1"/>
  <c r="BD371" i="1"/>
  <c r="BI370" i="1"/>
  <c r="BE370" i="1"/>
  <c r="BJ369" i="1"/>
  <c r="BF369" i="1"/>
  <c r="BK368" i="1"/>
  <c r="BG368" i="1"/>
  <c r="BH367" i="1"/>
  <c r="BD367" i="1"/>
  <c r="BI366" i="1"/>
  <c r="BE366" i="1"/>
  <c r="BJ365" i="1"/>
  <c r="BF365" i="1"/>
  <c r="BK364" i="1"/>
  <c r="BG364" i="1"/>
  <c r="BH363" i="1"/>
  <c r="BD363" i="1"/>
  <c r="BI362" i="1"/>
  <c r="BE362" i="1"/>
  <c r="BJ361" i="1"/>
  <c r="BF361" i="1"/>
  <c r="BK360" i="1"/>
  <c r="BG360" i="1"/>
  <c r="BH359" i="1"/>
  <c r="BD359" i="1"/>
  <c r="BI358" i="1"/>
  <c r="BE358" i="1"/>
  <c r="BJ357" i="1"/>
  <c r="BF357" i="1"/>
  <c r="BK356" i="1"/>
  <c r="BG356" i="1"/>
  <c r="BH355" i="1"/>
  <c r="BD355" i="1"/>
  <c r="BI354" i="1"/>
  <c r="BE354" i="1"/>
  <c r="BJ353" i="1"/>
  <c r="BF353" i="1"/>
  <c r="BK352" i="1"/>
  <c r="BG352" i="1"/>
  <c r="BH351" i="1"/>
  <c r="BD351" i="1"/>
  <c r="BI350" i="1"/>
  <c r="BE350" i="1"/>
  <c r="BJ349" i="1"/>
  <c r="BF349" i="1"/>
  <c r="BK348" i="1"/>
  <c r="BG348" i="1"/>
  <c r="BH347" i="1"/>
  <c r="BD347" i="1"/>
  <c r="BI346" i="1"/>
  <c r="BE346" i="1"/>
  <c r="BJ345" i="1"/>
  <c r="BF345" i="1"/>
  <c r="BK344" i="1"/>
  <c r="BG344" i="1"/>
  <c r="BH343" i="1"/>
  <c r="BD343" i="1"/>
  <c r="BI342" i="1"/>
  <c r="BE342" i="1"/>
  <c r="BJ341" i="1"/>
  <c r="BF341" i="1"/>
  <c r="BK340" i="1"/>
  <c r="BG340" i="1"/>
  <c r="BH339" i="1"/>
  <c r="BD339" i="1"/>
  <c r="BI338" i="1"/>
  <c r="BE338" i="1"/>
  <c r="BJ337" i="1"/>
  <c r="BF337" i="1"/>
  <c r="BK336" i="1"/>
  <c r="BG336" i="1"/>
  <c r="BH335" i="1"/>
  <c r="BD335" i="1"/>
  <c r="BI334" i="1"/>
  <c r="BE334" i="1"/>
  <c r="BJ333" i="1"/>
  <c r="BF333" i="1"/>
  <c r="BK332" i="1"/>
  <c r="BG332" i="1"/>
  <c r="BH331" i="1"/>
  <c r="BD331" i="1"/>
  <c r="BI330" i="1"/>
  <c r="BE330" i="1"/>
  <c r="BJ329" i="1"/>
  <c r="BF329" i="1"/>
  <c r="BK328" i="1"/>
  <c r="BG328" i="1"/>
  <c r="BH327" i="1"/>
  <c r="BD327" i="1"/>
  <c r="BI326" i="1"/>
  <c r="BE326" i="1"/>
  <c r="BJ325" i="1"/>
  <c r="BF325" i="1"/>
  <c r="BK324" i="1"/>
  <c r="BG324" i="1"/>
  <c r="BH323" i="1"/>
  <c r="BD323" i="1"/>
  <c r="BI322" i="1"/>
  <c r="BE322" i="1"/>
  <c r="BJ321" i="1"/>
  <c r="BF321" i="1"/>
  <c r="BK320" i="1"/>
  <c r="BG320" i="1"/>
  <c r="BH319" i="1"/>
  <c r="BD319" i="1"/>
  <c r="BI318" i="1"/>
  <c r="BE318" i="1"/>
  <c r="BJ317" i="1"/>
  <c r="BF317" i="1"/>
  <c r="BK316" i="1"/>
  <c r="BG316" i="1"/>
  <c r="BH315" i="1"/>
  <c r="BD315" i="1"/>
  <c r="BI314" i="1"/>
  <c r="BE314" i="1"/>
  <c r="BJ313" i="1"/>
  <c r="BF313" i="1"/>
  <c r="BK312" i="1"/>
  <c r="BG312" i="1"/>
  <c r="BH311" i="1"/>
  <c r="BD311" i="1"/>
  <c r="BI310" i="1"/>
  <c r="BE310" i="1"/>
  <c r="BJ309" i="1"/>
  <c r="BF309" i="1"/>
  <c r="BK308" i="1"/>
  <c r="BG308" i="1"/>
  <c r="BH307" i="1"/>
  <c r="BD307" i="1"/>
  <c r="BI306" i="1"/>
  <c r="BE306" i="1"/>
  <c r="BJ305" i="1"/>
  <c r="BF305" i="1"/>
  <c r="BK304" i="1"/>
  <c r="BG304" i="1"/>
  <c r="BF408" i="1"/>
  <c r="BK407" i="1"/>
  <c r="BE405" i="1"/>
  <c r="BJ404" i="1"/>
  <c r="BK403" i="1"/>
  <c r="BK402" i="1"/>
  <c r="BH401" i="1"/>
  <c r="BE400" i="1"/>
  <c r="BF399" i="1"/>
  <c r="BD398" i="1"/>
  <c r="BI397" i="1"/>
  <c r="BF396" i="1"/>
  <c r="BG395" i="1"/>
  <c r="BG394" i="1"/>
  <c r="BD393" i="1"/>
  <c r="BI392" i="1"/>
  <c r="BJ391" i="1"/>
  <c r="BH390" i="1"/>
  <c r="BE389" i="1"/>
  <c r="BJ388" i="1"/>
  <c r="BK387" i="1"/>
  <c r="BD387" i="1"/>
  <c r="BH386" i="1"/>
  <c r="BD386" i="1"/>
  <c r="BI385" i="1"/>
  <c r="BE385" i="1"/>
  <c r="BJ384" i="1"/>
  <c r="BF384" i="1"/>
  <c r="BK383" i="1"/>
  <c r="BG383" i="1"/>
  <c r="BH382" i="1"/>
  <c r="BD382" i="1"/>
  <c r="BI381" i="1"/>
  <c r="BE381" i="1"/>
  <c r="BJ380" i="1"/>
  <c r="BF380" i="1"/>
  <c r="BK379" i="1"/>
  <c r="BG379" i="1"/>
  <c r="BH378" i="1"/>
  <c r="BD378" i="1"/>
  <c r="BI377" i="1"/>
  <c r="BE377" i="1"/>
  <c r="BJ376" i="1"/>
  <c r="BF376" i="1"/>
  <c r="BK375" i="1"/>
  <c r="BG375" i="1"/>
  <c r="BH374" i="1"/>
  <c r="BD374" i="1"/>
  <c r="BI373" i="1"/>
  <c r="BE373" i="1"/>
  <c r="BJ372" i="1"/>
  <c r="BF372" i="1"/>
  <c r="BK371" i="1"/>
  <c r="BG371" i="1"/>
  <c r="BH370" i="1"/>
  <c r="BD370" i="1"/>
  <c r="BI369" i="1"/>
  <c r="BE369" i="1"/>
  <c r="BJ368" i="1"/>
  <c r="BF368" i="1"/>
  <c r="BK367" i="1"/>
  <c r="BG367" i="1"/>
  <c r="BH366" i="1"/>
  <c r="BD366" i="1"/>
  <c r="BI365" i="1"/>
  <c r="BE365" i="1"/>
  <c r="BJ364" i="1"/>
  <c r="BF364" i="1"/>
  <c r="BK363" i="1"/>
  <c r="BG363" i="1"/>
  <c r="BH362" i="1"/>
  <c r="BD362" i="1"/>
  <c r="BI361" i="1"/>
  <c r="BE361" i="1"/>
  <c r="BJ360" i="1"/>
  <c r="BF360" i="1"/>
  <c r="BK359" i="1"/>
  <c r="BG359" i="1"/>
  <c r="BH358" i="1"/>
  <c r="BD358" i="1"/>
  <c r="BI357" i="1"/>
  <c r="BE357" i="1"/>
  <c r="BJ356" i="1"/>
  <c r="BF356" i="1"/>
  <c r="BK355" i="1"/>
  <c r="BG355" i="1"/>
  <c r="BH354" i="1"/>
  <c r="BD354" i="1"/>
  <c r="BI353" i="1"/>
  <c r="BE353" i="1"/>
  <c r="BJ352" i="1"/>
  <c r="BF352" i="1"/>
  <c r="BK351" i="1"/>
  <c r="BG351" i="1"/>
  <c r="BH350" i="1"/>
  <c r="BD350" i="1"/>
  <c r="BI349" i="1"/>
  <c r="BE349" i="1"/>
  <c r="BJ348" i="1"/>
  <c r="BF348" i="1"/>
  <c r="BK347" i="1"/>
  <c r="BG347" i="1"/>
  <c r="BH346" i="1"/>
  <c r="BD346" i="1"/>
  <c r="BI345" i="1"/>
  <c r="BE345" i="1"/>
  <c r="BJ344" i="1"/>
  <c r="BF344" i="1"/>
  <c r="BK343" i="1"/>
  <c r="BG343" i="1"/>
  <c r="BH342" i="1"/>
  <c r="BD342" i="1"/>
  <c r="BI341" i="1"/>
  <c r="BE341" i="1"/>
  <c r="BJ340" i="1"/>
  <c r="BF340" i="1"/>
  <c r="BK339" i="1"/>
  <c r="BG339" i="1"/>
  <c r="BH338" i="1"/>
  <c r="BD338" i="1"/>
  <c r="BI337" i="1"/>
  <c r="BE337" i="1"/>
  <c r="BJ336" i="1"/>
  <c r="BF336" i="1"/>
  <c r="BK335" i="1"/>
  <c r="BG335" i="1"/>
  <c r="BH334" i="1"/>
  <c r="BD334" i="1"/>
  <c r="BI333" i="1"/>
  <c r="BE333" i="1"/>
  <c r="BJ332" i="1"/>
  <c r="BF332" i="1"/>
  <c r="BK331" i="1"/>
  <c r="BG331" i="1"/>
  <c r="BH330" i="1"/>
  <c r="BD330" i="1"/>
  <c r="BI329" i="1"/>
  <c r="BE329" i="1"/>
  <c r="BJ328" i="1"/>
  <c r="BF328" i="1"/>
  <c r="BK327" i="1"/>
  <c r="BG327" i="1"/>
  <c r="BH326" i="1"/>
  <c r="BD326" i="1"/>
  <c r="BI325" i="1"/>
  <c r="BE325" i="1"/>
  <c r="BJ324" i="1"/>
  <c r="BF324" i="1"/>
  <c r="BK323" i="1"/>
  <c r="BG323" i="1"/>
  <c r="BH322" i="1"/>
  <c r="BD322" i="1"/>
  <c r="BI321" i="1"/>
  <c r="BE321" i="1"/>
  <c r="BJ320" i="1"/>
  <c r="BF320" i="1"/>
  <c r="BK319" i="1"/>
  <c r="BG319" i="1"/>
  <c r="BH318" i="1"/>
  <c r="BD318" i="1"/>
  <c r="BI317" i="1"/>
  <c r="BE317" i="1"/>
  <c r="BJ316" i="1"/>
  <c r="BF316" i="1"/>
  <c r="BK315" i="1"/>
  <c r="BG315" i="1"/>
  <c r="BH314" i="1"/>
  <c r="BD314" i="1"/>
  <c r="BI313" i="1"/>
  <c r="BE313" i="1"/>
  <c r="BJ312" i="1"/>
  <c r="BF312" i="1"/>
  <c r="BK311" i="1"/>
  <c r="BG311" i="1"/>
  <c r="BH310" i="1"/>
  <c r="BD310" i="1"/>
  <c r="BI309" i="1"/>
  <c r="BE309" i="1"/>
  <c r="BJ308" i="1"/>
  <c r="BF308" i="1"/>
  <c r="BK307" i="1"/>
  <c r="BG307" i="1"/>
  <c r="BH306" i="1"/>
  <c r="BD306" i="1"/>
  <c r="BI305" i="1"/>
  <c r="BE305" i="1"/>
  <c r="BJ304" i="1"/>
  <c r="BF304" i="1"/>
  <c r="BK303" i="1"/>
  <c r="BG303" i="1"/>
  <c r="BH302" i="1"/>
  <c r="BD302" i="1"/>
  <c r="BI301" i="1"/>
  <c r="BE301" i="1"/>
  <c r="BJ300" i="1"/>
  <c r="BF300" i="1"/>
  <c r="BK299" i="1"/>
  <c r="BG299" i="1"/>
  <c r="BH298" i="1"/>
  <c r="BD298" i="1"/>
  <c r="BI297" i="1"/>
  <c r="BE297" i="1"/>
  <c r="BJ296" i="1"/>
  <c r="BF296" i="1"/>
  <c r="BK295" i="1"/>
  <c r="BG295" i="1"/>
  <c r="BH294" i="1"/>
  <c r="BD294" i="1"/>
  <c r="BI293" i="1"/>
  <c r="BE293" i="1"/>
  <c r="BJ292" i="1"/>
  <c r="BF292" i="1"/>
  <c r="BK291" i="1"/>
  <c r="BG291" i="1"/>
  <c r="BH290" i="1"/>
  <c r="BD290" i="1"/>
  <c r="BI289" i="1"/>
  <c r="BE289" i="1"/>
  <c r="BJ288" i="1"/>
  <c r="BF288" i="1"/>
  <c r="BK287" i="1"/>
  <c r="BG287" i="1"/>
  <c r="BH286" i="1"/>
  <c r="BD286" i="1"/>
  <c r="BI285" i="1"/>
  <c r="BE285" i="1"/>
  <c r="BJ284" i="1"/>
  <c r="BF284" i="1"/>
  <c r="BK283" i="1"/>
  <c r="BG283" i="1"/>
  <c r="BH282" i="1"/>
  <c r="BD282" i="1"/>
  <c r="BI281" i="1"/>
  <c r="BH303" i="1"/>
  <c r="BE302" i="1"/>
  <c r="BF301" i="1"/>
  <c r="BD300" i="1"/>
  <c r="BH299" i="1"/>
  <c r="BE298" i="1"/>
  <c r="BF297" i="1"/>
  <c r="BD296" i="1"/>
  <c r="BH295" i="1"/>
  <c r="BE294" i="1"/>
  <c r="BF293" i="1"/>
  <c r="BD292" i="1"/>
  <c r="BH291" i="1"/>
  <c r="BE290" i="1"/>
  <c r="BF289" i="1"/>
  <c r="BD288" i="1"/>
  <c r="BH287" i="1"/>
  <c r="BE286" i="1"/>
  <c r="BF285" i="1"/>
  <c r="BD284" i="1"/>
  <c r="BH283" i="1"/>
  <c r="BE282" i="1"/>
  <c r="BF281" i="1"/>
  <c r="BJ280" i="1"/>
  <c r="BF280" i="1"/>
  <c r="BK279" i="1"/>
  <c r="BG279" i="1"/>
  <c r="BH278" i="1"/>
  <c r="BD278" i="1"/>
  <c r="BI277" i="1"/>
  <c r="BE277" i="1"/>
  <c r="BJ276" i="1"/>
  <c r="BF276" i="1"/>
  <c r="BK275" i="1"/>
  <c r="BG275" i="1"/>
  <c r="BH274" i="1"/>
  <c r="BD274" i="1"/>
  <c r="BI273" i="1"/>
  <c r="BE273" i="1"/>
  <c r="BJ272" i="1"/>
  <c r="BF272" i="1"/>
  <c r="BK271" i="1"/>
  <c r="BG271" i="1"/>
  <c r="BH270" i="1"/>
  <c r="BD270" i="1"/>
  <c r="BI269" i="1"/>
  <c r="BE269" i="1"/>
  <c r="BJ268" i="1"/>
  <c r="BF268" i="1"/>
  <c r="BK267" i="1"/>
  <c r="BG267" i="1"/>
  <c r="BH266" i="1"/>
  <c r="BD266" i="1"/>
  <c r="BI265" i="1"/>
  <c r="BE265" i="1"/>
  <c r="BJ264" i="1"/>
  <c r="BF264" i="1"/>
  <c r="BK263" i="1"/>
  <c r="BG263" i="1"/>
  <c r="BH262" i="1"/>
  <c r="BD262" i="1"/>
  <c r="BI261" i="1"/>
  <c r="BE261" i="1"/>
  <c r="BJ260" i="1"/>
  <c r="BF260" i="1"/>
  <c r="BK259" i="1"/>
  <c r="BG259" i="1"/>
  <c r="BH258" i="1"/>
  <c r="BD258" i="1"/>
  <c r="BI257" i="1"/>
  <c r="BE257" i="1"/>
  <c r="BJ256" i="1"/>
  <c r="BF256" i="1"/>
  <c r="BK255" i="1"/>
  <c r="BG255" i="1"/>
  <c r="BH254" i="1"/>
  <c r="BD254" i="1"/>
  <c r="BI253" i="1"/>
  <c r="BE253" i="1"/>
  <c r="BJ252" i="1"/>
  <c r="BF252" i="1"/>
  <c r="BK251" i="1"/>
  <c r="BG251" i="1"/>
  <c r="BH250" i="1"/>
  <c r="BD250" i="1"/>
  <c r="BI249" i="1"/>
  <c r="BE249" i="1"/>
  <c r="BJ248" i="1"/>
  <c r="BF248" i="1"/>
  <c r="BK247" i="1"/>
  <c r="BG247" i="1"/>
  <c r="BH246" i="1"/>
  <c r="BD246" i="1"/>
  <c r="BI245" i="1"/>
  <c r="BE245" i="1"/>
  <c r="BJ244" i="1"/>
  <c r="BF244" i="1"/>
  <c r="BK243" i="1"/>
  <c r="BG243" i="1"/>
  <c r="BH242" i="1"/>
  <c r="BD242" i="1"/>
  <c r="BI241" i="1"/>
  <c r="BE241" i="1"/>
  <c r="BJ240" i="1"/>
  <c r="BF240" i="1"/>
  <c r="BK239" i="1"/>
  <c r="BG239" i="1"/>
  <c r="BH238" i="1"/>
  <c r="BD238" i="1"/>
  <c r="BI237" i="1"/>
  <c r="BE237" i="1"/>
  <c r="BJ236" i="1"/>
  <c r="BF236" i="1"/>
  <c r="BK235" i="1"/>
  <c r="BG235" i="1"/>
  <c r="BH234" i="1"/>
  <c r="BD234" i="1"/>
  <c r="BI233" i="1"/>
  <c r="BE233" i="1"/>
  <c r="BJ232" i="1"/>
  <c r="BF232" i="1"/>
  <c r="BK231" i="1"/>
  <c r="BG231" i="1"/>
  <c r="BH230" i="1"/>
  <c r="BD230" i="1"/>
  <c r="BI229" i="1"/>
  <c r="BE229" i="1"/>
  <c r="BJ228" i="1"/>
  <c r="BF228" i="1"/>
  <c r="BK227" i="1"/>
  <c r="BG227" i="1"/>
  <c r="BH226" i="1"/>
  <c r="BD226" i="1"/>
  <c r="BI225" i="1"/>
  <c r="BE225" i="1"/>
  <c r="BJ224" i="1"/>
  <c r="BF224" i="1"/>
  <c r="BK223" i="1"/>
  <c r="BG223" i="1"/>
  <c r="BH222" i="1"/>
  <c r="BD222" i="1"/>
  <c r="BI221" i="1"/>
  <c r="BE221" i="1"/>
  <c r="BJ220" i="1"/>
  <c r="BF220" i="1"/>
  <c r="BK219" i="1"/>
  <c r="BG219" i="1"/>
  <c r="BH218" i="1"/>
  <c r="BD218" i="1"/>
  <c r="BI217" i="1"/>
  <c r="BE217" i="1"/>
  <c r="BJ216" i="1"/>
  <c r="BF216" i="1"/>
  <c r="BK215" i="1"/>
  <c r="BG215" i="1"/>
  <c r="BH214" i="1"/>
  <c r="BD214" i="1"/>
  <c r="BI213" i="1"/>
  <c r="BE213" i="1"/>
  <c r="BJ212" i="1"/>
  <c r="BF212" i="1"/>
  <c r="BK211" i="1"/>
  <c r="BG211" i="1"/>
  <c r="BH210" i="1"/>
  <c r="BD210" i="1"/>
  <c r="BI209" i="1"/>
  <c r="BE209" i="1"/>
  <c r="BJ208" i="1"/>
  <c r="BF208" i="1"/>
  <c r="BK207" i="1"/>
  <c r="BG207" i="1"/>
  <c r="BH206" i="1"/>
  <c r="BD206" i="1"/>
  <c r="BI205" i="1"/>
  <c r="BE205" i="1"/>
  <c r="BJ204" i="1"/>
  <c r="BF204" i="1"/>
  <c r="BK203" i="1"/>
  <c r="BG203" i="1"/>
  <c r="BH202" i="1"/>
  <c r="BD202" i="1"/>
  <c r="BI201" i="1"/>
  <c r="BE201" i="1"/>
  <c r="BJ200" i="1"/>
  <c r="BF200" i="1"/>
  <c r="BK199" i="1"/>
  <c r="BG199" i="1"/>
  <c r="BH198" i="1"/>
  <c r="BD198" i="1"/>
  <c r="BI197" i="1"/>
  <c r="BE197" i="1"/>
  <c r="BJ196" i="1"/>
  <c r="BF196" i="1"/>
  <c r="BK195" i="1"/>
  <c r="BG195" i="1"/>
  <c r="BH194" i="1"/>
  <c r="BD194" i="1"/>
  <c r="BD303" i="1"/>
  <c r="BK300" i="1"/>
  <c r="BE299" i="1"/>
  <c r="BJ298" i="1"/>
  <c r="BK297" i="1"/>
  <c r="BK296" i="1"/>
  <c r="BE295" i="1"/>
  <c r="BJ294" i="1"/>
  <c r="BK293" i="1"/>
  <c r="BK292" i="1"/>
  <c r="BE291" i="1"/>
  <c r="BJ290" i="1"/>
  <c r="BK289" i="1"/>
  <c r="BK288" i="1"/>
  <c r="BE287" i="1"/>
  <c r="BJ286" i="1"/>
  <c r="BK285" i="1"/>
  <c r="BK284" i="1"/>
  <c r="BE283" i="1"/>
  <c r="BJ282" i="1"/>
  <c r="BK281" i="1"/>
  <c r="BE281" i="1"/>
  <c r="BI280" i="1"/>
  <c r="BE280" i="1"/>
  <c r="BJ279" i="1"/>
  <c r="BF279" i="1"/>
  <c r="BK278" i="1"/>
  <c r="BG278" i="1"/>
  <c r="BH277" i="1"/>
  <c r="BD277" i="1"/>
  <c r="BI276" i="1"/>
  <c r="BE276" i="1"/>
  <c r="BJ275" i="1"/>
  <c r="BF275" i="1"/>
  <c r="BK274" i="1"/>
  <c r="BG274" i="1"/>
  <c r="BH273" i="1"/>
  <c r="BD273" i="1"/>
  <c r="BI272" i="1"/>
  <c r="BE272" i="1"/>
  <c r="BJ271" i="1"/>
  <c r="BF271" i="1"/>
  <c r="BK270" i="1"/>
  <c r="BG270" i="1"/>
  <c r="BH269" i="1"/>
  <c r="BD269" i="1"/>
  <c r="BI268" i="1"/>
  <c r="BE268" i="1"/>
  <c r="BJ267" i="1"/>
  <c r="BF267" i="1"/>
  <c r="BK266" i="1"/>
  <c r="BG266" i="1"/>
  <c r="BH265" i="1"/>
  <c r="BD265" i="1"/>
  <c r="BI264" i="1"/>
  <c r="BE264" i="1"/>
  <c r="BJ263" i="1"/>
  <c r="BF263" i="1"/>
  <c r="BK262" i="1"/>
  <c r="BG262" i="1"/>
  <c r="BH261" i="1"/>
  <c r="BD261" i="1"/>
  <c r="BI260" i="1"/>
  <c r="BE260" i="1"/>
  <c r="BJ259" i="1"/>
  <c r="BF259" i="1"/>
  <c r="BK258" i="1"/>
  <c r="BG258" i="1"/>
  <c r="BH257" i="1"/>
  <c r="BD257" i="1"/>
  <c r="BI256" i="1"/>
  <c r="BE256" i="1"/>
  <c r="BJ255" i="1"/>
  <c r="BF255" i="1"/>
  <c r="BK254" i="1"/>
  <c r="BG254" i="1"/>
  <c r="BH253" i="1"/>
  <c r="BD253" i="1"/>
  <c r="BI252" i="1"/>
  <c r="BE252" i="1"/>
  <c r="BJ251" i="1"/>
  <c r="BF251" i="1"/>
  <c r="BK250" i="1"/>
  <c r="BG250" i="1"/>
  <c r="BH249" i="1"/>
  <c r="BD249" i="1"/>
  <c r="BI248" i="1"/>
  <c r="BE248" i="1"/>
  <c r="BJ247" i="1"/>
  <c r="BF247" i="1"/>
  <c r="BK246" i="1"/>
  <c r="BG246" i="1"/>
  <c r="BH245" i="1"/>
  <c r="BD245" i="1"/>
  <c r="BI244" i="1"/>
  <c r="BE244" i="1"/>
  <c r="BJ243" i="1"/>
  <c r="BF243" i="1"/>
  <c r="BK242" i="1"/>
  <c r="BG242" i="1"/>
  <c r="BH241" i="1"/>
  <c r="BD241" i="1"/>
  <c r="BI240" i="1"/>
  <c r="BE240" i="1"/>
  <c r="BJ239" i="1"/>
  <c r="BF239" i="1"/>
  <c r="BK238" i="1"/>
  <c r="BG238" i="1"/>
  <c r="BH237" i="1"/>
  <c r="BD237" i="1"/>
  <c r="BI236" i="1"/>
  <c r="BE236" i="1"/>
  <c r="BJ235" i="1"/>
  <c r="BF235" i="1"/>
  <c r="BK234" i="1"/>
  <c r="BG234" i="1"/>
  <c r="BH233" i="1"/>
  <c r="BD233" i="1"/>
  <c r="BI232" i="1"/>
  <c r="BE232" i="1"/>
  <c r="BJ231" i="1"/>
  <c r="BF231" i="1"/>
  <c r="BK230" i="1"/>
  <c r="BG230" i="1"/>
  <c r="BH229" i="1"/>
  <c r="BD229" i="1"/>
  <c r="BI228" i="1"/>
  <c r="BE228" i="1"/>
  <c r="BJ227" i="1"/>
  <c r="BF227" i="1"/>
  <c r="BK226" i="1"/>
  <c r="BG226" i="1"/>
  <c r="BH225" i="1"/>
  <c r="BD225" i="1"/>
  <c r="BI224" i="1"/>
  <c r="BE224" i="1"/>
  <c r="BJ223" i="1"/>
  <c r="BF223" i="1"/>
  <c r="BK222" i="1"/>
  <c r="BG222" i="1"/>
  <c r="BH221" i="1"/>
  <c r="BD221" i="1"/>
  <c r="BI220" i="1"/>
  <c r="BE220" i="1"/>
  <c r="BJ219" i="1"/>
  <c r="BF219" i="1"/>
  <c r="BK218" i="1"/>
  <c r="BG218" i="1"/>
  <c r="BH217" i="1"/>
  <c r="BD217" i="1"/>
  <c r="BI216" i="1"/>
  <c r="BE216" i="1"/>
  <c r="BJ215" i="1"/>
  <c r="BF215" i="1"/>
  <c r="BK214" i="1"/>
  <c r="BG214" i="1"/>
  <c r="BH213" i="1"/>
  <c r="BD213" i="1"/>
  <c r="BI212" i="1"/>
  <c r="BE212" i="1"/>
  <c r="BJ211" i="1"/>
  <c r="BF211" i="1"/>
  <c r="BK210" i="1"/>
  <c r="BG210" i="1"/>
  <c r="BH209" i="1"/>
  <c r="BD209" i="1"/>
  <c r="BI208" i="1"/>
  <c r="BE208" i="1"/>
  <c r="BJ207" i="1"/>
  <c r="BF207" i="1"/>
  <c r="BK206" i="1"/>
  <c r="BG206" i="1"/>
  <c r="BH205" i="1"/>
  <c r="BD205" i="1"/>
  <c r="BI204" i="1"/>
  <c r="BE204" i="1"/>
  <c r="BJ203" i="1"/>
  <c r="BF203" i="1"/>
  <c r="BK202" i="1"/>
  <c r="BG202" i="1"/>
  <c r="BH201" i="1"/>
  <c r="BD201" i="1"/>
  <c r="BI200" i="1"/>
  <c r="BE200" i="1"/>
  <c r="BJ199" i="1"/>
  <c r="BF199" i="1"/>
  <c r="BK198" i="1"/>
  <c r="BG198" i="1"/>
  <c r="BH197" i="1"/>
  <c r="BD197" i="1"/>
  <c r="BI196" i="1"/>
  <c r="BE196" i="1"/>
  <c r="BJ195" i="1"/>
  <c r="BF195" i="1"/>
  <c r="BK194" i="1"/>
  <c r="BG194" i="1"/>
  <c r="BH300" i="1"/>
  <c r="BD299" i="1"/>
  <c r="BI298" i="1"/>
  <c r="BJ297" i="1"/>
  <c r="BH296" i="1"/>
  <c r="BD295" i="1"/>
  <c r="BI294" i="1"/>
  <c r="BJ293" i="1"/>
  <c r="BH292" i="1"/>
  <c r="BD291" i="1"/>
  <c r="BI290" i="1"/>
  <c r="BJ289" i="1"/>
  <c r="BH288" i="1"/>
  <c r="BD287" i="1"/>
  <c r="BI286" i="1"/>
  <c r="BJ285" i="1"/>
  <c r="BH284" i="1"/>
  <c r="BD283" i="1"/>
  <c r="BI282" i="1"/>
  <c r="BJ281" i="1"/>
  <c r="BH280" i="1"/>
  <c r="BD280" i="1"/>
  <c r="BI279" i="1"/>
  <c r="BE279" i="1"/>
  <c r="BJ278" i="1"/>
  <c r="BF278" i="1"/>
  <c r="BK277" i="1"/>
  <c r="BG277" i="1"/>
  <c r="BH276" i="1"/>
  <c r="BD276" i="1"/>
  <c r="BI275" i="1"/>
  <c r="BE275" i="1"/>
  <c r="BJ274" i="1"/>
  <c r="BF274" i="1"/>
  <c r="BK273" i="1"/>
  <c r="BG273" i="1"/>
  <c r="BH272" i="1"/>
  <c r="BD272" i="1"/>
  <c r="BI271" i="1"/>
  <c r="BE271" i="1"/>
  <c r="BJ270" i="1"/>
  <c r="BF270" i="1"/>
  <c r="BK269" i="1"/>
  <c r="BG269" i="1"/>
  <c r="BH268" i="1"/>
  <c r="BD268" i="1"/>
  <c r="BI267" i="1"/>
  <c r="BE267" i="1"/>
  <c r="BJ266" i="1"/>
  <c r="BF266" i="1"/>
  <c r="BK265" i="1"/>
  <c r="BG265" i="1"/>
  <c r="BH264" i="1"/>
  <c r="BD264" i="1"/>
  <c r="BI263" i="1"/>
  <c r="BE263" i="1"/>
  <c r="BJ262" i="1"/>
  <c r="BF262" i="1"/>
  <c r="BK261" i="1"/>
  <c r="BG261" i="1"/>
  <c r="BH260" i="1"/>
  <c r="BD260" i="1"/>
  <c r="BI259" i="1"/>
  <c r="BE259" i="1"/>
  <c r="BJ258" i="1"/>
  <c r="BF258" i="1"/>
  <c r="BK257" i="1"/>
  <c r="BG257" i="1"/>
  <c r="BH256" i="1"/>
  <c r="BD256" i="1"/>
  <c r="BI255" i="1"/>
  <c r="BE255" i="1"/>
  <c r="BJ254" i="1"/>
  <c r="BF254" i="1"/>
  <c r="BK253" i="1"/>
  <c r="BG253" i="1"/>
  <c r="BH252" i="1"/>
  <c r="BD252" i="1"/>
  <c r="BI251" i="1"/>
  <c r="BE251" i="1"/>
  <c r="BJ250" i="1"/>
  <c r="BF250" i="1"/>
  <c r="BK249" i="1"/>
  <c r="BG249" i="1"/>
  <c r="BH248" i="1"/>
  <c r="BD248" i="1"/>
  <c r="BI247" i="1"/>
  <c r="BE247" i="1"/>
  <c r="BJ246" i="1"/>
  <c r="BF246" i="1"/>
  <c r="BK245" i="1"/>
  <c r="BG245" i="1"/>
  <c r="BH244" i="1"/>
  <c r="BD244" i="1"/>
  <c r="BI243" i="1"/>
  <c r="BE243" i="1"/>
  <c r="BJ242" i="1"/>
  <c r="BF242" i="1"/>
  <c r="BK241" i="1"/>
  <c r="BG241" i="1"/>
  <c r="BH240" i="1"/>
  <c r="BD240" i="1"/>
  <c r="BI239" i="1"/>
  <c r="BE239" i="1"/>
  <c r="BJ238" i="1"/>
  <c r="BF238" i="1"/>
  <c r="BK237" i="1"/>
  <c r="BG237" i="1"/>
  <c r="BH236" i="1"/>
  <c r="BD236" i="1"/>
  <c r="BI235" i="1"/>
  <c r="BE235" i="1"/>
  <c r="BJ234" i="1"/>
  <c r="BF234" i="1"/>
  <c r="BK233" i="1"/>
  <c r="BG233" i="1"/>
  <c r="BH232" i="1"/>
  <c r="BD232" i="1"/>
  <c r="BI231" i="1"/>
  <c r="BE231" i="1"/>
  <c r="BJ230" i="1"/>
  <c r="BF230" i="1"/>
  <c r="BK229" i="1"/>
  <c r="BG229" i="1"/>
  <c r="BH228" i="1"/>
  <c r="BD228" i="1"/>
  <c r="BI227" i="1"/>
  <c r="BE227" i="1"/>
  <c r="BJ226" i="1"/>
  <c r="BF226" i="1"/>
  <c r="BK225" i="1"/>
  <c r="BG225" i="1"/>
  <c r="BH224" i="1"/>
  <c r="BD224" i="1"/>
  <c r="BI223" i="1"/>
  <c r="BE223" i="1"/>
  <c r="BJ222" i="1"/>
  <c r="BF222" i="1"/>
  <c r="BK221" i="1"/>
  <c r="BG221" i="1"/>
  <c r="BH220" i="1"/>
  <c r="BD220" i="1"/>
  <c r="BI219" i="1"/>
  <c r="BE219" i="1"/>
  <c r="BJ218" i="1"/>
  <c r="BF218" i="1"/>
  <c r="BK217" i="1"/>
  <c r="BG217" i="1"/>
  <c r="BH216" i="1"/>
  <c r="BD216" i="1"/>
  <c r="BI215" i="1"/>
  <c r="BE215" i="1"/>
  <c r="BJ214" i="1"/>
  <c r="BF214" i="1"/>
  <c r="BK213" i="1"/>
  <c r="BG213" i="1"/>
  <c r="BH212" i="1"/>
  <c r="BD212" i="1"/>
  <c r="BI211" i="1"/>
  <c r="BE211" i="1"/>
  <c r="BJ210" i="1"/>
  <c r="BF210" i="1"/>
  <c r="BK209" i="1"/>
  <c r="BG209" i="1"/>
  <c r="BH208" i="1"/>
  <c r="BD208" i="1"/>
  <c r="BI207" i="1"/>
  <c r="BE207" i="1"/>
  <c r="BJ206" i="1"/>
  <c r="BF206" i="1"/>
  <c r="BK205" i="1"/>
  <c r="BG205" i="1"/>
  <c r="BH204" i="1"/>
  <c r="BD204" i="1"/>
  <c r="BI203" i="1"/>
  <c r="BE203" i="1"/>
  <c r="BJ202" i="1"/>
  <c r="BF202" i="1"/>
  <c r="BK201" i="1"/>
  <c r="BG201" i="1"/>
  <c r="BH200" i="1"/>
  <c r="BD200" i="1"/>
  <c r="BI199" i="1"/>
  <c r="BE199" i="1"/>
  <c r="BJ198" i="1"/>
  <c r="BF198" i="1"/>
  <c r="BK197" i="1"/>
  <c r="BG197" i="1"/>
  <c r="BH196" i="1"/>
  <c r="BD196" i="1"/>
  <c r="BI195" i="1"/>
  <c r="BE195" i="1"/>
  <c r="BJ194" i="1"/>
  <c r="BF194" i="1"/>
  <c r="BK193" i="1"/>
  <c r="BG193" i="1"/>
  <c r="BH192" i="1"/>
  <c r="BD192" i="1"/>
  <c r="BI191" i="1"/>
  <c r="BE191" i="1"/>
  <c r="BJ190" i="1"/>
  <c r="BF190" i="1"/>
  <c r="BK189" i="1"/>
  <c r="BG189" i="1"/>
  <c r="BH188" i="1"/>
  <c r="BD188" i="1"/>
  <c r="BI187" i="1"/>
  <c r="BE187" i="1"/>
  <c r="BJ186" i="1"/>
  <c r="BF186" i="1"/>
  <c r="BK185" i="1"/>
  <c r="BG185" i="1"/>
  <c r="BH184" i="1"/>
  <c r="BD184" i="1"/>
  <c r="BI183" i="1"/>
  <c r="BE183" i="1"/>
  <c r="BJ182" i="1"/>
  <c r="BF182" i="1"/>
  <c r="BK181" i="1"/>
  <c r="BG181" i="1"/>
  <c r="BH180" i="1"/>
  <c r="BD180" i="1"/>
  <c r="BI179" i="1"/>
  <c r="BE179" i="1"/>
  <c r="BJ178" i="1"/>
  <c r="BI302" i="1"/>
  <c r="BJ301" i="1"/>
  <c r="BG300" i="1"/>
  <c r="BI299" i="1"/>
  <c r="BF298" i="1"/>
  <c r="BG297" i="1"/>
  <c r="BG296" i="1"/>
  <c r="BI295" i="1"/>
  <c r="BF294" i="1"/>
  <c r="BG293" i="1"/>
  <c r="BG292" i="1"/>
  <c r="BI291" i="1"/>
  <c r="BF290" i="1"/>
  <c r="BG289" i="1"/>
  <c r="BG288" i="1"/>
  <c r="BI287" i="1"/>
  <c r="BF286" i="1"/>
  <c r="BG285" i="1"/>
  <c r="BG284" i="1"/>
  <c r="BI283" i="1"/>
  <c r="BF282" i="1"/>
  <c r="BG281" i="1"/>
  <c r="BK280" i="1"/>
  <c r="BG280" i="1"/>
  <c r="BH279" i="1"/>
  <c r="BD279" i="1"/>
  <c r="BI278" i="1"/>
  <c r="BE278" i="1"/>
  <c r="BJ277" i="1"/>
  <c r="BF277" i="1"/>
  <c r="BK276" i="1"/>
  <c r="BG276" i="1"/>
  <c r="BH275" i="1"/>
  <c r="BD275" i="1"/>
  <c r="BI274" i="1"/>
  <c r="BE274" i="1"/>
  <c r="BJ273" i="1"/>
  <c r="BF273" i="1"/>
  <c r="BK272" i="1"/>
  <c r="BG272" i="1"/>
  <c r="BH271" i="1"/>
  <c r="BD271" i="1"/>
  <c r="BI270" i="1"/>
  <c r="BE270" i="1"/>
  <c r="BJ269" i="1"/>
  <c r="BF269" i="1"/>
  <c r="BK268" i="1"/>
  <c r="BG268" i="1"/>
  <c r="BH267" i="1"/>
  <c r="BD267" i="1"/>
  <c r="BI266" i="1"/>
  <c r="BE266" i="1"/>
  <c r="BJ265" i="1"/>
  <c r="BF265" i="1"/>
  <c r="BK264" i="1"/>
  <c r="BG264" i="1"/>
  <c r="BH263" i="1"/>
  <c r="BD263" i="1"/>
  <c r="BI262" i="1"/>
  <c r="BE262" i="1"/>
  <c r="BJ261" i="1"/>
  <c r="BF261" i="1"/>
  <c r="BK260" i="1"/>
  <c r="BG260" i="1"/>
  <c r="BH259" i="1"/>
  <c r="BD259" i="1"/>
  <c r="BI258" i="1"/>
  <c r="BE258" i="1"/>
  <c r="BJ257" i="1"/>
  <c r="BF257" i="1"/>
  <c r="BK256" i="1"/>
  <c r="BG256" i="1"/>
  <c r="BH255" i="1"/>
  <c r="BD255" i="1"/>
  <c r="BI254" i="1"/>
  <c r="BE254" i="1"/>
  <c r="BJ253" i="1"/>
  <c r="BF253" i="1"/>
  <c r="BK252" i="1"/>
  <c r="BG252" i="1"/>
  <c r="BH251" i="1"/>
  <c r="BD251" i="1"/>
  <c r="BI250" i="1"/>
  <c r="BE250" i="1"/>
  <c r="BJ249" i="1"/>
  <c r="BF249" i="1"/>
  <c r="BK248" i="1"/>
  <c r="BG248" i="1"/>
  <c r="BH247" i="1"/>
  <c r="BD247" i="1"/>
  <c r="BI246" i="1"/>
  <c r="BE246" i="1"/>
  <c r="BJ245" i="1"/>
  <c r="BF245" i="1"/>
  <c r="BK244" i="1"/>
  <c r="BG244" i="1"/>
  <c r="BH243" i="1"/>
  <c r="BD243" i="1"/>
  <c r="BI242" i="1"/>
  <c r="BE242" i="1"/>
  <c r="BJ241" i="1"/>
  <c r="BF241" i="1"/>
  <c r="BK240" i="1"/>
  <c r="BG240" i="1"/>
  <c r="BH239" i="1"/>
  <c r="BD239" i="1"/>
  <c r="BI238" i="1"/>
  <c r="BE238" i="1"/>
  <c r="BJ237" i="1"/>
  <c r="BF237" i="1"/>
  <c r="BK236" i="1"/>
  <c r="BG236" i="1"/>
  <c r="BH235" i="1"/>
  <c r="BD235" i="1"/>
  <c r="BI234" i="1"/>
  <c r="BE234" i="1"/>
  <c r="BJ233" i="1"/>
  <c r="BF233" i="1"/>
  <c r="BK232" i="1"/>
  <c r="BG232" i="1"/>
  <c r="BH231" i="1"/>
  <c r="BD231" i="1"/>
  <c r="BI230" i="1"/>
  <c r="BE230" i="1"/>
  <c r="BJ229" i="1"/>
  <c r="BF229" i="1"/>
  <c r="BK228" i="1"/>
  <c r="BG228" i="1"/>
  <c r="BH227" i="1"/>
  <c r="BD227" i="1"/>
  <c r="BI226" i="1"/>
  <c r="BE226" i="1"/>
  <c r="BJ225" i="1"/>
  <c r="BF225" i="1"/>
  <c r="BK224" i="1"/>
  <c r="BG224" i="1"/>
  <c r="BH223" i="1"/>
  <c r="BD223" i="1"/>
  <c r="BI222" i="1"/>
  <c r="BE222" i="1"/>
  <c r="BJ221" i="1"/>
  <c r="BF221" i="1"/>
  <c r="BK220" i="1"/>
  <c r="BG220" i="1"/>
  <c r="BH219" i="1"/>
  <c r="BD219" i="1"/>
  <c r="BI218" i="1"/>
  <c r="BE218" i="1"/>
  <c r="BJ217" i="1"/>
  <c r="BF217" i="1"/>
  <c r="BK216" i="1"/>
  <c r="BG216" i="1"/>
  <c r="BH215" i="1"/>
  <c r="BD215" i="1"/>
  <c r="BI214" i="1"/>
  <c r="BE214" i="1"/>
  <c r="BJ213" i="1"/>
  <c r="BF213" i="1"/>
  <c r="BK212" i="1"/>
  <c r="BG212" i="1"/>
  <c r="BH211" i="1"/>
  <c r="BD211" i="1"/>
  <c r="BI210" i="1"/>
  <c r="BE210" i="1"/>
  <c r="BJ209" i="1"/>
  <c r="BF209" i="1"/>
  <c r="BK208" i="1"/>
  <c r="BG208" i="1"/>
  <c r="BH207" i="1"/>
  <c r="BD207" i="1"/>
  <c r="BI206" i="1"/>
  <c r="BE206" i="1"/>
  <c r="BJ205" i="1"/>
  <c r="BF205" i="1"/>
  <c r="BK204" i="1"/>
  <c r="BG204" i="1"/>
  <c r="BH203" i="1"/>
  <c r="BD203" i="1"/>
  <c r="BI202" i="1"/>
  <c r="BE202" i="1"/>
  <c r="BJ201" i="1"/>
  <c r="BF201" i="1"/>
  <c r="BK200" i="1"/>
  <c r="BG200" i="1"/>
  <c r="BH199" i="1"/>
  <c r="BD199" i="1"/>
  <c r="BI198" i="1"/>
  <c r="BE198" i="1"/>
  <c r="BJ197" i="1"/>
  <c r="BF197" i="1"/>
  <c r="BK196" i="1"/>
  <c r="BG196" i="1"/>
  <c r="BH195" i="1"/>
  <c r="BD195" i="1"/>
  <c r="BI194" i="1"/>
  <c r="BE194" i="1"/>
  <c r="BJ193" i="1"/>
  <c r="BF193" i="1"/>
  <c r="BK192" i="1"/>
  <c r="BG192" i="1"/>
  <c r="BH191" i="1"/>
  <c r="BD191" i="1"/>
  <c r="BI190" i="1"/>
  <c r="BE190" i="1"/>
  <c r="BJ189" i="1"/>
  <c r="BF189" i="1"/>
  <c r="BK188" i="1"/>
  <c r="BG188" i="1"/>
  <c r="BH187" i="1"/>
  <c r="BD187" i="1"/>
  <c r="BI186" i="1"/>
  <c r="BE186" i="1"/>
  <c r="BJ185" i="1"/>
  <c r="BF185" i="1"/>
  <c r="BK184" i="1"/>
  <c r="BG184" i="1"/>
  <c r="BH183" i="1"/>
  <c r="BD183" i="1"/>
  <c r="BI182" i="1"/>
  <c r="BE182" i="1"/>
  <c r="BJ181" i="1"/>
  <c r="BF181" i="1"/>
  <c r="BK180" i="1"/>
  <c r="BG180" i="1"/>
  <c r="BH179" i="1"/>
  <c r="BD179" i="1"/>
  <c r="BI178" i="1"/>
  <c r="BE178" i="1"/>
  <c r="BD193" i="1"/>
  <c r="BI192" i="1"/>
  <c r="BJ191" i="1"/>
  <c r="BH190" i="1"/>
  <c r="BE189" i="1"/>
  <c r="BJ188" i="1"/>
  <c r="BK187" i="1"/>
  <c r="BK186" i="1"/>
  <c r="BH185" i="1"/>
  <c r="BE184" i="1"/>
  <c r="BF183" i="1"/>
  <c r="BD182" i="1"/>
  <c r="BH181" i="1"/>
  <c r="BE180" i="1"/>
  <c r="BF179" i="1"/>
  <c r="BF178" i="1"/>
  <c r="BI177" i="1"/>
  <c r="BE177" i="1"/>
  <c r="BJ176" i="1"/>
  <c r="BF176" i="1"/>
  <c r="BK175" i="1"/>
  <c r="BG175" i="1"/>
  <c r="BH174" i="1"/>
  <c r="BD174" i="1"/>
  <c r="BI173" i="1"/>
  <c r="BE173" i="1"/>
  <c r="BJ172" i="1"/>
  <c r="BF172" i="1"/>
  <c r="BK171" i="1"/>
  <c r="BG171" i="1"/>
  <c r="BH170" i="1"/>
  <c r="BD170" i="1"/>
  <c r="BI169" i="1"/>
  <c r="BE169" i="1"/>
  <c r="BJ168" i="1"/>
  <c r="BF168" i="1"/>
  <c r="BK167" i="1"/>
  <c r="BG167" i="1"/>
  <c r="BH166" i="1"/>
  <c r="BD166" i="1"/>
  <c r="BI165" i="1"/>
  <c r="BE165" i="1"/>
  <c r="BJ164" i="1"/>
  <c r="BF164" i="1"/>
  <c r="BK163" i="1"/>
  <c r="BG163" i="1"/>
  <c r="BH162" i="1"/>
  <c r="BD162" i="1"/>
  <c r="BI161" i="1"/>
  <c r="BE161" i="1"/>
  <c r="BJ160" i="1"/>
  <c r="BF160" i="1"/>
  <c r="BK159" i="1"/>
  <c r="BG159" i="1"/>
  <c r="BH158" i="1"/>
  <c r="BD158" i="1"/>
  <c r="BI157" i="1"/>
  <c r="BE157" i="1"/>
  <c r="BJ156" i="1"/>
  <c r="BF156" i="1"/>
  <c r="BK155" i="1"/>
  <c r="BG155" i="1"/>
  <c r="BH154" i="1"/>
  <c r="BD154" i="1"/>
  <c r="BI153" i="1"/>
  <c r="BE153" i="1"/>
  <c r="BJ152" i="1"/>
  <c r="BF152" i="1"/>
  <c r="BK151" i="1"/>
  <c r="BG151" i="1"/>
  <c r="BH150" i="1"/>
  <c r="BD150" i="1"/>
  <c r="BI149" i="1"/>
  <c r="BE149" i="1"/>
  <c r="BJ148" i="1"/>
  <c r="BF148" i="1"/>
  <c r="BK147" i="1"/>
  <c r="BG147" i="1"/>
  <c r="BH146" i="1"/>
  <c r="BD146" i="1"/>
  <c r="BI145" i="1"/>
  <c r="BE145" i="1"/>
  <c r="BJ144" i="1"/>
  <c r="BF144" i="1"/>
  <c r="BK143" i="1"/>
  <c r="BG143" i="1"/>
  <c r="BH142" i="1"/>
  <c r="BD142" i="1"/>
  <c r="BI141" i="1"/>
  <c r="BE141" i="1"/>
  <c r="BJ140" i="1"/>
  <c r="BF140" i="1"/>
  <c r="BK139" i="1"/>
  <c r="BG139" i="1"/>
  <c r="BH138" i="1"/>
  <c r="BD138" i="1"/>
  <c r="BI137" i="1"/>
  <c r="BE137" i="1"/>
  <c r="BJ136" i="1"/>
  <c r="BF136" i="1"/>
  <c r="BK135" i="1"/>
  <c r="BG135" i="1"/>
  <c r="BH134" i="1"/>
  <c r="BD134" i="1"/>
  <c r="BI133" i="1"/>
  <c r="BE133" i="1"/>
  <c r="BJ132" i="1"/>
  <c r="BF132" i="1"/>
  <c r="BK131" i="1"/>
  <c r="BG131" i="1"/>
  <c r="BH130" i="1"/>
  <c r="BD130" i="1"/>
  <c r="BI129" i="1"/>
  <c r="BE129" i="1"/>
  <c r="BJ128" i="1"/>
  <c r="BF128" i="1"/>
  <c r="BK127" i="1"/>
  <c r="BG127" i="1"/>
  <c r="BH126" i="1"/>
  <c r="BD126" i="1"/>
  <c r="BI125" i="1"/>
  <c r="BE125" i="1"/>
  <c r="BJ124" i="1"/>
  <c r="BF124" i="1"/>
  <c r="BK123" i="1"/>
  <c r="BG123" i="1"/>
  <c r="BH122" i="1"/>
  <c r="BD122" i="1"/>
  <c r="BI121" i="1"/>
  <c r="BE121" i="1"/>
  <c r="BJ120" i="1"/>
  <c r="BF120" i="1"/>
  <c r="BK119" i="1"/>
  <c r="BG119" i="1"/>
  <c r="BH118" i="1"/>
  <c r="BD118" i="1"/>
  <c r="BI117" i="1"/>
  <c r="BE117" i="1"/>
  <c r="BJ116" i="1"/>
  <c r="BF116" i="1"/>
  <c r="BK115" i="1"/>
  <c r="BG115" i="1"/>
  <c r="BH114" i="1"/>
  <c r="BD114" i="1"/>
  <c r="BI113" i="1"/>
  <c r="BE113" i="1"/>
  <c r="BJ112" i="1"/>
  <c r="BF112" i="1"/>
  <c r="BK111" i="1"/>
  <c r="BG111" i="1"/>
  <c r="BH110" i="1"/>
  <c r="BD110" i="1"/>
  <c r="BI109" i="1"/>
  <c r="BE109" i="1"/>
  <c r="BJ108" i="1"/>
  <c r="BF108" i="1"/>
  <c r="BK107" i="1"/>
  <c r="BG107" i="1"/>
  <c r="BH106" i="1"/>
  <c r="BD106" i="1"/>
  <c r="BI105" i="1"/>
  <c r="BE105" i="1"/>
  <c r="BJ104" i="1"/>
  <c r="BF104" i="1"/>
  <c r="BK103" i="1"/>
  <c r="BG103" i="1"/>
  <c r="BH102" i="1"/>
  <c r="BD102" i="1"/>
  <c r="BI101" i="1"/>
  <c r="BE101" i="1"/>
  <c r="BJ100" i="1"/>
  <c r="BF100" i="1"/>
  <c r="BK99" i="1"/>
  <c r="BG99" i="1"/>
  <c r="BH98" i="1"/>
  <c r="BD98" i="1"/>
  <c r="BI97" i="1"/>
  <c r="BE97" i="1"/>
  <c r="BJ96" i="1"/>
  <c r="BF96" i="1"/>
  <c r="BK95" i="1"/>
  <c r="BG95" i="1"/>
  <c r="BH94" i="1"/>
  <c r="BD94" i="1"/>
  <c r="BI93" i="1"/>
  <c r="BE93" i="1"/>
  <c r="BJ92" i="1"/>
  <c r="BF92" i="1"/>
  <c r="BK91" i="1"/>
  <c r="BG91" i="1"/>
  <c r="BH90" i="1"/>
  <c r="BD90" i="1"/>
  <c r="BI89" i="1"/>
  <c r="BE89" i="1"/>
  <c r="BJ88" i="1"/>
  <c r="BF88" i="1"/>
  <c r="BK87" i="1"/>
  <c r="BG87" i="1"/>
  <c r="BH86" i="1"/>
  <c r="BD86" i="1"/>
  <c r="BI85" i="1"/>
  <c r="BE85" i="1"/>
  <c r="BJ84" i="1"/>
  <c r="BF84" i="1"/>
  <c r="BK83" i="1"/>
  <c r="BG83" i="1"/>
  <c r="BH82" i="1"/>
  <c r="BD82" i="1"/>
  <c r="BI81" i="1"/>
  <c r="BE81" i="1"/>
  <c r="BJ80" i="1"/>
  <c r="BF80" i="1"/>
  <c r="BK79" i="1"/>
  <c r="BG79" i="1"/>
  <c r="BH78" i="1"/>
  <c r="BD78" i="1"/>
  <c r="BI77" i="1"/>
  <c r="BE77" i="1"/>
  <c r="BJ76" i="1"/>
  <c r="BF76" i="1"/>
  <c r="BK75" i="1"/>
  <c r="BG75" i="1"/>
  <c r="BH74" i="1"/>
  <c r="BD74" i="1"/>
  <c r="BI73" i="1"/>
  <c r="BE73" i="1"/>
  <c r="BJ72" i="1"/>
  <c r="BF72" i="1"/>
  <c r="BK71" i="1"/>
  <c r="BG71" i="1"/>
  <c r="BI193" i="1"/>
  <c r="BF192" i="1"/>
  <c r="BG191" i="1"/>
  <c r="BG190" i="1"/>
  <c r="BD189" i="1"/>
  <c r="BI188" i="1"/>
  <c r="BJ187" i="1"/>
  <c r="BH186" i="1"/>
  <c r="BE185" i="1"/>
  <c r="BJ184" i="1"/>
  <c r="BK183" i="1"/>
  <c r="BK182" i="1"/>
  <c r="BE181" i="1"/>
  <c r="BJ180" i="1"/>
  <c r="BK179" i="1"/>
  <c r="BK178" i="1"/>
  <c r="BD178" i="1"/>
  <c r="BH177" i="1"/>
  <c r="BD177" i="1"/>
  <c r="BI176" i="1"/>
  <c r="BE176" i="1"/>
  <c r="BJ175" i="1"/>
  <c r="BF175" i="1"/>
  <c r="BK174" i="1"/>
  <c r="BG174" i="1"/>
  <c r="BH173" i="1"/>
  <c r="BD173" i="1"/>
  <c r="BI172" i="1"/>
  <c r="BE172" i="1"/>
  <c r="BJ171" i="1"/>
  <c r="BF171" i="1"/>
  <c r="BK170" i="1"/>
  <c r="BG170" i="1"/>
  <c r="BH169" i="1"/>
  <c r="BD169" i="1"/>
  <c r="BI168" i="1"/>
  <c r="BE168" i="1"/>
  <c r="BJ167" i="1"/>
  <c r="BF167" i="1"/>
  <c r="BK166" i="1"/>
  <c r="BG166" i="1"/>
  <c r="BH165" i="1"/>
  <c r="BD165" i="1"/>
  <c r="BI164" i="1"/>
  <c r="BE164" i="1"/>
  <c r="BJ163" i="1"/>
  <c r="BF163" i="1"/>
  <c r="BK162" i="1"/>
  <c r="BG162" i="1"/>
  <c r="BH161" i="1"/>
  <c r="BD161" i="1"/>
  <c r="BI160" i="1"/>
  <c r="BE160" i="1"/>
  <c r="BJ159" i="1"/>
  <c r="BF159" i="1"/>
  <c r="BK158" i="1"/>
  <c r="BG158" i="1"/>
  <c r="BH157" i="1"/>
  <c r="BD157" i="1"/>
  <c r="BI156" i="1"/>
  <c r="BE156" i="1"/>
  <c r="BJ155" i="1"/>
  <c r="BF155" i="1"/>
  <c r="BK154" i="1"/>
  <c r="BG154" i="1"/>
  <c r="BH153" i="1"/>
  <c r="BD153" i="1"/>
  <c r="BI152" i="1"/>
  <c r="BE152" i="1"/>
  <c r="BJ151" i="1"/>
  <c r="BF151" i="1"/>
  <c r="BK150" i="1"/>
  <c r="BG150" i="1"/>
  <c r="BH149" i="1"/>
  <c r="BD149" i="1"/>
  <c r="BI148" i="1"/>
  <c r="BE148" i="1"/>
  <c r="BJ147" i="1"/>
  <c r="BF147" i="1"/>
  <c r="BK146" i="1"/>
  <c r="BG146" i="1"/>
  <c r="BH145" i="1"/>
  <c r="BD145" i="1"/>
  <c r="BI144" i="1"/>
  <c r="BE144" i="1"/>
  <c r="BJ143" i="1"/>
  <c r="BF143" i="1"/>
  <c r="BK142" i="1"/>
  <c r="BG142" i="1"/>
  <c r="BH141" i="1"/>
  <c r="BD141" i="1"/>
  <c r="BI140" i="1"/>
  <c r="BE140" i="1"/>
  <c r="BJ139" i="1"/>
  <c r="BF139" i="1"/>
  <c r="BK138" i="1"/>
  <c r="BG138" i="1"/>
  <c r="BH137" i="1"/>
  <c r="BD137" i="1"/>
  <c r="BI136" i="1"/>
  <c r="BE136" i="1"/>
  <c r="BJ135" i="1"/>
  <c r="BF135" i="1"/>
  <c r="BK134" i="1"/>
  <c r="BG134" i="1"/>
  <c r="BH133" i="1"/>
  <c r="BD133" i="1"/>
  <c r="BI132" i="1"/>
  <c r="BE132" i="1"/>
  <c r="BJ131" i="1"/>
  <c r="BF131" i="1"/>
  <c r="BK130" i="1"/>
  <c r="BG130" i="1"/>
  <c r="BH129" i="1"/>
  <c r="BD129" i="1"/>
  <c r="BI128" i="1"/>
  <c r="BE128" i="1"/>
  <c r="BJ127" i="1"/>
  <c r="BF127" i="1"/>
  <c r="BK126" i="1"/>
  <c r="BG126" i="1"/>
  <c r="BH125" i="1"/>
  <c r="BD125" i="1"/>
  <c r="BI124" i="1"/>
  <c r="BE124" i="1"/>
  <c r="BJ123" i="1"/>
  <c r="BF123" i="1"/>
  <c r="BK122" i="1"/>
  <c r="BG122" i="1"/>
  <c r="BH121" i="1"/>
  <c r="BD121" i="1"/>
  <c r="BI120" i="1"/>
  <c r="BE120" i="1"/>
  <c r="BJ119" i="1"/>
  <c r="BF119" i="1"/>
  <c r="BK118" i="1"/>
  <c r="BG118" i="1"/>
  <c r="BH117" i="1"/>
  <c r="BD117" i="1"/>
  <c r="BI116" i="1"/>
  <c r="BE116" i="1"/>
  <c r="BJ115" i="1"/>
  <c r="BF115" i="1"/>
  <c r="BK114" i="1"/>
  <c r="BG114" i="1"/>
  <c r="BH113" i="1"/>
  <c r="BD113" i="1"/>
  <c r="BI112" i="1"/>
  <c r="BE112" i="1"/>
  <c r="BJ111" i="1"/>
  <c r="BF111" i="1"/>
  <c r="BK110" i="1"/>
  <c r="BG110" i="1"/>
  <c r="BH109" i="1"/>
  <c r="BD109" i="1"/>
  <c r="BI108" i="1"/>
  <c r="BE108" i="1"/>
  <c r="BJ107" i="1"/>
  <c r="BF107" i="1"/>
  <c r="BK106" i="1"/>
  <c r="BG106" i="1"/>
  <c r="BH105" i="1"/>
  <c r="BD105" i="1"/>
  <c r="BI104" i="1"/>
  <c r="BE104" i="1"/>
  <c r="BJ103" i="1"/>
  <c r="BF103" i="1"/>
  <c r="BK102" i="1"/>
  <c r="BG102" i="1"/>
  <c r="BH101" i="1"/>
  <c r="BD101" i="1"/>
  <c r="BI100" i="1"/>
  <c r="BE100" i="1"/>
  <c r="BJ99" i="1"/>
  <c r="BF99" i="1"/>
  <c r="BK98" i="1"/>
  <c r="BG98" i="1"/>
  <c r="BH97" i="1"/>
  <c r="BD97" i="1"/>
  <c r="BI96" i="1"/>
  <c r="BE96" i="1"/>
  <c r="BJ95" i="1"/>
  <c r="BF95" i="1"/>
  <c r="BK94" i="1"/>
  <c r="BG94" i="1"/>
  <c r="BH93" i="1"/>
  <c r="BD93" i="1"/>
  <c r="BI92" i="1"/>
  <c r="BE92" i="1"/>
  <c r="BJ91" i="1"/>
  <c r="BF91" i="1"/>
  <c r="BK90" i="1"/>
  <c r="BG90" i="1"/>
  <c r="BH89" i="1"/>
  <c r="BD89" i="1"/>
  <c r="BI88" i="1"/>
  <c r="BE88" i="1"/>
  <c r="BJ87" i="1"/>
  <c r="BF87" i="1"/>
  <c r="BK86" i="1"/>
  <c r="BG86" i="1"/>
  <c r="BH85" i="1"/>
  <c r="BD85" i="1"/>
  <c r="BI84" i="1"/>
  <c r="BE84" i="1"/>
  <c r="BJ83" i="1"/>
  <c r="BF83" i="1"/>
  <c r="BK82" i="1"/>
  <c r="BG82" i="1"/>
  <c r="BH81" i="1"/>
  <c r="BD81" i="1"/>
  <c r="BI80" i="1"/>
  <c r="BE80" i="1"/>
  <c r="BJ79" i="1"/>
  <c r="BF79" i="1"/>
  <c r="BK78" i="1"/>
  <c r="BG78" i="1"/>
  <c r="BH77" i="1"/>
  <c r="BD77" i="1"/>
  <c r="BI76" i="1"/>
  <c r="BE76" i="1"/>
  <c r="BJ75" i="1"/>
  <c r="BF75" i="1"/>
  <c r="BK74" i="1"/>
  <c r="BG74" i="1"/>
  <c r="BH73" i="1"/>
  <c r="BD73" i="1"/>
  <c r="BI72" i="1"/>
  <c r="BE72" i="1"/>
  <c r="BJ71" i="1"/>
  <c r="BF71" i="1"/>
  <c r="BK70" i="1"/>
  <c r="BG70" i="1"/>
  <c r="BH193" i="1"/>
  <c r="BE192" i="1"/>
  <c r="BF191" i="1"/>
  <c r="BD190" i="1"/>
  <c r="BI189" i="1"/>
  <c r="BF188" i="1"/>
  <c r="BG187" i="1"/>
  <c r="BG186" i="1"/>
  <c r="BD185" i="1"/>
  <c r="BI184" i="1"/>
  <c r="BJ183" i="1"/>
  <c r="BH182" i="1"/>
  <c r="BD181" i="1"/>
  <c r="BI180" i="1"/>
  <c r="BJ179" i="1"/>
  <c r="BH178" i="1"/>
  <c r="BK177" i="1"/>
  <c r="BG177" i="1"/>
  <c r="BH176" i="1"/>
  <c r="BD176" i="1"/>
  <c r="BI175" i="1"/>
  <c r="BE175" i="1"/>
  <c r="BJ174" i="1"/>
  <c r="BF174" i="1"/>
  <c r="BK173" i="1"/>
  <c r="BG173" i="1"/>
  <c r="BH172" i="1"/>
  <c r="BD172" i="1"/>
  <c r="BI171" i="1"/>
  <c r="BE171" i="1"/>
  <c r="BJ170" i="1"/>
  <c r="BF170" i="1"/>
  <c r="BK169" i="1"/>
  <c r="BG169" i="1"/>
  <c r="BH168" i="1"/>
  <c r="BD168" i="1"/>
  <c r="BI167" i="1"/>
  <c r="BE167" i="1"/>
  <c r="BJ166" i="1"/>
  <c r="BF166" i="1"/>
  <c r="BK165" i="1"/>
  <c r="BG165" i="1"/>
  <c r="BH164" i="1"/>
  <c r="BD164" i="1"/>
  <c r="BI163" i="1"/>
  <c r="BE163" i="1"/>
  <c r="BJ162" i="1"/>
  <c r="BF162" i="1"/>
  <c r="BK161" i="1"/>
  <c r="BG161" i="1"/>
  <c r="BH160" i="1"/>
  <c r="BD160" i="1"/>
  <c r="BI159" i="1"/>
  <c r="BE159" i="1"/>
  <c r="BJ158" i="1"/>
  <c r="BF158" i="1"/>
  <c r="BK157" i="1"/>
  <c r="BG157" i="1"/>
  <c r="BH156" i="1"/>
  <c r="BD156" i="1"/>
  <c r="BI155" i="1"/>
  <c r="BE155" i="1"/>
  <c r="BJ154" i="1"/>
  <c r="BF154" i="1"/>
  <c r="BK153" i="1"/>
  <c r="BG153" i="1"/>
  <c r="BH152" i="1"/>
  <c r="BD152" i="1"/>
  <c r="BI151" i="1"/>
  <c r="BE151" i="1"/>
  <c r="BJ150" i="1"/>
  <c r="BF150" i="1"/>
  <c r="BK149" i="1"/>
  <c r="BG149" i="1"/>
  <c r="BH148" i="1"/>
  <c r="BD148" i="1"/>
  <c r="BI147" i="1"/>
  <c r="BE147" i="1"/>
  <c r="BJ146" i="1"/>
  <c r="BF146" i="1"/>
  <c r="BK145" i="1"/>
  <c r="BG145" i="1"/>
  <c r="BH144" i="1"/>
  <c r="BD144" i="1"/>
  <c r="BI143" i="1"/>
  <c r="BE143" i="1"/>
  <c r="BJ142" i="1"/>
  <c r="BF142" i="1"/>
  <c r="BK141" i="1"/>
  <c r="BG141" i="1"/>
  <c r="BH140" i="1"/>
  <c r="BD140" i="1"/>
  <c r="BI139" i="1"/>
  <c r="BE139" i="1"/>
  <c r="BJ138" i="1"/>
  <c r="BF138" i="1"/>
  <c r="BK137" i="1"/>
  <c r="BG137" i="1"/>
  <c r="BH136" i="1"/>
  <c r="BD136" i="1"/>
  <c r="BI135" i="1"/>
  <c r="BE135" i="1"/>
  <c r="BJ134" i="1"/>
  <c r="BF134" i="1"/>
  <c r="BK133" i="1"/>
  <c r="BG133" i="1"/>
  <c r="BH132" i="1"/>
  <c r="BD132" i="1"/>
  <c r="BI131" i="1"/>
  <c r="BE131" i="1"/>
  <c r="BJ130" i="1"/>
  <c r="BF130" i="1"/>
  <c r="BK129" i="1"/>
  <c r="BG129" i="1"/>
  <c r="BH128" i="1"/>
  <c r="BD128" i="1"/>
  <c r="BI127" i="1"/>
  <c r="BE127" i="1"/>
  <c r="BJ126" i="1"/>
  <c r="BF126" i="1"/>
  <c r="BK125" i="1"/>
  <c r="BG125" i="1"/>
  <c r="BH124" i="1"/>
  <c r="BD124" i="1"/>
  <c r="BI123" i="1"/>
  <c r="BE123" i="1"/>
  <c r="BJ122" i="1"/>
  <c r="BF122" i="1"/>
  <c r="BK121" i="1"/>
  <c r="BG121" i="1"/>
  <c r="BH120" i="1"/>
  <c r="BD120" i="1"/>
  <c r="BI119" i="1"/>
  <c r="BE119" i="1"/>
  <c r="BJ118" i="1"/>
  <c r="BF118" i="1"/>
  <c r="BK117" i="1"/>
  <c r="BG117" i="1"/>
  <c r="BH116" i="1"/>
  <c r="BD116" i="1"/>
  <c r="BI115" i="1"/>
  <c r="BE115" i="1"/>
  <c r="BJ114" i="1"/>
  <c r="BF114" i="1"/>
  <c r="BK113" i="1"/>
  <c r="BG113" i="1"/>
  <c r="BH112" i="1"/>
  <c r="BD112" i="1"/>
  <c r="BI111" i="1"/>
  <c r="BE111" i="1"/>
  <c r="BJ110" i="1"/>
  <c r="BF110" i="1"/>
  <c r="BK109" i="1"/>
  <c r="BG109" i="1"/>
  <c r="BH108" i="1"/>
  <c r="BD108" i="1"/>
  <c r="BI107" i="1"/>
  <c r="BE107" i="1"/>
  <c r="BJ106" i="1"/>
  <c r="BF106" i="1"/>
  <c r="BK105" i="1"/>
  <c r="BG105" i="1"/>
  <c r="BH104" i="1"/>
  <c r="BD104" i="1"/>
  <c r="BI103" i="1"/>
  <c r="BE103" i="1"/>
  <c r="BJ102" i="1"/>
  <c r="BF102" i="1"/>
  <c r="BK101" i="1"/>
  <c r="BG101" i="1"/>
  <c r="BH100" i="1"/>
  <c r="BD100" i="1"/>
  <c r="BI99" i="1"/>
  <c r="BE99" i="1"/>
  <c r="BJ98" i="1"/>
  <c r="BF98" i="1"/>
  <c r="BK97" i="1"/>
  <c r="BG97" i="1"/>
  <c r="BH96" i="1"/>
  <c r="BD96" i="1"/>
  <c r="BI95" i="1"/>
  <c r="BE95" i="1"/>
  <c r="BJ94" i="1"/>
  <c r="BF94" i="1"/>
  <c r="BK93" i="1"/>
  <c r="BG93" i="1"/>
  <c r="BH92" i="1"/>
  <c r="BD92" i="1"/>
  <c r="BI91" i="1"/>
  <c r="BE91" i="1"/>
  <c r="BE193" i="1"/>
  <c r="BJ192" i="1"/>
  <c r="BK191" i="1"/>
  <c r="BK190" i="1"/>
  <c r="BH189" i="1"/>
  <c r="BE188" i="1"/>
  <c r="BF187" i="1"/>
  <c r="BD186" i="1"/>
  <c r="BI185" i="1"/>
  <c r="BF184" i="1"/>
  <c r="BG183" i="1"/>
  <c r="BG182" i="1"/>
  <c r="BI181" i="1"/>
  <c r="BF180" i="1"/>
  <c r="BG179" i="1"/>
  <c r="BG178" i="1"/>
  <c r="BJ177" i="1"/>
  <c r="BF177" i="1"/>
  <c r="BK176" i="1"/>
  <c r="BG176" i="1"/>
  <c r="BH175" i="1"/>
  <c r="BD175" i="1"/>
  <c r="BI174" i="1"/>
  <c r="BE174" i="1"/>
  <c r="BJ173" i="1"/>
  <c r="BF173" i="1"/>
  <c r="BK172" i="1"/>
  <c r="BG172" i="1"/>
  <c r="BH171" i="1"/>
  <c r="BD171" i="1"/>
  <c r="BI170" i="1"/>
  <c r="BE170" i="1"/>
  <c r="BJ169" i="1"/>
  <c r="BF169" i="1"/>
  <c r="BK168" i="1"/>
  <c r="BG168" i="1"/>
  <c r="BH167" i="1"/>
  <c r="BD167" i="1"/>
  <c r="BI166" i="1"/>
  <c r="BE166" i="1"/>
  <c r="BJ165" i="1"/>
  <c r="BF165" i="1"/>
  <c r="BK164" i="1"/>
  <c r="BG164" i="1"/>
  <c r="BH163" i="1"/>
  <c r="BD163" i="1"/>
  <c r="BI162" i="1"/>
  <c r="BE162" i="1"/>
  <c r="BJ161" i="1"/>
  <c r="BF161" i="1"/>
  <c r="BK160" i="1"/>
  <c r="BG160" i="1"/>
  <c r="BH159" i="1"/>
  <c r="BD159" i="1"/>
  <c r="BI158" i="1"/>
  <c r="BE158" i="1"/>
  <c r="BJ157" i="1"/>
  <c r="BF157" i="1"/>
  <c r="BK156" i="1"/>
  <c r="BG156" i="1"/>
  <c r="BH155" i="1"/>
  <c r="BD155" i="1"/>
  <c r="BI154" i="1"/>
  <c r="BE154" i="1"/>
  <c r="BJ153" i="1"/>
  <c r="BF153" i="1"/>
  <c r="BK152" i="1"/>
  <c r="BG152" i="1"/>
  <c r="BH151" i="1"/>
  <c r="BD151" i="1"/>
  <c r="BI150" i="1"/>
  <c r="BE150" i="1"/>
  <c r="BJ149" i="1"/>
  <c r="BF149" i="1"/>
  <c r="BK148" i="1"/>
  <c r="BG148" i="1"/>
  <c r="BH147" i="1"/>
  <c r="BD147" i="1"/>
  <c r="BI146" i="1"/>
  <c r="BE146" i="1"/>
  <c r="BJ145" i="1"/>
  <c r="BF145" i="1"/>
  <c r="BK144" i="1"/>
  <c r="BG144" i="1"/>
  <c r="BH143" i="1"/>
  <c r="BD143" i="1"/>
  <c r="BI142" i="1"/>
  <c r="BE142" i="1"/>
  <c r="BJ141" i="1"/>
  <c r="BF141" i="1"/>
  <c r="BK140" i="1"/>
  <c r="BG140" i="1"/>
  <c r="BH139" i="1"/>
  <c r="BD139" i="1"/>
  <c r="BI138" i="1"/>
  <c r="BE138" i="1"/>
  <c r="BJ137" i="1"/>
  <c r="BF137" i="1"/>
  <c r="BK136" i="1"/>
  <c r="BG136" i="1"/>
  <c r="BH135" i="1"/>
  <c r="BD135" i="1"/>
  <c r="BI134" i="1"/>
  <c r="BE134" i="1"/>
  <c r="BJ133" i="1"/>
  <c r="BF133" i="1"/>
  <c r="BK132" i="1"/>
  <c r="BG132" i="1"/>
  <c r="BH131" i="1"/>
  <c r="BD131" i="1"/>
  <c r="BI130" i="1"/>
  <c r="BE130" i="1"/>
  <c r="BJ129" i="1"/>
  <c r="BF129" i="1"/>
  <c r="BK128" i="1"/>
  <c r="BG128" i="1"/>
  <c r="BH127" i="1"/>
  <c r="BD127" i="1"/>
  <c r="BI126" i="1"/>
  <c r="BE126" i="1"/>
  <c r="BJ125" i="1"/>
  <c r="BF125" i="1"/>
  <c r="BK124" i="1"/>
  <c r="BG124" i="1"/>
  <c r="BH123" i="1"/>
  <c r="BD123" i="1"/>
  <c r="BI122" i="1"/>
  <c r="BE122" i="1"/>
  <c r="BG4" i="1"/>
  <c r="BK4" i="1"/>
  <c r="BF5" i="1"/>
  <c r="BJ5" i="1"/>
  <c r="BE6" i="1"/>
  <c r="BI6" i="1"/>
  <c r="BD7" i="1"/>
  <c r="BH7" i="1"/>
  <c r="BG8" i="1"/>
  <c r="BK8" i="1"/>
  <c r="BF9" i="1"/>
  <c r="BJ9" i="1"/>
  <c r="BE10" i="1"/>
  <c r="BI10" i="1"/>
  <c r="BD11" i="1"/>
  <c r="BH11" i="1"/>
  <c r="BG12" i="1"/>
  <c r="BK12" i="1"/>
  <c r="BF13" i="1"/>
  <c r="BJ13" i="1"/>
  <c r="BE14" i="1"/>
  <c r="BI14" i="1"/>
  <c r="BD15" i="1"/>
  <c r="BH15" i="1"/>
  <c r="BG16" i="1"/>
  <c r="BK16" i="1"/>
  <c r="BF17" i="1"/>
  <c r="BJ17" i="1"/>
  <c r="BE18" i="1"/>
  <c r="BI18" i="1"/>
  <c r="BD19" i="1"/>
  <c r="BH19" i="1"/>
  <c r="BG20" i="1"/>
  <c r="BK20" i="1"/>
  <c r="BF21" i="1"/>
  <c r="BJ21" i="1"/>
  <c r="BE22" i="1"/>
  <c r="BI22" i="1"/>
  <c r="BD23" i="1"/>
  <c r="BH23" i="1"/>
  <c r="BG24" i="1"/>
  <c r="BK24" i="1"/>
  <c r="BF25" i="1"/>
  <c r="BJ25" i="1"/>
  <c r="BE26" i="1"/>
  <c r="BI26" i="1"/>
  <c r="BD27" i="1"/>
  <c r="BH27" i="1"/>
  <c r="BG28" i="1"/>
  <c r="BK28" i="1"/>
  <c r="BF29" i="1"/>
  <c r="BJ29" i="1"/>
  <c r="BE30" i="1"/>
  <c r="BI30" i="1"/>
  <c r="BD31" i="1"/>
  <c r="BH31" i="1"/>
  <c r="BG32" i="1"/>
  <c r="BK32" i="1"/>
  <c r="BF33" i="1"/>
  <c r="BJ33" i="1"/>
  <c r="BE34" i="1"/>
  <c r="BI34" i="1"/>
  <c r="BD35" i="1"/>
  <c r="BH35" i="1"/>
  <c r="BG36" i="1"/>
  <c r="BK36" i="1"/>
  <c r="BF37" i="1"/>
  <c r="BJ37" i="1"/>
  <c r="BE38" i="1"/>
  <c r="BI38" i="1"/>
  <c r="BD39" i="1"/>
  <c r="BH39" i="1"/>
  <c r="BG40" i="1"/>
  <c r="BK40" i="1"/>
  <c r="BF41" i="1"/>
  <c r="BJ41" i="1"/>
  <c r="BE42" i="1"/>
  <c r="BI42" i="1"/>
  <c r="BD43" i="1"/>
  <c r="BH43" i="1"/>
  <c r="BG44" i="1"/>
  <c r="BK44" i="1"/>
  <c r="BF45" i="1"/>
  <c r="BJ45" i="1"/>
  <c r="BE46" i="1"/>
  <c r="BI46" i="1"/>
  <c r="BD47" i="1"/>
  <c r="BH47" i="1"/>
  <c r="BG48" i="1"/>
  <c r="BK48" i="1"/>
  <c r="BF49" i="1"/>
  <c r="BJ49" i="1"/>
  <c r="BE50" i="1"/>
  <c r="BI50" i="1"/>
  <c r="BD51" i="1"/>
  <c r="BH51" i="1"/>
  <c r="BG52" i="1"/>
  <c r="BK52" i="1"/>
  <c r="BF53" i="1"/>
  <c r="BJ53" i="1"/>
  <c r="BE54" i="1"/>
  <c r="BI54" i="1"/>
  <c r="BD55" i="1"/>
  <c r="BH55" i="1"/>
  <c r="BG56" i="1"/>
  <c r="BK56" i="1"/>
  <c r="BF57" i="1"/>
  <c r="BJ57" i="1"/>
  <c r="BE58" i="1"/>
  <c r="BI58" i="1"/>
  <c r="BD59" i="1"/>
  <c r="BH59" i="1"/>
  <c r="BG60" i="1"/>
  <c r="BK60" i="1"/>
  <c r="BF61" i="1"/>
  <c r="BJ61" i="1"/>
  <c r="BE62" i="1"/>
  <c r="BI62" i="1"/>
  <c r="BD63" i="1"/>
  <c r="BH63" i="1"/>
  <c r="BG64" i="1"/>
  <c r="BK64" i="1"/>
  <c r="BF65" i="1"/>
  <c r="BJ65" i="1"/>
  <c r="BE66" i="1"/>
  <c r="BI66" i="1"/>
  <c r="BD67" i="1"/>
  <c r="BH67" i="1"/>
  <c r="BG68" i="1"/>
  <c r="BK68" i="1"/>
  <c r="BF69" i="1"/>
  <c r="BJ69" i="1"/>
  <c r="BF70" i="1"/>
  <c r="BH71" i="1"/>
  <c r="BD72" i="1"/>
  <c r="BF73" i="1"/>
  <c r="BE74" i="1"/>
  <c r="BH75" i="1"/>
  <c r="BD76" i="1"/>
  <c r="BF77" i="1"/>
  <c r="BE78" i="1"/>
  <c r="BH79" i="1"/>
  <c r="BD80" i="1"/>
  <c r="BF81" i="1"/>
  <c r="BE82" i="1"/>
  <c r="BH83" i="1"/>
  <c r="BD84" i="1"/>
  <c r="BF85" i="1"/>
  <c r="BE86" i="1"/>
  <c r="BH87" i="1"/>
  <c r="BD88" i="1"/>
  <c r="BF89" i="1"/>
  <c r="BE90" i="1"/>
  <c r="BD4" i="1"/>
  <c r="BH4" i="1"/>
  <c r="BG5" i="1"/>
  <c r="BK5" i="1"/>
  <c r="BF6" i="1"/>
  <c r="BJ6" i="1"/>
  <c r="BE7" i="1"/>
  <c r="BI7" i="1"/>
  <c r="BD8" i="1"/>
  <c r="BH8" i="1"/>
  <c r="BG9" i="1"/>
  <c r="BK9" i="1"/>
  <c r="BF10" i="1"/>
  <c r="BJ10" i="1"/>
  <c r="BE11" i="1"/>
  <c r="BI11" i="1"/>
  <c r="BD12" i="1"/>
  <c r="BH12" i="1"/>
  <c r="BG13" i="1"/>
  <c r="BK13" i="1"/>
  <c r="BF14" i="1"/>
  <c r="BJ14" i="1"/>
  <c r="BE15" i="1"/>
  <c r="BI15" i="1"/>
  <c r="BD16" i="1"/>
  <c r="BH16" i="1"/>
  <c r="BG17" i="1"/>
  <c r="BK17" i="1"/>
  <c r="BF18" i="1"/>
  <c r="BJ18" i="1"/>
  <c r="BE19" i="1"/>
  <c r="BI19" i="1"/>
  <c r="BD20" i="1"/>
  <c r="BH20" i="1"/>
  <c r="BG21" i="1"/>
  <c r="BK21" i="1"/>
  <c r="BF22" i="1"/>
  <c r="BJ22" i="1"/>
  <c r="BE23" i="1"/>
  <c r="BI23" i="1"/>
  <c r="BD24" i="1"/>
  <c r="BH24" i="1"/>
  <c r="BG25" i="1"/>
  <c r="BK25" i="1"/>
  <c r="BF26" i="1"/>
  <c r="BJ26" i="1"/>
  <c r="BE27" i="1"/>
  <c r="BI27" i="1"/>
  <c r="BD28" i="1"/>
  <c r="BH28" i="1"/>
  <c r="BG29" i="1"/>
  <c r="BK29" i="1"/>
  <c r="BF30" i="1"/>
  <c r="BJ30" i="1"/>
  <c r="BE31" i="1"/>
  <c r="BI31" i="1"/>
  <c r="BD32" i="1"/>
  <c r="BH32" i="1"/>
  <c r="BG33" i="1"/>
  <c r="BK33" i="1"/>
  <c r="BF34" i="1"/>
  <c r="BJ34" i="1"/>
  <c r="BE35" i="1"/>
  <c r="BI35" i="1"/>
  <c r="BD36" i="1"/>
  <c r="BH36" i="1"/>
  <c r="BG37" i="1"/>
  <c r="BK37" i="1"/>
  <c r="BF38" i="1"/>
  <c r="BJ38" i="1"/>
  <c r="BE39" i="1"/>
  <c r="BI39" i="1"/>
  <c r="BD40" i="1"/>
  <c r="BH40" i="1"/>
  <c r="BG41" i="1"/>
  <c r="BK41" i="1"/>
  <c r="BF42" i="1"/>
  <c r="BJ42" i="1"/>
  <c r="BE43" i="1"/>
  <c r="BI43" i="1"/>
  <c r="BD44" i="1"/>
  <c r="BH44" i="1"/>
  <c r="BG45" i="1"/>
  <c r="BK45" i="1"/>
  <c r="BF46" i="1"/>
  <c r="BJ46" i="1"/>
  <c r="BE47" i="1"/>
  <c r="BI47" i="1"/>
  <c r="BD48" i="1"/>
  <c r="BH48" i="1"/>
  <c r="BG49" i="1"/>
  <c r="BK49" i="1"/>
  <c r="BF50" i="1"/>
  <c r="BJ50" i="1"/>
  <c r="BE51" i="1"/>
  <c r="BI51" i="1"/>
  <c r="BD52" i="1"/>
  <c r="BH52" i="1"/>
  <c r="BG53" i="1"/>
  <c r="BK53" i="1"/>
  <c r="BF54" i="1"/>
  <c r="BJ54" i="1"/>
  <c r="BE55" i="1"/>
  <c r="BI55" i="1"/>
  <c r="BD56" i="1"/>
  <c r="BH56" i="1"/>
  <c r="BG57" i="1"/>
  <c r="BK57" i="1"/>
  <c r="BF58" i="1"/>
  <c r="BJ58" i="1"/>
  <c r="BE59" i="1"/>
  <c r="BI59" i="1"/>
  <c r="BD60" i="1"/>
  <c r="BH60" i="1"/>
  <c r="BG61" i="1"/>
  <c r="BK61" i="1"/>
  <c r="BF62" i="1"/>
  <c r="BJ62" i="1"/>
  <c r="BE63" i="1"/>
  <c r="BI63" i="1"/>
  <c r="BD64" i="1"/>
  <c r="BH64" i="1"/>
  <c r="BG65" i="1"/>
  <c r="BK65" i="1"/>
  <c r="BF66" i="1"/>
  <c r="BJ66" i="1"/>
  <c r="BE67" i="1"/>
  <c r="BI67" i="1"/>
  <c r="BD68" i="1"/>
  <c r="BH68" i="1"/>
  <c r="BG69" i="1"/>
  <c r="BK69" i="1"/>
  <c r="BH70" i="1"/>
  <c r="BI71" i="1"/>
  <c r="BG72" i="1"/>
  <c r="BG73" i="1"/>
  <c r="BF74" i="1"/>
  <c r="BI75" i="1"/>
  <c r="BG76" i="1"/>
  <c r="BG77" i="1"/>
  <c r="BF78" i="1"/>
  <c r="BI79" i="1"/>
  <c r="BG80" i="1"/>
  <c r="BG81" i="1"/>
  <c r="BF82" i="1"/>
  <c r="BI83" i="1"/>
  <c r="BG84" i="1"/>
  <c r="BG85" i="1"/>
  <c r="BF86" i="1"/>
  <c r="BI87" i="1"/>
  <c r="BG88" i="1"/>
  <c r="BG89" i="1"/>
  <c r="BF90" i="1"/>
  <c r="BD91" i="1"/>
  <c r="BG92" i="1"/>
  <c r="BD95" i="1"/>
  <c r="BG96" i="1"/>
  <c r="BD99" i="1"/>
  <c r="BG100" i="1"/>
  <c r="BD103" i="1"/>
  <c r="BG104" i="1"/>
  <c r="BD107" i="1"/>
  <c r="BG108" i="1"/>
  <c r="BD111" i="1"/>
  <c r="BG112" i="1"/>
  <c r="BD115" i="1"/>
  <c r="BG116" i="1"/>
  <c r="BD119" i="1"/>
  <c r="BG120" i="1"/>
  <c r="AN180" i="1"/>
  <c r="AP180" i="1" s="1"/>
  <c r="AQ180" i="1" s="1"/>
  <c r="AN184" i="1"/>
  <c r="AP184" i="1" s="1"/>
  <c r="AQ184" i="1" s="1"/>
  <c r="AN192" i="1"/>
  <c r="AP192" i="1" s="1"/>
  <c r="AQ192" i="1" s="1"/>
  <c r="AP284" i="1"/>
  <c r="AQ284" i="1" s="1"/>
  <c r="AN282" i="1"/>
  <c r="AP282" i="1" s="1"/>
  <c r="AQ282" i="1" s="1"/>
  <c r="AN286" i="1"/>
  <c r="AP286" i="1" s="1"/>
  <c r="AQ286" i="1" s="1"/>
  <c r="AN290" i="1"/>
  <c r="AP290" i="1" s="1"/>
  <c r="AQ290" i="1" s="1"/>
  <c r="AN294" i="1"/>
  <c r="AP294" i="1" s="1"/>
  <c r="AQ294" i="1" s="1"/>
  <c r="AN298" i="1"/>
  <c r="AP298" i="1" s="1"/>
  <c r="AQ298" i="1" s="1"/>
  <c r="AP386" i="1"/>
  <c r="AQ386" i="1" s="1"/>
  <c r="AP394" i="1"/>
  <c r="AQ394" i="1" s="1"/>
  <c r="AN396" i="1"/>
  <c r="AP396" i="1" s="1"/>
  <c r="AQ396" i="1" s="1"/>
  <c r="AN388" i="1"/>
  <c r="AP388" i="1" s="1"/>
  <c r="AQ388" i="1" s="1"/>
  <c r="AN404" i="1"/>
  <c r="AP404" i="1" s="1"/>
  <c r="AQ404" i="1" s="1"/>
  <c r="AN512" i="1"/>
  <c r="AP512" i="1" s="1"/>
  <c r="AQ512" i="1" s="1"/>
  <c r="AN528" i="1"/>
  <c r="AP528" i="1" s="1"/>
  <c r="AQ528" i="1" s="1"/>
  <c r="AP538" i="1"/>
  <c r="AQ538" i="1" s="1"/>
  <c r="AN484" i="1"/>
  <c r="AP484" i="1" s="1"/>
  <c r="AQ484" i="1" s="1"/>
  <c r="AN488" i="1"/>
  <c r="AP488" i="1" s="1"/>
  <c r="AQ488" i="1" s="1"/>
  <c r="AN492" i="1"/>
  <c r="AP492" i="1" s="1"/>
  <c r="AQ492" i="1" s="1"/>
  <c r="AN496" i="1"/>
  <c r="AP496" i="1" s="1"/>
  <c r="AQ496" i="1" s="1"/>
  <c r="AN504" i="1"/>
  <c r="AP504" i="1" s="1"/>
  <c r="AQ504" i="1" s="1"/>
  <c r="AN520" i="1"/>
  <c r="AP520" i="1" s="1"/>
  <c r="AQ520" i="1" s="1"/>
  <c r="AN486" i="1"/>
  <c r="AP486" i="1" s="1"/>
  <c r="AQ486" i="1" s="1"/>
  <c r="AN490" i="1"/>
  <c r="AP490" i="1" s="1"/>
  <c r="AQ490" i="1" s="1"/>
  <c r="AN494" i="1"/>
  <c r="AP494" i="1" s="1"/>
  <c r="AQ494" i="1" s="1"/>
  <c r="AP514" i="1"/>
  <c r="AQ514" i="1" s="1"/>
  <c r="AN734" i="1"/>
  <c r="AP734" i="1" s="1"/>
  <c r="AQ734" i="1" s="1"/>
  <c r="AN738" i="1"/>
  <c r="AP738" i="1" s="1"/>
  <c r="AQ738" i="1" s="1"/>
  <c r="AP777" i="1"/>
  <c r="AQ777" i="1" s="1"/>
  <c r="AN765" i="1"/>
  <c r="AP765" i="1" s="1"/>
  <c r="AQ765" i="1" s="1"/>
  <c r="AN791" i="1"/>
  <c r="AP791" i="1" s="1"/>
  <c r="AQ791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SDM_5</author>
  </authors>
  <commentList>
    <comment ref="AZ3" authorId="0" shapeId="0" xr:uid="{A0E41340-A2D8-45B6-9EB4-B8F819838934}">
      <text>
        <r>
          <rPr>
            <b/>
            <sz val="9"/>
            <color indexed="81"/>
            <rFont val="Tahoma"/>
            <family val="2"/>
          </rPr>
          <t>SDM_5:</t>
        </r>
        <r>
          <rPr>
            <sz val="9"/>
            <color indexed="81"/>
            <rFont val="Tahoma"/>
            <family val="2"/>
          </rPr>
          <t xml:space="preserve">
BP : Bagian Produksi
BPP : Bagian Pendukung Produksi</t>
        </r>
      </text>
    </comment>
    <comment ref="BC3" authorId="0" shapeId="0" xr:uid="{59463740-CB0B-4D63-B47C-089B30F6B0CB}">
      <text>
        <r>
          <rPr>
            <b/>
            <sz val="9"/>
            <color indexed="81"/>
            <rFont val="Tahoma"/>
            <family val="2"/>
          </rPr>
          <t>SDM_5:</t>
        </r>
        <r>
          <rPr>
            <sz val="9"/>
            <color indexed="81"/>
            <rFont val="Tahoma"/>
            <family val="2"/>
          </rPr>
          <t xml:space="preserve">
A -  SD
B - SMP
C - SMA
D - D3
E - D4
F - SARJANA
G - PASCASARJANA
</t>
        </r>
      </text>
    </comment>
    <comment ref="BD3" authorId="0" shapeId="0" xr:uid="{81F06B29-FC3D-494F-AE2E-8388C9EAF967}">
      <text>
        <r>
          <rPr>
            <b/>
            <sz val="9"/>
            <color indexed="81"/>
            <rFont val="Tahoma"/>
            <family val="2"/>
          </rPr>
          <t>SDM_5:</t>
        </r>
        <r>
          <rPr>
            <sz val="9"/>
            <color indexed="81"/>
            <rFont val="Tahoma"/>
            <family val="2"/>
          </rPr>
          <t xml:space="preserve">
Pastikan bahwa tanggal telah disesuaikan saat akan menarik data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SDM_5</author>
  </authors>
  <commentList>
    <comment ref="AZ3" authorId="0" shapeId="0" xr:uid="{9C9D32A8-61EC-4FDF-BE78-FD9DBEA322C1}">
      <text>
        <r>
          <rPr>
            <b/>
            <sz val="9"/>
            <color indexed="81"/>
            <rFont val="Tahoma"/>
            <family val="2"/>
          </rPr>
          <t>SDM_5:</t>
        </r>
        <r>
          <rPr>
            <sz val="9"/>
            <color indexed="81"/>
            <rFont val="Tahoma"/>
            <family val="2"/>
          </rPr>
          <t xml:space="preserve">
BP : Bagian Produksi
BPP : Bagian Pendukung Produksi</t>
        </r>
      </text>
    </comment>
    <comment ref="BC3" authorId="0" shapeId="0" xr:uid="{4674494A-1C64-4F05-A371-967EF5FDC38B}">
      <text>
        <r>
          <rPr>
            <b/>
            <sz val="9"/>
            <color indexed="81"/>
            <rFont val="Tahoma"/>
            <family val="2"/>
          </rPr>
          <t>SDM_5:</t>
        </r>
        <r>
          <rPr>
            <sz val="9"/>
            <color indexed="81"/>
            <rFont val="Tahoma"/>
            <family val="2"/>
          </rPr>
          <t xml:space="preserve">
A -  SD
B - SMP
C - SMA
D - D3
E - D4
F - SARJANA
G - PASCASARJANA
</t>
        </r>
      </text>
    </comment>
    <comment ref="BD3" authorId="0" shapeId="0" xr:uid="{75C5F644-E9A7-4578-9F77-958E845497E3}">
      <text>
        <r>
          <rPr>
            <b/>
            <sz val="9"/>
            <color indexed="81"/>
            <rFont val="Tahoma"/>
            <family val="2"/>
          </rPr>
          <t>SDM_5:</t>
        </r>
        <r>
          <rPr>
            <sz val="9"/>
            <color indexed="81"/>
            <rFont val="Tahoma"/>
            <family val="2"/>
          </rPr>
          <t xml:space="preserve">
Pastikan bahwa tanggal telah disesuaikan saat akan menarik data</t>
        </r>
      </text>
    </comment>
  </commentList>
</comments>
</file>

<file path=xl/sharedStrings.xml><?xml version="1.0" encoding="utf-8"?>
<sst xmlns="http://schemas.openxmlformats.org/spreadsheetml/2006/main" count="41200" uniqueCount="3247">
  <si>
    <t>PERSONAL BACKGROUND</t>
  </si>
  <si>
    <t>CONTACT PERSON</t>
  </si>
  <si>
    <t>EDUCATIONAL BACKGROUND</t>
  </si>
  <si>
    <t>CAREER</t>
  </si>
  <si>
    <t>GRADE</t>
  </si>
  <si>
    <t>UPAH BERLAKU</t>
  </si>
  <si>
    <t>UPAH EFISIENSI</t>
  </si>
  <si>
    <t>UMUR PEKERJA</t>
  </si>
  <si>
    <t>LAMA KERJA</t>
  </si>
  <si>
    <t>NO.</t>
  </si>
  <si>
    <t>NAMA KARYAWAN</t>
  </si>
  <si>
    <t>NPK</t>
  </si>
  <si>
    <t>TEMPAT LAHIR</t>
  </si>
  <si>
    <t>TGL LAHIR</t>
  </si>
  <si>
    <t>JENIS KELAMIN</t>
  </si>
  <si>
    <t>AGAMA</t>
  </si>
  <si>
    <t>STATUS</t>
  </si>
  <si>
    <t>NIK</t>
  </si>
  <si>
    <t>ALAMAT</t>
  </si>
  <si>
    <t>NO. HP</t>
  </si>
  <si>
    <t>E-MAIL</t>
  </si>
  <si>
    <t>TINGKAT PENDIDIKAN</t>
  </si>
  <si>
    <t>FAKULTAS/JURUSAN</t>
  </si>
  <si>
    <t>INSTITUSI</t>
  </si>
  <si>
    <t>TAHUN LULUS</t>
  </si>
  <si>
    <t>MULAI BEKERJA</t>
  </si>
  <si>
    <t>JADI KARY TETAP</t>
  </si>
  <si>
    <t>STATUS JABATAN</t>
  </si>
  <si>
    <t>NAMA JABATAN</t>
  </si>
  <si>
    <t>STATUS + JABATAN</t>
  </si>
  <si>
    <t>TMT JABATAN</t>
  </si>
  <si>
    <t>BIDANG / BAGIAN</t>
  </si>
  <si>
    <t>SATUAN ORGANISASI</t>
  </si>
  <si>
    <t>KATEGORI FUNGSI</t>
  </si>
  <si>
    <t>LEVEL JABATAN</t>
  </si>
  <si>
    <t>KONVERSI BARU</t>
  </si>
  <si>
    <t>TMT GRADE</t>
  </si>
  <si>
    <t>GAJI POKOK
KONVERSI
(Rp)</t>
  </si>
  <si>
    <t>TUNJ. KESEJAHTERAAN
KONVERSI
(Rp)</t>
  </si>
  <si>
    <t>TUNJ. PERALIHAN UPAH POKOK
(Rp)</t>
  </si>
  <si>
    <t>TUNJ. PERALIHAN JABATAN
(Rp)</t>
  </si>
  <si>
    <t>TUNJ. PERALIHAN
(Rp)</t>
  </si>
  <si>
    <t>TUNJ. JABATAN
(Rp)</t>
  </si>
  <si>
    <t>UPAH POKOK BERLAKU
(Rp)</t>
  </si>
  <si>
    <t>UPAH POKOK EFISIENSI
(Rp)</t>
  </si>
  <si>
    <t>TUNJ. PENYESUAIAN
(Rp)</t>
  </si>
  <si>
    <t>STATUS
KE-AKTIFAN</t>
  </si>
  <si>
    <t>STATUS DRMHKAN</t>
  </si>
  <si>
    <t>BATCH</t>
  </si>
  <si>
    <t>TMT DRMHKAN / AKTF KMBL</t>
  </si>
  <si>
    <t>KODE
ORG</t>
  </si>
  <si>
    <t>KODE BID / BAG</t>
  </si>
  <si>
    <r>
      <t xml:space="preserve">AKTIVITAS
</t>
    </r>
    <r>
      <rPr>
        <b/>
        <i/>
        <sz val="10"/>
        <color theme="0"/>
        <rFont val="Calibri"/>
        <family val="2"/>
        <scheme val="minor"/>
      </rPr>
      <t>(obsolete)</t>
    </r>
  </si>
  <si>
    <t>AKTIVITAS 2022</t>
  </si>
  <si>
    <t>SUB 
AKTIVITAS</t>
  </si>
  <si>
    <t>STATUS KEPEGAWAIAN (1)</t>
  </si>
  <si>
    <t>TEKNIK/ NON TEKNIK</t>
  </si>
  <si>
    <t>GOL. PEND.</t>
  </si>
  <si>
    <t>TAHUN</t>
  </si>
  <si>
    <t>BULAN</t>
  </si>
  <si>
    <t>HARI</t>
  </si>
  <si>
    <t>DR MULAI BEKERJA</t>
  </si>
  <si>
    <t>DR MJD KARY TETAP</t>
  </si>
  <si>
    <t>ABDILLAH HADI ALIF ILHAMI, ST</t>
  </si>
  <si>
    <t xml:space="preserve">Surabaya </t>
  </si>
  <si>
    <t>P</t>
  </si>
  <si>
    <t>Islam</t>
  </si>
  <si>
    <t>K/1</t>
  </si>
  <si>
    <t>3515080512930001</t>
  </si>
  <si>
    <t>Perumahan Magersari Permai AC-19 Sidoarjo</t>
  </si>
  <si>
    <t>S1</t>
  </si>
  <si>
    <t>Teknik Mesin</t>
  </si>
  <si>
    <t>Institut Teknologi Sepuluh Nopember</t>
  </si>
  <si>
    <t>Pgs.</t>
  </si>
  <si>
    <t>Manager Riset Produk</t>
  </si>
  <si>
    <t>Pgs. Manager Riset Produk</t>
  </si>
  <si>
    <t>BAGIAN RISET PRODUK</t>
  </si>
  <si>
    <t>BIRO PENGEMBANGAN USAHA</t>
  </si>
  <si>
    <t>Core</t>
  </si>
  <si>
    <t>A</t>
  </si>
  <si>
    <t>-</t>
  </si>
  <si>
    <t>BPU</t>
  </si>
  <si>
    <t>TL</t>
  </si>
  <si>
    <t>TTL</t>
  </si>
  <si>
    <t>KT</t>
  </si>
  <si>
    <t>T</t>
  </si>
  <si>
    <t>ABDUL GHONI, ST</t>
  </si>
  <si>
    <t>Tegal</t>
  </si>
  <si>
    <t>K/2</t>
  </si>
  <si>
    <t>3376031209780003</t>
  </si>
  <si>
    <t>Definitif</t>
  </si>
  <si>
    <t xml:space="preserve">Staf Bidang Pemasaran  </t>
  </si>
  <si>
    <t>BIDANG PEMASARAN</t>
  </si>
  <si>
    <t>DIVISI SUMBER DAYA AIR</t>
  </si>
  <si>
    <t>DSA</t>
  </si>
  <si>
    <t>PEM</t>
  </si>
  <si>
    <t>TPEM</t>
  </si>
  <si>
    <t>ABDUL HALIM</t>
  </si>
  <si>
    <t>3328100308700002</t>
  </si>
  <si>
    <t>SMA</t>
  </si>
  <si>
    <t>IPA</t>
  </si>
  <si>
    <t>Manager Personalia &amp; Umum</t>
  </si>
  <si>
    <t>BIDANG KEUANGAN &amp; SDM</t>
  </si>
  <si>
    <t>Support</t>
  </si>
  <si>
    <t>KSD</t>
  </si>
  <si>
    <t>TADM</t>
  </si>
  <si>
    <t>NT</t>
  </si>
  <si>
    <t>ABDUL KAFI</t>
  </si>
  <si>
    <t>Sidoarjo</t>
  </si>
  <si>
    <t>SMK</t>
  </si>
  <si>
    <t>Teknik Listrik</t>
  </si>
  <si>
    <t>Pelaksana Pemeliharaan Listrik</t>
  </si>
  <si>
    <t>BAGIAN PERENCANAAN PEMELIHARAAN</t>
  </si>
  <si>
    <t>DIVISI INDUSTRI KOMPONEN &amp; PERMESINAN</t>
  </si>
  <si>
    <t>H</t>
  </si>
  <si>
    <t>II</t>
  </si>
  <si>
    <t>DKP</t>
  </si>
  <si>
    <t>MNT</t>
  </si>
  <si>
    <t>ABDUL KODIR</t>
  </si>
  <si>
    <t>3515131603680001</t>
  </si>
  <si>
    <t>Mesin</t>
  </si>
  <si>
    <t>Manager Produksi 2</t>
  </si>
  <si>
    <t>BAGIAN PRODUKSI 2</t>
  </si>
  <si>
    <t>PABRIK PENGECORAN</t>
  </si>
  <si>
    <t>FOU</t>
  </si>
  <si>
    <t>BP</t>
  </si>
  <si>
    <t>ABDUL MU'IN</t>
  </si>
  <si>
    <t>Kediri</t>
  </si>
  <si>
    <t>3578272504740001</t>
  </si>
  <si>
    <t xml:space="preserve">Operator Mesin Frais Universal B  </t>
  </si>
  <si>
    <t>BAGIAN PRODUKSI PENGECORAN 2</t>
  </si>
  <si>
    <t>ABDUL SALAM</t>
  </si>
  <si>
    <t>Bekasi</t>
  </si>
  <si>
    <t>K/3</t>
  </si>
  <si>
    <t>3604050904690002</t>
  </si>
  <si>
    <t>Komp. Bki Blok K/1 Rt/Rw 002/004 Kel. Lebakwana Kec. Kramatwatu Serang</t>
  </si>
  <si>
    <t>D3</t>
  </si>
  <si>
    <t>Mesin Industri</t>
  </si>
  <si>
    <t>Operator Mesin</t>
  </si>
  <si>
    <t>PRODUKSI FABRIKASI</t>
  </si>
  <si>
    <t>PABRIK KOMPONEN TURBIN</t>
  </si>
  <si>
    <t>PKT</t>
  </si>
  <si>
    <t>ABDUL SOLEH</t>
  </si>
  <si>
    <t>3376022401700004</t>
  </si>
  <si>
    <t>Supervisor Permesinan 1</t>
  </si>
  <si>
    <t>BAGIAN PRODUKSI</t>
  </si>
  <si>
    <t>PABRIK HIDROMEKANIKAL TEGAL</t>
  </si>
  <si>
    <t>TGL</t>
  </si>
  <si>
    <t>ABDUS SALAM, ST</t>
  </si>
  <si>
    <t>Pamekasan</t>
  </si>
  <si>
    <t>K/-</t>
  </si>
  <si>
    <t>3528040410930003</t>
  </si>
  <si>
    <t>Teknik Sipil</t>
  </si>
  <si>
    <t>Staf Bidang Operasi</t>
  </si>
  <si>
    <t>BIDANG OPERASI</t>
  </si>
  <si>
    <t>DIVISI INDUSTRI GULA &amp; AGRO</t>
  </si>
  <si>
    <t>III</t>
  </si>
  <si>
    <t>DGA</t>
  </si>
  <si>
    <t>OPS</t>
  </si>
  <si>
    <t>ABROR AFLAH AMADOR, SE</t>
  </si>
  <si>
    <t>Semarang</t>
  </si>
  <si>
    <t>3374092401870003</t>
  </si>
  <si>
    <t>Manajemen</t>
  </si>
  <si>
    <t>Universitas Diponegoro</t>
  </si>
  <si>
    <t>Senior Manager Keuangan &amp; SDM</t>
  </si>
  <si>
    <t>ABSYADHIANITA YUNISULISTIOWIARTI, ST. MMT</t>
  </si>
  <si>
    <t>Surabaya</t>
  </si>
  <si>
    <t>W</t>
  </si>
  <si>
    <t>3578236906870001</t>
  </si>
  <si>
    <t>absyadhianita@barata.id</t>
  </si>
  <si>
    <t>Teknik Lingkungan</t>
  </si>
  <si>
    <t>Staf Senior</t>
  </si>
  <si>
    <t>I</t>
  </si>
  <si>
    <t>ACEN AIDA</t>
  </si>
  <si>
    <t>Serang</t>
  </si>
  <si>
    <t>3672081011720001</t>
  </si>
  <si>
    <t>Jl. Sunan Ampel Komp. Taman Warnasari Indah Fwa 106 No. 5 Rt 23 / 05 Citangkil Cilegon</t>
  </si>
  <si>
    <t>Supervisor Mesin &amp; Pemotongan</t>
  </si>
  <si>
    <t>BAGIAN PRODUKSI KOMPONEN</t>
  </si>
  <si>
    <t>ACHIR BAGUS KURNIANTO</t>
  </si>
  <si>
    <t>Magetan</t>
  </si>
  <si>
    <t>3520111508840001</t>
  </si>
  <si>
    <t>Kembang kuning kramat 2 no. 26 Surabaya</t>
  </si>
  <si>
    <t>6281234383388</t>
  </si>
  <si>
    <t>Mekanik Otomotif</t>
  </si>
  <si>
    <t>2003</t>
  </si>
  <si>
    <t xml:space="preserve">Pelaksana Reparasi Mesin C  </t>
  </si>
  <si>
    <t>BAGIAN PERBAIKAN</t>
  </si>
  <si>
    <t>ACHMAD BUDI SANTOSO</t>
  </si>
  <si>
    <t>3578241002840002</t>
  </si>
  <si>
    <t>Jl.panjang jiwo lx no.4 A RT03.RW.03 kel.panjang jiwo,kec.tenggilis mejoyo Surabaya</t>
  </si>
  <si>
    <t>6285607847560</t>
  </si>
  <si>
    <t>Bangunan Gedung</t>
  </si>
  <si>
    <t>Pelaksana Pemeriksa Produk Akhir C Bagian Produksi 4</t>
  </si>
  <si>
    <t xml:space="preserve">UNIT PENGENDALIAN KUALITAS </t>
  </si>
  <si>
    <t>PABRIK PERALATAN INDUSTRI</t>
  </si>
  <si>
    <t>PPI</t>
  </si>
  <si>
    <t>BPP</t>
  </si>
  <si>
    <t>ACHMAD FAKIH</t>
  </si>
  <si>
    <t>Blora</t>
  </si>
  <si>
    <t xml:space="preserve"> 3672081306660001</t>
  </si>
  <si>
    <t>42443 Cilegon</t>
  </si>
  <si>
    <t>6285920054614</t>
  </si>
  <si>
    <t>Listrik</t>
  </si>
  <si>
    <t>1985</t>
  </si>
  <si>
    <t>Junior Officer Bidang Pemeliharaan &amp; Perbaikan</t>
  </si>
  <si>
    <t>BAGIAN TEKNOLOGI PENGELASAN &amp; PEMELIHARAAN</t>
  </si>
  <si>
    <t>DIVISI PEMBANGKIT</t>
  </si>
  <si>
    <t>NA</t>
  </si>
  <si>
    <t>DPM</t>
  </si>
  <si>
    <t>PIV</t>
  </si>
  <si>
    <t>ACHMAD ISWANTORO</t>
  </si>
  <si>
    <t>3578040109830010</t>
  </si>
  <si>
    <t>Pjs.</t>
  </si>
  <si>
    <t>Pjs. Supervisor Permesinan 1</t>
  </si>
  <si>
    <t>BAGIAN PRODUKSI 4</t>
  </si>
  <si>
    <t>ACHMAD JAZULI, ST</t>
  </si>
  <si>
    <t>3578092204820003</t>
  </si>
  <si>
    <t>Operator Mesin Bubut Horizontal  0 &gt; 350 L &gt; 1500 B Bagian Produksi 4</t>
  </si>
  <si>
    <t>BAGIAN PRODUKSI PABRIK PERALATAN INDUSTRI 2</t>
  </si>
  <si>
    <t>ACHMAD RIDWAN</t>
  </si>
  <si>
    <t xml:space="preserve">Bandar Lampung </t>
  </si>
  <si>
    <t>3672081909830001</t>
  </si>
  <si>
    <t>Komp Taman Warnasari Indah Blok FWA 33 No.3 RT005/RW005 CILEGON</t>
  </si>
  <si>
    <t>Teknik Informatika</t>
  </si>
  <si>
    <t>Pelaksana Ahli Perawatan Mesin</t>
  </si>
  <si>
    <t>BAGIAN PEMELIHARAAN &amp; PERBAIKAN</t>
  </si>
  <si>
    <t>ACHMAD RIFAI, A.Md</t>
  </si>
  <si>
    <t>BK</t>
  </si>
  <si>
    <t>3515171812910001</t>
  </si>
  <si>
    <t>Junior Engineer Bidang Operasi</t>
  </si>
  <si>
    <t>ACHMAD SYAIFUDDIN ARIF, ST</t>
  </si>
  <si>
    <t>3573011207940004</t>
  </si>
  <si>
    <t>JL. Cakalang V No.9 RT. 02 RW 02</t>
  </si>
  <si>
    <t>Akuntansi</t>
  </si>
  <si>
    <t>Universitas Brawijaya</t>
  </si>
  <si>
    <t>Staf Bagian Supply Chain</t>
  </si>
  <si>
    <t>BAGIAN SUPPLY CHAIN</t>
  </si>
  <si>
    <t>ACHMAD TOHA</t>
  </si>
  <si>
    <t>Lamongan</t>
  </si>
  <si>
    <t>Teknik Komputer &amp; Informatika</t>
  </si>
  <si>
    <t>Pelaksana Perencanaan Produksi</t>
  </si>
  <si>
    <t>BAGIAN PERENCANAAN MATERIAL &amp; PRODUKSI</t>
  </si>
  <si>
    <t>ADE BASUKI HARDI</t>
  </si>
  <si>
    <t>Cilegon</t>
  </si>
  <si>
    <t>3672050303770001</t>
  </si>
  <si>
    <t>Link. Jombang Wetan Rt.005/005 Ds. Jombang Wetan Kec. Jombang Cilegon</t>
  </si>
  <si>
    <t>Teknik mesin</t>
  </si>
  <si>
    <t>Pelaksana Pemeriksa Barang</t>
  </si>
  <si>
    <t>UNIT PENGENDALIAN KUALITAS</t>
  </si>
  <si>
    <t>ADE CANDRA PURNAMA SAPUTRA</t>
  </si>
  <si>
    <t>Medan</t>
  </si>
  <si>
    <t>3672020906760002</t>
  </si>
  <si>
    <t>Kp. Ketileng Timur No. 218 Rt04/01 - Kel. Ketileng  Cilegon</t>
  </si>
  <si>
    <t>Teknik Industri</t>
  </si>
  <si>
    <t>Junior Officer Kawasan Berikat</t>
  </si>
  <si>
    <t>BAGIAN KAWASAN BERIKAT</t>
  </si>
  <si>
    <t>ADE LUTFI SUPRIYATNO</t>
  </si>
  <si>
    <t>Indramayu</t>
  </si>
  <si>
    <t>3672082606690005</t>
  </si>
  <si>
    <t>Komp. Twi Fwa 82 No.02 Rt/Rw 002/005 Kel/Desa Warnasari Kecamatan Citangkil Cilegon</t>
  </si>
  <si>
    <t>Pelaksana Pengelasan</t>
  </si>
  <si>
    <t>ADE MASDUKI</t>
  </si>
  <si>
    <t>3672080509820004</t>
  </si>
  <si>
    <t>Krenceng Jl Ir. Sutami Rt. 009 Rw. 003 Citangkil Kebonsari Cilegon</t>
  </si>
  <si>
    <t>ADELIA YUDHIA AYUKUSUMA, A.Md</t>
  </si>
  <si>
    <t>3578015509910001</t>
  </si>
  <si>
    <t>adelia@barata.id</t>
  </si>
  <si>
    <t>Teknik</t>
  </si>
  <si>
    <t>Institut Teknologi Sepuluh November (ITS)</t>
  </si>
  <si>
    <t>Senior Manager Komunikasi Korporat</t>
  </si>
  <si>
    <t>BIDANG KOMUNIKASI KORPORAT</t>
  </si>
  <si>
    <t>SEKRETARIAT PERUSAHAAN</t>
  </si>
  <si>
    <t>SKP</t>
  </si>
  <si>
    <t>ADI IRWANTO</t>
  </si>
  <si>
    <t>3376032804860003</t>
  </si>
  <si>
    <t>IPS</t>
  </si>
  <si>
    <t xml:space="preserve">Pelaksana Pelayanan Personil  </t>
  </si>
  <si>
    <t>ADI RIYANTO</t>
  </si>
  <si>
    <t>K</t>
  </si>
  <si>
    <t>ADI SAMPE</t>
  </si>
  <si>
    <t>Pemalang</t>
  </si>
  <si>
    <t>3525140508770002</t>
  </si>
  <si>
    <t>Awikoen Madya Barat, Rt 001/Rw 002 Gresik</t>
  </si>
  <si>
    <t>6281999967135</t>
  </si>
  <si>
    <t>ADI SUSANTO</t>
  </si>
  <si>
    <t>Gunung Kidul</t>
  </si>
  <si>
    <t>3672070404810003</t>
  </si>
  <si>
    <t>Link Luwung Sawo No 134 Ds. Kotabumi Kec. Purwakarta Cilegon</t>
  </si>
  <si>
    <t>Fitter</t>
  </si>
  <si>
    <t>ADI YUSTIAWAN, A.Md</t>
  </si>
  <si>
    <t>3578011906880001</t>
  </si>
  <si>
    <t>adiyustiawan@barata.id</t>
  </si>
  <si>
    <t>Junior Officer Bagian Sistem TIK / SAP</t>
  </si>
  <si>
    <t>BAGIAN SISTEM TIK / SAP</t>
  </si>
  <si>
    <t>BIRO SISTEM, MUTU &amp; K3LH</t>
  </si>
  <si>
    <t>BSQ</t>
  </si>
  <si>
    <t>ADIK KUSUMA</t>
  </si>
  <si>
    <t>Surakarta</t>
  </si>
  <si>
    <t>3672012912750001</t>
  </si>
  <si>
    <t>LINK.JERANG BARAT DS/KEL.KARANG ASEM RT/RW.001/001 KEC.CIBEBER KOTA CILEGON BANTEN KOTA CILEGON</t>
  </si>
  <si>
    <t>MESIN</t>
  </si>
  <si>
    <t>Pelaksana Las</t>
  </si>
  <si>
    <t>PRODUKSI KOMPONEN</t>
  </si>
  <si>
    <t>ADINEWA SURYA PRAKOSA, S.ST</t>
  </si>
  <si>
    <t>3374100101930002</t>
  </si>
  <si>
    <t>adinewa@barata.id</t>
  </si>
  <si>
    <t>D4</t>
  </si>
  <si>
    <t>Teknik Telekomunikasi</t>
  </si>
  <si>
    <t xml:space="preserve">Staf   </t>
  </si>
  <si>
    <t>BIDANG PERENCANAAN SUPPLY CHAIN</t>
  </si>
  <si>
    <t>BIRO MANAJEMEN SUPPLY CHAIN</t>
  </si>
  <si>
    <t>BSC</t>
  </si>
  <si>
    <t>ADY PURWANTO, ST</t>
  </si>
  <si>
    <t>3515122110940001</t>
  </si>
  <si>
    <t>Universitas Jember</t>
  </si>
  <si>
    <t>Staf Bagian Technical Advisor</t>
  </si>
  <si>
    <t>BAGIAN TECHNICAL ADVISOR</t>
  </si>
  <si>
    <t>AEP EFENDI</t>
  </si>
  <si>
    <t>Pandeglang</t>
  </si>
  <si>
    <t>367208013037000001</t>
  </si>
  <si>
    <t>KOMP.TWI FWA 79B NO.01; RT:002, RW:005 ; kec.Citangkil. Cilegon</t>
  </si>
  <si>
    <t>6287871419169</t>
  </si>
  <si>
    <t>1989</t>
  </si>
  <si>
    <t xml:space="preserve">Pelaksana Ahli CNC/Mesin Khusus  </t>
  </si>
  <si>
    <t>BAGIAN PRODUKSI PERMESINAN</t>
  </si>
  <si>
    <t>AFIFI</t>
  </si>
  <si>
    <t>3672082402700001</t>
  </si>
  <si>
    <t>Blok Fwa 87 No.01 Rt/Rw 002/004 Kel/Desa Warnasari Ds. Warnasari Kec. Citangkil Cilegon</t>
  </si>
  <si>
    <t>AFRIDONAL</t>
  </si>
  <si>
    <t>Padang</t>
  </si>
  <si>
    <t>3672012403850002</t>
  </si>
  <si>
    <t>Perum. BCK Blok A 16 No.23-24 Cilegon</t>
  </si>
  <si>
    <t>Manager Perencanaan &amp; Pengendalian Produksi</t>
  </si>
  <si>
    <t>BIDANG PPP &amp; INVENTORI</t>
  </si>
  <si>
    <t>AGUNG DWI JAYANTO, ST</t>
  </si>
  <si>
    <t>Bangkalan</t>
  </si>
  <si>
    <t>3577032803860002</t>
  </si>
  <si>
    <t>Jalan simo gunung barat 3 no 24 surabaya Surabaya</t>
  </si>
  <si>
    <t>Staf Pengadaan</t>
  </si>
  <si>
    <t>BAGIAN PENGADAAN</t>
  </si>
  <si>
    <t>AGUNG NUGROHO MARTOWIRYO</t>
  </si>
  <si>
    <t>Jakarta</t>
  </si>
  <si>
    <t>Kristen</t>
  </si>
  <si>
    <t>3276011507810013</t>
  </si>
  <si>
    <t>Jl. Kartini No.01, Jawa Barat, Kota Depok, Pancoran Mas, Depok Rt. 01 Rw. 09 Pancoran Mas Depok</t>
  </si>
  <si>
    <t>S2</t>
  </si>
  <si>
    <t xml:space="preserve">Senior Manager Keuangan &amp; Personalia  </t>
  </si>
  <si>
    <t>AGUNG SANTOSO</t>
  </si>
  <si>
    <t>Mojokerto</t>
  </si>
  <si>
    <t>3525161001810122</t>
  </si>
  <si>
    <t xml:space="preserve"> IPA </t>
  </si>
  <si>
    <t>Operator Mesin Bubut Vertikal B Bagian Produksi 4</t>
  </si>
  <si>
    <t>AGUNG SETIAWAN</t>
  </si>
  <si>
    <t>Gresik</t>
  </si>
  <si>
    <t>Pelaksana Pemeriksa Barang Dalam Proses Produksi</t>
  </si>
  <si>
    <t>AGUNGTA SEMBIRING</t>
  </si>
  <si>
    <t>Garut</t>
  </si>
  <si>
    <t>3275011804810020</t>
  </si>
  <si>
    <t>Kampung Rawa Aren Rt/Rw 002/012  Bekasi Timur</t>
  </si>
  <si>
    <t>Electro Engineering</t>
  </si>
  <si>
    <t>Officer Bagian Pengadaan</t>
  </si>
  <si>
    <t>AGUS AFANDI</t>
  </si>
  <si>
    <t>Teknik Ketenagalistrikan</t>
  </si>
  <si>
    <t>AGUS ANDRIANTO</t>
  </si>
  <si>
    <t>Malang</t>
  </si>
  <si>
    <t>Pelaksana Pemeliharaan Mesin</t>
  </si>
  <si>
    <t>AGUS BUDI SISWOYO</t>
  </si>
  <si>
    <t>3578030202830002</t>
  </si>
  <si>
    <t>Pelaksana Perakitan 2</t>
  </si>
  <si>
    <t>AGUS NASIKHIN</t>
  </si>
  <si>
    <t>Rembang</t>
  </si>
  <si>
    <t>3276061008700010</t>
  </si>
  <si>
    <t>Kepala Unit QSHE</t>
  </si>
  <si>
    <t>UNIT QSHE</t>
  </si>
  <si>
    <t>QSH</t>
  </si>
  <si>
    <t>AGUS PRATONO</t>
  </si>
  <si>
    <t>Sleman</t>
  </si>
  <si>
    <t>3404052904720003</t>
  </si>
  <si>
    <t>Perum Bck Blok A4 No 10 Rt 1/6 Desa/Kel. Cibeber Kec. Cibeber Cilegon</t>
  </si>
  <si>
    <t>BIOLOGI / IPA</t>
  </si>
  <si>
    <t>AGUS PRAYOGO</t>
  </si>
  <si>
    <t>3525140208920001</t>
  </si>
  <si>
    <t>Teknik Permesinan</t>
  </si>
  <si>
    <t>2011</t>
  </si>
  <si>
    <t>Operator Mesin Bubut Horizontal C Bagian Produksi 5</t>
  </si>
  <si>
    <t>BAGIAN PRODUKSI PRECISION &amp; HEAVY MACHINERY</t>
  </si>
  <si>
    <t>PABRIK PRECISION &amp; HEAVY MACHINERY</t>
  </si>
  <si>
    <t>AGUS RACHMIANTO</t>
  </si>
  <si>
    <t>3578171301680001</t>
  </si>
  <si>
    <t>Pelaksana Ahli Las Bagian Produksi 4</t>
  </si>
  <si>
    <t>AGUS SALIM</t>
  </si>
  <si>
    <t>3525132705780015</t>
  </si>
  <si>
    <t>Bringkang RT 08 RW 04 Menganti Gresik GRESIK</t>
  </si>
  <si>
    <t>6282142090700</t>
  </si>
  <si>
    <t xml:space="preserve"> IPA Biologi</t>
  </si>
  <si>
    <t>1996</t>
  </si>
  <si>
    <t>Supervisor Cetak 5</t>
  </si>
  <si>
    <t>Pjs. Supervisor Cetak 5</t>
  </si>
  <si>
    <t>BAGIAN PRODUKSI 1</t>
  </si>
  <si>
    <t>AGUS SANTOSO</t>
  </si>
  <si>
    <t>1804220408840001</t>
  </si>
  <si>
    <t>Link Ketileng Timur Blok Saen Rt.003 Rw.001 Ds. Ketileng Cilegon</t>
  </si>
  <si>
    <t>Junior Officer Estimasi</t>
  </si>
  <si>
    <t>BAGIAN ESTIMATOR</t>
  </si>
  <si>
    <t>AGUS SUBAGIO</t>
  </si>
  <si>
    <t>Madiun</t>
  </si>
  <si>
    <t>36720830086900002</t>
  </si>
  <si>
    <t xml:space="preserve">Operator Mesin Bubut Horizontal  0 &lt; 350 L &lt; 1500 A </t>
  </si>
  <si>
    <t>AGUS SUDARWANTO, A.Md</t>
  </si>
  <si>
    <t>3578102308820002</t>
  </si>
  <si>
    <t>Teknik Elektro</t>
  </si>
  <si>
    <t>Politeknik Perkapalan Negeri Surabaya</t>
  </si>
  <si>
    <t>AGUS SUPRIYANTO</t>
  </si>
  <si>
    <t>3672021204750001</t>
  </si>
  <si>
    <t>Jl. K.H. Abdul Latif No. 144 Palas Rt 02/01 Kel. Bendungan  Cilegon</t>
  </si>
  <si>
    <t>Teknik Pemesinan</t>
  </si>
  <si>
    <t>Junior Officer Pemeriksa Barang</t>
  </si>
  <si>
    <t>AGUS SURACHMAN, SE</t>
  </si>
  <si>
    <t>3578140108710001</t>
  </si>
  <si>
    <t xml:space="preserve">Ekonomi Manajemen </t>
  </si>
  <si>
    <t>Supervisor Personalia</t>
  </si>
  <si>
    <t>Pjs. Supervisor Personalia</t>
  </si>
  <si>
    <t>AGUS SUSANTO</t>
  </si>
  <si>
    <t>3672020808710005</t>
  </si>
  <si>
    <t>Teknik Niaga</t>
  </si>
  <si>
    <t>Pelaksana Cetak Tangan (cupola) Bagian Produksi 4</t>
  </si>
  <si>
    <t>3578050512820002</t>
  </si>
  <si>
    <t>Jl. Anggrek I No. 01 Rt006/004 Kel. Ciwedus  Cilegon</t>
  </si>
  <si>
    <t>Manager Produksi Permesinan</t>
  </si>
  <si>
    <t>PRODUKSI PERMESINAN</t>
  </si>
  <si>
    <t>AGUS WARNO</t>
  </si>
  <si>
    <t>3376022708830002</t>
  </si>
  <si>
    <t xml:space="preserve">Pelaksana Gambar C  </t>
  </si>
  <si>
    <t>BAGIAN TEKNIK</t>
  </si>
  <si>
    <t>AGUS YUDIANTO</t>
  </si>
  <si>
    <t>Cilacap</t>
  </si>
  <si>
    <t>3672072309730001</t>
  </si>
  <si>
    <t>Metro cendana m22 no 8 cilegon banten Cilegon</t>
  </si>
  <si>
    <t>Supervisor Chombustion Chamber</t>
  </si>
  <si>
    <t>BAGIAN PRODUKSI FABRIKASI</t>
  </si>
  <si>
    <t>AHMAD BASRI</t>
  </si>
  <si>
    <t>3672081002690006</t>
  </si>
  <si>
    <t>Link. Dringo Landoh Rt/Rw 014/003 Kel/Desa Dringo Kec Citangkil Cilegon</t>
  </si>
  <si>
    <t>AHMAD FANANI</t>
  </si>
  <si>
    <t>3672080209790002</t>
  </si>
  <si>
    <t>Biologi</t>
  </si>
  <si>
    <t>AHMAD FAUZAN</t>
  </si>
  <si>
    <t>3672081812800002</t>
  </si>
  <si>
    <t>Link.kubang lesung kulon RT 3 RW 4 Cilegon</t>
  </si>
  <si>
    <t>AHMAD GOZHALI</t>
  </si>
  <si>
    <t>3525141001670001</t>
  </si>
  <si>
    <t xml:space="preserve">Supervisor Cetak 1  </t>
  </si>
  <si>
    <t>AHMAD HALILI</t>
  </si>
  <si>
    <t>3672081307670001</t>
  </si>
  <si>
    <t>Link Kalentemu Barat Rt Rw 005 001 Desa Samangraya Kec. Citangkil Cilegon</t>
  </si>
  <si>
    <t>Operator Crane</t>
  </si>
  <si>
    <t>AHMAD HARIS AFIFULLOH</t>
  </si>
  <si>
    <t>Brebes</t>
  </si>
  <si>
    <t>Pelaksana Stel</t>
  </si>
  <si>
    <t>AHMAD HARIS ARRASYID, SM</t>
  </si>
  <si>
    <t>3515132403910001</t>
  </si>
  <si>
    <t>ahmadharis@barata.id</t>
  </si>
  <si>
    <t xml:space="preserve">Manajemen </t>
  </si>
  <si>
    <t>Manager Bagian Administrasi &amp; Verifikasi</t>
  </si>
  <si>
    <t>Pjs. Manager Bagian Administrasi &amp; Verifikasi</t>
  </si>
  <si>
    <t>BAGIAN ADMINISTRASI &amp; VERIFIKASI</t>
  </si>
  <si>
    <t>AHMAD ISMAIL</t>
  </si>
  <si>
    <t>3672062109810002</t>
  </si>
  <si>
    <t>Link. Masigit Rt.003/001 Kel. Kotasari Kec. Grogol Cilegon</t>
  </si>
  <si>
    <t>Pelaksana Ahli Fabrikasi</t>
  </si>
  <si>
    <t>AHMAD MINTARJO</t>
  </si>
  <si>
    <t>Tuban</t>
  </si>
  <si>
    <t>3672082905700001</t>
  </si>
  <si>
    <t>KOMP.TWI FBB 29 NO.08 RT/RW:002/005 KEC.CITANGKIL KOTA CILEGON BANTEN KOTA CILEGON</t>
  </si>
  <si>
    <t>AHMAD RISKHI FAJRI ROMADHON, SE</t>
  </si>
  <si>
    <t>3524053003900003</t>
  </si>
  <si>
    <t>Jl. Kartini no. 87 rt 02 rw 06 Babat Lamongan</t>
  </si>
  <si>
    <t>ahmadriskhi@barata.id</t>
  </si>
  <si>
    <t>Universitas Negeri Malang</t>
  </si>
  <si>
    <t>Junior Officer Bagian Organisasi &amp; Tata Laksana</t>
  </si>
  <si>
    <t>BAGIAN ORGANISASI &amp; TATA LAKSANA</t>
  </si>
  <si>
    <t>BIRO HUMAN CAPITAL</t>
  </si>
  <si>
    <t>BHC</t>
  </si>
  <si>
    <t>AHMAD SOFYAN</t>
  </si>
  <si>
    <t>3672072304760001</t>
  </si>
  <si>
    <t>Link Kubanganwelingi Rt.006 Rw.003 Purwakarta Cilegon</t>
  </si>
  <si>
    <t>AHMAD SOLIHIN</t>
  </si>
  <si>
    <t>3578173007790001</t>
  </si>
  <si>
    <t>Mesin Tenaga</t>
  </si>
  <si>
    <t xml:space="preserve">Pelaksana Reparasi dan  Pemeliharaan Mesin </t>
  </si>
  <si>
    <t>AHMAD SUHAEDI</t>
  </si>
  <si>
    <t>3604302312780001</t>
  </si>
  <si>
    <t>Kramat Asem Rt 002/004 Mekarsari ANYAR SERANG</t>
  </si>
  <si>
    <t>Pelaksana Gudang</t>
  </si>
  <si>
    <t>BAGIAN GUDANG</t>
  </si>
  <si>
    <t>AHMAD SUHENI</t>
  </si>
  <si>
    <t>3672061504760002</t>
  </si>
  <si>
    <t>Link. Tegal Wangi Baru Rt.001/007 Kel. Rawa Arum Kec. Grogol Cilegon</t>
  </si>
  <si>
    <t>AHMAD TAUFIQ NASHRUL HUDA, ST</t>
  </si>
  <si>
    <t>Bojonegoro</t>
  </si>
  <si>
    <t>3522201405930003</t>
  </si>
  <si>
    <t>Desa Sambeng RT 20 RW 06 Kec. Kasiman, Bojonegoro</t>
  </si>
  <si>
    <t xml:space="preserve"> Teknik Industri </t>
  </si>
  <si>
    <t>AHMAD YASIN YUSUF, ST</t>
  </si>
  <si>
    <t>3573050304940001</t>
  </si>
  <si>
    <t>Perum. Taman Landungsari Indah L-5,Dau, Kabupaten Malang</t>
  </si>
  <si>
    <t>ahmadyasin@barata.id</t>
  </si>
  <si>
    <t>Staf Bidang Kepatuhan &amp; Manajemen Risiko</t>
  </si>
  <si>
    <t>BIDANG KEPATUHAN &amp; MANAJEMEN RISIKO</t>
  </si>
  <si>
    <t>SATUAN PENGAWASAN INTERN</t>
  </si>
  <si>
    <t>SPI</t>
  </si>
  <si>
    <t>AJAT SUDRAJAT</t>
  </si>
  <si>
    <t>3208190604900003</t>
  </si>
  <si>
    <t>Link. Luwung Sawo Rt.001/007 Kel.Kebonsari Kec.Citangkil Cilegon</t>
  </si>
  <si>
    <t>AKHMAD GUNAWAN</t>
  </si>
  <si>
    <t>Kebumen</t>
  </si>
  <si>
    <t>3672012108660001</t>
  </si>
  <si>
    <t>Pondok Cilegon Indah Blok D 68 No 5 Ds. Cibeber Kec. Cibeber Cilegon</t>
  </si>
  <si>
    <t>AKHMAD JAKARIAH</t>
  </si>
  <si>
    <t>Pasuruan</t>
  </si>
  <si>
    <t>3515183012730001</t>
  </si>
  <si>
    <t>Pelaksana Stel Assembling B Bagian Produksi 4</t>
  </si>
  <si>
    <t>AKHMAD NAWAWI</t>
  </si>
  <si>
    <t>3672080512750002</t>
  </si>
  <si>
    <t>Link Kubang Sepat Rt Rw 002 007 Kel/Desa Citangkil Kec. Citangkil Cilegon</t>
  </si>
  <si>
    <t>AKMAD BADAWI</t>
  </si>
  <si>
    <t>Cirebon</t>
  </si>
  <si>
    <t>3672081404760002</t>
  </si>
  <si>
    <t>Jl. Kh Sibromalisi No.23 Rt/Rw 005/001 Kel/Desa Citangkil Kec.Citangkil Cilegon</t>
  </si>
  <si>
    <t>MEKANIK UMUM</t>
  </si>
  <si>
    <t>ALBERTUS RANDY ANUGERAH UTAMA, ST</t>
  </si>
  <si>
    <t>Katolik</t>
  </si>
  <si>
    <t>3525101410920003</t>
  </si>
  <si>
    <t>JL Lamongan 1/12 GKB Gresik</t>
  </si>
  <si>
    <t>Teknik Fisika</t>
  </si>
  <si>
    <t>Staf Bagian Administrasi Penjualan</t>
  </si>
  <si>
    <t>Staf</t>
  </si>
  <si>
    <t>ALDILA NINGTYAS, ST</t>
  </si>
  <si>
    <t>Nganjuk</t>
  </si>
  <si>
    <t>3518134607900001</t>
  </si>
  <si>
    <t>Perumahan Kembangan Regency New Cluster No.11 Gresik</t>
  </si>
  <si>
    <t>6281358858958</t>
  </si>
  <si>
    <t>Engineer</t>
  </si>
  <si>
    <t>ALEX HASBUNA</t>
  </si>
  <si>
    <t>3672011206800002</t>
  </si>
  <si>
    <t>Jl. Sunan Ampel No. 26 Rt.003 Rw.001 Ds. Warnasari Citangkil Cilegon</t>
  </si>
  <si>
    <t>ALI AHMAD</t>
  </si>
  <si>
    <t>3672081206830006</t>
  </si>
  <si>
    <t>Link. Kapudenok Jaya Rt/Rw 014/002 Kel/Desa Lebak Denok Kecamatan Citangkil Cilegon</t>
  </si>
  <si>
    <t>ALI BUDIMANSYAH, SE</t>
  </si>
  <si>
    <t>3522162006940006</t>
  </si>
  <si>
    <t>Staf Bagian Sistem TIK/SAP</t>
  </si>
  <si>
    <t>ALI FARID HIDAYATULLAH</t>
  </si>
  <si>
    <t>3672042605840003</t>
  </si>
  <si>
    <t>Link. Gambiran Rt.012/003 Kel. Gunung Sugih Kec.Ciwandan Cilegon</t>
  </si>
  <si>
    <t>ALI SOFYAN</t>
  </si>
  <si>
    <t>3672080405750002</t>
  </si>
  <si>
    <t>Link Kubang Welut Rt.002/004 Kel Samangraya Kec Citangkil Cilegon</t>
  </si>
  <si>
    <t>Pelaksana Perawatan</t>
  </si>
  <si>
    <t>BAGIAN PERSONALIA &amp; UMUM</t>
  </si>
  <si>
    <t>ALIBAKRI</t>
  </si>
  <si>
    <t>Pandeglag</t>
  </si>
  <si>
    <t>3672080503730002</t>
  </si>
  <si>
    <t>Komp. Twi Dawa 8 B No.08 Rt.005/004 Kel. Warnasari Kec. Citangkil Cilegon</t>
  </si>
  <si>
    <t>Operator Furnace</t>
  </si>
  <si>
    <t>ALIP AKHYAR</t>
  </si>
  <si>
    <t>Lebak</t>
  </si>
  <si>
    <t>3604012309700046</t>
  </si>
  <si>
    <t>Perumahan Bumi Agung Permai I Blok U2/12 Rt. 001 Rw.023 Kel. Unyur Serang</t>
  </si>
  <si>
    <t>Teknik Gambar</t>
  </si>
  <si>
    <t>Drafter</t>
  </si>
  <si>
    <t>ALIYANTO</t>
  </si>
  <si>
    <t>3525141810660001</t>
  </si>
  <si>
    <t xml:space="preserve">Listrik </t>
  </si>
  <si>
    <t>Staff Administrasi</t>
  </si>
  <si>
    <t>ALMAIYUDI ASRA</t>
  </si>
  <si>
    <t>3672010305840002</t>
  </si>
  <si>
    <t>Komp.Pci Blok D 102/05 Rt.004 Rw.005 Cibeber Cilegon</t>
  </si>
  <si>
    <t>Junior Estimator</t>
  </si>
  <si>
    <t>ALPIAN TACHTA, ST</t>
  </si>
  <si>
    <t>3573051604820005</t>
  </si>
  <si>
    <t>Technical Advisor</t>
  </si>
  <si>
    <t>ALVIN QUNTARA, ST</t>
  </si>
  <si>
    <t>Bireun</t>
  </si>
  <si>
    <t>alvinquntara@barata.id</t>
  </si>
  <si>
    <t>Universitas Islam Riau</t>
  </si>
  <si>
    <t>Staf Bagian Teknik</t>
  </si>
  <si>
    <t>AMAD SAYUDI</t>
  </si>
  <si>
    <t>Jombang</t>
  </si>
  <si>
    <t>3578042512660005</t>
  </si>
  <si>
    <t>Karangrejo 2/20, Rt-2/Rw-8, Wonokromo Surabaya</t>
  </si>
  <si>
    <t>6281353135999</t>
  </si>
  <si>
    <t>Tata Buku</t>
  </si>
  <si>
    <t>1986</t>
  </si>
  <si>
    <t>Junior Officer Bidang Operasi</t>
  </si>
  <si>
    <t>AMBARWATI, ST</t>
  </si>
  <si>
    <t>Bandung</t>
  </si>
  <si>
    <t>3217015711710006</t>
  </si>
  <si>
    <t>Staf Bidang Pemasaran</t>
  </si>
  <si>
    <t>DIVISI OIL &amp; GAS</t>
  </si>
  <si>
    <t>DMG</t>
  </si>
  <si>
    <t>AMENAN</t>
  </si>
  <si>
    <t>3525131509720004</t>
  </si>
  <si>
    <t xml:space="preserve">Supervisor Core 3  </t>
  </si>
  <si>
    <t xml:space="preserve">Pjs. Supervisor Core 3  </t>
  </si>
  <si>
    <t>AMIN SAIFUDIN</t>
  </si>
  <si>
    <t>Pacitan</t>
  </si>
  <si>
    <t>3525160505800121</t>
  </si>
  <si>
    <t>Jl dr soetomo gg 13a Gresik</t>
  </si>
  <si>
    <t>Mekanik Umum</t>
  </si>
  <si>
    <t>1999</t>
  </si>
  <si>
    <t xml:space="preserve">Pelaksana Model  </t>
  </si>
  <si>
    <t>BAGIAN PRODUKSI PENGECORAN 1</t>
  </si>
  <si>
    <t>AMIRUL ULUM</t>
  </si>
  <si>
    <t>3672085606790001</t>
  </si>
  <si>
    <t>Link. Mekar Jadi Rt/Rw 013/001 Kel/Desa Lebak Denok Kecamatan Citangkil Cilegon</t>
  </si>
  <si>
    <t>AMRAN PANJAITAN</t>
  </si>
  <si>
    <t>Sitorang</t>
  </si>
  <si>
    <t>3672012809660001</t>
  </si>
  <si>
    <t>Supervisor Gudang</t>
  </si>
  <si>
    <t>BAGIAN PERENCANAAN MATERIAL</t>
  </si>
  <si>
    <t>ANANG HARIANTO</t>
  </si>
  <si>
    <t>D1</t>
  </si>
  <si>
    <t>Information Technology / Accounting</t>
  </si>
  <si>
    <t>Senior Manager Pengembangan Sistem</t>
  </si>
  <si>
    <t>Pgs. Senior Manager Pengembangan Sistem</t>
  </si>
  <si>
    <t>BIDANG PENGEMBANGAN SISTEM</t>
  </si>
  <si>
    <t>ANANG TUTUK ARYANTO</t>
  </si>
  <si>
    <t>Kudus</t>
  </si>
  <si>
    <t>3672052608740001</t>
  </si>
  <si>
    <t>Taman Cilegon Indah Blok H 10 No 22  Cilegon</t>
  </si>
  <si>
    <t>Junior Officer Pengendalian Produksi</t>
  </si>
  <si>
    <t>BAGIAN PENGENDALIAN PRODUKSI</t>
  </si>
  <si>
    <t>ANDHIKA DWI UTAMA, SH</t>
  </si>
  <si>
    <t>3174051810900003</t>
  </si>
  <si>
    <t>andhikadwiutama@barata.id</t>
  </si>
  <si>
    <t>Hukum</t>
  </si>
  <si>
    <t>Corporate Legal</t>
  </si>
  <si>
    <t>BIRO HUKUM</t>
  </si>
  <si>
    <t>BHM</t>
  </si>
  <si>
    <t>ANDHY HANANTO</t>
  </si>
  <si>
    <t>3578200503910002</t>
  </si>
  <si>
    <t xml:space="preserve">  Teknik Bangunan </t>
  </si>
  <si>
    <t xml:space="preserve">Pelaksana Adm. Perencanaan  Pekerjaan </t>
  </si>
  <si>
    <t>BAGIAN PENGENDALIAN MATERIAL &amp; PRODUKSI</t>
  </si>
  <si>
    <t>ANDIK SETIAWAN JUNAIDI</t>
  </si>
  <si>
    <t>3525162106930001</t>
  </si>
  <si>
    <t>Jalan Panglima Sudirman Gg. III No. 34 Gresik</t>
  </si>
  <si>
    <t>Operator Mesin Bubut Horizontal C Bagian Produksi 3</t>
  </si>
  <si>
    <t>BAGIAN PRODUKSI PABRIK PERALATAN INDUSTRI 1</t>
  </si>
  <si>
    <t>ANDIK SUPRIYONO DWI SAPUTRO, SE</t>
  </si>
  <si>
    <t>Tulungagung</t>
  </si>
  <si>
    <t>3578100304840009</t>
  </si>
  <si>
    <t>General Manager Biro Keuangan &amp; Akuntansi</t>
  </si>
  <si>
    <t>BIRO KEUANGAN &amp; AKUNTANSI</t>
  </si>
  <si>
    <t>BKA</t>
  </si>
  <si>
    <t>ANDIKA WAHYU PRADANA</t>
  </si>
  <si>
    <t>Manajemen Pemasaran</t>
  </si>
  <si>
    <t>Pelaksana Administrasi Keuangan</t>
  </si>
  <si>
    <t>BAGIAN PERBENDAHARAAN</t>
  </si>
  <si>
    <t>ANDINA PRATIWI, ST</t>
  </si>
  <si>
    <t>BS/-</t>
  </si>
  <si>
    <t>1273036909950000</t>
  </si>
  <si>
    <t>Staf Bagian Perencanaan Material &amp; Produksi</t>
  </si>
  <si>
    <t>ANDRI AMANTO</t>
  </si>
  <si>
    <t>3672082409830003</t>
  </si>
  <si>
    <t>TEKNIK MESIN INDUSTRI</t>
  </si>
  <si>
    <t>ANDRYAN MISTAVHIRUL PRIMADA, ST</t>
  </si>
  <si>
    <t>3319062007930006</t>
  </si>
  <si>
    <t xml:space="preserve">Staf  </t>
  </si>
  <si>
    <t>ANGGA ARIFANDY PUTRA, S.ST</t>
  </si>
  <si>
    <t>3571012108920004</t>
  </si>
  <si>
    <t xml:space="preserve"> Manajemen Rekayasa Konstruksi</t>
  </si>
  <si>
    <t>Politeknik Negeri Malang</t>
  </si>
  <si>
    <t>ANGGA ATMAJAYA</t>
  </si>
  <si>
    <t>3525121911860002</t>
  </si>
  <si>
    <t>ANGGA PRISTIYAWAN NUGROHO</t>
  </si>
  <si>
    <t>3578232910880001</t>
  </si>
  <si>
    <t>Operator Mesin Bubut Horizontal Bagian Produksi 4</t>
  </si>
  <si>
    <t>ANGGA SUGANDA</t>
  </si>
  <si>
    <t>3672021611820002</t>
  </si>
  <si>
    <t>Jl. Mawar 1 F-10 No.34, Rt.003/004, Ciwedus Cilegon</t>
  </si>
  <si>
    <t>Junior Officer Bagian Teknik</t>
  </si>
  <si>
    <t>ANGGIE PRAHAS PUTRI, ST</t>
  </si>
  <si>
    <t>3525145409930002</t>
  </si>
  <si>
    <t>Universitas Telkom</t>
  </si>
  <si>
    <t>Supervisor Perencanaan Produksi &amp; Evaluasi</t>
  </si>
  <si>
    <t>Pjs. Supervisor Perencanaan Produksi &amp; Evaluasi</t>
  </si>
  <si>
    <t>ANGGRAINI PRAMITANINGRUM</t>
  </si>
  <si>
    <t>Teknik Desain dan Manufaktur</t>
  </si>
  <si>
    <t>ANI ANDRIANI</t>
  </si>
  <si>
    <t>1207235511660000</t>
  </si>
  <si>
    <t xml:space="preserve">  Tata Niaga </t>
  </si>
  <si>
    <t xml:space="preserve">Junior Officer Bidang Akuntansi  </t>
  </si>
  <si>
    <t>BAGIAN KEUANGAN &amp; UMUM</t>
  </si>
  <si>
    <t>PABRIK KONSTRUKSI BAJA MEDAN</t>
  </si>
  <si>
    <t>MDN</t>
  </si>
  <si>
    <t>ANNISA SABRINA D, SE</t>
  </si>
  <si>
    <t>Situbondo</t>
  </si>
  <si>
    <t>3512086310920003</t>
  </si>
  <si>
    <t>Manager Evaluasi Pelaporan</t>
  </si>
  <si>
    <t>BIDANG AKUNTANSI &amp; PERPAJAKAN</t>
  </si>
  <si>
    <t>ANTON ILYAS FIRMANTO</t>
  </si>
  <si>
    <t>Ngawi</t>
  </si>
  <si>
    <t>3578142112840001</t>
  </si>
  <si>
    <t xml:space="preserve"> Listrik </t>
  </si>
  <si>
    <t>Pelaksana Pemeliharaan Listrik B</t>
  </si>
  <si>
    <t>BAGIAN PERAWATAN &amp; PERBAIKAN</t>
  </si>
  <si>
    <t>ANTON JOHAN EFENDI</t>
  </si>
  <si>
    <t>3578042603820002</t>
  </si>
  <si>
    <t>2001</t>
  </si>
  <si>
    <t>Supervisor Finishing 6</t>
  </si>
  <si>
    <t>Pjs. Supervisor Finishing 6</t>
  </si>
  <si>
    <t>ANUGRAH AGUNG WIBOWO, A.Md</t>
  </si>
  <si>
    <t>K/</t>
  </si>
  <si>
    <t>Desa Randuboto Rt. 01/02 Kecamatan Sidayu Kabupaten Gresik</t>
  </si>
  <si>
    <t>082255138059</t>
  </si>
  <si>
    <t>Teknik Perkapalan</t>
  </si>
  <si>
    <t>ANWAR</t>
  </si>
  <si>
    <t>Karawang</t>
  </si>
  <si>
    <t>3672041011680001</t>
  </si>
  <si>
    <t>Link. Ciwandan Rt. 002 Rw. 001 Kel. Kepuh Ciwandan Cilegon</t>
  </si>
  <si>
    <t>APENDI</t>
  </si>
  <si>
    <t>Majalengka</t>
  </si>
  <si>
    <t>GRIYA CILEGON BLOK C 3 NO 7 DS/KEL.HARJATANI RT/RW.003/003 KEC.KRAMAT WATU KAB.SERANG BANTEN KABUPATEN SERANG</t>
  </si>
  <si>
    <t>MESIN INDUSTRI</t>
  </si>
  <si>
    <t>Pelaksana Ahli Produksi</t>
  </si>
  <si>
    <t>APIK HERI WIJAYA</t>
  </si>
  <si>
    <t>Teknologi dan Industri</t>
  </si>
  <si>
    <t>ARGIE FIRMAN HARSANTO</t>
  </si>
  <si>
    <t>3573030809890004</t>
  </si>
  <si>
    <t>Jalan danau tambingan blok G6D/22, Malang Kota Malang</t>
  </si>
  <si>
    <t>6281359176828</t>
  </si>
  <si>
    <t>Universitas Ma Chung Surabaya</t>
  </si>
  <si>
    <t>ARI SETYANTO</t>
  </si>
  <si>
    <t>Sukaoharjo</t>
  </si>
  <si>
    <t>6472092602940001</t>
  </si>
  <si>
    <t>Jl. Kh Abul Hasan Gg. 9 Rt. 15  Samarinda</t>
  </si>
  <si>
    <t>ARIEF MUHAIMIN</t>
  </si>
  <si>
    <t>ARIEF NUR HIDAYAT, ST</t>
  </si>
  <si>
    <t>Yogyakarta</t>
  </si>
  <si>
    <t>3471062809920001</t>
  </si>
  <si>
    <t>Jalan Veteran IX Gang Gadrun 1 Nomor 5, Kebomas, Kabupaten Gresik, Jawa Timur, 61122</t>
  </si>
  <si>
    <t>Universitas Gadjah Mada</t>
  </si>
  <si>
    <t>ARIEF PRABOWO</t>
  </si>
  <si>
    <t>Teknik dan Manajemen Industri</t>
  </si>
  <si>
    <t>Pelaksana Administrasi K3LH</t>
  </si>
  <si>
    <t>ARIEF PRATAMA, ST</t>
  </si>
  <si>
    <t>3577031503870002</t>
  </si>
  <si>
    <t>Senior Manager Operasi</t>
  </si>
  <si>
    <t>Pgs. Senior Manager Operasi</t>
  </si>
  <si>
    <t>ARIF RIADI WIDIATMOKO</t>
  </si>
  <si>
    <t>3672011108720004</t>
  </si>
  <si>
    <t>KOMP.PCI BLOK D 50 NO.24 RT002 RW004 CIBEBER KOTA CILEGON KOTA CILEGON</t>
  </si>
  <si>
    <t>Junior Officer Persiapan &amp; Pemrograman Mesin</t>
  </si>
  <si>
    <t>ARIFIN SIMATUPANG</t>
  </si>
  <si>
    <t>3672070212840002</t>
  </si>
  <si>
    <t>METRO GRAND CENDANA BLOK N.15 NO.8 DS/KEL.KEBON DALEM RT/RW.003/010 KEC.PURWAKARTA KOTA CILEGON BANTEN KOTA CILEGON</t>
  </si>
  <si>
    <t>ARIGHI PRAMUDYATAMA, S.ST</t>
  </si>
  <si>
    <t>arighi@barata.id</t>
  </si>
  <si>
    <t>Teknik  Elektronika</t>
  </si>
  <si>
    <t>Politeknik Elektronik Negeri Surabaya</t>
  </si>
  <si>
    <t>ARIP SANTOSO</t>
  </si>
  <si>
    <t>3520182308860002</t>
  </si>
  <si>
    <t xml:space="preserve"> IPS </t>
  </si>
  <si>
    <t>2005</t>
  </si>
  <si>
    <t>Supervisor Permesinan</t>
  </si>
  <si>
    <t>Pjs. Supervisor Permesinan</t>
  </si>
  <si>
    <t>BAGIAN PRODUKSI 3</t>
  </si>
  <si>
    <t>ARIS ASSIDIQI</t>
  </si>
  <si>
    <t>Brbes</t>
  </si>
  <si>
    <t>3672022106670002</t>
  </si>
  <si>
    <t>Jl Sadewa Kav Blok E No 21 Rt/Rw 10/05 Ciwaduk  Cilegon</t>
  </si>
  <si>
    <t>MESIN KAPAL</t>
  </si>
  <si>
    <t>ARIYONO ROHMADI, ST</t>
  </si>
  <si>
    <t>Klaten</t>
  </si>
  <si>
    <t>3310160702870001</t>
  </si>
  <si>
    <t>Delanggu Baru, RT 01/RW 10 Kel.Delanggu, Kec.Delanggu, Kab. Klaten Klaten</t>
  </si>
  <si>
    <t>6282135838080</t>
  </si>
  <si>
    <t>ariyonorohmadi@barata.id</t>
  </si>
  <si>
    <t>Staf Teknik</t>
  </si>
  <si>
    <t>ARMANDA SIRYOGIAWAN, A.Md</t>
  </si>
  <si>
    <t>3577032003960004</t>
  </si>
  <si>
    <t>Jl. Taman Praja No. 15. Kel Mojorejo Kec Taman, Madiun</t>
  </si>
  <si>
    <t>Junior Engineer Bagian Teknik</t>
  </si>
  <si>
    <t>ASEP SUANDA</t>
  </si>
  <si>
    <t>3604061512720003</t>
  </si>
  <si>
    <t>Kp. Sitoru Rt.08 Rw.03 Desa Sasahan Kec.Waringinkurung Serang</t>
  </si>
  <si>
    <t>ASHARUDDIN</t>
  </si>
  <si>
    <t>3576021011850005</t>
  </si>
  <si>
    <t>Mesin/Las</t>
  </si>
  <si>
    <t>2004</t>
  </si>
  <si>
    <t xml:space="preserve">Operator Mesin Bubut Horizontal C  </t>
  </si>
  <si>
    <t>ATIK DWI PRATIWI</t>
  </si>
  <si>
    <t>Temanggung</t>
  </si>
  <si>
    <t>3323084508930002</t>
  </si>
  <si>
    <t>6283832887177</t>
  </si>
  <si>
    <t>Bahasa Inggris</t>
  </si>
  <si>
    <t xml:space="preserve">Pelaksana Administrasi Bagian Kesekretariatan </t>
  </si>
  <si>
    <t>BAGIAN KESEKRETARIATAN</t>
  </si>
  <si>
    <t>ATIK FAHMI</t>
  </si>
  <si>
    <t>3376032505840001</t>
  </si>
  <si>
    <t xml:space="preserve">Pelaksana Stel Konstruksi   </t>
  </si>
  <si>
    <t>ATIMAN SOEPRIJADI</t>
  </si>
  <si>
    <t>3672071701700002</t>
  </si>
  <si>
    <t>Link.Baru Rt.01/Rw.03 No.68 Kel.Kebon Dalem Kel.Kebon Dalem Kec.Purwakarta Cilegon / Banten</t>
  </si>
  <si>
    <t>ATIQ FAIQ GUNAWAN</t>
  </si>
  <si>
    <t>3209032607820002</t>
  </si>
  <si>
    <t xml:space="preserve">Pelaksana Hutang Piutang/  Penagihan </t>
  </si>
  <si>
    <t>AUGUSTINO TRI WIDYANTORO, ST</t>
  </si>
  <si>
    <t>Ponorogo</t>
  </si>
  <si>
    <t>3502072008900005</t>
  </si>
  <si>
    <t>Teknik Material &amp; Metalurgi</t>
  </si>
  <si>
    <t>Technical Advisor 2</t>
  </si>
  <si>
    <t>Pjs. Technical Advisor 2</t>
  </si>
  <si>
    <t>AYI ELMANIK</t>
  </si>
  <si>
    <t>Tasik Malaya</t>
  </si>
  <si>
    <t>3672020912790003</t>
  </si>
  <si>
    <t>TAMAN KRAKATAU BLOK I /20 NO:6 RT 01/06 SERANG</t>
  </si>
  <si>
    <t>AZIS NUSUR</t>
  </si>
  <si>
    <t>Lampung</t>
  </si>
  <si>
    <t>3604050401750002</t>
  </si>
  <si>
    <t>Manager Produksi Komponen</t>
  </si>
  <si>
    <t>BAGUS DIMAS HANU RSP, S.Ikom</t>
  </si>
  <si>
    <t>3516102711890001</t>
  </si>
  <si>
    <t>bagusdimas@barata.id</t>
  </si>
  <si>
    <t>Ilmu Komunikasi</t>
  </si>
  <si>
    <t>Staf Bagian Media Relation &amp; PKBL</t>
  </si>
  <si>
    <t>BAGIAN MEDIA RALATION &amp; PKBL</t>
  </si>
  <si>
    <t>BAGUS SANCOKO, ST</t>
  </si>
  <si>
    <t>3578092806700003</t>
  </si>
  <si>
    <t xml:space="preserve">Pelaksana Las Listrik A  </t>
  </si>
  <si>
    <t>BAKAD ICHTIARTO</t>
  </si>
  <si>
    <t>Solo</t>
  </si>
  <si>
    <t>3672011311660001</t>
  </si>
  <si>
    <t>Pci. Blok D 105 No 5 Rt.005 Rw.004 Cibeber Cilegon</t>
  </si>
  <si>
    <t>Pelaksana Ahli Peralatan Produksi</t>
  </si>
  <si>
    <t>BAMBANG DARMONO</t>
  </si>
  <si>
    <t>3525141404680002</t>
  </si>
  <si>
    <t xml:space="preserve">Junior Officer Bidang Pengendalian Produksi  </t>
  </si>
  <si>
    <t>BAMBANG DWI HERYJANTO, SE.</t>
  </si>
  <si>
    <t>3273063009700001</t>
  </si>
  <si>
    <t>bambangdwi@barata.id</t>
  </si>
  <si>
    <t>Ekonomi Akuntansi</t>
  </si>
  <si>
    <t>Staf Kerjasama Usaha</t>
  </si>
  <si>
    <t>BIDANG KERJASAMA USAHA</t>
  </si>
  <si>
    <t>BAMBANG ROEDY SEPTIYADI</t>
  </si>
  <si>
    <t>Palembang</t>
  </si>
  <si>
    <t>3604212509830011</t>
  </si>
  <si>
    <t>Komp. Korem Cilaku B 5 No.13 Rt 03/Rw 04 Kel.Cilaku Kec. Curug Serang</t>
  </si>
  <si>
    <t>Officer Bagian Teknik</t>
  </si>
  <si>
    <t>BAMBANG SUBARDJO, S. Sos</t>
  </si>
  <si>
    <t xml:space="preserve">Jakarta </t>
  </si>
  <si>
    <t>3515141101670002</t>
  </si>
  <si>
    <t>Taman Suko Asri i 17 sidoarjo Sidoarjo</t>
  </si>
  <si>
    <t>Administrasi Negara</t>
  </si>
  <si>
    <t>Pgs. Supervisor Personalia</t>
  </si>
  <si>
    <t>BAMBANG SUGIARTO</t>
  </si>
  <si>
    <t>3328142807740003</t>
  </si>
  <si>
    <t xml:space="preserve">Junior Officer Bidang K3LH  </t>
  </si>
  <si>
    <t>BAMBANG SUSWOYO</t>
  </si>
  <si>
    <t>3328121310710005</t>
  </si>
  <si>
    <t>Kaligayam rt 02 rw 01 Talang Kab.Tegal Tegal</t>
  </si>
  <si>
    <t>6281543377005</t>
  </si>
  <si>
    <t>Manager Pengendalian Material &amp; Produksi</t>
  </si>
  <si>
    <t>BAMBANG SUTRISNO</t>
  </si>
  <si>
    <t>3578272905790001</t>
  </si>
  <si>
    <t>BAMBANG WIJIANTO</t>
  </si>
  <si>
    <t>3578301407680005</t>
  </si>
  <si>
    <t xml:space="preserve">Supervisor Core 1  </t>
  </si>
  <si>
    <t xml:space="preserve">Pjs. Supervisor Core 1  </t>
  </si>
  <si>
    <t>BANGUN SETYO PAMUNGKAS, ST</t>
  </si>
  <si>
    <t>3515131405950001</t>
  </si>
  <si>
    <t>Medaeng Kulon RT 20 RW 07, Sidoarjo</t>
  </si>
  <si>
    <t>Staf Unit Pengendalian Kualitas</t>
  </si>
  <si>
    <t>BANI ANDONI</t>
  </si>
  <si>
    <t>3604322907850001</t>
  </si>
  <si>
    <t>Jl. Raya Mancak Kp. Mancak Kel. Labuan Kec.Mancak Kab.Serang Serang</t>
  </si>
  <si>
    <t>BASUKI RACHMAD</t>
  </si>
  <si>
    <t>3515072810700001</t>
  </si>
  <si>
    <t>PERUM AL B10 NO 16 ,KEDUNG KENDO ,CANDI SIDOARJO</t>
  </si>
  <si>
    <t>6281330251397</t>
  </si>
  <si>
    <t xml:space="preserve">Pelaksana Stel Assembling A  </t>
  </si>
  <si>
    <t>BAYU DARMAWAN</t>
  </si>
  <si>
    <t>Banyumas</t>
  </si>
  <si>
    <t>3672051206800011</t>
  </si>
  <si>
    <t>Mekanik Industri</t>
  </si>
  <si>
    <t>BAYU DIAWAN</t>
  </si>
  <si>
    <t>3604061008770001</t>
  </si>
  <si>
    <t>Taman Krakatau Blok G24/10 Rt.003/007 Kel.Waringinkurung Kec.Waringinkurung Cilegon</t>
  </si>
  <si>
    <t>Otomotif</t>
  </si>
  <si>
    <t>Pelaksana Ahli Permesinan</t>
  </si>
  <si>
    <t>BENI AGUS SALIM</t>
  </si>
  <si>
    <t>3328112001770010</t>
  </si>
  <si>
    <t xml:space="preserve">Pelaksana Administrasi Gudang/  Logistik </t>
  </si>
  <si>
    <t>BENNA ANDRIYANI, SE</t>
  </si>
  <si>
    <t>Pati</t>
  </si>
  <si>
    <t>3318025001950002</t>
  </si>
  <si>
    <t>Staf Bagian Administrasi Keuangan</t>
  </si>
  <si>
    <t>BENY ANDIKA, ST</t>
  </si>
  <si>
    <t>3506062404850007</t>
  </si>
  <si>
    <t>Teknik Mesin- Metalurgi</t>
  </si>
  <si>
    <t>Senior Manager Pabrik Pengecoran</t>
  </si>
  <si>
    <t>BERNARDUS CANDRA AVIANTO, S.Psi</t>
  </si>
  <si>
    <t>Magelang</t>
  </si>
  <si>
    <t>3308070110840002</t>
  </si>
  <si>
    <t>Dusun Malang RT 001/RW 039, Kelurahan Caturharjo Sleman</t>
  </si>
  <si>
    <t>candra.avianto@barata.id</t>
  </si>
  <si>
    <t xml:space="preserve">Psikologi </t>
  </si>
  <si>
    <t>Universitas Sanata Dharma, Yogyakarta</t>
  </si>
  <si>
    <t>Senior Manager Pengembangan Organisasi &amp; SDM</t>
  </si>
  <si>
    <t>BIDANG PENGEMBANGAN ORGANISASI &amp; SDM</t>
  </si>
  <si>
    <t>BIBIT MUHAMMAD ABDULLAH</t>
  </si>
  <si>
    <t>3525110107930002</t>
  </si>
  <si>
    <t>Dsn jambu Gresik</t>
  </si>
  <si>
    <t>6283857289936</t>
  </si>
  <si>
    <t xml:space="preserve">Pelaksana Dapur  </t>
  </si>
  <si>
    <t>BRIAN DARIS FIRNANDA, ST</t>
  </si>
  <si>
    <t>Jember</t>
  </si>
  <si>
    <t>3507241807920005</t>
  </si>
  <si>
    <t>Supervisor 1 Bagian Perencanaan Material &amp; Produksi</t>
  </si>
  <si>
    <t>BRYANDO ADOLF</t>
  </si>
  <si>
    <t>3604051305920001</t>
  </si>
  <si>
    <t>GSI blok C1 no. 9 Serang</t>
  </si>
  <si>
    <t>Pelaksana Dokumen Kualitas</t>
  </si>
  <si>
    <t>BUANG AFANDI</t>
  </si>
  <si>
    <t>3672080304860005</t>
  </si>
  <si>
    <t>Jl.Ir.Sutami Link. Cimerak Rt.013/004 Kel. Kebonsari Kec.Citangkil Cilegon</t>
  </si>
  <si>
    <t>BUDI PRASETYO</t>
  </si>
  <si>
    <t>Bogor</t>
  </si>
  <si>
    <t>3276102011880001</t>
  </si>
  <si>
    <t>Jl. Jend. A Yani No.24 Rt.003 Rw.008 Cipare Serang</t>
  </si>
  <si>
    <t>BUDI SANTOSO</t>
  </si>
  <si>
    <t>3312060205680001</t>
  </si>
  <si>
    <t>LING PEKARUNGAN RT04/03 KAGUNGAN SERANG SERANG</t>
  </si>
  <si>
    <t>Pelaksana Perawatan Listrik</t>
  </si>
  <si>
    <t>BUDI SANTOSO, ST</t>
  </si>
  <si>
    <t>3578060305710003</t>
  </si>
  <si>
    <t>Officer Bidang Operasi</t>
  </si>
  <si>
    <t>BUDI SUGIARTO</t>
  </si>
  <si>
    <t>3576012009820004</t>
  </si>
  <si>
    <t>Babatan RT.02 , RW.03 Desa sumber Dadi kecamatan mantup Lamongan</t>
  </si>
  <si>
    <t>6281333517877</t>
  </si>
  <si>
    <t>Manager Produksi</t>
  </si>
  <si>
    <t>BAGIAN PRODUKSI 5</t>
  </si>
  <si>
    <t>BUDI SURYADI</t>
  </si>
  <si>
    <t>Ciamis</t>
  </si>
  <si>
    <t>3672081107750004</t>
  </si>
  <si>
    <t>Komp. Twi Fwa 107 No. 24 Rt. 002 Rw. 006 Ds. Warnasari Kec. Citangkil Cilegon</t>
  </si>
  <si>
    <t>Pelaksana Ahli Condenser</t>
  </si>
  <si>
    <t>BUDI WAHYUDI</t>
  </si>
  <si>
    <t>3201251607840009</t>
  </si>
  <si>
    <t>Buluk Indah Rt 004/005 Kel. Cakung Timur Cakung Jakarta Timur</t>
  </si>
  <si>
    <t>BUDIARSO</t>
  </si>
  <si>
    <t>3328111208690003</t>
  </si>
  <si>
    <t xml:space="preserve"> T P L </t>
  </si>
  <si>
    <t>BUDIMAN</t>
  </si>
  <si>
    <t>3604050709780001</t>
  </si>
  <si>
    <t>Media Raya Blok C1 No.16 Rt.004/Rw.003 Pejaten Kramatwatu  Serang</t>
  </si>
  <si>
    <t>CECEP MAHMUDIN, ST</t>
  </si>
  <si>
    <t>K/4</t>
  </si>
  <si>
    <t>3210122203690020</t>
  </si>
  <si>
    <t>Universitas Jenderal Achmad Yani</t>
  </si>
  <si>
    <t>General Manager Divisi Sumber Daya Air</t>
  </si>
  <si>
    <t>CECEP SUHENDI</t>
  </si>
  <si>
    <t>CEPI AGUS KURNIAWAN</t>
  </si>
  <si>
    <t>3604050108700002</t>
  </si>
  <si>
    <t>Komp. Bukit Pelamunan Permai Blok E3 Rt.015/003 No.08 Pelamunan Kramatwatu Serang</t>
  </si>
  <si>
    <t>Pelaksana Painting &amp; Coating</t>
  </si>
  <si>
    <t>CERDIK CENDEKIAWAN</t>
  </si>
  <si>
    <t>3525111205940021</t>
  </si>
  <si>
    <t>Dsn terong bangi Gresik</t>
  </si>
  <si>
    <t xml:space="preserve">Pelaksana Cetak Inti  (Core Making) </t>
  </si>
  <si>
    <t>CHAIRUL ANWAR</t>
  </si>
  <si>
    <t>3672082508690002</t>
  </si>
  <si>
    <t xml:space="preserve">Automotif </t>
  </si>
  <si>
    <t>1990</t>
  </si>
  <si>
    <t>Industrial Engineer</t>
  </si>
  <si>
    <t>CHANDRA ACHMAD ZULYANSYAH, ST</t>
  </si>
  <si>
    <t>3578151204900001</t>
  </si>
  <si>
    <t>CHIKA OLVIANI, ST</t>
  </si>
  <si>
    <t>3504184305930002</t>
  </si>
  <si>
    <t>chika.olviani@barata.id</t>
  </si>
  <si>
    <t xml:space="preserve">Teknik Mesin </t>
  </si>
  <si>
    <t>CHOIRUL ROZIKIN, ST</t>
  </si>
  <si>
    <t>3516141810820003</t>
  </si>
  <si>
    <t>CHRISTIAN ADHIKA HARYANTO, ST</t>
  </si>
  <si>
    <t>3374132311930005</t>
  </si>
  <si>
    <t>Jalan Kemuning Raya 6B Semarang Semarang</t>
  </si>
  <si>
    <t>christianadhika@barata.id</t>
  </si>
  <si>
    <t>DADAN HERMAWAN</t>
  </si>
  <si>
    <t>3672062201820001</t>
  </si>
  <si>
    <t>Puri Krakatau Hijau Blok G 2 no 3 RT o1 RW 07 Cilegon</t>
  </si>
  <si>
    <t>DADANG</t>
  </si>
  <si>
    <t>Sukabumi</t>
  </si>
  <si>
    <t>3672081709730001</t>
  </si>
  <si>
    <t>Jl. Raya Anyer No. 41 R/Rw 15/06 Ramanuju Baru  Cilegon</t>
  </si>
  <si>
    <t>DAMAN HURI</t>
  </si>
  <si>
    <t>3672080104690002</t>
  </si>
  <si>
    <t>1988</t>
  </si>
  <si>
    <t xml:space="preserve">Pelaksana Las Gas Sambung  A  </t>
  </si>
  <si>
    <t>BAGIAN PRODUKSI PABRIKASI</t>
  </si>
  <si>
    <t>DANANG DWI ANDARU, ST</t>
  </si>
  <si>
    <t>3506040407950001</t>
  </si>
  <si>
    <t>Dusun Tlukan RT 04/RW 03 Kodepos. 64171 Ds. Seketi Kec. Ngadiluwih Kab. Kediri</t>
  </si>
  <si>
    <t>DANANG TEGUH MARDWIANTO, SE</t>
  </si>
  <si>
    <t>3302190603930002</t>
  </si>
  <si>
    <t>danangteguh@barata.id</t>
  </si>
  <si>
    <t>DANI HILMAN</t>
  </si>
  <si>
    <t>Cimahi</t>
  </si>
  <si>
    <t>3604050810730001</t>
  </si>
  <si>
    <t>Griya Cilegon Blok 12 No 18 Ds. Harjatani Kec. Kramatwatu Serang</t>
  </si>
  <si>
    <t>DANNY RABIN LORIYUS SITOMPUL</t>
  </si>
  <si>
    <t>Pancur Batu</t>
  </si>
  <si>
    <t>Kehutanan</t>
  </si>
  <si>
    <t>Pelaksana Administrasi K3LH Unit QSHE</t>
  </si>
  <si>
    <t>DARMANTO</t>
  </si>
  <si>
    <t>3328150703690001</t>
  </si>
  <si>
    <t>Supervisor Pengendalian 1</t>
  </si>
  <si>
    <t>3672080902820003</t>
  </si>
  <si>
    <t>Komp. Twi Fwa 124 No.15 Rt.006/006 Kel. Warnasari Kec.Citangkil Cilegon</t>
  </si>
  <si>
    <t>DARMAWAN WAHYUDI</t>
  </si>
  <si>
    <t>Lumajang</t>
  </si>
  <si>
    <t>3672011310820002</t>
  </si>
  <si>
    <t>Link Kalanganyar No.21 Kel. Kedaleman Kecamatan Cibeber Cilegon</t>
  </si>
  <si>
    <t>Fisika</t>
  </si>
  <si>
    <t>Junior Officer Pengadaan</t>
  </si>
  <si>
    <t>DARTO</t>
  </si>
  <si>
    <t>1674020706680008</t>
  </si>
  <si>
    <t xml:space="preserve">Supervisor Pabrikasi 4  </t>
  </si>
  <si>
    <t>DAVID SEPRASTYO</t>
  </si>
  <si>
    <t>Pelaksana Las Listrik Manual</t>
  </si>
  <si>
    <t>DEDDY IRAWAN, ST</t>
  </si>
  <si>
    <t>P. Siantar</t>
  </si>
  <si>
    <t>3515141101820002</t>
  </si>
  <si>
    <t xml:space="preserve"> Teknik Material </t>
  </si>
  <si>
    <t xml:space="preserve">Manager Pengendalian  Kualitas </t>
  </si>
  <si>
    <t>DEDE JUNAEDI</t>
  </si>
  <si>
    <t>3672061711740002</t>
  </si>
  <si>
    <t>PURI KRAKATAU HIJAU BLOK E5 NO.10 RT 002/006 CILEGON</t>
  </si>
  <si>
    <t>DEDE MUSLIH</t>
  </si>
  <si>
    <t>K/0</t>
  </si>
  <si>
    <t>1503036505830005</t>
  </si>
  <si>
    <t>Kp. Cicaringin Rt.01 Rw.07 Desa Mandalawangi Bandung</t>
  </si>
  <si>
    <t>DEDE SULAIMAN YUHARNANDA PUTRA, S.T</t>
  </si>
  <si>
    <t>Matur</t>
  </si>
  <si>
    <t>1271112808910000</t>
  </si>
  <si>
    <t>DEDE SUPRIATNA</t>
  </si>
  <si>
    <t>1205151012750008</t>
  </si>
  <si>
    <t>DEDEN MUSTAKIM</t>
  </si>
  <si>
    <t>3672082003840005</t>
  </si>
  <si>
    <t>Jl. Sunan Ampel Link. Kapudenok Jaya Rt.014/002 Kel.Lebak Kel.Lebak Denok. Kec. Citangkil Cilegon</t>
  </si>
  <si>
    <t>DEDI DORES</t>
  </si>
  <si>
    <t>1673040512870001</t>
  </si>
  <si>
    <t>Link Telu Rt/Rw 04/04 Jombang  Cilegon</t>
  </si>
  <si>
    <t>DEDI SETIAWAN</t>
  </si>
  <si>
    <t>3672012005690003</t>
  </si>
  <si>
    <t>Perum Bumi Cibeber Kencana Blok E 5 No 6 Rt. 004 Rw. 009 Cibeber Cilegon</t>
  </si>
  <si>
    <t>DEDI SUWANDI</t>
  </si>
  <si>
    <t>3604321911840003</t>
  </si>
  <si>
    <t>Link Kp Pamekser Rt Rw 012 003 Kel Desa Batukuda Kec. Mancak Serang</t>
  </si>
  <si>
    <t>DEDY GUNAWAN</t>
  </si>
  <si>
    <t>3376022611790001</t>
  </si>
  <si>
    <t xml:space="preserve">Pelaksana Stel Konstruksi C  </t>
  </si>
  <si>
    <t>DEDY PRASSETYO WICAKSONO</t>
  </si>
  <si>
    <t>3518080508890003</t>
  </si>
  <si>
    <t>DS. NGLAWAK RT 03 RW 03 NGANJUK</t>
  </si>
  <si>
    <t>6285855057566</t>
  </si>
  <si>
    <t>Komputer</t>
  </si>
  <si>
    <t>Pelaksana Administrasi Bagian Quality Assurance</t>
  </si>
  <si>
    <t>BAGIAN QUALITY ASSURANCE</t>
  </si>
  <si>
    <t>DENY NOVYDYANTO, ST</t>
  </si>
  <si>
    <t>3525141811890002</t>
  </si>
  <si>
    <t>Kapten Darmo Sugondo 08/15 Gresik</t>
  </si>
  <si>
    <t>6282218888738</t>
  </si>
  <si>
    <t>Supervisor Perencanaan Pemeliharaan</t>
  </si>
  <si>
    <t>BIDANG PEMELIHARAAN &amp; PERBAIKAN</t>
  </si>
  <si>
    <t>DERY RISDIANTO</t>
  </si>
  <si>
    <t>Cianjur</t>
  </si>
  <si>
    <t>3203012909760008</t>
  </si>
  <si>
    <t>Jl Promoya Gg Santosa Rt Rw 003 007 Kel Desa Sayang Kecamatan Cianjur Kabupaten Cianjur Cianjur</t>
  </si>
  <si>
    <t>DEVI NOVITASARI, S.ST</t>
  </si>
  <si>
    <t>Banyuwangi</t>
  </si>
  <si>
    <t>BS/1</t>
  </si>
  <si>
    <t>3510055211930001</t>
  </si>
  <si>
    <t>Dusun Sidomulyo Desa Sumber Beras RT.006 / RW.003 Kecamatan Muncar Kabupaten Banyuwangi</t>
  </si>
  <si>
    <t>Teknik Permesinan Kapal</t>
  </si>
  <si>
    <t>Supervisor Perencanaan Material &amp; Produksi 2</t>
  </si>
  <si>
    <t>Pjs. Supervisor Perencanaan Material &amp; Produksi 2</t>
  </si>
  <si>
    <t>DHANI SETYA PUTRA, A.Md</t>
  </si>
  <si>
    <t>3515182006910002</t>
  </si>
  <si>
    <t>Teknik Konversi Energi</t>
  </si>
  <si>
    <t>Politeknik Negeri Bandung</t>
  </si>
  <si>
    <t>DHARMENDRA</t>
  </si>
  <si>
    <t>3672070301820001</t>
  </si>
  <si>
    <t>Kp. Sumampir Rt01/01 No. 21 Ds. Ramanuju Purwakarta Cilegon</t>
  </si>
  <si>
    <t>DHEDHI HADIPARWOKO, ST</t>
  </si>
  <si>
    <t>3573011304700000</t>
  </si>
  <si>
    <t>Senior Industrial Engineer</t>
  </si>
  <si>
    <t>DIAR PRATAMA, ST</t>
  </si>
  <si>
    <t>3578253005900002</t>
  </si>
  <si>
    <t>Manager Perencanaan Material &amp; Produksi</t>
  </si>
  <si>
    <t>Pgs. Manager Perencanaan Material &amp; Produksi</t>
  </si>
  <si>
    <t>DICNANDA WILDAN SAPUTRA, S.ST</t>
  </si>
  <si>
    <t>3518132711940001</t>
  </si>
  <si>
    <t>Nginden Kota 3 No 23, Surabaya</t>
  </si>
  <si>
    <t>Teknik Perpipaan</t>
  </si>
  <si>
    <t>DIDIN SAIDINA</t>
  </si>
  <si>
    <t>3672082406930001</t>
  </si>
  <si>
    <t>Jl.Kh.Agus Salim Link. Weri Rt.002/002 Kel. Kebonsari Kec. Citangkil Cilegon</t>
  </si>
  <si>
    <t>DIKA BAYU PRASETYO, ST</t>
  </si>
  <si>
    <t>Karanganyar</t>
  </si>
  <si>
    <t>3313010312940003</t>
  </si>
  <si>
    <t>Klumpit RT 01 RW 1 Jatiwarno Jatipuro Karanganyar</t>
  </si>
  <si>
    <t>DIYAN WIKANTO, ST</t>
  </si>
  <si>
    <t>3525110712730001</t>
  </si>
  <si>
    <t>Perum Cerme Indah , Jl. Leci blok O-78 Gresik</t>
  </si>
  <si>
    <t>6281332116401</t>
  </si>
  <si>
    <t xml:space="preserve"> Teknik Elektro </t>
  </si>
  <si>
    <t>Staf Bidang Pemeliharaan &amp; Perbaikan</t>
  </si>
  <si>
    <t>DIYANTO</t>
  </si>
  <si>
    <t>3672080203880003</t>
  </si>
  <si>
    <t>Teknik Kimia</t>
  </si>
  <si>
    <t>Pelaksana Ahli Pemeriksa Barang</t>
  </si>
  <si>
    <t>DODIK IRAWAN</t>
  </si>
  <si>
    <t>3578101104820006</t>
  </si>
  <si>
    <t>Operator Msn Bubut Horizontal C Bagian Produksi 4</t>
  </si>
  <si>
    <t>DONANG FAJAR ARIBOWO</t>
  </si>
  <si>
    <t>3672061811730001</t>
  </si>
  <si>
    <t>d.a. Apotek Gerem Medika, Link. Gerem Raya RT 001 RW 004, Kel. Gerem, Kec. Grogol, Cilegon Cilegon</t>
  </si>
  <si>
    <t>Manager Perencanaan Material</t>
  </si>
  <si>
    <t>DONI BARA MUSTIKA</t>
  </si>
  <si>
    <t>1271042810710000</t>
  </si>
  <si>
    <t xml:space="preserve"> SMEA  </t>
  </si>
  <si>
    <t xml:space="preserve">Pelaksana Administrasi Penjualan  </t>
  </si>
  <si>
    <t>DONI TRI PRASETYA, S.Psi</t>
  </si>
  <si>
    <t>3526041510880001</t>
  </si>
  <si>
    <t>Jl Salak 7 No 13 Perumnas - Kamal Bangkalan</t>
  </si>
  <si>
    <t>6285232975795</t>
  </si>
  <si>
    <t>donitri@barata.id</t>
  </si>
  <si>
    <t>Universitas Muhammadiyah Malang</t>
  </si>
  <si>
    <t>Manager Organisasi &amp; Tata Laksana</t>
  </si>
  <si>
    <t>Dra. FLORENCE MARIA NOVITA PETTA</t>
  </si>
  <si>
    <t>BS</t>
  </si>
  <si>
    <t>3578246111650003</t>
  </si>
  <si>
    <t>Jl. Karangan Jaya IV no. 35 Surabaya</t>
  </si>
  <si>
    <t>florence@barata.id</t>
  </si>
  <si>
    <t xml:space="preserve">Matematika </t>
  </si>
  <si>
    <t xml:space="preserve">Officer Perencanaan &amp; Pengendalian Material  </t>
  </si>
  <si>
    <t>Drs. IKHSAN</t>
  </si>
  <si>
    <t>3578042805670010</t>
  </si>
  <si>
    <t>Pendidikan Agama</t>
  </si>
  <si>
    <t>Pelaksana Administrasi Umum B Bagian Umum &amp; Kawasan</t>
  </si>
  <si>
    <t>BAGIAN UMUM &amp; KAWASAN</t>
  </si>
  <si>
    <t>DUWI KURNOMO</t>
  </si>
  <si>
    <t>3522100301840001</t>
  </si>
  <si>
    <t>Pelaksana Model Bagian Produksi 4</t>
  </si>
  <si>
    <t>DWI IRWHANTO, SS. MSM.</t>
  </si>
  <si>
    <t>3515142501710002</t>
  </si>
  <si>
    <t>Sains Manajemen</t>
  </si>
  <si>
    <t>Universitas Airlangga</t>
  </si>
  <si>
    <t>Deputy General Manager Divisi Industri Komponen &amp; Permesinan</t>
  </si>
  <si>
    <t>Pjs. Deputy General Manager Divisi Industri Komponen &amp; Permesinan</t>
  </si>
  <si>
    <t>DPY</t>
  </si>
  <si>
    <t>DWI PRASETIJO</t>
  </si>
  <si>
    <t>3328152008700005</t>
  </si>
  <si>
    <t>Supervisor Pabrikasi 3</t>
  </si>
  <si>
    <t>DWI ROHMAWATI, A.Md</t>
  </si>
  <si>
    <t>3525146712890005</t>
  </si>
  <si>
    <t>Jl. Dr. Wahidin SH Gang 24 RT 12 RW 03 No 67 Gresik</t>
  </si>
  <si>
    <t>6285755621165</t>
  </si>
  <si>
    <t>Administrasi Niaga</t>
  </si>
  <si>
    <t xml:space="preserve">Junior Officer Bagian Administrasi Pemasaran </t>
  </si>
  <si>
    <t>BAGIAN ADMINISTRASI PENJUALAN</t>
  </si>
  <si>
    <t>DWI SUSANTO, ST</t>
  </si>
  <si>
    <t>3579020407780000</t>
  </si>
  <si>
    <t>DWIKORA UTPRAYUDHA</t>
  </si>
  <si>
    <t>3516052601660002</t>
  </si>
  <si>
    <t>Pelaksana Cetak 4</t>
  </si>
  <si>
    <t>EDI KURNIADI</t>
  </si>
  <si>
    <t>3672082002720001</t>
  </si>
  <si>
    <t>Link. Sukajaya Rt.003/006 Kel. Kebonsari Kec. Citangkil Cilegon</t>
  </si>
  <si>
    <t>EDI ROSMAYANDI</t>
  </si>
  <si>
    <t>3604022701770063</t>
  </si>
  <si>
    <t>Lingk. Kemang Jl. Jend. Sudirman No. 70 Rt.001/Rw 002 Cipocok Jaya Serang</t>
  </si>
  <si>
    <t>Civil Building</t>
  </si>
  <si>
    <t>EDI SARIANTO</t>
  </si>
  <si>
    <t>1271030606680000</t>
  </si>
  <si>
    <t>JL. NUSA INDAH 2 No. 143 Lk IX HELVETIA TENGAH MEDAN HELVETIA KOTA MEDAN</t>
  </si>
  <si>
    <t>6285262122440</t>
  </si>
  <si>
    <t xml:space="preserve">Pemeriksa Produk Akhir A   </t>
  </si>
  <si>
    <t>EDUARDUS JAGA</t>
  </si>
  <si>
    <t>Latung NTT</t>
  </si>
  <si>
    <t>5310060310890003</t>
  </si>
  <si>
    <t xml:space="preserve">Pelaksana Gambar A  </t>
  </si>
  <si>
    <t>EDWIN ANDIKA PRANATA</t>
  </si>
  <si>
    <t>3578272007940001</t>
  </si>
  <si>
    <t>Simorejo timur XI no 3 Surabaya</t>
  </si>
  <si>
    <t xml:space="preserve">  Teknik Listrik </t>
  </si>
  <si>
    <t>Operator PWHT Bagian Produksi 3</t>
  </si>
  <si>
    <t>EDY SUPENDI</t>
  </si>
  <si>
    <t>3604011808720732</t>
  </si>
  <si>
    <t>Ciceri Permai Iii No 9 Blok D 10  Serang</t>
  </si>
  <si>
    <t>Mekanik Operator</t>
  </si>
  <si>
    <t>Junior Officer Blade Ring</t>
  </si>
  <si>
    <t>EET MUSKAP</t>
  </si>
  <si>
    <t>3672052707690006</t>
  </si>
  <si>
    <t>LINK.KRANGGOT DS/KEL.SUKMAJAYA RT/RW.001/004 KEC.JOMBANG KOTA CILEGON BANTEN KOTA CILEGON</t>
  </si>
  <si>
    <t>EKA BAYU ARGA,ST</t>
  </si>
  <si>
    <t>7201092401910002</t>
  </si>
  <si>
    <t>Perum Alam Bukit Mas, Blok GA No. 08, Kedanyang, Kebomas</t>
  </si>
  <si>
    <t>ekabayuarga@barata.id</t>
  </si>
  <si>
    <t>Institut Teknologi Nasional Malang</t>
  </si>
  <si>
    <t>Senior Manager Pengelolaan Sistem Supply Chain &amp; Administrasi Kontrak</t>
  </si>
  <si>
    <t>Pjs. Senior Manager Pengelolaan Sistem Supply Chain &amp; Administrasi Kontrak</t>
  </si>
  <si>
    <t>BIDANG PENGELOLAAN SISTEM SUPPLY CHAIN &amp; ADMINISTRASI KONTRAK</t>
  </si>
  <si>
    <t>EKA KRISTIANTO</t>
  </si>
  <si>
    <t>Operator Gas Cutting</t>
  </si>
  <si>
    <t>EKO BUDI SETYAWAN</t>
  </si>
  <si>
    <t>3578062109860009</t>
  </si>
  <si>
    <t>Mesin Perkakas</t>
  </si>
  <si>
    <t>Pelaksana Las Listrik Manual Bagian Produksi 3</t>
  </si>
  <si>
    <t>EKO FITRI NURCAHYANTO</t>
  </si>
  <si>
    <t>3573011509770007</t>
  </si>
  <si>
    <t>Universitas Merdeka Malang</t>
  </si>
  <si>
    <t>Staf Quality Assurance</t>
  </si>
  <si>
    <t>EKO TEGUH ANGGORO</t>
  </si>
  <si>
    <t>Purwokerto</t>
  </si>
  <si>
    <t>3672050905820006</t>
  </si>
  <si>
    <t>Link. Jombang Tangsi Rt.002/002 Kel. Jombang Wetan Kec. Jombang  Cilegon</t>
  </si>
  <si>
    <t>EKO YUNI SUSILO, ST</t>
  </si>
  <si>
    <t>3308100206900003</t>
  </si>
  <si>
    <t>ELGA PRIMAREZKY YUANDI, ST</t>
  </si>
  <si>
    <t>3275041009930013</t>
  </si>
  <si>
    <t xml:space="preserve">Staf Teknik  </t>
  </si>
  <si>
    <t>ELIYANTO</t>
  </si>
  <si>
    <t>3672013009720001</t>
  </si>
  <si>
    <t>Perum Bck Blok D10 No 05 Rt Rw 003 008 Desa Cibeber Kecamatan Cibeber Cilegon</t>
  </si>
  <si>
    <t>ENDI SUHENDI</t>
  </si>
  <si>
    <t>3604322710800001</t>
  </si>
  <si>
    <t>Kp Gunung Pal Rt.06/03  Mancak</t>
  </si>
  <si>
    <t>ENDIN SAFRUDIN</t>
  </si>
  <si>
    <t>3672020405690001</t>
  </si>
  <si>
    <t>Jl.Kecubung Barat Blok E1 No 17 Rt 07/04, Ds Ciwedus Cilegon</t>
  </si>
  <si>
    <t>Teknik Pengerjaan Logam</t>
  </si>
  <si>
    <t>ERI SETIAWAN</t>
  </si>
  <si>
    <t>3673011510830006</t>
  </si>
  <si>
    <t>ERMA, SE</t>
  </si>
  <si>
    <t>3525165106830003</t>
  </si>
  <si>
    <t>Jl. Kapten Dulasim XI-H/56 RT.08 RW.02 Gresik</t>
  </si>
  <si>
    <t>628113339918</t>
  </si>
  <si>
    <t>erma@barata.id</t>
  </si>
  <si>
    <t>Universitas Muhammadiyah Gresik</t>
  </si>
  <si>
    <t>Senior Manager Akuntansi &amp; Perpajakan</t>
  </si>
  <si>
    <t>ERRY SUSANTO</t>
  </si>
  <si>
    <t>3578270311660001</t>
  </si>
  <si>
    <t xml:space="preserve">  Listrik </t>
  </si>
  <si>
    <t>Pelaksana Pemeliharaan Listrik A</t>
  </si>
  <si>
    <t>ERWIN GUNAWAN SIREGAR</t>
  </si>
  <si>
    <t>Balikpapan</t>
  </si>
  <si>
    <t>3672010302870001</t>
  </si>
  <si>
    <t xml:space="preserve">Taman Krakatau F 12 No 19 Zona Pizza Rt.06/09 Kel. Waringinkurung </t>
  </si>
  <si>
    <t>Teknik Metalurgi</t>
  </si>
  <si>
    <t>Junior Inspector</t>
  </si>
  <si>
    <t>ESA PRATAMA</t>
  </si>
  <si>
    <t>Sumedang</t>
  </si>
  <si>
    <t>3604042712840039</t>
  </si>
  <si>
    <t>Perum Pondok Cilagon Indah B.29/11 Cilegon</t>
  </si>
  <si>
    <t>AKUNTANSI</t>
  </si>
  <si>
    <t>FACHRI MUHAMMAD GANI, ST</t>
  </si>
  <si>
    <t>3175022010930004</t>
  </si>
  <si>
    <t>Jl. Kayu 2 No. 4 RT 08 RW 05 Kel. Kayuputih Kec. Pulogadung</t>
  </si>
  <si>
    <t>FADHIL GHOFFAR, ST</t>
  </si>
  <si>
    <t>3173080401930003</t>
  </si>
  <si>
    <t>Komp BPPT jl. Teknologi X no. H8/B4 JAKARTA BARAT</t>
  </si>
  <si>
    <t>fadhilghoffar@barata.id</t>
  </si>
  <si>
    <t>FAHMI PRASETYA</t>
  </si>
  <si>
    <t>3672021508880002</t>
  </si>
  <si>
    <t>Perum Golden Paradise Cilegon Blok B1 No. 12 Cilegon</t>
  </si>
  <si>
    <t>Senior Manager PPP &amp; Inventori</t>
  </si>
  <si>
    <t>Pgs. Senior Manager PPP &amp; Inventori</t>
  </si>
  <si>
    <t>FAHRUJI</t>
  </si>
  <si>
    <t>3672080307790004</t>
  </si>
  <si>
    <t>link.mekarjadi rt 013/001 lebak denok citangkil-cilegon CILEGON</t>
  </si>
  <si>
    <t>FAHRUROJI</t>
  </si>
  <si>
    <t>3604011508690942</t>
  </si>
  <si>
    <t>Link Ciceri Jaya Rt Rw 002 007 Kel Desa Sumur Pecung Kecamatan Serang Serang</t>
  </si>
  <si>
    <t>FAIZAH INDRIYANA, SE</t>
  </si>
  <si>
    <t>Boyolali</t>
  </si>
  <si>
    <t>3309054212950004</t>
  </si>
  <si>
    <t>Belakan RT 02 RW 01 Siswodipuran Boyolali Boyolali</t>
  </si>
  <si>
    <t>faizahindriyana@barata.id</t>
  </si>
  <si>
    <t>Junior Officer Bagian Assesmen &amp; Pelatihan</t>
  </si>
  <si>
    <t>BAGIAN PELATIHAN &amp; ASESMEN</t>
  </si>
  <si>
    <t>FAJAR IRAWAN</t>
  </si>
  <si>
    <t>3672022009830001</t>
  </si>
  <si>
    <t>Link. Temu Putih Rt/Rw 004/002 Kel. Ciwaduk Kec. Cilegon Cilegon</t>
  </si>
  <si>
    <t>MESIN MEKANIK</t>
  </si>
  <si>
    <t>FAJAR SURNOMO</t>
  </si>
  <si>
    <t>3604052503700001</t>
  </si>
  <si>
    <t>TEKNIK INDUSTRI</t>
  </si>
  <si>
    <t>FAJRI</t>
  </si>
  <si>
    <t>3672080101740008</t>
  </si>
  <si>
    <t>Link. Kubang Welut Rt.002/004 Kel. Samangraya Kec.Citangkil Cilegon</t>
  </si>
  <si>
    <t>FAKHRI YUNUS</t>
  </si>
  <si>
    <t>3672011206670001</t>
  </si>
  <si>
    <t>PERKANTORAN</t>
  </si>
  <si>
    <t>FANDHI ANNAS, ST</t>
  </si>
  <si>
    <t>3318100507910005</t>
  </si>
  <si>
    <t>KP. DOSOMAN RT 01/1 NO.100A PATI</t>
  </si>
  <si>
    <t>6289685004114</t>
  </si>
  <si>
    <t>FARICA AMELIA HILARY LUKITO, SE</t>
  </si>
  <si>
    <t>3523166504940001</t>
  </si>
  <si>
    <t>Staf Bidang Perencanaan Korporasi</t>
  </si>
  <si>
    <t>BIDANG PERENCANAAN KORPORASI</t>
  </si>
  <si>
    <t>FARKAN</t>
  </si>
  <si>
    <t>3604060408690001</t>
  </si>
  <si>
    <t>Taman krakatau blok I16 no. 9 Serang</t>
  </si>
  <si>
    <t>FATHONI</t>
  </si>
  <si>
    <t>3673013101820001</t>
  </si>
  <si>
    <t>Jl. Karya bhakti 3 no.16 Komp KPN Ciceri Serang Serang</t>
  </si>
  <si>
    <t>Management Informatika</t>
  </si>
  <si>
    <t>Pgs. Manager Personalia &amp; Umum</t>
  </si>
  <si>
    <t>FATHONI FIRMANSYAH, S.ST</t>
  </si>
  <si>
    <t>3578100409940006</t>
  </si>
  <si>
    <t>Perum Griyo Mapan Sentosa Blok EC:10, Tambak Sawah, Waru, Sidoarjo</t>
  </si>
  <si>
    <t>Teknik Keselamatan &amp; Kesehatan Kerja</t>
  </si>
  <si>
    <t>Officer Bidang SHE</t>
  </si>
  <si>
    <t>BIDANG SHE</t>
  </si>
  <si>
    <t>FATHUL MUIN</t>
  </si>
  <si>
    <t>3672051705780002</t>
  </si>
  <si>
    <t>Kp. Cipacung RT. 019/006, Karang Suraga, Cinangka, Serang - Banten Serang</t>
  </si>
  <si>
    <t>Quality Engineer Pengadaan</t>
  </si>
  <si>
    <t>FATHUR ROHMAN</t>
  </si>
  <si>
    <t>3524251205790003</t>
  </si>
  <si>
    <t xml:space="preserve">Pelaksana Administrasi Pembelian/  Pengadaan </t>
  </si>
  <si>
    <t>FATIMATUL ZAHROH ANHARI, ST</t>
  </si>
  <si>
    <t>3521094808950001</t>
  </si>
  <si>
    <t>Jl Jaksa Agung Suprapto Gg Mrico No 3 RT 10 RW 03 Ketanggi Ngawi</t>
  </si>
  <si>
    <t>fatimatul.zahroh@barata.id</t>
  </si>
  <si>
    <t>Staf Bagian Perpajakan</t>
  </si>
  <si>
    <t>BAGIAN PERPAJAKAN</t>
  </si>
  <si>
    <t>FATTAHUL ALFIANTO</t>
  </si>
  <si>
    <t>3525141009870002</t>
  </si>
  <si>
    <t>Supervisor Finishing 2</t>
  </si>
  <si>
    <t>Pjs. Supervisor Finishing 2</t>
  </si>
  <si>
    <t>FATUROHMAN</t>
  </si>
  <si>
    <t>3672081206820010</t>
  </si>
  <si>
    <t>LINK.NYIKAMBANG DS/KEL.SUKMAJAYA RT/RW.002/003 KEC.JOMBANG KOTA CILEGON BANTEN KOTA CILEGON</t>
  </si>
  <si>
    <t>FAUZAN, ST</t>
  </si>
  <si>
    <t>3526052204880001</t>
  </si>
  <si>
    <t>Perum greenhill i38 Gresik</t>
  </si>
  <si>
    <t>6281240571199</t>
  </si>
  <si>
    <t>fauzan@barata.id</t>
  </si>
  <si>
    <t>General Manager Divisi Industi Komponen &amp; Permesinan</t>
  </si>
  <si>
    <t>Pjs. General Manager Divisi Industi Komponen &amp; Permesinan</t>
  </si>
  <si>
    <t>FEBRI ISKANDAR</t>
  </si>
  <si>
    <t>3672052603900001</t>
  </si>
  <si>
    <t>Tekhnik Mesin Industri</t>
  </si>
  <si>
    <t>FENY RACHMAWATI, ST</t>
  </si>
  <si>
    <t>3517036412920001</t>
  </si>
  <si>
    <t>FERDYAN DWI KUSUMA, SE</t>
  </si>
  <si>
    <t>3509210102910010</t>
  </si>
  <si>
    <t>ferdyandwi@barata.id</t>
  </si>
  <si>
    <t>FILBERT ALBERTH D.G., ST</t>
  </si>
  <si>
    <t>Waingapu</t>
  </si>
  <si>
    <t>5311161711890005</t>
  </si>
  <si>
    <t>Sumampir timur Cilegon</t>
  </si>
  <si>
    <t>FIRARIZQI AZIZURIZA</t>
  </si>
  <si>
    <t>Pelaksana Pengendalian Produksi</t>
  </si>
  <si>
    <t>FIRMAN RIZKI SANTOSO</t>
  </si>
  <si>
    <t>3376011306850001</t>
  </si>
  <si>
    <t xml:space="preserve">Pelaksana Administrasi Umum  </t>
  </si>
  <si>
    <t>FIRMANSYAH</t>
  </si>
  <si>
    <t>3275091802880008</t>
  </si>
  <si>
    <t>LINK.MEKAR JADIDS/KEL.LEBAK DENOK RT/RW.013/001 KEC.CITANGKIL KOTA CILEGON BANTEN KOTA CILEGON</t>
  </si>
  <si>
    <t>FITRI ZULIFIAH, SE</t>
  </si>
  <si>
    <t>3524264110910002</t>
  </si>
  <si>
    <t>Supervisor Administrasi Keuangan</t>
  </si>
  <si>
    <t>FITRIA INDAH NUR AINI, ST</t>
  </si>
  <si>
    <t>3523165405880002</t>
  </si>
  <si>
    <t>FRANCISKA ENSTINITA PUSPITA, ST</t>
  </si>
  <si>
    <t>3404154705920001</t>
  </si>
  <si>
    <t>Garongan Kidul RT.01 RW.18, Wonokerto, Turi, Sleman</t>
  </si>
  <si>
    <t>FUADI IDRIS</t>
  </si>
  <si>
    <t>3672022609720001</t>
  </si>
  <si>
    <t>link ciwaduk cilik cilegon cilegon</t>
  </si>
  <si>
    <t>FURQON</t>
  </si>
  <si>
    <t>3672010508760002</t>
  </si>
  <si>
    <t>Perum Bck Blok F9 No 05 Rt Rw 002 009 Ds. Cibeber Kec. Cibeber Cilegon</t>
  </si>
  <si>
    <t>GALIH AKBAR, ST</t>
  </si>
  <si>
    <t>3328102509840002</t>
  </si>
  <si>
    <t>Universitas Mercu Buana</t>
  </si>
  <si>
    <t>Senior Manager PPP &amp; Inventory</t>
  </si>
  <si>
    <t>GATOT HARI S</t>
  </si>
  <si>
    <t>3525102910690001</t>
  </si>
  <si>
    <t>Perum Dinari C V / 510.rt,03. Rw, 02.desa,Tebalo, kec, Manyar. Kab, Gresik Gresik</t>
  </si>
  <si>
    <t xml:space="preserve">Supervisor Finishing 1  </t>
  </si>
  <si>
    <t>GEBY ARNETA DEWI, SE</t>
  </si>
  <si>
    <t>3504026209940001</t>
  </si>
  <si>
    <t>Perumahan Sobontoro Permai a20 Tulungagung Tulungagung</t>
  </si>
  <si>
    <t>Staf Bagian Evaluasi Pelaporan</t>
  </si>
  <si>
    <t>BAGIAN EVALUASI PELAPORAN</t>
  </si>
  <si>
    <t>GEDE PARTA</t>
  </si>
  <si>
    <t>Buleleng</t>
  </si>
  <si>
    <t>3525151506740002</t>
  </si>
  <si>
    <t>1995</t>
  </si>
  <si>
    <t xml:space="preserve">Operator Forklift  </t>
  </si>
  <si>
    <t>BAGIAN INVENTORI</t>
  </si>
  <si>
    <t>GIGIH SASMITA HANJANI</t>
  </si>
  <si>
    <t>3672052509900001</t>
  </si>
  <si>
    <t>link.sumampir timur Rt001/005 masigit cilegon Banten Cilegon</t>
  </si>
  <si>
    <t>T.Mesin</t>
  </si>
  <si>
    <t>GILANG HERMAWAN, ST</t>
  </si>
  <si>
    <t>Ujung Pandang</t>
  </si>
  <si>
    <t>3517090807910003</t>
  </si>
  <si>
    <t>Dsn. Petengan GG: V No. 67 Rt: 001 RW: 008 Ds. Tambakrejo Kec. Jombang Kab. Jombang</t>
  </si>
  <si>
    <t>2014</t>
  </si>
  <si>
    <t>Supervisor Perencanaan Material &amp; Produksi</t>
  </si>
  <si>
    <t>Pgs. Supervisor Perencanaan Material &amp; Produksi</t>
  </si>
  <si>
    <t>GUNAWAN</t>
  </si>
  <si>
    <t>3376031508850002</t>
  </si>
  <si>
    <t xml:space="preserve">Pelaksana Dokumen (QC)  </t>
  </si>
  <si>
    <t>GURUH KANDA PRAHARA, SST</t>
  </si>
  <si>
    <t>3525102807900001</t>
  </si>
  <si>
    <t xml:space="preserve"> Sains </t>
  </si>
  <si>
    <t>GUSTI DUTA, S.ST</t>
  </si>
  <si>
    <t>3521151909940001</t>
  </si>
  <si>
    <t>Jalan Veteran gang 7, Kec. Kebomas, Gresik</t>
  </si>
  <si>
    <t>GUSTINA</t>
  </si>
  <si>
    <t>Toboali</t>
  </si>
  <si>
    <t>3672016108810002</t>
  </si>
  <si>
    <t>Perumnas BCK Blok B3 No 9 Cibeber Cilegon Cilegon</t>
  </si>
  <si>
    <t>Pelaksana Administrasi</t>
  </si>
  <si>
    <t>HABIB MUHDLOR TAMAMI, S.ST</t>
  </si>
  <si>
    <t>3524222906920001</t>
  </si>
  <si>
    <t>Jln Sunan Giri Gg Pusaka No 16A  Lamongan</t>
  </si>
  <si>
    <t xml:space="preserve"> Teknik Desain &amp; Manufaktur</t>
  </si>
  <si>
    <t>HABIBI</t>
  </si>
  <si>
    <t>3672022703670002</t>
  </si>
  <si>
    <t>JL.SASTRA CIDUNAK NO.25 DS/KEL.BENDUNGAN DS/KEL.BENDUNGAN RT/RW.005/004 KEC.CILEGON KOTA CILEGON BANTEN KOTA CILEGON</t>
  </si>
  <si>
    <t>HADERI</t>
  </si>
  <si>
    <t>3672082011760002</t>
  </si>
  <si>
    <t>HADI KURNIAWAN</t>
  </si>
  <si>
    <t>Sangga Lima</t>
  </si>
  <si>
    <t>1205130511890000</t>
  </si>
  <si>
    <t>Pelaksana Las Bagian Produksi</t>
  </si>
  <si>
    <t>HADI NURDIANSYAH</t>
  </si>
  <si>
    <t>3578102903820006</t>
  </si>
  <si>
    <t>hadi.nurdiansyah@barata.id</t>
  </si>
  <si>
    <t>Pelaksana Administrasi Bagian Sistem TIK / SAP</t>
  </si>
  <si>
    <t>HADI SISWANTO</t>
  </si>
  <si>
    <t>3328152603680006</t>
  </si>
  <si>
    <t>Mesin Umum</t>
  </si>
  <si>
    <t>Pjs. Kepala Unit QSHE</t>
  </si>
  <si>
    <t>HADI SUSANTO</t>
  </si>
  <si>
    <t>3525140802830004</t>
  </si>
  <si>
    <t>Perum Grand Gresik Harmoni Blok B6/09 Gresik</t>
  </si>
  <si>
    <t>6281216130022</t>
  </si>
  <si>
    <t>Supervisor Pengendalian Material &amp; Produksi 2</t>
  </si>
  <si>
    <t>HAFEZ RIZAL RAKHMAN, A.Md</t>
  </si>
  <si>
    <t>3525142608960003</t>
  </si>
  <si>
    <t>Cimanuk no. 9 Randu Agung, Kebomas, Gresik</t>
  </si>
  <si>
    <t>Hiperkes &amp; Keselamatan Kerja</t>
  </si>
  <si>
    <t>HAFGAN BARANTA, ST</t>
  </si>
  <si>
    <t>Probolinggo</t>
  </si>
  <si>
    <t>3513140709880001</t>
  </si>
  <si>
    <t>HAMDANI</t>
  </si>
  <si>
    <t>6271011309780002</t>
  </si>
  <si>
    <t>Link. Kubang Lesung Rt/Rw 001/001 Kel/Desa.Taman Baru Kec.Citangkil Cilegon</t>
  </si>
  <si>
    <t>HAMILUL KUROTAL ALAYIN</t>
  </si>
  <si>
    <t>3604150807850004</t>
  </si>
  <si>
    <t>Kp.Bendo Rt.002/001 Kel. Julang Kec.Cikande Kab.Serang Serang</t>
  </si>
  <si>
    <t>HAMZAH FANSJURI</t>
  </si>
  <si>
    <t>3578081210660005</t>
  </si>
  <si>
    <t xml:space="preserve">A3 </t>
  </si>
  <si>
    <t xml:space="preserve">Junior Officer Bidang Personalia  </t>
  </si>
  <si>
    <t>HANA SUHANA, ST</t>
  </si>
  <si>
    <t>3578040711700002</t>
  </si>
  <si>
    <t>Jln. Ngagel Dadi 3A / 8A Surabaya</t>
  </si>
  <si>
    <t>Engineer Bagian Teknik</t>
  </si>
  <si>
    <t>HANGGORO BUDIMAN, ST</t>
  </si>
  <si>
    <t>3515182410850003</t>
  </si>
  <si>
    <t>Staf Administrasi</t>
  </si>
  <si>
    <t>BIDANG PERSONALIA &amp; HUBUNGAN INDUSTRIAL</t>
  </si>
  <si>
    <t>HARI CAHYONO, ST</t>
  </si>
  <si>
    <t>3524111903860001</t>
  </si>
  <si>
    <t>PERUM BUKIT RANDU AGUNG INDAH BLOK AL18 NO 27 GRESIK</t>
  </si>
  <si>
    <t>6282231809004</t>
  </si>
  <si>
    <t>HARI EKO SASONO, ST</t>
  </si>
  <si>
    <t>3525141210700025</t>
  </si>
  <si>
    <t>Perum Bukit Emas Dahan Rejo E 3 no 4, kel. Tebalo Rt 01 Rw 03 kec. Manyar Gresik</t>
  </si>
  <si>
    <t>6281331331715</t>
  </si>
  <si>
    <t>Supervisor Perawatan &amp; Perbaikan 1</t>
  </si>
  <si>
    <t>HARI SUPRAPTO</t>
  </si>
  <si>
    <t>3525142305670001</t>
  </si>
  <si>
    <t xml:space="preserve">Supervisor Melting 2  </t>
  </si>
  <si>
    <t>HARIS KRIDOARDI, ST</t>
  </si>
  <si>
    <t>3578261705830001</t>
  </si>
  <si>
    <t>Staf Bagian Quality Assurance</t>
  </si>
  <si>
    <t>HARRY KURNIAWAN, ST</t>
  </si>
  <si>
    <t>3515092305920004</t>
  </si>
  <si>
    <t>harrykurniawan@barata.id</t>
  </si>
  <si>
    <t xml:space="preserve">Teknik Industri </t>
  </si>
  <si>
    <t>Senior Manager Keuangan</t>
  </si>
  <si>
    <t>Pjs. Senior Manager Keuangan</t>
  </si>
  <si>
    <t>BIDANG KEUANGAN</t>
  </si>
  <si>
    <t>HARRY PURNOMO</t>
  </si>
  <si>
    <t>3578292111690001</t>
  </si>
  <si>
    <t>Operator Mesin Bubut Horizontal C Bagian Produksi 4</t>
  </si>
  <si>
    <t>HARSANTO</t>
  </si>
  <si>
    <t>Sala</t>
  </si>
  <si>
    <t>3328132805680006</t>
  </si>
  <si>
    <t>Ilmu Fisika</t>
  </si>
  <si>
    <t xml:space="preserve">Junior Officer Bidang Administrasi Penjualan  </t>
  </si>
  <si>
    <t>HARUN</t>
  </si>
  <si>
    <t>3273050206710003</t>
  </si>
  <si>
    <t>Link. Kaligandu Bujang Boros Rt.015/006 Kel.Purwakarta Kec.Purwakarca Cilegon</t>
  </si>
  <si>
    <t>HARY SUNANDAR</t>
  </si>
  <si>
    <t>3672081807830002</t>
  </si>
  <si>
    <t>Link. Tegal Wangi Rt.001/006 Kel.Rawaarum Kec.Grogol Cilegon</t>
  </si>
  <si>
    <t>HASANUDIN SANUSI</t>
  </si>
  <si>
    <t>3604071006680001</t>
  </si>
  <si>
    <t>Link. Kp Pasar Rt.001/003 Kel.Bojonegara Kec.Bojonegara Serang</t>
  </si>
  <si>
    <t>HASBUNAH</t>
  </si>
  <si>
    <t>3604071306740001</t>
  </si>
  <si>
    <t>HAYATULLAH</t>
  </si>
  <si>
    <t>3672080507700005</t>
  </si>
  <si>
    <t>LINK.CIMERAK RT.001 RW.003 KEBON SARI KEC.CITANGKIL KOTA CILEGON BANTEN KOTA CILEGON</t>
  </si>
  <si>
    <t>HAYUBI</t>
  </si>
  <si>
    <t>3604320803670003</t>
  </si>
  <si>
    <t>Link. Kp. Cipanas Rt/Rw 004/001 Kel/Desa Winong Kec Mancak Serang</t>
  </si>
  <si>
    <t>HENDRA SUSANTO</t>
  </si>
  <si>
    <t>Pangkalan Susu</t>
  </si>
  <si>
    <t>Pelaksana Perhitungan Harga</t>
  </si>
  <si>
    <t>HENDRI SUSANTO</t>
  </si>
  <si>
    <t>Lhokseumawe</t>
  </si>
  <si>
    <t>3525101608820004</t>
  </si>
  <si>
    <t xml:space="preserve"> SMU  </t>
  </si>
  <si>
    <t>Manager Produksi 3</t>
  </si>
  <si>
    <t>HENDRIK WILIS KUSWANTORO, ST</t>
  </si>
  <si>
    <t>3519071512770001</t>
  </si>
  <si>
    <t>Jln.Awikoen Tama Utara no.8 Gresik</t>
  </si>
  <si>
    <t>Supervisor Perawatan</t>
  </si>
  <si>
    <t>Pjs. Supervisor Perawatan</t>
  </si>
  <si>
    <t>HERI HERMAWAN</t>
  </si>
  <si>
    <t>3672081210770008</t>
  </si>
  <si>
    <t>JL.MERAPI NO.76 KAV BLOK.F DS/KEL.CIWADUK RT/RW.002/007 KEC.CILEGON KOTA CILEGON BANTEN KOTA CILEGON</t>
  </si>
  <si>
    <t>HERI YULIANTO</t>
  </si>
  <si>
    <t>3376031707880002</t>
  </si>
  <si>
    <t xml:space="preserve">Teknik Bangunan </t>
  </si>
  <si>
    <t>Supervisor Pengendalian 2</t>
  </si>
  <si>
    <t>HERMAN FELANI</t>
  </si>
  <si>
    <t>3672081807740002</t>
  </si>
  <si>
    <t>Link. Kapudenok Towe Rt/Rw 017/003 Kel/Desa Lebak Denok Kecamatan Citangkil Cilegon</t>
  </si>
  <si>
    <t>HERMAN SIGIT DARU MUSTIKO</t>
  </si>
  <si>
    <t>3316101310870001</t>
  </si>
  <si>
    <t>DESA TUTUP , DK NGETREP ,RT 01 RW 03 BLORA</t>
  </si>
  <si>
    <t>2006</t>
  </si>
  <si>
    <t>HERMANTORO WAHYU PRADANA, ST</t>
  </si>
  <si>
    <t>3504012206930001</t>
  </si>
  <si>
    <t>hermantorowahyu@barata.id</t>
  </si>
  <si>
    <t>HERMAWAN</t>
  </si>
  <si>
    <t>3578142306800005</t>
  </si>
  <si>
    <t>2000</t>
  </si>
  <si>
    <t xml:space="preserve">Pelaksana Cetak  </t>
  </si>
  <si>
    <t>HERU MATYANTO</t>
  </si>
  <si>
    <t>3525111202830004</t>
  </si>
  <si>
    <t xml:space="preserve">IPS </t>
  </si>
  <si>
    <t xml:space="preserve">Operator  Crane C  </t>
  </si>
  <si>
    <t>HERU PRIBADI</t>
  </si>
  <si>
    <t>3525161609660002</t>
  </si>
  <si>
    <t xml:space="preserve">Pelaksana Logistik A  </t>
  </si>
  <si>
    <t>HERU PURWANTO</t>
  </si>
  <si>
    <t>3313021606820001</t>
  </si>
  <si>
    <t>Komp. Rss Pemda Blok C3 No.10 Rt.3/13 Banjarsari Serang</t>
  </si>
  <si>
    <t>TEKNIK MESIN OTOMOTIF</t>
  </si>
  <si>
    <t>Pelaksana Ahli Persiapan &amp; Pemrograman Mesin</t>
  </si>
  <si>
    <t>HERU WIBOWO</t>
  </si>
  <si>
    <t>3516082612830003</t>
  </si>
  <si>
    <t>Ngemplak rt02 rw01 Ngimbangan Mojosari Mojokerto</t>
  </si>
  <si>
    <t>6281236407405</t>
  </si>
  <si>
    <t>Supervisor Perakitan 4</t>
  </si>
  <si>
    <t>Pjs. Supervisor Perakitan 4</t>
  </si>
  <si>
    <t>HERY LUKI HARJITO, ST</t>
  </si>
  <si>
    <t>3578161902730001</t>
  </si>
  <si>
    <t>Tenggumung baru no 156 Surabaya Surabaya</t>
  </si>
  <si>
    <t>HILLULLAH</t>
  </si>
  <si>
    <t>367207121290005</t>
  </si>
  <si>
    <t xml:space="preserve">Operator Mesin Bubut Besar  </t>
  </si>
  <si>
    <t>HIMAWAN AFADIANTO, ST</t>
  </si>
  <si>
    <t>3516161110880001</t>
  </si>
  <si>
    <t xml:space="preserve">Staf General Manager (Penugasan Proyek) </t>
  </si>
  <si>
    <t>HIMAWAN HANAFI</t>
  </si>
  <si>
    <t>3578312805810002</t>
  </si>
  <si>
    <t>Mesin Produksi</t>
  </si>
  <si>
    <t>Operator Mesin Frais Universal Bagian Produksi 4</t>
  </si>
  <si>
    <t>HIRWANSYAH</t>
  </si>
  <si>
    <t>Pulomerak</t>
  </si>
  <si>
    <t>3672080206750002</t>
  </si>
  <si>
    <t>LINK.TEGAL TONG RT.04 RW.05 KOTA CILEGON</t>
  </si>
  <si>
    <t>LISTRIK</t>
  </si>
  <si>
    <t>HOLILI</t>
  </si>
  <si>
    <t>3672080109790006</t>
  </si>
  <si>
    <t>Link Kalentemu Timur Rt.004/005 Desa Samangraya Kec.Citangkil Cilegon</t>
  </si>
  <si>
    <t>HOTNER PANJAITAN</t>
  </si>
  <si>
    <t>Tanjung Balai</t>
  </si>
  <si>
    <t>3672081807720002</t>
  </si>
  <si>
    <t>LINKUNGAN TEGAL TONG RT/RW 001/005 KEBONSARI CITANGKIL CILEGON</t>
  </si>
  <si>
    <t>HUMEDI</t>
  </si>
  <si>
    <t>3672050906930002</t>
  </si>
  <si>
    <t>HUNDI WAHYUDI</t>
  </si>
  <si>
    <t>3672060105790001</t>
  </si>
  <si>
    <t>IBNU ABURIZAL NASHRUDDIEN M S, SE</t>
  </si>
  <si>
    <t>3524220803880001</t>
  </si>
  <si>
    <t>Senior Manager Restrukturisasi</t>
  </si>
  <si>
    <t>BIDANG RESTRUKTURISASI</t>
  </si>
  <si>
    <t>IBNU FADJAR WISESA</t>
  </si>
  <si>
    <t>3604050211680003</t>
  </si>
  <si>
    <t>Griya Serdang Indah Blok G 13 No 3, Harjatani Rt. 008 Rw. 006 Kramatwatu Serang</t>
  </si>
  <si>
    <t>Management</t>
  </si>
  <si>
    <t>Quality Engineer</t>
  </si>
  <si>
    <t>IBNU FAUZI</t>
  </si>
  <si>
    <t>3672051007870005</t>
  </si>
  <si>
    <t>Grand Pesona Blok E5/12 Rt 01/Rw 05 Kabupaten Serang</t>
  </si>
  <si>
    <t>Mesin Kapal</t>
  </si>
  <si>
    <t>IDAYATI FARIKHA, A.Md</t>
  </si>
  <si>
    <t>3525106205940004</t>
  </si>
  <si>
    <t>Dusun Gulan RT 10 RW 05 Karang Rejo Manyar Gresik</t>
  </si>
  <si>
    <t>idayatif@barata.id</t>
  </si>
  <si>
    <t>Junior Engineer</t>
  </si>
  <si>
    <t>IGNASIUS SUGENG RIJADI</t>
  </si>
  <si>
    <t>Purworejo</t>
  </si>
  <si>
    <t>3604052411710001</t>
  </si>
  <si>
    <t>Penanggungjawab Gudang</t>
  </si>
  <si>
    <t>IIN SOLIHIN</t>
  </si>
  <si>
    <t>1113020202810002</t>
  </si>
  <si>
    <t>Jl. Perdamaian Link. Rokal Rt.001/010 No.56 Kel. Jombang Wetan Jombang Cilegon</t>
  </si>
  <si>
    <t>IMAM AMRULLAH, A.Md</t>
  </si>
  <si>
    <t>3328131104880002</t>
  </si>
  <si>
    <t>Junior Officer</t>
  </si>
  <si>
    <t>IMAM GHOZALI</t>
  </si>
  <si>
    <t>3604051904710002</t>
  </si>
  <si>
    <t>Jl. Raya Serang Km 12 Serdang Rt/Rw 02/Ii No. 156 Kec. Kramatwatu Serang</t>
  </si>
  <si>
    <t>IMAM SUPRIYADI</t>
  </si>
  <si>
    <t>3525142906690002</t>
  </si>
  <si>
    <t xml:space="preserve">Pelaksana Ahli Cetak   (Sinto WW) </t>
  </si>
  <si>
    <t>IMAM SUTANTO, SH</t>
  </si>
  <si>
    <t>3376022107710001</t>
  </si>
  <si>
    <t>jl.panggung bari Iii np 4 rt 004 / 006 Tegal Tegal</t>
  </si>
  <si>
    <t xml:space="preserve">Hukum </t>
  </si>
  <si>
    <t>Universitas Pancasakti Tegal</t>
  </si>
  <si>
    <t xml:space="preserve">Senior Manager Pabrik Tegal  </t>
  </si>
  <si>
    <t>IMAM SYAFI'I</t>
  </si>
  <si>
    <t>Pelaksana Stel Mekanik (Fabrikasi) Bagian Produksi 4</t>
  </si>
  <si>
    <t>IMAM WAHYUDI</t>
  </si>
  <si>
    <t>3672081012940003</t>
  </si>
  <si>
    <t>Link Ciriu Rt 001/006 Kel.Semangraya Kec.Citangkil Cilegon</t>
  </si>
  <si>
    <t>Keagamaan</t>
  </si>
  <si>
    <t>IMANUDIN</t>
  </si>
  <si>
    <t>3604321001680001</t>
  </si>
  <si>
    <t>Kp Pasir Peda Rt.010 Rw.004 Ds. Sigedong Kec. Mancak Serang</t>
  </si>
  <si>
    <t>IMRON KHOIRULLAH, A.Md</t>
  </si>
  <si>
    <t>3318032002950002</t>
  </si>
  <si>
    <t>Politeknik Negeri Semarang</t>
  </si>
  <si>
    <t>Junior Quality Engineer</t>
  </si>
  <si>
    <t>IMRON ROSYADI</t>
  </si>
  <si>
    <t>3328011205710004</t>
  </si>
  <si>
    <t>Desa Tegal wangi rt.06 rw.02 kec.talang kab.tegal jateng Kab.tegal</t>
  </si>
  <si>
    <t>628563001297</t>
  </si>
  <si>
    <t xml:space="preserve">Pelaksana Pemeriksa Produk Akhir </t>
  </si>
  <si>
    <t>INDRA GUNAWAN</t>
  </si>
  <si>
    <t>3672051811800002</t>
  </si>
  <si>
    <t>Supervisor Pengendalian Produksi</t>
  </si>
  <si>
    <t>BAGIAN PERENCANAAN &amp; PENGENDALIAN PRODUKSI</t>
  </si>
  <si>
    <t>INDRA RIZKA SETIAWAN</t>
  </si>
  <si>
    <t>3672082510830001</t>
  </si>
  <si>
    <t>Link. Kubang Sepat Impres Rt.001/010 Kel.Citangkil Kec.Citangkil Cilegon</t>
  </si>
  <si>
    <t>IPAN AFANDI</t>
  </si>
  <si>
    <t>3672080201780001</t>
  </si>
  <si>
    <t>LINK.DERINGO PEMALANG DS/KEL.DRINGO RT/RW.005/005 KEC.CITANGKIL KOTA CILEGON BANTEN KOTA CILEGON</t>
  </si>
  <si>
    <t>Ir. BUSTOMEK</t>
  </si>
  <si>
    <t>3525141007680005</t>
  </si>
  <si>
    <t>bustomex@barata.id</t>
  </si>
  <si>
    <t>General Manager Biro Pengembangan Usaha</t>
  </si>
  <si>
    <t>Ir. DJARNO ADRIJANTO</t>
  </si>
  <si>
    <t>3573030702660001</t>
  </si>
  <si>
    <t>Kol. Sugiono 3A no 290 Malang Kota Malang</t>
  </si>
  <si>
    <t>djarnoadrianto@barata.id</t>
  </si>
  <si>
    <t xml:space="preserve">General Manager Biro Enjiniring  </t>
  </si>
  <si>
    <t>BIRO ENJINIRING</t>
  </si>
  <si>
    <t>BEJ</t>
  </si>
  <si>
    <t>Ir. DODOT SWANDONO WAHYUDI</t>
  </si>
  <si>
    <t>3515142711660001</t>
  </si>
  <si>
    <t>dodotsw@barata.id</t>
  </si>
  <si>
    <t xml:space="preserve">Staf Senior  </t>
  </si>
  <si>
    <t>Ir. FAJAR SETIABUDI</t>
  </si>
  <si>
    <t>3573010110660006</t>
  </si>
  <si>
    <t>Jl.Hamid Rusdi Timur GgVI/458B Kota Malang</t>
  </si>
  <si>
    <t>6285855049910</t>
  </si>
  <si>
    <t xml:space="preserve">Technical Advisor </t>
  </si>
  <si>
    <t>Ir. FUAD MASYHUDI</t>
  </si>
  <si>
    <t>3573031805670002</t>
  </si>
  <si>
    <t>Planning Engineer</t>
  </si>
  <si>
    <t>Ir. I NYOMAN PARISADA</t>
  </si>
  <si>
    <t>Singaraja</t>
  </si>
  <si>
    <t xml:space="preserve"> Hindu</t>
  </si>
  <si>
    <t>3604052304660003</t>
  </si>
  <si>
    <t xml:space="preserve">Staf Senior </t>
  </si>
  <si>
    <t>Ir. I NYOMAN WIRYAHADI KUSUMA</t>
  </si>
  <si>
    <t>Tabanan</t>
  </si>
  <si>
    <t>Hindu</t>
  </si>
  <si>
    <t>3515081312660003</t>
  </si>
  <si>
    <t>Welding Inspector</t>
  </si>
  <si>
    <t>Ir. MOCH. ANWAR</t>
  </si>
  <si>
    <t>3525110403690022</t>
  </si>
  <si>
    <t>Senior Manager Pabrik Precision &amp; Heavy Machinery</t>
  </si>
  <si>
    <t>Ir. SARI SUTJAHJANI</t>
  </si>
  <si>
    <t>Bondowoso</t>
  </si>
  <si>
    <t>3201046608680004</t>
  </si>
  <si>
    <t>sari@barata.id</t>
  </si>
  <si>
    <t xml:space="preserve">Pertanian </t>
  </si>
  <si>
    <t>Sekretaris Perusahaan</t>
  </si>
  <si>
    <t>Ir. SETIYO PURNOMO</t>
  </si>
  <si>
    <t>3573022402660004</t>
  </si>
  <si>
    <t>Jl. Danau Kenambui Blok C1G No.05, kel Sawojajar,kec Kedung Kandang Malang Malang</t>
  </si>
  <si>
    <t>Senior Engineer</t>
  </si>
  <si>
    <t>DIREKTORAT PEMASARAN</t>
  </si>
  <si>
    <t>DPS</t>
  </si>
  <si>
    <t>Ir. SINGGIH WIDODO</t>
  </si>
  <si>
    <t>3578041910670004</t>
  </si>
  <si>
    <t>Jl Karangrejo Sawah I/ 18 Surabaya</t>
  </si>
  <si>
    <t>6281230011967</t>
  </si>
  <si>
    <t>Universitas 17 Agustus Surabaya</t>
  </si>
  <si>
    <t>Contract Engineer</t>
  </si>
  <si>
    <t>Ir. SLAMET SETIARNO</t>
  </si>
  <si>
    <t>Trenggalek</t>
  </si>
  <si>
    <t>3578081202660001</t>
  </si>
  <si>
    <t>Ir. SOELISTYA NOEGROHO</t>
  </si>
  <si>
    <t>3578311606660001</t>
  </si>
  <si>
    <t xml:space="preserve">Metalurgi </t>
  </si>
  <si>
    <t>Manager Pengendalian Kualitas</t>
  </si>
  <si>
    <t>Ir. SUPRIYONO</t>
  </si>
  <si>
    <t>3525140304680002</t>
  </si>
  <si>
    <t>supriyono@barata.id</t>
  </si>
  <si>
    <t>Manager Sistem TIK / SAP</t>
  </si>
  <si>
    <t>Ir. TRI PANGRUKTI SOEMALI PUTRI</t>
  </si>
  <si>
    <t>3578084304690001</t>
  </si>
  <si>
    <t>Jl. Dharmawangsa 8/40 Surabaya</t>
  </si>
  <si>
    <t>angky@barata.id</t>
  </si>
  <si>
    <t>Pertanian</t>
  </si>
  <si>
    <t>BIDANG UMUM &amp; KESEKRETARIATAN</t>
  </si>
  <si>
    <t>IRA AYU ARISTIARA</t>
  </si>
  <si>
    <t>3672085201890005</t>
  </si>
  <si>
    <t>Link. Warung Juet Rt.04/02 Kel. Samangraya Kec. Citangkil Cilegon</t>
  </si>
  <si>
    <t>IRFAN LUTFI, ST</t>
  </si>
  <si>
    <t>3515152203690003</t>
  </si>
  <si>
    <t>Perum.Tri dasa windu asri blok E no. 4 buduran sidoarjo Kabupaten</t>
  </si>
  <si>
    <t>628121616423</t>
  </si>
  <si>
    <t>IRFAN SUYANTO</t>
  </si>
  <si>
    <t>Pelaksana Melting</t>
  </si>
  <si>
    <t>IRFAN TRIYONO</t>
  </si>
  <si>
    <t>3672071209920001</t>
  </si>
  <si>
    <t>Link Leuweunesawo Rt/Rw 004/009 Kel/Desa Kotabumi Ds. Kotabumi Kec. Purwakarta Cilegon</t>
  </si>
  <si>
    <t>IRMA RAHMAWATI</t>
  </si>
  <si>
    <t>3604056808820001</t>
  </si>
  <si>
    <t>Villa Permata Hijau Cluster Topaz Blok I 1 No. 12 Rt.003/007 Serdang Cilegon</t>
  </si>
  <si>
    <t>BAGIAN ADMINISTRASI &amp; KEUANGAN</t>
  </si>
  <si>
    <t>ISA MULYANTO</t>
  </si>
  <si>
    <t>3376022306780004</t>
  </si>
  <si>
    <t xml:space="preserve">Pelaksana Las Listrik  </t>
  </si>
  <si>
    <t>ISNAN KEVINDA NURVIVANSYAH</t>
  </si>
  <si>
    <t>3328092007920007</t>
  </si>
  <si>
    <t>ISTIKHAROH</t>
  </si>
  <si>
    <t>BS/2</t>
  </si>
  <si>
    <t>3376026603660002</t>
  </si>
  <si>
    <t xml:space="preserve">Tata Buku </t>
  </si>
  <si>
    <t>Junior Officer Bidang Akuntansi &amp; Keuangan</t>
  </si>
  <si>
    <t>BAGIAN ADMINISTRASI KEUANGAN</t>
  </si>
  <si>
    <t>ISWAHYUDI</t>
  </si>
  <si>
    <t>3578162311780004</t>
  </si>
  <si>
    <t>Tenggumung wetan gg merpati /22 Surabaya</t>
  </si>
  <si>
    <t>6283851376992</t>
  </si>
  <si>
    <t>ISWANDI</t>
  </si>
  <si>
    <t>3672082409700001</t>
  </si>
  <si>
    <t>Link. Krenceng Rt/Rw 001/004 Kel/Desa Kebonsari Kec Citangkil Cilegon</t>
  </si>
  <si>
    <t>IWAN JARKASIH</t>
  </si>
  <si>
    <t>3672080503840008</t>
  </si>
  <si>
    <t>Link. Mekarsari Rt 02/02 Warnasari Citangkil Sunan Ampel No 44 Cilegon</t>
  </si>
  <si>
    <t>IWAN KURNIADI</t>
  </si>
  <si>
    <t>3672081409880002</t>
  </si>
  <si>
    <t>Kp Curugbarang Rt.09 Rw. 03 Desa Mancak Kel. Mancak Serang</t>
  </si>
  <si>
    <t>IYAS SEPTIAWAN</t>
  </si>
  <si>
    <t>3672082409810002</t>
  </si>
  <si>
    <t>Link.Warung Juet Rt.003/002 Kel.Samangraya Kec.Citangkil Cilegon</t>
  </si>
  <si>
    <t>Listrik Industri</t>
  </si>
  <si>
    <t>IZZATUL FITRIANI, ST</t>
  </si>
  <si>
    <t>3525105002900002</t>
  </si>
  <si>
    <t>Karangrejo RT 06 RW 03 Manyar Gresik Gresik</t>
  </si>
  <si>
    <t>izzatul.fitriani@barata.id</t>
  </si>
  <si>
    <t>JAJA MULYANA</t>
  </si>
  <si>
    <t>LINK.SUMAMPIR TIMUR DS/KEL.KEBON DALEM RT/RW.001/004 KEC.PURWAKARTA KOTA CILEGON BANTEN KOTA CILEGON</t>
  </si>
  <si>
    <t>OTOMOTIF</t>
  </si>
  <si>
    <t>JAMALUDIN</t>
  </si>
  <si>
    <t>3604302211660001</t>
  </si>
  <si>
    <t>BUMI WARINGIN ASRI BLOK G.18 DS/KEL.MEKARSARI RT/RW.004/005 KEC.ANYAR KAB.SERANG BANTEN KOTA CILEGON</t>
  </si>
  <si>
    <t>JAMI'AT</t>
  </si>
  <si>
    <t>3604300611720001</t>
  </si>
  <si>
    <t>Kp. Pengabuan Baru Rt.002/002 Kel. Mekarsari Kec. Anyar Kab. Serang Cilegon</t>
  </si>
  <si>
    <t>JASMAN</t>
  </si>
  <si>
    <t>Sragen</t>
  </si>
  <si>
    <t>3672082706670001</t>
  </si>
  <si>
    <t>KOMP.TWI BLOK FWA 48 NO.03 DS/KEL.WARNASARI RT/RW.004/004 KEC.CITANGKIL KOTA CILEGON BANTEN KOTA CILEGON</t>
  </si>
  <si>
    <t>JEFRY EKA PRAYOGO</t>
  </si>
  <si>
    <t>Desain dan Produksi Kria</t>
  </si>
  <si>
    <t>Operator Mesin Bubut Vertikal</t>
  </si>
  <si>
    <t>JHON SWITEN TRITO PURBA</t>
  </si>
  <si>
    <t>Tebing Tinggi</t>
  </si>
  <si>
    <t>3604060303730001</t>
  </si>
  <si>
    <t>Metro Cilegon Blok N6 No.12A Rt.005/009 Kel. Kebon Dalem Kec.Purwakarta Cilegon</t>
  </si>
  <si>
    <t>MANAJEMEN EKONOMI</t>
  </si>
  <si>
    <t>Pelaksana Ahli Pengendalian Produksi</t>
  </si>
  <si>
    <t>JOELIUS ERLANGGA</t>
  </si>
  <si>
    <t>3672081207850002</t>
  </si>
  <si>
    <t>LISTRIK INDUSTRI</t>
  </si>
  <si>
    <t>Pelaksana Ahli Komponen</t>
  </si>
  <si>
    <t>JOHAN SUJARNAS</t>
  </si>
  <si>
    <t>3578041707830003</t>
  </si>
  <si>
    <t xml:space="preserve">Pemeriksa Barang Masuk A  </t>
  </si>
  <si>
    <t>JOKO SAMPURNO</t>
  </si>
  <si>
    <t>3522181009780003</t>
  </si>
  <si>
    <t>Ds Kaliombo, Rt/Rw 20/10, kec Purwosari, kab Bojonegoro Bojonegoro</t>
  </si>
  <si>
    <t>6281231044968</t>
  </si>
  <si>
    <t>Supervisor Perakitan 3</t>
  </si>
  <si>
    <t>Pjs. Supervisor Perakitan 3</t>
  </si>
  <si>
    <t>JOKO SUWARTO UTOMO, S.T</t>
  </si>
  <si>
    <t>3507220507920002</t>
  </si>
  <si>
    <t>jokoutomo@barata.id</t>
  </si>
  <si>
    <t>General Manager Biro Sistem, Mutu &amp; K3LH</t>
  </si>
  <si>
    <t>Pjs. General Manager Biro Sistem, Mutu &amp; K3LH</t>
  </si>
  <si>
    <t>JOKO UTOMO</t>
  </si>
  <si>
    <t>3518131908660002</t>
  </si>
  <si>
    <t>Sipil</t>
  </si>
  <si>
    <t xml:space="preserve">Pelaksana Cetak Tangan  A  </t>
  </si>
  <si>
    <t>JON KENNEDI, SE</t>
  </si>
  <si>
    <t>Kerinci</t>
  </si>
  <si>
    <t>1271022812660000</t>
  </si>
  <si>
    <t xml:space="preserve">Supervisor Personalia &amp; Umum  </t>
  </si>
  <si>
    <t>JUHEDI</t>
  </si>
  <si>
    <t>3672080308730001</t>
  </si>
  <si>
    <t>Link. Kamp. Baru Rt/Rw 004/003 Kel/Desa Kebonsari  Cilegon</t>
  </si>
  <si>
    <t>JUHRI</t>
  </si>
  <si>
    <t>3672070907670001</t>
  </si>
  <si>
    <t>JUMALI</t>
  </si>
  <si>
    <t>3578222410690001</t>
  </si>
  <si>
    <t>Pelaksana Ahli /CNC Bagian Produksi 4</t>
  </si>
  <si>
    <t>JUNDA FRIDHO SANDY PUTRA, ST</t>
  </si>
  <si>
    <t>Banjarnegara</t>
  </si>
  <si>
    <t>3304050806960003</t>
  </si>
  <si>
    <t>KASNIPTO</t>
  </si>
  <si>
    <t>3376023003750002</t>
  </si>
  <si>
    <t>Pelaksana Gambar D</t>
  </si>
  <si>
    <t>KHOIRUL ANAM, ST</t>
  </si>
  <si>
    <t>3516172303890005</t>
  </si>
  <si>
    <t>KHOLANI IDRIS</t>
  </si>
  <si>
    <t>3672080109700002</t>
  </si>
  <si>
    <t>Link. Sambiregag Rt/Rw 005/003 Kel/Desa Warnasari Kecamatan Citangkil Cilegon</t>
  </si>
  <si>
    <t>KHUSNUL MA'ARIF, S.ST</t>
  </si>
  <si>
    <t>3525011006920003</t>
  </si>
  <si>
    <t>SEMBUNGANYAR Gresik</t>
  </si>
  <si>
    <t>6281949747194</t>
  </si>
  <si>
    <t xml:space="preserve">Officer Bidang K3LH  </t>
  </si>
  <si>
    <t>KISNO</t>
  </si>
  <si>
    <t>3376041204700002</t>
  </si>
  <si>
    <t xml:space="preserve">Operator Mesin Kotter Frais A  </t>
  </si>
  <si>
    <t>KODRAT SUGIH</t>
  </si>
  <si>
    <t>3672022212680001</t>
  </si>
  <si>
    <t>Jl. Kemuning Raya K-11 No.05, Ciwedus Cilegon</t>
  </si>
  <si>
    <t xml:space="preserve">Ekonomi Management </t>
  </si>
  <si>
    <t>Officer Bagian Keuangan</t>
  </si>
  <si>
    <t>KOKO SETIYONO, ST</t>
  </si>
  <si>
    <t>3578021107820003</t>
  </si>
  <si>
    <t>Drafter Bagian Teknik</t>
  </si>
  <si>
    <t>KOMARUDIN</t>
  </si>
  <si>
    <t>3672080607790001</t>
  </si>
  <si>
    <t>Link. Sukajaya Rt/Rw 04/07 Kel.Kebonsari Kec.Citangkil Cilegon</t>
  </si>
  <si>
    <t>KURNIAWAN SUPRIYADI, S. Kom., MM</t>
  </si>
  <si>
    <t>3515141407740003</t>
  </si>
  <si>
    <t>Taman Puspa Anggaswangi C1-07 Sukodono Sidoarjo</t>
  </si>
  <si>
    <t>kurniawan@barata.id</t>
  </si>
  <si>
    <t>Universitas Muhammadiyah Yogyakarta</t>
  </si>
  <si>
    <t>Senior Manager Personalia &amp; Hubungan Industrial</t>
  </si>
  <si>
    <t>KUSNADI</t>
  </si>
  <si>
    <t>3604060108760001</t>
  </si>
  <si>
    <t>Link. Kp Pengasinan Rt/Rw 002/002 Kel/Desa Waringinkurung Kec. Waringinkurung Serang</t>
  </si>
  <si>
    <t>LEDY MENTARI HARDIYANTI, SE</t>
  </si>
  <si>
    <t>Uj. Pandang</t>
  </si>
  <si>
    <t>2150022510920321</t>
  </si>
  <si>
    <t>Manajemen Keuangan</t>
  </si>
  <si>
    <t>Manager Anggaran &amp; Pendanaan</t>
  </si>
  <si>
    <t>Pgs. Manager Anggaran &amp; Pendanaan</t>
  </si>
  <si>
    <t>LEWASDI</t>
  </si>
  <si>
    <t>3672010505680003</t>
  </si>
  <si>
    <t>Junior Officer LP IC/OC</t>
  </si>
  <si>
    <t>LOLA REZKI APRILIANI, A.Md</t>
  </si>
  <si>
    <t>3524175304930001</t>
  </si>
  <si>
    <t xml:space="preserve">Perpajakan </t>
  </si>
  <si>
    <t>BAGIAN ANGGARAN &amp; PENDANAAN</t>
  </si>
  <si>
    <t>LUKMAN</t>
  </si>
  <si>
    <t>3672080701710001</t>
  </si>
  <si>
    <t>Kp. Ciriu Desa Samangraya Rt/Rw 03/04 Kec. Ciwandan Cilegon</t>
  </si>
  <si>
    <t>LUKMAN CHAKIM</t>
  </si>
  <si>
    <t>3525102704850002</t>
  </si>
  <si>
    <t>Pelaksana Cetak Tangan Bagian Produksi 4</t>
  </si>
  <si>
    <t>LUQMANUL KHAKIM, A.Md</t>
  </si>
  <si>
    <t>3515131311910006</t>
  </si>
  <si>
    <t>Perum Taman Pondok Jati blok AR-19 RT24 RW05 Geluran - Taman</t>
  </si>
  <si>
    <t>LUSTIANA</t>
  </si>
  <si>
    <t>3517102211680001</t>
  </si>
  <si>
    <t xml:space="preserve">Supervisor Finishing 5   </t>
  </si>
  <si>
    <t>M. ABDUL MUNIB, SE</t>
  </si>
  <si>
    <t>3522091402810003</t>
  </si>
  <si>
    <t>Pelaksana Register Kas, Bank &amp; Voucher (Administrasi Utang) B Bagian Perbendaharaan</t>
  </si>
  <si>
    <t xml:space="preserve">BIDANG KEUANGAN </t>
  </si>
  <si>
    <t>M. FAHMI TEDDY KURNIAWAN</t>
  </si>
  <si>
    <t>3329071507670002</t>
  </si>
  <si>
    <t xml:space="preserve">Pelaksana Pengendali Pekerjaan  </t>
  </si>
  <si>
    <t>M. GHOFAR</t>
  </si>
  <si>
    <t>1271071610790000</t>
  </si>
  <si>
    <t>1991</t>
  </si>
  <si>
    <t>M. HILMAN</t>
  </si>
  <si>
    <t>3672081804670000</t>
  </si>
  <si>
    <t>Link. Pagebangan RT.10-rw.03 no 178 ketileng cilegon Cilegon</t>
  </si>
  <si>
    <t>M. IBNU HANDRI</t>
  </si>
  <si>
    <t>3525161907660121</t>
  </si>
  <si>
    <t>Taman Krakatau Blok H 13 No.22 Rt.021/005 Kel.Waringinkurung Kec.Waringinkurung serang</t>
  </si>
  <si>
    <t>Operator Forklift</t>
  </si>
  <si>
    <t>M. KHOIRIYANTO</t>
  </si>
  <si>
    <t>6371040606920005</t>
  </si>
  <si>
    <t>Kk. Ikan mujair I/19 002/005 Lamongan/lamongan</t>
  </si>
  <si>
    <t>6281330175998</t>
  </si>
  <si>
    <t>Supervisor Kamtib Bagian Umum &amp; Kawasan</t>
  </si>
  <si>
    <t>M. KUSNIN</t>
  </si>
  <si>
    <t>3525142301940002</t>
  </si>
  <si>
    <t xml:space="preserve">Supervisor Permesinan  </t>
  </si>
  <si>
    <t>M. NAZARUDDIN</t>
  </si>
  <si>
    <t>3524221007670004</t>
  </si>
  <si>
    <t>Link Krenceng Rt Rw 010/003 Kel Desa Kebonsari Kec. Citangkil Cilegon</t>
  </si>
  <si>
    <t>M. RIZKY FAHRIZA SIHOMBING</t>
  </si>
  <si>
    <t>Sidikalang</t>
  </si>
  <si>
    <t>3524260108810001</t>
  </si>
  <si>
    <t xml:space="preserve"> SMA  </t>
  </si>
  <si>
    <t>Pelaksana Stel C Bagian Produksi</t>
  </si>
  <si>
    <t>M. SUHANDA</t>
  </si>
  <si>
    <t>3604010505720995</t>
  </si>
  <si>
    <t>Komp. TWI DWA 28 NO.18 A RT 02 RW 04 Kel. Warnasari Kec. Citangkil Cilegon</t>
  </si>
  <si>
    <t>6287871300672</t>
  </si>
  <si>
    <t>M. SUSILO</t>
  </si>
  <si>
    <t>3579031008880005</t>
  </si>
  <si>
    <t>Jl. Gubernur Suryo 5A No. 07 RT 003 RW 001 Kelurahan Tlogopojok Gresik GRESIK</t>
  </si>
  <si>
    <t>6285101525771</t>
  </si>
  <si>
    <t xml:space="preserve">Supervisor Melting 1  </t>
  </si>
  <si>
    <t>M. SYAHRI SIAMI</t>
  </si>
  <si>
    <t>3578080510690007</t>
  </si>
  <si>
    <t>Link. Ketileng Timur Rt/Rw 005/001 Ds Ketileng Kec Cilegon Cilegon</t>
  </si>
  <si>
    <t>M. UMAR MA'ARUF</t>
  </si>
  <si>
    <t>3672040209820003</t>
  </si>
  <si>
    <t>Teknik Mesin Tenaga</t>
  </si>
  <si>
    <t>Supervisor Cetak 2</t>
  </si>
  <si>
    <t>Pjs. Supervisor Cetak 2</t>
  </si>
  <si>
    <t>M. YULIANTO</t>
  </si>
  <si>
    <t>3524191706920003</t>
  </si>
  <si>
    <t>Link. Tegal Tong Rt.011/006 Kel. Kebonsari Kec. Citangkil Cilegon</t>
  </si>
  <si>
    <t>M. ZAINUDIN</t>
  </si>
  <si>
    <t>3672071905790002</t>
  </si>
  <si>
    <t>Operator Mesin Drilling/Rollubi Bagian Produksi 4</t>
  </si>
  <si>
    <t>MADA SURYARAS</t>
  </si>
  <si>
    <t>3672080304740001</t>
  </si>
  <si>
    <t>MADE OKE HERLAMBANG, SE</t>
  </si>
  <si>
    <t>3672040406700004</t>
  </si>
  <si>
    <t xml:space="preserve">Ekonomi </t>
  </si>
  <si>
    <t>Officer Bid. Operasi Keuangan</t>
  </si>
  <si>
    <t>MAHARDIKA BAGUS PURNAMA, ST</t>
  </si>
  <si>
    <t>3604051205790003</t>
  </si>
  <si>
    <t>RT. 01 RW. 02 Desa Pelang Kec. Kembangbahu Lamongan</t>
  </si>
  <si>
    <t>MAHFUD</t>
  </si>
  <si>
    <t>Sera</t>
  </si>
  <si>
    <t xml:space="preserve"> 36720221501860002</t>
  </si>
  <si>
    <t>Link Duku Malang Rt.008/004 Desa.Tegal Bunder Kec.Purwakarta Cilegon</t>
  </si>
  <si>
    <t>MAHFUDIN</t>
  </si>
  <si>
    <t>3672081505840001</t>
  </si>
  <si>
    <t>Link Delingseng Cilegon</t>
  </si>
  <si>
    <t>MAHRUL BAHRI</t>
  </si>
  <si>
    <t>3604321903790002</t>
  </si>
  <si>
    <t>LINK.KESERANGAN DS/KEL.KEPUH RT/RW.008/002 KEC.CIWANDAN KOTA CILEGON BANTEN KOTA CILEGON</t>
  </si>
  <si>
    <t>MAIDIL ADHA</t>
  </si>
  <si>
    <t>3672081210740002</t>
  </si>
  <si>
    <t>Teknik Mesin (Program Study Energi)</t>
  </si>
  <si>
    <t>Supervisor LP IC/OC</t>
  </si>
  <si>
    <t>MAIRONI</t>
  </si>
  <si>
    <t>3672082506730005</t>
  </si>
  <si>
    <t>LINK.TEGAL TONG DS/KRL.KEBONSARI RT/RW.003/005 KEC.CITANGKIL KOTA CILEGON BANTEN KOTA CILEGON</t>
  </si>
  <si>
    <t>MAMAN JANUARIYADI</t>
  </si>
  <si>
    <t>3523121805810001</t>
  </si>
  <si>
    <t xml:space="preserve">Operator Mesin Roll &amp; Bending  </t>
  </si>
  <si>
    <t>MAMAN SUPRIYADI</t>
  </si>
  <si>
    <t>3672080807740003</t>
  </si>
  <si>
    <t>KP.LEGOKCAU DS/KEL.WARINGIN RT/RW.001/001 KEC.MANCAK KAB.SERANG BANTEN KABUPATEN SERANG</t>
  </si>
  <si>
    <t>Operator Blasting</t>
  </si>
  <si>
    <t>MANDA OKTAVIA</t>
  </si>
  <si>
    <t>3672051505720001</t>
  </si>
  <si>
    <t>Link. Tegal Tong Rt/Rw 011/006 Kel/Desa Kebonsari Kec Citangkil Cilegon</t>
  </si>
  <si>
    <t>MANDON</t>
  </si>
  <si>
    <t>3376021611650002</t>
  </si>
  <si>
    <t>MANSYUR</t>
  </si>
  <si>
    <t>3504070104800001</t>
  </si>
  <si>
    <t xml:space="preserve"> Bangunan Gedung</t>
  </si>
  <si>
    <t>MARDODATIN</t>
  </si>
  <si>
    <t>3578240201890001</t>
  </si>
  <si>
    <t>1994</t>
  </si>
  <si>
    <t xml:space="preserve">Drafter   </t>
  </si>
  <si>
    <t>MARFUK</t>
  </si>
  <si>
    <t>3672080502740002</t>
  </si>
  <si>
    <t>Kp. Rawa Gondang Rt02/08 No.11 Ds. Citangkil Cilegon</t>
  </si>
  <si>
    <t>MARYONO</t>
  </si>
  <si>
    <t xml:space="preserve"> 3672081608720004</t>
  </si>
  <si>
    <t xml:space="preserve">Fitter Bidang Konstruksi  </t>
  </si>
  <si>
    <t>MARYUDI</t>
  </si>
  <si>
    <t>3604301010790007</t>
  </si>
  <si>
    <t xml:space="preserve">Pemeriksa Produk Akhir A  </t>
  </si>
  <si>
    <t>MAS ASANDHYA PRASIDDHA, SE</t>
  </si>
  <si>
    <t>3672082805720003</t>
  </si>
  <si>
    <t>Staf Bagian Anggaran &amp; Pendanaan</t>
  </si>
  <si>
    <t>MASDUKI</t>
  </si>
  <si>
    <t>3217062806700007</t>
  </si>
  <si>
    <t>LINK.CIMERAK DS/KEL.KEBONSARI RT/RW.003/003 KEC.CITANGKIL KOTA CILEGON BANTEN KOTA CILEGON</t>
  </si>
  <si>
    <t>MASHURI</t>
  </si>
  <si>
    <t>3374131909930004</t>
  </si>
  <si>
    <t>Jl. Imam Bonjol Link Sambirata Rt/Rw 02/03 Ds. Cibeber Cilegon</t>
  </si>
  <si>
    <t>MASKUR</t>
  </si>
  <si>
    <t>Grobogan</t>
  </si>
  <si>
    <t>3604050512830002</t>
  </si>
  <si>
    <t xml:space="preserve">Junior Officer Bidang Penjualan   </t>
  </si>
  <si>
    <t>MAS'UD</t>
  </si>
  <si>
    <t>Kunjir</t>
  </si>
  <si>
    <t>3604101108780060</t>
  </si>
  <si>
    <t xml:space="preserve">Jl. Raya Serang Sirih Kp.Rahayu Rt.03/Rw.04 Desa Anyar Kecamatan Anyar Kabupaten Serang </t>
  </si>
  <si>
    <t>MASWI</t>
  </si>
  <si>
    <t>3604064108770002</t>
  </si>
  <si>
    <t>Link Kepudenok Jaya Rt Rw 014 002 Kel Desa Lebak Denok Kecamatan Citangkil Cilegon</t>
  </si>
  <si>
    <t>MAT TOHAR</t>
  </si>
  <si>
    <t>3672052610670001</t>
  </si>
  <si>
    <t>Graha Bukit Raya 1 Blok E3 No 73A RT.004 / RW. 021 Kabupaten Bandung Barat</t>
  </si>
  <si>
    <t>6281230335728</t>
  </si>
  <si>
    <t>Engineer Bidang Operasi</t>
  </si>
  <si>
    <t>MATEUS ADILVA DINAR LAVIRGO</t>
  </si>
  <si>
    <t>3376021706670001</t>
  </si>
  <si>
    <t>Universitas Negeri Semarang</t>
  </si>
  <si>
    <t>Manager Administrasi &amp; Keuangan</t>
  </si>
  <si>
    <t>MAURID SIMANJUNTAK</t>
  </si>
  <si>
    <t>3301210611940006</t>
  </si>
  <si>
    <t>Perum Puri Anggrek Blok C 4B No 2 Serang</t>
  </si>
  <si>
    <t>Pelaksana Perawatan Mesin</t>
  </si>
  <si>
    <t>MEMI SUHAEMI</t>
  </si>
  <si>
    <t>3515133108830002</t>
  </si>
  <si>
    <t>MESALINA GINTING</t>
  </si>
  <si>
    <t>3525110209830023</t>
  </si>
  <si>
    <t>Taman Krakatau Blok E15 No 12A Rt.005/008 Waringinkurung Cilegon</t>
  </si>
  <si>
    <t>Sastra Inggris</t>
  </si>
  <si>
    <t>Pelaksana Ahli Administrasi HSE</t>
  </si>
  <si>
    <t>MH ULIL AZMI</t>
  </si>
  <si>
    <t>Pekalongan</t>
  </si>
  <si>
    <t>3376012206880003</t>
  </si>
  <si>
    <t>Taman Cilegon Indah Blok H I No. 2  Cilegon</t>
  </si>
  <si>
    <t>General Manager Divisi Pembangkit</t>
  </si>
  <si>
    <t>MIFTACHUDIN</t>
  </si>
  <si>
    <t>7471090910900001</t>
  </si>
  <si>
    <t>Tenaga Pembangkit Listrik</t>
  </si>
  <si>
    <t xml:space="preserve">Pelaksana Ahli Las   </t>
  </si>
  <si>
    <t>MIFTACHUL ULUM, ST</t>
  </si>
  <si>
    <t>3578170106820001</t>
  </si>
  <si>
    <t>MIFTAH NOVA ISKANDAR, A.Md</t>
  </si>
  <si>
    <t>3525112003910022</t>
  </si>
  <si>
    <t>MIFTAHUR ROHIMIN</t>
  </si>
  <si>
    <t xml:space="preserve">Gresik </t>
  </si>
  <si>
    <t>3578032904920003</t>
  </si>
  <si>
    <t>Pgs. Supervisor Pengendalian Produksi</t>
  </si>
  <si>
    <t>MIFTAKHUL RIZQI</t>
  </si>
  <si>
    <t>MIRZA ARIF OKTAVIANTO, S.ST</t>
  </si>
  <si>
    <t>Kendari</t>
  </si>
  <si>
    <t>3578160506800008</t>
  </si>
  <si>
    <t>Dsn. Kedung Rawe, Ds. Kedungsoko, Kec. Mantup, Lamongan</t>
  </si>
  <si>
    <t>MOCH. IBRAMSYAH</t>
  </si>
  <si>
    <t>Operator Mesin Bubut Horizontal Ø &lt; 350   Ø  ≤ 1500</t>
  </si>
  <si>
    <t>MOCH. NANANG ARDIANSYAH, SE</t>
  </si>
  <si>
    <t>3578202006660002</t>
  </si>
  <si>
    <t>moch.nanang@barata.id</t>
  </si>
  <si>
    <t>Auditor Bidang Keuangan</t>
  </si>
  <si>
    <t>BIDANG AUDIT KEUANGAN</t>
  </si>
  <si>
    <t>MOCH. NIZAR</t>
  </si>
  <si>
    <t>3578232404910001</t>
  </si>
  <si>
    <t>nizar@barata.id</t>
  </si>
  <si>
    <t>Komputer &amp; Administrasi Bisnis</t>
  </si>
  <si>
    <t xml:space="preserve">Pelaksana Administrasi Pengadaan  </t>
  </si>
  <si>
    <t>MOCH. NURCHAMIM</t>
  </si>
  <si>
    <t>3673010211820003</t>
  </si>
  <si>
    <t>MOCHAMAD ADAM BROTOKUSUMO, ST</t>
  </si>
  <si>
    <t>3523190909880002</t>
  </si>
  <si>
    <t>MOCHAMAD FAIZOL ABDA'I</t>
  </si>
  <si>
    <t>3525143001920022</t>
  </si>
  <si>
    <t xml:space="preserve">Pelaksana Administrasi  Perencanaan Material </t>
  </si>
  <si>
    <t>MOCHAMAD FAUZUN</t>
  </si>
  <si>
    <t>3514131111890003</t>
  </si>
  <si>
    <t xml:space="preserve">Pelaksana Las Listrik Manual A  </t>
  </si>
  <si>
    <t>MOCHAMAD RIYADI</t>
  </si>
  <si>
    <t>MOCHAMAD TAUFIQ ICHSAN, ST</t>
  </si>
  <si>
    <t>3525141201880001</t>
  </si>
  <si>
    <t>MOCHAMMAD FAISAL RIZAL</t>
  </si>
  <si>
    <t>Rangkas Bitung</t>
  </si>
  <si>
    <t>3209171812680007</t>
  </si>
  <si>
    <t>Link Karundang Cipager Rt Rw 003 005 Desa Kel Karundang Kecamatan Cipocok Jaya Kota Serang Serang</t>
  </si>
  <si>
    <t>MOCHAMMAD NURUS SHOBAH, ST</t>
  </si>
  <si>
    <t>3518051010750010</t>
  </si>
  <si>
    <t>MOCHAMMAD SIRUL</t>
  </si>
  <si>
    <t>3506252403820001</t>
  </si>
  <si>
    <t>MODDY SANTOSO, ST</t>
  </si>
  <si>
    <t>Mataram</t>
  </si>
  <si>
    <t>3174022208660002</t>
  </si>
  <si>
    <t>MOH. ALI FAUZI</t>
  </si>
  <si>
    <t>3175071612840010</t>
  </si>
  <si>
    <t>MOH. ALI ROSIDI</t>
  </si>
  <si>
    <t>3376022911660003</t>
  </si>
  <si>
    <t>MOH. HUD</t>
  </si>
  <si>
    <t>3317072811910002</t>
  </si>
  <si>
    <t xml:space="preserve"> TPL </t>
  </si>
  <si>
    <t>Operator Mesin Kotter Frais B Bagian Produksi 3</t>
  </si>
  <si>
    <t>MOH. RISKI EKOCAHYA FARHANDIANTO, ST</t>
  </si>
  <si>
    <t>3578220101680006</t>
  </si>
  <si>
    <t>Jl. Sersan Mesrul No. 21 Pamekasan Pamekasan</t>
  </si>
  <si>
    <t xml:space="preserve"> Teknik Elektro Konstruksi</t>
  </si>
  <si>
    <t>MOH. ROFIQUL HANA, ST</t>
  </si>
  <si>
    <t>3604042308680203</t>
  </si>
  <si>
    <t>Jl. Kyai Sahlan 14/31, Manyar Sidomukti, Manyar, Gresik Gresik</t>
  </si>
  <si>
    <t>MOH. SYAIFULLOH ANNUR, SH, MH</t>
  </si>
  <si>
    <t>3275011401930000</t>
  </si>
  <si>
    <t>syaifulloh@barata.id</t>
  </si>
  <si>
    <t>Senior Corporate Legal</t>
  </si>
  <si>
    <t>Pjs. Senior Corporate Legal</t>
  </si>
  <si>
    <t>MOH. WIDARGO</t>
  </si>
  <si>
    <t>3528040903940004</t>
  </si>
  <si>
    <t xml:space="preserve">Pelaksana Stel / Assembling A  </t>
  </si>
  <si>
    <t>MOHAMAD DANY SOFYAN</t>
  </si>
  <si>
    <t>3525012010830001</t>
  </si>
  <si>
    <t>Jl. Cilungup Indah No. 14 Rt 004/002 Ds. Durensawit Kec. Durensawit Jakarta Timur</t>
  </si>
  <si>
    <t>Mechanical Engineering</t>
  </si>
  <si>
    <t>MOHAMAD IRFAN, ST</t>
  </si>
  <si>
    <t>3604060412760002</t>
  </si>
  <si>
    <t>muhamadirfan@barata.id</t>
  </si>
  <si>
    <t>MOHAMAD MARJUKI</t>
  </si>
  <si>
    <t>3272990406720006</t>
  </si>
  <si>
    <t>Komplek Taman Asri Blok.A 1/01 Rt. 024 Rw. 006 Ds. Taman Baru Taktakan Serang</t>
  </si>
  <si>
    <t>Pelaksana Ahli Pengiriman Logistik</t>
  </si>
  <si>
    <t>BAGIAN PENGIRIMAN LOGISTIK</t>
  </si>
  <si>
    <t>MOHAMAD NURSHODIG</t>
  </si>
  <si>
    <t>Paket C - IPS</t>
  </si>
  <si>
    <t>MOHAMMAD FIRDAUS ERWIN, ST</t>
  </si>
  <si>
    <t>Canada</t>
  </si>
  <si>
    <t>3525142311640001</t>
  </si>
  <si>
    <t>MUCHTARUL FAISOL, ST</t>
  </si>
  <si>
    <t>3578172606670001</t>
  </si>
  <si>
    <t>Sindujoyo 6 no 7 gresik Gresik</t>
  </si>
  <si>
    <t>6281331640161</t>
  </si>
  <si>
    <t>MUDJI UTOMO</t>
  </si>
  <si>
    <t>3672011707680001</t>
  </si>
  <si>
    <t>Pelaksana Perakitan 1</t>
  </si>
  <si>
    <t>MUGI HARYONO</t>
  </si>
  <si>
    <t>3672020202680001</t>
  </si>
  <si>
    <t>Pondok Cilegon Indah Blok B 14 No. 07 Rt/Rw 05/06 Kel. Kedaleman Cilegon</t>
  </si>
  <si>
    <t>Junior Officer Peralatan Produksi</t>
  </si>
  <si>
    <t>MUH. ARIZKY RAHMADILLAH MARGO AGUNG, ST</t>
  </si>
  <si>
    <t>Banjarmasin</t>
  </si>
  <si>
    <t>3672080203830001</t>
  </si>
  <si>
    <t>Contract Engineer Bagian Technical Advisor</t>
  </si>
  <si>
    <t>MUH. BASOR ANSORI</t>
  </si>
  <si>
    <t>3604051912710002</t>
  </si>
  <si>
    <t>Elektro</t>
  </si>
  <si>
    <t>2002</t>
  </si>
  <si>
    <t>Pelaksana Stel Perakitan Bagian Produksi 4</t>
  </si>
  <si>
    <t>MUHAMAD ANAFID</t>
  </si>
  <si>
    <t>3672051810700004</t>
  </si>
  <si>
    <t>Operator Mesin Press / Roll Bagian Produksi 3</t>
  </si>
  <si>
    <t>MUHAMAD IBNU HILMAWANSYAH</t>
  </si>
  <si>
    <t>3172020107720017</t>
  </si>
  <si>
    <t>Link Mekarsari Rt 02/02 Kel.Warnasari Kec.Citangkil Cilegon</t>
  </si>
  <si>
    <t>Supervisor Blade Ring</t>
  </si>
  <si>
    <t>MUHAMAD RAFEI</t>
  </si>
  <si>
    <t>3672022211690001</t>
  </si>
  <si>
    <t>Link. Nyikambang Rt/Rw 002/003 Kel/Desa Sukmajaya Kecamatan Jombang Cilegon</t>
  </si>
  <si>
    <t>MUHAMAD SAUQIH MAHFUD</t>
  </si>
  <si>
    <t>Pemeriksa Produk Akhir</t>
  </si>
  <si>
    <t>MUHAMMAD ADAM</t>
  </si>
  <si>
    <t>MUHAMMAD AUFAR F, S.ST</t>
  </si>
  <si>
    <t>3578040407830004</t>
  </si>
  <si>
    <t>Officer K3LH Unit QSHE</t>
  </si>
  <si>
    <t>MUHAMMAD DAVID IZZULHAQ, ST</t>
  </si>
  <si>
    <t>3511111608940001</t>
  </si>
  <si>
    <t>Perum. PBI Blok D Kav. 16/17 RT 17 RW 05, Nangkaan, Bondowoso</t>
  </si>
  <si>
    <t>david.izzulhaq@barata.id</t>
  </si>
  <si>
    <t>MUHAMMAD FASICH</t>
  </si>
  <si>
    <t>MUHAMMAD HATTA</t>
  </si>
  <si>
    <t>3672080808860007</t>
  </si>
  <si>
    <t>Link Krenceng Rt Rw 003 004 Kel Desa Kebonsari Kecamatan Citangkil Cilegon</t>
  </si>
  <si>
    <t>MUHAMMAD ILHAM FIRMANSAH</t>
  </si>
  <si>
    <t>Pelaksana Pemeriksa Produk Akhir</t>
  </si>
  <si>
    <t>MUHAMMAD ILZAM DAROINISYAM</t>
  </si>
  <si>
    <t>3276032712920004</t>
  </si>
  <si>
    <t>Komp. Taman Banten Lestari Block E04C No 20 Rt/Rw 05/22 Kelurahan Unyur Serang</t>
  </si>
  <si>
    <t>Pelaksana Ahli Teknik</t>
  </si>
  <si>
    <t>MUHAMMAD LUQMAN AL HAKIM, S.T</t>
  </si>
  <si>
    <t>3672072703830002</t>
  </si>
  <si>
    <t>luqmanalhakim@barata.id</t>
  </si>
  <si>
    <t>MUHAMMAD LUTFIYADI</t>
  </si>
  <si>
    <t>3506111509920001</t>
  </si>
  <si>
    <t>Kp. Leuweug Sawo Ds. Kotabumi Rt/Rw 03/09 Kecamatan Purwakarta Cilegon</t>
  </si>
  <si>
    <t>MUHAMMAD NASHRULLAH, ST</t>
  </si>
  <si>
    <t>3672082507930002</t>
  </si>
  <si>
    <t>anas@barata.id</t>
  </si>
  <si>
    <t>Teknik Material dan Metalurgi</t>
  </si>
  <si>
    <t>Manager Tata Kelola &amp; KPKU</t>
  </si>
  <si>
    <t>Pjs. Manager Tata Kelola &amp; KPKU</t>
  </si>
  <si>
    <t>MUHAMMAD PURNAMA</t>
  </si>
  <si>
    <t>3672052008690002</t>
  </si>
  <si>
    <t>Jl Kh Arifudin Rt. 002 Rw. 001 Citangkil Cilegon</t>
  </si>
  <si>
    <t>WELDING</t>
  </si>
  <si>
    <t>MUHAMMAD REDY YAHYA, ST</t>
  </si>
  <si>
    <t>3502170702930001</t>
  </si>
  <si>
    <t>Jalan Raden Saleh No 42B Ponorogo Ponorogo</t>
  </si>
  <si>
    <t>6285335070141</t>
  </si>
  <si>
    <t>Manager Produksi 1</t>
  </si>
  <si>
    <t>Pgs. Manager Produksi 1</t>
  </si>
  <si>
    <t>MUHAMMAD RIFAI FARIED</t>
  </si>
  <si>
    <t>3314101506860006</t>
  </si>
  <si>
    <t>Perum Persada Banten blok E8/07 Teritih Walantaka Kota Serang Serang</t>
  </si>
  <si>
    <t>MUHAMMAD ROZIKAN</t>
  </si>
  <si>
    <t>3672083003730001</t>
  </si>
  <si>
    <t>Pesantren turen Malang</t>
  </si>
  <si>
    <t>6289634857649</t>
  </si>
  <si>
    <t>Operator Mesin Bubut Horizontal (Kecil) Bagian Produksi 4</t>
  </si>
  <si>
    <t>MUHAMMAD SUBHAN</t>
  </si>
  <si>
    <t>3672082507750001</t>
  </si>
  <si>
    <t>jl. Pedurenan Mesjid RT006/007, kel. karet kuningan, kec. Setiabudi. Jakarta Selatan</t>
  </si>
  <si>
    <t>MUHAMMAD TAUFIK</t>
  </si>
  <si>
    <t>3672080201720001</t>
  </si>
  <si>
    <t>Jl.Ir.Sutami Link Krenceng Rt.02/04 No.129 Kel.Kebonsari Kec.Citangkil Cilegon</t>
  </si>
  <si>
    <t>MUHIBIN</t>
  </si>
  <si>
    <t>3672070506740001</t>
  </si>
  <si>
    <t>Jln H.Agus Salim. Link Weri Rt 02/01 Kebonsari Citangkil Cilegon</t>
  </si>
  <si>
    <t>MUHIT</t>
  </si>
  <si>
    <t>3672010107930005</t>
  </si>
  <si>
    <t>link,duku malang rt/rw.12/04 kel.tegal bunder kec.purwakarta kota.cilegon cilegon</t>
  </si>
  <si>
    <t>MESIN LOGAM</t>
  </si>
  <si>
    <t>3672080706680002</t>
  </si>
  <si>
    <t>MUHLAS</t>
  </si>
  <si>
    <t>3404130101680007</t>
  </si>
  <si>
    <t xml:space="preserve">Operator Mesin Press / Bending  </t>
  </si>
  <si>
    <t>MUJIO SLAMET</t>
  </si>
  <si>
    <t>3672040907680000</t>
  </si>
  <si>
    <t>Kalisobo I RT 04/ RW 02 Trimulyo Sleman</t>
  </si>
  <si>
    <t>6288216960931</t>
  </si>
  <si>
    <t xml:space="preserve">Pelaksana Ahli Cetak   </t>
  </si>
  <si>
    <t>MUKHLAS</t>
  </si>
  <si>
    <t>3672052005810001</t>
  </si>
  <si>
    <t>Jl. Fatahillsh Link. Sri Tanjung Rt. 004 Rw. 001 Kel. Mekarsari Kec. Ciwandan Cilegon</t>
  </si>
  <si>
    <t>MUKHLIS HATTA</t>
  </si>
  <si>
    <t>3672080704720002</t>
  </si>
  <si>
    <t>Link. Telu Rt.005 Rw.004 Ds. Jombang Wetan Kec. Jombang Cilegon</t>
  </si>
  <si>
    <t>MUKHSIN</t>
  </si>
  <si>
    <t>3578140609800004</t>
  </si>
  <si>
    <t>LINK.DELINGSENG DS/KEL.KEBONSARI RT/RW.001/001 KEC.CITANGKIL KOTA CILEGON BANTEN KOTA CILEGON</t>
  </si>
  <si>
    <t>MESIN PRODUKSI</t>
  </si>
  <si>
    <t>MUKTI WIBOWO</t>
  </si>
  <si>
    <t>1271021610750000</t>
  </si>
  <si>
    <t>mukti@barata.id</t>
  </si>
  <si>
    <t>Administrasi Publik</t>
  </si>
  <si>
    <t>Pelaksana Administrasi Kepegawaian Bagian Organisasi &amp; Tata Laksana</t>
  </si>
  <si>
    <t>MULIADI</t>
  </si>
  <si>
    <t xml:space="preserve">Medan </t>
  </si>
  <si>
    <t>3328090612820006</t>
  </si>
  <si>
    <t>BAGIAN PPP &amp; INVENTORI</t>
  </si>
  <si>
    <t>MULYADI</t>
  </si>
  <si>
    <t>P. Brandan</t>
  </si>
  <si>
    <t>1271030504690000</t>
  </si>
  <si>
    <t xml:space="preserve">  Fisika </t>
  </si>
  <si>
    <t xml:space="preserve">Pelaksana Mesin Kotter Frais A  </t>
  </si>
  <si>
    <t>MULYONO</t>
  </si>
  <si>
    <t>3376030308740001</t>
  </si>
  <si>
    <t>desa purbayasa Tegal</t>
  </si>
  <si>
    <t>6282235762827</t>
  </si>
  <si>
    <t>MUNAWIR</t>
  </si>
  <si>
    <t>3307091209930003</t>
  </si>
  <si>
    <t>MURDHANI HATTA</t>
  </si>
  <si>
    <t>Aceh</t>
  </si>
  <si>
    <t>Link Telu Rt 005/Rw.004 Jombang Wetan Kec.Jombang Cilegon</t>
  </si>
  <si>
    <t>MUSLIM</t>
  </si>
  <si>
    <t>3672050510890007</t>
  </si>
  <si>
    <t>Link. Pegantungan Rt. 006 Rw. 007 Ds. Jombang Wetan Kec. Jombang Cilegon / Banten</t>
  </si>
  <si>
    <t>Teknik Perkakas</t>
  </si>
  <si>
    <t>Pelaksana Ahli Perencanaan Produksi &amp; Evaluasi</t>
  </si>
  <si>
    <t>BAGIAN PERENCANAAN PRODUKSI &amp; EVALUASI</t>
  </si>
  <si>
    <t>MUSTADI</t>
  </si>
  <si>
    <t>3604060804820002</t>
  </si>
  <si>
    <t xml:space="preserve">Taman Krakatau Blok H14 No.12 Jl. Gorda 3 Kec. Waringinkurung </t>
  </si>
  <si>
    <t>MUSTOBILI</t>
  </si>
  <si>
    <t>3672080101790003</t>
  </si>
  <si>
    <t>Jl. Lembang Raya No. 4 Rt.05/01 Kel. Citangkil Kec. Citangkil Cilegon</t>
  </si>
  <si>
    <t>NAFI'A HAKIM, ST</t>
  </si>
  <si>
    <t>3578302201930002</t>
  </si>
  <si>
    <t>Jl. Benowo Gang Makam No. 5 RT. 2 RW. 2</t>
  </si>
  <si>
    <t>NANA SUKANA</t>
  </si>
  <si>
    <t>Kuningan</t>
  </si>
  <si>
    <t>3672080606720002</t>
  </si>
  <si>
    <t>KOM.TWI FWB.29/NO 4 DS/KEL.WARNASARI RT.02 RW.05 KEC.CITANGKIL KOTA CILEGON BANTEN KOTA CILEGON</t>
  </si>
  <si>
    <t>NANANG HANANI WIJAYA, ST</t>
  </si>
  <si>
    <t>Wamena</t>
  </si>
  <si>
    <t>3504021105910002</t>
  </si>
  <si>
    <t>Ds karangrejo RT4 RW6 kec boyolangu Tulungagung</t>
  </si>
  <si>
    <t>6281233936362</t>
  </si>
  <si>
    <t>Staf Bidang Pengelolaan Aset</t>
  </si>
  <si>
    <t>BIDANG PENGELOLAAN ASET</t>
  </si>
  <si>
    <t>NANANG KOSIM</t>
  </si>
  <si>
    <t>3672050504770005</t>
  </si>
  <si>
    <t>Komp.Metro Villa Blok D9 No.7 Rt/Rw 03/06 Ds. Gedong Dalem Kec. Jombang Cilegon</t>
  </si>
  <si>
    <t>NANANG KRISNA</t>
  </si>
  <si>
    <t>3672081206670003</t>
  </si>
  <si>
    <t>Komp TWI blok 82c 11 RT :01/05 Warnasari Cilegon Cilegon</t>
  </si>
  <si>
    <t>6282186604875</t>
  </si>
  <si>
    <t>NANANG SETIAWAN</t>
  </si>
  <si>
    <t>Searang</t>
  </si>
  <si>
    <t>3672080411820003</t>
  </si>
  <si>
    <t>LINK.RAMANUJU TEGAL DS/KEL.CITANGKIL RT/RW.001/001 KEC.CITANGKIL KOTA CILEGON BANTEN KOTA CILEGON</t>
  </si>
  <si>
    <t>EKONOMI-MANAJEMEN</t>
  </si>
  <si>
    <t>NANANG SUHADA</t>
  </si>
  <si>
    <t>3672071802730001</t>
  </si>
  <si>
    <t>Link. Sumampir Timur Rt.004/004 Kel Desa Kebon Dalem Kec Purwakarta Cilegon</t>
  </si>
  <si>
    <t>NANDA ALDILALA SUHARYANTO, SE</t>
  </si>
  <si>
    <t>3578222901860003</t>
  </si>
  <si>
    <t>NANDAR SUNANDAR</t>
  </si>
  <si>
    <t>3672051708690004</t>
  </si>
  <si>
    <t>LINK.JOMBANG WETAN DS/KEL.JOMBANG WETAN RT/RW.005/005 KEC.JOMBANG KOTACILEGON BANTEN KOTA CILEGON</t>
  </si>
  <si>
    <t>NARSO</t>
  </si>
  <si>
    <t>3525110602670022</t>
  </si>
  <si>
    <t xml:space="preserve">Supervisor Gudang  </t>
  </si>
  <si>
    <t>NASYRAH BUAYA</t>
  </si>
  <si>
    <t>Nias</t>
  </si>
  <si>
    <t>3672012507690002</t>
  </si>
  <si>
    <t>Link. Pci Blok D70 No.04 Rt/Rw 005/004 Kel/Desa Cibeber Kec. Cibeber Cilegon</t>
  </si>
  <si>
    <t>NORISA ADHI TINA, ST</t>
  </si>
  <si>
    <t>3506175306930003</t>
  </si>
  <si>
    <t>Jalan Kelapa RT/RW 01/11 Desa Tretek, Kecamatan Pare, Kabupaten Kediri Kediri</t>
  </si>
  <si>
    <t>6281287305398</t>
  </si>
  <si>
    <t>Teknik Mesin &amp; Biosistem</t>
  </si>
  <si>
    <t>Institut Pertanian Bogor</t>
  </si>
  <si>
    <t>NUGROHO</t>
  </si>
  <si>
    <t>3672082203830002</t>
  </si>
  <si>
    <t>Jl Sunan Kudus Link Kalentemu Barat 85 Rt.001/001 Kel. Samangraya Kec. Citangkil Cilegon</t>
  </si>
  <si>
    <t>NUR FADLY SUDIRMAN, ST</t>
  </si>
  <si>
    <t>Pangkep</t>
  </si>
  <si>
    <t>3513232211860002</t>
  </si>
  <si>
    <t>Universitas Surabaya</t>
  </si>
  <si>
    <t>NUR HADI</t>
  </si>
  <si>
    <t>NUR SYAMSI</t>
  </si>
  <si>
    <t>3525102108840001</t>
  </si>
  <si>
    <t>2007</t>
  </si>
  <si>
    <t>Pelaksana Adm. PK, Laboratorium &amp; Mekanik Bagian Pengendalian Kualitas</t>
  </si>
  <si>
    <t>NURHASAN</t>
  </si>
  <si>
    <t>3672081701810003</t>
  </si>
  <si>
    <t>Link. Ramanuju Baru No.25 Rt02/Rw09 Citangkil Cilegon</t>
  </si>
  <si>
    <t xml:space="preserve"> PENDIDIKAN KHUSUS KEJURUAN TEKNIK</t>
  </si>
  <si>
    <t>NURHASYIM</t>
  </si>
  <si>
    <t>3515181808660004</t>
  </si>
  <si>
    <t>Pelaksana Pemeliharaan Mesin A</t>
  </si>
  <si>
    <t>NURJEN ALFIYAN</t>
  </si>
  <si>
    <t>3672081908860001</t>
  </si>
  <si>
    <t>NURUL ARIYANTO</t>
  </si>
  <si>
    <t>Pelaksana Administrasi Pembelian</t>
  </si>
  <si>
    <t>BAGIAN ADMINISTRASI PEMBELIAN</t>
  </si>
  <si>
    <t>NURUL FAUZIAH, SST</t>
  </si>
  <si>
    <t>3525144301920001</t>
  </si>
  <si>
    <t>Jl. Dr. Wahidin SH XXXII/19 Gresik</t>
  </si>
  <si>
    <t>6281240500080</t>
  </si>
  <si>
    <t xml:space="preserve"> Sains Terapan</t>
  </si>
  <si>
    <t>NURUL QOMARI</t>
  </si>
  <si>
    <t>3525142904670002</t>
  </si>
  <si>
    <t xml:space="preserve">Supervisor Fettling 2  </t>
  </si>
  <si>
    <t>NURY JULIANTO</t>
  </si>
  <si>
    <t>3525140107870001</t>
  </si>
  <si>
    <t>Usman Sadar 17/3, RT.002 RW.001, Sukorame Gresik</t>
  </si>
  <si>
    <t>6285730317644</t>
  </si>
  <si>
    <t>nury.j@barata.id</t>
  </si>
  <si>
    <t>NURYASIN</t>
  </si>
  <si>
    <t>3672021810840001</t>
  </si>
  <si>
    <t>Link Ketileng Timur Rt.13 Rw.1  Cilegon</t>
  </si>
  <si>
    <t>NYAMAN, SE. MM</t>
  </si>
  <si>
    <t>3525102505660003</t>
  </si>
  <si>
    <t>Kepala Satuan Pengawasan Intern</t>
  </si>
  <si>
    <t>OCTGI RISTYA PERDANA, ST</t>
  </si>
  <si>
    <t>3376025010670001</t>
  </si>
  <si>
    <t>octgi.ristya.perdana@barata.id</t>
  </si>
  <si>
    <t>Sistem Informasi (S1);</t>
  </si>
  <si>
    <t>OKTIN PUJI HASTUTI</t>
  </si>
  <si>
    <t>3672081110720002</t>
  </si>
  <si>
    <t xml:space="preserve">Junior Officer Bidang Kesekretariatan  </t>
  </si>
  <si>
    <t>OKTOBERMAN SALOMO SAMOSIR</t>
  </si>
  <si>
    <t>P.Siantir</t>
  </si>
  <si>
    <t>3525141201830002</t>
  </si>
  <si>
    <t>ELEKTRONIK</t>
  </si>
  <si>
    <t>Junior Officer CNC, Cutting, Rolling &amp; Bending</t>
  </si>
  <si>
    <t>OTY LUMAKSONO BUDI</t>
  </si>
  <si>
    <t>3515071810690002</t>
  </si>
  <si>
    <t>Jl Raya Jenu Merakurak 190 TUBAN</t>
  </si>
  <si>
    <t xml:space="preserve">Supervisor Melting 3  </t>
  </si>
  <si>
    <t xml:space="preserve">Pjs. Supervisor Melting 3  </t>
  </si>
  <si>
    <t>PAEMAN</t>
  </si>
  <si>
    <t>3508151208920002</t>
  </si>
  <si>
    <t xml:space="preserve">  IPS </t>
  </si>
  <si>
    <t>Junior Officer HSE</t>
  </si>
  <si>
    <t>PAIMAN JHONY, ST</t>
  </si>
  <si>
    <t>3672071208900002</t>
  </si>
  <si>
    <t xml:space="preserve">Supervisor Finishing 4  </t>
  </si>
  <si>
    <t xml:space="preserve">Pjs. Supervisor Finishing 4  </t>
  </si>
  <si>
    <t>PANJI MELPIYAN</t>
  </si>
  <si>
    <t>1271020412630000</t>
  </si>
  <si>
    <t>Link Sumampir Timur Rt Rw 002 004 Kel Desa Kebon Dalem Kecamatan Purwakarta Cilegon</t>
  </si>
  <si>
    <t>PERNANDO SIMANJUNTAK</t>
  </si>
  <si>
    <t>Pematang Siantar</t>
  </si>
  <si>
    <t>3515111207820002</t>
  </si>
  <si>
    <t>Pci Blok D32 No. 12 Ds. Cibeber Kec. Cibeber Cilegon</t>
  </si>
  <si>
    <t>PONCO WAHYU HIDAYAT</t>
  </si>
  <si>
    <t>3516141907920005</t>
  </si>
  <si>
    <t>Jln.Pesapen Barat 7 no 26 SURABAYA</t>
  </si>
  <si>
    <t>6281332440025</t>
  </si>
  <si>
    <t>Pelaksana Stel Konstruksi Bagian Produksi 3</t>
  </si>
  <si>
    <t>PRADITYA ALIVIA NUZULA, ST</t>
  </si>
  <si>
    <t>3525103001930005</t>
  </si>
  <si>
    <t>PRAYOGO TEGUH ANSORI, SA</t>
  </si>
  <si>
    <t>3523080404930003</t>
  </si>
  <si>
    <t>Senior Manager Perencanaan Korporasi</t>
  </si>
  <si>
    <t>PRIMA YUSUF BUDIARTO, S.Kom</t>
  </si>
  <si>
    <t>3672083112650001</t>
  </si>
  <si>
    <t>primabudiarto@barata.id</t>
  </si>
  <si>
    <t>PRIYO HUSODO, SM</t>
  </si>
  <si>
    <t>3315080802900001</t>
  </si>
  <si>
    <t>Ds.karanglo, rt/rw 004/001, kec. Kerek, kab. Tuban Tuban</t>
  </si>
  <si>
    <t>priyohusodo@barata.id</t>
  </si>
  <si>
    <t>Manager Remunerasi &amp; Pelayanan Personil</t>
  </si>
  <si>
    <t>Pjs. Manager Remunerasi &amp; Pelayanan Personil</t>
  </si>
  <si>
    <t>BAGIAN REMUNERASI &amp; PELAYANAN PERSONIL</t>
  </si>
  <si>
    <t>PRIYONO</t>
  </si>
  <si>
    <t>3578080802930001</t>
  </si>
  <si>
    <t>Jl. Pendidikan No. 19 RT/RW: 03/05 Babat Lamongan</t>
  </si>
  <si>
    <t>6281249273209</t>
  </si>
  <si>
    <t>1993</t>
  </si>
  <si>
    <t xml:space="preserve">Pelaksana Dapur D  </t>
  </si>
  <si>
    <t>PRIYOTO</t>
  </si>
  <si>
    <t>3328103004690002</t>
  </si>
  <si>
    <t>SD</t>
  </si>
  <si>
    <t xml:space="preserve"> SD  </t>
  </si>
  <si>
    <t>1984</t>
  </si>
  <si>
    <t xml:space="preserve">Pelaksana Ahli Las  </t>
  </si>
  <si>
    <t>PUNGKY HARYONO, S. ST</t>
  </si>
  <si>
    <t>3525041510690003</t>
  </si>
  <si>
    <t>Jl. Ngagel Tama Tengah 2 No.9, Surabaya</t>
  </si>
  <si>
    <t>PURNOMO HADI</t>
  </si>
  <si>
    <t>3329092612660001</t>
  </si>
  <si>
    <t>PURWANTO A</t>
  </si>
  <si>
    <t>3525125307940002</t>
  </si>
  <si>
    <t>Kedondong Kidul 3/33 Tegalsari rt3 rw 5 Surabaya</t>
  </si>
  <si>
    <t xml:space="preserve">Pelaksana Pemeliharaan Mesin A  </t>
  </si>
  <si>
    <t>PURWANTO S</t>
  </si>
  <si>
    <t>3672082005660001</t>
  </si>
  <si>
    <t>Supervisor Model 1</t>
  </si>
  <si>
    <t>PURWARIH</t>
  </si>
  <si>
    <t>3515180602910003</t>
  </si>
  <si>
    <t>Manager Administrasi Keuangan</t>
  </si>
  <si>
    <t>PUTRI KURNIA FATMAWATI</t>
  </si>
  <si>
    <t>3525140903930001</t>
  </si>
  <si>
    <t>Pelaksana Administrasi Akuntansi (Buku Besar)</t>
  </si>
  <si>
    <t>R. AGOES WITJAKSONO, ST</t>
  </si>
  <si>
    <t>VilLa palem kencana blok z no.4 Medan</t>
  </si>
  <si>
    <t>R. BAGUS REDITO RF, S.ST</t>
  </si>
  <si>
    <t>3525112111710004</t>
  </si>
  <si>
    <t xml:space="preserve">  Pengelasan </t>
  </si>
  <si>
    <t>RACHMADDONI FIRMANSYAH, ST</t>
  </si>
  <si>
    <t>3672040101800019</t>
  </si>
  <si>
    <t>RAHARSO</t>
  </si>
  <si>
    <t>3672082009720001</t>
  </si>
  <si>
    <t xml:space="preserve">Officer Bidang Administrasi Pemasaran  </t>
  </si>
  <si>
    <t>RAHMAT</t>
  </si>
  <si>
    <t>3672011512920001</t>
  </si>
  <si>
    <t>JL.SUNAN DERAJAT,LINGK.TEMUGIRING DS/KEL.BANJAR NEGARA RT/RW.003/001 KEC.CIWANDAN KOTA CILEGON BANTEN KOTA CILEGON</t>
  </si>
  <si>
    <t>RAHMATULLAH</t>
  </si>
  <si>
    <t>3672081506840003</t>
  </si>
  <si>
    <t>LINK.LINGKAR JATI DS/KEL.LEBAK DENOK RT/RW.002/001 KEC.CITANGKIL KOTA CILEGON BANTEN KOTA CILEGON</t>
  </si>
  <si>
    <t>RANGGA TRI FARHANDI</t>
  </si>
  <si>
    <t>3578064811910001</t>
  </si>
  <si>
    <t xml:space="preserve">Operator Mesin Roll Plat  </t>
  </si>
  <si>
    <t>RANGGA ZAKARIA</t>
  </si>
  <si>
    <t>3672016306720001</t>
  </si>
  <si>
    <t>Link. Cimerak Rt.13/04 Jl. Ir. Sutami No.89 Kebonsari Citangkil Cilegon</t>
  </si>
  <si>
    <t>RATIH NOVIE ARINI, ST</t>
  </si>
  <si>
    <t>3672081712640001</t>
  </si>
  <si>
    <t>Perum GKGA Blok EE No. 30, Ds Kedanyang, Kebomas, Gresik Gresik</t>
  </si>
  <si>
    <t>ratihna@barata.id</t>
  </si>
  <si>
    <t>RAUDHOH BUDIYANTI</t>
  </si>
  <si>
    <t>Tanjung Karang</t>
  </si>
  <si>
    <t>3525100307940002</t>
  </si>
  <si>
    <t>Komp. Gedong Cilegon Damai Blok B29/20  Cilegon</t>
  </si>
  <si>
    <t>Financial Management</t>
  </si>
  <si>
    <t>Supervisor Control &amp; Administrasi Proyek</t>
  </si>
  <si>
    <t>REFQI KEMAL HABIB, ST</t>
  </si>
  <si>
    <t>3578043003830003</t>
  </si>
  <si>
    <t>Ds. Tanggulrejo Dagang RT13 RW03 kec. Manyar kab. Gresik kodepos 61151 Gresik</t>
  </si>
  <si>
    <t>6282251645161</t>
  </si>
  <si>
    <t>REGA YONDA HANIFI, ST</t>
  </si>
  <si>
    <t>3301220701960004</t>
  </si>
  <si>
    <t>Senior Manager Pemasaran</t>
  </si>
  <si>
    <t>Pgs. Senior Manager Pemasaran</t>
  </si>
  <si>
    <t>RENDRA UTOMO, ST</t>
  </si>
  <si>
    <t>3578092211910001</t>
  </si>
  <si>
    <t>Manager Teknik</t>
  </si>
  <si>
    <t>REVAN ADI PUTRA PRATAMA, A.Md</t>
  </si>
  <si>
    <t>Sawahlunto</t>
  </si>
  <si>
    <t>3578220311930002</t>
  </si>
  <si>
    <t>Junior Officer Bagian Perpajakan</t>
  </si>
  <si>
    <t>REZA SYAFRIAL POHAN, ST</t>
  </si>
  <si>
    <t>3578122804690002</t>
  </si>
  <si>
    <t>Supervisor Perakitan 2</t>
  </si>
  <si>
    <t>Pjs. Supervisor Perakitan 2</t>
  </si>
  <si>
    <t>RIANDY LISTIANDARU</t>
  </si>
  <si>
    <t>3374035610950001</t>
  </si>
  <si>
    <t>JL.KALIMAS BARU 3 GG.8/4 SURABAYA</t>
  </si>
  <si>
    <t>RIBUT ARDI SABANA, ST</t>
  </si>
  <si>
    <t>3525112801900001</t>
  </si>
  <si>
    <t>Jl.Menur Gg.2 No.71, Surabaya</t>
  </si>
  <si>
    <t>RIBUT SETIAWAN, ST</t>
  </si>
  <si>
    <t>3210172203950001</t>
  </si>
  <si>
    <t>Teknik Material</t>
  </si>
  <si>
    <t>Senior Manager SHE</t>
  </si>
  <si>
    <t>Pjs. Senior Manager SHE</t>
  </si>
  <si>
    <t>RIFKI HARISMAN</t>
  </si>
  <si>
    <t>1205235606870000</t>
  </si>
  <si>
    <t>Ds.ngabetan rt.1rw.2 Gresik</t>
  </si>
  <si>
    <t>6281231851771</t>
  </si>
  <si>
    <t>RIFQI WIJAYA, ST</t>
  </si>
  <si>
    <t>3672080407930001</t>
  </si>
  <si>
    <t>Dusun Capgawe RT 004 / RW 002 Desa Parapatan Majalengka</t>
  </si>
  <si>
    <t>rifqiwijaya@barata.id</t>
  </si>
  <si>
    <t>RIJADI ERY SATOTO, ST</t>
  </si>
  <si>
    <t>3604022303750053</t>
  </si>
  <si>
    <t>RIKA KUMALA SARI</t>
  </si>
  <si>
    <t>L. Mungkur</t>
  </si>
  <si>
    <t>3672086801820002</t>
  </si>
  <si>
    <t xml:space="preserve">  IPA </t>
  </si>
  <si>
    <t>Pelaksana Administrasi Bagian Evaluasi Pelaporan</t>
  </si>
  <si>
    <t>RIKI AFRIZAL</t>
  </si>
  <si>
    <t>3506221509930000</t>
  </si>
  <si>
    <t>link mekarsari rt02.rw02 cilegon</t>
  </si>
  <si>
    <t>RISFANDA ARDIANSYAH, ST</t>
  </si>
  <si>
    <t>3522156301930001</t>
  </si>
  <si>
    <t>RISWANTO</t>
  </si>
  <si>
    <t>3578025106950005</t>
  </si>
  <si>
    <t>Teknik Mekanik</t>
  </si>
  <si>
    <t>RIZAL DIKO NANDAKRISNA, S.ST</t>
  </si>
  <si>
    <t>3578262606920004</t>
  </si>
  <si>
    <t>Jl. HKSN No 35 Sumberan Balas Klumprik, Surabaya</t>
  </si>
  <si>
    <t>Teknik Desain &amp; Manufaktur</t>
  </si>
  <si>
    <t xml:space="preserve">Supervisor Cetak 3  </t>
  </si>
  <si>
    <t xml:space="preserve">Pjs. Supervisor Cetak 3  </t>
  </si>
  <si>
    <t>RIZKA NUR FAILA, ST</t>
  </si>
  <si>
    <t>J/2</t>
  </si>
  <si>
    <t>3526042111880001</t>
  </si>
  <si>
    <t>Perum Green Hill Blok D No.6 Gresik</t>
  </si>
  <si>
    <t>6282132253656</t>
  </si>
  <si>
    <t>rizkafaila.m54@barata.id</t>
  </si>
  <si>
    <t>Staf Bidang Kerjasama Usaha</t>
  </si>
  <si>
    <t>RIZKY NOVIAN PUTRA, SE</t>
  </si>
  <si>
    <t>3328181303680001</t>
  </si>
  <si>
    <t>STIE Perbanas</t>
  </si>
  <si>
    <t>RIZKY OKTAVIAN, ST</t>
  </si>
  <si>
    <t>Ambon</t>
  </si>
  <si>
    <t>3672081506690001</t>
  </si>
  <si>
    <t>Villa Jasmine I/E10</t>
  </si>
  <si>
    <t>rizkyoktavian@barata.id</t>
  </si>
  <si>
    <t>RIZKY ROZIKIN</t>
  </si>
  <si>
    <t>K2/</t>
  </si>
  <si>
    <t>Pelaksana Las Listrik Manual Bagian Produksi</t>
  </si>
  <si>
    <t>ROHADI</t>
  </si>
  <si>
    <t>3604302412800001</t>
  </si>
  <si>
    <t>Griya Palm Asri I Blok D5 No.3 RT 04/RW 05 Desa Pedagangan Kec.Dukuhwaru Slawi-Kab Tegal Kabupaten Tegal</t>
  </si>
  <si>
    <t>6281548833887</t>
  </si>
  <si>
    <t xml:space="preserve">Manager Pengendalian Kualitas  </t>
  </si>
  <si>
    <t>ROHADI WALUYO</t>
  </si>
  <si>
    <t>3525141309770001</t>
  </si>
  <si>
    <t>Banjarsari Asri 5/22 desa Banjarsari kecamatan cerme kabupaten gresik Gresik</t>
  </si>
  <si>
    <t xml:space="preserve"> A2 </t>
  </si>
  <si>
    <t>Junior Inspector Unit Pengendalian Kualitas</t>
  </si>
  <si>
    <t>ROHMAN</t>
  </si>
  <si>
    <t>3525164108930002</t>
  </si>
  <si>
    <t>Kp.tegal,RT.03/RW.01,Desa cikoneng Anyer,serang</t>
  </si>
  <si>
    <t>3376021209660001</t>
  </si>
  <si>
    <t>ROMA ISWAHYUDI</t>
  </si>
  <si>
    <t>3578205409650001</t>
  </si>
  <si>
    <t>Jl sumargo gg. Kenongo no.13 Lamongan</t>
  </si>
  <si>
    <t>628563409988</t>
  </si>
  <si>
    <t xml:space="preserve">Pelaksana Gambar D  </t>
  </si>
  <si>
    <t>RONI SLAMET MULIA</t>
  </si>
  <si>
    <t>3505071607870002</t>
  </si>
  <si>
    <t xml:space="preserve">Supervisor Permesinan 2 </t>
  </si>
  <si>
    <t>ROSIDA ANJANI SAFITRI, ST</t>
  </si>
  <si>
    <t>1271022212700000</t>
  </si>
  <si>
    <t>rosida.anjani@barata.id</t>
  </si>
  <si>
    <t>Manajer Supply Chain</t>
  </si>
  <si>
    <t>Pgs. Manajer Supply Chain</t>
  </si>
  <si>
    <t>RUDI HERMAWAN</t>
  </si>
  <si>
    <t>3578200206800001</t>
  </si>
  <si>
    <t>LINK.LINGGKAR JATI DS/KEL.LEBAK DENOK RT/RW.002/001 KEC.CITANGKIL KOTA CILEGON BANTEN KOTA CILEGON</t>
  </si>
  <si>
    <t>RUDI SUSANTO</t>
  </si>
  <si>
    <t>3275031607670020</t>
  </si>
  <si>
    <t xml:space="preserve"> STM  </t>
  </si>
  <si>
    <t xml:space="preserve">Operator Mesin Bubut  </t>
  </si>
  <si>
    <t>RUSBANDI</t>
  </si>
  <si>
    <t>3672081002670006</t>
  </si>
  <si>
    <t>Link. Jombang Kali Rt 001/001 No. 49 Desa Masigit. Kec. Jombang Cilegon</t>
  </si>
  <si>
    <t>Electric</t>
  </si>
  <si>
    <t>Pelaksana Ahli Perawatan Listrik</t>
  </si>
  <si>
    <t>RUSLI</t>
  </si>
  <si>
    <t>3329091404670005</t>
  </si>
  <si>
    <t>Dk.Gemol RT 001 RW 003 Jajartunggal Wiyung Surabaya SURABAYA</t>
  </si>
  <si>
    <t>6282232815672</t>
  </si>
  <si>
    <t>RUSMAN EFENDI</t>
  </si>
  <si>
    <t>3672080110680001</t>
  </si>
  <si>
    <t>Jl. Garuda Raya Blok L 21 No. 109 TWA, RT 05/RW 034, Teluk Pucung Bekasi Utara Kota Bekasi</t>
  </si>
  <si>
    <t>628111293445</t>
  </si>
  <si>
    <t>Tata Usaha</t>
  </si>
  <si>
    <t xml:space="preserve">Junior Officer Bagian Kesekretariatan  </t>
  </si>
  <si>
    <t>RUSMIANTO</t>
  </si>
  <si>
    <t>3321050501720002</t>
  </si>
  <si>
    <t>Mekanik</t>
  </si>
  <si>
    <t>SADILAH</t>
  </si>
  <si>
    <t>3604050810670004</t>
  </si>
  <si>
    <t xml:space="preserve">Mesin Umum </t>
  </si>
  <si>
    <t>SAEFULLAH</t>
  </si>
  <si>
    <t>3578146410880001</t>
  </si>
  <si>
    <t>Kubong Wates No 41 Rt/Rw 01/08  Cilegon</t>
  </si>
  <si>
    <t>SAF'AN NURYADIN</t>
  </si>
  <si>
    <t>3672080306750003</t>
  </si>
  <si>
    <t>Jl. Waringin Kurung Gg. Melati No. 111 Rt/Rw 04/03 Kramatwaru Serang</t>
  </si>
  <si>
    <t>SAFITRI KURNIASARI, ST</t>
  </si>
  <si>
    <t>3672081007700001</t>
  </si>
  <si>
    <t>safitri.kurniasari@barata.id</t>
  </si>
  <si>
    <t>SAFURI IDRIS</t>
  </si>
  <si>
    <t>3604010507850418</t>
  </si>
  <si>
    <t>Kp. Pekalongan Rt 01 Rw 01 Ds. Deringo Jl. Sunan Kudus No. 43 Cilegon</t>
  </si>
  <si>
    <t>SAHAT</t>
  </si>
  <si>
    <t>Suak</t>
  </si>
  <si>
    <t>3672080504720007</t>
  </si>
  <si>
    <t>Supervisor Komponen, Blasting &amp; Painting</t>
  </si>
  <si>
    <t>SAHRUL SIDIK</t>
  </si>
  <si>
    <t>3515100101700035</t>
  </si>
  <si>
    <t>SAIFULLAH</t>
  </si>
  <si>
    <t>3515181209690008</t>
  </si>
  <si>
    <t>Kp. Rawagondang Rt 01 Rw 06, Citangkil, Ciwandan, Serang  Serang</t>
  </si>
  <si>
    <t>SAJARI</t>
  </si>
  <si>
    <t>3525101508950002</t>
  </si>
  <si>
    <t xml:space="preserve">  Persm </t>
  </si>
  <si>
    <t xml:space="preserve">Supervisor Pengelasan 2  </t>
  </si>
  <si>
    <t xml:space="preserve">Pjs. Supervisor Pengelasan 2  </t>
  </si>
  <si>
    <t>SAJI</t>
  </si>
  <si>
    <t>3515085101930000</t>
  </si>
  <si>
    <t>SALSABIILA VELINA AGUS, ST</t>
  </si>
  <si>
    <t>Simalanggang</t>
  </si>
  <si>
    <t>3604011006730535</t>
  </si>
  <si>
    <t>Supervisor Supply Chain</t>
  </si>
  <si>
    <t>SAMAN HUDI</t>
  </si>
  <si>
    <t>1271162706680000</t>
  </si>
  <si>
    <t>Link. Kalentemu Barat Rt.001/001 No.28 Kel.Samangraya Kec.Citangkil KOTA CILEGON</t>
  </si>
  <si>
    <t>SAMSI</t>
  </si>
  <si>
    <t>3578082812690002</t>
  </si>
  <si>
    <t xml:space="preserve"> STM Listrik </t>
  </si>
  <si>
    <t xml:space="preserve">Pelaksana Las Listrik Otomatis  </t>
  </si>
  <si>
    <t>SANDI SANJAYA</t>
  </si>
  <si>
    <t>3516160509940001</t>
  </si>
  <si>
    <t>SANTOSO JOKO PAMUNGKAS, ST</t>
  </si>
  <si>
    <t>3672040704840008</t>
  </si>
  <si>
    <t>Jl. Pucangan 2 No. 21-C Surabaya Kota Surabaya</t>
  </si>
  <si>
    <t>626915979211712</t>
  </si>
  <si>
    <t>SAPIK WIJAYA</t>
  </si>
  <si>
    <t>LINK.KELELET RT/RW.004/003 WARNASARI KOTA CILEGON BANTEN KOTA CILEGON</t>
  </si>
  <si>
    <t>SARIADI, ST</t>
  </si>
  <si>
    <t>3604010404710839</t>
  </si>
  <si>
    <t>Karang Waru Kidul, Sleman, Yogyakarta</t>
  </si>
  <si>
    <t>SARIFUDIN</t>
  </si>
  <si>
    <t>3672011110690001</t>
  </si>
  <si>
    <t>Kp. Kalentemu Timur Rt04/Rw01 Ds. Samang Kaya Kec. Ciwandan  Cilegon</t>
  </si>
  <si>
    <t>SARIM</t>
  </si>
  <si>
    <t>1674050605830001</t>
  </si>
  <si>
    <t>Kebon Jahe Rt. 002 Rw. 014 Kel. Cipare Kec. Serang Serang</t>
  </si>
  <si>
    <t>Pelaksana Ahli Perencanaan &amp; Produksi</t>
  </si>
  <si>
    <t>SARYONO</t>
  </si>
  <si>
    <t>Kabumen</t>
  </si>
  <si>
    <t>3578115601670002</t>
  </si>
  <si>
    <t>Bukit Pelamunan Permai Rt/Rw 12/03 Blok C1 No. 17 Ds Pelamunan Kramatwatu Serang</t>
  </si>
  <si>
    <t>BG / SIPIL</t>
  </si>
  <si>
    <t>SATYA DERIAWAN HARTANTYO, S. Kom</t>
  </si>
  <si>
    <t>3308092311940001</t>
  </si>
  <si>
    <t>Jl. Hayam Wuruk XIX D-216 Jember Jember</t>
  </si>
  <si>
    <t>satyaderiawan@barata.id</t>
  </si>
  <si>
    <t>Sistem Informasi</t>
  </si>
  <si>
    <t>SAYEKTI WIDAYANINGSIH</t>
  </si>
  <si>
    <t>J/3</t>
  </si>
  <si>
    <t>3310050606790001</t>
  </si>
  <si>
    <t xml:space="preserve">Tata Niaga </t>
  </si>
  <si>
    <t xml:space="preserve">Junior Officer Bidang Operasi Keuangan  </t>
  </si>
  <si>
    <t>SEHONO</t>
  </si>
  <si>
    <t>3515166809920003</t>
  </si>
  <si>
    <t xml:space="preserve">  Otomotif </t>
  </si>
  <si>
    <t xml:space="preserve">Supervisor Perakitan 1  </t>
  </si>
  <si>
    <t xml:space="preserve">Pjs. Supervisor Perakitan 1  </t>
  </si>
  <si>
    <t>SELAMET</t>
  </si>
  <si>
    <t>3672081509690007</t>
  </si>
  <si>
    <t>Operator Mesin Bubut Horizontal  0 &gt; 350 L &gt; 1500 A Bagian Produksi 4</t>
  </si>
  <si>
    <t>SELLA PRITALOVA PETRI BASTARI</t>
  </si>
  <si>
    <t>Jl. Mandala III No 12 RT 15 RW 04 Semambung Sidoarjo</t>
  </si>
  <si>
    <t>sellapritalova@barata.id</t>
  </si>
  <si>
    <t>Akuntansi (S1), Manajemen (S2)</t>
  </si>
  <si>
    <t>STIE Perbanas Surabaya</t>
  </si>
  <si>
    <t>SEPDIJUANTO</t>
  </si>
  <si>
    <t>Talang Padang</t>
  </si>
  <si>
    <t>3302251901870001</t>
  </si>
  <si>
    <t>Citangkil Jl. Abd. Rohim No 57 Rt.004 Rw.001 Citangkil Cilegon</t>
  </si>
  <si>
    <t>SHANI REZABILLAH, ST</t>
  </si>
  <si>
    <t>3578130404800007</t>
  </si>
  <si>
    <t>Jalan Amir Mahmud IX Kav 3B, Surabaya</t>
  </si>
  <si>
    <t>Staf Marketing</t>
  </si>
  <si>
    <t>SIGID MARGONO</t>
  </si>
  <si>
    <t>3525142305680001</t>
  </si>
  <si>
    <t>sigid.margono@barata.id</t>
  </si>
  <si>
    <t xml:space="preserve">Sosial </t>
  </si>
  <si>
    <t>SIGIT PERMANA</t>
  </si>
  <si>
    <t>3672075802870006</t>
  </si>
  <si>
    <t xml:space="preserve"> Bangunan </t>
  </si>
  <si>
    <t xml:space="preserve">Pelaksana Finishing  </t>
  </si>
  <si>
    <t>SISWO</t>
  </si>
  <si>
    <t>3514102304660001</t>
  </si>
  <si>
    <t xml:space="preserve">Penyiap Bahan  </t>
  </si>
  <si>
    <t>SLAMET RIYADI</t>
  </si>
  <si>
    <t>3578141207660003</t>
  </si>
  <si>
    <t>Kp. Soge Rt.001 Rw.007 Panimbang Jln Raya Teluk Lada Pandeglang</t>
  </si>
  <si>
    <t>SLAMET WIDODO, S. Pd</t>
  </si>
  <si>
    <t>3515172304910004</t>
  </si>
  <si>
    <t>Perum. Alam Pesona Blok O no. 36 Sidorejo-Krian-Sidoarjo Sidoarjo</t>
  </si>
  <si>
    <t>Pendidikan Bahasa Inggris</t>
  </si>
  <si>
    <t>General Manager Biro Manajemen Supply Chain</t>
  </si>
  <si>
    <t>SLAMET, SE</t>
  </si>
  <si>
    <t>3578300411640002</t>
  </si>
  <si>
    <t xml:space="preserve">Officer Bidang Akuntasi Keuangan  </t>
  </si>
  <si>
    <t>SODIKIN</t>
  </si>
  <si>
    <t>3515132405680003</t>
  </si>
  <si>
    <t>Jl. Sunan Ampel Komp TWI FWA 82C No.10 Warnasari Kec Citangkil Cilegon</t>
  </si>
  <si>
    <t>Supervisor Administrasi &amp; Gudang (Workshop 9)</t>
  </si>
  <si>
    <t>SOFIULLAH</t>
  </si>
  <si>
    <t xml:space="preserve"> 36720823307670002</t>
  </si>
  <si>
    <t>Link Ciwedus Baru Rt.001 Rw.002 Ds. Ciwedus Cilegon</t>
  </si>
  <si>
    <t>SOFYAN HADI</t>
  </si>
  <si>
    <t>3578232202680001</t>
  </si>
  <si>
    <t xml:space="preserve">Teknik Listrik </t>
  </si>
  <si>
    <t>Supervisor Core 1</t>
  </si>
  <si>
    <t>Pgs. Supervisor Core 1</t>
  </si>
  <si>
    <t>SOLIHIN</t>
  </si>
  <si>
    <t>3174091802830003</t>
  </si>
  <si>
    <t>Komp. Twi Fwa 134 No.20 Rt.001/007 Kel.Warnasari Kec.Citangkil Cilegon</t>
  </si>
  <si>
    <t>SORYO ASZAR PAMUNGKAS</t>
  </si>
  <si>
    <t>Teknik Otomotif</t>
  </si>
  <si>
    <t>SRI HANDAYANI, S.Pd.</t>
  </si>
  <si>
    <t>3672082011740001</t>
  </si>
  <si>
    <t>Pend. Dunia U Akuntansi</t>
  </si>
  <si>
    <t xml:space="preserve">Kasir Senior Bagian Perbendaharaan </t>
  </si>
  <si>
    <t>SRI REJEKI SINURAT, SE</t>
  </si>
  <si>
    <t>Banualuhu</t>
  </si>
  <si>
    <t>3604070603760001</t>
  </si>
  <si>
    <t xml:space="preserve"> Manajemen </t>
  </si>
  <si>
    <t>Junior Officer Bagian Remunerasi &amp; Pelayan Personil</t>
  </si>
  <si>
    <t>SRI WALIYANTI</t>
  </si>
  <si>
    <t>Perum banjar sari asri D1/1 cerme Gresik</t>
  </si>
  <si>
    <t>6281331744759</t>
  </si>
  <si>
    <t>SUBANDI</t>
  </si>
  <si>
    <t>1202096608930000</t>
  </si>
  <si>
    <t>Padeg RT 01 RW 03 kec.Cerme Gresik</t>
  </si>
  <si>
    <t>SUBARNA</t>
  </si>
  <si>
    <t>3515134812710003</t>
  </si>
  <si>
    <t>Kp.Pabean Rt. 010 Rw. 003 Kramatwatu Serang</t>
  </si>
  <si>
    <t>SUBEKAN</t>
  </si>
  <si>
    <t>3276022409900017</t>
  </si>
  <si>
    <t xml:space="preserve">Operator Mesin Dishing  </t>
  </si>
  <si>
    <t>SUDJONO D</t>
  </si>
  <si>
    <t>3525111804690001</t>
  </si>
  <si>
    <t xml:space="preserve">Pelaksana Ahli Cetak II (Tangan)  </t>
  </si>
  <si>
    <t>SUHANDI</t>
  </si>
  <si>
    <t>3525141706720004</t>
  </si>
  <si>
    <t>Jl. Ir. Sutami Kp. Delingseng Rt15/01 No.8, Ds. Kebonsari Cilegon</t>
  </si>
  <si>
    <t>SUHARTONO</t>
  </si>
  <si>
    <t>3201021105680002</t>
  </si>
  <si>
    <t xml:space="preserve">Pelaksana Administrasi Pengendalian  Pekerjaan </t>
  </si>
  <si>
    <t>SUHARYANTO</t>
  </si>
  <si>
    <t>3672081005720001</t>
  </si>
  <si>
    <t>SUHELI</t>
  </si>
  <si>
    <t>3328112601670002</t>
  </si>
  <si>
    <t>Link. Kubang Menyawak Rt.001/001 Kel.Warnasari Kec.Citangkil Cilegon</t>
  </si>
  <si>
    <t>Jl. Agus Salim Kp. Luwung Sawo Rt03/02 Ds. Kebonsari Ciwandan Cilegon</t>
  </si>
  <si>
    <t>Syariah</t>
  </si>
  <si>
    <t>SUHERI</t>
  </si>
  <si>
    <t>3578060206810003</t>
  </si>
  <si>
    <t>Jl Raya Petir Km3 Muncul Jaya Rt.002/005 Cipocok Jaya Serang</t>
  </si>
  <si>
    <t>SUHERMAN</t>
  </si>
  <si>
    <t>3672082403700001</t>
  </si>
  <si>
    <t>Kapudenokjaya Kraya Mancak No 36 Rt. 014 Rw. 002 Ds. Lebakdenok Kec. Citangkil Cilegon</t>
  </si>
  <si>
    <t>MESIN TENAGA</t>
  </si>
  <si>
    <t>Welder</t>
  </si>
  <si>
    <t>3604022003880146</t>
  </si>
  <si>
    <t>Jl.Bagerdung Link.Pabuaran Desa Ciwedus Rt. 001 Rw. 006 Kec. Cilegon Cilegon</t>
  </si>
  <si>
    <t>3672081201660001</t>
  </si>
  <si>
    <t>Komp.Trc Blok D2 No16 Rt.004 Rw.005 Gedong Dalem Jombang Cilegon</t>
  </si>
  <si>
    <t>SUHERMANI</t>
  </si>
  <si>
    <t>Pelaksana Cetak Tangan</t>
  </si>
  <si>
    <t>SU'IN</t>
  </si>
  <si>
    <t>5203170204720002</t>
  </si>
  <si>
    <t>NGAGEL,REJO 3/46 A KOTA SURABAYA</t>
  </si>
  <si>
    <t>6282338759661</t>
  </si>
  <si>
    <t xml:space="preserve">Pelaksana Pengelasan 1  </t>
  </si>
  <si>
    <t>SUJA'I</t>
  </si>
  <si>
    <t>1801040206760004</t>
  </si>
  <si>
    <t xml:space="preserve">Pelaksana Cetak Tangan (Cupola)  </t>
  </si>
  <si>
    <t>SUKARJO</t>
  </si>
  <si>
    <t>3671121010700007</t>
  </si>
  <si>
    <t>DS/KEL.RAMANUJU RT/RW:009/004 KEC.PURWAKARTA KOTA CILEGON BANTEN KOTA CILEGON</t>
  </si>
  <si>
    <t>SUKMA PRASTIKA SARI, ST</t>
  </si>
  <si>
    <t>3672010102740004</t>
  </si>
  <si>
    <t>SUKO PRIYONO</t>
  </si>
  <si>
    <t>3578043006700006</t>
  </si>
  <si>
    <t>Gg.Berdikari.rt.08/rw.05 Bohar.taman Sidoarjo</t>
  </si>
  <si>
    <t>6281230223299</t>
  </si>
  <si>
    <t xml:space="preserve">Supervisor Perakitan 2  </t>
  </si>
  <si>
    <t xml:space="preserve">Pjs. Supervisor Perakitan 2  </t>
  </si>
  <si>
    <t>SULATNO</t>
  </si>
  <si>
    <t>3578281204790002</t>
  </si>
  <si>
    <t>perum cerme indah blok ba/10 gresik</t>
  </si>
  <si>
    <t>6285850918088</t>
  </si>
  <si>
    <t xml:space="preserve">Pelaksana Permesinan 3 </t>
  </si>
  <si>
    <t>SULEMAN</t>
  </si>
  <si>
    <t>3672072210750001</t>
  </si>
  <si>
    <t>Link. Kubang Menyawak Rt/Rw 004/001 Kel./Desa. Warnasari Kec. Citangkil Kota Cilegon</t>
  </si>
  <si>
    <t>SULISTYO BUDIONO</t>
  </si>
  <si>
    <t>3517107108890001</t>
  </si>
  <si>
    <t>D2</t>
  </si>
  <si>
    <t>Office Management</t>
  </si>
  <si>
    <t xml:space="preserve">Pelaksana Adm. Pengendalian  Pekerjaan </t>
  </si>
  <si>
    <t>SUM'ANI</t>
  </si>
  <si>
    <t>3515131003690009</t>
  </si>
  <si>
    <t>Link Luwung Sawo Rt Rw 003 002 Ds. Kebonsari Kec. Citangkil Cilegon</t>
  </si>
  <si>
    <t>SUMARDIANTO</t>
  </si>
  <si>
    <t>3578230502670002</t>
  </si>
  <si>
    <t xml:space="preserve">Pemeriksa Produksi Akhir A  </t>
  </si>
  <si>
    <t>SUMARNO HAMDANI</t>
  </si>
  <si>
    <t>3672080312760002</t>
  </si>
  <si>
    <t xml:space="preserve">Supervisor Fettling 3  </t>
  </si>
  <si>
    <t>SUMARNO, SE</t>
  </si>
  <si>
    <t>3578170710890002</t>
  </si>
  <si>
    <t>sumarno@barata.id</t>
  </si>
  <si>
    <t>Manager Umum &amp; Kawasan</t>
  </si>
  <si>
    <t>SUNAR</t>
  </si>
  <si>
    <t>3672083005690003</t>
  </si>
  <si>
    <t xml:space="preserve">Manager Produksi  </t>
  </si>
  <si>
    <t>SUNIRTO</t>
  </si>
  <si>
    <t>3578310612810003</t>
  </si>
  <si>
    <t>KOMP.TWI FWA 73 NO.01 DS/KEL.WARNASARI RT/RW.002/005 KEC.CITANGKIL KOTA CILEGON BANTEN KOTA CILEGON</t>
  </si>
  <si>
    <t>SUPADIYANTO</t>
  </si>
  <si>
    <t>3525142809660003</t>
  </si>
  <si>
    <t>Puri Krakatau Hijau Blok B5 No 16 Rt 023/006 Kel Kotasari Kec Grogol Cilegon</t>
  </si>
  <si>
    <t>SUPARMI</t>
  </si>
  <si>
    <t>3672082903720001</t>
  </si>
  <si>
    <t>Perum Banjarsari Asri Blok O/13 Gresik</t>
  </si>
  <si>
    <t>6281332625519</t>
  </si>
  <si>
    <t>Perkantoran</t>
  </si>
  <si>
    <t>Manager Inventori</t>
  </si>
  <si>
    <t>SUPARMIN</t>
  </si>
  <si>
    <t>3672081604700001</t>
  </si>
  <si>
    <t>1987</t>
  </si>
  <si>
    <t xml:space="preserve">Fitter Bid. Konstruksi  </t>
  </si>
  <si>
    <t>SUPARYADI</t>
  </si>
  <si>
    <t>3672080106670001</t>
  </si>
  <si>
    <t>Komp Bumi Mukti Indah A18 No6 Rt.005/009 Kel.Serang Kec.Serang Serang</t>
  </si>
  <si>
    <t>SUPRAPTO</t>
  </si>
  <si>
    <t>3516015004720002</t>
  </si>
  <si>
    <t>3604050301690003</t>
  </si>
  <si>
    <t xml:space="preserve">Pelaksana Penyidik Barang Masuk A </t>
  </si>
  <si>
    <t>SUPRIADI</t>
  </si>
  <si>
    <t>3672082409680001</t>
  </si>
  <si>
    <t>Kp. Baru Rt12/04 Ds. Kebonsari - Kec. Ciwandan  Cilegon</t>
  </si>
  <si>
    <t>SUPRIATNA</t>
  </si>
  <si>
    <t>3604012305681252</t>
  </si>
  <si>
    <t>Link. Karang Tumaritis Rt. 016 Rw.003 Lebak Denok Kec. Citangkil Cilegon</t>
  </si>
  <si>
    <t>Manager Produksi Fabrikasi</t>
  </si>
  <si>
    <t>SUPRIYADI</t>
  </si>
  <si>
    <t>32750316055690013</t>
  </si>
  <si>
    <t>Paket C</t>
  </si>
  <si>
    <t xml:space="preserve">Pelaksana Las Listrik Manual  </t>
  </si>
  <si>
    <t>SUPRIYANTO</t>
  </si>
  <si>
    <t>3672081402800001</t>
  </si>
  <si>
    <t>SURANTA</t>
  </si>
  <si>
    <t>3672080409800002</t>
  </si>
  <si>
    <t xml:space="preserve">Supervisor Core 2  </t>
  </si>
  <si>
    <t>SURATMAN</t>
  </si>
  <si>
    <t>3604052710750003</t>
  </si>
  <si>
    <t xml:space="preserve">Pelaksana Cetak Tangan A  </t>
  </si>
  <si>
    <t>SURIN</t>
  </si>
  <si>
    <t>3672021006860006</t>
  </si>
  <si>
    <t>JL. Topaz V/17 PPS SUCI MANYAR GRESIK Gresik</t>
  </si>
  <si>
    <t>6285258082690</t>
  </si>
  <si>
    <t xml:space="preserve">  Lisrik </t>
  </si>
  <si>
    <t>SURYANTO</t>
  </si>
  <si>
    <t>3516010905660001</t>
  </si>
  <si>
    <t>Taman Krakatau Blok I.7 No. 4 Rt/Rw 031/ 005 Ds. Waringin Kurung Kec. Waringin Kurung Serang</t>
  </si>
  <si>
    <t>Mesin Kontruksi</t>
  </si>
  <si>
    <t>SUSANTO</t>
  </si>
  <si>
    <t>3578122607660001</t>
  </si>
  <si>
    <t>LINK LEUWEUNG SAWO BLOK BANGO RT004/009 CILEGON</t>
  </si>
  <si>
    <t>SUTOMO</t>
  </si>
  <si>
    <t>3672060411740003</t>
  </si>
  <si>
    <t>Komp.TWI FWA79B NO 06.RT02 RW05 warnasari.Citangkil.Cilegon Cilegon</t>
  </si>
  <si>
    <t>Supervisor Permesinan (Workshop 9)</t>
  </si>
  <si>
    <t>SUTRIATNO</t>
  </si>
  <si>
    <t>3604061804770001</t>
  </si>
  <si>
    <t>Pjs. Supervisor Gudang</t>
  </si>
  <si>
    <t>SUTRISNO</t>
  </si>
  <si>
    <t>3672080208670001</t>
  </si>
  <si>
    <t>SMP</t>
  </si>
  <si>
    <t xml:space="preserve"> SMP  </t>
  </si>
  <si>
    <t xml:space="preserve">Pelaksana Penyiap Bahan  </t>
  </si>
  <si>
    <t>SUWADI</t>
  </si>
  <si>
    <t>3376022504660003</t>
  </si>
  <si>
    <t>Operator Mesin Ketam (Planner) A Bagian Produksi 4</t>
  </si>
  <si>
    <t>SUWANDI, ST</t>
  </si>
  <si>
    <t>3525141411670001</t>
  </si>
  <si>
    <t>Perum Banjarsari Asri Blok D/12 Gresik</t>
  </si>
  <si>
    <t>Manager Produksi 4</t>
  </si>
  <si>
    <t>SUYANTO, ST</t>
  </si>
  <si>
    <t>3518110405690003</t>
  </si>
  <si>
    <t xml:space="preserve">Supervisor Perakitan 5 </t>
  </si>
  <si>
    <t>SUYATNO, ST</t>
  </si>
  <si>
    <t>3525110307710004</t>
  </si>
  <si>
    <t xml:space="preserve">Supervisor Finishing 3  </t>
  </si>
  <si>
    <t>SYAFRIZAL</t>
  </si>
  <si>
    <t>3672011505680002</t>
  </si>
  <si>
    <t>Perum Puri Hijau Regency Blok Pa.03 Rt.003/003 Kel.Toyomerto Kec. Kramatwatu Serang</t>
  </si>
  <si>
    <t>SYAHRUL ROMADHIN</t>
  </si>
  <si>
    <t>3172032301770004</t>
  </si>
  <si>
    <t>SYAIFUDDIN ZUHRI</t>
  </si>
  <si>
    <t>3515162707660001</t>
  </si>
  <si>
    <t>Pelaksana Las Gas Sambung A Bagian Produksi 3</t>
  </si>
  <si>
    <t>TAOPIK HIDAYAT</t>
  </si>
  <si>
    <t>3515141810670001</t>
  </si>
  <si>
    <t>TARJONO</t>
  </si>
  <si>
    <t>3672081711790001</t>
  </si>
  <si>
    <t>Supervisor 2</t>
  </si>
  <si>
    <t>TASMIN</t>
  </si>
  <si>
    <t>3672082907800001</t>
  </si>
  <si>
    <t>Link. Leuweung Sawo Rt/Rw 001/009 Kel/Desa Kotabumi Kecamatan Purwakarta Cilegon</t>
  </si>
  <si>
    <t>TATA RUSTAMAN</t>
  </si>
  <si>
    <t>3672021103800002</t>
  </si>
  <si>
    <t>LINK.KUBANG WELUT DS/KEL.SAMANGRAYA RT/RW.001/004 KEC.CITANGKIL KOTA CILEGON BANTEN KOTA CILEGON</t>
  </si>
  <si>
    <t>TATANG KUSWANDI</t>
  </si>
  <si>
    <t>3376021905700003</t>
  </si>
  <si>
    <t>Junior Officer Bidang Administrasi Penjualan</t>
  </si>
  <si>
    <t>TAUFAN YUDHISTIRA, ST</t>
  </si>
  <si>
    <t>3174090507780012</t>
  </si>
  <si>
    <t>TEDI PERMANA</t>
  </si>
  <si>
    <t>3672080605650002</t>
  </si>
  <si>
    <t>PERUM BCK BLOK F 10 NO14 RT002/RW009 KEL CIBEBER KEC CIBEBER CILEGON</t>
  </si>
  <si>
    <t>TEDI SUTISNA</t>
  </si>
  <si>
    <t>3273210904890002</t>
  </si>
  <si>
    <t>Kp Legok Sukmajaya Rt.02/Rw.01 Ds. Dranggong Kec. Taktakan Serang</t>
  </si>
  <si>
    <t>TEDY MULYADI, ST</t>
  </si>
  <si>
    <t>3672011805740003</t>
  </si>
  <si>
    <t xml:space="preserve"> </t>
  </si>
  <si>
    <t>Estimator Bagian Technical Advisor</t>
  </si>
  <si>
    <t>TEGO KUSWANTO</t>
  </si>
  <si>
    <t>3604041806810046</t>
  </si>
  <si>
    <t>Badan Kapal dan Mesin kapal</t>
  </si>
  <si>
    <t>TEGUH ARI ADI</t>
  </si>
  <si>
    <t>3525101405710003</t>
  </si>
  <si>
    <t>TEKNIK MESIN</t>
  </si>
  <si>
    <t>TEGUH BUDI PRABOWO</t>
  </si>
  <si>
    <t>3672082906740003</t>
  </si>
  <si>
    <t>Supervisor Pabrikasi 1</t>
  </si>
  <si>
    <t>TEGUH DWI SUGI PAMUJO</t>
  </si>
  <si>
    <t>3604301009850003</t>
  </si>
  <si>
    <t>Pci Blok B 36 No 18 Rt02/05  Cilegon</t>
  </si>
  <si>
    <t>TEGUH HARTONO</t>
  </si>
  <si>
    <t>3376030405660001</t>
  </si>
  <si>
    <t>Bangunan</t>
  </si>
  <si>
    <t xml:space="preserve">Pelaksana Las Listrik Manual D  </t>
  </si>
  <si>
    <t>TEGUH PURWANTORO</t>
  </si>
  <si>
    <t>3305191003900001</t>
  </si>
  <si>
    <t>TEGUH SISWANTO</t>
  </si>
  <si>
    <t>3376031904800001</t>
  </si>
  <si>
    <t xml:space="preserve">Op. Ms. Bubut Vertical  </t>
  </si>
  <si>
    <t>TEGUH TRIYONO</t>
  </si>
  <si>
    <t>3376011809750001</t>
  </si>
  <si>
    <t>Junior Officer Condenser</t>
  </si>
  <si>
    <t>TIAR IDO KRISNA TITARA</t>
  </si>
  <si>
    <t>TJAHJO WIDIJANTO</t>
  </si>
  <si>
    <t>3376020205840004</t>
  </si>
  <si>
    <t>Kahuripan Nirwana CA 8 / 12A Desa sumput Kabupaten Sidoarjo</t>
  </si>
  <si>
    <t>Senior Manager Pemeliharaan &amp; Perbaikan</t>
  </si>
  <si>
    <t>TOBINGI</t>
  </si>
  <si>
    <t>3604052609700001</t>
  </si>
  <si>
    <t xml:space="preserve">Operator Mesin Bubut Horizontal A  </t>
  </si>
  <si>
    <t>TOMI</t>
  </si>
  <si>
    <t>3328101405810003</t>
  </si>
  <si>
    <t>Link. Kapudenok Ak Ii Rt. 005/003 Kel.Lebak Denok Kec.Citangkil Cilegon</t>
  </si>
  <si>
    <t>TONY DUANTA ARIANTO, A.Md</t>
  </si>
  <si>
    <t>3515062101710006</t>
  </si>
  <si>
    <t xml:space="preserve">Pelaksana Gambar  </t>
  </si>
  <si>
    <t>TOTO SUGIARTO, ST, MM</t>
  </si>
  <si>
    <t>3376021009660001</t>
  </si>
  <si>
    <t>Jl. Pala 25a no. 16 Mejasem Barat Kramat Tegal Tegal</t>
  </si>
  <si>
    <t>Teknik Mesin (S1); Manajemen (S2)</t>
  </si>
  <si>
    <t>TRI AGUS WINARNO</t>
  </si>
  <si>
    <t>3672050710870002</t>
  </si>
  <si>
    <t>TRI NOVENDRA</t>
  </si>
  <si>
    <t xml:space="preserve"> 3521090103830008</t>
  </si>
  <si>
    <t>Jl. Yos Sudarso Gg. Dopal No. 61 Rt 05 / 07 Ds. Lebakgede Kec. Pulomerak Merak - Banten</t>
  </si>
  <si>
    <t>Pelaksana Ahli Perencanaan Produksi</t>
  </si>
  <si>
    <t>TRI WAHYUDI</t>
  </si>
  <si>
    <t>3328150407690004</t>
  </si>
  <si>
    <t>Link. Pringori, Banten, Kota Cilegon, Pulomerak, Suralaya Kel.Suralaya Kec. Pulomerak Cilegon</t>
  </si>
  <si>
    <t>TRIANA SABARWATI</t>
  </si>
  <si>
    <t>BS/3</t>
  </si>
  <si>
    <t xml:space="preserve"> 3672082802660003</t>
  </si>
  <si>
    <t>Jl. Semanggi Raya No.22 Tegal</t>
  </si>
  <si>
    <t>6281542161549</t>
  </si>
  <si>
    <t>TULUS TUPA WICAKSONO, SE</t>
  </si>
  <si>
    <t>Manager Perpajakan</t>
  </si>
  <si>
    <t>Pgs. Manager Perpajakan</t>
  </si>
  <si>
    <t>UJANG BUDIMAN</t>
  </si>
  <si>
    <t>Pagaden</t>
  </si>
  <si>
    <t>3672013112670003</t>
  </si>
  <si>
    <t>Kamp.Ranca Palupuh Rt.01 Rw.017 no.5 Kel.Drangong Kec.Taktakan kota Serang Banten Kota Serang</t>
  </si>
  <si>
    <t>Supervisor Administrasi Produksi &amp; Gudang</t>
  </si>
  <si>
    <t>URIP WIDODO</t>
  </si>
  <si>
    <t>3525070801940002</t>
  </si>
  <si>
    <t xml:space="preserve">Junior Officer Bidang Pengendalian Material  </t>
  </si>
  <si>
    <t>USMAN HERI PRASETYO</t>
  </si>
  <si>
    <t>3525110607720005</t>
  </si>
  <si>
    <t>1992</t>
  </si>
  <si>
    <t>USTAJIBUN</t>
  </si>
  <si>
    <t>3672080503660002</t>
  </si>
  <si>
    <t>Supervisor Fettling 1</t>
  </si>
  <si>
    <t>Pjs. Supervisor Fettling 1</t>
  </si>
  <si>
    <t>UUD SUBIANTO</t>
  </si>
  <si>
    <t>3578082003740002</t>
  </si>
  <si>
    <t xml:space="preserve">Supervisor Permesinan 2  </t>
  </si>
  <si>
    <t xml:space="preserve">Pjs. Supervisor Permesinan 2  </t>
  </si>
  <si>
    <t>VIVIANA DWI PITRADITYA, SE</t>
  </si>
  <si>
    <t>3525051701710003</t>
  </si>
  <si>
    <t>Universitas Negeri Surabaya</t>
  </si>
  <si>
    <t>Senior Auditor Keuangan</t>
  </si>
  <si>
    <t>WAFID AKHMAD RIZAL</t>
  </si>
  <si>
    <t>Pelaksana Inti (Core)</t>
  </si>
  <si>
    <t>WAHID AGUS SALIM</t>
  </si>
  <si>
    <t>3524251903870001</t>
  </si>
  <si>
    <t>Kp. Sambilandak Rt.008/002 Batukuda Kec. Mancak Serang</t>
  </si>
  <si>
    <t>WAHYU HAGONO, SH</t>
  </si>
  <si>
    <t>3504182010790001</t>
  </si>
  <si>
    <t>wahyu@barata.id</t>
  </si>
  <si>
    <t>Hukum Perdata</t>
  </si>
  <si>
    <t>General Manager Biro Human Capital</t>
  </si>
  <si>
    <t>WAHYU HIDAYAT</t>
  </si>
  <si>
    <t>3672072608820002</t>
  </si>
  <si>
    <t>WAHYU ISBACHUDIN F, SST</t>
  </si>
  <si>
    <t>3578082308680002</t>
  </si>
  <si>
    <t xml:space="preserve">Pengelasan </t>
  </si>
  <si>
    <t>Manager Unit Pengendalian Kualitas</t>
  </si>
  <si>
    <t>WAHYU KRISTANTO</t>
  </si>
  <si>
    <t>3672052502730003</t>
  </si>
  <si>
    <t>Pondok Cilegon Indah Blok B 36 No.18 Rt/Rw 02/05 Kel. Kedaleman Kec. Cibeber Cilegon</t>
  </si>
  <si>
    <t>WAHYU PRACITO UTOMO, ST</t>
  </si>
  <si>
    <t>3525121304910002</t>
  </si>
  <si>
    <t>Jalan Jayeng Kusuma Gang 1 No. 34 Desa Tapan RT 02 RW 03 Kecamatan Kedungwaru</t>
  </si>
  <si>
    <t xml:space="preserve">  Teknik Pengairan</t>
  </si>
  <si>
    <t>WAHYU PRASETIO</t>
  </si>
  <si>
    <t>WAHYU TIRTA NUGRAHA, ST</t>
  </si>
  <si>
    <t>3672010904870002</t>
  </si>
  <si>
    <t>WAHYU TRIATMOJO, A.Md</t>
  </si>
  <si>
    <t>3578170605030003</t>
  </si>
  <si>
    <t>Perum Bluru Permai FG-07 Sidoarjo</t>
  </si>
  <si>
    <t>WAHYU WIBOWO</t>
  </si>
  <si>
    <t>3504030611870003</t>
  </si>
  <si>
    <t>Link. Pakuncen RT.004 RW.003 Cilegon</t>
  </si>
  <si>
    <t>6281314458238</t>
  </si>
  <si>
    <t>WALUYO</t>
  </si>
  <si>
    <t>3515082904940004</t>
  </si>
  <si>
    <t xml:space="preserve">  Pembangunan Tenaga Pembangkit Listrik</t>
  </si>
  <si>
    <t>Supervisor Pabrikasi 2</t>
  </si>
  <si>
    <t>WARSITO</t>
  </si>
  <si>
    <t xml:space="preserve"> 3273140608880002</t>
  </si>
  <si>
    <t>Kompleks Bpp Blok E2/02 Rt/Rw 015/003 Kel.Pelamunan Kec.Kramatwatu Serang</t>
  </si>
  <si>
    <t>Junior Officer Blasting, Painting &amp; Forklift</t>
  </si>
  <si>
    <t>WAWAN RIDWAN</t>
  </si>
  <si>
    <t>3376020702750002</t>
  </si>
  <si>
    <t>Link. Delingseng Rt/Rw 001/001 Kel/Desa Kebonsari Kecamatan Citangkil Cilegon</t>
  </si>
  <si>
    <t>WHINARDI</t>
  </si>
  <si>
    <t>3672070602810002</t>
  </si>
  <si>
    <t xml:space="preserve">Pelaksana Teken C  </t>
  </si>
  <si>
    <t>WIDODO</t>
  </si>
  <si>
    <t>Purwodadi</t>
  </si>
  <si>
    <t>3672083008700001</t>
  </si>
  <si>
    <t xml:space="preserve">  Tool Constr </t>
  </si>
  <si>
    <t>Staf Bagian Produksi</t>
  </si>
  <si>
    <t>WIDYA WIBOWO, ST</t>
  </si>
  <si>
    <t xml:space="preserve">Tuban </t>
  </si>
  <si>
    <t>3672082509820001</t>
  </si>
  <si>
    <t>Jl. Basuki Rahmad 55 Tuban</t>
  </si>
  <si>
    <t>WIENDA KARTIKA</t>
  </si>
  <si>
    <t>3376032507700002</t>
  </si>
  <si>
    <t>Sekretaris</t>
  </si>
  <si>
    <t>Pelaksana Administrasi Kontrak</t>
  </si>
  <si>
    <t>WISNU AKHMADAN GIARNAYOGA, S.ST</t>
  </si>
  <si>
    <t>Blitar</t>
  </si>
  <si>
    <t>3529010710900005</t>
  </si>
  <si>
    <t>Sedati Permai, Jl. Sikatan, EE-50, Pabean, Sedati, Sidoarjo</t>
  </si>
  <si>
    <t>Teknik Pembangkit Energi</t>
  </si>
  <si>
    <t>WISNU RAMADHANI ROSTIYANTO, SE.,Ak.</t>
  </si>
  <si>
    <t>3672051203830001</t>
  </si>
  <si>
    <t>Simpang Darmo Permai Utara IV No.18, RT.001/RW.012, Kel.Lontar, Kec.Sambikerep, Surabaya Surabaya</t>
  </si>
  <si>
    <t>wisnuramadhani@barata.id</t>
  </si>
  <si>
    <t>Sekolah Tinggi Ilmu Ekonomi YKPN, Yogyakarta</t>
  </si>
  <si>
    <t>YANA SUPRIATNA</t>
  </si>
  <si>
    <t>3308102205870008</t>
  </si>
  <si>
    <t>Link Kubang Menyawak Rt.004/001 Desa Warnasari Kec.Citangkil Cilegon</t>
  </si>
  <si>
    <t>YANI HANDAYANI</t>
  </si>
  <si>
    <t>3672082905690001</t>
  </si>
  <si>
    <t>Jl.merapi no.76 kav blok F cilegon Serang</t>
  </si>
  <si>
    <t>YANNY RACHMAWATI, S.Pd</t>
  </si>
  <si>
    <t>Dsn. Ngemplak Rt. 002 Rw. 001 Kepatihan Kec. Tulungan Kab. Sidoarjo</t>
  </si>
  <si>
    <t>08993899269</t>
  </si>
  <si>
    <t>Pendidikan Matematika dan Ilmu Pengetahuan Alam</t>
  </si>
  <si>
    <t>STKIP PGRI Sidoarjo</t>
  </si>
  <si>
    <t>YANTO SUSWANTO</t>
  </si>
  <si>
    <t>3672081604670001</t>
  </si>
  <si>
    <t>Kedungkendal RT. 03 RW. 03 Desa Sindangsari Kec. Banjarsari Ciamis</t>
  </si>
  <si>
    <t>6281259062371</t>
  </si>
  <si>
    <t>Junior Corporate Finance</t>
  </si>
  <si>
    <t>YAYAN RISNANDAR</t>
  </si>
  <si>
    <t>3525141801930001</t>
  </si>
  <si>
    <t>YAYAN SURYANA</t>
  </si>
  <si>
    <t>3518215601880001</t>
  </si>
  <si>
    <t>Kp. Sukamaju Rt/Rw 01/06 Desa Mekarsari Kec. Pulomerak  Cilegon</t>
  </si>
  <si>
    <t>YAYAN SURYANTO</t>
  </si>
  <si>
    <t>3672080301900005</t>
  </si>
  <si>
    <t>Jl Raya Serang 001/001 Ds.Jombang Kali Jombang Cilegon</t>
  </si>
  <si>
    <t>YETTY</t>
  </si>
  <si>
    <t>3672031011720002</t>
  </si>
  <si>
    <t>GSM blok G/5 rt002/rw008 kel : harjatani kec: kramatwatu Serang</t>
  </si>
  <si>
    <t xml:space="preserve">AKADEMI PERAWAT </t>
  </si>
  <si>
    <t>Pelaksana K3</t>
  </si>
  <si>
    <t>YETTY MULIANINGSIH, S.Sos</t>
  </si>
  <si>
    <t>3672050511810001</t>
  </si>
  <si>
    <t>Administrasi Bisnis</t>
  </si>
  <si>
    <t xml:space="preserve">Officer Bagian Kesekretariatan </t>
  </si>
  <si>
    <t>YITNO KRISTIANTORO</t>
  </si>
  <si>
    <t>Sinar Ogan</t>
  </si>
  <si>
    <t>3604056210690002</t>
  </si>
  <si>
    <t>Harjatani Permai blok i no. 4, Kramatwatu Serang</t>
  </si>
  <si>
    <t>Tehnik Informatika</t>
  </si>
  <si>
    <t>YOSA DESIKA WIJAYA, S.T</t>
  </si>
  <si>
    <t>3503050309920002</t>
  </si>
  <si>
    <t xml:space="preserve">Manager Pengendalian Kualitas </t>
  </si>
  <si>
    <t xml:space="preserve">Pgs. Manager Pengendalian Kualitas </t>
  </si>
  <si>
    <t>YOSAPAT ERA PRAMONO, ST</t>
  </si>
  <si>
    <t>3515082308930005</t>
  </si>
  <si>
    <t>Potroagung I no.10 Surabaya</t>
  </si>
  <si>
    <t>6281233333946</t>
  </si>
  <si>
    <t>YOSEF HEPIYANTO</t>
  </si>
  <si>
    <t>3578171712880010</t>
  </si>
  <si>
    <t>Semampir tengah 4a no.8 SURABAYA</t>
  </si>
  <si>
    <t>YUDI KURNIAWAN</t>
  </si>
  <si>
    <t>3578102408810000</t>
  </si>
  <si>
    <t>1998</t>
  </si>
  <si>
    <t xml:space="preserve">Operator Mesin Milling  </t>
  </si>
  <si>
    <t>YUDIONO</t>
  </si>
  <si>
    <t>3578042801830002</t>
  </si>
  <si>
    <t>Perum cerme indah blok X/16 Gresik</t>
  </si>
  <si>
    <t>6281222006482</t>
  </si>
  <si>
    <t>Pelaksana Pemeliharaan Listrik C</t>
  </si>
  <si>
    <t>YUDO UTOMO, ST</t>
  </si>
  <si>
    <t>3273022307820019</t>
  </si>
  <si>
    <t>Bringkang RT.009 /RW 010. Menganti Gresik Gresik</t>
  </si>
  <si>
    <t>Production Engineer</t>
  </si>
  <si>
    <t>YULIA HOKUGI SUSANTI, SE</t>
  </si>
  <si>
    <t>3501110101820004</t>
  </si>
  <si>
    <t>yuliahokugi@barata.id</t>
  </si>
  <si>
    <t>Manager Bagian Logistik</t>
  </si>
  <si>
    <t>Pjs. Manager Bagian Logistik</t>
  </si>
  <si>
    <t>BAGIAN LOGISTIK</t>
  </si>
  <si>
    <t>YULIANTO WIBOWO</t>
  </si>
  <si>
    <t>3525131703660001</t>
  </si>
  <si>
    <t>JEMUR WONOSARI gg I /37a SURABAYA</t>
  </si>
  <si>
    <t>6282131001115</t>
  </si>
  <si>
    <t>YUNITA KRISTINA ANGGRAINI</t>
  </si>
  <si>
    <t>6282257510189</t>
  </si>
  <si>
    <t>Farmasi</t>
  </si>
  <si>
    <t>Pelaksana Pelayanan Personil</t>
  </si>
  <si>
    <t>YUNITA NUR CAHYATI, S.ST</t>
  </si>
  <si>
    <t>3578204907920001</t>
  </si>
  <si>
    <t>YUSMAR HARITSA</t>
  </si>
  <si>
    <t>3578021107760002</t>
  </si>
  <si>
    <t>Wisma Lidah Kulon Blok E No. 64 Surabaya</t>
  </si>
  <si>
    <t>6282234197991</t>
  </si>
  <si>
    <t>yusmar@barata.id</t>
  </si>
  <si>
    <t>ZAENAL ARIFIN</t>
  </si>
  <si>
    <t>3578181810880001</t>
  </si>
  <si>
    <t>Perumnas Bumi Cibeber Kencana F8/12 Kel. Cibeber, Kec. Cibeber Cilegon</t>
  </si>
  <si>
    <t xml:space="preserve">SUMBER DAYA MANUSIA </t>
  </si>
  <si>
    <t>ZAINAL ABIDIN, ST</t>
  </si>
  <si>
    <t>3672081609700001</t>
  </si>
  <si>
    <t>ZAINUDIN</t>
  </si>
  <si>
    <t>3205195908830002</t>
  </si>
  <si>
    <t>Jl. Letsuprapto Rt.009 Rw.004 Ds. Ramanuju Kec. Purwakarta Cilegon</t>
  </si>
  <si>
    <t>Officer Pemotongan &amp; Pengelasan</t>
  </si>
  <si>
    <t>ZAINURI RAHMAN, ST</t>
  </si>
  <si>
    <t>3672010310690001</t>
  </si>
  <si>
    <t>ZUBAIRI S.</t>
  </si>
  <si>
    <t>Mendayu</t>
  </si>
  <si>
    <t>3525152212680001</t>
  </si>
  <si>
    <t>Link Tegal Tong Rt/Rw 011/006 Ds. Kebonsari Kec. Citangkil Cilegon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</si>
</sst>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_-;\-* #,##0_-;_-* &quot;-&quot;_-;_-@_-"/>
    <numFmt numFmtId="165" formatCode="[$-421]dd\ mmmm\ yyyy;@"/>
    <numFmt numFmtId="166" formatCode="dd/mm/yyyy;@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theme="2" tint="-0.89999084444715716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gray125">
        <fgColor theme="4" tint="0.3999450666829432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double">
        <color theme="0"/>
      </left>
      <right/>
      <top style="double">
        <color theme="0"/>
      </top>
      <bottom style="double">
        <color theme="0"/>
      </bottom>
      <diagonal/>
    </border>
    <border>
      <left/>
      <right/>
      <top style="double">
        <color theme="0"/>
      </top>
      <bottom style="double">
        <color theme="0"/>
      </bottom>
      <diagonal/>
    </border>
    <border>
      <left/>
      <right style="double">
        <color theme="0"/>
      </right>
      <top style="double">
        <color theme="0"/>
      </top>
      <bottom style="double">
        <color theme="0"/>
      </bottom>
      <diagonal/>
    </border>
    <border>
      <left/>
      <right style="double">
        <color theme="0"/>
      </right>
      <top/>
      <bottom/>
      <diagonal/>
    </border>
    <border>
      <left style="double">
        <color theme="0"/>
      </left>
      <right style="double">
        <color theme="0"/>
      </right>
      <top style="double">
        <color theme="0"/>
      </top>
      <bottom style="double">
        <color theme="0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theme="0"/>
      </left>
      <right style="double">
        <color theme="0"/>
      </right>
      <top style="double">
        <color theme="0"/>
      </top>
      <bottom style="double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6">
    <xf numFmtId="0" fontId="0" fillId="0" borderId="0" xfId="0"/>
    <xf numFmtId="0" fontId="3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4" borderId="0" xfId="0" applyFill="1" applyAlignment="1">
      <alignment horizont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1" fontId="4" fillId="5" borderId="8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165" fontId="5" fillId="2" borderId="9" xfId="0" applyNumberFormat="1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textRotation="90" wrapText="1"/>
    </xf>
    <xf numFmtId="0" fontId="5" fillId="6" borderId="9" xfId="0" applyFont="1" applyFill="1" applyBorder="1" applyAlignment="1">
      <alignment horizontal="center" vertical="center" textRotation="90" wrapText="1"/>
    </xf>
    <xf numFmtId="0" fontId="5" fillId="2" borderId="9" xfId="0" applyFont="1" applyFill="1" applyBorder="1" applyAlignment="1">
      <alignment horizontal="center" vertical="center" textRotation="90" wrapText="1"/>
    </xf>
    <xf numFmtId="0" fontId="5" fillId="7" borderId="9" xfId="0" applyFont="1" applyFill="1" applyBorder="1" applyAlignment="1">
      <alignment horizontal="center" vertical="center" wrapText="1"/>
    </xf>
    <xf numFmtId="0" fontId="5" fillId="8" borderId="9" xfId="0" applyFont="1" applyFill="1" applyBorder="1" applyAlignment="1">
      <alignment horizontal="center" vertical="center" wrapText="1"/>
    </xf>
    <xf numFmtId="0" fontId="5" fillId="9" borderId="7" xfId="0" applyFont="1" applyFill="1" applyBorder="1" applyAlignment="1">
      <alignment horizontal="center" vertical="center" wrapText="1"/>
    </xf>
    <xf numFmtId="0" fontId="5" fillId="10" borderId="7" xfId="0" applyFont="1" applyFill="1" applyBorder="1" applyAlignment="1">
      <alignment horizontal="center" vertical="center" textRotation="90" wrapText="1"/>
    </xf>
    <xf numFmtId="0" fontId="5" fillId="10" borderId="7" xfId="0" applyFont="1" applyFill="1" applyBorder="1" applyAlignment="1">
      <alignment horizontal="center" vertical="center" wrapText="1"/>
    </xf>
    <xf numFmtId="0" fontId="7" fillId="11" borderId="7" xfId="0" applyFont="1" applyFill="1" applyBorder="1" applyAlignment="1">
      <alignment horizontal="center" vertical="center" wrapText="1"/>
    </xf>
    <xf numFmtId="15" fontId="8" fillId="12" borderId="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166" fontId="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166" fontId="9" fillId="0" borderId="0" xfId="0" applyNumberFormat="1" applyFont="1" applyAlignment="1">
      <alignment horizontal="left" vertical="center"/>
    </xf>
    <xf numFmtId="1" fontId="9" fillId="0" borderId="0" xfId="0" applyNumberFormat="1" applyFont="1" applyAlignment="1">
      <alignment horizontal="center" vertical="center"/>
    </xf>
    <xf numFmtId="164" fontId="9" fillId="0" borderId="0" xfId="1" applyFont="1" applyAlignment="1">
      <alignment horizontal="center" vertical="center"/>
    </xf>
    <xf numFmtId="0" fontId="9" fillId="0" borderId="0" xfId="0" applyFont="1" applyAlignment="1">
      <alignment vertical="center"/>
    </xf>
    <xf numFmtId="166" fontId="9" fillId="13" borderId="0" xfId="0" applyNumberFormat="1" applyFont="1" applyFill="1" applyAlignment="1">
      <alignment horizontal="center" vertical="center"/>
    </xf>
    <xf numFmtId="0" fontId="11" fillId="0" borderId="0" xfId="0" applyFont="1" applyAlignment="1">
      <alignment vertical="center"/>
    </xf>
    <xf numFmtId="1" fontId="11" fillId="0" borderId="0" xfId="0" applyNumberFormat="1" applyFont="1" applyAlignment="1">
      <alignment horizontal="center" vertical="center"/>
    </xf>
    <xf numFmtId="166" fontId="9" fillId="14" borderId="0" xfId="0" applyNumberFormat="1" applyFont="1" applyFill="1" applyAlignment="1">
      <alignment horizontal="center" vertical="center"/>
    </xf>
    <xf numFmtId="166" fontId="12" fillId="0" borderId="0" xfId="0" applyNumberFormat="1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ERVER_REKRUTMEN%20&amp;%20ASSESMEN\DATA%20KARYAWAN\dbase-dbase-hc\2022\07.%20JULI\2022%20Jul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ase"/>
      <sheetName val="code"/>
      <sheetName val="notes"/>
      <sheetName val="TNO-divided"/>
      <sheetName val="TNO-nrml"/>
      <sheetName val="purna+out 2022"/>
      <sheetName val="purna+out 2021"/>
      <sheetName val="TNO+koperasi"/>
      <sheetName val="TNO-ver 2"/>
    </sheetNames>
    <sheetDataSet>
      <sheetData sheetId="0">
        <row r="3">
          <cell r="C3" t="str">
            <v>NPK</v>
          </cell>
          <cell r="D3" t="str">
            <v>TEMPAT LAHIR</v>
          </cell>
          <cell r="E3" t="str">
            <v>TGL LAHIR</v>
          </cell>
          <cell r="F3" t="str">
            <v>JENIS KELAMIN</v>
          </cell>
          <cell r="G3" t="str">
            <v>AGAMA</v>
          </cell>
          <cell r="H3" t="str">
            <v>STATUS</v>
          </cell>
          <cell r="I3" t="str">
            <v>NIK</v>
          </cell>
          <cell r="J3" t="str">
            <v>ALAMAT</v>
          </cell>
          <cell r="K3" t="str">
            <v>NO. HP</v>
          </cell>
          <cell r="L3" t="str">
            <v>E-MAIL</v>
          </cell>
          <cell r="M3" t="str">
            <v>TINGKAT PENDIDIKAN</v>
          </cell>
          <cell r="N3" t="str">
            <v>FAKULTAS/JURUSAN</v>
          </cell>
          <cell r="O3" t="str">
            <v>INSTITUSI</v>
          </cell>
          <cell r="P3" t="str">
            <v>TAHUN LULUS</v>
          </cell>
          <cell r="Q3" t="str">
            <v>MULAI BEKERJA</v>
          </cell>
          <cell r="R3" t="str">
            <v>JADI KARY TETAP</v>
          </cell>
          <cell r="S3" t="str">
            <v>STATUS JABATAN</v>
          </cell>
          <cell r="T3" t="str">
            <v>NAMA JABATAN</v>
          </cell>
          <cell r="U3" t="str">
            <v>STATUS + JABATAN</v>
          </cell>
          <cell r="V3" t="str">
            <v>TMT JABATAN</v>
          </cell>
          <cell r="W3" t="str">
            <v>BIDANG / BAGIAN</v>
          </cell>
          <cell r="X3" t="str">
            <v>SATUAN ORGANISASI</v>
          </cell>
          <cell r="Y3" t="str">
            <v>KATEGORI FUNGSI</v>
          </cell>
          <cell r="Z3" t="str">
            <v>LEVEL JABATAN</v>
          </cell>
          <cell r="AA3" t="str">
            <v>KONVERSI BARU</v>
          </cell>
          <cell r="AB3" t="str">
            <v>TMT GRADE</v>
          </cell>
          <cell r="AC3" t="str">
            <v>GAJI POKOK
KONVERSI
(Rp)</v>
          </cell>
          <cell r="AD3" t="str">
            <v>TUNJ. KESEJAHTERAAN
KONVERSI
(Rp)</v>
          </cell>
          <cell r="AE3" t="str">
            <v>TUNJ. PERALIHAN
(Rp)</v>
          </cell>
          <cell r="AF3" t="str">
            <v>TUNJ. JABATAN
(Rp)</v>
          </cell>
          <cell r="AG3" t="str">
            <v>UPAH POKOK BERLAKU
(Rp)</v>
          </cell>
          <cell r="AH3" t="str">
            <v>GAJI POKOK
KONVERSI
(Rp)</v>
          </cell>
          <cell r="AI3" t="str">
            <v>TUNJ. KESEJAHTERAAN
KONVERSI
(Rp)</v>
          </cell>
          <cell r="AJ3" t="str">
            <v>TUNJ. PERALIHAN
(Rp)</v>
          </cell>
          <cell r="AK3" t="str">
            <v>TUNJ. JABATAN
(Rp)</v>
          </cell>
          <cell r="AL3" t="str">
            <v>UPAH POKOK EFISIENSI
(Rp)</v>
          </cell>
          <cell r="AM3" t="str">
            <v>STATUS
KE-AKTIFAN</v>
          </cell>
          <cell r="AN3" t="str">
            <v>STATUS DRMHKAN</v>
          </cell>
          <cell r="AO3" t="str">
            <v>TMT DRMHKAN / AKTF KMBL</v>
          </cell>
          <cell r="AP3" t="str">
            <v>KODE
ORG</v>
          </cell>
          <cell r="AQ3" t="str">
            <v>KODE BID / BAG</v>
          </cell>
          <cell r="AR3" t="str">
            <v>AKTIVITAS</v>
          </cell>
          <cell r="AS3" t="str">
            <v>NEW JAN 2022</v>
          </cell>
          <cell r="AT3" t="str">
            <v>SUB 
AKTIVITAS</v>
          </cell>
          <cell r="AU3" t="str">
            <v>STATUS KEPEGAWAIAN (1)</v>
          </cell>
          <cell r="AV3" t="str">
            <v>TEKNIK/ NON TEKNIK</v>
          </cell>
          <cell r="AW3" t="str">
            <v>GOL. PEND.</v>
          </cell>
        </row>
        <row r="4">
          <cell r="C4">
            <v>694855</v>
          </cell>
          <cell r="D4" t="str">
            <v>Magetan</v>
          </cell>
          <cell r="E4">
            <v>25458</v>
          </cell>
          <cell r="F4" t="str">
            <v>P</v>
          </cell>
          <cell r="G4" t="str">
            <v>Islam</v>
          </cell>
          <cell r="H4" t="str">
            <v>K/2</v>
          </cell>
          <cell r="I4" t="str">
            <v>3515085101930000</v>
          </cell>
          <cell r="J4"/>
          <cell r="K4"/>
          <cell r="L4"/>
          <cell r="M4" t="str">
            <v>STM</v>
          </cell>
          <cell r="N4" t="str">
            <v xml:space="preserve"> Listrik </v>
          </cell>
          <cell r="O4"/>
          <cell r="P4">
            <v>1988</v>
          </cell>
          <cell r="Q4">
            <v>33039</v>
          </cell>
          <cell r="R4">
            <v>33558</v>
          </cell>
          <cell r="S4" t="str">
            <v>Definitif</v>
          </cell>
          <cell r="T4" t="str">
            <v>Pelaksana Pemeliharaan Listrik A</v>
          </cell>
          <cell r="U4" t="str">
            <v>Pelaksana Pemeliharaan Listrik A</v>
          </cell>
          <cell r="V4">
            <v>44571</v>
          </cell>
          <cell r="W4" t="str">
            <v>BAGIAN PERAWATAN &amp; PERBAIKAN</v>
          </cell>
          <cell r="X4" t="str">
            <v>DIVISI INDUSTRI KOMPONEN &amp; PERMESINAN</v>
          </cell>
          <cell r="Y4" t="str">
            <v>Core</v>
          </cell>
          <cell r="Z4">
            <v>6</v>
          </cell>
          <cell r="AA4">
            <v>4</v>
          </cell>
          <cell r="AB4">
            <v>44424</v>
          </cell>
          <cell r="AC4">
            <v>6900000</v>
          </cell>
          <cell r="AD4">
            <v>766667</v>
          </cell>
          <cell r="AE4">
            <v>-522767</v>
          </cell>
          <cell r="AF4">
            <v>0</v>
          </cell>
          <cell r="AG4">
            <v>7143900</v>
          </cell>
          <cell r="AH4">
            <v>5175000</v>
          </cell>
          <cell r="AI4">
            <v>575000.25</v>
          </cell>
          <cell r="AJ4">
            <v>-522767</v>
          </cell>
          <cell r="AK4">
            <v>0</v>
          </cell>
          <cell r="AL4">
            <v>5227233.25</v>
          </cell>
          <cell r="AM4" t="str">
            <v>A</v>
          </cell>
          <cell r="AN4" t="str">
            <v>-</v>
          </cell>
          <cell r="AO4" t="str">
            <v>-</v>
          </cell>
          <cell r="AP4" t="str">
            <v>DKP</v>
          </cell>
          <cell r="AQ4" t="str">
            <v>MNT</v>
          </cell>
          <cell r="AR4" t="str">
            <v>TTL</v>
          </cell>
          <cell r="AS4" t="str">
            <v>TTL</v>
          </cell>
          <cell r="AT4" t="str">
            <v>-</v>
          </cell>
          <cell r="AU4" t="str">
            <v>KT</v>
          </cell>
          <cell r="AV4" t="str">
            <v>T</v>
          </cell>
          <cell r="AW4" t="str">
            <v>C</v>
          </cell>
        </row>
        <row r="5">
          <cell r="C5">
            <v>735493</v>
          </cell>
          <cell r="D5" t="str">
            <v>Pasuruan</v>
          </cell>
          <cell r="E5">
            <v>27028</v>
          </cell>
          <cell r="F5" t="str">
            <v>P</v>
          </cell>
          <cell r="G5" t="str">
            <v>Islam</v>
          </cell>
          <cell r="H5" t="str">
            <v>K/2</v>
          </cell>
          <cell r="I5" t="str">
            <v>3515183012730001</v>
          </cell>
          <cell r="J5"/>
          <cell r="K5"/>
          <cell r="L5"/>
          <cell r="M5" t="str">
            <v>STM</v>
          </cell>
          <cell r="N5" t="str">
            <v>Mesin</v>
          </cell>
          <cell r="O5"/>
          <cell r="P5">
            <v>1993</v>
          </cell>
          <cell r="Q5">
            <v>40041</v>
          </cell>
          <cell r="R5">
            <v>40148</v>
          </cell>
          <cell r="S5" t="str">
            <v>Definitif</v>
          </cell>
          <cell r="T5" t="str">
            <v>Pelaksana Stel Assembling B Bagian Produksi 4</v>
          </cell>
          <cell r="U5" t="str">
            <v>Pelaksana Stel Assembling B Bagian Produksi 4</v>
          </cell>
          <cell r="V5">
            <v>44061</v>
          </cell>
          <cell r="W5" t="str">
            <v>BAGIAN PRODUKSI PABRIK PERALATAN INDUSTRI 2</v>
          </cell>
          <cell r="X5" t="str">
            <v>PABRIK PERALATAN INDUSTRI</v>
          </cell>
          <cell r="Y5" t="str">
            <v>Core</v>
          </cell>
          <cell r="Z5">
            <v>6</v>
          </cell>
          <cell r="AA5">
            <v>2</v>
          </cell>
          <cell r="AB5">
            <v>44424</v>
          </cell>
          <cell r="AC5">
            <v>4900000</v>
          </cell>
          <cell r="AD5">
            <v>544444</v>
          </cell>
          <cell r="AE5">
            <v>1117505.555555556</v>
          </cell>
          <cell r="AF5">
            <v>0</v>
          </cell>
          <cell r="AG5">
            <v>6561949.555555556</v>
          </cell>
          <cell r="AH5">
            <v>3675000</v>
          </cell>
          <cell r="AI5">
            <v>408333.33333333337</v>
          </cell>
          <cell r="AJ5">
            <v>1117505.555555556</v>
          </cell>
          <cell r="AK5">
            <v>0</v>
          </cell>
          <cell r="AL5">
            <v>5200838.8888888899</v>
          </cell>
          <cell r="AM5" t="str">
            <v>A</v>
          </cell>
          <cell r="AN5" t="str">
            <v>-</v>
          </cell>
          <cell r="AO5" t="str">
            <v>-</v>
          </cell>
          <cell r="AP5" t="str">
            <v>PPI</v>
          </cell>
          <cell r="AQ5" t="str">
            <v>-</v>
          </cell>
          <cell r="AR5" t="str">
            <v>TL</v>
          </cell>
          <cell r="AS5" t="str">
            <v>TL</v>
          </cell>
          <cell r="AT5" t="str">
            <v>BP</v>
          </cell>
          <cell r="AU5" t="str">
            <v>KT</v>
          </cell>
          <cell r="AV5" t="str">
            <v>T</v>
          </cell>
          <cell r="AW5" t="str">
            <v>C</v>
          </cell>
        </row>
        <row r="6">
          <cell r="C6">
            <v>785483</v>
          </cell>
          <cell r="D6" t="str">
            <v>Bojonegoro</v>
          </cell>
          <cell r="E6">
            <v>28804</v>
          </cell>
          <cell r="F6" t="str">
            <v>P</v>
          </cell>
          <cell r="G6" t="str">
            <v>Islam</v>
          </cell>
          <cell r="H6" t="str">
            <v>K/1</v>
          </cell>
          <cell r="I6" t="str">
            <v>3522181009780003</v>
          </cell>
          <cell r="J6" t="str">
            <v>Ds Kaliombo, Rt/Rw 20/10, kec Purwosari, kab Bojonegoro Bojonegoro</v>
          </cell>
          <cell r="K6" t="str">
            <v>6281231044968</v>
          </cell>
          <cell r="L6"/>
          <cell r="M6" t="str">
            <v>SMA</v>
          </cell>
          <cell r="N6" t="str">
            <v xml:space="preserve"> IPA </v>
          </cell>
          <cell r="O6"/>
          <cell r="P6">
            <v>1997</v>
          </cell>
          <cell r="Q6">
            <v>39860</v>
          </cell>
          <cell r="R6">
            <v>39949</v>
          </cell>
          <cell r="S6" t="str">
            <v>Pjs.</v>
          </cell>
          <cell r="T6" t="str">
            <v>Supervisor Perakitan 3</v>
          </cell>
          <cell r="U6" t="str">
            <v>Pjs. Supervisor Perakitan 3</v>
          </cell>
          <cell r="V6">
            <v>44090</v>
          </cell>
          <cell r="W6" t="str">
            <v>BAGIAN PRODUKSI 3</v>
          </cell>
          <cell r="X6" t="str">
            <v>PABRIK PERALATAN INDUSTRI</v>
          </cell>
          <cell r="Y6" t="str">
            <v>Core</v>
          </cell>
          <cell r="Z6">
            <v>4</v>
          </cell>
          <cell r="AA6">
            <v>2</v>
          </cell>
          <cell r="AB6">
            <v>44424</v>
          </cell>
          <cell r="AC6">
            <v>4900000</v>
          </cell>
          <cell r="AD6">
            <v>544444</v>
          </cell>
          <cell r="AE6">
            <v>705462.55555555597</v>
          </cell>
          <cell r="AF6">
            <v>1871793</v>
          </cell>
          <cell r="AG6">
            <v>8021699.555555556</v>
          </cell>
          <cell r="AH6">
            <v>3675000</v>
          </cell>
          <cell r="AI6">
            <v>408333.33333333337</v>
          </cell>
          <cell r="AJ6">
            <v>705462.55555555597</v>
          </cell>
          <cell r="AK6">
            <v>935896.5</v>
          </cell>
          <cell r="AL6">
            <v>5724692.3888888899</v>
          </cell>
          <cell r="AM6" t="str">
            <v>A</v>
          </cell>
          <cell r="AN6" t="str">
            <v>-</v>
          </cell>
          <cell r="AO6" t="str">
            <v>-</v>
          </cell>
          <cell r="AP6" t="str">
            <v>PPI</v>
          </cell>
          <cell r="AQ6" t="str">
            <v>-</v>
          </cell>
          <cell r="AR6" t="str">
            <v>TTL</v>
          </cell>
          <cell r="AS6" t="str">
            <v>TTL</v>
          </cell>
          <cell r="AT6" t="str">
            <v>BP</v>
          </cell>
          <cell r="AU6" t="str">
            <v>KT</v>
          </cell>
          <cell r="AV6" t="str">
            <v>NT</v>
          </cell>
          <cell r="AW6" t="str">
            <v>C</v>
          </cell>
        </row>
        <row r="7">
          <cell r="C7">
            <v>795757</v>
          </cell>
          <cell r="D7" t="str">
            <v>Nganjuk</v>
          </cell>
          <cell r="E7">
            <v>29082</v>
          </cell>
          <cell r="F7" t="str">
            <v>P</v>
          </cell>
          <cell r="G7" t="str">
            <v>Islam</v>
          </cell>
          <cell r="H7" t="str">
            <v>K/</v>
          </cell>
          <cell r="I7"/>
          <cell r="J7"/>
          <cell r="K7"/>
          <cell r="L7"/>
          <cell r="M7" t="str">
            <v>SMA</v>
          </cell>
          <cell r="N7" t="str">
            <v>IPS</v>
          </cell>
          <cell r="O7"/>
          <cell r="P7">
            <v>2014</v>
          </cell>
          <cell r="Q7">
            <v>42932</v>
          </cell>
          <cell r="R7">
            <v>43055</v>
          </cell>
          <cell r="S7" t="str">
            <v>Definitif</v>
          </cell>
          <cell r="T7" t="str">
            <v>Pelaksana Stel Mekanik (Fabrikasi) Bagian Produksi 4</v>
          </cell>
          <cell r="U7" t="str">
            <v>Pelaksana Stel Mekanik (Fabrikasi) Bagian Produksi 4</v>
          </cell>
          <cell r="V7">
            <v>44061</v>
          </cell>
          <cell r="W7" t="str">
            <v>BAGIAN PRODUKSI PABRIK PERALATAN INDUSTRI 2</v>
          </cell>
          <cell r="X7" t="str">
            <v>PABRIK PERALATAN INDUSTRI</v>
          </cell>
          <cell r="Y7" t="str">
            <v>Core</v>
          </cell>
          <cell r="Z7">
            <v>6</v>
          </cell>
          <cell r="AA7">
            <v>1</v>
          </cell>
          <cell r="AB7">
            <v>44424</v>
          </cell>
          <cell r="AC7">
            <v>4500000</v>
          </cell>
          <cell r="AD7">
            <v>500000</v>
          </cell>
          <cell r="AE7">
            <v>647100</v>
          </cell>
          <cell r="AF7">
            <v>0</v>
          </cell>
          <cell r="AG7">
            <v>5647100</v>
          </cell>
          <cell r="AH7">
            <v>3375000</v>
          </cell>
          <cell r="AI7">
            <v>375000</v>
          </cell>
          <cell r="AJ7">
            <v>647100</v>
          </cell>
          <cell r="AK7">
            <v>0</v>
          </cell>
          <cell r="AL7">
            <v>4397100</v>
          </cell>
          <cell r="AM7" t="str">
            <v>A</v>
          </cell>
          <cell r="AN7" t="str">
            <v>-</v>
          </cell>
          <cell r="AO7" t="str">
            <v>-</v>
          </cell>
          <cell r="AP7" t="str">
            <v>PPI</v>
          </cell>
          <cell r="AQ7" t="str">
            <v>-</v>
          </cell>
          <cell r="AR7" t="str">
            <v>TL</v>
          </cell>
          <cell r="AS7" t="str">
            <v>TL</v>
          </cell>
          <cell r="AT7" t="str">
            <v>BP</v>
          </cell>
          <cell r="AU7" t="str">
            <v>KT</v>
          </cell>
          <cell r="AV7" t="str">
            <v>NT</v>
          </cell>
          <cell r="AW7" t="str">
            <v>C</v>
          </cell>
        </row>
        <row r="8">
          <cell r="C8">
            <v>965864</v>
          </cell>
          <cell r="D8" t="str">
            <v>Madiun</v>
          </cell>
          <cell r="E8">
            <v>35144</v>
          </cell>
          <cell r="F8" t="str">
            <v>P</v>
          </cell>
          <cell r="G8" t="str">
            <v>Islam</v>
          </cell>
          <cell r="H8" t="str">
            <v>BK</v>
          </cell>
          <cell r="I8" t="str">
            <v>3577032003960004</v>
          </cell>
          <cell r="J8" t="str">
            <v>Jl. Taman Praja No. 15. Kel Mojorejo Kec Taman, Madiun</v>
          </cell>
          <cell r="K8"/>
          <cell r="L8"/>
          <cell r="M8" t="str">
            <v>D3</v>
          </cell>
          <cell r="N8" t="str">
            <v>Teknik Mesin</v>
          </cell>
          <cell r="O8" t="str">
            <v>Institut Teknologi Sepuluh Nopember</v>
          </cell>
          <cell r="P8">
            <v>2017</v>
          </cell>
          <cell r="Q8">
            <v>43313</v>
          </cell>
          <cell r="R8">
            <v>43525</v>
          </cell>
          <cell r="S8" t="str">
            <v>Definitif</v>
          </cell>
          <cell r="T8" t="str">
            <v>Junior Engineer</v>
          </cell>
          <cell r="U8" t="str">
            <v>Junior Engineer</v>
          </cell>
          <cell r="V8" t="str">
            <v>-</v>
          </cell>
          <cell r="W8" t="str">
            <v>BAGIAN TEKNIK</v>
          </cell>
          <cell r="X8" t="str">
            <v>DIVISI INDUSTRI KOMPONEN &amp; PERMESINAN</v>
          </cell>
          <cell r="Y8" t="str">
            <v>Core</v>
          </cell>
          <cell r="Z8">
            <v>5</v>
          </cell>
          <cell r="AA8">
            <v>3</v>
          </cell>
          <cell r="AB8">
            <v>44424</v>
          </cell>
          <cell r="AC8">
            <v>5900000</v>
          </cell>
          <cell r="AD8">
            <v>655556</v>
          </cell>
          <cell r="AE8">
            <v>560819.44444444403</v>
          </cell>
          <cell r="AF8">
            <v>0</v>
          </cell>
          <cell r="AG8">
            <v>7116375.444444444</v>
          </cell>
          <cell r="AH8">
            <v>4425000</v>
          </cell>
          <cell r="AI8">
            <v>491666.66666666674</v>
          </cell>
          <cell r="AJ8">
            <v>560819.44444444403</v>
          </cell>
          <cell r="AK8">
            <v>0</v>
          </cell>
          <cell r="AL8">
            <v>5477486.111111111</v>
          </cell>
          <cell r="AM8" t="str">
            <v>A</v>
          </cell>
          <cell r="AN8" t="str">
            <v>-</v>
          </cell>
          <cell r="AO8" t="str">
            <v>-</v>
          </cell>
          <cell r="AP8" t="str">
            <v>DKP</v>
          </cell>
          <cell r="AQ8" t="str">
            <v>PEM</v>
          </cell>
          <cell r="AR8" t="str">
            <v>TTL</v>
          </cell>
          <cell r="AS8" t="str">
            <v>TTL</v>
          </cell>
          <cell r="AT8" t="str">
            <v>-</v>
          </cell>
          <cell r="AU8" t="str">
            <v>KT</v>
          </cell>
          <cell r="AV8" t="str">
            <v>T</v>
          </cell>
          <cell r="AW8" t="str">
            <v>D</v>
          </cell>
        </row>
        <row r="9">
          <cell r="C9">
            <v>1</v>
          </cell>
          <cell r="D9">
            <v>2</v>
          </cell>
          <cell r="E9">
            <v>3</v>
          </cell>
          <cell r="F9">
            <v>4</v>
          </cell>
          <cell r="G9">
            <v>5</v>
          </cell>
          <cell r="H9">
            <v>6</v>
          </cell>
          <cell r="I9">
            <v>7</v>
          </cell>
          <cell r="J9">
            <v>8</v>
          </cell>
          <cell r="K9">
            <v>9</v>
          </cell>
          <cell r="L9">
            <v>10</v>
          </cell>
          <cell r="M9">
            <v>11</v>
          </cell>
          <cell r="N9">
            <v>12</v>
          </cell>
          <cell r="O9">
            <v>13</v>
          </cell>
          <cell r="P9">
            <v>14</v>
          </cell>
          <cell r="Q9">
            <v>15</v>
          </cell>
          <cell r="R9">
            <v>16</v>
          </cell>
          <cell r="S9">
            <v>17</v>
          </cell>
          <cell r="T9">
            <v>18</v>
          </cell>
          <cell r="U9">
            <v>19</v>
          </cell>
          <cell r="V9">
            <v>20</v>
          </cell>
          <cell r="W9">
            <v>21</v>
          </cell>
          <cell r="X9">
            <v>22</v>
          </cell>
          <cell r="Y9">
            <v>23</v>
          </cell>
          <cell r="Z9">
            <v>24</v>
          </cell>
          <cell r="AA9">
            <v>25</v>
          </cell>
          <cell r="AB9">
            <v>26</v>
          </cell>
          <cell r="AC9">
            <v>27</v>
          </cell>
          <cell r="AD9">
            <v>28</v>
          </cell>
          <cell r="AE9">
            <v>29</v>
          </cell>
          <cell r="AF9">
            <v>30</v>
          </cell>
          <cell r="AG9">
            <v>31</v>
          </cell>
          <cell r="AH9">
            <v>32</v>
          </cell>
          <cell r="AI9">
            <v>33</v>
          </cell>
          <cell r="AJ9">
            <v>34</v>
          </cell>
          <cell r="AK9">
            <v>35</v>
          </cell>
          <cell r="AL9">
            <v>36</v>
          </cell>
          <cell r="AM9">
            <v>37</v>
          </cell>
          <cell r="AN9">
            <v>38</v>
          </cell>
          <cell r="AO9">
            <v>39</v>
          </cell>
          <cell r="AP9"/>
          <cell r="AQ9"/>
          <cell r="AR9"/>
          <cell r="AS9"/>
          <cell r="AT9"/>
          <cell r="AU9"/>
          <cell r="AV9"/>
          <cell r="AW9"/>
        </row>
        <row r="10">
          <cell r="C10">
            <v>654594</v>
          </cell>
          <cell r="D10" t="str">
            <v>Tegal</v>
          </cell>
          <cell r="E10">
            <v>24062</v>
          </cell>
          <cell r="F10" t="str">
            <v>P</v>
          </cell>
          <cell r="G10" t="str">
            <v>Islam</v>
          </cell>
          <cell r="H10" t="str">
            <v>K/2</v>
          </cell>
          <cell r="I10" t="str">
            <v xml:space="preserve"> 3672081608720004</v>
          </cell>
          <cell r="J10"/>
          <cell r="K10"/>
          <cell r="L10"/>
          <cell r="M10" t="str">
            <v>STM</v>
          </cell>
          <cell r="N10" t="str">
            <v>Mesin Umum</v>
          </cell>
          <cell r="O10"/>
          <cell r="P10">
            <v>1985</v>
          </cell>
          <cell r="Q10">
            <v>31553</v>
          </cell>
          <cell r="R10">
            <v>33147</v>
          </cell>
          <cell r="S10" t="str">
            <v>Definitif</v>
          </cell>
          <cell r="T10" t="str">
            <v xml:space="preserve">Fitter Bidang Konstruksi  </v>
          </cell>
          <cell r="U10" t="str">
            <v xml:space="preserve">Fitter Bidang Konstruksi  </v>
          </cell>
          <cell r="V10" t="str">
            <v>-</v>
          </cell>
          <cell r="W10" t="str">
            <v>BAGIAN PRODUKSI</v>
          </cell>
          <cell r="X10" t="str">
            <v>PABRIK HIDROMEKANIKAL TEGAL</v>
          </cell>
          <cell r="Y10" t="str">
            <v>Core</v>
          </cell>
          <cell r="Z10">
            <v>6</v>
          </cell>
          <cell r="AA10">
            <v>3</v>
          </cell>
          <cell r="AB10">
            <v>44424</v>
          </cell>
          <cell r="AC10">
            <v>5900000</v>
          </cell>
          <cell r="AD10">
            <v>655556</v>
          </cell>
          <cell r="AE10">
            <v>450394.44444444403</v>
          </cell>
          <cell r="AF10">
            <v>0</v>
          </cell>
          <cell r="AG10">
            <v>7005950.444444444</v>
          </cell>
          <cell r="AH10">
            <v>2950000</v>
          </cell>
          <cell r="AI10">
            <v>0</v>
          </cell>
          <cell r="AJ10">
            <v>0</v>
          </cell>
          <cell r="AK10">
            <v>0</v>
          </cell>
          <cell r="AL10">
            <v>2950000</v>
          </cell>
          <cell r="AM10" t="str">
            <v>NA</v>
          </cell>
          <cell r="AN10" t="str">
            <v>H</v>
          </cell>
          <cell r="AO10">
            <v>44433</v>
          </cell>
          <cell r="AP10" t="str">
            <v>TGL</v>
          </cell>
          <cell r="AQ10" t="str">
            <v>-</v>
          </cell>
          <cell r="AR10" t="str">
            <v>TL</v>
          </cell>
          <cell r="AS10" t="str">
            <v>TL</v>
          </cell>
          <cell r="AT10" t="str">
            <v>-</v>
          </cell>
          <cell r="AU10" t="str">
            <v>KT</v>
          </cell>
          <cell r="AV10" t="str">
            <v>T</v>
          </cell>
          <cell r="AW10" t="str">
            <v>C</v>
          </cell>
        </row>
        <row r="11">
          <cell r="C11">
            <v>655147</v>
          </cell>
          <cell r="D11" t="str">
            <v>Surabaya</v>
          </cell>
          <cell r="E11">
            <v>24067</v>
          </cell>
          <cell r="F11" t="str">
            <v>W</v>
          </cell>
          <cell r="G11" t="str">
            <v>Kristen</v>
          </cell>
          <cell r="H11" t="str">
            <v>BS</v>
          </cell>
          <cell r="I11" t="str">
            <v>3578246111650003</v>
          </cell>
          <cell r="J11" t="str">
            <v>Jl. Karangan Jaya IV no. 35 Surabaya</v>
          </cell>
          <cell r="K11"/>
          <cell r="L11" t="str">
            <v>florence@barata.id</v>
          </cell>
          <cell r="M11" t="str">
            <v>S1</v>
          </cell>
          <cell r="N11" t="str">
            <v xml:space="preserve">Matematika </v>
          </cell>
          <cell r="O11"/>
          <cell r="P11">
            <v>1990</v>
          </cell>
          <cell r="Q11">
            <v>33574</v>
          </cell>
          <cell r="R11">
            <v>33940</v>
          </cell>
          <cell r="S11" t="str">
            <v>Definitif</v>
          </cell>
          <cell r="T11" t="str">
            <v xml:space="preserve">Officer Perencanaan &amp; Pengendalian Material  </v>
          </cell>
          <cell r="U11" t="str">
            <v xml:space="preserve">Officer Perencanaan &amp; Pengendalian Material  </v>
          </cell>
          <cell r="V11" t="str">
            <v>-</v>
          </cell>
          <cell r="W11" t="str">
            <v>BIDANG PERENCANAAN SUPPLY CHAIN</v>
          </cell>
          <cell r="X11" t="str">
            <v>BIRO MANAJEMEN SUPPLY CHAIN</v>
          </cell>
          <cell r="Y11" t="str">
            <v>Support</v>
          </cell>
          <cell r="Z11">
            <v>5</v>
          </cell>
          <cell r="AA11">
            <v>6</v>
          </cell>
          <cell r="AB11">
            <v>44424</v>
          </cell>
          <cell r="AC11">
            <v>8900000</v>
          </cell>
          <cell r="AD11">
            <v>988889</v>
          </cell>
          <cell r="AE11">
            <v>3780786.1111111119</v>
          </cell>
          <cell r="AF11">
            <v>0</v>
          </cell>
          <cell r="AG11">
            <v>13669675.111111112</v>
          </cell>
          <cell r="AH11">
            <v>4450000</v>
          </cell>
          <cell r="AI11">
            <v>0</v>
          </cell>
          <cell r="AJ11">
            <v>0</v>
          </cell>
          <cell r="AK11">
            <v>0</v>
          </cell>
          <cell r="AL11">
            <v>4450000</v>
          </cell>
          <cell r="AM11" t="str">
            <v>NA</v>
          </cell>
          <cell r="AN11" t="str">
            <v>H</v>
          </cell>
          <cell r="AO11">
            <v>44433</v>
          </cell>
          <cell r="AP11" t="str">
            <v>BSC</v>
          </cell>
          <cell r="AQ11" t="str">
            <v>-</v>
          </cell>
          <cell r="AR11" t="str">
            <v>TTL</v>
          </cell>
          <cell r="AS11" t="str">
            <v>TTL</v>
          </cell>
          <cell r="AT11" t="str">
            <v>-</v>
          </cell>
          <cell r="AU11" t="str">
            <v>KT</v>
          </cell>
          <cell r="AV11" t="str">
            <v>NT</v>
          </cell>
          <cell r="AW11" t="str">
            <v>F</v>
          </cell>
        </row>
        <row r="12">
          <cell r="C12">
            <v>664684</v>
          </cell>
          <cell r="D12" t="str">
            <v>Sidoarjo</v>
          </cell>
          <cell r="E12">
            <v>24133</v>
          </cell>
          <cell r="F12" t="str">
            <v>P</v>
          </cell>
          <cell r="G12" t="str">
            <v>Islam</v>
          </cell>
          <cell r="H12" t="str">
            <v>BK</v>
          </cell>
          <cell r="I12" t="str">
            <v>3516052601660002</v>
          </cell>
          <cell r="J12"/>
          <cell r="K12"/>
          <cell r="L12"/>
          <cell r="M12" t="str">
            <v>STM</v>
          </cell>
          <cell r="N12" t="str">
            <v>Mesin</v>
          </cell>
          <cell r="O12"/>
          <cell r="P12">
            <v>1986</v>
          </cell>
          <cell r="Q12">
            <v>32827</v>
          </cell>
          <cell r="R12">
            <v>33161</v>
          </cell>
          <cell r="S12" t="str">
            <v>Definitif</v>
          </cell>
          <cell r="T12" t="str">
            <v>Pelaksana Cetak 4</v>
          </cell>
          <cell r="U12" t="str">
            <v>Pelaksana Cetak 4</v>
          </cell>
          <cell r="V12">
            <v>44571</v>
          </cell>
          <cell r="W12" t="str">
            <v>BAGIAN PRODUKSI 1</v>
          </cell>
          <cell r="X12" t="str">
            <v>PABRIK PENGECORAN</v>
          </cell>
          <cell r="Y12" t="str">
            <v>Core</v>
          </cell>
          <cell r="Z12">
            <v>6</v>
          </cell>
          <cell r="AA12">
            <v>4</v>
          </cell>
          <cell r="AB12">
            <v>44424</v>
          </cell>
          <cell r="AC12">
            <v>6900000</v>
          </cell>
          <cell r="AD12">
            <v>766667</v>
          </cell>
          <cell r="AE12">
            <v>-310886.66666666698</v>
          </cell>
          <cell r="AF12">
            <v>0</v>
          </cell>
          <cell r="AG12">
            <v>7355780.333333333</v>
          </cell>
          <cell r="AH12">
            <v>3450000</v>
          </cell>
          <cell r="AI12">
            <v>0</v>
          </cell>
          <cell r="AJ12">
            <v>0</v>
          </cell>
          <cell r="AK12">
            <v>0</v>
          </cell>
          <cell r="AL12">
            <v>3450000</v>
          </cell>
          <cell r="AM12" t="str">
            <v>NA</v>
          </cell>
          <cell r="AN12" t="str">
            <v>H</v>
          </cell>
          <cell r="AO12">
            <v>44433</v>
          </cell>
          <cell r="AP12" t="str">
            <v>FOU</v>
          </cell>
          <cell r="AQ12" t="str">
            <v>-</v>
          </cell>
          <cell r="AR12" t="str">
            <v>TTL</v>
          </cell>
          <cell r="AS12" t="str">
            <v>TL</v>
          </cell>
          <cell r="AT12" t="str">
            <v>BP</v>
          </cell>
          <cell r="AU12" t="str">
            <v>KT</v>
          </cell>
          <cell r="AV12" t="str">
            <v>T</v>
          </cell>
          <cell r="AW12" t="str">
            <v>C</v>
          </cell>
        </row>
        <row r="13">
          <cell r="C13">
            <v>664816</v>
          </cell>
          <cell r="D13" t="str">
            <v>Malang</v>
          </cell>
          <cell r="E13">
            <v>24145</v>
          </cell>
          <cell r="F13" t="str">
            <v>P</v>
          </cell>
          <cell r="G13" t="str">
            <v>Islam</v>
          </cell>
          <cell r="H13" t="str">
            <v>K/3</v>
          </cell>
          <cell r="I13" t="str">
            <v>3573030702660001</v>
          </cell>
          <cell r="J13" t="str">
            <v>Kol. Sugiono 3A no 290 Malang Kota Malang</v>
          </cell>
          <cell r="K13"/>
          <cell r="L13" t="str">
            <v>djarnoadrianto@barata.id</v>
          </cell>
          <cell r="M13" t="str">
            <v>S1</v>
          </cell>
          <cell r="N13" t="str">
            <v>Teknik Kimia</v>
          </cell>
          <cell r="O13" t="str">
            <v>Universitas Brawijaya</v>
          </cell>
          <cell r="P13">
            <v>1990</v>
          </cell>
          <cell r="Q13">
            <v>33161</v>
          </cell>
          <cell r="R13">
            <v>33526</v>
          </cell>
          <cell r="S13" t="str">
            <v>Definitif</v>
          </cell>
          <cell r="T13" t="str">
            <v xml:space="preserve">General Manager Biro Enjiniring  </v>
          </cell>
          <cell r="U13" t="str">
            <v xml:space="preserve">General Manager Biro Enjiniring  </v>
          </cell>
          <cell r="V13">
            <v>44053</v>
          </cell>
          <cell r="W13" t="str">
            <v>BIRO ENJINIRING</v>
          </cell>
          <cell r="X13" t="str">
            <v>BIRO ENJINIRING</v>
          </cell>
          <cell r="Y13" t="str">
            <v>Core</v>
          </cell>
          <cell r="Z13">
            <v>1</v>
          </cell>
          <cell r="AA13">
            <v>10</v>
          </cell>
          <cell r="AB13">
            <v>44424</v>
          </cell>
          <cell r="AC13">
            <v>13000000</v>
          </cell>
          <cell r="AD13">
            <v>1444444</v>
          </cell>
          <cell r="AE13">
            <v>5114305.555555556</v>
          </cell>
          <cell r="AF13">
            <v>6615600</v>
          </cell>
          <cell r="AG13">
            <v>26174349.555555556</v>
          </cell>
          <cell r="AH13">
            <v>6500000</v>
          </cell>
          <cell r="AI13">
            <v>0</v>
          </cell>
          <cell r="AJ13">
            <v>0</v>
          </cell>
          <cell r="AK13">
            <v>0</v>
          </cell>
          <cell r="AL13">
            <v>6500000</v>
          </cell>
          <cell r="AM13" t="str">
            <v>NA</v>
          </cell>
          <cell r="AN13" t="str">
            <v>H</v>
          </cell>
          <cell r="AO13">
            <v>44433</v>
          </cell>
          <cell r="AP13" t="str">
            <v>BEJ</v>
          </cell>
          <cell r="AQ13" t="str">
            <v>-</v>
          </cell>
          <cell r="AR13" t="str">
            <v>TL</v>
          </cell>
          <cell r="AS13" t="str">
            <v>TTL</v>
          </cell>
          <cell r="AT13" t="str">
            <v>-</v>
          </cell>
          <cell r="AU13" t="str">
            <v>KT</v>
          </cell>
          <cell r="AV13" t="str">
            <v>T</v>
          </cell>
          <cell r="AW13" t="str">
            <v>F</v>
          </cell>
        </row>
        <row r="14">
          <cell r="C14">
            <v>665076</v>
          </cell>
          <cell r="D14" t="str">
            <v>Trenggalek</v>
          </cell>
          <cell r="E14">
            <v>24150</v>
          </cell>
          <cell r="F14" t="str">
            <v>P</v>
          </cell>
          <cell r="G14" t="str">
            <v>Kristen</v>
          </cell>
          <cell r="H14" t="str">
            <v>K/1</v>
          </cell>
          <cell r="I14" t="str">
            <v>3578081202660001</v>
          </cell>
          <cell r="J14"/>
          <cell r="K14"/>
          <cell r="L14"/>
          <cell r="M14" t="str">
            <v>S1</v>
          </cell>
          <cell r="N14" t="str">
            <v>Teknik Mesin</v>
          </cell>
          <cell r="O14"/>
          <cell r="P14">
            <v>1991</v>
          </cell>
          <cell r="Q14">
            <v>33435</v>
          </cell>
          <cell r="R14">
            <v>33800</v>
          </cell>
          <cell r="S14" t="str">
            <v>Definitif</v>
          </cell>
          <cell r="T14" t="str">
            <v xml:space="preserve">Staf Senior  </v>
          </cell>
          <cell r="U14" t="str">
            <v xml:space="preserve">Staf Senior  </v>
          </cell>
          <cell r="V14">
            <v>43770</v>
          </cell>
          <cell r="W14" t="str">
            <v>DIREKTORAT PEMASARAN</v>
          </cell>
          <cell r="X14" t="str">
            <v>DIREKTORAT PEMASARAN</v>
          </cell>
          <cell r="Y14" t="str">
            <v>Core</v>
          </cell>
          <cell r="Z14">
            <v>5</v>
          </cell>
          <cell r="AA14">
            <v>8</v>
          </cell>
          <cell r="AB14">
            <v>44424</v>
          </cell>
          <cell r="AC14">
            <v>10900000</v>
          </cell>
          <cell r="AD14">
            <v>1211111</v>
          </cell>
          <cell r="AE14">
            <v>5273263.8888888881</v>
          </cell>
          <cell r="AF14">
            <v>0</v>
          </cell>
          <cell r="AG14">
            <v>17384374.888888888</v>
          </cell>
          <cell r="AH14">
            <v>5450000</v>
          </cell>
          <cell r="AI14">
            <v>0</v>
          </cell>
          <cell r="AJ14">
            <v>0</v>
          </cell>
          <cell r="AK14">
            <v>0</v>
          </cell>
          <cell r="AL14">
            <v>5450000</v>
          </cell>
          <cell r="AM14" t="str">
            <v>NA</v>
          </cell>
          <cell r="AN14" t="str">
            <v>H</v>
          </cell>
          <cell r="AO14">
            <v>44433</v>
          </cell>
          <cell r="AP14" t="str">
            <v>DPS</v>
          </cell>
          <cell r="AQ14" t="str">
            <v>-</v>
          </cell>
          <cell r="AR14" t="str">
            <v>TPEM</v>
          </cell>
          <cell r="AS14" t="str">
            <v>TPEM</v>
          </cell>
          <cell r="AT14" t="str">
            <v>-</v>
          </cell>
          <cell r="AU14" t="str">
            <v>KT</v>
          </cell>
          <cell r="AV14" t="str">
            <v>T</v>
          </cell>
          <cell r="AW14" t="str">
            <v>F</v>
          </cell>
        </row>
        <row r="15">
          <cell r="C15">
            <v>664694</v>
          </cell>
          <cell r="D15" t="str">
            <v>Surabaya</v>
          </cell>
          <cell r="E15">
            <v>24152</v>
          </cell>
          <cell r="F15" t="str">
            <v>P</v>
          </cell>
          <cell r="G15" t="str">
            <v>Islam</v>
          </cell>
          <cell r="H15" t="str">
            <v>K/4</v>
          </cell>
          <cell r="I15" t="str">
            <v>3525125307940002</v>
          </cell>
          <cell r="J15" t="str">
            <v>Kedondong Kidul 3/33 Tegalsari rt3 rw 5 Surabaya</v>
          </cell>
          <cell r="K15"/>
          <cell r="L15"/>
          <cell r="M15" t="str">
            <v>STM</v>
          </cell>
          <cell r="N15" t="str">
            <v>Mesin</v>
          </cell>
          <cell r="O15"/>
          <cell r="P15">
            <v>1987</v>
          </cell>
          <cell r="Q15">
            <v>32827</v>
          </cell>
          <cell r="R15">
            <v>33192</v>
          </cell>
          <cell r="S15" t="str">
            <v>Definitif</v>
          </cell>
          <cell r="T15" t="str">
            <v xml:space="preserve">Pelaksana Pemeliharaan Mesin A  </v>
          </cell>
          <cell r="U15" t="str">
            <v xml:space="preserve">Pelaksana Pemeliharaan Mesin A  </v>
          </cell>
          <cell r="V15" t="str">
            <v>-</v>
          </cell>
          <cell r="W15" t="str">
            <v>BAGIAN PERBAIKAN</v>
          </cell>
          <cell r="X15" t="str">
            <v>DIVISI INDUSTRI KOMPONEN &amp; PERMESINAN</v>
          </cell>
          <cell r="Y15" t="str">
            <v>Core</v>
          </cell>
          <cell r="Z15">
            <v>6</v>
          </cell>
          <cell r="AA15">
            <v>3</v>
          </cell>
          <cell r="AB15">
            <v>44424</v>
          </cell>
          <cell r="AC15">
            <v>5900000</v>
          </cell>
          <cell r="AD15">
            <v>655556</v>
          </cell>
          <cell r="AE15">
            <v>450394.44444444403</v>
          </cell>
          <cell r="AF15">
            <v>0</v>
          </cell>
          <cell r="AG15">
            <v>7005950.444444444</v>
          </cell>
          <cell r="AH15">
            <v>2950000</v>
          </cell>
          <cell r="AI15">
            <v>0</v>
          </cell>
          <cell r="AJ15">
            <v>0</v>
          </cell>
          <cell r="AK15">
            <v>0</v>
          </cell>
          <cell r="AL15">
            <v>2950000</v>
          </cell>
          <cell r="AM15" t="str">
            <v>NA</v>
          </cell>
          <cell r="AN15" t="str">
            <v>H</v>
          </cell>
          <cell r="AO15">
            <v>44433</v>
          </cell>
          <cell r="AP15" t="str">
            <v>DKP</v>
          </cell>
          <cell r="AQ15" t="str">
            <v>MNT</v>
          </cell>
          <cell r="AR15" t="str">
            <v>TTL</v>
          </cell>
          <cell r="AS15" t="str">
            <v>TTL</v>
          </cell>
          <cell r="AT15" t="str">
            <v>-</v>
          </cell>
          <cell r="AU15" t="str">
            <v>KT</v>
          </cell>
          <cell r="AV15" t="str">
            <v>T</v>
          </cell>
          <cell r="AW15" t="str">
            <v>C</v>
          </cell>
        </row>
        <row r="16">
          <cell r="C16">
            <v>665260</v>
          </cell>
          <cell r="D16" t="str">
            <v>Malang</v>
          </cell>
          <cell r="E16">
            <v>24162</v>
          </cell>
          <cell r="F16" t="str">
            <v>P</v>
          </cell>
          <cell r="G16" t="str">
            <v>Islam</v>
          </cell>
          <cell r="H16" t="str">
            <v>K/2</v>
          </cell>
          <cell r="I16" t="str">
            <v>3573022402660004</v>
          </cell>
          <cell r="J16" t="str">
            <v>Jl. Danau Kenambui Blok C1G No.05, kel Sawojajar,kec Kedung Kandang Malang Malang</v>
          </cell>
          <cell r="K16"/>
          <cell r="L16"/>
          <cell r="M16" t="str">
            <v>S1</v>
          </cell>
          <cell r="N16" t="str">
            <v>Teknik Mesin</v>
          </cell>
          <cell r="O16"/>
          <cell r="P16">
            <v>1992</v>
          </cell>
          <cell r="Q16">
            <v>34425</v>
          </cell>
          <cell r="R16">
            <v>34425</v>
          </cell>
          <cell r="S16" t="str">
            <v>Definitif</v>
          </cell>
          <cell r="T16" t="str">
            <v>Senior Engineer</v>
          </cell>
          <cell r="U16" t="str">
            <v>Senior Engineer</v>
          </cell>
          <cell r="V16">
            <v>44671</v>
          </cell>
          <cell r="W16" t="str">
            <v>DIREKTORAT PEMASARAN</v>
          </cell>
          <cell r="X16" t="str">
            <v>DIREKTORAT PEMASARAN</v>
          </cell>
          <cell r="Y16" t="str">
            <v>Core</v>
          </cell>
          <cell r="Z16">
            <v>5</v>
          </cell>
          <cell r="AA16">
            <v>10</v>
          </cell>
          <cell r="AB16">
            <v>44424</v>
          </cell>
          <cell r="AC16">
            <v>13000000</v>
          </cell>
          <cell r="AD16">
            <v>1444444</v>
          </cell>
          <cell r="AE16">
            <v>3327102.7777777785</v>
          </cell>
          <cell r="AF16">
            <v>3084874.9999999995</v>
          </cell>
          <cell r="AG16">
            <v>20856421.77777778</v>
          </cell>
          <cell r="AH16">
            <v>6500000</v>
          </cell>
          <cell r="AI16">
            <v>0</v>
          </cell>
          <cell r="AJ16">
            <v>0</v>
          </cell>
          <cell r="AK16">
            <v>0</v>
          </cell>
          <cell r="AL16">
            <v>6500000</v>
          </cell>
          <cell r="AM16" t="str">
            <v>NA</v>
          </cell>
          <cell r="AN16" t="str">
            <v>-</v>
          </cell>
          <cell r="AO16">
            <v>44671</v>
          </cell>
          <cell r="AP16" t="str">
            <v>DPS</v>
          </cell>
          <cell r="AQ16" t="str">
            <v>-</v>
          </cell>
          <cell r="AR16" t="str">
            <v>TL</v>
          </cell>
          <cell r="AS16" t="str">
            <v>TTL</v>
          </cell>
          <cell r="AT16" t="str">
            <v>-</v>
          </cell>
          <cell r="AU16" t="str">
            <v>KT</v>
          </cell>
          <cell r="AV16" t="str">
            <v>T</v>
          </cell>
          <cell r="AW16" t="str">
            <v>F</v>
          </cell>
        </row>
        <row r="17">
          <cell r="C17">
            <v>664943</v>
          </cell>
          <cell r="D17" t="str">
            <v>Blora</v>
          </cell>
          <cell r="E17">
            <v>24166</v>
          </cell>
          <cell r="F17" t="str">
            <v>P</v>
          </cell>
          <cell r="G17" t="str">
            <v>Islam</v>
          </cell>
          <cell r="H17" t="str">
            <v>K/2</v>
          </cell>
          <cell r="I17" t="str">
            <v>3672050710870002</v>
          </cell>
          <cell r="J17"/>
          <cell r="K17"/>
          <cell r="L17"/>
          <cell r="M17" t="str">
            <v xml:space="preserve"> STM </v>
          </cell>
          <cell r="N17" t="str">
            <v>Listrik</v>
          </cell>
          <cell r="O17"/>
          <cell r="P17" t="str">
            <v>1987</v>
          </cell>
          <cell r="Q17">
            <v>33222</v>
          </cell>
          <cell r="R17">
            <v>33587</v>
          </cell>
          <cell r="S17" t="str">
            <v>Definitif</v>
          </cell>
          <cell r="T17" t="str">
            <v>Pelaksana Perawatan</v>
          </cell>
          <cell r="U17" t="str">
            <v>Pelaksana Perawatan</v>
          </cell>
          <cell r="V17">
            <v>43891</v>
          </cell>
          <cell r="W17" t="str">
            <v>BAGIAN TEKNOLOGI PENGELASAN &amp; PEMELIHARAAN</v>
          </cell>
          <cell r="X17" t="str">
            <v>DIVISI PEMBANGKIT</v>
          </cell>
          <cell r="Y17" t="str">
            <v>Core</v>
          </cell>
          <cell r="Z17">
            <v>6</v>
          </cell>
          <cell r="AA17">
            <v>3</v>
          </cell>
          <cell r="AB17">
            <v>44424</v>
          </cell>
          <cell r="AC17">
            <v>5900000</v>
          </cell>
          <cell r="AD17">
            <v>655556</v>
          </cell>
          <cell r="AE17">
            <v>450394.44444444403</v>
          </cell>
          <cell r="AF17">
            <v>0</v>
          </cell>
          <cell r="AG17">
            <v>7005950.444444444</v>
          </cell>
          <cell r="AH17">
            <v>2950000</v>
          </cell>
          <cell r="AI17">
            <v>0</v>
          </cell>
          <cell r="AJ17">
            <v>0</v>
          </cell>
          <cell r="AK17">
            <v>0</v>
          </cell>
          <cell r="AL17">
            <v>2950000</v>
          </cell>
          <cell r="AM17" t="str">
            <v>NA</v>
          </cell>
          <cell r="AN17" t="str">
            <v>H</v>
          </cell>
          <cell r="AO17">
            <v>44562</v>
          </cell>
          <cell r="AP17" t="str">
            <v>DPM</v>
          </cell>
          <cell r="AQ17" t="str">
            <v>PIV</v>
          </cell>
          <cell r="AR17" t="str">
            <v>TTL</v>
          </cell>
          <cell r="AS17" t="str">
            <v>TTL</v>
          </cell>
          <cell r="AT17" t="str">
            <v>-</v>
          </cell>
          <cell r="AU17" t="str">
            <v>KT</v>
          </cell>
          <cell r="AV17" t="str">
            <v>T</v>
          </cell>
          <cell r="AW17" t="str">
            <v>C</v>
          </cell>
        </row>
        <row r="18">
          <cell r="C18">
            <v>665389</v>
          </cell>
          <cell r="D18" t="str">
            <v>Jakarta</v>
          </cell>
          <cell r="E18">
            <v>24172</v>
          </cell>
          <cell r="F18" t="str">
            <v>P</v>
          </cell>
          <cell r="G18" t="str">
            <v>Islam</v>
          </cell>
          <cell r="H18" t="str">
            <v>K/2</v>
          </cell>
          <cell r="I18" t="str">
            <v>3525070801940002</v>
          </cell>
          <cell r="J18"/>
          <cell r="K18"/>
          <cell r="L18"/>
          <cell r="M18" t="str">
            <v xml:space="preserve"> SMA </v>
          </cell>
          <cell r="N18" t="str">
            <v>IPA</v>
          </cell>
          <cell r="O18"/>
          <cell r="P18" t="str">
            <v>1986</v>
          </cell>
          <cell r="Q18">
            <v>34501</v>
          </cell>
          <cell r="R18">
            <v>34866</v>
          </cell>
          <cell r="S18" t="str">
            <v>Definitif</v>
          </cell>
          <cell r="T18" t="str">
            <v xml:space="preserve">Junior Officer Bidang Pengendalian Material  </v>
          </cell>
          <cell r="U18" t="str">
            <v xml:space="preserve">Junior Officer Bidang Pengendalian Material  </v>
          </cell>
          <cell r="V18" t="str">
            <v>-</v>
          </cell>
          <cell r="W18" t="str">
            <v>BAGIAN PERENCANAAN &amp; PENGENDALIAN PRODUKSI</v>
          </cell>
          <cell r="X18" t="str">
            <v>DIVISI PEMBANGKIT</v>
          </cell>
          <cell r="Y18" t="str">
            <v>Core</v>
          </cell>
          <cell r="Z18">
            <v>5</v>
          </cell>
          <cell r="AA18">
            <v>2</v>
          </cell>
          <cell r="AB18">
            <v>44424</v>
          </cell>
          <cell r="AC18">
            <v>4900000</v>
          </cell>
          <cell r="AD18">
            <v>544444</v>
          </cell>
          <cell r="AE18">
            <v>2048405.555555556</v>
          </cell>
          <cell r="AF18">
            <v>0</v>
          </cell>
          <cell r="AG18">
            <v>7492849.555555556</v>
          </cell>
          <cell r="AH18">
            <v>3675000</v>
          </cell>
          <cell r="AI18">
            <v>408333.33333333337</v>
          </cell>
          <cell r="AJ18">
            <v>2048405.555555556</v>
          </cell>
          <cell r="AK18">
            <v>0</v>
          </cell>
          <cell r="AL18">
            <v>6131738.8888888899</v>
          </cell>
          <cell r="AM18" t="str">
            <v>NA</v>
          </cell>
          <cell r="AN18" t="str">
            <v>H</v>
          </cell>
          <cell r="AO18">
            <v>44626</v>
          </cell>
          <cell r="AP18" t="str">
            <v>DPM</v>
          </cell>
          <cell r="AQ18" t="str">
            <v>PIV</v>
          </cell>
          <cell r="AR18" t="str">
            <v>TTL</v>
          </cell>
          <cell r="AS18" t="str">
            <v>TTL</v>
          </cell>
          <cell r="AT18" t="str">
            <v>-</v>
          </cell>
          <cell r="AU18" t="str">
            <v>KT</v>
          </cell>
          <cell r="AV18" t="str">
            <v>NT</v>
          </cell>
          <cell r="AW18" t="str">
            <v>C</v>
          </cell>
        </row>
        <row r="19">
          <cell r="C19">
            <v>665279</v>
          </cell>
          <cell r="D19" t="str">
            <v>Surabaya</v>
          </cell>
          <cell r="E19">
            <v>24183</v>
          </cell>
          <cell r="F19" t="str">
            <v>P</v>
          </cell>
          <cell r="G19" t="str">
            <v>Islam</v>
          </cell>
          <cell r="H19" t="str">
            <v>K/2</v>
          </cell>
          <cell r="I19" t="str">
            <v>3273022307820019</v>
          </cell>
          <cell r="J19" t="str">
            <v>Bringkang RT.009 /RW 010. Menganti Gresik Gresik</v>
          </cell>
          <cell r="K19"/>
          <cell r="L19"/>
          <cell r="M19" t="str">
            <v>S1</v>
          </cell>
          <cell r="N19" t="str">
            <v>Teknik Mesin</v>
          </cell>
          <cell r="O19"/>
          <cell r="P19">
            <v>1988</v>
          </cell>
          <cell r="Q19">
            <v>34425</v>
          </cell>
          <cell r="R19">
            <v>34790</v>
          </cell>
          <cell r="S19" t="str">
            <v>Definitif</v>
          </cell>
          <cell r="T19" t="str">
            <v>Production Engineer</v>
          </cell>
          <cell r="U19" t="str">
            <v>Production Engineer</v>
          </cell>
          <cell r="V19">
            <v>44562</v>
          </cell>
          <cell r="W19" t="str">
            <v>BAGIAN PRODUKSI 1</v>
          </cell>
          <cell r="X19" t="str">
            <v>PABRIK PENGECORAN</v>
          </cell>
          <cell r="Y19" t="str">
            <v>Core</v>
          </cell>
          <cell r="Z19">
            <v>3</v>
          </cell>
          <cell r="AA19">
            <v>5</v>
          </cell>
          <cell r="AB19">
            <v>44424</v>
          </cell>
          <cell r="AC19">
            <v>7900000</v>
          </cell>
          <cell r="AD19">
            <v>877778</v>
          </cell>
          <cell r="AE19">
            <v>2286642.222222222</v>
          </cell>
          <cell r="AF19">
            <v>2684905</v>
          </cell>
          <cell r="AG19">
            <v>13749325.222222222</v>
          </cell>
          <cell r="AH19">
            <v>3950000</v>
          </cell>
          <cell r="AI19">
            <v>0</v>
          </cell>
          <cell r="AJ19">
            <v>0</v>
          </cell>
          <cell r="AK19">
            <v>0</v>
          </cell>
          <cell r="AL19">
            <v>3950000</v>
          </cell>
          <cell r="AM19" t="str">
            <v>NA</v>
          </cell>
          <cell r="AN19" t="str">
            <v>H</v>
          </cell>
          <cell r="AO19">
            <v>44562</v>
          </cell>
          <cell r="AP19" t="str">
            <v>FOU</v>
          </cell>
          <cell r="AQ19" t="str">
            <v>-</v>
          </cell>
          <cell r="AR19" t="str">
            <v>TTL</v>
          </cell>
          <cell r="AS19" t="str">
            <v>TTL</v>
          </cell>
          <cell r="AT19" t="str">
            <v>BP</v>
          </cell>
          <cell r="AU19" t="str">
            <v>KT</v>
          </cell>
          <cell r="AV19" t="str">
            <v>T</v>
          </cell>
          <cell r="AW19" t="str">
            <v>F</v>
          </cell>
        </row>
        <row r="20">
          <cell r="C20">
            <v>664432</v>
          </cell>
          <cell r="D20" t="str">
            <v>Tegal</v>
          </cell>
          <cell r="E20">
            <v>24192</v>
          </cell>
          <cell r="F20" t="str">
            <v>W</v>
          </cell>
          <cell r="G20" t="str">
            <v>Islam</v>
          </cell>
          <cell r="H20" t="str">
            <v>BS/2</v>
          </cell>
          <cell r="I20" t="str">
            <v>3376026603660002</v>
          </cell>
          <cell r="J20"/>
          <cell r="K20"/>
          <cell r="L20"/>
          <cell r="M20" t="str">
            <v>SMEA</v>
          </cell>
          <cell r="N20" t="str">
            <v xml:space="preserve">Tata Buku </v>
          </cell>
          <cell r="O20"/>
          <cell r="P20">
            <v>1985</v>
          </cell>
          <cell r="Q20">
            <v>31450</v>
          </cell>
          <cell r="R20">
            <v>32782</v>
          </cell>
          <cell r="S20" t="str">
            <v>Definitif</v>
          </cell>
          <cell r="T20" t="str">
            <v>Junior Officer Bidang Akuntansi &amp; Keuangan</v>
          </cell>
          <cell r="U20" t="str">
            <v>Junior Officer Bidang Akuntansi &amp; Keuangan</v>
          </cell>
          <cell r="V20" t="str">
            <v>-</v>
          </cell>
          <cell r="W20" t="str">
            <v>BAGIAN ADMINISTRASI KEUANGAN</v>
          </cell>
          <cell r="X20" t="str">
            <v>DIVISI SUMBER DAYA AIR</v>
          </cell>
          <cell r="Y20" t="str">
            <v>Support</v>
          </cell>
          <cell r="Z20">
            <v>5</v>
          </cell>
          <cell r="AA20">
            <v>4</v>
          </cell>
          <cell r="AB20">
            <v>44424</v>
          </cell>
          <cell r="AC20">
            <v>6900000</v>
          </cell>
          <cell r="AD20">
            <v>766667</v>
          </cell>
          <cell r="AE20">
            <v>1161833.333333333</v>
          </cell>
          <cell r="AF20">
            <v>0</v>
          </cell>
          <cell r="AG20">
            <v>8828500.3333333321</v>
          </cell>
          <cell r="AH20">
            <v>3450000</v>
          </cell>
          <cell r="AI20">
            <v>0</v>
          </cell>
          <cell r="AJ20">
            <v>0</v>
          </cell>
          <cell r="AK20">
            <v>0</v>
          </cell>
          <cell r="AL20">
            <v>3450000</v>
          </cell>
          <cell r="AM20" t="str">
            <v>NA</v>
          </cell>
          <cell r="AN20" t="str">
            <v>H</v>
          </cell>
          <cell r="AO20">
            <v>44433</v>
          </cell>
          <cell r="AP20" t="str">
            <v>DSA</v>
          </cell>
          <cell r="AQ20" t="str">
            <v>KSD</v>
          </cell>
          <cell r="AR20" t="str">
            <v>TADM</v>
          </cell>
          <cell r="AS20" t="str">
            <v>TADM</v>
          </cell>
          <cell r="AT20" t="str">
            <v>-</v>
          </cell>
          <cell r="AU20" t="str">
            <v>KT</v>
          </cell>
          <cell r="AV20" t="str">
            <v>NT</v>
          </cell>
          <cell r="AW20" t="str">
            <v>C</v>
          </cell>
        </row>
        <row r="21">
          <cell r="C21">
            <v>664906</v>
          </cell>
          <cell r="D21" t="str">
            <v>Kediri</v>
          </cell>
          <cell r="E21">
            <v>24220</v>
          </cell>
          <cell r="F21" t="str">
            <v>P</v>
          </cell>
          <cell r="G21" t="str">
            <v>Islam</v>
          </cell>
          <cell r="H21" t="str">
            <v>K/1</v>
          </cell>
          <cell r="I21" t="str">
            <v>3514102304660001</v>
          </cell>
          <cell r="J21"/>
          <cell r="K21"/>
          <cell r="L21"/>
          <cell r="M21" t="str">
            <v xml:space="preserve">SMA </v>
          </cell>
          <cell r="N21" t="str">
            <v xml:space="preserve"> IPS </v>
          </cell>
          <cell r="O21"/>
          <cell r="P21">
            <v>1987</v>
          </cell>
          <cell r="Q21">
            <v>32721</v>
          </cell>
          <cell r="R21">
            <v>33604</v>
          </cell>
          <cell r="S21" t="str">
            <v>Definitif</v>
          </cell>
          <cell r="T21" t="str">
            <v xml:space="preserve">Penyiap Bahan  </v>
          </cell>
          <cell r="U21" t="str">
            <v xml:space="preserve">Penyiap Bahan  </v>
          </cell>
          <cell r="V21" t="str">
            <v>-</v>
          </cell>
          <cell r="W21" t="str">
            <v>BAGIAN INVENTORI</v>
          </cell>
          <cell r="X21" t="str">
            <v>DIVISI INDUSTRI KOMPONEN &amp; PERMESINAN</v>
          </cell>
          <cell r="Y21" t="str">
            <v>Core</v>
          </cell>
          <cell r="Z21">
            <v>6</v>
          </cell>
          <cell r="AA21">
            <v>2</v>
          </cell>
          <cell r="AB21">
            <v>44424</v>
          </cell>
          <cell r="AC21">
            <v>4900000</v>
          </cell>
          <cell r="AD21">
            <v>544444</v>
          </cell>
          <cell r="AE21">
            <v>1018655.555555556</v>
          </cell>
          <cell r="AF21">
            <v>0</v>
          </cell>
          <cell r="AG21">
            <v>6463099.555555556</v>
          </cell>
          <cell r="AH21">
            <v>2450000</v>
          </cell>
          <cell r="AI21">
            <v>0</v>
          </cell>
          <cell r="AJ21">
            <v>0</v>
          </cell>
          <cell r="AK21">
            <v>0</v>
          </cell>
          <cell r="AL21">
            <v>2450000</v>
          </cell>
          <cell r="AM21" t="str">
            <v>NA</v>
          </cell>
          <cell r="AN21" t="str">
            <v>H</v>
          </cell>
          <cell r="AO21">
            <v>44433</v>
          </cell>
          <cell r="AP21" t="str">
            <v>DKP</v>
          </cell>
          <cell r="AQ21" t="str">
            <v>PIV</v>
          </cell>
          <cell r="AR21" t="str">
            <v>TTL</v>
          </cell>
          <cell r="AS21" t="str">
            <v>TTL</v>
          </cell>
          <cell r="AT21" t="str">
            <v>-</v>
          </cell>
          <cell r="AU21" t="str">
            <v>KT</v>
          </cell>
          <cell r="AV21" t="str">
            <v>NT</v>
          </cell>
          <cell r="AW21" t="str">
            <v>C</v>
          </cell>
        </row>
        <row r="22">
          <cell r="C22">
            <v>664913</v>
          </cell>
          <cell r="D22" t="str">
            <v>Singaraja</v>
          </cell>
          <cell r="E22">
            <v>24220</v>
          </cell>
          <cell r="F22" t="str">
            <v>P</v>
          </cell>
          <cell r="G22" t="str">
            <v xml:space="preserve"> Hindu</v>
          </cell>
          <cell r="H22" t="str">
            <v>K/3</v>
          </cell>
          <cell r="I22" t="str">
            <v>3604052304660003</v>
          </cell>
          <cell r="J22"/>
          <cell r="K22"/>
          <cell r="L22"/>
          <cell r="M22" t="str">
            <v>S1</v>
          </cell>
          <cell r="N22" t="str">
            <v>Teknik Mesin</v>
          </cell>
          <cell r="O22"/>
          <cell r="P22" t="str">
            <v>1990</v>
          </cell>
          <cell r="Q22">
            <v>33239</v>
          </cell>
          <cell r="R22">
            <v>33604</v>
          </cell>
          <cell r="S22" t="str">
            <v>Definitif</v>
          </cell>
          <cell r="T22" t="str">
            <v xml:space="preserve">Staf Senior </v>
          </cell>
          <cell r="U22" t="str">
            <v xml:space="preserve">Staf Senior </v>
          </cell>
          <cell r="V22">
            <v>44061</v>
          </cell>
          <cell r="W22" t="str">
            <v>PABRIK PERALATAN INDUSTRI</v>
          </cell>
          <cell r="X22" t="str">
            <v>PABRIK PERALATAN INDUSTRI</v>
          </cell>
          <cell r="Y22" t="str">
            <v>Core</v>
          </cell>
          <cell r="Z22">
            <v>5</v>
          </cell>
          <cell r="AA22">
            <v>7</v>
          </cell>
          <cell r="AB22">
            <v>44424</v>
          </cell>
          <cell r="AC22">
            <v>9900000</v>
          </cell>
          <cell r="AD22">
            <v>1100000</v>
          </cell>
          <cell r="AE22">
            <v>5764150</v>
          </cell>
          <cell r="AF22">
            <v>0</v>
          </cell>
          <cell r="AG22">
            <v>16764150</v>
          </cell>
          <cell r="AH22">
            <v>4950000</v>
          </cell>
          <cell r="AI22">
            <v>0</v>
          </cell>
          <cell r="AJ22">
            <v>0</v>
          </cell>
          <cell r="AK22">
            <v>0</v>
          </cell>
          <cell r="AL22">
            <v>4950000</v>
          </cell>
          <cell r="AM22" t="str">
            <v>NA</v>
          </cell>
          <cell r="AN22" t="str">
            <v>H</v>
          </cell>
          <cell r="AO22">
            <v>44433</v>
          </cell>
          <cell r="AP22" t="str">
            <v>PPI</v>
          </cell>
          <cell r="AQ22" t="str">
            <v>-</v>
          </cell>
          <cell r="AR22" t="str">
            <v>TTL</v>
          </cell>
          <cell r="AS22" t="str">
            <v>TTL</v>
          </cell>
          <cell r="AT22" t="str">
            <v>-</v>
          </cell>
          <cell r="AU22" t="str">
            <v>KT</v>
          </cell>
          <cell r="AV22" t="str">
            <v>T</v>
          </cell>
          <cell r="AW22" t="str">
            <v>F</v>
          </cell>
        </row>
        <row r="23">
          <cell r="C23">
            <v>665085</v>
          </cell>
          <cell r="D23" t="str">
            <v>Tegal</v>
          </cell>
          <cell r="E23">
            <v>24222</v>
          </cell>
          <cell r="F23" t="str">
            <v>P</v>
          </cell>
          <cell r="G23" t="str">
            <v>Islam</v>
          </cell>
          <cell r="H23" t="str">
            <v>K/2</v>
          </cell>
          <cell r="I23" t="str">
            <v>3604061804770001</v>
          </cell>
          <cell r="J23"/>
          <cell r="K23"/>
          <cell r="L23"/>
          <cell r="M23" t="str">
            <v>STM</v>
          </cell>
          <cell r="N23" t="str">
            <v>Mesin</v>
          </cell>
          <cell r="O23"/>
          <cell r="P23">
            <v>1985</v>
          </cell>
          <cell r="Q23">
            <v>32373</v>
          </cell>
          <cell r="R23">
            <v>33848</v>
          </cell>
          <cell r="S23" t="str">
            <v>Pjs.</v>
          </cell>
          <cell r="T23" t="str">
            <v>Supervisor Gudang</v>
          </cell>
          <cell r="U23" t="str">
            <v>Pjs. Supervisor Gudang</v>
          </cell>
          <cell r="V23">
            <v>44271</v>
          </cell>
          <cell r="W23" t="str">
            <v>BAGIAN PENGENDALIAN MATERIAL &amp; PRODUKSI</v>
          </cell>
          <cell r="X23" t="str">
            <v>DIVISI SUMBER DAYA AIR</v>
          </cell>
          <cell r="Y23" t="str">
            <v>Core</v>
          </cell>
          <cell r="Z23">
            <v>4</v>
          </cell>
          <cell r="AA23">
            <v>3</v>
          </cell>
          <cell r="AB23">
            <v>44424</v>
          </cell>
          <cell r="AC23">
            <v>5900000</v>
          </cell>
          <cell r="AD23">
            <v>655556</v>
          </cell>
          <cell r="AE23">
            <v>248351.44444444403</v>
          </cell>
          <cell r="AF23">
            <v>1871793</v>
          </cell>
          <cell r="AG23">
            <v>8675700.444444444</v>
          </cell>
          <cell r="AH23">
            <v>2950000</v>
          </cell>
          <cell r="AI23">
            <v>0</v>
          </cell>
          <cell r="AJ23">
            <v>0</v>
          </cell>
          <cell r="AK23">
            <v>0</v>
          </cell>
          <cell r="AL23">
            <v>2950000</v>
          </cell>
          <cell r="AM23" t="str">
            <v>NA</v>
          </cell>
          <cell r="AN23" t="str">
            <v>H</v>
          </cell>
          <cell r="AO23">
            <v>44433</v>
          </cell>
          <cell r="AP23" t="str">
            <v>DSA</v>
          </cell>
          <cell r="AQ23" t="str">
            <v>PIV</v>
          </cell>
          <cell r="AR23" t="str">
            <v>TTL</v>
          </cell>
          <cell r="AS23" t="str">
            <v>TTL</v>
          </cell>
          <cell r="AT23" t="str">
            <v>-</v>
          </cell>
          <cell r="AU23" t="str">
            <v>KT</v>
          </cell>
          <cell r="AV23" t="str">
            <v>T</v>
          </cell>
          <cell r="AW23" t="str">
            <v>C</v>
          </cell>
        </row>
        <row r="24">
          <cell r="C24">
            <v>664595</v>
          </cell>
          <cell r="D24" t="str">
            <v>Tegal</v>
          </cell>
          <cell r="E24">
            <v>24231</v>
          </cell>
          <cell r="F24" t="str">
            <v>P</v>
          </cell>
          <cell r="G24" t="str">
            <v>Islam</v>
          </cell>
          <cell r="H24" t="str">
            <v>K/1</v>
          </cell>
          <cell r="I24" t="str">
            <v>3672082906740003</v>
          </cell>
          <cell r="J24"/>
          <cell r="K24"/>
          <cell r="L24"/>
          <cell r="M24" t="str">
            <v>STM</v>
          </cell>
          <cell r="N24" t="str">
            <v>Mesin Umum</v>
          </cell>
          <cell r="O24"/>
          <cell r="P24">
            <v>1986</v>
          </cell>
          <cell r="Q24">
            <v>32338</v>
          </cell>
          <cell r="R24">
            <v>33147</v>
          </cell>
          <cell r="S24" t="str">
            <v>Definitif</v>
          </cell>
          <cell r="T24" t="str">
            <v>Supervisor Pabrikasi 1</v>
          </cell>
          <cell r="U24" t="str">
            <v>Supervisor Pabrikasi 1</v>
          </cell>
          <cell r="V24" t="str">
            <v>-</v>
          </cell>
          <cell r="W24" t="str">
            <v>BAGIAN PRODUKSI</v>
          </cell>
          <cell r="X24" t="str">
            <v>PABRIK HIDROMEKANIKAL TEGAL</v>
          </cell>
          <cell r="Y24" t="str">
            <v>Core</v>
          </cell>
          <cell r="Z24">
            <v>4</v>
          </cell>
          <cell r="AA24">
            <v>4</v>
          </cell>
          <cell r="AB24">
            <v>44424</v>
          </cell>
          <cell r="AC24">
            <v>6900000</v>
          </cell>
          <cell r="AD24">
            <v>766667</v>
          </cell>
          <cell r="AE24">
            <v>2172063.333333333</v>
          </cell>
          <cell r="AF24">
            <v>2079770</v>
          </cell>
          <cell r="AG24">
            <v>11918500.333333332</v>
          </cell>
          <cell r="AH24">
            <v>3450000</v>
          </cell>
          <cell r="AI24">
            <v>0</v>
          </cell>
          <cell r="AJ24">
            <v>0</v>
          </cell>
          <cell r="AK24">
            <v>0</v>
          </cell>
          <cell r="AL24">
            <v>3450000</v>
          </cell>
          <cell r="AM24" t="str">
            <v>NA</v>
          </cell>
          <cell r="AN24" t="str">
            <v>H</v>
          </cell>
          <cell r="AO24">
            <v>44433</v>
          </cell>
          <cell r="AP24" t="str">
            <v>TGL</v>
          </cell>
          <cell r="AQ24" t="str">
            <v>-</v>
          </cell>
          <cell r="AR24" t="str">
            <v>TTL</v>
          </cell>
          <cell r="AS24" t="str">
            <v>TTL</v>
          </cell>
          <cell r="AT24" t="str">
            <v>-</v>
          </cell>
          <cell r="AU24" t="str">
            <v>KT</v>
          </cell>
          <cell r="AV24" t="str">
            <v>T</v>
          </cell>
          <cell r="AW24" t="str">
            <v>C</v>
          </cell>
        </row>
        <row r="25">
          <cell r="C25">
            <v>665116</v>
          </cell>
          <cell r="D25" t="str">
            <v>Blora</v>
          </cell>
          <cell r="E25">
            <v>24234</v>
          </cell>
          <cell r="F25" t="str">
            <v>P</v>
          </cell>
          <cell r="G25" t="str">
            <v>Islam</v>
          </cell>
          <cell r="H25" t="str">
            <v>K/2</v>
          </cell>
          <cell r="I25" t="str">
            <v>3328103004690002</v>
          </cell>
          <cell r="J25"/>
          <cell r="K25"/>
          <cell r="L25"/>
          <cell r="M25" t="str">
            <v>SD</v>
          </cell>
          <cell r="N25" t="str">
            <v xml:space="preserve"> SD  </v>
          </cell>
          <cell r="O25"/>
          <cell r="P25" t="str">
            <v>1984</v>
          </cell>
          <cell r="Q25">
            <v>33451</v>
          </cell>
          <cell r="R25">
            <v>33817</v>
          </cell>
          <cell r="S25" t="str">
            <v>Definitif</v>
          </cell>
          <cell r="T25" t="str">
            <v xml:space="preserve">Pelaksana Ahli Las  </v>
          </cell>
          <cell r="U25" t="str">
            <v xml:space="preserve">Pelaksana Ahli Las  </v>
          </cell>
          <cell r="V25" t="str">
            <v>-</v>
          </cell>
          <cell r="W25" t="str">
            <v>BAGIAN PRODUKSI PABRIKASI</v>
          </cell>
          <cell r="X25" t="str">
            <v>PABRIK KOMPONEN TURBIN</v>
          </cell>
          <cell r="Y25" t="str">
            <v>Core</v>
          </cell>
          <cell r="Z25">
            <v>6</v>
          </cell>
          <cell r="AA25">
            <v>3</v>
          </cell>
          <cell r="AB25">
            <v>44424</v>
          </cell>
          <cell r="AC25">
            <v>5900000</v>
          </cell>
          <cell r="AD25">
            <v>655556</v>
          </cell>
          <cell r="AE25">
            <v>450394.44444444403</v>
          </cell>
          <cell r="AF25">
            <v>0</v>
          </cell>
          <cell r="AG25">
            <v>7005950.444444444</v>
          </cell>
          <cell r="AH25">
            <v>2950000</v>
          </cell>
          <cell r="AI25">
            <v>0</v>
          </cell>
          <cell r="AJ25">
            <v>0</v>
          </cell>
          <cell r="AK25">
            <v>0</v>
          </cell>
          <cell r="AL25">
            <v>2950000</v>
          </cell>
          <cell r="AM25" t="str">
            <v>NA</v>
          </cell>
          <cell r="AN25" t="str">
            <v>H</v>
          </cell>
          <cell r="AO25">
            <v>44688</v>
          </cell>
          <cell r="AP25" t="str">
            <v>PKT</v>
          </cell>
          <cell r="AQ25" t="str">
            <v>-</v>
          </cell>
          <cell r="AR25" t="str">
            <v>TL</v>
          </cell>
          <cell r="AS25" t="str">
            <v>TL</v>
          </cell>
          <cell r="AT25" t="str">
            <v>-</v>
          </cell>
          <cell r="AU25" t="str">
            <v>KT</v>
          </cell>
          <cell r="AV25" t="str">
            <v>NT</v>
          </cell>
          <cell r="AW25" t="str">
            <v>B</v>
          </cell>
        </row>
        <row r="26">
          <cell r="C26">
            <v>664696</v>
          </cell>
          <cell r="D26" t="str">
            <v>Klaten</v>
          </cell>
          <cell r="E26">
            <v>24236</v>
          </cell>
          <cell r="F26" t="str">
            <v>P</v>
          </cell>
          <cell r="G26" t="str">
            <v>Islam</v>
          </cell>
          <cell r="H26" t="str">
            <v>K/2</v>
          </cell>
          <cell r="I26" t="str">
            <v>3672080409800002</v>
          </cell>
          <cell r="J26"/>
          <cell r="K26"/>
          <cell r="L26"/>
          <cell r="M26" t="str">
            <v>STM</v>
          </cell>
          <cell r="N26" t="str">
            <v>Mesin</v>
          </cell>
          <cell r="O26"/>
          <cell r="P26">
            <v>1986</v>
          </cell>
          <cell r="Q26">
            <v>32827</v>
          </cell>
          <cell r="R26">
            <v>33192</v>
          </cell>
          <cell r="S26" t="str">
            <v>Definitif</v>
          </cell>
          <cell r="T26" t="str">
            <v xml:space="preserve">Supervisor Core 2  </v>
          </cell>
          <cell r="U26" t="str">
            <v xml:space="preserve">Supervisor Core 2  </v>
          </cell>
          <cell r="V26" t="str">
            <v>-</v>
          </cell>
          <cell r="W26" t="str">
            <v>BAGIAN PRODUKSI 1</v>
          </cell>
          <cell r="X26" t="str">
            <v>PABRIK PENGECORAN</v>
          </cell>
          <cell r="Y26" t="str">
            <v>Core</v>
          </cell>
          <cell r="Z26">
            <v>4</v>
          </cell>
          <cell r="AA26">
            <v>4</v>
          </cell>
          <cell r="AB26">
            <v>44424</v>
          </cell>
          <cell r="AC26">
            <v>6900000</v>
          </cell>
          <cell r="AD26">
            <v>766667</v>
          </cell>
          <cell r="AE26">
            <v>481113.33333333302</v>
          </cell>
          <cell r="AF26">
            <v>2079770</v>
          </cell>
          <cell r="AG26">
            <v>10227550.333333332</v>
          </cell>
          <cell r="AH26">
            <v>3450000</v>
          </cell>
          <cell r="AI26">
            <v>0</v>
          </cell>
          <cell r="AJ26">
            <v>0</v>
          </cell>
          <cell r="AK26">
            <v>0</v>
          </cell>
          <cell r="AL26">
            <v>3450000</v>
          </cell>
          <cell r="AM26" t="str">
            <v>NA</v>
          </cell>
          <cell r="AN26" t="str">
            <v>H</v>
          </cell>
          <cell r="AO26">
            <v>44562</v>
          </cell>
          <cell r="AP26" t="str">
            <v>FOU</v>
          </cell>
          <cell r="AQ26" t="str">
            <v>-</v>
          </cell>
          <cell r="AR26" t="str">
            <v>TTL</v>
          </cell>
          <cell r="AS26" t="str">
            <v>TTL</v>
          </cell>
          <cell r="AT26" t="str">
            <v>BP</v>
          </cell>
          <cell r="AU26" t="str">
            <v>KT</v>
          </cell>
          <cell r="AV26" t="str">
            <v>T</v>
          </cell>
          <cell r="AW26" t="str">
            <v>C</v>
          </cell>
        </row>
        <row r="27">
          <cell r="C27">
            <v>664686</v>
          </cell>
          <cell r="D27" t="str">
            <v>Madiun</v>
          </cell>
          <cell r="E27">
            <v>24250</v>
          </cell>
          <cell r="F27" t="str">
            <v>P</v>
          </cell>
          <cell r="G27" t="str">
            <v>Islam</v>
          </cell>
          <cell r="H27" t="str">
            <v>K/3</v>
          </cell>
          <cell r="I27" t="str">
            <v>3525142305670001</v>
          </cell>
          <cell r="J27"/>
          <cell r="K27"/>
          <cell r="L27"/>
          <cell r="M27" t="str">
            <v>STM</v>
          </cell>
          <cell r="N27" t="str">
            <v xml:space="preserve">Listrik </v>
          </cell>
          <cell r="O27"/>
          <cell r="P27">
            <v>1986</v>
          </cell>
          <cell r="Q27">
            <v>32827</v>
          </cell>
          <cell r="R27">
            <v>33192</v>
          </cell>
          <cell r="S27" t="str">
            <v>Definitif</v>
          </cell>
          <cell r="T27" t="str">
            <v xml:space="preserve">Supervisor Melting 2  </v>
          </cell>
          <cell r="U27" t="str">
            <v xml:space="preserve">Supervisor Melting 2  </v>
          </cell>
          <cell r="V27" t="str">
            <v>-</v>
          </cell>
          <cell r="W27" t="str">
            <v>BAGIAN PRODUKSI 1</v>
          </cell>
          <cell r="X27" t="str">
            <v>PABRIK PENGECORAN</v>
          </cell>
          <cell r="Y27" t="str">
            <v>Core</v>
          </cell>
          <cell r="Z27">
            <v>4</v>
          </cell>
          <cell r="AA27">
            <v>4</v>
          </cell>
          <cell r="AB27">
            <v>44424</v>
          </cell>
          <cell r="AC27">
            <v>6900000</v>
          </cell>
          <cell r="AD27">
            <v>766667</v>
          </cell>
          <cell r="AE27">
            <v>481113.33333333302</v>
          </cell>
          <cell r="AF27">
            <v>2079770</v>
          </cell>
          <cell r="AG27">
            <v>10227550.333333332</v>
          </cell>
          <cell r="AH27">
            <v>3450000</v>
          </cell>
          <cell r="AI27">
            <v>0</v>
          </cell>
          <cell r="AJ27">
            <v>0</v>
          </cell>
          <cell r="AK27">
            <v>0</v>
          </cell>
          <cell r="AL27">
            <v>3450000</v>
          </cell>
          <cell r="AM27" t="str">
            <v>NA</v>
          </cell>
          <cell r="AN27" t="str">
            <v>H</v>
          </cell>
          <cell r="AO27">
            <v>44562</v>
          </cell>
          <cell r="AP27" t="str">
            <v>FOU</v>
          </cell>
          <cell r="AQ27" t="str">
            <v>-</v>
          </cell>
          <cell r="AR27" t="str">
            <v>TTL</v>
          </cell>
          <cell r="AS27" t="str">
            <v>TTL</v>
          </cell>
          <cell r="AT27" t="str">
            <v>BP</v>
          </cell>
          <cell r="AU27" t="str">
            <v>KT</v>
          </cell>
          <cell r="AV27" t="str">
            <v>T</v>
          </cell>
          <cell r="AW27" t="str">
            <v>C</v>
          </cell>
        </row>
        <row r="28">
          <cell r="C28">
            <v>664548</v>
          </cell>
          <cell r="D28" t="str">
            <v>Blora</v>
          </cell>
          <cell r="E28">
            <v>24252</v>
          </cell>
          <cell r="F28" t="str">
            <v>P</v>
          </cell>
          <cell r="G28" t="str">
            <v>Islam</v>
          </cell>
          <cell r="H28" t="str">
            <v>K/1</v>
          </cell>
          <cell r="I28" t="str">
            <v>3525102505660003</v>
          </cell>
          <cell r="J28"/>
          <cell r="K28"/>
          <cell r="L28"/>
          <cell r="M28" t="str">
            <v>S2</v>
          </cell>
          <cell r="N28" t="str">
            <v xml:space="preserve">Manajemen </v>
          </cell>
          <cell r="O28"/>
          <cell r="P28">
            <v>2008</v>
          </cell>
          <cell r="Q28">
            <v>32721</v>
          </cell>
          <cell r="R28">
            <v>33086</v>
          </cell>
          <cell r="S28" t="str">
            <v>Definitif</v>
          </cell>
          <cell r="T28" t="str">
            <v>Kepala Satuan Pengawasan Intern</v>
          </cell>
          <cell r="U28" t="str">
            <v>Kepala Satuan Pengawasan Intern</v>
          </cell>
          <cell r="V28">
            <v>44621</v>
          </cell>
          <cell r="W28" t="str">
            <v>SATUAN PENGAWASAN INTERN</v>
          </cell>
          <cell r="X28" t="str">
            <v>SATUAN PENGAWASAN INTERN</v>
          </cell>
          <cell r="Y28" t="str">
            <v>Support</v>
          </cell>
          <cell r="Z28">
            <v>1</v>
          </cell>
          <cell r="AA28">
            <v>9</v>
          </cell>
          <cell r="AB28">
            <v>44424</v>
          </cell>
          <cell r="AC28">
            <v>11900000</v>
          </cell>
          <cell r="AD28">
            <v>1322222</v>
          </cell>
          <cell r="AE28">
            <v>1330023</v>
          </cell>
          <cell r="AF28">
            <v>2987010</v>
          </cell>
          <cell r="AG28">
            <v>17539255</v>
          </cell>
          <cell r="AH28">
            <v>8925000</v>
          </cell>
          <cell r="AI28">
            <v>991666.66666666674</v>
          </cell>
          <cell r="AJ28">
            <v>1330023</v>
          </cell>
          <cell r="AK28">
            <v>1493505</v>
          </cell>
          <cell r="AL28">
            <v>12740194.666666666</v>
          </cell>
          <cell r="AM28" t="str">
            <v>NA</v>
          </cell>
          <cell r="AN28" t="str">
            <v>-</v>
          </cell>
          <cell r="AO28" t="str">
            <v>-</v>
          </cell>
          <cell r="AP28" t="str">
            <v>SPI</v>
          </cell>
          <cell r="AQ28" t="str">
            <v>-</v>
          </cell>
          <cell r="AR28" t="str">
            <v>TADM</v>
          </cell>
          <cell r="AS28" t="str">
            <v>TADM</v>
          </cell>
          <cell r="AT28" t="str">
            <v>-</v>
          </cell>
          <cell r="AU28" t="str">
            <v>KT</v>
          </cell>
          <cell r="AV28" t="str">
            <v>NT</v>
          </cell>
          <cell r="AW28" t="str">
            <v>G</v>
          </cell>
        </row>
        <row r="29">
          <cell r="C29">
            <v>664942</v>
          </cell>
          <cell r="D29" t="str">
            <v>Blora</v>
          </cell>
          <cell r="E29">
            <v>24271</v>
          </cell>
          <cell r="F29" t="str">
            <v>P</v>
          </cell>
          <cell r="G29" t="str">
            <v>Islam</v>
          </cell>
          <cell r="H29" t="str">
            <v>K/2</v>
          </cell>
          <cell r="I29" t="str">
            <v xml:space="preserve"> 3672081306660001</v>
          </cell>
          <cell r="J29" t="str">
            <v>42443 Cilegon</v>
          </cell>
          <cell r="K29" t="str">
            <v>6285920054614</v>
          </cell>
          <cell r="L29"/>
          <cell r="M29" t="str">
            <v xml:space="preserve"> STM </v>
          </cell>
          <cell r="N29" t="str">
            <v>Listrik</v>
          </cell>
          <cell r="O29"/>
          <cell r="P29" t="str">
            <v>1985</v>
          </cell>
          <cell r="Q29">
            <v>33222</v>
          </cell>
          <cell r="R29">
            <v>33587</v>
          </cell>
          <cell r="S29" t="str">
            <v>Definitif</v>
          </cell>
          <cell r="T29" t="str">
            <v>Junior Officer Bidang Pemeliharaan &amp; Perbaikan</v>
          </cell>
          <cell r="U29" t="str">
            <v>Junior Officer Bidang Pemeliharaan &amp; Perbaikan</v>
          </cell>
          <cell r="V29">
            <v>43891</v>
          </cell>
          <cell r="W29" t="str">
            <v>BAGIAN TEKNOLOGI PENGELASAN &amp; PEMELIHARAAN</v>
          </cell>
          <cell r="X29" t="str">
            <v>DIVISI PEMBANGKIT</v>
          </cell>
          <cell r="Y29" t="str">
            <v>Core</v>
          </cell>
          <cell r="Z29">
            <v>5</v>
          </cell>
          <cell r="AA29">
            <v>2</v>
          </cell>
          <cell r="AB29">
            <v>44424</v>
          </cell>
          <cell r="AC29">
            <v>4900000</v>
          </cell>
          <cell r="AD29">
            <v>544444</v>
          </cell>
          <cell r="AE29">
            <v>1830405.555555556</v>
          </cell>
          <cell r="AF29">
            <v>0</v>
          </cell>
          <cell r="AG29">
            <v>7274849.555555556</v>
          </cell>
          <cell r="AH29">
            <v>2450000</v>
          </cell>
          <cell r="AI29">
            <v>0</v>
          </cell>
          <cell r="AJ29">
            <v>0</v>
          </cell>
          <cell r="AK29">
            <v>0</v>
          </cell>
          <cell r="AL29">
            <v>2450000</v>
          </cell>
          <cell r="AM29" t="str">
            <v>NA</v>
          </cell>
          <cell r="AN29" t="str">
            <v>H</v>
          </cell>
          <cell r="AO29">
            <v>44725</v>
          </cell>
          <cell r="AP29" t="str">
            <v>DPM</v>
          </cell>
          <cell r="AQ29" t="str">
            <v>PIV</v>
          </cell>
          <cell r="AR29" t="str">
            <v>TTL</v>
          </cell>
          <cell r="AS29" t="str">
            <v>TTL</v>
          </cell>
          <cell r="AT29" t="str">
            <v>-</v>
          </cell>
          <cell r="AU29" t="str">
            <v>KT</v>
          </cell>
          <cell r="AV29" t="str">
            <v>T</v>
          </cell>
          <cell r="AW29" t="str">
            <v>C</v>
          </cell>
        </row>
        <row r="30">
          <cell r="C30">
            <v>665383</v>
          </cell>
          <cell r="D30" t="str">
            <v>Surabaya</v>
          </cell>
          <cell r="E30">
            <v>24274</v>
          </cell>
          <cell r="F30" t="str">
            <v>P</v>
          </cell>
          <cell r="G30" t="str">
            <v>Kristen</v>
          </cell>
          <cell r="H30" t="str">
            <v>K/2</v>
          </cell>
          <cell r="I30" t="str">
            <v>3578311606660001</v>
          </cell>
          <cell r="J30"/>
          <cell r="K30"/>
          <cell r="L30"/>
          <cell r="M30" t="str">
            <v>S1</v>
          </cell>
          <cell r="N30" t="str">
            <v xml:space="preserve">Metalurgi </v>
          </cell>
          <cell r="O30"/>
          <cell r="P30">
            <v>1992</v>
          </cell>
          <cell r="Q30">
            <v>34516</v>
          </cell>
          <cell r="R30">
            <v>34881</v>
          </cell>
          <cell r="S30" t="str">
            <v>Definitif</v>
          </cell>
          <cell r="T30" t="str">
            <v>Manager Pengendalian Kualitas</v>
          </cell>
          <cell r="U30" t="str">
            <v>Manager Pengendalian Kualitas</v>
          </cell>
          <cell r="V30">
            <v>44120</v>
          </cell>
          <cell r="W30" t="str">
            <v>UNIT PENGENDALIAN KUALITAS</v>
          </cell>
          <cell r="X30" t="str">
            <v>PABRIK PERALATAN INDUSTRI</v>
          </cell>
          <cell r="Y30" t="str">
            <v>Core</v>
          </cell>
          <cell r="Z30">
            <v>3</v>
          </cell>
          <cell r="AA30">
            <v>7</v>
          </cell>
          <cell r="AB30">
            <v>44424</v>
          </cell>
          <cell r="AC30">
            <v>9900000</v>
          </cell>
          <cell r="AD30">
            <v>1100000</v>
          </cell>
          <cell r="AE30">
            <v>2905319.9999999995</v>
          </cell>
          <cell r="AF30">
            <v>2417580.0000000005</v>
          </cell>
          <cell r="AG30">
            <v>16322900</v>
          </cell>
          <cell r="AH30">
            <v>4950000</v>
          </cell>
          <cell r="AI30">
            <v>0</v>
          </cell>
          <cell r="AJ30">
            <v>0</v>
          </cell>
          <cell r="AK30">
            <v>0</v>
          </cell>
          <cell r="AL30">
            <v>4950000</v>
          </cell>
          <cell r="AM30" t="str">
            <v>NA</v>
          </cell>
          <cell r="AN30" t="str">
            <v>H</v>
          </cell>
          <cell r="AO30">
            <v>44562</v>
          </cell>
          <cell r="AP30" t="str">
            <v>PPI</v>
          </cell>
          <cell r="AQ30" t="str">
            <v>-</v>
          </cell>
          <cell r="AR30" t="str">
            <v>TTL</v>
          </cell>
          <cell r="AS30" t="str">
            <v>TTL</v>
          </cell>
          <cell r="AT30" t="str">
            <v>BPP</v>
          </cell>
          <cell r="AU30" t="str">
            <v>KT</v>
          </cell>
          <cell r="AV30" t="str">
            <v>T</v>
          </cell>
          <cell r="AW30" t="str">
            <v>F</v>
          </cell>
        </row>
        <row r="31">
          <cell r="C31">
            <v>665182</v>
          </cell>
          <cell r="D31" t="str">
            <v>Surabaya</v>
          </cell>
          <cell r="E31">
            <v>24278</v>
          </cell>
          <cell r="F31" t="str">
            <v>P</v>
          </cell>
          <cell r="G31" t="str">
            <v>Islam</v>
          </cell>
          <cell r="H31" t="str">
            <v>K/2</v>
          </cell>
          <cell r="I31" t="str">
            <v>3506252403820001</v>
          </cell>
          <cell r="J31"/>
          <cell r="K31"/>
          <cell r="L31"/>
          <cell r="M31" t="str">
            <v>SMA</v>
          </cell>
          <cell r="N31" t="str">
            <v>IPS</v>
          </cell>
          <cell r="O31"/>
          <cell r="P31">
            <v>1987</v>
          </cell>
          <cell r="Q31">
            <v>33679</v>
          </cell>
          <cell r="R31">
            <v>34044</v>
          </cell>
          <cell r="S31" t="str">
            <v>Definitif</v>
          </cell>
          <cell r="T31" t="str">
            <v xml:space="preserve">Junior Officer Bagian Administrasi Pemasaran </v>
          </cell>
          <cell r="U31" t="str">
            <v xml:space="preserve">Junior Officer Bagian Administrasi Pemasaran </v>
          </cell>
          <cell r="V31">
            <v>44061</v>
          </cell>
          <cell r="W31" t="str">
            <v>BAGIAN ADMINISTRASI PENJUALAN</v>
          </cell>
          <cell r="X31" t="str">
            <v>DIVISI INDUSTRI GULA &amp; AGRO</v>
          </cell>
          <cell r="Y31" t="str">
            <v>Support</v>
          </cell>
          <cell r="Z31">
            <v>5</v>
          </cell>
          <cell r="AA31">
            <v>3</v>
          </cell>
          <cell r="AB31">
            <v>44424</v>
          </cell>
          <cell r="AC31">
            <v>5900000</v>
          </cell>
          <cell r="AD31">
            <v>655556</v>
          </cell>
          <cell r="AE31">
            <v>1155294.444444444</v>
          </cell>
          <cell r="AF31">
            <v>0</v>
          </cell>
          <cell r="AG31">
            <v>7710850.444444444</v>
          </cell>
          <cell r="AH31">
            <v>2950000</v>
          </cell>
          <cell r="AI31">
            <v>0</v>
          </cell>
          <cell r="AJ31">
            <v>0</v>
          </cell>
          <cell r="AK31">
            <v>0</v>
          </cell>
          <cell r="AL31">
            <v>2950000</v>
          </cell>
          <cell r="AM31" t="str">
            <v>NA</v>
          </cell>
          <cell r="AN31" t="str">
            <v>H</v>
          </cell>
          <cell r="AO31">
            <v>44433</v>
          </cell>
          <cell r="AP31" t="str">
            <v>DGA</v>
          </cell>
          <cell r="AQ31" t="str">
            <v>PEM</v>
          </cell>
          <cell r="AR31" t="str">
            <v>TPEM</v>
          </cell>
          <cell r="AS31" t="str">
            <v>TPEM</v>
          </cell>
          <cell r="AT31" t="str">
            <v>-</v>
          </cell>
          <cell r="AU31" t="str">
            <v>KT</v>
          </cell>
          <cell r="AV31" t="str">
            <v>NT</v>
          </cell>
          <cell r="AW31" t="str">
            <v>C</v>
          </cell>
        </row>
        <row r="32">
          <cell r="C32">
            <v>664912</v>
          </cell>
          <cell r="D32" t="str">
            <v>Banyuwangi</v>
          </cell>
          <cell r="E32">
            <v>24300</v>
          </cell>
          <cell r="F32" t="str">
            <v>P</v>
          </cell>
          <cell r="G32" t="str">
            <v>Islam</v>
          </cell>
          <cell r="H32" t="str">
            <v>K/2</v>
          </cell>
          <cell r="I32" t="str">
            <v>3578300411640002</v>
          </cell>
          <cell r="J32"/>
          <cell r="K32"/>
          <cell r="L32"/>
          <cell r="M32" t="str">
            <v>S1</v>
          </cell>
          <cell r="N32" t="str">
            <v>Akuntansi</v>
          </cell>
          <cell r="O32"/>
          <cell r="P32">
            <v>1999</v>
          </cell>
          <cell r="Q32">
            <v>33239</v>
          </cell>
          <cell r="R32">
            <v>33610</v>
          </cell>
          <cell r="S32" t="str">
            <v>Definitif</v>
          </cell>
          <cell r="T32" t="str">
            <v xml:space="preserve">Officer Bidang Akuntasi Keuangan  </v>
          </cell>
          <cell r="U32" t="str">
            <v xml:space="preserve">Officer Bidang Akuntasi Keuangan  </v>
          </cell>
          <cell r="V32">
            <v>44061</v>
          </cell>
          <cell r="W32" t="str">
            <v>BAGIAN ADMINISTRASI KEUANGAN</v>
          </cell>
          <cell r="X32" t="str">
            <v>DIVISI INDUSTRI GULA &amp; AGRO</v>
          </cell>
          <cell r="Y32" t="str">
            <v>Support</v>
          </cell>
          <cell r="Z32">
            <v>5</v>
          </cell>
          <cell r="AA32">
            <v>5</v>
          </cell>
          <cell r="AB32">
            <v>44424</v>
          </cell>
          <cell r="AC32">
            <v>7900000</v>
          </cell>
          <cell r="AD32">
            <v>877778</v>
          </cell>
          <cell r="AE32">
            <v>2150583.333333333</v>
          </cell>
          <cell r="AF32">
            <v>0</v>
          </cell>
          <cell r="AG32">
            <v>10928361.333333332</v>
          </cell>
          <cell r="AH32">
            <v>5175000</v>
          </cell>
          <cell r="AI32">
            <v>575000</v>
          </cell>
          <cell r="AJ32">
            <v>2150583.333333333</v>
          </cell>
          <cell r="AK32">
            <v>0</v>
          </cell>
          <cell r="AL32">
            <v>7900583.333333333</v>
          </cell>
          <cell r="AM32" t="str">
            <v>A</v>
          </cell>
          <cell r="AN32" t="str">
            <v>H</v>
          </cell>
          <cell r="AO32">
            <v>44743</v>
          </cell>
          <cell r="AP32" t="str">
            <v>DGA</v>
          </cell>
          <cell r="AQ32" t="str">
            <v>KSD</v>
          </cell>
          <cell r="AR32" t="str">
            <v>TADM</v>
          </cell>
          <cell r="AS32" t="str">
            <v>TADM</v>
          </cell>
          <cell r="AT32" t="str">
            <v>-</v>
          </cell>
          <cell r="AU32" t="str">
            <v>KT</v>
          </cell>
          <cell r="AV32" t="str">
            <v>NT</v>
          </cell>
          <cell r="AW32" t="str">
            <v>F</v>
          </cell>
        </row>
        <row r="33">
          <cell r="C33">
            <v>664688</v>
          </cell>
          <cell r="D33" t="str">
            <v>Gresik</v>
          </cell>
          <cell r="E33">
            <v>24307</v>
          </cell>
          <cell r="F33" t="str">
            <v>P</v>
          </cell>
          <cell r="G33" t="str">
            <v>Islam</v>
          </cell>
          <cell r="H33" t="str">
            <v>K/2</v>
          </cell>
          <cell r="I33" t="str">
            <v>3579031008880005</v>
          </cell>
          <cell r="J33" t="str">
            <v>Jl. Gubernur Suryo 5A No. 07 RT 003 RW 001 Kelurahan Tlogopojok Gresik GRESIK</v>
          </cell>
          <cell r="K33" t="str">
            <v>6285101525771</v>
          </cell>
          <cell r="L33"/>
          <cell r="M33" t="str">
            <v>STM</v>
          </cell>
          <cell r="N33" t="str">
            <v>Mesin</v>
          </cell>
          <cell r="O33"/>
          <cell r="P33">
            <v>1986</v>
          </cell>
          <cell r="Q33">
            <v>32827</v>
          </cell>
          <cell r="R33">
            <v>33192</v>
          </cell>
          <cell r="S33" t="str">
            <v>Definitif</v>
          </cell>
          <cell r="T33" t="str">
            <v xml:space="preserve">Supervisor Melting 1  </v>
          </cell>
          <cell r="U33" t="str">
            <v xml:space="preserve">Supervisor Melting 1  </v>
          </cell>
          <cell r="V33" t="str">
            <v>-</v>
          </cell>
          <cell r="W33" t="str">
            <v>BAGIAN PRODUKSI 1</v>
          </cell>
          <cell r="X33" t="str">
            <v>PABRIK PENGECORAN</v>
          </cell>
          <cell r="Y33" t="str">
            <v>Core</v>
          </cell>
          <cell r="Z33">
            <v>4</v>
          </cell>
          <cell r="AA33">
            <v>4</v>
          </cell>
          <cell r="AB33">
            <v>44424</v>
          </cell>
          <cell r="AC33">
            <v>6900000</v>
          </cell>
          <cell r="AD33">
            <v>766667</v>
          </cell>
          <cell r="AE33">
            <v>610413.33333333302</v>
          </cell>
          <cell r="AF33">
            <v>2079770</v>
          </cell>
          <cell r="AG33">
            <v>10356850.333333332</v>
          </cell>
          <cell r="AH33">
            <v>3450000</v>
          </cell>
          <cell r="AI33">
            <v>0</v>
          </cell>
          <cell r="AJ33">
            <v>0</v>
          </cell>
          <cell r="AK33">
            <v>0</v>
          </cell>
          <cell r="AL33">
            <v>3450000</v>
          </cell>
          <cell r="AM33" t="str">
            <v>A</v>
          </cell>
          <cell r="AN33" t="str">
            <v>H</v>
          </cell>
          <cell r="AO33">
            <v>44562</v>
          </cell>
          <cell r="AP33" t="str">
            <v>FOU</v>
          </cell>
          <cell r="AQ33" t="str">
            <v>-</v>
          </cell>
          <cell r="AR33" t="str">
            <v>TTL</v>
          </cell>
          <cell r="AS33" t="str">
            <v>TTL</v>
          </cell>
          <cell r="AT33" t="str">
            <v>BP</v>
          </cell>
          <cell r="AU33" t="str">
            <v>KT</v>
          </cell>
          <cell r="AV33" t="str">
            <v>T</v>
          </cell>
          <cell r="AW33" t="str">
            <v>C</v>
          </cell>
        </row>
        <row r="34">
          <cell r="C34">
            <v>665276</v>
          </cell>
          <cell r="D34" t="str">
            <v>Kebumen</v>
          </cell>
          <cell r="E34">
            <v>24314</v>
          </cell>
          <cell r="F34" t="str">
            <v>P</v>
          </cell>
          <cell r="G34" t="str">
            <v>Islam</v>
          </cell>
          <cell r="H34" t="str">
            <v>K/3</v>
          </cell>
          <cell r="I34" t="str">
            <v>3604052710750003</v>
          </cell>
          <cell r="J34"/>
          <cell r="K34"/>
          <cell r="L34"/>
          <cell r="M34" t="str">
            <v>STM</v>
          </cell>
          <cell r="N34" t="str">
            <v>Mesin</v>
          </cell>
          <cell r="O34"/>
          <cell r="P34">
            <v>1988</v>
          </cell>
          <cell r="Q34">
            <v>34425</v>
          </cell>
          <cell r="R34">
            <v>34790</v>
          </cell>
          <cell r="S34" t="str">
            <v>Definitif</v>
          </cell>
          <cell r="T34" t="str">
            <v xml:space="preserve">Pelaksana Cetak Tangan A  </v>
          </cell>
          <cell r="U34" t="str">
            <v xml:space="preserve">Pelaksana Cetak Tangan A  </v>
          </cell>
          <cell r="V34" t="str">
            <v>-</v>
          </cell>
          <cell r="W34" t="str">
            <v>BAGIAN PRODUKSI PENGECORAN 1</v>
          </cell>
          <cell r="X34" t="str">
            <v>PABRIK PENGECORAN</v>
          </cell>
          <cell r="Y34" t="str">
            <v>Core</v>
          </cell>
          <cell r="Z34">
            <v>6</v>
          </cell>
          <cell r="AA34">
            <v>3</v>
          </cell>
          <cell r="AB34">
            <v>44424</v>
          </cell>
          <cell r="AC34">
            <v>5900000</v>
          </cell>
          <cell r="AD34">
            <v>655556</v>
          </cell>
          <cell r="AE34">
            <v>450394.44444444403</v>
          </cell>
          <cell r="AF34">
            <v>0</v>
          </cell>
          <cell r="AG34">
            <v>7005950.444444444</v>
          </cell>
          <cell r="AH34">
            <v>2950000</v>
          </cell>
          <cell r="AI34">
            <v>0</v>
          </cell>
          <cell r="AJ34">
            <v>0</v>
          </cell>
          <cell r="AK34">
            <v>0</v>
          </cell>
          <cell r="AL34">
            <v>2950000</v>
          </cell>
          <cell r="AM34" t="str">
            <v>A</v>
          </cell>
          <cell r="AN34" t="str">
            <v>H</v>
          </cell>
          <cell r="AO34">
            <v>44433</v>
          </cell>
          <cell r="AP34" t="str">
            <v>FOU</v>
          </cell>
          <cell r="AQ34" t="str">
            <v>-</v>
          </cell>
          <cell r="AR34" t="str">
            <v>TL</v>
          </cell>
          <cell r="AS34" t="str">
            <v>TL</v>
          </cell>
          <cell r="AT34" t="str">
            <v>BP</v>
          </cell>
          <cell r="AU34" t="str">
            <v>KT</v>
          </cell>
          <cell r="AV34" t="str">
            <v>T</v>
          </cell>
          <cell r="AW34" t="str">
            <v>C</v>
          </cell>
        </row>
        <row r="35">
          <cell r="C35">
            <v>664711</v>
          </cell>
          <cell r="D35" t="str">
            <v>Surabaya</v>
          </cell>
          <cell r="E35">
            <v>24315</v>
          </cell>
          <cell r="F35" t="str">
            <v>P</v>
          </cell>
          <cell r="G35" t="str">
            <v>Islam</v>
          </cell>
          <cell r="H35" t="str">
            <v>K/4</v>
          </cell>
          <cell r="I35" t="str">
            <v>3518110405690003</v>
          </cell>
          <cell r="J35"/>
          <cell r="K35"/>
          <cell r="L35"/>
          <cell r="M35" t="str">
            <v>S1</v>
          </cell>
          <cell r="N35" t="str">
            <v>Teknik Mesin</v>
          </cell>
          <cell r="O35"/>
          <cell r="P35">
            <v>2012</v>
          </cell>
          <cell r="Q35">
            <v>32828</v>
          </cell>
          <cell r="R35">
            <v>33193</v>
          </cell>
          <cell r="S35" t="str">
            <v>Definitif</v>
          </cell>
          <cell r="T35" t="str">
            <v xml:space="preserve">Supervisor Perakitan 5 </v>
          </cell>
          <cell r="U35" t="str">
            <v xml:space="preserve">Supervisor Perakitan 5 </v>
          </cell>
          <cell r="V35">
            <v>44061</v>
          </cell>
          <cell r="W35" t="str">
            <v>BAGIAN PRODUKSI 4</v>
          </cell>
          <cell r="X35" t="str">
            <v>PABRIK PERALATAN INDUSTRI</v>
          </cell>
          <cell r="Y35" t="str">
            <v>Core</v>
          </cell>
          <cell r="Z35">
            <v>4</v>
          </cell>
          <cell r="AA35">
            <v>4</v>
          </cell>
          <cell r="AB35">
            <v>44424</v>
          </cell>
          <cell r="AC35">
            <v>6900000</v>
          </cell>
          <cell r="AD35">
            <v>766667</v>
          </cell>
          <cell r="AE35">
            <v>481113.33333333302</v>
          </cell>
          <cell r="AF35">
            <v>2079770</v>
          </cell>
          <cell r="AG35">
            <v>10227550.333333332</v>
          </cell>
          <cell r="AH35">
            <v>3450000</v>
          </cell>
          <cell r="AI35">
            <v>0</v>
          </cell>
          <cell r="AJ35">
            <v>0</v>
          </cell>
          <cell r="AK35">
            <v>0</v>
          </cell>
          <cell r="AL35">
            <v>3450000</v>
          </cell>
          <cell r="AM35" t="str">
            <v>A</v>
          </cell>
          <cell r="AN35" t="str">
            <v>H</v>
          </cell>
          <cell r="AO35">
            <v>44562</v>
          </cell>
          <cell r="AP35" t="str">
            <v>PPI</v>
          </cell>
          <cell r="AQ35" t="str">
            <v>-</v>
          </cell>
          <cell r="AR35" t="str">
            <v>TTL</v>
          </cell>
          <cell r="AS35" t="str">
            <v>TTL</v>
          </cell>
          <cell r="AT35" t="str">
            <v>BP</v>
          </cell>
          <cell r="AU35" t="str">
            <v>KT</v>
          </cell>
          <cell r="AV35" t="str">
            <v>T</v>
          </cell>
          <cell r="AW35" t="str">
            <v>F</v>
          </cell>
        </row>
        <row r="36">
          <cell r="C36">
            <v>664539</v>
          </cell>
          <cell r="D36" t="str">
            <v>Madiun</v>
          </cell>
          <cell r="E36">
            <v>24336</v>
          </cell>
          <cell r="F36" t="str">
            <v>P</v>
          </cell>
          <cell r="G36" t="str">
            <v>Islam</v>
          </cell>
          <cell r="H36" t="str">
            <v>K/3</v>
          </cell>
          <cell r="I36"/>
          <cell r="J36" t="str">
            <v>VilLa palem kencana blok z no.4 Medan</v>
          </cell>
          <cell r="K36"/>
          <cell r="L36"/>
          <cell r="M36" t="str">
            <v>S1</v>
          </cell>
          <cell r="N36" t="str">
            <v>Teknik Industri</v>
          </cell>
          <cell r="O36"/>
          <cell r="P36">
            <v>2000</v>
          </cell>
          <cell r="Q36">
            <v>32704</v>
          </cell>
          <cell r="R36">
            <v>33069</v>
          </cell>
          <cell r="S36" t="str">
            <v>Definitif</v>
          </cell>
          <cell r="T36" t="str">
            <v>Contract Engineer</v>
          </cell>
          <cell r="U36" t="str">
            <v>Contract Engineer</v>
          </cell>
          <cell r="V36">
            <v>44652</v>
          </cell>
          <cell r="W36" t="str">
            <v>BIDANG PEMASARAN</v>
          </cell>
          <cell r="X36" t="str">
            <v>DIVISI INDUSTRI GULA &amp; AGRO</v>
          </cell>
          <cell r="Y36" t="str">
            <v>Core</v>
          </cell>
          <cell r="Z36">
            <v>5</v>
          </cell>
          <cell r="AA36">
            <v>7</v>
          </cell>
          <cell r="AB36">
            <v>44424</v>
          </cell>
          <cell r="AC36">
            <v>9900000</v>
          </cell>
          <cell r="AD36">
            <v>1100000</v>
          </cell>
          <cell r="AE36">
            <v>471001</v>
          </cell>
          <cell r="AF36">
            <v>2504900</v>
          </cell>
          <cell r="AG36">
            <v>13975901</v>
          </cell>
          <cell r="AH36">
            <v>7425000</v>
          </cell>
          <cell r="AI36">
            <v>825000</v>
          </cell>
          <cell r="AJ36">
            <v>471001</v>
          </cell>
          <cell r="AK36">
            <v>1252450</v>
          </cell>
          <cell r="AL36">
            <v>9973451</v>
          </cell>
          <cell r="AM36" t="str">
            <v>A</v>
          </cell>
          <cell r="AN36" t="str">
            <v>-</v>
          </cell>
          <cell r="AO36" t="str">
            <v>-</v>
          </cell>
          <cell r="AP36" t="str">
            <v>DGA</v>
          </cell>
          <cell r="AQ36" t="str">
            <v>PEM</v>
          </cell>
          <cell r="AR36" t="str">
            <v>TPEM</v>
          </cell>
          <cell r="AS36" t="str">
            <v>TPEM</v>
          </cell>
          <cell r="AT36" t="str">
            <v>-</v>
          </cell>
          <cell r="AU36" t="str">
            <v>KT</v>
          </cell>
          <cell r="AV36" t="str">
            <v>T</v>
          </cell>
          <cell r="AW36" t="str">
            <v>F</v>
          </cell>
        </row>
        <row r="37">
          <cell r="C37">
            <v>664695</v>
          </cell>
          <cell r="D37" t="str">
            <v>Sidoarjo</v>
          </cell>
          <cell r="E37">
            <v>24337</v>
          </cell>
          <cell r="F37" t="str">
            <v>P</v>
          </cell>
          <cell r="G37" t="str">
            <v>Islam</v>
          </cell>
          <cell r="H37" t="str">
            <v>K/2</v>
          </cell>
          <cell r="I37" t="str">
            <v>3515181808660004</v>
          </cell>
          <cell r="J37"/>
          <cell r="K37"/>
          <cell r="L37"/>
          <cell r="M37" t="str">
            <v>STM</v>
          </cell>
          <cell r="N37" t="str">
            <v>Mesin</v>
          </cell>
          <cell r="O37"/>
          <cell r="P37">
            <v>1987</v>
          </cell>
          <cell r="Q37">
            <v>32827</v>
          </cell>
          <cell r="R37">
            <v>33192</v>
          </cell>
          <cell r="S37" t="str">
            <v>Definitif</v>
          </cell>
          <cell r="T37" t="str">
            <v>Pelaksana Pemeliharaan Mesin A</v>
          </cell>
          <cell r="U37" t="str">
            <v>Pelaksana Pemeliharaan Mesin A</v>
          </cell>
          <cell r="V37">
            <v>44571</v>
          </cell>
          <cell r="W37" t="str">
            <v>BAGIAN PERENCANAAN PEMELIHARAAN</v>
          </cell>
          <cell r="X37" t="str">
            <v>DIVISI INDUSTRI KOMPONEN &amp; PERMESINAN</v>
          </cell>
          <cell r="Y37" t="str">
            <v>Core</v>
          </cell>
          <cell r="Z37">
            <v>6</v>
          </cell>
          <cell r="AA37">
            <v>4</v>
          </cell>
          <cell r="AB37">
            <v>44424</v>
          </cell>
          <cell r="AC37">
            <v>6900000</v>
          </cell>
          <cell r="AD37">
            <v>766667</v>
          </cell>
          <cell r="AE37">
            <v>-776134.66666666698</v>
          </cell>
          <cell r="AF37">
            <v>0</v>
          </cell>
          <cell r="AG37">
            <v>6890532.333333333</v>
          </cell>
          <cell r="AH37">
            <v>3450000</v>
          </cell>
          <cell r="AI37">
            <v>0</v>
          </cell>
          <cell r="AJ37">
            <v>0</v>
          </cell>
          <cell r="AK37">
            <v>0</v>
          </cell>
          <cell r="AL37">
            <v>3450000</v>
          </cell>
          <cell r="AM37" t="str">
            <v>A</v>
          </cell>
          <cell r="AN37" t="str">
            <v>H</v>
          </cell>
          <cell r="AO37">
            <v>44433</v>
          </cell>
          <cell r="AP37" t="str">
            <v>DKP</v>
          </cell>
          <cell r="AQ37" t="str">
            <v>MNT</v>
          </cell>
          <cell r="AR37" t="str">
            <v>TTL</v>
          </cell>
          <cell r="AS37" t="str">
            <v>TL</v>
          </cell>
          <cell r="AT37" t="str">
            <v>-</v>
          </cell>
          <cell r="AU37" t="str">
            <v>KT</v>
          </cell>
          <cell r="AV37" t="str">
            <v>T</v>
          </cell>
          <cell r="AW37" t="str">
            <v>C</v>
          </cell>
        </row>
        <row r="38">
          <cell r="C38">
            <v>665264</v>
          </cell>
          <cell r="D38" t="str">
            <v>Nganjuk</v>
          </cell>
          <cell r="E38">
            <v>24338</v>
          </cell>
          <cell r="F38" t="str">
            <v>P</v>
          </cell>
          <cell r="G38" t="str">
            <v>Kristen</v>
          </cell>
          <cell r="H38" t="str">
            <v>K/2</v>
          </cell>
          <cell r="I38" t="str">
            <v>3518131908660002</v>
          </cell>
          <cell r="J38"/>
          <cell r="K38"/>
          <cell r="L38"/>
          <cell r="M38" t="str">
            <v>STM</v>
          </cell>
          <cell r="N38" t="str">
            <v>Sipil</v>
          </cell>
          <cell r="O38"/>
          <cell r="P38">
            <v>1987</v>
          </cell>
          <cell r="Q38">
            <v>34425</v>
          </cell>
          <cell r="R38">
            <v>34790</v>
          </cell>
          <cell r="S38" t="str">
            <v>Definitif</v>
          </cell>
          <cell r="T38" t="str">
            <v xml:space="preserve">Pelaksana Cetak Tangan  A  </v>
          </cell>
          <cell r="U38" t="str">
            <v xml:space="preserve">Pelaksana Cetak Tangan  A  </v>
          </cell>
          <cell r="V38" t="str">
            <v>-</v>
          </cell>
          <cell r="W38" t="str">
            <v>BAGIAN PRODUKSI PENGECORAN 1</v>
          </cell>
          <cell r="X38" t="str">
            <v>PABRIK PENGECORAN</v>
          </cell>
          <cell r="Y38" t="str">
            <v>Core</v>
          </cell>
          <cell r="Z38">
            <v>6</v>
          </cell>
          <cell r="AA38">
            <v>3</v>
          </cell>
          <cell r="AB38">
            <v>44424</v>
          </cell>
          <cell r="AC38">
            <v>5900000</v>
          </cell>
          <cell r="AD38">
            <v>655556</v>
          </cell>
          <cell r="AE38">
            <v>450394.44444444403</v>
          </cell>
          <cell r="AF38">
            <v>0</v>
          </cell>
          <cell r="AG38">
            <v>7005950.444444444</v>
          </cell>
          <cell r="AH38">
            <v>2950000</v>
          </cell>
          <cell r="AI38">
            <v>0</v>
          </cell>
          <cell r="AJ38">
            <v>0</v>
          </cell>
          <cell r="AK38">
            <v>0</v>
          </cell>
          <cell r="AL38">
            <v>2950000</v>
          </cell>
          <cell r="AM38" t="str">
            <v>A</v>
          </cell>
          <cell r="AN38" t="str">
            <v>H</v>
          </cell>
          <cell r="AO38">
            <v>44562</v>
          </cell>
          <cell r="AP38" t="str">
            <v>FOU</v>
          </cell>
          <cell r="AQ38" t="str">
            <v>-</v>
          </cell>
          <cell r="AR38" t="str">
            <v>TL</v>
          </cell>
          <cell r="AS38" t="str">
            <v>TL</v>
          </cell>
          <cell r="AT38" t="str">
            <v>BP</v>
          </cell>
          <cell r="AU38" t="str">
            <v>KT</v>
          </cell>
          <cell r="AV38" t="str">
            <v>T</v>
          </cell>
          <cell r="AW38" t="str">
            <v>C</v>
          </cell>
        </row>
        <row r="39">
          <cell r="C39">
            <v>666235</v>
          </cell>
          <cell r="D39" t="str">
            <v>Kebumen</v>
          </cell>
          <cell r="E39">
            <v>24340</v>
          </cell>
          <cell r="F39" t="str">
            <v>P</v>
          </cell>
          <cell r="G39" t="str">
            <v>Islam</v>
          </cell>
          <cell r="H39" t="str">
            <v>K/2</v>
          </cell>
          <cell r="I39" t="str">
            <v>3672012108660001</v>
          </cell>
          <cell r="J39" t="str">
            <v>Pondok Cilegon Indah Blok D 68 No 5 Ds. Cibeber Kec. Cibeber Cilegon</v>
          </cell>
          <cell r="K39"/>
          <cell r="L39"/>
          <cell r="M39" t="str">
            <v>D3</v>
          </cell>
          <cell r="N39" t="str">
            <v>Mesin Industri</v>
          </cell>
          <cell r="O39"/>
          <cell r="P39" t="str">
            <v>-</v>
          </cell>
          <cell r="Q39">
            <v>43374</v>
          </cell>
          <cell r="R39">
            <v>43374</v>
          </cell>
          <cell r="S39" t="str">
            <v>Definitif</v>
          </cell>
          <cell r="T39" t="str">
            <v>Operator Mesin</v>
          </cell>
          <cell r="U39" t="str">
            <v>Operator Mesin</v>
          </cell>
          <cell r="V39">
            <v>44105</v>
          </cell>
          <cell r="W39" t="str">
            <v>PRODUKSI FABRIKASI</v>
          </cell>
          <cell r="X39" t="str">
            <v>PABRIK KOMPONEN TURBIN</v>
          </cell>
          <cell r="Y39" t="str">
            <v>Core</v>
          </cell>
          <cell r="Z39">
            <v>6</v>
          </cell>
          <cell r="AA39">
            <v>3</v>
          </cell>
          <cell r="AB39">
            <v>44424</v>
          </cell>
          <cell r="AC39">
            <v>5900000</v>
          </cell>
          <cell r="AD39">
            <v>655556</v>
          </cell>
          <cell r="AE39">
            <v>408587.69444444403</v>
          </cell>
          <cell r="AF39">
            <v>0</v>
          </cell>
          <cell r="AG39">
            <v>6964143.694444444</v>
          </cell>
          <cell r="AH39">
            <v>4425000</v>
          </cell>
          <cell r="AI39">
            <v>491666.66666666674</v>
          </cell>
          <cell r="AJ39">
            <v>408587.69444444403</v>
          </cell>
          <cell r="AK39">
            <v>0</v>
          </cell>
          <cell r="AL39">
            <v>5325254.361111111</v>
          </cell>
          <cell r="AM39" t="str">
            <v>A</v>
          </cell>
          <cell r="AN39" t="str">
            <v>-</v>
          </cell>
          <cell r="AO39" t="str">
            <v>-</v>
          </cell>
          <cell r="AP39" t="str">
            <v>PKT</v>
          </cell>
          <cell r="AQ39" t="str">
            <v>-</v>
          </cell>
          <cell r="AR39" t="str">
            <v>TL</v>
          </cell>
          <cell r="AS39" t="str">
            <v>TL</v>
          </cell>
          <cell r="AT39" t="str">
            <v>-</v>
          </cell>
          <cell r="AU39" t="str">
            <v>KT</v>
          </cell>
          <cell r="AV39" t="str">
            <v>T</v>
          </cell>
          <cell r="AW39" t="str">
            <v>D</v>
          </cell>
        </row>
        <row r="40">
          <cell r="C40">
            <v>665942</v>
          </cell>
          <cell r="D40" t="str">
            <v>Jakarta</v>
          </cell>
          <cell r="E40">
            <v>24341</v>
          </cell>
          <cell r="F40" t="str">
            <v>P</v>
          </cell>
          <cell r="G40" t="str">
            <v>Islam</v>
          </cell>
          <cell r="H40" t="str">
            <v>K/3</v>
          </cell>
          <cell r="I40" t="str">
            <v>3672082507750001</v>
          </cell>
          <cell r="J40" t="str">
            <v>jl. Pedurenan Mesjid RT006/007, kel. karet kuningan, kec. Setiabudi. Jakarta Selatan</v>
          </cell>
          <cell r="K40"/>
          <cell r="L40"/>
          <cell r="M40" t="str">
            <v>D3</v>
          </cell>
          <cell r="N40" t="str">
            <v>MESIN</v>
          </cell>
          <cell r="O40"/>
          <cell r="P40" t="str">
            <v>-</v>
          </cell>
          <cell r="Q40">
            <v>43374</v>
          </cell>
          <cell r="R40">
            <v>43374</v>
          </cell>
          <cell r="S40" t="str">
            <v>Definitif</v>
          </cell>
          <cell r="T40" t="str">
            <v>Junior Officer Peralatan Produksi</v>
          </cell>
          <cell r="U40" t="str">
            <v>Junior Officer Peralatan Produksi</v>
          </cell>
          <cell r="V40">
            <v>44105</v>
          </cell>
          <cell r="W40" t="str">
            <v>PRODUKSI KOMPONEN</v>
          </cell>
          <cell r="X40" t="str">
            <v>PABRIK KOMPONEN TURBIN</v>
          </cell>
          <cell r="Y40" t="str">
            <v>Core</v>
          </cell>
          <cell r="Z40">
            <v>5</v>
          </cell>
          <cell r="AA40">
            <v>3</v>
          </cell>
          <cell r="AB40">
            <v>44424</v>
          </cell>
          <cell r="AC40">
            <v>5900000</v>
          </cell>
          <cell r="AD40">
            <v>655556</v>
          </cell>
          <cell r="AE40">
            <v>1494805.861111111</v>
          </cell>
          <cell r="AF40">
            <v>0</v>
          </cell>
          <cell r="AG40">
            <v>8050361.861111111</v>
          </cell>
          <cell r="AH40">
            <v>2950000</v>
          </cell>
          <cell r="AI40">
            <v>0</v>
          </cell>
          <cell r="AJ40">
            <v>0</v>
          </cell>
          <cell r="AK40">
            <v>0</v>
          </cell>
          <cell r="AL40">
            <v>2950000</v>
          </cell>
          <cell r="AM40" t="str">
            <v>A</v>
          </cell>
          <cell r="AN40" t="str">
            <v>H</v>
          </cell>
          <cell r="AO40">
            <v>44433</v>
          </cell>
          <cell r="AP40" t="str">
            <v>PKT</v>
          </cell>
          <cell r="AQ40" t="str">
            <v>-</v>
          </cell>
          <cell r="AR40" t="str">
            <v>TTL</v>
          </cell>
          <cell r="AS40" t="str">
            <v>TL</v>
          </cell>
          <cell r="AT40" t="str">
            <v>-</v>
          </cell>
          <cell r="AU40" t="str">
            <v>KT</v>
          </cell>
          <cell r="AV40" t="str">
            <v>T</v>
          </cell>
          <cell r="AW40" t="str">
            <v>D</v>
          </cell>
        </row>
        <row r="41">
          <cell r="C41">
            <v>664586</v>
          </cell>
          <cell r="D41" t="str">
            <v>Purwokerto</v>
          </cell>
          <cell r="E41">
            <v>24360</v>
          </cell>
          <cell r="F41" t="str">
            <v>P</v>
          </cell>
          <cell r="G41" t="str">
            <v>Islam</v>
          </cell>
          <cell r="H41" t="str">
            <v>K/2</v>
          </cell>
          <cell r="I41" t="str">
            <v>3604052609700001</v>
          </cell>
          <cell r="J41"/>
          <cell r="K41"/>
          <cell r="L41"/>
          <cell r="M41" t="str">
            <v>STM</v>
          </cell>
          <cell r="N41" t="str">
            <v>Mesin Umum</v>
          </cell>
          <cell r="O41"/>
          <cell r="P41">
            <v>1986</v>
          </cell>
          <cell r="Q41">
            <v>32373</v>
          </cell>
          <cell r="R41">
            <v>33147</v>
          </cell>
          <cell r="S41" t="str">
            <v>Definitif</v>
          </cell>
          <cell r="T41" t="str">
            <v xml:space="preserve">Operator Mesin Bubut Horizontal A  </v>
          </cell>
          <cell r="U41" t="str">
            <v xml:space="preserve">Operator Mesin Bubut Horizontal A  </v>
          </cell>
          <cell r="V41" t="str">
            <v>-</v>
          </cell>
          <cell r="W41" t="str">
            <v>BAGIAN PRODUKSI</v>
          </cell>
          <cell r="X41" t="str">
            <v>PABRIK HIDROMEKANIKAL TEGAL</v>
          </cell>
          <cell r="Y41" t="str">
            <v>Core</v>
          </cell>
          <cell r="Z41">
            <v>6</v>
          </cell>
          <cell r="AA41">
            <v>3</v>
          </cell>
          <cell r="AB41">
            <v>44424</v>
          </cell>
          <cell r="AC41">
            <v>5900000</v>
          </cell>
          <cell r="AD41">
            <v>655556</v>
          </cell>
          <cell r="AE41">
            <v>450394.44444444403</v>
          </cell>
          <cell r="AF41">
            <v>0</v>
          </cell>
          <cell r="AG41">
            <v>7005950.444444444</v>
          </cell>
          <cell r="AH41">
            <v>2950000</v>
          </cell>
          <cell r="AI41">
            <v>0</v>
          </cell>
          <cell r="AJ41">
            <v>0</v>
          </cell>
          <cell r="AK41">
            <v>0</v>
          </cell>
          <cell r="AL41">
            <v>2950000</v>
          </cell>
          <cell r="AM41" t="str">
            <v>A</v>
          </cell>
          <cell r="AN41" t="str">
            <v>H</v>
          </cell>
          <cell r="AO41">
            <v>44433</v>
          </cell>
          <cell r="AP41" t="str">
            <v>TGL</v>
          </cell>
          <cell r="AQ41" t="str">
            <v>-</v>
          </cell>
          <cell r="AR41" t="str">
            <v>TL</v>
          </cell>
          <cell r="AS41" t="str">
            <v>TL</v>
          </cell>
          <cell r="AT41" t="str">
            <v>-</v>
          </cell>
          <cell r="AU41" t="str">
            <v>KT</v>
          </cell>
          <cell r="AV41" t="str">
            <v>T</v>
          </cell>
          <cell r="AW41" t="str">
            <v>C</v>
          </cell>
        </row>
        <row r="42">
          <cell r="C42">
            <v>664790</v>
          </cell>
          <cell r="D42" t="str">
            <v>Tegal</v>
          </cell>
          <cell r="E42">
            <v>24362</v>
          </cell>
          <cell r="F42" t="str">
            <v>P</v>
          </cell>
          <cell r="G42" t="str">
            <v>Islam</v>
          </cell>
          <cell r="H42" t="str">
            <v>K/1</v>
          </cell>
          <cell r="I42" t="str">
            <v>3505071607870002</v>
          </cell>
          <cell r="J42"/>
          <cell r="K42"/>
          <cell r="L42"/>
          <cell r="M42" t="str">
            <v>STM</v>
          </cell>
          <cell r="N42" t="str">
            <v>Mesin</v>
          </cell>
          <cell r="O42"/>
          <cell r="P42">
            <v>1985</v>
          </cell>
          <cell r="Q42">
            <v>32205</v>
          </cell>
          <cell r="R42">
            <v>33512</v>
          </cell>
          <cell r="S42" t="str">
            <v>Definitif</v>
          </cell>
          <cell r="T42" t="str">
            <v xml:space="preserve">Supervisor Permesinan 2 </v>
          </cell>
          <cell r="U42" t="str">
            <v xml:space="preserve">Supervisor Permesinan 2 </v>
          </cell>
          <cell r="V42">
            <v>44667</v>
          </cell>
          <cell r="W42" t="str">
            <v>BAGIAN PRODUKSI</v>
          </cell>
          <cell r="X42" t="str">
            <v>PABRIK HIDROMEKANIKAL TEGAL</v>
          </cell>
          <cell r="Y42" t="str">
            <v>Core</v>
          </cell>
          <cell r="Z42">
            <v>4</v>
          </cell>
          <cell r="AA42">
            <v>3</v>
          </cell>
          <cell r="AB42">
            <v>44424</v>
          </cell>
          <cell r="AC42">
            <v>5900000</v>
          </cell>
          <cell r="AD42">
            <v>655556</v>
          </cell>
          <cell r="AE42">
            <v>-139023.55555555597</v>
          </cell>
          <cell r="AF42">
            <v>2079770</v>
          </cell>
          <cell r="AG42">
            <v>8496302.444444444</v>
          </cell>
          <cell r="AH42">
            <v>4425000</v>
          </cell>
          <cell r="AI42">
            <v>491666.66666666674</v>
          </cell>
          <cell r="AJ42">
            <v>-139023.55555555597</v>
          </cell>
          <cell r="AK42">
            <v>1039885</v>
          </cell>
          <cell r="AL42">
            <v>5817528.111111111</v>
          </cell>
          <cell r="AM42" t="str">
            <v>A</v>
          </cell>
          <cell r="AN42" t="str">
            <v>-</v>
          </cell>
          <cell r="AO42" t="str">
            <v>-</v>
          </cell>
          <cell r="AP42" t="str">
            <v>TGL</v>
          </cell>
          <cell r="AQ42" t="str">
            <v>-</v>
          </cell>
          <cell r="AR42" t="str">
            <v>TTL</v>
          </cell>
          <cell r="AS42" t="str">
            <v>TTL</v>
          </cell>
          <cell r="AT42" t="str">
            <v>-</v>
          </cell>
          <cell r="AU42" t="str">
            <v>KT</v>
          </cell>
          <cell r="AV42" t="str">
            <v>T</v>
          </cell>
          <cell r="AW42" t="str">
            <v>C</v>
          </cell>
        </row>
        <row r="43">
          <cell r="C43">
            <v>664715</v>
          </cell>
          <cell r="D43" t="str">
            <v>Madiun</v>
          </cell>
          <cell r="E43">
            <v>24366</v>
          </cell>
          <cell r="F43" t="str">
            <v>P</v>
          </cell>
          <cell r="G43" t="str">
            <v>Islam</v>
          </cell>
          <cell r="H43" t="str">
            <v>K/2</v>
          </cell>
          <cell r="I43" t="str">
            <v>3525161609660002</v>
          </cell>
          <cell r="J43"/>
          <cell r="K43"/>
          <cell r="L43"/>
          <cell r="M43" t="str">
            <v>SMA</v>
          </cell>
          <cell r="N43" t="str">
            <v xml:space="preserve"> IPS </v>
          </cell>
          <cell r="O43"/>
          <cell r="P43">
            <v>1986</v>
          </cell>
          <cell r="Q43">
            <v>32509</v>
          </cell>
          <cell r="R43">
            <v>33239</v>
          </cell>
          <cell r="S43" t="str">
            <v>Definitif</v>
          </cell>
          <cell r="T43" t="str">
            <v xml:space="preserve">Pelaksana Logistik A  </v>
          </cell>
          <cell r="U43" t="str">
            <v xml:space="preserve">Pelaksana Logistik A  </v>
          </cell>
          <cell r="V43" t="str">
            <v>-</v>
          </cell>
          <cell r="W43" t="str">
            <v>BAGIAN PENGENDALIAN MATERIAL &amp; PRODUKSI</v>
          </cell>
          <cell r="X43" t="str">
            <v>DIVISI INDUSTRI KOMPONEN &amp; PERMESINAN</v>
          </cell>
          <cell r="Y43" t="str">
            <v>Core</v>
          </cell>
          <cell r="Z43">
            <v>6</v>
          </cell>
          <cell r="AA43">
            <v>3</v>
          </cell>
          <cell r="AB43">
            <v>44424</v>
          </cell>
          <cell r="AC43">
            <v>5900000</v>
          </cell>
          <cell r="AD43">
            <v>655556</v>
          </cell>
          <cell r="AE43">
            <v>450394.44444444403</v>
          </cell>
          <cell r="AF43">
            <v>0</v>
          </cell>
          <cell r="AG43">
            <v>7005950.444444444</v>
          </cell>
          <cell r="AH43">
            <v>2950000</v>
          </cell>
          <cell r="AI43">
            <v>0</v>
          </cell>
          <cell r="AJ43">
            <v>0</v>
          </cell>
          <cell r="AK43">
            <v>0</v>
          </cell>
          <cell r="AL43">
            <v>2950000</v>
          </cell>
          <cell r="AM43" t="str">
            <v>A</v>
          </cell>
          <cell r="AN43" t="str">
            <v>H</v>
          </cell>
          <cell r="AO43">
            <v>44562</v>
          </cell>
          <cell r="AP43" t="str">
            <v>DKP</v>
          </cell>
          <cell r="AQ43" t="str">
            <v>PIV</v>
          </cell>
          <cell r="AR43" t="str">
            <v>TTL</v>
          </cell>
          <cell r="AS43" t="str">
            <v>TTL</v>
          </cell>
          <cell r="AT43" t="str">
            <v>-</v>
          </cell>
          <cell r="AU43" t="str">
            <v>KT</v>
          </cell>
          <cell r="AV43" t="str">
            <v>NT</v>
          </cell>
          <cell r="AW43" t="str">
            <v>C</v>
          </cell>
        </row>
        <row r="44">
          <cell r="C44">
            <v>666160</v>
          </cell>
          <cell r="D44" t="str">
            <v>Sitorang</v>
          </cell>
          <cell r="E44">
            <v>24378</v>
          </cell>
          <cell r="F44" t="str">
            <v>P</v>
          </cell>
          <cell r="G44" t="str">
            <v>Kristen</v>
          </cell>
          <cell r="H44" t="str">
            <v>K/3</v>
          </cell>
          <cell r="I44" t="str">
            <v>3672012809660001</v>
          </cell>
          <cell r="J44"/>
          <cell r="K44"/>
          <cell r="L44"/>
          <cell r="M44" t="str">
            <v>SMA/SMK</v>
          </cell>
          <cell r="N44" t="str">
            <v>MESIN</v>
          </cell>
          <cell r="O44"/>
          <cell r="P44" t="str">
            <v>-</v>
          </cell>
          <cell r="Q44">
            <v>43374</v>
          </cell>
          <cell r="R44">
            <v>43374</v>
          </cell>
          <cell r="S44" t="str">
            <v>Definitif</v>
          </cell>
          <cell r="T44" t="str">
            <v>Supervisor Gudang</v>
          </cell>
          <cell r="U44" t="str">
            <v>Supervisor Gudang</v>
          </cell>
          <cell r="V44">
            <v>44105</v>
          </cell>
          <cell r="W44" t="str">
            <v>BAGIAN PERENCANAAN MATERIAL</v>
          </cell>
          <cell r="X44" t="str">
            <v>DIVISI PEMBANGKIT</v>
          </cell>
          <cell r="Y44" t="str">
            <v>Core</v>
          </cell>
          <cell r="Z44">
            <v>4</v>
          </cell>
          <cell r="AA44">
            <v>5</v>
          </cell>
          <cell r="AB44">
            <v>44424</v>
          </cell>
          <cell r="AC44">
            <v>7900000</v>
          </cell>
          <cell r="AD44">
            <v>877778</v>
          </cell>
          <cell r="AE44">
            <v>1502276.5199999977</v>
          </cell>
          <cell r="AF44">
            <v>2079770</v>
          </cell>
          <cell r="AG44">
            <v>12359824.519999998</v>
          </cell>
          <cell r="AH44">
            <v>5175000</v>
          </cell>
          <cell r="AI44">
            <v>575000</v>
          </cell>
          <cell r="AJ44">
            <v>1502276.5199999977</v>
          </cell>
          <cell r="AK44">
            <v>1039885</v>
          </cell>
          <cell r="AL44">
            <v>8292161.5199999977</v>
          </cell>
          <cell r="AM44" t="str">
            <v>A</v>
          </cell>
          <cell r="AN44" t="str">
            <v>-</v>
          </cell>
          <cell r="AO44" t="str">
            <v>-</v>
          </cell>
          <cell r="AP44" t="str">
            <v>DPM</v>
          </cell>
          <cell r="AQ44" t="str">
            <v>PIV</v>
          </cell>
          <cell r="AR44" t="str">
            <v>TTL</v>
          </cell>
          <cell r="AS44" t="str">
            <v>TTL</v>
          </cell>
          <cell r="AT44" t="str">
            <v>-</v>
          </cell>
          <cell r="AU44" t="str">
            <v>KT</v>
          </cell>
          <cell r="AV44" t="str">
            <v>T</v>
          </cell>
          <cell r="AW44" t="str">
            <v>C</v>
          </cell>
        </row>
        <row r="45">
          <cell r="C45">
            <v>664691</v>
          </cell>
          <cell r="D45" t="str">
            <v xml:space="preserve">Gresik </v>
          </cell>
          <cell r="E45">
            <v>24378</v>
          </cell>
          <cell r="F45" t="str">
            <v>P</v>
          </cell>
          <cell r="G45" t="str">
            <v>Islam</v>
          </cell>
          <cell r="H45" t="str">
            <v>K/3</v>
          </cell>
          <cell r="I45" t="str">
            <v>3672080312760002</v>
          </cell>
          <cell r="J45"/>
          <cell r="K45"/>
          <cell r="L45"/>
          <cell r="M45" t="str">
            <v>STM</v>
          </cell>
          <cell r="N45" t="str">
            <v>Mesin</v>
          </cell>
          <cell r="O45"/>
          <cell r="P45">
            <v>1986</v>
          </cell>
          <cell r="Q45">
            <v>32827</v>
          </cell>
          <cell r="R45">
            <v>33161</v>
          </cell>
          <cell r="S45" t="str">
            <v>Definitif</v>
          </cell>
          <cell r="T45" t="str">
            <v xml:space="preserve">Supervisor Fettling 3  </v>
          </cell>
          <cell r="U45" t="str">
            <v xml:space="preserve">Supervisor Fettling 3  </v>
          </cell>
          <cell r="V45">
            <v>43654</v>
          </cell>
          <cell r="W45" t="str">
            <v>BAGIAN PRODUKSI 1</v>
          </cell>
          <cell r="X45" t="str">
            <v>PABRIK PENGECORAN</v>
          </cell>
          <cell r="Y45" t="str">
            <v>Core</v>
          </cell>
          <cell r="Z45">
            <v>4</v>
          </cell>
          <cell r="AA45">
            <v>5</v>
          </cell>
          <cell r="AB45">
            <v>44424</v>
          </cell>
          <cell r="AC45">
            <v>7900000</v>
          </cell>
          <cell r="AD45">
            <v>877778</v>
          </cell>
          <cell r="AE45">
            <v>1060952.222222222</v>
          </cell>
          <cell r="AF45">
            <v>2079770</v>
          </cell>
          <cell r="AG45">
            <v>11918500.222222222</v>
          </cell>
          <cell r="AH45">
            <v>3950000</v>
          </cell>
          <cell r="AI45">
            <v>0</v>
          </cell>
          <cell r="AJ45">
            <v>0</v>
          </cell>
          <cell r="AK45">
            <v>0</v>
          </cell>
          <cell r="AL45">
            <v>3950000</v>
          </cell>
          <cell r="AM45" t="str">
            <v>A</v>
          </cell>
          <cell r="AN45" t="str">
            <v>H</v>
          </cell>
          <cell r="AO45">
            <v>44562</v>
          </cell>
          <cell r="AP45" t="str">
            <v>FOU</v>
          </cell>
          <cell r="AQ45" t="str">
            <v>-</v>
          </cell>
          <cell r="AR45" t="str">
            <v>TTL</v>
          </cell>
          <cell r="AS45" t="str">
            <v>TTL</v>
          </cell>
          <cell r="AT45" t="str">
            <v>BP</v>
          </cell>
          <cell r="AU45" t="str">
            <v>KT</v>
          </cell>
          <cell r="AV45" t="str">
            <v>T</v>
          </cell>
          <cell r="AW45" t="str">
            <v>C</v>
          </cell>
        </row>
        <row r="46">
          <cell r="C46">
            <v>665284</v>
          </cell>
          <cell r="D46" t="str">
            <v>Malang</v>
          </cell>
          <cell r="E46">
            <v>24388</v>
          </cell>
          <cell r="F46" t="str">
            <v>P</v>
          </cell>
          <cell r="G46" t="str">
            <v>Katolik</v>
          </cell>
          <cell r="H46" t="str">
            <v>K/2</v>
          </cell>
          <cell r="I46" t="str">
            <v>3573010110660006</v>
          </cell>
          <cell r="J46" t="str">
            <v>Jl.Hamid Rusdi Timur GgVI/458B Kota Malang</v>
          </cell>
          <cell r="K46" t="str">
            <v>6285855049910</v>
          </cell>
          <cell r="L46"/>
          <cell r="M46" t="str">
            <v>S1</v>
          </cell>
          <cell r="N46" t="str">
            <v>Teknik Mesin</v>
          </cell>
          <cell r="O46"/>
          <cell r="P46">
            <v>1991</v>
          </cell>
          <cell r="Q46">
            <v>34440</v>
          </cell>
          <cell r="R46">
            <v>34805</v>
          </cell>
          <cell r="S46" t="str">
            <v>Definitif</v>
          </cell>
          <cell r="T46" t="str">
            <v xml:space="preserve">Technical Advisor </v>
          </cell>
          <cell r="U46" t="str">
            <v xml:space="preserve">Technical Advisor </v>
          </cell>
          <cell r="V46">
            <v>44061</v>
          </cell>
          <cell r="W46" t="str">
            <v>BIDANG PEMASARAN</v>
          </cell>
          <cell r="X46" t="str">
            <v>DIVISI INDUSTRI GULA &amp; AGRO</v>
          </cell>
          <cell r="Y46" t="str">
            <v>Core</v>
          </cell>
          <cell r="Z46">
            <v>3</v>
          </cell>
          <cell r="AA46">
            <v>8</v>
          </cell>
          <cell r="AB46">
            <v>44424</v>
          </cell>
          <cell r="AC46">
            <v>10900000</v>
          </cell>
          <cell r="AD46">
            <v>1211111</v>
          </cell>
          <cell r="AE46">
            <v>3647233.8888888881</v>
          </cell>
          <cell r="AF46">
            <v>2684905</v>
          </cell>
          <cell r="AG46">
            <v>18443249.888888888</v>
          </cell>
          <cell r="AH46">
            <v>8175000</v>
          </cell>
          <cell r="AI46">
            <v>908333.33333333326</v>
          </cell>
          <cell r="AJ46">
            <v>3647233.8888888881</v>
          </cell>
          <cell r="AK46">
            <v>1342452.5</v>
          </cell>
          <cell r="AL46">
            <v>14073019.722222222</v>
          </cell>
          <cell r="AM46" t="str">
            <v>A</v>
          </cell>
          <cell r="AN46" t="str">
            <v>H</v>
          </cell>
          <cell r="AO46">
            <v>44743</v>
          </cell>
          <cell r="AP46" t="str">
            <v>DGA</v>
          </cell>
          <cell r="AQ46" t="str">
            <v>PEM</v>
          </cell>
          <cell r="AR46" t="str">
            <v>TPEM</v>
          </cell>
          <cell r="AS46" t="str">
            <v>TPEM</v>
          </cell>
          <cell r="AT46" t="str">
            <v>-</v>
          </cell>
          <cell r="AU46" t="str">
            <v>KT</v>
          </cell>
          <cell r="AV46" t="str">
            <v>T</v>
          </cell>
          <cell r="AW46" t="str">
            <v>F</v>
          </cell>
        </row>
        <row r="47">
          <cell r="C47">
            <v>664966</v>
          </cell>
          <cell r="D47" t="str">
            <v>Kediri</v>
          </cell>
          <cell r="E47">
            <v>24392</v>
          </cell>
          <cell r="F47" t="str">
            <v>P</v>
          </cell>
          <cell r="G47" t="str">
            <v>Islam</v>
          </cell>
          <cell r="H47" t="str">
            <v>K/3</v>
          </cell>
          <cell r="I47" t="str">
            <v>3578081210660005</v>
          </cell>
          <cell r="J47"/>
          <cell r="K47"/>
          <cell r="L47"/>
          <cell r="M47" t="str">
            <v>SMA</v>
          </cell>
          <cell r="N47" t="str">
            <v xml:space="preserve">A3 </v>
          </cell>
          <cell r="O47"/>
          <cell r="P47">
            <v>1987</v>
          </cell>
          <cell r="Q47">
            <v>33284</v>
          </cell>
          <cell r="R47">
            <v>33649</v>
          </cell>
          <cell r="S47" t="str">
            <v>Definitif</v>
          </cell>
          <cell r="T47" t="str">
            <v xml:space="preserve">Junior Officer Bidang Personalia  </v>
          </cell>
          <cell r="U47" t="str">
            <v xml:space="preserve">Junior Officer Bidang Personalia  </v>
          </cell>
          <cell r="V47" t="str">
            <v>-</v>
          </cell>
          <cell r="W47" t="str">
            <v>BIDANG KEUANGAN &amp; SDM</v>
          </cell>
          <cell r="X47" t="str">
            <v>DIVISI INDUSTRI KOMPONEN &amp; PERMESINAN</v>
          </cell>
          <cell r="Y47" t="str">
            <v>Support</v>
          </cell>
          <cell r="Z47">
            <v>5</v>
          </cell>
          <cell r="AA47">
            <v>4</v>
          </cell>
          <cell r="AB47">
            <v>44424</v>
          </cell>
          <cell r="AC47">
            <v>6900000</v>
          </cell>
          <cell r="AD47">
            <v>766667</v>
          </cell>
          <cell r="AE47">
            <v>367808.33333333302</v>
          </cell>
          <cell r="AF47">
            <v>0</v>
          </cell>
          <cell r="AG47">
            <v>8034475.333333333</v>
          </cell>
          <cell r="AH47">
            <v>3450000</v>
          </cell>
          <cell r="AI47">
            <v>0</v>
          </cell>
          <cell r="AJ47">
            <v>0</v>
          </cell>
          <cell r="AK47">
            <v>0</v>
          </cell>
          <cell r="AL47">
            <v>3450000</v>
          </cell>
          <cell r="AM47" t="str">
            <v>A</v>
          </cell>
          <cell r="AN47" t="str">
            <v>H</v>
          </cell>
          <cell r="AO47">
            <v>44433</v>
          </cell>
          <cell r="AP47" t="str">
            <v>DKP</v>
          </cell>
          <cell r="AQ47" t="str">
            <v>KSD</v>
          </cell>
          <cell r="AR47" t="str">
            <v>TADM</v>
          </cell>
          <cell r="AS47" t="str">
            <v>TADM</v>
          </cell>
          <cell r="AT47" t="str">
            <v>-</v>
          </cell>
          <cell r="AU47" t="str">
            <v>KT</v>
          </cell>
          <cell r="AV47" t="str">
            <v>NT</v>
          </cell>
          <cell r="AW47" t="str">
            <v>C</v>
          </cell>
        </row>
        <row r="48">
          <cell r="C48">
            <v>665277</v>
          </cell>
          <cell r="D48" t="str">
            <v>Gresik</v>
          </cell>
          <cell r="E48">
            <v>24398</v>
          </cell>
          <cell r="F48" t="str">
            <v>P</v>
          </cell>
          <cell r="G48" t="str">
            <v>Islam</v>
          </cell>
          <cell r="H48" t="str">
            <v>K/3</v>
          </cell>
          <cell r="I48" t="str">
            <v>3525141810660001</v>
          </cell>
          <cell r="J48"/>
          <cell r="K48"/>
          <cell r="L48"/>
          <cell r="M48" t="str">
            <v>STM</v>
          </cell>
          <cell r="N48" t="str">
            <v xml:space="preserve">Listrik </v>
          </cell>
          <cell r="O48"/>
          <cell r="P48">
            <v>1986</v>
          </cell>
          <cell r="Q48">
            <v>34425</v>
          </cell>
          <cell r="R48">
            <v>34790</v>
          </cell>
          <cell r="S48" t="str">
            <v>Definitif</v>
          </cell>
          <cell r="T48" t="str">
            <v>Staff Administrasi</v>
          </cell>
          <cell r="U48" t="str">
            <v>Staff Administrasi</v>
          </cell>
          <cell r="V48">
            <v>44571</v>
          </cell>
          <cell r="W48" t="str">
            <v>BAGIAN GUDANG</v>
          </cell>
          <cell r="X48" t="str">
            <v>DIVISI INDUSTRI KOMPONEN &amp; PERMESINAN</v>
          </cell>
          <cell r="Y48" t="str">
            <v>Core</v>
          </cell>
          <cell r="Z48">
            <v>5</v>
          </cell>
          <cell r="AA48">
            <v>4</v>
          </cell>
          <cell r="AB48">
            <v>44424</v>
          </cell>
          <cell r="AC48">
            <v>6900000</v>
          </cell>
          <cell r="AD48">
            <v>766667</v>
          </cell>
          <cell r="AE48">
            <v>217113.33333333302</v>
          </cell>
          <cell r="AF48">
            <v>0</v>
          </cell>
          <cell r="AG48">
            <v>7883780.333333333</v>
          </cell>
          <cell r="AH48">
            <v>3450000</v>
          </cell>
          <cell r="AI48">
            <v>0</v>
          </cell>
          <cell r="AJ48">
            <v>0</v>
          </cell>
          <cell r="AK48">
            <v>0</v>
          </cell>
          <cell r="AL48">
            <v>3450000</v>
          </cell>
          <cell r="AM48" t="str">
            <v>A</v>
          </cell>
          <cell r="AN48" t="str">
            <v>H</v>
          </cell>
          <cell r="AO48">
            <v>44433</v>
          </cell>
          <cell r="AP48" t="str">
            <v>DKP</v>
          </cell>
          <cell r="AQ48" t="str">
            <v>PIV</v>
          </cell>
          <cell r="AR48" t="str">
            <v>TTL</v>
          </cell>
          <cell r="AS48" t="str">
            <v>TTL</v>
          </cell>
          <cell r="AT48" t="str">
            <v>-</v>
          </cell>
          <cell r="AU48" t="str">
            <v>KT</v>
          </cell>
          <cell r="AV48" t="str">
            <v>T</v>
          </cell>
          <cell r="AW48" t="str">
            <v>C</v>
          </cell>
        </row>
        <row r="49">
          <cell r="C49">
            <v>664892</v>
          </cell>
          <cell r="D49" t="str">
            <v>Surabaya</v>
          </cell>
          <cell r="E49">
            <v>24414</v>
          </cell>
          <cell r="F49" t="str">
            <v>P</v>
          </cell>
          <cell r="G49" t="str">
            <v>Islam</v>
          </cell>
          <cell r="H49" t="str">
            <v>K/3</v>
          </cell>
          <cell r="I49" t="str">
            <v>3578270311660001</v>
          </cell>
          <cell r="J49"/>
          <cell r="K49"/>
          <cell r="L49"/>
          <cell r="M49" t="str">
            <v>STM</v>
          </cell>
          <cell r="N49" t="str">
            <v xml:space="preserve">  Listrik </v>
          </cell>
          <cell r="O49"/>
          <cell r="P49" t="str">
            <v>1986</v>
          </cell>
          <cell r="Q49">
            <v>33223</v>
          </cell>
          <cell r="R49">
            <v>33588</v>
          </cell>
          <cell r="S49" t="str">
            <v>Definitif</v>
          </cell>
          <cell r="T49" t="str">
            <v>Pelaksana Pemeliharaan Listrik A</v>
          </cell>
          <cell r="U49" t="str">
            <v>Pelaksana Pemeliharaan Listrik A</v>
          </cell>
          <cell r="V49">
            <v>44571</v>
          </cell>
          <cell r="W49" t="str">
            <v>BAGIAN PERAWATAN &amp; PERBAIKAN</v>
          </cell>
          <cell r="X49" t="str">
            <v>DIVISI INDUSTRI KOMPONEN &amp; PERMESINAN</v>
          </cell>
          <cell r="Y49" t="str">
            <v>Core</v>
          </cell>
          <cell r="Z49">
            <v>6</v>
          </cell>
          <cell r="AA49">
            <v>4</v>
          </cell>
          <cell r="AB49">
            <v>44424</v>
          </cell>
          <cell r="AC49">
            <v>6900000</v>
          </cell>
          <cell r="AD49">
            <v>766667</v>
          </cell>
          <cell r="AE49">
            <v>217113.33333333302</v>
          </cell>
          <cell r="AF49">
            <v>0</v>
          </cell>
          <cell r="AG49">
            <v>7883780.333333333</v>
          </cell>
          <cell r="AH49">
            <v>3450000</v>
          </cell>
          <cell r="AI49">
            <v>0</v>
          </cell>
          <cell r="AJ49">
            <v>0</v>
          </cell>
          <cell r="AK49">
            <v>0</v>
          </cell>
          <cell r="AL49">
            <v>3450000</v>
          </cell>
          <cell r="AM49" t="str">
            <v>A</v>
          </cell>
          <cell r="AN49" t="str">
            <v>H</v>
          </cell>
          <cell r="AO49">
            <v>44433</v>
          </cell>
          <cell r="AP49" t="str">
            <v>DKP</v>
          </cell>
          <cell r="AQ49" t="str">
            <v>MNT</v>
          </cell>
          <cell r="AR49" t="str">
            <v>TTL</v>
          </cell>
          <cell r="AS49" t="str">
            <v>TL</v>
          </cell>
          <cell r="AT49" t="str">
            <v>-</v>
          </cell>
          <cell r="AU49" t="str">
            <v>KT</v>
          </cell>
          <cell r="AV49" t="str">
            <v>T</v>
          </cell>
          <cell r="AW49" t="str">
            <v>C</v>
          </cell>
        </row>
        <row r="50">
          <cell r="C50">
            <v>666144</v>
          </cell>
          <cell r="D50" t="str">
            <v>Solo</v>
          </cell>
          <cell r="E50">
            <v>24424</v>
          </cell>
          <cell r="F50" t="str">
            <v>P</v>
          </cell>
          <cell r="G50" t="str">
            <v>Islam</v>
          </cell>
          <cell r="H50" t="str">
            <v>K/2</v>
          </cell>
          <cell r="I50" t="str">
            <v>3672011311660001</v>
          </cell>
          <cell r="J50" t="str">
            <v>Pci. Blok D 105 No 5 Rt.005 Rw.004 Cibeber Cilegon</v>
          </cell>
          <cell r="K50"/>
          <cell r="L50"/>
          <cell r="M50" t="str">
            <v>SMA/SMK</v>
          </cell>
          <cell r="N50" t="str">
            <v>IPS</v>
          </cell>
          <cell r="O50"/>
          <cell r="P50" t="str">
            <v>-</v>
          </cell>
          <cell r="Q50">
            <v>43374</v>
          </cell>
          <cell r="R50">
            <v>43374</v>
          </cell>
          <cell r="S50" t="str">
            <v>Definitif</v>
          </cell>
          <cell r="T50" t="str">
            <v>Pelaksana Ahli Peralatan Produksi</v>
          </cell>
          <cell r="U50" t="str">
            <v>Pelaksana Ahli Peralatan Produksi</v>
          </cell>
          <cell r="V50">
            <v>44105</v>
          </cell>
          <cell r="W50" t="str">
            <v>PRODUKSI PERMESINAN</v>
          </cell>
          <cell r="X50" t="str">
            <v>PABRIK KOMPONEN TURBIN</v>
          </cell>
          <cell r="Y50" t="str">
            <v>Core</v>
          </cell>
          <cell r="Z50">
            <v>6</v>
          </cell>
          <cell r="AA50">
            <v>2</v>
          </cell>
          <cell r="AB50">
            <v>44424</v>
          </cell>
          <cell r="AC50">
            <v>4900000</v>
          </cell>
          <cell r="AD50">
            <v>544444</v>
          </cell>
          <cell r="AE50">
            <v>2321341.388888889</v>
          </cell>
          <cell r="AF50">
            <v>0</v>
          </cell>
          <cell r="AG50">
            <v>7765785.388888889</v>
          </cell>
          <cell r="AH50">
            <v>2450000</v>
          </cell>
          <cell r="AI50">
            <v>0</v>
          </cell>
          <cell r="AJ50">
            <v>0</v>
          </cell>
          <cell r="AK50">
            <v>0</v>
          </cell>
          <cell r="AL50">
            <v>2450000</v>
          </cell>
          <cell r="AM50" t="str">
            <v>A</v>
          </cell>
          <cell r="AN50" t="str">
            <v>H</v>
          </cell>
          <cell r="AO50">
            <v>44562</v>
          </cell>
          <cell r="AP50" t="str">
            <v>PKT</v>
          </cell>
          <cell r="AQ50" t="str">
            <v>-</v>
          </cell>
          <cell r="AR50" t="str">
            <v>TL</v>
          </cell>
          <cell r="AS50" t="str">
            <v>TL</v>
          </cell>
          <cell r="AT50" t="str">
            <v>-</v>
          </cell>
          <cell r="AU50" t="str">
            <v>KT</v>
          </cell>
          <cell r="AV50" t="str">
            <v>NT</v>
          </cell>
          <cell r="AW50" t="str">
            <v>C</v>
          </cell>
        </row>
        <row r="51">
          <cell r="C51">
            <v>664673</v>
          </cell>
          <cell r="D51" t="str">
            <v>Garut</v>
          </cell>
          <cell r="E51">
            <v>24426</v>
          </cell>
          <cell r="F51" t="str">
            <v>W</v>
          </cell>
          <cell r="G51" t="str">
            <v>Islam</v>
          </cell>
          <cell r="H51" t="str">
            <v>K/2</v>
          </cell>
          <cell r="I51" t="str">
            <v>1207235511660000</v>
          </cell>
          <cell r="J51"/>
          <cell r="K51"/>
          <cell r="L51"/>
          <cell r="M51" t="str">
            <v>SMEA</v>
          </cell>
          <cell r="N51" t="str">
            <v xml:space="preserve">  Tata Niaga </v>
          </cell>
          <cell r="O51"/>
          <cell r="P51">
            <v>1987</v>
          </cell>
          <cell r="Q51">
            <v>32813</v>
          </cell>
          <cell r="R51">
            <v>33178</v>
          </cell>
          <cell r="S51" t="str">
            <v>Definitif</v>
          </cell>
          <cell r="T51" t="str">
            <v xml:space="preserve">Junior Officer Bidang Akuntansi  </v>
          </cell>
          <cell r="U51" t="str">
            <v xml:space="preserve">Junior Officer Bidang Akuntansi  </v>
          </cell>
          <cell r="V51" t="str">
            <v>-</v>
          </cell>
          <cell r="W51" t="str">
            <v>BAGIAN KEUANGAN &amp; UMUM</v>
          </cell>
          <cell r="X51" t="str">
            <v>PABRIK KONSTRUKSI BAJA MEDAN</v>
          </cell>
          <cell r="Y51" t="str">
            <v>Support</v>
          </cell>
          <cell r="Z51">
            <v>5</v>
          </cell>
          <cell r="AA51">
            <v>3</v>
          </cell>
          <cell r="AB51">
            <v>44424</v>
          </cell>
          <cell r="AC51">
            <v>5900000</v>
          </cell>
          <cell r="AD51">
            <v>655556</v>
          </cell>
          <cell r="AE51">
            <v>1591294.444444444</v>
          </cell>
          <cell r="AF51">
            <v>0</v>
          </cell>
          <cell r="AG51">
            <v>8146850.444444444</v>
          </cell>
          <cell r="AH51">
            <v>2950000</v>
          </cell>
          <cell r="AI51">
            <v>0</v>
          </cell>
          <cell r="AJ51">
            <v>0</v>
          </cell>
          <cell r="AK51">
            <v>0</v>
          </cell>
          <cell r="AL51">
            <v>2950000</v>
          </cell>
          <cell r="AM51" t="str">
            <v>A</v>
          </cell>
          <cell r="AN51" t="str">
            <v>H</v>
          </cell>
          <cell r="AO51">
            <v>44433</v>
          </cell>
          <cell r="AP51" t="str">
            <v>MDN</v>
          </cell>
          <cell r="AQ51" t="str">
            <v>-</v>
          </cell>
          <cell r="AR51" t="str">
            <v>TADM</v>
          </cell>
          <cell r="AS51" t="str">
            <v>TADM</v>
          </cell>
          <cell r="AT51" t="str">
            <v>-</v>
          </cell>
          <cell r="AU51" t="str">
            <v>KT</v>
          </cell>
          <cell r="AV51" t="str">
            <v>NT</v>
          </cell>
          <cell r="AW51" t="str">
            <v>C</v>
          </cell>
        </row>
        <row r="52">
          <cell r="C52">
            <v>665917</v>
          </cell>
          <cell r="D52" t="str">
            <v>Serang</v>
          </cell>
          <cell r="E52">
            <v>24433</v>
          </cell>
          <cell r="F52" t="str">
            <v>P</v>
          </cell>
          <cell r="G52" t="str">
            <v>Islam</v>
          </cell>
          <cell r="H52" t="str">
            <v>K/3</v>
          </cell>
          <cell r="I52" t="str">
            <v>3604302211660001</v>
          </cell>
          <cell r="J52" t="str">
            <v>BUMI WARINGIN ASRI BLOK G.18 DS/KEL.MEKARSARI RT/RW.004/005 KEC.ANYAR KAB.SERANG BANTEN KOTA CILEGON</v>
          </cell>
          <cell r="K52"/>
          <cell r="L52"/>
          <cell r="M52" t="str">
            <v>SMA/SMK</v>
          </cell>
          <cell r="N52" t="str">
            <v>MESIN</v>
          </cell>
          <cell r="O52"/>
          <cell r="P52" t="str">
            <v>-</v>
          </cell>
          <cell r="Q52">
            <v>43374</v>
          </cell>
          <cell r="R52">
            <v>43374</v>
          </cell>
          <cell r="S52" t="str">
            <v>Definitif</v>
          </cell>
          <cell r="T52" t="str">
            <v>Operator Crane</v>
          </cell>
          <cell r="U52" t="str">
            <v>Operator Crane</v>
          </cell>
          <cell r="V52">
            <v>44105</v>
          </cell>
          <cell r="W52" t="str">
            <v>PRODUKSI KOMPONEN</v>
          </cell>
          <cell r="X52" t="str">
            <v>PABRIK KOMPONEN TURBIN</v>
          </cell>
          <cell r="Y52" t="str">
            <v>Core</v>
          </cell>
          <cell r="Z52">
            <v>6</v>
          </cell>
          <cell r="AA52">
            <v>1</v>
          </cell>
          <cell r="AB52">
            <v>44424</v>
          </cell>
          <cell r="AC52">
            <v>4500000</v>
          </cell>
          <cell r="AD52">
            <v>500000</v>
          </cell>
          <cell r="AE52">
            <v>261200</v>
          </cell>
          <cell r="AF52">
            <v>0</v>
          </cell>
          <cell r="AG52">
            <v>5261200</v>
          </cell>
          <cell r="AH52">
            <v>2250000</v>
          </cell>
          <cell r="AI52">
            <v>0</v>
          </cell>
          <cell r="AJ52">
            <v>0</v>
          </cell>
          <cell r="AK52">
            <v>0</v>
          </cell>
          <cell r="AL52">
            <v>2250000</v>
          </cell>
          <cell r="AM52" t="str">
            <v>A</v>
          </cell>
          <cell r="AN52" t="str">
            <v>H</v>
          </cell>
          <cell r="AO52">
            <v>44433</v>
          </cell>
          <cell r="AP52" t="str">
            <v>PKT</v>
          </cell>
          <cell r="AQ52" t="str">
            <v>-</v>
          </cell>
          <cell r="AR52" t="str">
            <v>TL</v>
          </cell>
          <cell r="AS52" t="str">
            <v>TL</v>
          </cell>
          <cell r="AT52" t="str">
            <v>-</v>
          </cell>
          <cell r="AU52" t="str">
            <v>KT</v>
          </cell>
          <cell r="AV52" t="str">
            <v>T</v>
          </cell>
          <cell r="AW52" t="str">
            <v>C</v>
          </cell>
        </row>
        <row r="53">
          <cell r="C53">
            <v>665252</v>
          </cell>
          <cell r="D53" t="str">
            <v>Malang</v>
          </cell>
          <cell r="E53">
            <v>24438</v>
          </cell>
          <cell r="F53" t="str">
            <v>P</v>
          </cell>
          <cell r="G53" t="str">
            <v>Islam</v>
          </cell>
          <cell r="H53" t="str">
            <v>K/2</v>
          </cell>
          <cell r="I53" t="str">
            <v>3515142711660001</v>
          </cell>
          <cell r="J53"/>
          <cell r="K53"/>
          <cell r="L53" t="str">
            <v>dodotsw@barata.id</v>
          </cell>
          <cell r="M53" t="str">
            <v>S1</v>
          </cell>
          <cell r="N53" t="str">
            <v>Teknik Kimia</v>
          </cell>
          <cell r="O53"/>
          <cell r="P53">
            <v>1991</v>
          </cell>
          <cell r="Q53">
            <v>34335</v>
          </cell>
          <cell r="R53">
            <v>34700</v>
          </cell>
          <cell r="S53" t="str">
            <v>Definitif</v>
          </cell>
          <cell r="T53" t="str">
            <v xml:space="preserve">Staf Senior  </v>
          </cell>
          <cell r="U53" t="str">
            <v xml:space="preserve">Staf Senior  </v>
          </cell>
          <cell r="V53" t="str">
            <v>-</v>
          </cell>
          <cell r="W53" t="str">
            <v>BIDANG KEPATUHAN &amp; MANAJEMEN RISIKO</v>
          </cell>
          <cell r="X53" t="str">
            <v>SATUAN PENGAWASAN INTERN</v>
          </cell>
          <cell r="Y53" t="str">
            <v>Support</v>
          </cell>
          <cell r="Z53">
            <v>5</v>
          </cell>
          <cell r="AA53">
            <v>6</v>
          </cell>
          <cell r="AB53">
            <v>44424</v>
          </cell>
          <cell r="AC53">
            <v>8900000</v>
          </cell>
          <cell r="AD53">
            <v>988889</v>
          </cell>
          <cell r="AE53">
            <v>4248836.1111111119</v>
          </cell>
          <cell r="AF53">
            <v>0</v>
          </cell>
          <cell r="AG53">
            <v>14137725.111111112</v>
          </cell>
          <cell r="AH53">
            <v>4450000</v>
          </cell>
          <cell r="AI53">
            <v>0</v>
          </cell>
          <cell r="AJ53">
            <v>0</v>
          </cell>
          <cell r="AK53">
            <v>0</v>
          </cell>
          <cell r="AL53">
            <v>4450000</v>
          </cell>
          <cell r="AM53" t="str">
            <v>A</v>
          </cell>
          <cell r="AN53" t="str">
            <v>H</v>
          </cell>
          <cell r="AO53">
            <v>44562</v>
          </cell>
          <cell r="AP53" t="str">
            <v>SPI</v>
          </cell>
          <cell r="AQ53" t="str">
            <v>-</v>
          </cell>
          <cell r="AR53" t="str">
            <v>TADM</v>
          </cell>
          <cell r="AS53" t="str">
            <v>TADM</v>
          </cell>
          <cell r="AT53" t="str">
            <v>-</v>
          </cell>
          <cell r="AU53" t="str">
            <v>KT</v>
          </cell>
          <cell r="AV53" t="str">
            <v>T</v>
          </cell>
          <cell r="AW53" t="str">
            <v>F</v>
          </cell>
        </row>
        <row r="54">
          <cell r="C54">
            <v>664789</v>
          </cell>
          <cell r="D54" t="str">
            <v>Tegal</v>
          </cell>
          <cell r="E54">
            <v>24440</v>
          </cell>
          <cell r="F54" t="str">
            <v>P</v>
          </cell>
          <cell r="G54" t="str">
            <v>Islam</v>
          </cell>
          <cell r="H54" t="str">
            <v>K/3</v>
          </cell>
          <cell r="I54" t="str">
            <v>3514131111890003</v>
          </cell>
          <cell r="J54"/>
          <cell r="K54"/>
          <cell r="L54"/>
          <cell r="M54" t="str">
            <v>STM</v>
          </cell>
          <cell r="N54" t="str">
            <v>Mesin</v>
          </cell>
          <cell r="O54"/>
          <cell r="P54">
            <v>1987</v>
          </cell>
          <cell r="Q54">
            <v>32205</v>
          </cell>
          <cell r="R54">
            <v>33512</v>
          </cell>
          <cell r="S54" t="str">
            <v>Definitif</v>
          </cell>
          <cell r="T54" t="str">
            <v xml:space="preserve">Pelaksana Las Listrik Manual A  </v>
          </cell>
          <cell r="U54" t="str">
            <v xml:space="preserve">Pelaksana Las Listrik Manual A  </v>
          </cell>
          <cell r="V54" t="str">
            <v>-</v>
          </cell>
          <cell r="W54" t="str">
            <v>BAGIAN PRODUKSI</v>
          </cell>
          <cell r="X54" t="str">
            <v>PABRIK HIDROMEKANIKAL TEGAL</v>
          </cell>
          <cell r="Y54" t="str">
            <v>Core</v>
          </cell>
          <cell r="Z54">
            <v>6</v>
          </cell>
          <cell r="AA54">
            <v>3</v>
          </cell>
          <cell r="AB54">
            <v>44424</v>
          </cell>
          <cell r="AC54">
            <v>5900000</v>
          </cell>
          <cell r="AD54">
            <v>655556</v>
          </cell>
          <cell r="AE54">
            <v>450394.44444444403</v>
          </cell>
          <cell r="AF54">
            <v>0</v>
          </cell>
          <cell r="AG54">
            <v>7005950.444444444</v>
          </cell>
          <cell r="AH54">
            <v>2950000</v>
          </cell>
          <cell r="AI54">
            <v>0</v>
          </cell>
          <cell r="AJ54">
            <v>0</v>
          </cell>
          <cell r="AK54">
            <v>0</v>
          </cell>
          <cell r="AL54">
            <v>2950000</v>
          </cell>
          <cell r="AM54" t="str">
            <v>A</v>
          </cell>
          <cell r="AN54" t="str">
            <v>H</v>
          </cell>
          <cell r="AO54">
            <v>44433</v>
          </cell>
          <cell r="AP54" t="str">
            <v>TGL</v>
          </cell>
          <cell r="AQ54" t="str">
            <v>-</v>
          </cell>
          <cell r="AR54" t="str">
            <v>TL</v>
          </cell>
          <cell r="AS54" t="str">
            <v>TL</v>
          </cell>
          <cell r="AT54" t="str">
            <v>-</v>
          </cell>
          <cell r="AU54" t="str">
            <v>KT</v>
          </cell>
          <cell r="AV54" t="str">
            <v>T</v>
          </cell>
          <cell r="AW54" t="str">
            <v>C</v>
          </cell>
        </row>
        <row r="55">
          <cell r="C55">
            <v>665122</v>
          </cell>
          <cell r="D55" t="str">
            <v>Surabaya</v>
          </cell>
          <cell r="E55">
            <v>24453</v>
          </cell>
          <cell r="F55" t="str">
            <v>P</v>
          </cell>
          <cell r="G55" t="str">
            <v>Islam</v>
          </cell>
          <cell r="H55" t="str">
            <v>K/1</v>
          </cell>
          <cell r="I55" t="str">
            <v>3672081509690007</v>
          </cell>
          <cell r="J55"/>
          <cell r="K55"/>
          <cell r="L55"/>
          <cell r="M55" t="str">
            <v>STM</v>
          </cell>
          <cell r="N55" t="str">
            <v>Mesin</v>
          </cell>
          <cell r="O55"/>
          <cell r="P55" t="str">
            <v>1989</v>
          </cell>
          <cell r="Q55">
            <v>33543</v>
          </cell>
          <cell r="R55">
            <v>33909</v>
          </cell>
          <cell r="S55" t="str">
            <v>Definitif</v>
          </cell>
          <cell r="T55" t="str">
            <v>Operator Mesin Bubut Horizontal  0 &gt; 350 L &gt; 1500 A Bagian Produksi 4</v>
          </cell>
          <cell r="U55" t="str">
            <v>Operator Mesin Bubut Horizontal  0 &gt; 350 L &gt; 1500 A Bagian Produksi 4</v>
          </cell>
          <cell r="V55">
            <v>44061</v>
          </cell>
          <cell r="W55" t="str">
            <v>BAGIAN PRODUKSI PABRIK PERALATAN INDUSTRI 2</v>
          </cell>
          <cell r="X55" t="str">
            <v>PABRIK PERALATAN INDUSTRI</v>
          </cell>
          <cell r="Y55" t="str">
            <v>Core</v>
          </cell>
          <cell r="Z55">
            <v>6</v>
          </cell>
          <cell r="AA55">
            <v>3</v>
          </cell>
          <cell r="AB55">
            <v>44424</v>
          </cell>
          <cell r="AC55">
            <v>5900000</v>
          </cell>
          <cell r="AD55">
            <v>655556</v>
          </cell>
          <cell r="AE55">
            <v>450394.44444444403</v>
          </cell>
          <cell r="AF55">
            <v>0</v>
          </cell>
          <cell r="AG55">
            <v>7005950.444444444</v>
          </cell>
          <cell r="AH55">
            <v>2950000</v>
          </cell>
          <cell r="AI55">
            <v>0</v>
          </cell>
          <cell r="AJ55">
            <v>0</v>
          </cell>
          <cell r="AK55">
            <v>0</v>
          </cell>
          <cell r="AL55">
            <v>2950000</v>
          </cell>
          <cell r="AM55" t="str">
            <v>A</v>
          </cell>
          <cell r="AN55" t="str">
            <v>H</v>
          </cell>
          <cell r="AO55">
            <v>44433</v>
          </cell>
          <cell r="AP55" t="str">
            <v>PPI</v>
          </cell>
          <cell r="AQ55" t="str">
            <v>-</v>
          </cell>
          <cell r="AR55" t="str">
            <v>TL</v>
          </cell>
          <cell r="AS55" t="str">
            <v>TL</v>
          </cell>
          <cell r="AT55" t="str">
            <v>BP</v>
          </cell>
          <cell r="AU55" t="str">
            <v>KT</v>
          </cell>
          <cell r="AV55" t="str">
            <v>T</v>
          </cell>
          <cell r="AW55" t="str">
            <v>C</v>
          </cell>
        </row>
        <row r="56">
          <cell r="C56">
            <v>665436</v>
          </cell>
          <cell r="D56" t="str">
            <v>Tabanan</v>
          </cell>
          <cell r="E56">
            <v>24454</v>
          </cell>
          <cell r="F56" t="str">
            <v>P</v>
          </cell>
          <cell r="G56" t="str">
            <v>Hindu</v>
          </cell>
          <cell r="H56" t="str">
            <v>K/2</v>
          </cell>
          <cell r="I56" t="str">
            <v>3515081312660003</v>
          </cell>
          <cell r="J56"/>
          <cell r="K56"/>
          <cell r="L56"/>
          <cell r="M56" t="str">
            <v>S1</v>
          </cell>
          <cell r="N56" t="str">
            <v>Teknik Mesin</v>
          </cell>
          <cell r="O56"/>
          <cell r="P56">
            <v>1992</v>
          </cell>
          <cell r="Q56">
            <v>34608</v>
          </cell>
          <cell r="R56">
            <v>34973</v>
          </cell>
          <cell r="S56" t="str">
            <v>Definitif</v>
          </cell>
          <cell r="T56" t="str">
            <v>Senior Manager Pengembangan Sistem</v>
          </cell>
          <cell r="U56" t="str">
            <v>Senior Manager Pengembangan Sistem</v>
          </cell>
          <cell r="V56">
            <v>44120</v>
          </cell>
          <cell r="W56" t="str">
            <v>BIDANG PENGEMBANGAN SISTEM</v>
          </cell>
          <cell r="X56" t="str">
            <v>BIRO SISTEM, MUTU &amp; K3LH</v>
          </cell>
          <cell r="Y56" t="str">
            <v>Support</v>
          </cell>
          <cell r="Z56">
            <v>2</v>
          </cell>
          <cell r="AA56">
            <v>7</v>
          </cell>
          <cell r="AB56">
            <v>44424</v>
          </cell>
          <cell r="AC56">
            <v>9900000</v>
          </cell>
          <cell r="AD56">
            <v>1100000</v>
          </cell>
          <cell r="AE56">
            <v>2563750</v>
          </cell>
          <cell r="AF56">
            <v>3246750</v>
          </cell>
          <cell r="AG56">
            <v>16810500</v>
          </cell>
          <cell r="AH56">
            <v>4950000</v>
          </cell>
          <cell r="AI56">
            <v>0</v>
          </cell>
          <cell r="AJ56">
            <v>0</v>
          </cell>
          <cell r="AK56">
            <v>0</v>
          </cell>
          <cell r="AL56">
            <v>4950000</v>
          </cell>
          <cell r="AM56" t="str">
            <v>A</v>
          </cell>
          <cell r="AN56" t="str">
            <v>H</v>
          </cell>
          <cell r="AO56">
            <v>44433</v>
          </cell>
          <cell r="AP56" t="str">
            <v>BSQ</v>
          </cell>
          <cell r="AQ56" t="str">
            <v>-</v>
          </cell>
          <cell r="AR56" t="str">
            <v>TADM</v>
          </cell>
          <cell r="AS56" t="str">
            <v>TADM</v>
          </cell>
          <cell r="AT56" t="str">
            <v>-</v>
          </cell>
          <cell r="AU56" t="str">
            <v>KT</v>
          </cell>
          <cell r="AV56" t="str">
            <v>T</v>
          </cell>
          <cell r="AW56" t="str">
            <v>F</v>
          </cell>
        </row>
        <row r="57">
          <cell r="C57">
            <v>664732</v>
          </cell>
          <cell r="D57" t="str">
            <v>Jombang</v>
          </cell>
          <cell r="E57">
            <v>24466</v>
          </cell>
          <cell r="F57" t="str">
            <v>P</v>
          </cell>
          <cell r="G57" t="str">
            <v>Islam</v>
          </cell>
          <cell r="H57" t="str">
            <v>K/2</v>
          </cell>
          <cell r="I57" t="str">
            <v>3578042512660005</v>
          </cell>
          <cell r="J57" t="str">
            <v>Karangrejo 2/20, Rt-2/Rw-8, Wonokromo Surabaya</v>
          </cell>
          <cell r="K57" t="str">
            <v>6281353135999</v>
          </cell>
          <cell r="L57"/>
          <cell r="M57" t="str">
            <v>SMEA</v>
          </cell>
          <cell r="N57" t="str">
            <v>Tata Buku</v>
          </cell>
          <cell r="O57"/>
          <cell r="P57" t="str">
            <v>1986</v>
          </cell>
          <cell r="Q57">
            <v>32978</v>
          </cell>
          <cell r="R57">
            <v>33343</v>
          </cell>
          <cell r="S57" t="str">
            <v>Definitif</v>
          </cell>
          <cell r="T57" t="str">
            <v>Junior Officer Bidang Operasi</v>
          </cell>
          <cell r="U57" t="str">
            <v>Junior Officer Bidang Operasi</v>
          </cell>
          <cell r="V57">
            <v>44061</v>
          </cell>
          <cell r="W57" t="str">
            <v>BIDANG OPERASI</v>
          </cell>
          <cell r="X57" t="str">
            <v>DIVISI INDUSTRI GULA &amp; AGRO</v>
          </cell>
          <cell r="Y57" t="str">
            <v>Core</v>
          </cell>
          <cell r="Z57">
            <v>5</v>
          </cell>
          <cell r="AA57">
            <v>3</v>
          </cell>
          <cell r="AB57">
            <v>44424</v>
          </cell>
          <cell r="AC57">
            <v>5900000</v>
          </cell>
          <cell r="AD57">
            <v>655556</v>
          </cell>
          <cell r="AE57">
            <v>1373294.444444444</v>
          </cell>
          <cell r="AF57">
            <v>0</v>
          </cell>
          <cell r="AG57">
            <v>7928850.444444444</v>
          </cell>
          <cell r="AH57">
            <v>2950000</v>
          </cell>
          <cell r="AI57">
            <v>0</v>
          </cell>
          <cell r="AJ57">
            <v>0</v>
          </cell>
          <cell r="AK57">
            <v>0</v>
          </cell>
          <cell r="AL57">
            <v>2950000</v>
          </cell>
          <cell r="AM57" t="str">
            <v>A</v>
          </cell>
          <cell r="AN57" t="str">
            <v>H</v>
          </cell>
          <cell r="AO57">
            <v>44433</v>
          </cell>
          <cell r="AP57" t="str">
            <v>DGA</v>
          </cell>
          <cell r="AQ57" t="str">
            <v>OPS</v>
          </cell>
          <cell r="AR57" t="str">
            <v>TADM</v>
          </cell>
          <cell r="AS57" t="str">
            <v>TADM</v>
          </cell>
          <cell r="AT57" t="str">
            <v>-</v>
          </cell>
          <cell r="AU57" t="str">
            <v>KT</v>
          </cell>
          <cell r="AV57" t="str">
            <v>NT</v>
          </cell>
          <cell r="AW57" t="str">
            <v>C</v>
          </cell>
        </row>
        <row r="58">
          <cell r="C58">
            <v>665521</v>
          </cell>
          <cell r="D58" t="str">
            <v>Tegal</v>
          </cell>
          <cell r="E58">
            <v>24467</v>
          </cell>
          <cell r="F58" t="str">
            <v>P</v>
          </cell>
          <cell r="G58" t="str">
            <v>Islam</v>
          </cell>
          <cell r="H58" t="str">
            <v>K/3</v>
          </cell>
          <cell r="I58" t="str">
            <v>3515180602910003</v>
          </cell>
          <cell r="J58"/>
          <cell r="K58"/>
          <cell r="L58"/>
          <cell r="M58" t="str">
            <v>SMEA</v>
          </cell>
          <cell r="N58" t="str">
            <v xml:space="preserve">Tata Buku </v>
          </cell>
          <cell r="O58"/>
          <cell r="P58">
            <v>1985</v>
          </cell>
          <cell r="Q58">
            <v>40238</v>
          </cell>
          <cell r="R58">
            <v>41594</v>
          </cell>
          <cell r="S58" t="str">
            <v>Definitif</v>
          </cell>
          <cell r="T58" t="str">
            <v>Manager Administrasi Keuangan</v>
          </cell>
          <cell r="U58" t="str">
            <v>Manager Administrasi Keuangan</v>
          </cell>
          <cell r="V58">
            <v>44667</v>
          </cell>
          <cell r="W58" t="str">
            <v>BIDANG KEUANGAN &amp; SDM</v>
          </cell>
          <cell r="X58" t="str">
            <v>DIVISI SUMBER DAYA AIR</v>
          </cell>
          <cell r="Y58" t="str">
            <v>Support</v>
          </cell>
          <cell r="Z58">
            <v>3</v>
          </cell>
          <cell r="AA58">
            <v>4</v>
          </cell>
          <cell r="AB58">
            <v>44424</v>
          </cell>
          <cell r="AC58">
            <v>6900000</v>
          </cell>
          <cell r="AD58">
            <v>766667</v>
          </cell>
          <cell r="AE58">
            <v>-484138.66666666744</v>
          </cell>
          <cell r="AF58">
            <v>2417580.0000000005</v>
          </cell>
          <cell r="AG58">
            <v>9600108.3333333321</v>
          </cell>
          <cell r="AH58">
            <v>5175000</v>
          </cell>
          <cell r="AI58">
            <v>575000</v>
          </cell>
          <cell r="AJ58">
            <v>-484138.66666666744</v>
          </cell>
          <cell r="AK58">
            <v>1208790.0000000002</v>
          </cell>
          <cell r="AL58">
            <v>6474651.3333333321</v>
          </cell>
          <cell r="AM58" t="str">
            <v>A</v>
          </cell>
          <cell r="AN58" t="str">
            <v>-</v>
          </cell>
          <cell r="AO58" t="str">
            <v>-</v>
          </cell>
          <cell r="AP58" t="str">
            <v>DSA</v>
          </cell>
          <cell r="AQ58" t="str">
            <v>KSD</v>
          </cell>
          <cell r="AR58" t="str">
            <v>TADM</v>
          </cell>
          <cell r="AS58" t="str">
            <v>TADM</v>
          </cell>
          <cell r="AT58" t="str">
            <v>-</v>
          </cell>
          <cell r="AU58" t="str">
            <v>KT</v>
          </cell>
          <cell r="AV58" t="str">
            <v>NT</v>
          </cell>
          <cell r="AW58" t="str">
            <v>C</v>
          </cell>
        </row>
        <row r="59">
          <cell r="C59">
            <v>664802</v>
          </cell>
          <cell r="D59" t="str">
            <v>Kerinci</v>
          </cell>
          <cell r="E59">
            <v>24469</v>
          </cell>
          <cell r="F59" t="str">
            <v>P</v>
          </cell>
          <cell r="G59" t="str">
            <v>Islam</v>
          </cell>
          <cell r="H59" t="str">
            <v>K/1</v>
          </cell>
          <cell r="I59" t="str">
            <v>1271022812660000</v>
          </cell>
          <cell r="J59"/>
          <cell r="K59"/>
          <cell r="L59"/>
          <cell r="M59" t="str">
            <v>S1</v>
          </cell>
          <cell r="N59" t="str">
            <v xml:space="preserve">Ekonomi Manajemen </v>
          </cell>
          <cell r="O59"/>
          <cell r="P59">
            <v>2005</v>
          </cell>
          <cell r="Q59">
            <v>33086</v>
          </cell>
          <cell r="R59">
            <v>33451</v>
          </cell>
          <cell r="S59" t="str">
            <v>Definitif</v>
          </cell>
          <cell r="T59" t="str">
            <v xml:space="preserve">Supervisor Personalia &amp; Umum  </v>
          </cell>
          <cell r="U59" t="str">
            <v xml:space="preserve">Supervisor Personalia &amp; Umum  </v>
          </cell>
          <cell r="V59">
            <v>44061</v>
          </cell>
          <cell r="W59" t="str">
            <v>BAGIAN KEUANGAN &amp; UMUM</v>
          </cell>
          <cell r="X59" t="str">
            <v>PABRIK KONSTRUKSI BAJA MEDAN</v>
          </cell>
          <cell r="Y59" t="str">
            <v>Support</v>
          </cell>
          <cell r="Z59">
            <v>4</v>
          </cell>
          <cell r="AA59">
            <v>4</v>
          </cell>
          <cell r="AB59">
            <v>44424</v>
          </cell>
          <cell r="AC59">
            <v>6900000</v>
          </cell>
          <cell r="AD59">
            <v>766667</v>
          </cell>
          <cell r="AE59">
            <v>589518.33333333279</v>
          </cell>
          <cell r="AF59">
            <v>1707365.0000000002</v>
          </cell>
          <cell r="AG59">
            <v>9963550.333333334</v>
          </cell>
          <cell r="AH59">
            <v>3450000</v>
          </cell>
          <cell r="AI59">
            <v>0</v>
          </cell>
          <cell r="AJ59">
            <v>0</v>
          </cell>
          <cell r="AK59">
            <v>0</v>
          </cell>
          <cell r="AL59">
            <v>3450000</v>
          </cell>
          <cell r="AM59" t="str">
            <v>A</v>
          </cell>
          <cell r="AN59" t="str">
            <v>H</v>
          </cell>
          <cell r="AO59">
            <v>44433</v>
          </cell>
          <cell r="AP59" t="str">
            <v>MDN</v>
          </cell>
          <cell r="AQ59" t="str">
            <v>-</v>
          </cell>
          <cell r="AR59" t="str">
            <v>TADM</v>
          </cell>
          <cell r="AS59" t="str">
            <v>TADM</v>
          </cell>
          <cell r="AT59" t="str">
            <v>-</v>
          </cell>
          <cell r="AU59" t="str">
            <v>KT</v>
          </cell>
          <cell r="AV59" t="str">
            <v>NT</v>
          </cell>
          <cell r="AW59" t="str">
            <v>F</v>
          </cell>
        </row>
        <row r="60">
          <cell r="C60">
            <v>674852</v>
          </cell>
          <cell r="D60" t="str">
            <v>Gresik</v>
          </cell>
          <cell r="E60">
            <v>24482</v>
          </cell>
          <cell r="F60" t="str">
            <v>P</v>
          </cell>
          <cell r="G60" t="str">
            <v>Islam</v>
          </cell>
          <cell r="H60" t="str">
            <v>K/2</v>
          </cell>
          <cell r="I60" t="str">
            <v>3525141001670001</v>
          </cell>
          <cell r="J60"/>
          <cell r="K60"/>
          <cell r="L60"/>
          <cell r="M60" t="str">
            <v>STM</v>
          </cell>
          <cell r="N60" t="str">
            <v>Mesin</v>
          </cell>
          <cell r="O60"/>
          <cell r="P60">
            <v>1987</v>
          </cell>
          <cell r="Q60">
            <v>32875</v>
          </cell>
          <cell r="R60">
            <v>33558</v>
          </cell>
          <cell r="S60" t="str">
            <v>Definitif</v>
          </cell>
          <cell r="T60" t="str">
            <v xml:space="preserve">Supervisor Cetak 1  </v>
          </cell>
          <cell r="U60" t="str">
            <v xml:space="preserve">Supervisor Cetak 1  </v>
          </cell>
          <cell r="V60" t="str">
            <v>-</v>
          </cell>
          <cell r="W60" t="str">
            <v>BAGIAN PRODUKSI 1</v>
          </cell>
          <cell r="X60" t="str">
            <v>PABRIK PENGECORAN</v>
          </cell>
          <cell r="Y60" t="str">
            <v>Core</v>
          </cell>
          <cell r="Z60">
            <v>4</v>
          </cell>
          <cell r="AA60">
            <v>4</v>
          </cell>
          <cell r="AB60">
            <v>44424</v>
          </cell>
          <cell r="AC60">
            <v>6900000</v>
          </cell>
          <cell r="AD60">
            <v>766667</v>
          </cell>
          <cell r="AE60">
            <v>610413.33333333302</v>
          </cell>
          <cell r="AF60">
            <v>2079770</v>
          </cell>
          <cell r="AG60">
            <v>10356850.333333332</v>
          </cell>
          <cell r="AH60">
            <v>5175000</v>
          </cell>
          <cell r="AI60">
            <v>575000</v>
          </cell>
          <cell r="AJ60">
            <v>610413.33333333302</v>
          </cell>
          <cell r="AK60">
            <v>1039885</v>
          </cell>
          <cell r="AL60">
            <v>7400298.333333333</v>
          </cell>
          <cell r="AM60" t="str">
            <v>A</v>
          </cell>
          <cell r="AN60" t="str">
            <v>-</v>
          </cell>
          <cell r="AO60" t="str">
            <v>-</v>
          </cell>
          <cell r="AP60" t="str">
            <v>FOU</v>
          </cell>
          <cell r="AQ60" t="str">
            <v>-</v>
          </cell>
          <cell r="AR60" t="str">
            <v>TTL</v>
          </cell>
          <cell r="AS60" t="str">
            <v>TTL</v>
          </cell>
          <cell r="AT60" t="str">
            <v>BP</v>
          </cell>
          <cell r="AU60" t="str">
            <v>KT</v>
          </cell>
          <cell r="AV60" t="str">
            <v>T</v>
          </cell>
          <cell r="AW60" t="str">
            <v>C</v>
          </cell>
        </row>
        <row r="61">
          <cell r="C61">
            <v>674957</v>
          </cell>
          <cell r="D61" t="str">
            <v xml:space="preserve">Jakarta </v>
          </cell>
          <cell r="E61">
            <v>24483</v>
          </cell>
          <cell r="F61" t="str">
            <v>P</v>
          </cell>
          <cell r="G61" t="str">
            <v>Islam</v>
          </cell>
          <cell r="H61" t="str">
            <v>K/2</v>
          </cell>
          <cell r="I61" t="str">
            <v>3515141101670002</v>
          </cell>
          <cell r="J61" t="str">
            <v>Taman Suko Asri i 17 sidoarjo Sidoarjo</v>
          </cell>
          <cell r="K61"/>
          <cell r="L61"/>
          <cell r="M61" t="str">
            <v>S1</v>
          </cell>
          <cell r="N61" t="str">
            <v>Administrasi Negara</v>
          </cell>
          <cell r="O61"/>
          <cell r="P61">
            <v>1993</v>
          </cell>
          <cell r="Q61">
            <v>33254</v>
          </cell>
          <cell r="R61">
            <v>33619</v>
          </cell>
          <cell r="S61" t="str">
            <v>Pgs.</v>
          </cell>
          <cell r="T61" t="str">
            <v>Supervisor Personalia</v>
          </cell>
          <cell r="U61" t="str">
            <v>Pgs. Supervisor Personalia</v>
          </cell>
          <cell r="V61">
            <v>44061</v>
          </cell>
          <cell r="W61" t="str">
            <v>BIDANG KEUANGAN &amp; SDM</v>
          </cell>
          <cell r="X61" t="str">
            <v>DIVISI INDUSTRI GULA &amp; AGRO</v>
          </cell>
          <cell r="Y61" t="str">
            <v>Support</v>
          </cell>
          <cell r="Z61">
            <v>4</v>
          </cell>
          <cell r="AA61">
            <v>3</v>
          </cell>
          <cell r="AB61">
            <v>44424</v>
          </cell>
          <cell r="AC61">
            <v>5900000</v>
          </cell>
          <cell r="AD61">
            <v>655556</v>
          </cell>
          <cell r="AE61">
            <v>802052.4444444438</v>
          </cell>
          <cell r="AF61">
            <v>1365892.0000000002</v>
          </cell>
          <cell r="AG61">
            <v>8723500.444444444</v>
          </cell>
          <cell r="AH61">
            <v>2950000</v>
          </cell>
          <cell r="AI61">
            <v>0</v>
          </cell>
          <cell r="AJ61">
            <v>0</v>
          </cell>
          <cell r="AK61">
            <v>0</v>
          </cell>
          <cell r="AL61">
            <v>2950000</v>
          </cell>
          <cell r="AM61" t="str">
            <v>A</v>
          </cell>
          <cell r="AN61" t="str">
            <v>H</v>
          </cell>
          <cell r="AO61">
            <v>44433</v>
          </cell>
          <cell r="AP61" t="str">
            <v>DGA</v>
          </cell>
          <cell r="AQ61" t="str">
            <v>KSD</v>
          </cell>
          <cell r="AR61" t="str">
            <v>TADM</v>
          </cell>
          <cell r="AS61" t="str">
            <v>TADM</v>
          </cell>
          <cell r="AT61" t="str">
            <v>-</v>
          </cell>
          <cell r="AU61" t="str">
            <v>KT</v>
          </cell>
          <cell r="AV61" t="str">
            <v>NT</v>
          </cell>
          <cell r="AW61" t="str">
            <v>F</v>
          </cell>
        </row>
        <row r="62">
          <cell r="C62">
            <v>674506</v>
          </cell>
          <cell r="D62" t="str">
            <v>Surabaya</v>
          </cell>
          <cell r="E62">
            <v>24488</v>
          </cell>
          <cell r="F62" t="str">
            <v>W</v>
          </cell>
          <cell r="G62" t="str">
            <v>Islam</v>
          </cell>
          <cell r="H62" t="str">
            <v>J/3</v>
          </cell>
          <cell r="I62" t="str">
            <v>3310050606790001</v>
          </cell>
          <cell r="J62"/>
          <cell r="K62"/>
          <cell r="L62"/>
          <cell r="M62" t="str">
            <v>SMEA</v>
          </cell>
          <cell r="N62" t="str">
            <v xml:space="preserve">Tata Niaga </v>
          </cell>
          <cell r="O62"/>
          <cell r="P62">
            <v>1988</v>
          </cell>
          <cell r="Q62">
            <v>32615</v>
          </cell>
          <cell r="R62">
            <v>32980</v>
          </cell>
          <cell r="S62" t="str">
            <v>Definitif</v>
          </cell>
          <cell r="T62" t="str">
            <v xml:space="preserve">Junior Officer Bidang Operasi Keuangan  </v>
          </cell>
          <cell r="U62" t="str">
            <v xml:space="preserve">Junior Officer Bidang Operasi Keuangan  </v>
          </cell>
          <cell r="V62" t="str">
            <v>-</v>
          </cell>
          <cell r="W62" t="str">
            <v>BIDANG KEUANGAN &amp; SDM</v>
          </cell>
          <cell r="X62" t="str">
            <v>DIVISI INDUSTRI KOMPONEN &amp; PERMESINAN</v>
          </cell>
          <cell r="Y62" t="str">
            <v>Support</v>
          </cell>
          <cell r="Z62">
            <v>5</v>
          </cell>
          <cell r="AA62">
            <v>3</v>
          </cell>
          <cell r="AB62">
            <v>44424</v>
          </cell>
          <cell r="AC62">
            <v>5900000</v>
          </cell>
          <cell r="AD62">
            <v>655556</v>
          </cell>
          <cell r="AE62">
            <v>1591294.444444444</v>
          </cell>
          <cell r="AF62">
            <v>0</v>
          </cell>
          <cell r="AG62">
            <v>8146850.444444444</v>
          </cell>
          <cell r="AH62">
            <v>4425000</v>
          </cell>
          <cell r="AI62">
            <v>491666.66666666674</v>
          </cell>
          <cell r="AJ62">
            <v>1591294.444444444</v>
          </cell>
          <cell r="AK62">
            <v>0</v>
          </cell>
          <cell r="AL62">
            <v>6507961.111111111</v>
          </cell>
          <cell r="AM62" t="str">
            <v>A</v>
          </cell>
          <cell r="AN62" t="str">
            <v>H</v>
          </cell>
          <cell r="AO62">
            <v>44743</v>
          </cell>
          <cell r="AP62" t="str">
            <v>DKP</v>
          </cell>
          <cell r="AQ62" t="str">
            <v>KSD</v>
          </cell>
          <cell r="AR62" t="str">
            <v>TADM</v>
          </cell>
          <cell r="AS62" t="str">
            <v>TADM</v>
          </cell>
          <cell r="AT62" t="str">
            <v>-</v>
          </cell>
          <cell r="AU62" t="str">
            <v>KT</v>
          </cell>
          <cell r="AV62" t="str">
            <v>NT</v>
          </cell>
          <cell r="AW62" t="str">
            <v>C</v>
          </cell>
        </row>
        <row r="63">
          <cell r="C63">
            <v>676107</v>
          </cell>
          <cell r="D63" t="str">
            <v>Tanjung Karang</v>
          </cell>
          <cell r="E63">
            <v>24504</v>
          </cell>
          <cell r="F63" t="str">
            <v>P</v>
          </cell>
          <cell r="G63" t="str">
            <v>Islam</v>
          </cell>
          <cell r="H63" t="str">
            <v>K/2</v>
          </cell>
          <cell r="I63" t="str">
            <v>3321050501720002</v>
          </cell>
          <cell r="J63"/>
          <cell r="K63"/>
          <cell r="L63"/>
          <cell r="M63" t="str">
            <v>D3</v>
          </cell>
          <cell r="N63" t="str">
            <v>Mekanik</v>
          </cell>
          <cell r="O63"/>
          <cell r="P63" t="str">
            <v>-</v>
          </cell>
          <cell r="Q63">
            <v>43374</v>
          </cell>
          <cell r="R63">
            <v>43374</v>
          </cell>
          <cell r="S63" t="str">
            <v>Definitif</v>
          </cell>
          <cell r="T63" t="str">
            <v>Supervisor Permesinan</v>
          </cell>
          <cell r="U63" t="str">
            <v>Supervisor Permesinan</v>
          </cell>
          <cell r="V63">
            <v>44105</v>
          </cell>
          <cell r="W63" t="str">
            <v>BAGIAN PRODUKSI PERMESINAN</v>
          </cell>
          <cell r="X63" t="str">
            <v>PABRIK KOMPONEN TURBIN</v>
          </cell>
          <cell r="Y63" t="str">
            <v>Core</v>
          </cell>
          <cell r="Z63">
            <v>4</v>
          </cell>
          <cell r="AA63">
            <v>4</v>
          </cell>
          <cell r="AB63">
            <v>44424</v>
          </cell>
          <cell r="AC63">
            <v>6900000</v>
          </cell>
          <cell r="AD63">
            <v>766667</v>
          </cell>
          <cell r="AE63">
            <v>-324157.25000000186</v>
          </cell>
          <cell r="AF63">
            <v>2079770</v>
          </cell>
          <cell r="AG63">
            <v>9422279.7499999981</v>
          </cell>
          <cell r="AH63">
            <v>3450000</v>
          </cell>
          <cell r="AI63">
            <v>0</v>
          </cell>
          <cell r="AJ63">
            <v>0</v>
          </cell>
          <cell r="AK63">
            <v>0</v>
          </cell>
          <cell r="AL63">
            <v>3450000</v>
          </cell>
          <cell r="AM63" t="str">
            <v>A</v>
          </cell>
          <cell r="AN63" t="str">
            <v>H</v>
          </cell>
          <cell r="AO63">
            <v>44562</v>
          </cell>
          <cell r="AP63" t="str">
            <v>PKT</v>
          </cell>
          <cell r="AQ63" t="str">
            <v>-</v>
          </cell>
          <cell r="AR63" t="str">
            <v>TTL</v>
          </cell>
          <cell r="AS63" t="str">
            <v>TTL</v>
          </cell>
          <cell r="AT63" t="str">
            <v>-</v>
          </cell>
          <cell r="AU63" t="str">
            <v>KT</v>
          </cell>
          <cell r="AV63" t="str">
            <v>T</v>
          </cell>
          <cell r="AW63" t="str">
            <v>D</v>
          </cell>
        </row>
        <row r="64">
          <cell r="C64">
            <v>674704</v>
          </cell>
          <cell r="D64" t="str">
            <v>Magetan</v>
          </cell>
          <cell r="E64">
            <v>24508</v>
          </cell>
          <cell r="F64" t="str">
            <v>P</v>
          </cell>
          <cell r="G64" t="str">
            <v>Islam</v>
          </cell>
          <cell r="H64" t="str">
            <v>K/2</v>
          </cell>
          <cell r="I64" t="str">
            <v>3578281204790002</v>
          </cell>
          <cell r="J64" t="str">
            <v>perum cerme indah blok ba/10 gresik</v>
          </cell>
          <cell r="K64" t="str">
            <v>6285850918088</v>
          </cell>
          <cell r="L64"/>
          <cell r="M64" t="str">
            <v>STM</v>
          </cell>
          <cell r="N64" t="str">
            <v>Mesin</v>
          </cell>
          <cell r="O64"/>
          <cell r="P64" t="str">
            <v>1988</v>
          </cell>
          <cell r="Q64">
            <v>32828</v>
          </cell>
          <cell r="R64">
            <v>33193</v>
          </cell>
          <cell r="S64" t="str">
            <v>Definitif</v>
          </cell>
          <cell r="T64" t="str">
            <v xml:space="preserve">Pelaksana Permesinan 3 </v>
          </cell>
          <cell r="U64" t="str">
            <v xml:space="preserve">Pelaksana Permesinan 3 </v>
          </cell>
          <cell r="V64">
            <v>44571</v>
          </cell>
          <cell r="W64" t="str">
            <v>BAGIAN PRODUKSI 2</v>
          </cell>
          <cell r="X64" t="str">
            <v>PABRIK PERALATAN INDUSTRI</v>
          </cell>
          <cell r="Y64" t="str">
            <v>Core</v>
          </cell>
          <cell r="Z64">
            <v>6</v>
          </cell>
          <cell r="AA64">
            <v>4</v>
          </cell>
          <cell r="AB64">
            <v>44424</v>
          </cell>
          <cell r="AC64">
            <v>6900000</v>
          </cell>
          <cell r="AD64">
            <v>766667</v>
          </cell>
          <cell r="AE64">
            <v>217113.33333333302</v>
          </cell>
          <cell r="AF64">
            <v>0</v>
          </cell>
          <cell r="AG64">
            <v>7883780.333333333</v>
          </cell>
          <cell r="AH64">
            <v>3450000</v>
          </cell>
          <cell r="AI64">
            <v>0</v>
          </cell>
          <cell r="AJ64">
            <v>0</v>
          </cell>
          <cell r="AK64">
            <v>0</v>
          </cell>
          <cell r="AL64">
            <v>3450000</v>
          </cell>
          <cell r="AM64" t="str">
            <v>A</v>
          </cell>
          <cell r="AN64" t="str">
            <v>H</v>
          </cell>
          <cell r="AO64">
            <v>44433</v>
          </cell>
          <cell r="AP64" t="str">
            <v>PPI</v>
          </cell>
          <cell r="AQ64" t="str">
            <v>-</v>
          </cell>
          <cell r="AR64" t="str">
            <v>TTL</v>
          </cell>
          <cell r="AS64" t="str">
            <v>TL</v>
          </cell>
          <cell r="AT64" t="str">
            <v>BP</v>
          </cell>
          <cell r="AU64" t="str">
            <v>KT</v>
          </cell>
          <cell r="AV64" t="str">
            <v>T</v>
          </cell>
          <cell r="AW64" t="str">
            <v>C</v>
          </cell>
        </row>
        <row r="65">
          <cell r="C65">
            <v>675270</v>
          </cell>
          <cell r="D65" t="str">
            <v>Gresik</v>
          </cell>
          <cell r="E65">
            <v>24509</v>
          </cell>
          <cell r="F65" t="str">
            <v>P</v>
          </cell>
          <cell r="G65" t="str">
            <v>Islam</v>
          </cell>
          <cell r="H65" t="str">
            <v>K/2</v>
          </cell>
          <cell r="I65" t="str">
            <v>3525110602670022</v>
          </cell>
          <cell r="J65"/>
          <cell r="K65"/>
          <cell r="L65"/>
          <cell r="M65" t="str">
            <v>STM</v>
          </cell>
          <cell r="N65" t="str">
            <v>Mesin</v>
          </cell>
          <cell r="O65"/>
          <cell r="P65">
            <v>1989</v>
          </cell>
          <cell r="Q65">
            <v>34425</v>
          </cell>
          <cell r="R65">
            <v>34790</v>
          </cell>
          <cell r="S65" t="str">
            <v>Definitif</v>
          </cell>
          <cell r="T65" t="str">
            <v xml:space="preserve">Supervisor Gudang  </v>
          </cell>
          <cell r="U65" t="str">
            <v xml:space="preserve">Supervisor Gudang  </v>
          </cell>
          <cell r="V65" t="str">
            <v>-</v>
          </cell>
          <cell r="W65" t="str">
            <v>BAGIAN INVENTORI</v>
          </cell>
          <cell r="X65" t="str">
            <v>DIVISI INDUSTRI KOMPONEN &amp; PERMESINAN</v>
          </cell>
          <cell r="Y65" t="str">
            <v>Core</v>
          </cell>
          <cell r="Z65">
            <v>4</v>
          </cell>
          <cell r="AA65">
            <v>4</v>
          </cell>
          <cell r="AB65">
            <v>44424</v>
          </cell>
          <cell r="AC65">
            <v>6900000</v>
          </cell>
          <cell r="AD65">
            <v>766667</v>
          </cell>
          <cell r="AE65">
            <v>745113.33333333302</v>
          </cell>
          <cell r="AF65">
            <v>2079770</v>
          </cell>
          <cell r="AG65">
            <v>10491550.333333332</v>
          </cell>
          <cell r="AH65">
            <v>5175000</v>
          </cell>
          <cell r="AI65">
            <v>575000</v>
          </cell>
          <cell r="AJ65">
            <v>745113.33333333302</v>
          </cell>
          <cell r="AK65">
            <v>1039885</v>
          </cell>
          <cell r="AL65">
            <v>7534998.333333333</v>
          </cell>
          <cell r="AM65" t="str">
            <v>A</v>
          </cell>
          <cell r="AN65" t="str">
            <v>-</v>
          </cell>
          <cell r="AO65" t="str">
            <v>-</v>
          </cell>
          <cell r="AP65" t="str">
            <v>DKP</v>
          </cell>
          <cell r="AQ65" t="str">
            <v>PIV</v>
          </cell>
          <cell r="AR65" t="str">
            <v>TTL</v>
          </cell>
          <cell r="AS65" t="str">
            <v>TTL</v>
          </cell>
          <cell r="AT65" t="str">
            <v>-</v>
          </cell>
          <cell r="AU65" t="str">
            <v>KT</v>
          </cell>
          <cell r="AV65" t="str">
            <v>T</v>
          </cell>
          <cell r="AW65" t="str">
            <v>C</v>
          </cell>
        </row>
        <row r="66">
          <cell r="C66">
            <v>676022</v>
          </cell>
          <cell r="D66" t="str">
            <v>Serang</v>
          </cell>
          <cell r="E66">
            <v>24539</v>
          </cell>
          <cell r="F66" t="str">
            <v>P</v>
          </cell>
          <cell r="G66" t="str">
            <v>Islam</v>
          </cell>
          <cell r="H66" t="str">
            <v>K/3</v>
          </cell>
          <cell r="I66" t="str">
            <v>3604320803670003</v>
          </cell>
          <cell r="J66" t="str">
            <v>Link. Kp. Cipanas Rt/Rw 004/001 Kel/Desa Winong Kec Mancak Serang</v>
          </cell>
          <cell r="K66"/>
          <cell r="L66"/>
          <cell r="M66" t="str">
            <v>SMA/SMK</v>
          </cell>
          <cell r="N66" t="str">
            <v>-</v>
          </cell>
          <cell r="O66"/>
          <cell r="P66" t="str">
            <v>-</v>
          </cell>
          <cell r="Q66">
            <v>43374</v>
          </cell>
          <cell r="R66">
            <v>43374</v>
          </cell>
          <cell r="S66" t="str">
            <v>Definitif</v>
          </cell>
          <cell r="T66" t="str">
            <v>Pelaksana Ahli Fabrikasi</v>
          </cell>
          <cell r="U66" t="str">
            <v>Pelaksana Ahli Fabrikasi</v>
          </cell>
          <cell r="V66">
            <v>44105</v>
          </cell>
          <cell r="W66" t="str">
            <v>PRODUKSI FABRIKASI</v>
          </cell>
          <cell r="X66" t="str">
            <v>PABRIK KOMPONEN TURBIN</v>
          </cell>
          <cell r="Y66" t="str">
            <v>Core</v>
          </cell>
          <cell r="Z66">
            <v>6</v>
          </cell>
          <cell r="AA66">
            <v>1</v>
          </cell>
          <cell r="AB66">
            <v>44424</v>
          </cell>
          <cell r="AC66">
            <v>4500000</v>
          </cell>
          <cell r="AD66">
            <v>500000</v>
          </cell>
          <cell r="AE66">
            <v>592600</v>
          </cell>
          <cell r="AF66">
            <v>0</v>
          </cell>
          <cell r="AG66">
            <v>5592600</v>
          </cell>
          <cell r="AH66">
            <v>3375000</v>
          </cell>
          <cell r="AI66">
            <v>375000</v>
          </cell>
          <cell r="AJ66">
            <v>592600</v>
          </cell>
          <cell r="AK66">
            <v>0</v>
          </cell>
          <cell r="AL66">
            <v>4342600</v>
          </cell>
          <cell r="AM66" t="str">
            <v>A</v>
          </cell>
          <cell r="AN66" t="str">
            <v>-</v>
          </cell>
          <cell r="AO66" t="str">
            <v>-</v>
          </cell>
          <cell r="AP66" t="str">
            <v>PKT</v>
          </cell>
          <cell r="AQ66" t="str">
            <v>-</v>
          </cell>
          <cell r="AR66" t="str">
            <v>TL</v>
          </cell>
          <cell r="AS66" t="str">
            <v>TL</v>
          </cell>
          <cell r="AT66" t="str">
            <v>-</v>
          </cell>
          <cell r="AU66" t="str">
            <v>KT</v>
          </cell>
          <cell r="AV66" t="str">
            <v>T</v>
          </cell>
          <cell r="AW66" t="str">
            <v>C</v>
          </cell>
        </row>
        <row r="67">
          <cell r="C67">
            <v>675922</v>
          </cell>
          <cell r="D67" t="str">
            <v>Serang</v>
          </cell>
          <cell r="E67">
            <v>24558</v>
          </cell>
          <cell r="F67" t="str">
            <v>P</v>
          </cell>
          <cell r="G67" t="str">
            <v>Islam</v>
          </cell>
          <cell r="H67" t="str">
            <v>K/3</v>
          </cell>
          <cell r="I67" t="str">
            <v>3672022703670002</v>
          </cell>
          <cell r="J67" t="str">
            <v>JL.SASTRA CIDUNAK NO.25 DS/KEL.BENDUNGAN DS/KEL.BENDUNGAN RT/RW.005/004 KEC.CILEGON KOTA CILEGON BANTEN KOTA CILEGON</v>
          </cell>
          <cell r="K67"/>
          <cell r="L67"/>
          <cell r="M67" t="str">
            <v>SMA/SMK</v>
          </cell>
          <cell r="N67" t="str">
            <v>MESIN</v>
          </cell>
          <cell r="O67"/>
          <cell r="P67" t="str">
            <v>-</v>
          </cell>
          <cell r="Q67">
            <v>43374</v>
          </cell>
          <cell r="R67">
            <v>43374</v>
          </cell>
          <cell r="S67" t="str">
            <v>Definitif</v>
          </cell>
          <cell r="T67" t="str">
            <v>Fitter</v>
          </cell>
          <cell r="U67" t="str">
            <v>Fitter</v>
          </cell>
          <cell r="V67">
            <v>44105</v>
          </cell>
          <cell r="W67" t="str">
            <v>PRODUKSI KOMPONEN</v>
          </cell>
          <cell r="X67" t="str">
            <v>PABRIK KOMPONEN TURBIN</v>
          </cell>
          <cell r="Y67" t="str">
            <v>Core</v>
          </cell>
          <cell r="Z67">
            <v>6</v>
          </cell>
          <cell r="AA67">
            <v>1</v>
          </cell>
          <cell r="AB67">
            <v>44424</v>
          </cell>
          <cell r="AC67">
            <v>4500000</v>
          </cell>
          <cell r="AD67">
            <v>500000</v>
          </cell>
          <cell r="AE67">
            <v>-31100</v>
          </cell>
          <cell r="AF67">
            <v>0</v>
          </cell>
          <cell r="AG67">
            <v>4968900</v>
          </cell>
          <cell r="AH67">
            <v>2250000</v>
          </cell>
          <cell r="AI67">
            <v>0</v>
          </cell>
          <cell r="AJ67">
            <v>0</v>
          </cell>
          <cell r="AK67">
            <v>0</v>
          </cell>
          <cell r="AL67">
            <v>2250000</v>
          </cell>
          <cell r="AM67" t="str">
            <v>A</v>
          </cell>
          <cell r="AN67" t="str">
            <v>H</v>
          </cell>
          <cell r="AO67">
            <v>44516</v>
          </cell>
          <cell r="AP67" t="str">
            <v>PKT</v>
          </cell>
          <cell r="AQ67" t="str">
            <v>-</v>
          </cell>
          <cell r="AR67" t="str">
            <v>TL</v>
          </cell>
          <cell r="AS67" t="str">
            <v>TL</v>
          </cell>
          <cell r="AT67" t="str">
            <v>-</v>
          </cell>
          <cell r="AU67" t="str">
            <v>KT</v>
          </cell>
          <cell r="AV67" t="str">
            <v>T</v>
          </cell>
          <cell r="AW67" t="str">
            <v>C</v>
          </cell>
        </row>
        <row r="68">
          <cell r="C68">
            <v>674582</v>
          </cell>
          <cell r="D68" t="str">
            <v>Brebes</v>
          </cell>
          <cell r="E68">
            <v>24576</v>
          </cell>
          <cell r="F68" t="str">
            <v>P</v>
          </cell>
          <cell r="G68" t="str">
            <v>Islam</v>
          </cell>
          <cell r="H68" t="str">
            <v>K/2</v>
          </cell>
          <cell r="I68" t="str">
            <v>3604050810670004</v>
          </cell>
          <cell r="J68"/>
          <cell r="K68"/>
          <cell r="L68"/>
          <cell r="M68" t="str">
            <v>STM</v>
          </cell>
          <cell r="N68" t="str">
            <v xml:space="preserve">Mesin Umum </v>
          </cell>
          <cell r="O68"/>
          <cell r="P68">
            <v>1985</v>
          </cell>
          <cell r="Q68">
            <v>32363</v>
          </cell>
          <cell r="R68">
            <v>33147</v>
          </cell>
          <cell r="S68" t="str">
            <v>Definitif</v>
          </cell>
          <cell r="T68" t="str">
            <v>Junior Inspector</v>
          </cell>
          <cell r="U68" t="str">
            <v>Junior Inspector</v>
          </cell>
          <cell r="V68" t="str">
            <v>-</v>
          </cell>
          <cell r="W68" t="str">
            <v>UNIT PENGENDALIAN KUALITAS</v>
          </cell>
          <cell r="X68" t="str">
            <v>PABRIK HIDROMEKANIKAL TEGAL</v>
          </cell>
          <cell r="Y68" t="str">
            <v>Core</v>
          </cell>
          <cell r="Z68">
            <v>5</v>
          </cell>
          <cell r="AA68">
            <v>3</v>
          </cell>
          <cell r="AB68">
            <v>44424</v>
          </cell>
          <cell r="AC68">
            <v>5900000</v>
          </cell>
          <cell r="AD68">
            <v>655556</v>
          </cell>
          <cell r="AE68">
            <v>1808819.444444444</v>
          </cell>
          <cell r="AF68">
            <v>0</v>
          </cell>
          <cell r="AG68">
            <v>8364375.444444444</v>
          </cell>
          <cell r="AH68">
            <v>2950000</v>
          </cell>
          <cell r="AI68">
            <v>0</v>
          </cell>
          <cell r="AJ68">
            <v>0</v>
          </cell>
          <cell r="AK68">
            <v>0</v>
          </cell>
          <cell r="AL68">
            <v>2950000</v>
          </cell>
          <cell r="AM68" t="str">
            <v>A</v>
          </cell>
          <cell r="AN68" t="str">
            <v>H</v>
          </cell>
          <cell r="AO68">
            <v>44433</v>
          </cell>
          <cell r="AP68" t="str">
            <v>TGL</v>
          </cell>
          <cell r="AQ68" t="str">
            <v>-</v>
          </cell>
          <cell r="AR68" t="str">
            <v>TTL</v>
          </cell>
          <cell r="AS68" t="str">
            <v>TL</v>
          </cell>
          <cell r="AT68" t="str">
            <v>-</v>
          </cell>
          <cell r="AU68" t="str">
            <v>KT</v>
          </cell>
          <cell r="AV68" t="str">
            <v>T</v>
          </cell>
          <cell r="AW68" t="str">
            <v>C</v>
          </cell>
        </row>
        <row r="69">
          <cell r="C69">
            <v>676099</v>
          </cell>
          <cell r="D69" t="str">
            <v>Serang</v>
          </cell>
          <cell r="E69">
            <v>24578</v>
          </cell>
          <cell r="F69" t="str">
            <v>P</v>
          </cell>
          <cell r="G69" t="str">
            <v>Islam</v>
          </cell>
          <cell r="H69" t="str">
            <v>K/2</v>
          </cell>
          <cell r="I69" t="str">
            <v>3308102205870008</v>
          </cell>
          <cell r="J69" t="str">
            <v>Link Kubang Menyawak Rt.004/001 Desa Warnasari Kec.Citangkil Cilegon</v>
          </cell>
          <cell r="K69"/>
          <cell r="L69"/>
          <cell r="M69" t="str">
            <v>SMA/SMK</v>
          </cell>
          <cell r="N69" t="str">
            <v>-</v>
          </cell>
          <cell r="O69"/>
          <cell r="P69" t="str">
            <v>-</v>
          </cell>
          <cell r="Q69">
            <v>43374</v>
          </cell>
          <cell r="R69">
            <v>43374</v>
          </cell>
          <cell r="S69" t="str">
            <v>Definitif</v>
          </cell>
          <cell r="T69" t="str">
            <v>Pelaksana Pengelasan</v>
          </cell>
          <cell r="U69" t="str">
            <v>Pelaksana Pengelasan</v>
          </cell>
          <cell r="V69">
            <v>44105</v>
          </cell>
          <cell r="W69" t="str">
            <v>PRODUKSI FABRIKASI</v>
          </cell>
          <cell r="X69" t="str">
            <v>PABRIK KOMPONEN TURBIN</v>
          </cell>
          <cell r="Y69" t="str">
            <v>Core</v>
          </cell>
          <cell r="Z69">
            <v>6</v>
          </cell>
          <cell r="AA69">
            <v>2</v>
          </cell>
          <cell r="AB69">
            <v>44424</v>
          </cell>
          <cell r="AC69">
            <v>4900000</v>
          </cell>
          <cell r="AD69">
            <v>544444</v>
          </cell>
          <cell r="AE69">
            <v>754416.63888888899</v>
          </cell>
          <cell r="AF69">
            <v>0</v>
          </cell>
          <cell r="AG69">
            <v>6198860.638888889</v>
          </cell>
          <cell r="AH69">
            <v>3675000</v>
          </cell>
          <cell r="AI69">
            <v>408333.33333333337</v>
          </cell>
          <cell r="AJ69">
            <v>754416.63888888899</v>
          </cell>
          <cell r="AK69">
            <v>0</v>
          </cell>
          <cell r="AL69">
            <v>4837749.972222222</v>
          </cell>
          <cell r="AM69" t="str">
            <v>A</v>
          </cell>
          <cell r="AN69" t="str">
            <v>-</v>
          </cell>
          <cell r="AO69" t="str">
            <v>-</v>
          </cell>
          <cell r="AP69" t="str">
            <v>PKT</v>
          </cell>
          <cell r="AQ69" t="str">
            <v>-</v>
          </cell>
          <cell r="AR69" t="str">
            <v>TL</v>
          </cell>
          <cell r="AS69" t="str">
            <v>TL</v>
          </cell>
          <cell r="AT69" t="str">
            <v>-</v>
          </cell>
          <cell r="AU69" t="str">
            <v>KT</v>
          </cell>
          <cell r="AV69" t="str">
            <v>T</v>
          </cell>
          <cell r="AW69" t="str">
            <v>C</v>
          </cell>
        </row>
        <row r="70">
          <cell r="C70">
            <v>674921</v>
          </cell>
          <cell r="D70" t="str">
            <v>Bogor</v>
          </cell>
          <cell r="E70">
            <v>24580</v>
          </cell>
          <cell r="F70" t="str">
            <v>P</v>
          </cell>
          <cell r="G70" t="str">
            <v>Islam</v>
          </cell>
          <cell r="H70" t="str">
            <v>K/2</v>
          </cell>
          <cell r="I70" t="str">
            <v>3604010505720995</v>
          </cell>
          <cell r="J70" t="str">
            <v>Komp. TWI DWA 28 NO.18 A RT 02 RW 04 Kel. Warnasari Kec. Citangkil Cilegon</v>
          </cell>
          <cell r="K70" t="str">
            <v>6287871300672</v>
          </cell>
          <cell r="L70"/>
          <cell r="M70" t="str">
            <v xml:space="preserve"> STM </v>
          </cell>
          <cell r="N70" t="str">
            <v>Mesin</v>
          </cell>
          <cell r="O70"/>
          <cell r="P70" t="str">
            <v>1988</v>
          </cell>
          <cell r="Q70">
            <v>33239</v>
          </cell>
          <cell r="R70">
            <v>33604</v>
          </cell>
          <cell r="S70" t="str">
            <v>Definitif</v>
          </cell>
          <cell r="T70" t="str">
            <v>Junior Inspector</v>
          </cell>
          <cell r="U70" t="str">
            <v>Junior Inspector</v>
          </cell>
          <cell r="V70" t="str">
            <v>-</v>
          </cell>
          <cell r="W70" t="str">
            <v>UNIT QSHE</v>
          </cell>
          <cell r="X70" t="str">
            <v>DIVISI PEMBANGKIT</v>
          </cell>
          <cell r="Y70" t="str">
            <v>Core</v>
          </cell>
          <cell r="Z70">
            <v>5</v>
          </cell>
          <cell r="AA70">
            <v>3</v>
          </cell>
          <cell r="AB70">
            <v>44424</v>
          </cell>
          <cell r="AC70">
            <v>5900000</v>
          </cell>
          <cell r="AD70">
            <v>655556</v>
          </cell>
          <cell r="AE70">
            <v>1271819.444444444</v>
          </cell>
          <cell r="AF70">
            <v>0</v>
          </cell>
          <cell r="AG70">
            <v>7827375.444444444</v>
          </cell>
          <cell r="AH70">
            <v>2950000</v>
          </cell>
          <cell r="AI70">
            <v>0</v>
          </cell>
          <cell r="AJ70">
            <v>0</v>
          </cell>
          <cell r="AK70">
            <v>0</v>
          </cell>
          <cell r="AL70">
            <v>2950000</v>
          </cell>
          <cell r="AM70" t="str">
            <v>A</v>
          </cell>
          <cell r="AN70" t="str">
            <v>H</v>
          </cell>
          <cell r="AO70">
            <v>44433</v>
          </cell>
          <cell r="AP70" t="str">
            <v>DPM</v>
          </cell>
          <cell r="AQ70" t="str">
            <v>QSH</v>
          </cell>
          <cell r="AR70" t="str">
            <v>TADM</v>
          </cell>
          <cell r="AS70" t="str">
            <v>TTL</v>
          </cell>
          <cell r="AT70" t="str">
            <v>-</v>
          </cell>
          <cell r="AU70" t="str">
            <v>KT</v>
          </cell>
          <cell r="AV70" t="str">
            <v>T</v>
          </cell>
          <cell r="AW70" t="str">
            <v>C</v>
          </cell>
        </row>
        <row r="71">
          <cell r="C71">
            <v>674872</v>
          </cell>
          <cell r="D71" t="str">
            <v>Nganjuk</v>
          </cell>
          <cell r="E71">
            <v>24591</v>
          </cell>
          <cell r="F71" t="str">
            <v>P</v>
          </cell>
          <cell r="G71" t="str">
            <v>Islam</v>
          </cell>
          <cell r="H71" t="str">
            <v>K/1</v>
          </cell>
          <cell r="I71" t="str">
            <v>3525142904670002</v>
          </cell>
          <cell r="J71"/>
          <cell r="K71"/>
          <cell r="L71"/>
          <cell r="M71" t="str">
            <v>STM</v>
          </cell>
          <cell r="N71" t="str">
            <v>Mesin</v>
          </cell>
          <cell r="O71"/>
          <cell r="P71">
            <v>1986</v>
          </cell>
          <cell r="Q71">
            <v>33208</v>
          </cell>
          <cell r="R71">
            <v>33573</v>
          </cell>
          <cell r="S71" t="str">
            <v>Definitif</v>
          </cell>
          <cell r="T71" t="str">
            <v xml:space="preserve">Supervisor Fettling 2  </v>
          </cell>
          <cell r="U71" t="str">
            <v xml:space="preserve">Supervisor Fettling 2  </v>
          </cell>
          <cell r="V71">
            <v>43284</v>
          </cell>
          <cell r="W71" t="str">
            <v>BAGIAN PRODUKSI 1</v>
          </cell>
          <cell r="X71" t="str">
            <v>PABRIK PENGECORAN</v>
          </cell>
          <cell r="Y71" t="str">
            <v>Core</v>
          </cell>
          <cell r="Z71">
            <v>4</v>
          </cell>
          <cell r="AA71">
            <v>4</v>
          </cell>
          <cell r="AB71">
            <v>44424</v>
          </cell>
          <cell r="AC71">
            <v>6900000</v>
          </cell>
          <cell r="AD71">
            <v>766667</v>
          </cell>
          <cell r="AE71">
            <v>481113.33333333302</v>
          </cell>
          <cell r="AF71">
            <v>2079770</v>
          </cell>
          <cell r="AG71">
            <v>10227550.333333332</v>
          </cell>
          <cell r="AH71">
            <v>5175000</v>
          </cell>
          <cell r="AI71">
            <v>575000</v>
          </cell>
          <cell r="AJ71">
            <v>481113.33333333302</v>
          </cell>
          <cell r="AK71">
            <v>1039885</v>
          </cell>
          <cell r="AL71">
            <v>7270998.333333333</v>
          </cell>
          <cell r="AM71" t="str">
            <v>A</v>
          </cell>
          <cell r="AN71" t="str">
            <v>-</v>
          </cell>
          <cell r="AO71" t="str">
            <v>-</v>
          </cell>
          <cell r="AP71" t="str">
            <v>FOU</v>
          </cell>
          <cell r="AQ71" t="str">
            <v>-</v>
          </cell>
          <cell r="AR71" t="str">
            <v>TTL</v>
          </cell>
          <cell r="AS71" t="str">
            <v>TTL</v>
          </cell>
          <cell r="AT71" t="str">
            <v>BP</v>
          </cell>
          <cell r="AU71" t="str">
            <v>KT</v>
          </cell>
          <cell r="AV71" t="str">
            <v>T</v>
          </cell>
          <cell r="AW71" t="str">
            <v>C</v>
          </cell>
        </row>
        <row r="72">
          <cell r="C72">
            <v>675159</v>
          </cell>
          <cell r="D72" t="str">
            <v>Malang</v>
          </cell>
          <cell r="E72">
            <v>24610</v>
          </cell>
          <cell r="F72" t="str">
            <v>P</v>
          </cell>
          <cell r="G72" t="str">
            <v>Islam</v>
          </cell>
          <cell r="H72" t="str">
            <v>K/3</v>
          </cell>
          <cell r="I72" t="str">
            <v>3573031805670002</v>
          </cell>
          <cell r="J72"/>
          <cell r="K72"/>
          <cell r="L72"/>
          <cell r="M72" t="str">
            <v>S1</v>
          </cell>
          <cell r="N72" t="str">
            <v>Teknik Mesin</v>
          </cell>
          <cell r="O72" t="str">
            <v>Universitas Brawijaya</v>
          </cell>
          <cell r="P72">
            <v>1991</v>
          </cell>
          <cell r="Q72">
            <v>33543</v>
          </cell>
          <cell r="R72">
            <v>33909</v>
          </cell>
          <cell r="S72" t="str">
            <v>Definitif</v>
          </cell>
          <cell r="T72" t="str">
            <v>Planning Engineer</v>
          </cell>
          <cell r="U72" t="str">
            <v>Planning Engineer</v>
          </cell>
          <cell r="V72">
            <v>44571</v>
          </cell>
          <cell r="W72" t="str">
            <v>BIDANG PPP &amp; INVENTORI</v>
          </cell>
          <cell r="X72" t="str">
            <v>DIVISI INDUSTRI KOMPONEN &amp; PERMESINAN</v>
          </cell>
          <cell r="Y72" t="str">
            <v>Core</v>
          </cell>
          <cell r="Z72">
            <v>5</v>
          </cell>
          <cell r="AA72">
            <v>8</v>
          </cell>
          <cell r="AB72">
            <v>44424</v>
          </cell>
          <cell r="AC72">
            <v>10900000</v>
          </cell>
          <cell r="AD72">
            <v>1211111</v>
          </cell>
          <cell r="AE72">
            <v>4996238.8888888881</v>
          </cell>
          <cell r="AF72">
            <v>0</v>
          </cell>
          <cell r="AG72">
            <v>17107349.888888888</v>
          </cell>
          <cell r="AH72">
            <v>5450000</v>
          </cell>
          <cell r="AI72">
            <v>0</v>
          </cell>
          <cell r="AJ72">
            <v>0</v>
          </cell>
          <cell r="AK72">
            <v>0</v>
          </cell>
          <cell r="AL72">
            <v>5450000</v>
          </cell>
          <cell r="AM72" t="str">
            <v>A</v>
          </cell>
          <cell r="AN72" t="str">
            <v>H</v>
          </cell>
          <cell r="AO72">
            <v>44433</v>
          </cell>
          <cell r="AP72" t="str">
            <v>DKP</v>
          </cell>
          <cell r="AQ72" t="str">
            <v>PIV</v>
          </cell>
          <cell r="AR72" t="str">
            <v>TTL</v>
          </cell>
          <cell r="AS72" t="str">
            <v>TTL</v>
          </cell>
          <cell r="AT72" t="str">
            <v>-</v>
          </cell>
          <cell r="AU72" t="str">
            <v>KT</v>
          </cell>
          <cell r="AV72" t="str">
            <v>T</v>
          </cell>
          <cell r="AW72" t="str">
            <v>F</v>
          </cell>
        </row>
        <row r="73">
          <cell r="C73">
            <v>675519</v>
          </cell>
          <cell r="D73" t="str">
            <v>Lamongan</v>
          </cell>
          <cell r="E73">
            <v>24620</v>
          </cell>
          <cell r="F73" t="str">
            <v>P</v>
          </cell>
          <cell r="G73" t="str">
            <v>Islam</v>
          </cell>
          <cell r="H73" t="str">
            <v>K/2</v>
          </cell>
          <cell r="I73" t="str">
            <v>3578042805670010</v>
          </cell>
          <cell r="J73"/>
          <cell r="K73"/>
          <cell r="L73"/>
          <cell r="M73" t="str">
            <v>S1</v>
          </cell>
          <cell r="N73" t="str">
            <v>Pendidikan Agama</v>
          </cell>
          <cell r="O73"/>
          <cell r="P73">
            <v>1993</v>
          </cell>
          <cell r="Q73">
            <v>40026</v>
          </cell>
          <cell r="R73">
            <v>41321</v>
          </cell>
          <cell r="S73" t="str">
            <v>Definitif</v>
          </cell>
          <cell r="T73" t="str">
            <v>Pelaksana Administrasi Umum B Bagian Umum &amp; Kawasan</v>
          </cell>
          <cell r="U73" t="str">
            <v>Pelaksana Administrasi Umum B Bagian Umum &amp; Kawasan</v>
          </cell>
          <cell r="V73">
            <v>44104</v>
          </cell>
          <cell r="W73" t="str">
            <v>BAGIAN UMUM &amp; KAWASAN</v>
          </cell>
          <cell r="X73" t="str">
            <v>SEKRETARIAT PERUSAHAAN</v>
          </cell>
          <cell r="Y73" t="str">
            <v>Support</v>
          </cell>
          <cell r="Z73">
            <v>6</v>
          </cell>
          <cell r="AA73">
            <v>3</v>
          </cell>
          <cell r="AB73">
            <v>44424</v>
          </cell>
          <cell r="AC73">
            <v>5900000</v>
          </cell>
          <cell r="AD73">
            <v>655556</v>
          </cell>
          <cell r="AE73">
            <v>719294.44444444403</v>
          </cell>
          <cell r="AF73">
            <v>0</v>
          </cell>
          <cell r="AG73">
            <v>7274850.444444444</v>
          </cell>
          <cell r="AH73">
            <v>4425000</v>
          </cell>
          <cell r="AI73">
            <v>491666.66666666674</v>
          </cell>
          <cell r="AJ73">
            <v>719294.44444444403</v>
          </cell>
          <cell r="AK73">
            <v>0</v>
          </cell>
          <cell r="AL73">
            <v>5635961.111111111</v>
          </cell>
          <cell r="AM73" t="str">
            <v>A</v>
          </cell>
          <cell r="AN73" t="str">
            <v>-</v>
          </cell>
          <cell r="AO73" t="str">
            <v>-</v>
          </cell>
          <cell r="AP73" t="str">
            <v>SKP</v>
          </cell>
          <cell r="AQ73" t="str">
            <v>-</v>
          </cell>
          <cell r="AR73" t="str">
            <v>TADM</v>
          </cell>
          <cell r="AS73" t="str">
            <v>TADM</v>
          </cell>
          <cell r="AT73" t="str">
            <v>-</v>
          </cell>
          <cell r="AU73" t="str">
            <v>KT</v>
          </cell>
          <cell r="AV73" t="str">
            <v>NT</v>
          </cell>
          <cell r="AW73" t="str">
            <v>F</v>
          </cell>
        </row>
        <row r="74">
          <cell r="C74">
            <v>676289</v>
          </cell>
          <cell r="D74" t="str">
            <v>Sragen</v>
          </cell>
          <cell r="E74">
            <v>24624</v>
          </cell>
          <cell r="F74" t="str">
            <v>P</v>
          </cell>
          <cell r="G74" t="str">
            <v>Islam</v>
          </cell>
          <cell r="H74" t="str">
            <v>K/2</v>
          </cell>
          <cell r="I74" t="str">
            <v>3525142809660003</v>
          </cell>
          <cell r="J74" t="str">
            <v>Puri Krakatau Hijau Blok B5 No 16 Rt 023/006 Kel Kotasari Kec Grogol Cilegon</v>
          </cell>
          <cell r="K74"/>
          <cell r="L74"/>
          <cell r="M74" t="str">
            <v>SMA/SMK</v>
          </cell>
          <cell r="N74" t="str">
            <v>-</v>
          </cell>
          <cell r="O74"/>
          <cell r="P74" t="str">
            <v>-</v>
          </cell>
          <cell r="Q74">
            <v>43374</v>
          </cell>
          <cell r="R74">
            <v>43374</v>
          </cell>
          <cell r="S74" t="str">
            <v>Definitif</v>
          </cell>
          <cell r="T74" t="str">
            <v>Pelaksana Perawatan</v>
          </cell>
          <cell r="U74" t="str">
            <v>Pelaksana Perawatan</v>
          </cell>
          <cell r="V74">
            <v>44105</v>
          </cell>
          <cell r="W74" t="str">
            <v>BAGIAN PERSONALIA &amp; UMUM</v>
          </cell>
          <cell r="X74" t="str">
            <v>DIVISI PEMBANGKIT</v>
          </cell>
          <cell r="Y74" t="str">
            <v>Support</v>
          </cell>
          <cell r="Z74">
            <v>6</v>
          </cell>
          <cell r="AA74">
            <v>1</v>
          </cell>
          <cell r="AB74">
            <v>44424</v>
          </cell>
          <cell r="AC74">
            <v>4500000</v>
          </cell>
          <cell r="AD74">
            <v>500000</v>
          </cell>
          <cell r="AE74">
            <v>592600</v>
          </cell>
          <cell r="AF74">
            <v>0</v>
          </cell>
          <cell r="AG74">
            <v>5592600</v>
          </cell>
          <cell r="AH74">
            <v>2250000</v>
          </cell>
          <cell r="AI74">
            <v>0</v>
          </cell>
          <cell r="AJ74">
            <v>0</v>
          </cell>
          <cell r="AK74">
            <v>0</v>
          </cell>
          <cell r="AL74">
            <v>2250000</v>
          </cell>
          <cell r="AM74" t="str">
            <v>A</v>
          </cell>
          <cell r="AN74" t="str">
            <v>H</v>
          </cell>
          <cell r="AO74">
            <v>44562</v>
          </cell>
          <cell r="AP74" t="str">
            <v>DPM</v>
          </cell>
          <cell r="AQ74" t="str">
            <v>KSD</v>
          </cell>
          <cell r="AR74" t="str">
            <v>TADM</v>
          </cell>
          <cell r="AS74" t="str">
            <v>TADM</v>
          </cell>
          <cell r="AT74" t="str">
            <v>-</v>
          </cell>
          <cell r="AU74" t="str">
            <v>KT</v>
          </cell>
          <cell r="AV74" t="str">
            <v>T</v>
          </cell>
          <cell r="AW74" t="str">
            <v>C</v>
          </cell>
        </row>
        <row r="75">
          <cell r="C75">
            <v>675215</v>
          </cell>
          <cell r="D75" t="str">
            <v>Sidoarjo</v>
          </cell>
          <cell r="E75">
            <v>24631</v>
          </cell>
          <cell r="F75" t="str">
            <v>P</v>
          </cell>
          <cell r="G75" t="str">
            <v>Islam</v>
          </cell>
          <cell r="H75" t="str">
            <v>K/2</v>
          </cell>
          <cell r="I75" t="str">
            <v>3672060411740003</v>
          </cell>
          <cell r="J75" t="str">
            <v>Komp.TWI FWA79B NO 06.RT02 RW05 warnasari.Citangkil.Cilegon Cilegon</v>
          </cell>
          <cell r="K75"/>
          <cell r="L75"/>
          <cell r="M75" t="str">
            <v xml:space="preserve"> STM </v>
          </cell>
          <cell r="N75" t="str">
            <v>Mesin</v>
          </cell>
          <cell r="O75"/>
          <cell r="P75">
            <v>1988</v>
          </cell>
          <cell r="Q75">
            <v>33679</v>
          </cell>
          <cell r="R75">
            <v>34044</v>
          </cell>
          <cell r="S75" t="str">
            <v>Definitif</v>
          </cell>
          <cell r="T75" t="str">
            <v>Supervisor Permesinan (Workshop 9)</v>
          </cell>
          <cell r="U75" t="str">
            <v>Supervisor Permesinan (Workshop 9)</v>
          </cell>
          <cell r="V75" t="str">
            <v>-</v>
          </cell>
          <cell r="W75" t="str">
            <v>BAGIAN PRODUKSI PERMESINAN</v>
          </cell>
          <cell r="X75" t="str">
            <v>PABRIK KOMPONEN TURBIN</v>
          </cell>
          <cell r="Y75" t="str">
            <v>Core</v>
          </cell>
          <cell r="Z75">
            <v>4</v>
          </cell>
          <cell r="AA75">
            <v>4</v>
          </cell>
          <cell r="AB75">
            <v>44424</v>
          </cell>
          <cell r="AC75">
            <v>6900000</v>
          </cell>
          <cell r="AD75">
            <v>766667</v>
          </cell>
          <cell r="AE75">
            <v>1161833.333333333</v>
          </cell>
          <cell r="AF75">
            <v>0</v>
          </cell>
          <cell r="AG75">
            <v>8828500.3333333321</v>
          </cell>
          <cell r="AH75">
            <v>3450000</v>
          </cell>
          <cell r="AI75">
            <v>0</v>
          </cell>
          <cell r="AJ75">
            <v>0</v>
          </cell>
          <cell r="AK75">
            <v>0</v>
          </cell>
          <cell r="AL75">
            <v>3450000</v>
          </cell>
          <cell r="AM75" t="str">
            <v>A</v>
          </cell>
          <cell r="AN75" t="str">
            <v>H</v>
          </cell>
          <cell r="AO75">
            <v>44433</v>
          </cell>
          <cell r="AP75" t="str">
            <v>PKT</v>
          </cell>
          <cell r="AQ75" t="str">
            <v>-</v>
          </cell>
          <cell r="AR75" t="str">
            <v>TTL</v>
          </cell>
          <cell r="AS75" t="str">
            <v>TTL</v>
          </cell>
          <cell r="AT75" t="str">
            <v>-</v>
          </cell>
          <cell r="AU75" t="str">
            <v>KT</v>
          </cell>
          <cell r="AV75" t="str">
            <v>T</v>
          </cell>
          <cell r="AW75" t="str">
            <v>C</v>
          </cell>
        </row>
        <row r="76">
          <cell r="C76">
            <v>675185</v>
          </cell>
          <cell r="D76" t="str">
            <v>Surabaya</v>
          </cell>
          <cell r="E76">
            <v>24635</v>
          </cell>
          <cell r="F76" t="str">
            <v>P</v>
          </cell>
          <cell r="G76" t="str">
            <v>Islam</v>
          </cell>
          <cell r="H76" t="str">
            <v>K/3</v>
          </cell>
          <cell r="I76" t="str">
            <v>3672081206670003</v>
          </cell>
          <cell r="J76" t="str">
            <v>Komp TWI blok 82c 11 RT :01/05 Warnasari Cilegon Cilegon</v>
          </cell>
          <cell r="K76" t="str">
            <v>6282186604875</v>
          </cell>
          <cell r="L76"/>
          <cell r="M76" t="str">
            <v xml:space="preserve"> STM </v>
          </cell>
          <cell r="N76" t="str">
            <v>Listrik</v>
          </cell>
          <cell r="O76"/>
          <cell r="P76" t="str">
            <v>1988</v>
          </cell>
          <cell r="Q76">
            <v>33679</v>
          </cell>
          <cell r="R76">
            <v>34044</v>
          </cell>
          <cell r="S76" t="str">
            <v>Definitif</v>
          </cell>
          <cell r="T76" t="str">
            <v xml:space="preserve">Junior Officer Bidang K3LH  </v>
          </cell>
          <cell r="U76" t="str">
            <v xml:space="preserve">Junior Officer Bidang K3LH  </v>
          </cell>
          <cell r="V76" t="str">
            <v>-</v>
          </cell>
          <cell r="W76" t="str">
            <v>UNIT QSHE</v>
          </cell>
          <cell r="X76" t="str">
            <v>DIVISI PEMBANGKIT</v>
          </cell>
          <cell r="Y76" t="str">
            <v>Support</v>
          </cell>
          <cell r="Z76">
            <v>5</v>
          </cell>
          <cell r="AA76">
            <v>2</v>
          </cell>
          <cell r="AB76">
            <v>44424</v>
          </cell>
          <cell r="AC76">
            <v>4900000</v>
          </cell>
          <cell r="AD76">
            <v>544444</v>
          </cell>
          <cell r="AE76">
            <v>2266405.555555556</v>
          </cell>
          <cell r="AF76">
            <v>0</v>
          </cell>
          <cell r="AG76">
            <v>7710849.555555556</v>
          </cell>
          <cell r="AH76">
            <v>2450000</v>
          </cell>
          <cell r="AI76">
            <v>0</v>
          </cell>
          <cell r="AJ76">
            <v>0</v>
          </cell>
          <cell r="AK76">
            <v>0</v>
          </cell>
          <cell r="AL76">
            <v>2450000</v>
          </cell>
          <cell r="AM76" t="str">
            <v>A</v>
          </cell>
          <cell r="AN76" t="str">
            <v>H</v>
          </cell>
          <cell r="AO76">
            <v>44433</v>
          </cell>
          <cell r="AP76" t="str">
            <v>DPM</v>
          </cell>
          <cell r="AQ76" t="str">
            <v>QSH</v>
          </cell>
          <cell r="AR76" t="str">
            <v>TADM</v>
          </cell>
          <cell r="AS76" t="str">
            <v>TTL</v>
          </cell>
          <cell r="AT76" t="str">
            <v>-</v>
          </cell>
          <cell r="AU76" t="str">
            <v>KT</v>
          </cell>
          <cell r="AV76" t="str">
            <v>T</v>
          </cell>
          <cell r="AW76" t="str">
            <v>C</v>
          </cell>
        </row>
        <row r="77">
          <cell r="C77">
            <v>676161</v>
          </cell>
          <cell r="D77" t="str">
            <v>Serang</v>
          </cell>
          <cell r="E77">
            <v>24635</v>
          </cell>
          <cell r="F77" t="str">
            <v>P</v>
          </cell>
          <cell r="G77" t="str">
            <v>Islam</v>
          </cell>
          <cell r="H77" t="str">
            <v>K/2</v>
          </cell>
          <cell r="I77" t="str">
            <v>3672011206670001</v>
          </cell>
          <cell r="J77"/>
          <cell r="K77"/>
          <cell r="L77"/>
          <cell r="M77" t="str">
            <v>SMA/SMK</v>
          </cell>
          <cell r="N77" t="str">
            <v>PERKANTORAN</v>
          </cell>
          <cell r="O77"/>
          <cell r="P77" t="str">
            <v>-</v>
          </cell>
          <cell r="Q77">
            <v>43374</v>
          </cell>
          <cell r="R77">
            <v>43374</v>
          </cell>
          <cell r="S77" t="str">
            <v>Definitif</v>
          </cell>
          <cell r="T77" t="str">
            <v>Pelaksana Gudang</v>
          </cell>
          <cell r="U77" t="str">
            <v>Pelaksana Gudang</v>
          </cell>
          <cell r="V77">
            <v>44105</v>
          </cell>
          <cell r="W77" t="str">
            <v>BAGIAN GUDANG</v>
          </cell>
          <cell r="X77" t="str">
            <v>DIVISI PEMBANGKIT</v>
          </cell>
          <cell r="Y77" t="str">
            <v>Core</v>
          </cell>
          <cell r="Z77">
            <v>6</v>
          </cell>
          <cell r="AA77">
            <v>1</v>
          </cell>
          <cell r="AB77">
            <v>44424</v>
          </cell>
          <cell r="AC77">
            <v>4500000</v>
          </cell>
          <cell r="AD77">
            <v>500000</v>
          </cell>
          <cell r="AE77">
            <v>-31100</v>
          </cell>
          <cell r="AF77">
            <v>0</v>
          </cell>
          <cell r="AG77">
            <v>4968900</v>
          </cell>
          <cell r="AH77">
            <v>2250000</v>
          </cell>
          <cell r="AI77">
            <v>0</v>
          </cell>
          <cell r="AJ77">
            <v>0</v>
          </cell>
          <cell r="AK77">
            <v>0</v>
          </cell>
          <cell r="AL77">
            <v>2250000</v>
          </cell>
          <cell r="AM77" t="str">
            <v>A</v>
          </cell>
          <cell r="AN77" t="str">
            <v>H</v>
          </cell>
          <cell r="AO77">
            <v>44433</v>
          </cell>
          <cell r="AP77" t="str">
            <v>DPM</v>
          </cell>
          <cell r="AQ77" t="str">
            <v>PIV</v>
          </cell>
          <cell r="AR77" t="str">
            <v>TTL</v>
          </cell>
          <cell r="AS77" t="str">
            <v>TTL</v>
          </cell>
          <cell r="AT77" t="str">
            <v>-</v>
          </cell>
          <cell r="AU77" t="str">
            <v>KT</v>
          </cell>
          <cell r="AV77" t="str">
            <v>NT</v>
          </cell>
          <cell r="AW77" t="str">
            <v>C</v>
          </cell>
        </row>
        <row r="78">
          <cell r="C78">
            <v>674592</v>
          </cell>
          <cell r="D78" t="str">
            <v>Tegal</v>
          </cell>
          <cell r="E78">
            <v>24640</v>
          </cell>
          <cell r="F78" t="str">
            <v>P</v>
          </cell>
          <cell r="G78" t="str">
            <v>Islam</v>
          </cell>
          <cell r="H78" t="str">
            <v>K/1</v>
          </cell>
          <cell r="I78" t="str">
            <v>7471090910900001</v>
          </cell>
          <cell r="J78"/>
          <cell r="K78"/>
          <cell r="L78"/>
          <cell r="M78" t="str">
            <v>STM</v>
          </cell>
          <cell r="N78" t="str">
            <v>Tenaga Pembangkit Listrik</v>
          </cell>
          <cell r="O78"/>
          <cell r="P78">
            <v>1988</v>
          </cell>
          <cell r="Q78">
            <v>32373</v>
          </cell>
          <cell r="R78">
            <v>33147</v>
          </cell>
          <cell r="S78" t="str">
            <v>Definitif</v>
          </cell>
          <cell r="T78" t="str">
            <v xml:space="preserve">Pelaksana Ahli Las   </v>
          </cell>
          <cell r="U78" t="str">
            <v xml:space="preserve">Pelaksana Ahli Las   </v>
          </cell>
          <cell r="V78" t="str">
            <v>-</v>
          </cell>
          <cell r="W78" t="str">
            <v>BAGIAN PRODUKSI</v>
          </cell>
          <cell r="X78" t="str">
            <v>PABRIK HIDROMEKANIKAL TEGAL</v>
          </cell>
          <cell r="Y78" t="str">
            <v>Core</v>
          </cell>
          <cell r="Z78">
            <v>6</v>
          </cell>
          <cell r="AA78">
            <v>3</v>
          </cell>
          <cell r="AB78">
            <v>44424</v>
          </cell>
          <cell r="AC78">
            <v>5900000</v>
          </cell>
          <cell r="AD78">
            <v>655556</v>
          </cell>
          <cell r="AE78">
            <v>450394.44444444403</v>
          </cell>
          <cell r="AF78">
            <v>0</v>
          </cell>
          <cell r="AG78">
            <v>7005950.444444444</v>
          </cell>
          <cell r="AH78">
            <v>4425000</v>
          </cell>
          <cell r="AI78">
            <v>491666.66666666674</v>
          </cell>
          <cell r="AJ78">
            <v>450394.44444444403</v>
          </cell>
          <cell r="AK78">
            <v>0</v>
          </cell>
          <cell r="AL78">
            <v>5367061.111111111</v>
          </cell>
          <cell r="AM78" t="str">
            <v>A</v>
          </cell>
          <cell r="AN78" t="str">
            <v>-</v>
          </cell>
          <cell r="AO78" t="str">
            <v>-</v>
          </cell>
          <cell r="AP78" t="str">
            <v>TGL</v>
          </cell>
          <cell r="AQ78" t="str">
            <v>-</v>
          </cell>
          <cell r="AR78" t="str">
            <v>TL</v>
          </cell>
          <cell r="AS78" t="str">
            <v>TL</v>
          </cell>
          <cell r="AT78" t="str">
            <v>-</v>
          </cell>
          <cell r="AU78" t="str">
            <v>KT</v>
          </cell>
          <cell r="AV78" t="str">
            <v>T</v>
          </cell>
          <cell r="AW78" t="str">
            <v>C</v>
          </cell>
        </row>
        <row r="79">
          <cell r="C79">
            <v>676011</v>
          </cell>
          <cell r="D79" t="str">
            <v>Brbes</v>
          </cell>
          <cell r="E79">
            <v>24644</v>
          </cell>
          <cell r="F79" t="str">
            <v>P</v>
          </cell>
          <cell r="G79" t="str">
            <v>Islam</v>
          </cell>
          <cell r="H79" t="str">
            <v>K/3</v>
          </cell>
          <cell r="I79" t="str">
            <v>3672022106670002</v>
          </cell>
          <cell r="J79" t="str">
            <v>Jl Sadewa Kav Blok E No 21 Rt/Rw 10/05 Ciwaduk  Cilegon</v>
          </cell>
          <cell r="K79"/>
          <cell r="L79"/>
          <cell r="M79" t="str">
            <v>SMA/SMK</v>
          </cell>
          <cell r="N79" t="str">
            <v>MESIN KAPAL</v>
          </cell>
          <cell r="O79"/>
          <cell r="P79" t="str">
            <v>-</v>
          </cell>
          <cell r="Q79">
            <v>43374</v>
          </cell>
          <cell r="R79">
            <v>43374</v>
          </cell>
          <cell r="S79" t="str">
            <v>Definitif</v>
          </cell>
          <cell r="T79" t="str">
            <v>Fitter</v>
          </cell>
          <cell r="U79" t="str">
            <v>Fitter</v>
          </cell>
          <cell r="V79">
            <v>44105</v>
          </cell>
          <cell r="W79" t="str">
            <v>PRODUKSI FABRIKASI</v>
          </cell>
          <cell r="X79" t="str">
            <v>PABRIK KOMPONEN TURBIN</v>
          </cell>
          <cell r="Y79" t="str">
            <v>Core</v>
          </cell>
          <cell r="Z79">
            <v>6</v>
          </cell>
          <cell r="AA79">
            <v>2</v>
          </cell>
          <cell r="AB79">
            <v>44424</v>
          </cell>
          <cell r="AC79">
            <v>4900000</v>
          </cell>
          <cell r="AD79">
            <v>544444</v>
          </cell>
          <cell r="AE79">
            <v>772555.55555555597</v>
          </cell>
          <cell r="AF79">
            <v>0</v>
          </cell>
          <cell r="AG79">
            <v>6216999.555555556</v>
          </cell>
          <cell r="AH79">
            <v>2450000</v>
          </cell>
          <cell r="AI79">
            <v>0</v>
          </cell>
          <cell r="AJ79">
            <v>0</v>
          </cell>
          <cell r="AK79">
            <v>0</v>
          </cell>
          <cell r="AL79">
            <v>2450000</v>
          </cell>
          <cell r="AM79" t="str">
            <v>A</v>
          </cell>
          <cell r="AN79" t="str">
            <v>H</v>
          </cell>
          <cell r="AO79">
            <v>44433</v>
          </cell>
          <cell r="AP79" t="str">
            <v>PKT</v>
          </cell>
          <cell r="AQ79" t="str">
            <v>-</v>
          </cell>
          <cell r="AR79" t="str">
            <v>TL</v>
          </cell>
          <cell r="AS79" t="str">
            <v>TL</v>
          </cell>
          <cell r="AT79" t="str">
            <v>-</v>
          </cell>
          <cell r="AU79" t="str">
            <v>KT</v>
          </cell>
          <cell r="AV79" t="str">
            <v>T</v>
          </cell>
          <cell r="AW79" t="str">
            <v>C</v>
          </cell>
        </row>
        <row r="80">
          <cell r="C80">
            <v>674895</v>
          </cell>
          <cell r="D80" t="str">
            <v>Surabaya</v>
          </cell>
          <cell r="E80">
            <v>24649</v>
          </cell>
          <cell r="F80" t="str">
            <v>P</v>
          </cell>
          <cell r="G80" t="str">
            <v>Islam</v>
          </cell>
          <cell r="H80" t="str">
            <v>K/2</v>
          </cell>
          <cell r="I80" t="str">
            <v>3672011707680001</v>
          </cell>
          <cell r="J80"/>
          <cell r="K80"/>
          <cell r="L80"/>
          <cell r="M80" t="str">
            <v>STM</v>
          </cell>
          <cell r="N80" t="str">
            <v>Mesin</v>
          </cell>
          <cell r="O80"/>
          <cell r="P80">
            <v>1989</v>
          </cell>
          <cell r="Q80">
            <v>33223</v>
          </cell>
          <cell r="R80">
            <v>33588</v>
          </cell>
          <cell r="S80" t="str">
            <v>Definitif</v>
          </cell>
          <cell r="T80" t="str">
            <v>Pelaksana Perakitan 1</v>
          </cell>
          <cell r="U80" t="str">
            <v>Pelaksana Perakitan 1</v>
          </cell>
          <cell r="V80">
            <v>44571</v>
          </cell>
          <cell r="W80" t="str">
            <v>BAGIAN PRODUKSI 2</v>
          </cell>
          <cell r="X80" t="str">
            <v>PABRIK PENGECORAN</v>
          </cell>
          <cell r="Y80" t="str">
            <v>Core</v>
          </cell>
          <cell r="Z80">
            <v>6</v>
          </cell>
          <cell r="AA80">
            <v>4</v>
          </cell>
          <cell r="AB80">
            <v>44424</v>
          </cell>
          <cell r="AC80">
            <v>6900000</v>
          </cell>
          <cell r="AD80">
            <v>766667</v>
          </cell>
          <cell r="AE80">
            <v>217113.33333333302</v>
          </cell>
          <cell r="AF80">
            <v>0</v>
          </cell>
          <cell r="AG80">
            <v>7883780.333333333</v>
          </cell>
          <cell r="AH80">
            <v>3450000</v>
          </cell>
          <cell r="AI80">
            <v>0</v>
          </cell>
          <cell r="AJ80">
            <v>0</v>
          </cell>
          <cell r="AK80">
            <v>0</v>
          </cell>
          <cell r="AL80">
            <v>3450000</v>
          </cell>
          <cell r="AM80" t="str">
            <v>A</v>
          </cell>
          <cell r="AN80" t="str">
            <v>H</v>
          </cell>
          <cell r="AO80">
            <v>44433</v>
          </cell>
          <cell r="AP80" t="str">
            <v>FOU</v>
          </cell>
          <cell r="AQ80" t="str">
            <v>-</v>
          </cell>
          <cell r="AR80" t="str">
            <v>TTL</v>
          </cell>
          <cell r="AS80" t="str">
            <v>TL</v>
          </cell>
          <cell r="AT80" t="str">
            <v>BP</v>
          </cell>
          <cell r="AU80" t="str">
            <v>KT</v>
          </cell>
          <cell r="AV80" t="str">
            <v>T</v>
          </cell>
          <cell r="AW80" t="str">
            <v>C</v>
          </cell>
        </row>
        <row r="81">
          <cell r="C81">
            <v>675923</v>
          </cell>
          <cell r="D81" t="str">
            <v>Sragen</v>
          </cell>
          <cell r="E81">
            <v>24650</v>
          </cell>
          <cell r="F81" t="str">
            <v>P</v>
          </cell>
          <cell r="G81" t="str">
            <v>Islam</v>
          </cell>
          <cell r="H81" t="str">
            <v>K/3</v>
          </cell>
          <cell r="I81" t="str">
            <v>3672082706670001</v>
          </cell>
          <cell r="J81" t="str">
            <v>KOMP.TWI BLOK FWA 48 NO.03 DS/KEL.WARNASARI RT/RW.004/004 KEC.CITANGKIL KOTA CILEGON BANTEN KOTA CILEGON</v>
          </cell>
          <cell r="K81"/>
          <cell r="L81"/>
          <cell r="M81" t="str">
            <v>SMA/SMK</v>
          </cell>
          <cell r="N81" t="str">
            <v>IPS</v>
          </cell>
          <cell r="O81"/>
          <cell r="P81" t="str">
            <v>-</v>
          </cell>
          <cell r="Q81">
            <v>43374</v>
          </cell>
          <cell r="R81">
            <v>43374</v>
          </cell>
          <cell r="S81" t="str">
            <v>Definitif</v>
          </cell>
          <cell r="T81" t="str">
            <v>Fitter</v>
          </cell>
          <cell r="U81" t="str">
            <v>Fitter</v>
          </cell>
          <cell r="V81">
            <v>44105</v>
          </cell>
          <cell r="W81" t="str">
            <v>PRODUKSI KOMPONEN</v>
          </cell>
          <cell r="X81" t="str">
            <v>PABRIK KOMPONEN TURBIN</v>
          </cell>
          <cell r="Y81" t="str">
            <v>Core</v>
          </cell>
          <cell r="Z81">
            <v>6</v>
          </cell>
          <cell r="AA81">
            <v>1</v>
          </cell>
          <cell r="AB81">
            <v>44424</v>
          </cell>
          <cell r="AC81">
            <v>4500000</v>
          </cell>
          <cell r="AD81">
            <v>500000</v>
          </cell>
          <cell r="AE81">
            <v>69400</v>
          </cell>
          <cell r="AF81">
            <v>0</v>
          </cell>
          <cell r="AG81">
            <v>5069400</v>
          </cell>
          <cell r="AH81">
            <v>3375000</v>
          </cell>
          <cell r="AI81">
            <v>375000</v>
          </cell>
          <cell r="AJ81">
            <v>69400</v>
          </cell>
          <cell r="AK81">
            <v>0</v>
          </cell>
          <cell r="AL81">
            <v>3819400</v>
          </cell>
          <cell r="AM81" t="str">
            <v>A</v>
          </cell>
          <cell r="AN81" t="str">
            <v>-</v>
          </cell>
          <cell r="AO81" t="str">
            <v>-</v>
          </cell>
          <cell r="AP81" t="str">
            <v>PKT</v>
          </cell>
          <cell r="AQ81" t="str">
            <v>-</v>
          </cell>
          <cell r="AR81" t="str">
            <v>TL</v>
          </cell>
          <cell r="AS81" t="str">
            <v>TL</v>
          </cell>
          <cell r="AT81" t="str">
            <v>-</v>
          </cell>
          <cell r="AU81" t="str">
            <v>KT</v>
          </cell>
          <cell r="AV81" t="str">
            <v>NT</v>
          </cell>
          <cell r="AW81" t="str">
            <v>C</v>
          </cell>
        </row>
        <row r="82">
          <cell r="C82">
            <v>674907</v>
          </cell>
          <cell r="D82" t="str">
            <v>Kediri</v>
          </cell>
          <cell r="E82">
            <v>24663</v>
          </cell>
          <cell r="F82" t="str">
            <v>P</v>
          </cell>
          <cell r="G82" t="str">
            <v>Islam</v>
          </cell>
          <cell r="H82" t="str">
            <v>K/2</v>
          </cell>
          <cell r="I82" t="str">
            <v>6371040606920005</v>
          </cell>
          <cell r="J82" t="str">
            <v>Kk. Ikan mujair I/19 002/005 Lamongan/lamongan</v>
          </cell>
          <cell r="K82" t="str">
            <v>6281330175998</v>
          </cell>
          <cell r="L82"/>
          <cell r="M82" t="str">
            <v>STM</v>
          </cell>
          <cell r="N82" t="str">
            <v>Sipil</v>
          </cell>
          <cell r="O82"/>
          <cell r="P82">
            <v>1986</v>
          </cell>
          <cell r="Q82">
            <v>32721</v>
          </cell>
          <cell r="R82">
            <v>33604</v>
          </cell>
          <cell r="S82" t="str">
            <v>Definitif</v>
          </cell>
          <cell r="T82" t="str">
            <v>Supervisor Kamtib Bagian Umum &amp; Kawasan</v>
          </cell>
          <cell r="U82" t="str">
            <v>Supervisor Kamtib Bagian Umum &amp; Kawasan</v>
          </cell>
          <cell r="V82">
            <v>44104</v>
          </cell>
          <cell r="W82" t="str">
            <v>BAGIAN UMUM &amp; KAWASAN</v>
          </cell>
          <cell r="X82" t="str">
            <v>SEKRETARIAT PERUSAHAAN</v>
          </cell>
          <cell r="Y82" t="str">
            <v>Support</v>
          </cell>
          <cell r="Z82">
            <v>4</v>
          </cell>
          <cell r="AA82">
            <v>4</v>
          </cell>
          <cell r="AB82">
            <v>44424</v>
          </cell>
          <cell r="AC82">
            <v>6900000</v>
          </cell>
          <cell r="AD82">
            <v>766667</v>
          </cell>
          <cell r="AE82">
            <v>589518.33333333279</v>
          </cell>
          <cell r="AF82">
            <v>1707365.0000000002</v>
          </cell>
          <cell r="AG82">
            <v>9963550.333333334</v>
          </cell>
          <cell r="AH82">
            <v>5175000</v>
          </cell>
          <cell r="AI82">
            <v>575000</v>
          </cell>
          <cell r="AJ82">
            <v>589518.33333333279</v>
          </cell>
          <cell r="AK82">
            <v>853682.50000000012</v>
          </cell>
          <cell r="AL82">
            <v>7193200.833333333</v>
          </cell>
          <cell r="AM82" t="str">
            <v>A</v>
          </cell>
          <cell r="AN82" t="str">
            <v>H</v>
          </cell>
          <cell r="AO82">
            <v>44743</v>
          </cell>
          <cell r="AP82" t="str">
            <v>SKP</v>
          </cell>
          <cell r="AQ82" t="str">
            <v>-</v>
          </cell>
          <cell r="AR82" t="str">
            <v>TADM</v>
          </cell>
          <cell r="AS82" t="str">
            <v>TADM</v>
          </cell>
          <cell r="AT82" t="str">
            <v>-</v>
          </cell>
          <cell r="AU82" t="str">
            <v>KT</v>
          </cell>
          <cell r="AV82" t="str">
            <v>T</v>
          </cell>
          <cell r="AW82" t="str">
            <v>C</v>
          </cell>
        </row>
        <row r="83">
          <cell r="C83">
            <v>675959</v>
          </cell>
          <cell r="D83" t="str">
            <v>Serang</v>
          </cell>
          <cell r="E83">
            <v>24666</v>
          </cell>
          <cell r="F83" t="str">
            <v>P</v>
          </cell>
          <cell r="G83" t="str">
            <v>Islam</v>
          </cell>
          <cell r="H83" t="str">
            <v>K/3</v>
          </cell>
          <cell r="I83" t="str">
            <v>3672081307670001</v>
          </cell>
          <cell r="J83" t="str">
            <v>Link Kalentemu Barat Rt Rw 005 001 Desa Samangraya Kec. Citangkil Cilegon</v>
          </cell>
          <cell r="K83"/>
          <cell r="L83"/>
          <cell r="M83" t="str">
            <v>SMA/SMK</v>
          </cell>
          <cell r="N83" t="str">
            <v>-</v>
          </cell>
          <cell r="O83"/>
          <cell r="P83" t="str">
            <v>-</v>
          </cell>
          <cell r="Q83">
            <v>43374</v>
          </cell>
          <cell r="R83">
            <v>43374</v>
          </cell>
          <cell r="S83" t="str">
            <v>Definitif</v>
          </cell>
          <cell r="T83" t="str">
            <v>Operator Crane</v>
          </cell>
          <cell r="U83" t="str">
            <v>Operator Crane</v>
          </cell>
          <cell r="V83">
            <v>44105</v>
          </cell>
          <cell r="W83" t="str">
            <v>PRODUKSI FABRIKASI</v>
          </cell>
          <cell r="X83" t="str">
            <v>PABRIK KOMPONEN TURBIN</v>
          </cell>
          <cell r="Y83" t="str">
            <v>Core</v>
          </cell>
          <cell r="Z83">
            <v>6</v>
          </cell>
          <cell r="AA83">
            <v>1</v>
          </cell>
          <cell r="AB83">
            <v>44424</v>
          </cell>
          <cell r="AC83">
            <v>4500000</v>
          </cell>
          <cell r="AD83">
            <v>500000</v>
          </cell>
          <cell r="AE83">
            <v>253100</v>
          </cell>
          <cell r="AF83">
            <v>0</v>
          </cell>
          <cell r="AG83">
            <v>5253100</v>
          </cell>
          <cell r="AH83">
            <v>2250000</v>
          </cell>
          <cell r="AI83">
            <v>0</v>
          </cell>
          <cell r="AJ83">
            <v>0</v>
          </cell>
          <cell r="AK83">
            <v>0</v>
          </cell>
          <cell r="AL83">
            <v>2250000</v>
          </cell>
          <cell r="AM83" t="str">
            <v>A</v>
          </cell>
          <cell r="AN83" t="str">
            <v>H</v>
          </cell>
          <cell r="AO83">
            <v>44516</v>
          </cell>
          <cell r="AP83" t="str">
            <v>PKT</v>
          </cell>
          <cell r="AQ83" t="str">
            <v>-</v>
          </cell>
          <cell r="AR83" t="str">
            <v>TL</v>
          </cell>
          <cell r="AS83" t="str">
            <v>TL</v>
          </cell>
          <cell r="AT83" t="str">
            <v>-</v>
          </cell>
          <cell r="AU83" t="str">
            <v>KT</v>
          </cell>
          <cell r="AV83" t="str">
            <v>T</v>
          </cell>
          <cell r="AW83" t="str">
            <v>C</v>
          </cell>
        </row>
        <row r="84">
          <cell r="C84">
            <v>675094</v>
          </cell>
          <cell r="D84" t="str">
            <v>Brebes</v>
          </cell>
          <cell r="E84">
            <v>24668</v>
          </cell>
          <cell r="F84" t="str">
            <v>P</v>
          </cell>
          <cell r="G84" t="str">
            <v>Islam</v>
          </cell>
          <cell r="H84" t="str">
            <v>K/2</v>
          </cell>
          <cell r="I84" t="str">
            <v>3673010211820003</v>
          </cell>
          <cell r="J84"/>
          <cell r="K84"/>
          <cell r="L84"/>
          <cell r="M84" t="str">
            <v>STM</v>
          </cell>
          <cell r="N84" t="str">
            <v>Mesin</v>
          </cell>
          <cell r="O84"/>
          <cell r="P84">
            <v>1987</v>
          </cell>
          <cell r="Q84">
            <v>32363</v>
          </cell>
          <cell r="R84">
            <v>33848</v>
          </cell>
          <cell r="S84" t="str">
            <v>Definitif</v>
          </cell>
          <cell r="T84" t="str">
            <v xml:space="preserve">Operator Mesin Kotter Frais A  </v>
          </cell>
          <cell r="U84" t="str">
            <v xml:space="preserve">Operator Mesin Kotter Frais A  </v>
          </cell>
          <cell r="V84" t="str">
            <v>-</v>
          </cell>
          <cell r="W84" t="str">
            <v>BAGIAN PRODUKSI</v>
          </cell>
          <cell r="X84" t="str">
            <v>PABRIK HIDROMEKANIKAL TEGAL</v>
          </cell>
          <cell r="Y84" t="str">
            <v>Core</v>
          </cell>
          <cell r="Z84">
            <v>6</v>
          </cell>
          <cell r="AA84">
            <v>3</v>
          </cell>
          <cell r="AB84">
            <v>44424</v>
          </cell>
          <cell r="AC84">
            <v>5900000</v>
          </cell>
          <cell r="AD84">
            <v>655556</v>
          </cell>
          <cell r="AE84">
            <v>450394.44444444403</v>
          </cell>
          <cell r="AF84">
            <v>0</v>
          </cell>
          <cell r="AG84">
            <v>7005950.444444444</v>
          </cell>
          <cell r="AH84">
            <v>2950000</v>
          </cell>
          <cell r="AI84">
            <v>0</v>
          </cell>
          <cell r="AJ84">
            <v>0</v>
          </cell>
          <cell r="AK84">
            <v>0</v>
          </cell>
          <cell r="AL84">
            <v>2950000</v>
          </cell>
          <cell r="AM84" t="str">
            <v>A</v>
          </cell>
          <cell r="AN84" t="str">
            <v>H</v>
          </cell>
          <cell r="AO84">
            <v>44433</v>
          </cell>
          <cell r="AP84" t="str">
            <v>TGL</v>
          </cell>
          <cell r="AQ84" t="str">
            <v>-</v>
          </cell>
          <cell r="AR84" t="str">
            <v>TL</v>
          </cell>
          <cell r="AS84" t="str">
            <v>TL</v>
          </cell>
          <cell r="AT84" t="str">
            <v>-</v>
          </cell>
          <cell r="AU84" t="str">
            <v>KT</v>
          </cell>
          <cell r="AV84" t="str">
            <v>T</v>
          </cell>
          <cell r="AW84" t="str">
            <v>C</v>
          </cell>
        </row>
        <row r="85">
          <cell r="C85">
            <v>674867</v>
          </cell>
          <cell r="D85" t="str">
            <v>Bekasi</v>
          </cell>
          <cell r="E85">
            <v>24669</v>
          </cell>
          <cell r="F85" t="str">
            <v>P</v>
          </cell>
          <cell r="G85" t="str">
            <v>Islam</v>
          </cell>
          <cell r="H85" t="str">
            <v>K/2</v>
          </cell>
          <cell r="I85" t="str">
            <v>3672080110680001</v>
          </cell>
          <cell r="J85" t="str">
            <v>Jl. Garuda Raya Blok L 21 No. 109 TWA, RT 05/RW 034, Teluk Pucung Bekasi Utara Kota Bekasi</v>
          </cell>
          <cell r="K85" t="str">
            <v>628111293445</v>
          </cell>
          <cell r="L85"/>
          <cell r="M85" t="str">
            <v>SMEA</v>
          </cell>
          <cell r="N85" t="str">
            <v>Tata Usaha</v>
          </cell>
          <cell r="O85"/>
          <cell r="P85">
            <v>1986</v>
          </cell>
          <cell r="Q85">
            <v>33252</v>
          </cell>
          <cell r="R85">
            <v>33617</v>
          </cell>
          <cell r="S85" t="str">
            <v>Definitif</v>
          </cell>
          <cell r="T85" t="str">
            <v xml:space="preserve">Junior Officer Bagian Kesekretariatan  </v>
          </cell>
          <cell r="U85" t="str">
            <v xml:space="preserve">Junior Officer Bagian Kesekretariatan  </v>
          </cell>
          <cell r="V85">
            <v>44104</v>
          </cell>
          <cell r="W85" t="str">
            <v>BIDANG UMUM &amp; KESEKRETARIATAN</v>
          </cell>
          <cell r="X85" t="str">
            <v>SEKRETARIAT PERUSAHAAN</v>
          </cell>
          <cell r="Y85" t="str">
            <v>Support</v>
          </cell>
          <cell r="Z85">
            <v>5</v>
          </cell>
          <cell r="AA85">
            <v>3</v>
          </cell>
          <cell r="AB85">
            <v>44424</v>
          </cell>
          <cell r="AC85">
            <v>5900000</v>
          </cell>
          <cell r="AD85">
            <v>655556</v>
          </cell>
          <cell r="AE85">
            <v>1591294.444444444</v>
          </cell>
          <cell r="AF85">
            <v>0</v>
          </cell>
          <cell r="AG85">
            <v>8146850.444444444</v>
          </cell>
          <cell r="AH85">
            <v>4425000</v>
          </cell>
          <cell r="AI85">
            <v>491666.66666666674</v>
          </cell>
          <cell r="AJ85">
            <v>1591294.444444444</v>
          </cell>
          <cell r="AK85">
            <v>0</v>
          </cell>
          <cell r="AL85">
            <v>6507961.111111111</v>
          </cell>
          <cell r="AM85" t="str">
            <v>A</v>
          </cell>
          <cell r="AN85" t="str">
            <v>H</v>
          </cell>
          <cell r="AO85">
            <v>44743</v>
          </cell>
          <cell r="AP85" t="str">
            <v>SKP</v>
          </cell>
          <cell r="AQ85" t="str">
            <v>-</v>
          </cell>
          <cell r="AR85" t="str">
            <v>TADM</v>
          </cell>
          <cell r="AS85" t="str">
            <v>TADM</v>
          </cell>
          <cell r="AT85" t="str">
            <v>-</v>
          </cell>
          <cell r="AU85" t="str">
            <v>KT</v>
          </cell>
          <cell r="AV85" t="str">
            <v>NT</v>
          </cell>
          <cell r="AW85" t="str">
            <v>C</v>
          </cell>
        </row>
        <row r="86">
          <cell r="C86">
            <v>675384</v>
          </cell>
          <cell r="D86" t="str">
            <v>Banyumas</v>
          </cell>
          <cell r="E86">
            <v>24676</v>
          </cell>
          <cell r="F86" t="str">
            <v>P</v>
          </cell>
          <cell r="G86" t="str">
            <v>Islam</v>
          </cell>
          <cell r="H86" t="str">
            <v>K/2</v>
          </cell>
          <cell r="I86" t="str">
            <v>3515132405680003</v>
          </cell>
          <cell r="J86" t="str">
            <v>Jl. Sunan Ampel Komp TWI FWA 82C No.10 Warnasari Kec Citangkil Cilegon</v>
          </cell>
          <cell r="K86"/>
          <cell r="L86"/>
          <cell r="M86" t="str">
            <v xml:space="preserve"> SMA </v>
          </cell>
          <cell r="N86" t="str">
            <v>IPA</v>
          </cell>
          <cell r="O86"/>
          <cell r="P86">
            <v>1987</v>
          </cell>
          <cell r="Q86">
            <v>34501</v>
          </cell>
          <cell r="R86">
            <v>34866</v>
          </cell>
          <cell r="S86" t="str">
            <v>Definitif</v>
          </cell>
          <cell r="T86" t="str">
            <v>Supervisor Administrasi &amp; Gudang (Workshop 9)</v>
          </cell>
          <cell r="U86" t="str">
            <v>Supervisor Administrasi &amp; Gudang (Workshop 9)</v>
          </cell>
          <cell r="V86">
            <v>43891</v>
          </cell>
          <cell r="W86" t="str">
            <v>BIDANG PPP &amp; INVENTORI</v>
          </cell>
          <cell r="X86" t="str">
            <v>DIVISI PEMBANGKIT</v>
          </cell>
          <cell r="Y86" t="str">
            <v>Core</v>
          </cell>
          <cell r="Z86">
            <v>4</v>
          </cell>
          <cell r="AA86">
            <v>4</v>
          </cell>
          <cell r="AB86">
            <v>44424</v>
          </cell>
          <cell r="AC86">
            <v>6900000</v>
          </cell>
          <cell r="AD86">
            <v>766667</v>
          </cell>
          <cell r="AE86">
            <v>1211283.333333333</v>
          </cell>
          <cell r="AF86">
            <v>0</v>
          </cell>
          <cell r="AG86">
            <v>8877950.3333333321</v>
          </cell>
          <cell r="AH86">
            <v>3450000</v>
          </cell>
          <cell r="AI86">
            <v>0</v>
          </cell>
          <cell r="AJ86">
            <v>0</v>
          </cell>
          <cell r="AK86">
            <v>0</v>
          </cell>
          <cell r="AL86">
            <v>3450000</v>
          </cell>
          <cell r="AM86" t="str">
            <v>A</v>
          </cell>
          <cell r="AN86" t="str">
            <v>H</v>
          </cell>
          <cell r="AO86">
            <v>44433</v>
          </cell>
          <cell r="AP86" t="str">
            <v>DPM</v>
          </cell>
          <cell r="AQ86" t="str">
            <v>PIV</v>
          </cell>
          <cell r="AR86" t="str">
            <v>TTL</v>
          </cell>
          <cell r="AS86" t="str">
            <v>TTL</v>
          </cell>
          <cell r="AT86" t="str">
            <v>-</v>
          </cell>
          <cell r="AU86" t="str">
            <v>KT</v>
          </cell>
          <cell r="AV86" t="str">
            <v>NT</v>
          </cell>
          <cell r="AW86" t="str">
            <v>C</v>
          </cell>
        </row>
        <row r="87">
          <cell r="C87">
            <v>674658</v>
          </cell>
          <cell r="D87" t="str">
            <v>Kebumen</v>
          </cell>
          <cell r="E87">
            <v>24739</v>
          </cell>
          <cell r="F87" t="str">
            <v>P</v>
          </cell>
          <cell r="G87" t="str">
            <v>Islam</v>
          </cell>
          <cell r="H87" t="str">
            <v>K/2</v>
          </cell>
          <cell r="I87" t="str">
            <v>3672081604700001</v>
          </cell>
          <cell r="J87"/>
          <cell r="K87"/>
          <cell r="L87"/>
          <cell r="M87" t="str">
            <v xml:space="preserve"> STM </v>
          </cell>
          <cell r="N87" t="str">
            <v>Mesin</v>
          </cell>
          <cell r="O87"/>
          <cell r="P87" t="str">
            <v>1987</v>
          </cell>
          <cell r="Q87">
            <v>32783</v>
          </cell>
          <cell r="R87">
            <v>33147</v>
          </cell>
          <cell r="S87" t="str">
            <v>Definitif</v>
          </cell>
          <cell r="T87" t="str">
            <v xml:space="preserve">Fitter Bid. Konstruksi  </v>
          </cell>
          <cell r="U87" t="str">
            <v xml:space="preserve">Fitter Bid. Konstruksi  </v>
          </cell>
          <cell r="V87" t="str">
            <v>-</v>
          </cell>
          <cell r="W87" t="str">
            <v>BAGIAN PRODUKSI PABRIKASI</v>
          </cell>
          <cell r="X87" t="str">
            <v>PABRIK KOMPONEN TURBIN</v>
          </cell>
          <cell r="Y87" t="str">
            <v>Core</v>
          </cell>
          <cell r="Z87">
            <v>6</v>
          </cell>
          <cell r="AA87">
            <v>3</v>
          </cell>
          <cell r="AB87">
            <v>44424</v>
          </cell>
          <cell r="AC87">
            <v>5900000</v>
          </cell>
          <cell r="AD87">
            <v>655556</v>
          </cell>
          <cell r="AE87">
            <v>450394.44444444403</v>
          </cell>
          <cell r="AF87">
            <v>0</v>
          </cell>
          <cell r="AG87">
            <v>7005950.444444444</v>
          </cell>
          <cell r="AH87">
            <v>2950000</v>
          </cell>
          <cell r="AI87">
            <v>0</v>
          </cell>
          <cell r="AJ87">
            <v>0</v>
          </cell>
          <cell r="AK87">
            <v>0</v>
          </cell>
          <cell r="AL87">
            <v>2950000</v>
          </cell>
          <cell r="AM87" t="str">
            <v>A</v>
          </cell>
          <cell r="AN87" t="str">
            <v>H</v>
          </cell>
          <cell r="AO87">
            <v>44433</v>
          </cell>
          <cell r="AP87" t="str">
            <v>PKT</v>
          </cell>
          <cell r="AQ87" t="str">
            <v>-</v>
          </cell>
          <cell r="AR87" t="str">
            <v>TL</v>
          </cell>
          <cell r="AS87" t="str">
            <v>TL</v>
          </cell>
          <cell r="AT87" t="str">
            <v>-</v>
          </cell>
          <cell r="AU87" t="str">
            <v>KT</v>
          </cell>
          <cell r="AV87" t="str">
            <v>T</v>
          </cell>
          <cell r="AW87" t="str">
            <v>C</v>
          </cell>
        </row>
        <row r="88">
          <cell r="C88">
            <v>676109</v>
          </cell>
          <cell r="D88" t="str">
            <v>Ciamis</v>
          </cell>
          <cell r="E88">
            <v>24753</v>
          </cell>
          <cell r="F88" t="str">
            <v>P</v>
          </cell>
          <cell r="G88" t="str">
            <v>Islam</v>
          </cell>
          <cell r="H88" t="str">
            <v>K/3</v>
          </cell>
          <cell r="I88" t="str">
            <v>3672080306750003</v>
          </cell>
          <cell r="J88" t="str">
            <v>Jl. Waringin Kurung Gg. Melati No. 111 Rt/Rw 04/03 Kramatwaru Serang</v>
          </cell>
          <cell r="K88"/>
          <cell r="L88"/>
          <cell r="M88" t="str">
            <v>SMA/SMK</v>
          </cell>
          <cell r="N88" t="str">
            <v>MESIN</v>
          </cell>
          <cell r="O88"/>
          <cell r="P88" t="str">
            <v>-</v>
          </cell>
          <cell r="Q88">
            <v>43374</v>
          </cell>
          <cell r="R88">
            <v>43374</v>
          </cell>
          <cell r="S88" t="str">
            <v>Definitif</v>
          </cell>
          <cell r="T88" t="str">
            <v>Pelaksana Ahli Permesinan</v>
          </cell>
          <cell r="U88" t="str">
            <v>Pelaksana Ahli Permesinan</v>
          </cell>
          <cell r="V88">
            <v>44105</v>
          </cell>
          <cell r="W88" t="str">
            <v>PRODUKSI PERMESINAN</v>
          </cell>
          <cell r="X88" t="str">
            <v>PABRIK KOMPONEN TURBIN</v>
          </cell>
          <cell r="Y88" t="str">
            <v>Core</v>
          </cell>
          <cell r="Z88">
            <v>6</v>
          </cell>
          <cell r="AA88">
            <v>2</v>
          </cell>
          <cell r="AB88">
            <v>44424</v>
          </cell>
          <cell r="AC88">
            <v>4900000</v>
          </cell>
          <cell r="AD88">
            <v>544444</v>
          </cell>
          <cell r="AE88">
            <v>2340091.388888889</v>
          </cell>
          <cell r="AF88">
            <v>0</v>
          </cell>
          <cell r="AG88">
            <v>7784535.388888889</v>
          </cell>
          <cell r="AH88">
            <v>3675000</v>
          </cell>
          <cell r="AI88">
            <v>408333.33333333337</v>
          </cell>
          <cell r="AJ88">
            <v>2340091.388888889</v>
          </cell>
          <cell r="AK88">
            <v>0</v>
          </cell>
          <cell r="AL88">
            <v>6423424.722222222</v>
          </cell>
          <cell r="AM88" t="str">
            <v>A</v>
          </cell>
          <cell r="AN88" t="str">
            <v>-</v>
          </cell>
          <cell r="AO88" t="str">
            <v>-</v>
          </cell>
          <cell r="AP88" t="str">
            <v>PKT</v>
          </cell>
          <cell r="AQ88" t="str">
            <v>-</v>
          </cell>
          <cell r="AR88" t="str">
            <v>TL</v>
          </cell>
          <cell r="AS88" t="str">
            <v>TL</v>
          </cell>
          <cell r="AT88" t="str">
            <v>-</v>
          </cell>
          <cell r="AU88" t="str">
            <v>KT</v>
          </cell>
          <cell r="AV88" t="str">
            <v>T</v>
          </cell>
          <cell r="AW88" t="str">
            <v>C</v>
          </cell>
        </row>
        <row r="89">
          <cell r="C89">
            <v>674787</v>
          </cell>
          <cell r="D89" t="str">
            <v>Tegal</v>
          </cell>
          <cell r="E89">
            <v>24755</v>
          </cell>
          <cell r="F89" t="str">
            <v>W</v>
          </cell>
          <cell r="G89" t="str">
            <v>Islam</v>
          </cell>
          <cell r="H89" t="str">
            <v>BS</v>
          </cell>
          <cell r="I89" t="str">
            <v>3672081110720002</v>
          </cell>
          <cell r="J89"/>
          <cell r="K89"/>
          <cell r="L89"/>
          <cell r="M89" t="str">
            <v>SMEA</v>
          </cell>
          <cell r="N89" t="str">
            <v>Tata Buku</v>
          </cell>
          <cell r="O89"/>
          <cell r="P89">
            <v>1986</v>
          </cell>
          <cell r="Q89">
            <v>31594</v>
          </cell>
          <cell r="R89">
            <v>33512</v>
          </cell>
          <cell r="S89" t="str">
            <v>Definitif</v>
          </cell>
          <cell r="T89" t="str">
            <v xml:space="preserve">Junior Officer Bidang Kesekretariatan  </v>
          </cell>
          <cell r="U89" t="str">
            <v xml:space="preserve">Junior Officer Bidang Kesekretariatan  </v>
          </cell>
          <cell r="V89" t="str">
            <v>-</v>
          </cell>
          <cell r="W89" t="str">
            <v>BAGIAN PERSONALIA &amp; UMUM</v>
          </cell>
          <cell r="X89" t="str">
            <v>DIVISI SUMBER DAYA AIR</v>
          </cell>
          <cell r="Y89" t="str">
            <v>Support</v>
          </cell>
          <cell r="Z89">
            <v>5</v>
          </cell>
          <cell r="AA89">
            <v>3</v>
          </cell>
          <cell r="AB89">
            <v>44424</v>
          </cell>
          <cell r="AC89">
            <v>5900000</v>
          </cell>
          <cell r="AD89">
            <v>655556</v>
          </cell>
          <cell r="AE89">
            <v>1373294.444444444</v>
          </cell>
          <cell r="AF89">
            <v>0</v>
          </cell>
          <cell r="AG89">
            <v>7928850.444444444</v>
          </cell>
          <cell r="AH89">
            <v>2950000</v>
          </cell>
          <cell r="AI89">
            <v>0</v>
          </cell>
          <cell r="AJ89">
            <v>0</v>
          </cell>
          <cell r="AK89">
            <v>0</v>
          </cell>
          <cell r="AL89">
            <v>2950000</v>
          </cell>
          <cell r="AM89" t="str">
            <v>A</v>
          </cell>
          <cell r="AN89" t="str">
            <v>H</v>
          </cell>
          <cell r="AO89">
            <v>44433</v>
          </cell>
          <cell r="AP89" t="str">
            <v>DSA</v>
          </cell>
          <cell r="AQ89" t="str">
            <v>KSD</v>
          </cell>
          <cell r="AR89" t="str">
            <v>TADM</v>
          </cell>
          <cell r="AS89" t="str">
            <v>TADM</v>
          </cell>
          <cell r="AT89" t="str">
            <v>-</v>
          </cell>
          <cell r="AU89" t="str">
            <v>KT</v>
          </cell>
          <cell r="AV89" t="str">
            <v>NT</v>
          </cell>
          <cell r="AW89" t="str">
            <v>C</v>
          </cell>
        </row>
        <row r="90">
          <cell r="C90">
            <v>675211</v>
          </cell>
          <cell r="D90" t="str">
            <v>Sidoarjo</v>
          </cell>
          <cell r="E90">
            <v>24763</v>
          </cell>
          <cell r="F90" t="str">
            <v>P</v>
          </cell>
          <cell r="G90" t="str">
            <v>Islam</v>
          </cell>
          <cell r="H90" t="str">
            <v>K/3</v>
          </cell>
          <cell r="I90" t="str">
            <v>3515162707660001</v>
          </cell>
          <cell r="J90"/>
          <cell r="K90"/>
          <cell r="L90"/>
          <cell r="M90" t="str">
            <v>STM</v>
          </cell>
          <cell r="N90" t="str">
            <v>Mesin</v>
          </cell>
          <cell r="O90"/>
          <cell r="P90">
            <v>1987</v>
          </cell>
          <cell r="Q90">
            <v>33679</v>
          </cell>
          <cell r="R90">
            <v>34044</v>
          </cell>
          <cell r="S90" t="str">
            <v>Definitif</v>
          </cell>
          <cell r="T90" t="str">
            <v>Pelaksana Las Gas Sambung A Bagian Produksi 3</v>
          </cell>
          <cell r="U90" t="str">
            <v>Pelaksana Las Gas Sambung A Bagian Produksi 3</v>
          </cell>
          <cell r="V90">
            <v>44061</v>
          </cell>
          <cell r="W90" t="str">
            <v>BAGIAN PRODUKSI PABRIK PERALATAN INDUSTRI 1</v>
          </cell>
          <cell r="X90" t="str">
            <v>PABRIK PERALATAN INDUSTRI</v>
          </cell>
          <cell r="Y90" t="str">
            <v>Core</v>
          </cell>
          <cell r="Z90">
            <v>6</v>
          </cell>
          <cell r="AA90">
            <v>3</v>
          </cell>
          <cell r="AB90">
            <v>44424</v>
          </cell>
          <cell r="AC90">
            <v>5900000</v>
          </cell>
          <cell r="AD90">
            <v>655556</v>
          </cell>
          <cell r="AE90">
            <v>450394.44444444403</v>
          </cell>
          <cell r="AF90">
            <v>0</v>
          </cell>
          <cell r="AG90">
            <v>7005950.444444444</v>
          </cell>
          <cell r="AH90">
            <v>2950000</v>
          </cell>
          <cell r="AI90">
            <v>0</v>
          </cell>
          <cell r="AJ90">
            <v>0</v>
          </cell>
          <cell r="AK90">
            <v>0</v>
          </cell>
          <cell r="AL90">
            <v>2950000</v>
          </cell>
          <cell r="AM90" t="str">
            <v>A</v>
          </cell>
          <cell r="AN90" t="str">
            <v>H</v>
          </cell>
          <cell r="AO90">
            <v>44433</v>
          </cell>
          <cell r="AP90" t="str">
            <v>PPI</v>
          </cell>
          <cell r="AQ90" t="str">
            <v>-</v>
          </cell>
          <cell r="AR90" t="str">
            <v>TL</v>
          </cell>
          <cell r="AS90" t="str">
            <v>TL</v>
          </cell>
          <cell r="AT90" t="str">
            <v>BP</v>
          </cell>
          <cell r="AU90" t="str">
            <v>KT</v>
          </cell>
          <cell r="AV90" t="str">
            <v>T</v>
          </cell>
          <cell r="AW90" t="str">
            <v>C</v>
          </cell>
        </row>
        <row r="91">
          <cell r="C91">
            <v>675245</v>
          </cell>
          <cell r="D91" t="str">
            <v>Surabaya</v>
          </cell>
          <cell r="E91">
            <v>24764</v>
          </cell>
          <cell r="F91" t="str">
            <v>P</v>
          </cell>
          <cell r="G91" t="str">
            <v>Islam</v>
          </cell>
          <cell r="H91" t="str">
            <v>K/3</v>
          </cell>
          <cell r="I91" t="str">
            <v>3578041910670004</v>
          </cell>
          <cell r="J91" t="str">
            <v>Jl Karangrejo Sawah I/ 18 Surabaya</v>
          </cell>
          <cell r="K91" t="str">
            <v>6281230011967</v>
          </cell>
          <cell r="L91"/>
          <cell r="M91" t="str">
            <v>S1</v>
          </cell>
          <cell r="N91" t="str">
            <v>Teknik Industri</v>
          </cell>
          <cell r="O91" t="str">
            <v>Universitas 17 Agustus Surabaya</v>
          </cell>
          <cell r="P91">
            <v>1993</v>
          </cell>
          <cell r="Q91">
            <v>34350</v>
          </cell>
          <cell r="R91">
            <v>34715</v>
          </cell>
          <cell r="S91" t="str">
            <v>Definitif</v>
          </cell>
          <cell r="T91" t="str">
            <v>Deputy General Manager Divisi Usaha Bersama Barata-BBI</v>
          </cell>
          <cell r="U91" t="str">
            <v>Deputy General Manager Divisi Usaha Bersama Barata-BBI</v>
          </cell>
          <cell r="V91">
            <v>44652</v>
          </cell>
          <cell r="W91" t="str">
            <v>DIVISI USAHA BERSAMA BARATA - BBI</v>
          </cell>
          <cell r="X91" t="str">
            <v>DIVISI USAHA BERSAMA BARATA - BBI</v>
          </cell>
          <cell r="Y91" t="str">
            <v>Core</v>
          </cell>
          <cell r="Z91">
            <v>1</v>
          </cell>
          <cell r="AA91">
            <v>10</v>
          </cell>
          <cell r="AB91">
            <v>44424</v>
          </cell>
          <cell r="AC91">
            <v>13000000</v>
          </cell>
          <cell r="AD91">
            <v>1444444</v>
          </cell>
          <cell r="AE91">
            <v>2726815.555555556</v>
          </cell>
          <cell r="AF91">
            <v>6615600</v>
          </cell>
          <cell r="AG91">
            <v>23786859.555555556</v>
          </cell>
          <cell r="AH91">
            <v>9750000</v>
          </cell>
          <cell r="AI91">
            <v>1083333.3333333335</v>
          </cell>
          <cell r="AJ91">
            <v>2726815.555555556</v>
          </cell>
          <cell r="AK91">
            <v>3307800</v>
          </cell>
          <cell r="AL91">
            <v>16867948.888888888</v>
          </cell>
          <cell r="AM91" t="str">
            <v>A</v>
          </cell>
          <cell r="AN91" t="str">
            <v>-</v>
          </cell>
          <cell r="AO91" t="str">
            <v>-</v>
          </cell>
          <cell r="AP91" t="str">
            <v>DUB</v>
          </cell>
          <cell r="AQ91" t="str">
            <v>DPY</v>
          </cell>
          <cell r="AR91" t="str">
            <v>TPEM</v>
          </cell>
          <cell r="AS91" t="str">
            <v>TPEM</v>
          </cell>
          <cell r="AT91" t="str">
            <v>-</v>
          </cell>
          <cell r="AU91" t="str">
            <v>KT</v>
          </cell>
          <cell r="AV91" t="str">
            <v>T</v>
          </cell>
          <cell r="AW91" t="str">
            <v>F</v>
          </cell>
        </row>
        <row r="92">
          <cell r="C92">
            <v>675899</v>
          </cell>
          <cell r="D92" t="str">
            <v>Pekalongan</v>
          </cell>
          <cell r="E92">
            <v>24771</v>
          </cell>
          <cell r="F92" t="str">
            <v>P</v>
          </cell>
          <cell r="G92" t="str">
            <v>Islam</v>
          </cell>
          <cell r="H92" t="str">
            <v>K/2</v>
          </cell>
          <cell r="I92" t="str">
            <v>3376012206880003</v>
          </cell>
          <cell r="J92" t="str">
            <v>Taman Cilegon Indah Blok H I No. 2  Cilegon</v>
          </cell>
          <cell r="K92"/>
          <cell r="L92"/>
          <cell r="M92" t="str">
            <v>S1</v>
          </cell>
          <cell r="N92" t="str">
            <v>Teknik Mesin</v>
          </cell>
          <cell r="O92" t="str">
            <v>Universitas Diponegoro</v>
          </cell>
          <cell r="P92">
            <v>1995</v>
          </cell>
          <cell r="Q92">
            <v>43374</v>
          </cell>
          <cell r="R92">
            <v>43374</v>
          </cell>
          <cell r="S92" t="str">
            <v>Definitif</v>
          </cell>
          <cell r="T92" t="str">
            <v>General Manager Divisi Pembangkit</v>
          </cell>
          <cell r="U92" t="str">
            <v>General Manager Divisi Pembangkit</v>
          </cell>
          <cell r="V92">
            <v>44562</v>
          </cell>
          <cell r="W92" t="str">
            <v>DIVISI PEMBANGKIT</v>
          </cell>
          <cell r="X92" t="str">
            <v>DIVISI PEMBANGKIT</v>
          </cell>
          <cell r="Y92" t="str">
            <v>Core</v>
          </cell>
          <cell r="Z92">
            <v>1</v>
          </cell>
          <cell r="AA92">
            <v>10</v>
          </cell>
          <cell r="AB92">
            <v>44424</v>
          </cell>
          <cell r="AC92">
            <v>13000000</v>
          </cell>
          <cell r="AD92">
            <v>1444444</v>
          </cell>
          <cell r="AE92">
            <v>1242526</v>
          </cell>
          <cell r="AF92">
            <v>10038840</v>
          </cell>
          <cell r="AG92">
            <v>25725810</v>
          </cell>
          <cell r="AH92">
            <v>9750000</v>
          </cell>
          <cell r="AI92">
            <v>1083333</v>
          </cell>
          <cell r="AJ92">
            <v>1242526</v>
          </cell>
          <cell r="AK92">
            <v>5019420</v>
          </cell>
          <cell r="AL92">
            <v>17095279</v>
          </cell>
          <cell r="AM92" t="str">
            <v>A</v>
          </cell>
          <cell r="AN92" t="str">
            <v>-</v>
          </cell>
          <cell r="AO92" t="str">
            <v>-</v>
          </cell>
          <cell r="AP92" t="str">
            <v>DPM</v>
          </cell>
          <cell r="AQ92" t="str">
            <v>-</v>
          </cell>
          <cell r="AR92" t="str">
            <v>TPEM</v>
          </cell>
          <cell r="AS92" t="str">
            <v>TPEM</v>
          </cell>
          <cell r="AT92" t="str">
            <v>-</v>
          </cell>
          <cell r="AU92" t="str">
            <v>KT</v>
          </cell>
          <cell r="AV92" t="str">
            <v>T</v>
          </cell>
          <cell r="AW92" t="str">
            <v>F</v>
          </cell>
        </row>
        <row r="93">
          <cell r="C93">
            <v>674553</v>
          </cell>
          <cell r="D93" t="str">
            <v>Tuban</v>
          </cell>
          <cell r="E93">
            <v>24790</v>
          </cell>
          <cell r="F93" t="str">
            <v>P</v>
          </cell>
          <cell r="G93" t="str">
            <v>Islam</v>
          </cell>
          <cell r="H93" t="str">
            <v>K/2</v>
          </cell>
          <cell r="I93" t="str">
            <v>3672080208670001</v>
          </cell>
          <cell r="J93"/>
          <cell r="K93"/>
          <cell r="L93"/>
          <cell r="M93" t="str">
            <v>SMP</v>
          </cell>
          <cell r="N93" t="str">
            <v xml:space="preserve"> SMP  </v>
          </cell>
          <cell r="O93"/>
          <cell r="P93">
            <v>1984</v>
          </cell>
          <cell r="Q93">
            <v>32721</v>
          </cell>
          <cell r="R93">
            <v>33086</v>
          </cell>
          <cell r="S93" t="str">
            <v>Definitif</v>
          </cell>
          <cell r="T93" t="str">
            <v xml:space="preserve">Pelaksana Penyiap Bahan  </v>
          </cell>
          <cell r="U93" t="str">
            <v xml:space="preserve">Pelaksana Penyiap Bahan  </v>
          </cell>
          <cell r="V93" t="str">
            <v>-</v>
          </cell>
          <cell r="W93" t="str">
            <v>BAGIAN INVENTORI</v>
          </cell>
          <cell r="X93" t="str">
            <v>DIVISI INDUSTRI KOMPONEN &amp; PERMESINAN</v>
          </cell>
          <cell r="Y93" t="str">
            <v>Core</v>
          </cell>
          <cell r="Z93">
            <v>6</v>
          </cell>
          <cell r="AA93">
            <v>3</v>
          </cell>
          <cell r="AB93">
            <v>44424</v>
          </cell>
          <cell r="AC93">
            <v>5900000</v>
          </cell>
          <cell r="AD93">
            <v>655556</v>
          </cell>
          <cell r="AE93">
            <v>672394.44444444403</v>
          </cell>
          <cell r="AF93">
            <v>0</v>
          </cell>
          <cell r="AG93">
            <v>7227950.444444444</v>
          </cell>
          <cell r="AH93">
            <v>2950000</v>
          </cell>
          <cell r="AI93">
            <v>0</v>
          </cell>
          <cell r="AJ93">
            <v>0</v>
          </cell>
          <cell r="AK93">
            <v>0</v>
          </cell>
          <cell r="AL93">
            <v>2950000</v>
          </cell>
          <cell r="AM93" t="str">
            <v>A</v>
          </cell>
          <cell r="AN93" t="str">
            <v>H</v>
          </cell>
          <cell r="AO93">
            <v>44562</v>
          </cell>
          <cell r="AP93" t="str">
            <v>DKP</v>
          </cell>
          <cell r="AQ93" t="str">
            <v>PIV</v>
          </cell>
          <cell r="AR93" t="str">
            <v>TTL</v>
          </cell>
          <cell r="AS93" t="str">
            <v>TTL</v>
          </cell>
          <cell r="AT93" t="str">
            <v>-</v>
          </cell>
          <cell r="AU93" t="str">
            <v>KT</v>
          </cell>
          <cell r="AV93" t="str">
            <v>NT</v>
          </cell>
          <cell r="AW93" t="str">
            <v>B</v>
          </cell>
        </row>
        <row r="94">
          <cell r="C94">
            <v>675265</v>
          </cell>
          <cell r="D94" t="str">
            <v>Gresik</v>
          </cell>
          <cell r="E94">
            <v>24831</v>
          </cell>
          <cell r="F94" t="str">
            <v>P</v>
          </cell>
          <cell r="G94" t="str">
            <v>Islam</v>
          </cell>
          <cell r="H94" t="str">
            <v>K/3</v>
          </cell>
          <cell r="I94" t="str">
            <v>3672021006860006</v>
          </cell>
          <cell r="J94" t="str">
            <v>JL. Topaz V/17 PPS SUCI MANYAR GRESIK Gresik</v>
          </cell>
          <cell r="K94" t="str">
            <v>6285258082690</v>
          </cell>
          <cell r="L94"/>
          <cell r="M94" t="str">
            <v xml:space="preserve">STM </v>
          </cell>
          <cell r="N94" t="str">
            <v xml:space="preserve">  Lisrik </v>
          </cell>
          <cell r="O94"/>
          <cell r="P94">
            <v>1986</v>
          </cell>
          <cell r="Q94">
            <v>34425</v>
          </cell>
          <cell r="R94">
            <v>34790</v>
          </cell>
          <cell r="S94" t="str">
            <v>Definitif</v>
          </cell>
          <cell r="T94" t="str">
            <v xml:space="preserve">Pelaksana Pemeliharaan Mesin A  </v>
          </cell>
          <cell r="U94" t="str">
            <v xml:space="preserve">Pelaksana Pemeliharaan Mesin A  </v>
          </cell>
          <cell r="V94" t="str">
            <v>-</v>
          </cell>
          <cell r="W94" t="str">
            <v>BAGIAN PERBAIKAN</v>
          </cell>
          <cell r="X94" t="str">
            <v>DIVISI INDUSTRI KOMPONEN &amp; PERMESINAN</v>
          </cell>
          <cell r="Y94" t="str">
            <v>Core</v>
          </cell>
          <cell r="Z94">
            <v>6</v>
          </cell>
          <cell r="AA94">
            <v>3</v>
          </cell>
          <cell r="AB94">
            <v>44424</v>
          </cell>
          <cell r="AC94">
            <v>5900000</v>
          </cell>
          <cell r="AD94">
            <v>655556</v>
          </cell>
          <cell r="AE94">
            <v>450394.44444444403</v>
          </cell>
          <cell r="AF94">
            <v>0</v>
          </cell>
          <cell r="AG94">
            <v>7005950.444444444</v>
          </cell>
          <cell r="AH94">
            <v>2950000</v>
          </cell>
          <cell r="AI94">
            <v>0</v>
          </cell>
          <cell r="AJ94">
            <v>0</v>
          </cell>
          <cell r="AK94">
            <v>0</v>
          </cell>
          <cell r="AL94">
            <v>2950000</v>
          </cell>
          <cell r="AM94" t="str">
            <v>A</v>
          </cell>
          <cell r="AN94" t="str">
            <v>H</v>
          </cell>
          <cell r="AO94">
            <v>44433</v>
          </cell>
          <cell r="AP94" t="str">
            <v>DKP</v>
          </cell>
          <cell r="AQ94" t="str">
            <v>MNT</v>
          </cell>
          <cell r="AR94" t="str">
            <v>TTL</v>
          </cell>
          <cell r="AS94" t="str">
            <v>TTL</v>
          </cell>
          <cell r="AT94" t="str">
            <v>-</v>
          </cell>
          <cell r="AU94" t="str">
            <v>KT</v>
          </cell>
          <cell r="AV94" t="str">
            <v>T</v>
          </cell>
          <cell r="AW94" t="str">
            <v>C</v>
          </cell>
        </row>
        <row r="95">
          <cell r="C95">
            <v>684475</v>
          </cell>
          <cell r="D95" t="str">
            <v>Gresik</v>
          </cell>
          <cell r="E95">
            <v>24838</v>
          </cell>
          <cell r="F95" t="str">
            <v>P</v>
          </cell>
          <cell r="G95" t="str">
            <v>Islam</v>
          </cell>
          <cell r="H95" t="str">
            <v>K/3</v>
          </cell>
          <cell r="I95" t="str">
            <v>3525142301940002</v>
          </cell>
          <cell r="J95"/>
          <cell r="K95"/>
          <cell r="L95"/>
          <cell r="M95" t="str">
            <v>STM</v>
          </cell>
          <cell r="N95" t="str">
            <v>Mesin</v>
          </cell>
          <cell r="O95"/>
          <cell r="P95">
            <v>1988</v>
          </cell>
          <cell r="Q95">
            <v>32503</v>
          </cell>
          <cell r="R95">
            <v>32868</v>
          </cell>
          <cell r="S95" t="str">
            <v>Definitif</v>
          </cell>
          <cell r="T95" t="str">
            <v xml:space="preserve">Supervisor Permesinan  </v>
          </cell>
          <cell r="U95" t="str">
            <v xml:space="preserve">Supervisor Permesinan  </v>
          </cell>
          <cell r="V95" t="str">
            <v>-</v>
          </cell>
          <cell r="W95" t="str">
            <v>BAGIAN PRODUKSI 2</v>
          </cell>
          <cell r="X95" t="str">
            <v>PABRIK PENGECORAN</v>
          </cell>
          <cell r="Y95" t="str">
            <v>Core</v>
          </cell>
          <cell r="Z95">
            <v>4</v>
          </cell>
          <cell r="AA95">
            <v>4</v>
          </cell>
          <cell r="AB95">
            <v>44424</v>
          </cell>
          <cell r="AC95">
            <v>6900000</v>
          </cell>
          <cell r="AD95">
            <v>766667</v>
          </cell>
          <cell r="AE95">
            <v>217113.33333333302</v>
          </cell>
          <cell r="AF95">
            <v>2079770</v>
          </cell>
          <cell r="AG95">
            <v>9963550.3333333321</v>
          </cell>
          <cell r="AH95">
            <v>5175000</v>
          </cell>
          <cell r="AI95">
            <v>575000</v>
          </cell>
          <cell r="AJ95">
            <v>217113.33333333302</v>
          </cell>
          <cell r="AK95">
            <v>1039885</v>
          </cell>
          <cell r="AL95">
            <v>7006998.333333333</v>
          </cell>
          <cell r="AM95" t="str">
            <v>A</v>
          </cell>
          <cell r="AN95" t="str">
            <v>-</v>
          </cell>
          <cell r="AO95" t="str">
            <v>-</v>
          </cell>
          <cell r="AP95" t="str">
            <v>FOU</v>
          </cell>
          <cell r="AQ95" t="str">
            <v>-</v>
          </cell>
          <cell r="AR95" t="str">
            <v>TTL</v>
          </cell>
          <cell r="AS95" t="str">
            <v>TTL</v>
          </cell>
          <cell r="AT95" t="str">
            <v>BP</v>
          </cell>
          <cell r="AU95" t="str">
            <v>KT</v>
          </cell>
          <cell r="AV95" t="str">
            <v>T</v>
          </cell>
          <cell r="AW95" t="str">
            <v>C</v>
          </cell>
        </row>
        <row r="96">
          <cell r="C96">
            <v>685262</v>
          </cell>
          <cell r="D96" t="str">
            <v>Sleman</v>
          </cell>
          <cell r="E96">
            <v>24838</v>
          </cell>
          <cell r="F96" t="str">
            <v>P</v>
          </cell>
          <cell r="G96" t="str">
            <v>Kristen</v>
          </cell>
          <cell r="H96" t="str">
            <v>BK</v>
          </cell>
          <cell r="I96" t="str">
            <v>3672040907680000</v>
          </cell>
          <cell r="J96" t="str">
            <v>Kalisobo I RT 04/ RW 02 Trimulyo Sleman</v>
          </cell>
          <cell r="K96" t="str">
            <v>6288216960931</v>
          </cell>
          <cell r="L96"/>
          <cell r="M96" t="str">
            <v>STM</v>
          </cell>
          <cell r="N96" t="str">
            <v>Mesin</v>
          </cell>
          <cell r="O96"/>
          <cell r="P96">
            <v>1990</v>
          </cell>
          <cell r="Q96">
            <v>34425</v>
          </cell>
          <cell r="R96">
            <v>34790</v>
          </cell>
          <cell r="S96" t="str">
            <v>Definitif</v>
          </cell>
          <cell r="T96" t="str">
            <v xml:space="preserve">Pelaksana Ahli Cetak   </v>
          </cell>
          <cell r="U96" t="str">
            <v xml:space="preserve">Pelaksana Ahli Cetak   </v>
          </cell>
          <cell r="V96" t="str">
            <v>-</v>
          </cell>
          <cell r="W96" t="str">
            <v>BAGIAN PRODUKSI PENGECORAN 1</v>
          </cell>
          <cell r="X96" t="str">
            <v>PABRIK PENGECORAN</v>
          </cell>
          <cell r="Y96" t="str">
            <v>Core</v>
          </cell>
          <cell r="Z96">
            <v>6</v>
          </cell>
          <cell r="AA96">
            <v>3</v>
          </cell>
          <cell r="AB96">
            <v>44424</v>
          </cell>
          <cell r="AC96">
            <v>5900000</v>
          </cell>
          <cell r="AD96">
            <v>655556</v>
          </cell>
          <cell r="AE96">
            <v>450394.44444444403</v>
          </cell>
          <cell r="AF96">
            <v>0</v>
          </cell>
          <cell r="AG96">
            <v>7005950.444444444</v>
          </cell>
          <cell r="AH96">
            <v>2950000</v>
          </cell>
          <cell r="AI96">
            <v>0</v>
          </cell>
          <cell r="AJ96">
            <v>0</v>
          </cell>
          <cell r="AK96">
            <v>0</v>
          </cell>
          <cell r="AL96">
            <v>2950000</v>
          </cell>
          <cell r="AM96" t="str">
            <v>A</v>
          </cell>
          <cell r="AN96" t="str">
            <v>H</v>
          </cell>
          <cell r="AO96">
            <v>44433</v>
          </cell>
          <cell r="AP96" t="str">
            <v>FOU</v>
          </cell>
          <cell r="AQ96" t="str">
            <v>-</v>
          </cell>
          <cell r="AR96" t="str">
            <v>TL</v>
          </cell>
          <cell r="AS96" t="str">
            <v>TL</v>
          </cell>
          <cell r="AT96" t="str">
            <v>BP</v>
          </cell>
          <cell r="AU96" t="str">
            <v>KT</v>
          </cell>
          <cell r="AV96" t="str">
            <v>T</v>
          </cell>
          <cell r="AW96" t="str">
            <v>C</v>
          </cell>
        </row>
        <row r="97">
          <cell r="C97">
            <v>686060</v>
          </cell>
          <cell r="D97" t="str">
            <v>Serang</v>
          </cell>
          <cell r="E97">
            <v>24847</v>
          </cell>
          <cell r="F97" t="str">
            <v>P</v>
          </cell>
          <cell r="G97" t="str">
            <v>Islam</v>
          </cell>
          <cell r="H97" t="str">
            <v>K/2</v>
          </cell>
          <cell r="I97" t="str">
            <v>3604321001680001</v>
          </cell>
          <cell r="J97" t="str">
            <v>Kp Pasir Peda Rt.010 Rw.004 Ds. Sigedong Kec. Mancak Serang</v>
          </cell>
          <cell r="K97"/>
          <cell r="L97"/>
          <cell r="M97" t="str">
            <v>SMA/SMK</v>
          </cell>
          <cell r="N97" t="str">
            <v>-</v>
          </cell>
          <cell r="O97"/>
          <cell r="P97" t="str">
            <v>-</v>
          </cell>
          <cell r="Q97">
            <v>43374</v>
          </cell>
          <cell r="R97">
            <v>43374</v>
          </cell>
          <cell r="S97" t="str">
            <v>Definitif</v>
          </cell>
          <cell r="T97" t="str">
            <v>Pelaksana Gudang</v>
          </cell>
          <cell r="U97" t="str">
            <v>Pelaksana Gudang</v>
          </cell>
          <cell r="V97">
            <v>44105</v>
          </cell>
          <cell r="W97" t="str">
            <v>PRODUKSI FABRIKASI</v>
          </cell>
          <cell r="X97" t="str">
            <v>PABRIK KOMPONEN TURBIN</v>
          </cell>
          <cell r="Y97" t="str">
            <v>Core</v>
          </cell>
          <cell r="Z97">
            <v>6</v>
          </cell>
          <cell r="AA97">
            <v>1</v>
          </cell>
          <cell r="AB97">
            <v>44424</v>
          </cell>
          <cell r="AC97">
            <v>4500000</v>
          </cell>
          <cell r="AD97">
            <v>500000</v>
          </cell>
          <cell r="AE97">
            <v>69400</v>
          </cell>
          <cell r="AF97">
            <v>0</v>
          </cell>
          <cell r="AG97">
            <v>5069400</v>
          </cell>
          <cell r="AH97">
            <v>2250000</v>
          </cell>
          <cell r="AI97">
            <v>0</v>
          </cell>
          <cell r="AJ97">
            <v>0</v>
          </cell>
          <cell r="AK97">
            <v>0</v>
          </cell>
          <cell r="AL97">
            <v>2250000</v>
          </cell>
          <cell r="AM97" t="str">
            <v>A</v>
          </cell>
          <cell r="AN97" t="str">
            <v>H</v>
          </cell>
          <cell r="AO97">
            <v>44562</v>
          </cell>
          <cell r="AP97" t="str">
            <v>PKT</v>
          </cell>
          <cell r="AQ97" t="str">
            <v>-</v>
          </cell>
          <cell r="AR97" t="str">
            <v>TL</v>
          </cell>
          <cell r="AS97" t="str">
            <v>TL</v>
          </cell>
          <cell r="AT97" t="str">
            <v>-</v>
          </cell>
          <cell r="AU97" t="str">
            <v>KT</v>
          </cell>
          <cell r="AV97" t="str">
            <v>T</v>
          </cell>
          <cell r="AW97" t="str">
            <v>C</v>
          </cell>
        </row>
        <row r="98">
          <cell r="C98">
            <v>684884</v>
          </cell>
          <cell r="D98" t="str">
            <v>Surabaya</v>
          </cell>
          <cell r="E98">
            <v>24850</v>
          </cell>
          <cell r="F98" t="str">
            <v>P</v>
          </cell>
          <cell r="G98" t="str">
            <v>Islam</v>
          </cell>
          <cell r="H98" t="str">
            <v>K/1</v>
          </cell>
          <cell r="I98" t="str">
            <v>3578171301680001</v>
          </cell>
          <cell r="J98"/>
          <cell r="K98"/>
          <cell r="L98"/>
          <cell r="M98" t="str">
            <v>STM</v>
          </cell>
          <cell r="N98" t="str">
            <v>Mesin</v>
          </cell>
          <cell r="O98"/>
          <cell r="P98">
            <v>1987</v>
          </cell>
          <cell r="Q98">
            <v>33223</v>
          </cell>
          <cell r="R98">
            <v>33588</v>
          </cell>
          <cell r="S98" t="str">
            <v>Definitif</v>
          </cell>
          <cell r="T98" t="str">
            <v>Pelaksana Ahli Las Bagian Produksi 4</v>
          </cell>
          <cell r="U98" t="str">
            <v>Pelaksana Ahli Las Bagian Produksi 4</v>
          </cell>
          <cell r="V98">
            <v>44061</v>
          </cell>
          <cell r="W98" t="str">
            <v>BAGIAN PRODUKSI PABRIK PERALATAN INDUSTRI 2</v>
          </cell>
          <cell r="X98" t="str">
            <v>PABRIK PERALATAN INDUSTRI</v>
          </cell>
          <cell r="Y98" t="str">
            <v>Core</v>
          </cell>
          <cell r="Z98">
            <v>6</v>
          </cell>
          <cell r="AA98">
            <v>3</v>
          </cell>
          <cell r="AB98">
            <v>44424</v>
          </cell>
          <cell r="AC98">
            <v>5900000</v>
          </cell>
          <cell r="AD98">
            <v>655556</v>
          </cell>
          <cell r="AE98">
            <v>199869.44444444403</v>
          </cell>
          <cell r="AF98">
            <v>0</v>
          </cell>
          <cell r="AG98">
            <v>6755425.444444444</v>
          </cell>
          <cell r="AH98">
            <v>2950000</v>
          </cell>
          <cell r="AI98">
            <v>0</v>
          </cell>
          <cell r="AJ98">
            <v>0</v>
          </cell>
          <cell r="AK98">
            <v>0</v>
          </cell>
          <cell r="AL98">
            <v>2950000</v>
          </cell>
          <cell r="AM98" t="str">
            <v>A</v>
          </cell>
          <cell r="AN98" t="str">
            <v>H</v>
          </cell>
          <cell r="AO98">
            <v>44433</v>
          </cell>
          <cell r="AP98" t="str">
            <v>PPI</v>
          </cell>
          <cell r="AQ98" t="str">
            <v>-</v>
          </cell>
          <cell r="AR98" t="str">
            <v>TL</v>
          </cell>
          <cell r="AS98" t="str">
            <v>TL</v>
          </cell>
          <cell r="AT98" t="str">
            <v>BP</v>
          </cell>
          <cell r="AU98" t="str">
            <v>KT</v>
          </cell>
          <cell r="AV98" t="str">
            <v>T</v>
          </cell>
          <cell r="AW98" t="str">
            <v>C</v>
          </cell>
        </row>
        <row r="99">
          <cell r="C99">
            <v>686036</v>
          </cell>
          <cell r="D99" t="str">
            <v>Cilegon</v>
          </cell>
          <cell r="E99">
            <v>24870</v>
          </cell>
          <cell r="F99" t="str">
            <v>P</v>
          </cell>
          <cell r="G99" t="str">
            <v>Islam</v>
          </cell>
          <cell r="H99" t="str">
            <v>K/3</v>
          </cell>
          <cell r="I99" t="str">
            <v>3672081804670000</v>
          </cell>
          <cell r="J99" t="str">
            <v>Link. Pagebangan RT.10-rw.03 no 178 ketileng cilegon Cilegon</v>
          </cell>
          <cell r="K99"/>
          <cell r="L99"/>
          <cell r="M99" t="str">
            <v>SMA/SMK</v>
          </cell>
          <cell r="N99" t="str">
            <v>MESIN</v>
          </cell>
          <cell r="O99"/>
          <cell r="P99" t="str">
            <v>-</v>
          </cell>
          <cell r="Q99">
            <v>43374</v>
          </cell>
          <cell r="R99">
            <v>43374</v>
          </cell>
          <cell r="S99" t="str">
            <v>Definitif</v>
          </cell>
          <cell r="T99" t="str">
            <v>Pelaksana Ahli Fabrikasi</v>
          </cell>
          <cell r="U99" t="str">
            <v>Pelaksana Ahli Fabrikasi</v>
          </cell>
          <cell r="V99">
            <v>44105</v>
          </cell>
          <cell r="W99" t="str">
            <v>PRODUKSI FABRIKASI</v>
          </cell>
          <cell r="X99" t="str">
            <v>PABRIK KOMPONEN TURBIN</v>
          </cell>
          <cell r="Y99" t="str">
            <v>Core</v>
          </cell>
          <cell r="Z99">
            <v>6</v>
          </cell>
          <cell r="AA99">
            <v>2</v>
          </cell>
          <cell r="AB99">
            <v>44424</v>
          </cell>
          <cell r="AC99">
            <v>4900000</v>
          </cell>
          <cell r="AD99">
            <v>544444</v>
          </cell>
          <cell r="AE99">
            <v>1538448.805555556</v>
          </cell>
          <cell r="AF99">
            <v>0</v>
          </cell>
          <cell r="AG99">
            <v>6982892.805555556</v>
          </cell>
          <cell r="AH99">
            <v>3675000</v>
          </cell>
          <cell r="AI99">
            <v>408333.33333333337</v>
          </cell>
          <cell r="AJ99">
            <v>1538448.805555556</v>
          </cell>
          <cell r="AK99">
            <v>0</v>
          </cell>
          <cell r="AL99">
            <v>5621782.1388888899</v>
          </cell>
          <cell r="AM99" t="str">
            <v>A</v>
          </cell>
          <cell r="AN99" t="str">
            <v>-</v>
          </cell>
          <cell r="AO99" t="str">
            <v>-</v>
          </cell>
          <cell r="AP99" t="str">
            <v>PKT</v>
          </cell>
          <cell r="AQ99" t="str">
            <v>-</v>
          </cell>
          <cell r="AR99" t="str">
            <v>TL</v>
          </cell>
          <cell r="AS99" t="str">
            <v>TL</v>
          </cell>
          <cell r="AT99" t="str">
            <v>-</v>
          </cell>
          <cell r="AU99" t="str">
            <v>KT</v>
          </cell>
          <cell r="AV99" t="str">
            <v>T</v>
          </cell>
          <cell r="AW99" t="str">
            <v>C</v>
          </cell>
        </row>
        <row r="100">
          <cell r="C100">
            <v>686147</v>
          </cell>
          <cell r="D100" t="str">
            <v>Ngawi</v>
          </cell>
          <cell r="E100">
            <v>24872</v>
          </cell>
          <cell r="F100" t="str">
            <v>P</v>
          </cell>
          <cell r="G100" t="str">
            <v>Islam</v>
          </cell>
          <cell r="H100" t="str">
            <v>K/2</v>
          </cell>
          <cell r="I100" t="str">
            <v>3312060205680001</v>
          </cell>
          <cell r="J100" t="str">
            <v>LING PEKARUNGAN RT04/03 KAGUNGAN SERANG SERANG</v>
          </cell>
          <cell r="K100"/>
          <cell r="L100"/>
          <cell r="M100" t="str">
            <v>SMA/SMK</v>
          </cell>
          <cell r="N100" t="str">
            <v>-</v>
          </cell>
          <cell r="O100"/>
          <cell r="P100" t="str">
            <v>-</v>
          </cell>
          <cell r="Q100">
            <v>43374</v>
          </cell>
          <cell r="R100">
            <v>43374</v>
          </cell>
          <cell r="S100" t="str">
            <v>Definitif</v>
          </cell>
          <cell r="T100" t="str">
            <v>Pelaksana Perawatan Listrik</v>
          </cell>
          <cell r="U100" t="str">
            <v>Pelaksana Perawatan Listrik</v>
          </cell>
          <cell r="V100">
            <v>44105</v>
          </cell>
          <cell r="W100" t="str">
            <v>BAGIAN PEMELIHARAAN &amp; PERBAIKAN</v>
          </cell>
          <cell r="X100" t="str">
            <v>DIVISI PEMBANGKIT</v>
          </cell>
          <cell r="Y100" t="str">
            <v>Core</v>
          </cell>
          <cell r="Z100">
            <v>6</v>
          </cell>
          <cell r="AA100">
            <v>1</v>
          </cell>
          <cell r="AB100">
            <v>44424</v>
          </cell>
          <cell r="AC100">
            <v>4500000</v>
          </cell>
          <cell r="AD100">
            <v>500000</v>
          </cell>
          <cell r="AE100">
            <v>253100</v>
          </cell>
          <cell r="AF100">
            <v>0</v>
          </cell>
          <cell r="AG100">
            <v>5253100</v>
          </cell>
          <cell r="AH100">
            <v>3375000</v>
          </cell>
          <cell r="AI100">
            <v>375000</v>
          </cell>
          <cell r="AJ100">
            <v>253100</v>
          </cell>
          <cell r="AK100">
            <v>0</v>
          </cell>
          <cell r="AL100">
            <v>4003100</v>
          </cell>
          <cell r="AM100" t="str">
            <v>A</v>
          </cell>
          <cell r="AN100" t="str">
            <v>-</v>
          </cell>
          <cell r="AO100" t="str">
            <v>-</v>
          </cell>
          <cell r="AP100" t="str">
            <v>DPM</v>
          </cell>
          <cell r="AQ100" t="str">
            <v>PIV</v>
          </cell>
          <cell r="AR100" t="str">
            <v>TTL</v>
          </cell>
          <cell r="AS100" t="str">
            <v>TTL</v>
          </cell>
          <cell r="AT100" t="str">
            <v>-</v>
          </cell>
          <cell r="AU100" t="str">
            <v>KT</v>
          </cell>
          <cell r="AV100" t="str">
            <v>T</v>
          </cell>
          <cell r="AW100" t="str">
            <v>C</v>
          </cell>
        </row>
        <row r="101">
          <cell r="C101">
            <v>685101</v>
          </cell>
          <cell r="D101" t="str">
            <v>Tegal</v>
          </cell>
          <cell r="E101">
            <v>24887</v>
          </cell>
          <cell r="F101" t="str">
            <v>P</v>
          </cell>
          <cell r="G101" t="str">
            <v>Islam</v>
          </cell>
          <cell r="H101" t="str">
            <v>K/2</v>
          </cell>
          <cell r="I101" t="str">
            <v>3672082009720001</v>
          </cell>
          <cell r="J101"/>
          <cell r="K101"/>
          <cell r="L101"/>
          <cell r="M101" t="str">
            <v>STM</v>
          </cell>
          <cell r="N101" t="str">
            <v>Mesin</v>
          </cell>
          <cell r="O101"/>
          <cell r="P101">
            <v>1988</v>
          </cell>
          <cell r="Q101">
            <v>32413</v>
          </cell>
          <cell r="R101">
            <v>33848</v>
          </cell>
          <cell r="S101" t="str">
            <v>Definitif</v>
          </cell>
          <cell r="T101" t="str">
            <v xml:space="preserve">Officer Bidang Administrasi Pemasaran  </v>
          </cell>
          <cell r="U101" t="str">
            <v xml:space="preserve">Officer Bidang Administrasi Pemasaran  </v>
          </cell>
          <cell r="V101" t="str">
            <v>-</v>
          </cell>
          <cell r="W101" t="str">
            <v>BIDANG PEMASARAN</v>
          </cell>
          <cell r="X101" t="str">
            <v>DIVISI SUMBER DAYA AIR</v>
          </cell>
          <cell r="Y101" t="str">
            <v>Core</v>
          </cell>
          <cell r="Z101">
            <v>5</v>
          </cell>
          <cell r="AA101">
            <v>4</v>
          </cell>
          <cell r="AB101">
            <v>44424</v>
          </cell>
          <cell r="AC101">
            <v>6900000</v>
          </cell>
          <cell r="AD101">
            <v>766667</v>
          </cell>
          <cell r="AE101">
            <v>1877583.333333333</v>
          </cell>
          <cell r="AF101">
            <v>0</v>
          </cell>
          <cell r="AG101">
            <v>9544250.3333333321</v>
          </cell>
          <cell r="AH101">
            <v>3450000</v>
          </cell>
          <cell r="AI101">
            <v>0</v>
          </cell>
          <cell r="AJ101">
            <v>0</v>
          </cell>
          <cell r="AK101">
            <v>0</v>
          </cell>
          <cell r="AL101">
            <v>3450000</v>
          </cell>
          <cell r="AM101" t="str">
            <v>A</v>
          </cell>
          <cell r="AN101" t="str">
            <v>H</v>
          </cell>
          <cell r="AO101">
            <v>44433</v>
          </cell>
          <cell r="AP101" t="str">
            <v>DSA</v>
          </cell>
          <cell r="AQ101" t="str">
            <v>PEM</v>
          </cell>
          <cell r="AR101" t="str">
            <v>TPEM</v>
          </cell>
          <cell r="AS101" t="str">
            <v>TPEM</v>
          </cell>
          <cell r="AT101" t="str">
            <v>-</v>
          </cell>
          <cell r="AU101" t="str">
            <v>KT</v>
          </cell>
          <cell r="AV101" t="str">
            <v>T</v>
          </cell>
          <cell r="AW101" t="str">
            <v>C</v>
          </cell>
        </row>
        <row r="102">
          <cell r="C102">
            <v>684848</v>
          </cell>
          <cell r="D102" t="str">
            <v>Surabaya</v>
          </cell>
          <cell r="E102">
            <v>24890</v>
          </cell>
          <cell r="F102" t="str">
            <v>P</v>
          </cell>
          <cell r="G102" t="str">
            <v>Islam</v>
          </cell>
          <cell r="H102" t="str">
            <v>K/1</v>
          </cell>
          <cell r="I102" t="str">
            <v>3578230502670002</v>
          </cell>
          <cell r="J102"/>
          <cell r="K102"/>
          <cell r="L102"/>
          <cell r="M102" t="str">
            <v>STM</v>
          </cell>
          <cell r="N102" t="str">
            <v>Mesin</v>
          </cell>
          <cell r="O102"/>
          <cell r="P102">
            <v>1988</v>
          </cell>
          <cell r="Q102">
            <v>33070</v>
          </cell>
          <cell r="R102">
            <v>33527</v>
          </cell>
          <cell r="S102" t="str">
            <v>Definitif</v>
          </cell>
          <cell r="T102" t="str">
            <v xml:space="preserve">Pemeriksa Produksi Akhir A  </v>
          </cell>
          <cell r="U102" t="str">
            <v xml:space="preserve">Pemeriksa Produksi Akhir A  </v>
          </cell>
          <cell r="V102" t="str">
            <v>-</v>
          </cell>
          <cell r="W102" t="str">
            <v>UNIT PENGENDALIAN KUALITAS</v>
          </cell>
          <cell r="X102" t="str">
            <v>PABRIK PENGECORAN</v>
          </cell>
          <cell r="Y102" t="str">
            <v>Core</v>
          </cell>
          <cell r="Z102">
            <v>6</v>
          </cell>
          <cell r="AA102">
            <v>3</v>
          </cell>
          <cell r="AB102">
            <v>44424</v>
          </cell>
          <cell r="AC102">
            <v>5900000</v>
          </cell>
          <cell r="AD102">
            <v>655556</v>
          </cell>
          <cell r="AE102">
            <v>450394.44444444403</v>
          </cell>
          <cell r="AF102">
            <v>0</v>
          </cell>
          <cell r="AG102">
            <v>7005950.444444444</v>
          </cell>
          <cell r="AH102">
            <v>2950000</v>
          </cell>
          <cell r="AI102">
            <v>0</v>
          </cell>
          <cell r="AJ102">
            <v>0</v>
          </cell>
          <cell r="AK102">
            <v>0</v>
          </cell>
          <cell r="AL102">
            <v>2950000</v>
          </cell>
          <cell r="AM102" t="str">
            <v>A</v>
          </cell>
          <cell r="AN102" t="str">
            <v>H</v>
          </cell>
          <cell r="AO102">
            <v>44433</v>
          </cell>
          <cell r="AP102" t="str">
            <v>FOU</v>
          </cell>
          <cell r="AQ102" t="str">
            <v>-</v>
          </cell>
          <cell r="AR102" t="str">
            <v>TTL</v>
          </cell>
          <cell r="AS102" t="str">
            <v>TL</v>
          </cell>
          <cell r="AT102" t="str">
            <v>BPP</v>
          </cell>
          <cell r="AU102" t="str">
            <v>KT</v>
          </cell>
          <cell r="AV102" t="str">
            <v>T</v>
          </cell>
          <cell r="AW102" t="str">
            <v>C</v>
          </cell>
        </row>
        <row r="103">
          <cell r="C103">
            <v>684795</v>
          </cell>
          <cell r="D103" t="str">
            <v>Tegal</v>
          </cell>
          <cell r="E103">
            <v>24910</v>
          </cell>
          <cell r="F103" t="str">
            <v>P</v>
          </cell>
          <cell r="G103" t="str">
            <v>Islam</v>
          </cell>
          <cell r="H103" t="str">
            <v>K/1</v>
          </cell>
          <cell r="I103" t="str">
            <v>3604302412800001</v>
          </cell>
          <cell r="J103" t="str">
            <v>Griya Palm Asri I Blok D5 No.3 RT 04/RW 05 Desa Pedagangan Kec.Dukuhwaru Slawi-Kab Tegal Kabupaten Tegal</v>
          </cell>
          <cell r="K103" t="str">
            <v>6281548833887</v>
          </cell>
          <cell r="L103"/>
          <cell r="M103" t="str">
            <v>STM</v>
          </cell>
          <cell r="N103" t="str">
            <v>Mesin</v>
          </cell>
          <cell r="O103"/>
          <cell r="P103">
            <v>1988</v>
          </cell>
          <cell r="Q103">
            <v>32344</v>
          </cell>
          <cell r="R103">
            <v>33512</v>
          </cell>
          <cell r="S103" t="str">
            <v>Definitif</v>
          </cell>
          <cell r="T103" t="str">
            <v xml:space="preserve">Manager Pengendalian Kualitas  </v>
          </cell>
          <cell r="U103" t="str">
            <v xml:space="preserve">Manager Pengendalian Kualitas  </v>
          </cell>
          <cell r="V103">
            <v>43040</v>
          </cell>
          <cell r="W103" t="str">
            <v>UNIT PENGENDALIAN KUALITAS</v>
          </cell>
          <cell r="X103" t="str">
            <v>PABRIK HIDROMEKANIKAL TEGAL</v>
          </cell>
          <cell r="Y103" t="str">
            <v>Core</v>
          </cell>
          <cell r="Z103">
            <v>3</v>
          </cell>
          <cell r="AA103">
            <v>5</v>
          </cell>
          <cell r="AB103">
            <v>44424</v>
          </cell>
          <cell r="AC103">
            <v>7900000</v>
          </cell>
          <cell r="AD103">
            <v>877778</v>
          </cell>
          <cell r="AE103">
            <v>1802442.2222222215</v>
          </cell>
          <cell r="AF103">
            <v>2417580.0000000005</v>
          </cell>
          <cell r="AG103">
            <v>12997800.222222222</v>
          </cell>
          <cell r="AH103">
            <v>5925000</v>
          </cell>
          <cell r="AI103">
            <v>658333.33333333326</v>
          </cell>
          <cell r="AJ103">
            <v>1802442.2222222215</v>
          </cell>
          <cell r="AK103">
            <v>1208790.0000000002</v>
          </cell>
          <cell r="AL103">
            <v>9594565.5555555541</v>
          </cell>
          <cell r="AM103" t="str">
            <v>A</v>
          </cell>
          <cell r="AN103" t="str">
            <v>-</v>
          </cell>
          <cell r="AO103" t="str">
            <v>-</v>
          </cell>
          <cell r="AP103" t="str">
            <v>TGL</v>
          </cell>
          <cell r="AQ103" t="str">
            <v>-</v>
          </cell>
          <cell r="AR103" t="str">
            <v>TTL</v>
          </cell>
          <cell r="AS103" t="str">
            <v>TTL</v>
          </cell>
          <cell r="AT103" t="str">
            <v>-</v>
          </cell>
          <cell r="AU103" t="str">
            <v>KT</v>
          </cell>
          <cell r="AV103" t="str">
            <v>T</v>
          </cell>
          <cell r="AW103" t="str">
            <v>C</v>
          </cell>
        </row>
        <row r="104">
          <cell r="C104">
            <v>684830</v>
          </cell>
          <cell r="D104" t="str">
            <v>Sidoarjo</v>
          </cell>
          <cell r="E104">
            <v>24913</v>
          </cell>
          <cell r="F104" t="str">
            <v>P</v>
          </cell>
          <cell r="G104" t="str">
            <v>Islam</v>
          </cell>
          <cell r="H104" t="str">
            <v>K/2</v>
          </cell>
          <cell r="I104" t="str">
            <v>3515131603680001</v>
          </cell>
          <cell r="J104"/>
          <cell r="K104"/>
          <cell r="L104"/>
          <cell r="M104" t="str">
            <v>STM</v>
          </cell>
          <cell r="N104" t="str">
            <v>Mesin</v>
          </cell>
          <cell r="O104"/>
          <cell r="P104">
            <v>1988</v>
          </cell>
          <cell r="Q104">
            <v>33070</v>
          </cell>
          <cell r="R104">
            <v>33527</v>
          </cell>
          <cell r="S104" t="str">
            <v>Definitif</v>
          </cell>
          <cell r="T104" t="str">
            <v>Manager Produksi 2</v>
          </cell>
          <cell r="U104" t="str">
            <v>Manager Produksi 2</v>
          </cell>
          <cell r="V104">
            <v>44136</v>
          </cell>
          <cell r="W104" t="str">
            <v>BAGIAN PRODUKSI 2</v>
          </cell>
          <cell r="X104" t="str">
            <v>PABRIK PENGECORAN</v>
          </cell>
          <cell r="Y104" t="str">
            <v>Core</v>
          </cell>
          <cell r="Z104">
            <v>3</v>
          </cell>
          <cell r="AA104">
            <v>5</v>
          </cell>
          <cell r="AB104">
            <v>44424</v>
          </cell>
          <cell r="AC104">
            <v>7900000</v>
          </cell>
          <cell r="AD104">
            <v>877778</v>
          </cell>
          <cell r="AE104">
            <v>1864117.222222222</v>
          </cell>
          <cell r="AF104">
            <v>2684905</v>
          </cell>
          <cell r="AG104">
            <v>13326800.222222222</v>
          </cell>
          <cell r="AH104">
            <v>5925000</v>
          </cell>
          <cell r="AI104">
            <v>658333.33333333326</v>
          </cell>
          <cell r="AJ104">
            <v>1864117.222222222</v>
          </cell>
          <cell r="AK104">
            <v>1342452.5</v>
          </cell>
          <cell r="AL104">
            <v>9789903.055555556</v>
          </cell>
          <cell r="AM104" t="str">
            <v>A</v>
          </cell>
          <cell r="AN104" t="str">
            <v>-</v>
          </cell>
          <cell r="AO104" t="str">
            <v>-</v>
          </cell>
          <cell r="AP104" t="str">
            <v>FOU</v>
          </cell>
          <cell r="AQ104" t="str">
            <v>-</v>
          </cell>
          <cell r="AR104" t="str">
            <v>TTL</v>
          </cell>
          <cell r="AS104" t="str">
            <v>TTL</v>
          </cell>
          <cell r="AT104" t="str">
            <v>BP</v>
          </cell>
          <cell r="AU104" t="str">
            <v>KT</v>
          </cell>
          <cell r="AV104" t="str">
            <v>T</v>
          </cell>
          <cell r="AW104" t="str">
            <v>C</v>
          </cell>
        </row>
        <row r="105">
          <cell r="C105">
            <v>685924</v>
          </cell>
          <cell r="D105" t="str">
            <v>Cianjur</v>
          </cell>
          <cell r="E105">
            <v>24917</v>
          </cell>
          <cell r="F105" t="str">
            <v>P</v>
          </cell>
          <cell r="G105" t="str">
            <v>Islam</v>
          </cell>
          <cell r="H105" t="str">
            <v>K/2</v>
          </cell>
          <cell r="I105" t="str">
            <v>3672071404690001</v>
          </cell>
          <cell r="J105" t="str">
            <v>Komp Twi Dwa 37 No 02 Rt.005/005 Kel.Warnasari Kec.Citangkil Cilegon</v>
          </cell>
          <cell r="K105"/>
          <cell r="L105"/>
          <cell r="M105" t="str">
            <v>SMA/SMK</v>
          </cell>
          <cell r="N105" t="str">
            <v>-</v>
          </cell>
          <cell r="O105"/>
          <cell r="P105" t="str">
            <v>-</v>
          </cell>
          <cell r="Q105">
            <v>43374</v>
          </cell>
          <cell r="R105">
            <v>43374</v>
          </cell>
          <cell r="S105" t="str">
            <v>Definitif</v>
          </cell>
          <cell r="T105" t="str">
            <v>Fitter</v>
          </cell>
          <cell r="U105" t="str">
            <v>Fitter</v>
          </cell>
          <cell r="V105">
            <v>44105</v>
          </cell>
          <cell r="W105" t="str">
            <v>PRODUKSI KOMPONEN</v>
          </cell>
          <cell r="X105" t="str">
            <v>PABRIK KOMPONEN TURBIN</v>
          </cell>
          <cell r="Y105" t="str">
            <v>Core</v>
          </cell>
          <cell r="Z105">
            <v>6</v>
          </cell>
          <cell r="AA105">
            <v>1</v>
          </cell>
          <cell r="AB105">
            <v>44424</v>
          </cell>
          <cell r="AC105">
            <v>4500000</v>
          </cell>
          <cell r="AD105">
            <v>500000</v>
          </cell>
          <cell r="AE105">
            <v>69400</v>
          </cell>
          <cell r="AF105">
            <v>0</v>
          </cell>
          <cell r="AG105">
            <v>5069400</v>
          </cell>
          <cell r="AH105">
            <v>2250000</v>
          </cell>
          <cell r="AI105">
            <v>0</v>
          </cell>
          <cell r="AJ105">
            <v>0</v>
          </cell>
          <cell r="AK105">
            <v>0</v>
          </cell>
          <cell r="AL105">
            <v>2250000</v>
          </cell>
          <cell r="AM105" t="str">
            <v>PB</v>
          </cell>
          <cell r="AN105" t="str">
            <v>H</v>
          </cell>
          <cell r="AO105">
            <v>44433</v>
          </cell>
          <cell r="AP105" t="str">
            <v>PKT</v>
          </cell>
          <cell r="AQ105" t="str">
            <v>-</v>
          </cell>
          <cell r="AR105" t="str">
            <v>TL</v>
          </cell>
          <cell r="AS105" t="str">
            <v>TL</v>
          </cell>
          <cell r="AT105" t="str">
            <v>-</v>
          </cell>
          <cell r="AU105" t="str">
            <v>KT</v>
          </cell>
          <cell r="AV105" t="str">
            <v>T</v>
          </cell>
          <cell r="AW105" t="str">
            <v>C</v>
          </cell>
        </row>
        <row r="106">
          <cell r="C106">
            <v>684583</v>
          </cell>
          <cell r="D106" t="str">
            <v>Kebumen</v>
          </cell>
          <cell r="E106">
            <v>24923</v>
          </cell>
          <cell r="F106" t="str">
            <v>P</v>
          </cell>
          <cell r="G106" t="str">
            <v>Islam</v>
          </cell>
          <cell r="H106" t="str">
            <v>K/1</v>
          </cell>
          <cell r="I106" t="str">
            <v>3328152603680006</v>
          </cell>
          <cell r="J106"/>
          <cell r="K106"/>
          <cell r="L106"/>
          <cell r="M106" t="str">
            <v>STM</v>
          </cell>
          <cell r="N106" t="str">
            <v>Mesin Umum</v>
          </cell>
          <cell r="O106"/>
          <cell r="P106">
            <v>1987</v>
          </cell>
          <cell r="Q106">
            <v>32401</v>
          </cell>
          <cell r="R106">
            <v>33147</v>
          </cell>
          <cell r="S106" t="str">
            <v>Pjs.</v>
          </cell>
          <cell r="T106" t="str">
            <v>Kepala Unit QSHE</v>
          </cell>
          <cell r="U106" t="str">
            <v>Pjs. Kepala Unit QSHE</v>
          </cell>
          <cell r="V106">
            <v>44501</v>
          </cell>
          <cell r="W106" t="str">
            <v>UNIT QSHE</v>
          </cell>
          <cell r="X106" t="str">
            <v>DIVISI SUMBER DAYA AIR</v>
          </cell>
          <cell r="Y106" t="str">
            <v>Support</v>
          </cell>
          <cell r="Z106">
            <v>3</v>
          </cell>
          <cell r="AA106">
            <v>4</v>
          </cell>
          <cell r="AB106">
            <v>44424</v>
          </cell>
          <cell r="AC106">
            <v>6900000</v>
          </cell>
          <cell r="AD106">
            <v>766667</v>
          </cell>
          <cell r="AE106">
            <v>-196731.16666666698</v>
          </cell>
          <cell r="AF106">
            <v>2416414.5</v>
          </cell>
          <cell r="AG106">
            <v>9886350.3333333321</v>
          </cell>
          <cell r="AH106">
            <v>5175000</v>
          </cell>
          <cell r="AI106">
            <v>575000</v>
          </cell>
          <cell r="AJ106">
            <v>-196731.16666666698</v>
          </cell>
          <cell r="AK106">
            <v>1208207.25</v>
          </cell>
          <cell r="AL106">
            <v>6761476.083333333</v>
          </cell>
          <cell r="AM106" t="str">
            <v>A</v>
          </cell>
          <cell r="AN106" t="str">
            <v>-</v>
          </cell>
          <cell r="AO106" t="str">
            <v>-</v>
          </cell>
          <cell r="AP106" t="str">
            <v>DSA</v>
          </cell>
          <cell r="AQ106" t="str">
            <v>QSH</v>
          </cell>
          <cell r="AR106" t="str">
            <v>TADM</v>
          </cell>
          <cell r="AS106" t="str">
            <v>TTL</v>
          </cell>
          <cell r="AT106" t="str">
            <v>-</v>
          </cell>
          <cell r="AU106" t="str">
            <v>KT</v>
          </cell>
          <cell r="AV106" t="str">
            <v>T</v>
          </cell>
          <cell r="AW106" t="str">
            <v>C</v>
          </cell>
        </row>
        <row r="107">
          <cell r="C107">
            <v>685233</v>
          </cell>
          <cell r="D107" t="str">
            <v>Banyuwangi</v>
          </cell>
          <cell r="E107">
            <v>24931</v>
          </cell>
          <cell r="F107" t="str">
            <v>P</v>
          </cell>
          <cell r="G107" t="str">
            <v>Islam</v>
          </cell>
          <cell r="H107" t="str">
            <v>K/3</v>
          </cell>
          <cell r="I107" t="str">
            <v>3525140304680002</v>
          </cell>
          <cell r="J107"/>
          <cell r="K107"/>
          <cell r="L107" t="str">
            <v>supriyono@barata.id</v>
          </cell>
          <cell r="M107" t="str">
            <v>S1</v>
          </cell>
          <cell r="N107" t="str">
            <v>Teknik Fisika</v>
          </cell>
          <cell r="O107"/>
          <cell r="P107">
            <v>1993</v>
          </cell>
          <cell r="Q107">
            <v>34243</v>
          </cell>
          <cell r="R107">
            <v>34608</v>
          </cell>
          <cell r="S107" t="str">
            <v>Definitif</v>
          </cell>
          <cell r="T107" t="str">
            <v>Manager Sistem TIK / SAP</v>
          </cell>
          <cell r="U107" t="str">
            <v>Manager Sistem TIK / SAP</v>
          </cell>
          <cell r="V107">
            <v>44120</v>
          </cell>
          <cell r="W107" t="str">
            <v>BIDANG PENGEMBANGAN SISTEM</v>
          </cell>
          <cell r="X107" t="str">
            <v>BIRO SISTEM, MUTU &amp; K3LH</v>
          </cell>
          <cell r="Y107" t="str">
            <v>Support</v>
          </cell>
          <cell r="Z107">
            <v>3</v>
          </cell>
          <cell r="AA107">
            <v>7</v>
          </cell>
          <cell r="AB107">
            <v>44424</v>
          </cell>
          <cell r="AC107">
            <v>9900000</v>
          </cell>
          <cell r="AD107">
            <v>1100000</v>
          </cell>
          <cell r="AE107">
            <v>5953670</v>
          </cell>
          <cell r="AF107">
            <v>2417580.0000000005</v>
          </cell>
          <cell r="AG107">
            <v>19371250</v>
          </cell>
          <cell r="AH107">
            <v>7425000</v>
          </cell>
          <cell r="AI107">
            <v>825000</v>
          </cell>
          <cell r="AJ107">
            <v>5953670</v>
          </cell>
          <cell r="AK107">
            <v>1208790.0000000002</v>
          </cell>
          <cell r="AL107">
            <v>15412460</v>
          </cell>
          <cell r="AM107" t="str">
            <v>A</v>
          </cell>
          <cell r="AN107" t="str">
            <v>H</v>
          </cell>
          <cell r="AO107">
            <v>44743</v>
          </cell>
          <cell r="AP107" t="str">
            <v>BSQ</v>
          </cell>
          <cell r="AQ107" t="str">
            <v>-</v>
          </cell>
          <cell r="AR107" t="str">
            <v>TADM</v>
          </cell>
          <cell r="AS107" t="str">
            <v>TADM</v>
          </cell>
          <cell r="AT107" t="str">
            <v>-</v>
          </cell>
          <cell r="AU107" t="str">
            <v>KT</v>
          </cell>
          <cell r="AV107" t="str">
            <v>T</v>
          </cell>
          <cell r="AW107" t="str">
            <v>F</v>
          </cell>
        </row>
        <row r="108">
          <cell r="C108">
            <v>684940</v>
          </cell>
          <cell r="D108" t="str">
            <v>Serang</v>
          </cell>
          <cell r="E108">
            <v>24935</v>
          </cell>
          <cell r="F108" t="str">
            <v>P</v>
          </cell>
          <cell r="G108" t="str">
            <v>Islam</v>
          </cell>
          <cell r="H108" t="str">
            <v>K/3</v>
          </cell>
          <cell r="I108" t="str">
            <v>3672080104690002</v>
          </cell>
          <cell r="J108"/>
          <cell r="K108"/>
          <cell r="L108"/>
          <cell r="M108" t="str">
            <v xml:space="preserve"> STM </v>
          </cell>
          <cell r="N108" t="str">
            <v>Mesin</v>
          </cell>
          <cell r="O108"/>
          <cell r="P108" t="str">
            <v>1988</v>
          </cell>
          <cell r="Q108">
            <v>33222</v>
          </cell>
          <cell r="R108">
            <v>33587</v>
          </cell>
          <cell r="S108" t="str">
            <v>Definitif</v>
          </cell>
          <cell r="T108" t="str">
            <v xml:space="preserve">Pelaksana Las Gas Sambung  A  </v>
          </cell>
          <cell r="U108" t="str">
            <v xml:space="preserve">Pelaksana Las Gas Sambung  A  </v>
          </cell>
          <cell r="V108" t="str">
            <v>-</v>
          </cell>
          <cell r="W108" t="str">
            <v>BAGIAN PRODUKSI PABRIKASI</v>
          </cell>
          <cell r="X108" t="str">
            <v>PABRIK KOMPONEN TURBIN</v>
          </cell>
          <cell r="Y108" t="str">
            <v>Core</v>
          </cell>
          <cell r="Z108">
            <v>6</v>
          </cell>
          <cell r="AA108">
            <v>3</v>
          </cell>
          <cell r="AB108">
            <v>44424</v>
          </cell>
          <cell r="AC108">
            <v>5900000</v>
          </cell>
          <cell r="AD108">
            <v>655556</v>
          </cell>
          <cell r="AE108">
            <v>450394.44444444403</v>
          </cell>
          <cell r="AF108">
            <v>0</v>
          </cell>
          <cell r="AG108">
            <v>7005950.444444444</v>
          </cell>
          <cell r="AH108">
            <v>4425000</v>
          </cell>
          <cell r="AI108">
            <v>491666.66666666674</v>
          </cell>
          <cell r="AJ108">
            <v>450394.44444444403</v>
          </cell>
          <cell r="AK108">
            <v>0</v>
          </cell>
          <cell r="AL108">
            <v>5367061.111111111</v>
          </cell>
          <cell r="AM108" t="str">
            <v>A</v>
          </cell>
          <cell r="AN108" t="str">
            <v>-</v>
          </cell>
          <cell r="AO108" t="str">
            <v>-</v>
          </cell>
          <cell r="AP108" t="str">
            <v>PKT</v>
          </cell>
          <cell r="AQ108" t="str">
            <v>-</v>
          </cell>
          <cell r="AR108" t="str">
            <v>TL</v>
          </cell>
          <cell r="AS108" t="str">
            <v>TL</v>
          </cell>
          <cell r="AT108" t="str">
            <v>-</v>
          </cell>
          <cell r="AU108" t="str">
            <v>KT</v>
          </cell>
          <cell r="AV108" t="str">
            <v>T</v>
          </cell>
          <cell r="AW108" t="str">
            <v>C</v>
          </cell>
        </row>
        <row r="109">
          <cell r="C109">
            <v>684716</v>
          </cell>
          <cell r="D109" t="str">
            <v>Surabaya</v>
          </cell>
          <cell r="E109">
            <v>24942</v>
          </cell>
          <cell r="F109" t="str">
            <v>P</v>
          </cell>
          <cell r="G109" t="str">
            <v>Islam</v>
          </cell>
          <cell r="H109" t="str">
            <v>K/3</v>
          </cell>
          <cell r="I109" t="str">
            <v>3525141404680002</v>
          </cell>
          <cell r="J109"/>
          <cell r="K109"/>
          <cell r="L109"/>
          <cell r="M109" t="str">
            <v xml:space="preserve">STM </v>
          </cell>
          <cell r="N109" t="str">
            <v>Mesin</v>
          </cell>
          <cell r="O109"/>
          <cell r="P109">
            <v>1987</v>
          </cell>
          <cell r="Q109">
            <v>32509</v>
          </cell>
          <cell r="R109">
            <v>33239</v>
          </cell>
          <cell r="S109" t="str">
            <v>Definitif</v>
          </cell>
          <cell r="T109" t="str">
            <v xml:space="preserve">Junior Officer Bidang Pengendalian Produksi  </v>
          </cell>
          <cell r="U109" t="str">
            <v xml:space="preserve">Junior Officer Bidang Pengendalian Produksi  </v>
          </cell>
          <cell r="V109" t="str">
            <v>-</v>
          </cell>
          <cell r="W109" t="str">
            <v>BAGIAN PENGENDALIAN MATERIAL &amp; PRODUKSI</v>
          </cell>
          <cell r="X109" t="str">
            <v>DIVISI INDUSTRI KOMPONEN &amp; PERMESINAN</v>
          </cell>
          <cell r="Y109" t="str">
            <v>Core</v>
          </cell>
          <cell r="Z109">
            <v>5</v>
          </cell>
          <cell r="AA109">
            <v>3</v>
          </cell>
          <cell r="AB109">
            <v>44424</v>
          </cell>
          <cell r="AC109">
            <v>5900000</v>
          </cell>
          <cell r="AD109">
            <v>655556</v>
          </cell>
          <cell r="AE109">
            <v>937294.44444444403</v>
          </cell>
          <cell r="AF109">
            <v>0</v>
          </cell>
          <cell r="AG109">
            <v>7492850.444444444</v>
          </cell>
          <cell r="AH109">
            <v>2950000</v>
          </cell>
          <cell r="AI109">
            <v>0</v>
          </cell>
          <cell r="AJ109">
            <v>0</v>
          </cell>
          <cell r="AK109">
            <v>0</v>
          </cell>
          <cell r="AL109">
            <v>2950000</v>
          </cell>
          <cell r="AM109" t="str">
            <v>A</v>
          </cell>
          <cell r="AN109" t="str">
            <v>H</v>
          </cell>
          <cell r="AO109">
            <v>44433</v>
          </cell>
          <cell r="AP109" t="str">
            <v>DKP</v>
          </cell>
          <cell r="AQ109" t="str">
            <v>PIV</v>
          </cell>
          <cell r="AR109" t="str">
            <v>TTL</v>
          </cell>
          <cell r="AS109" t="str">
            <v>TTL</v>
          </cell>
          <cell r="AT109" t="str">
            <v>-</v>
          </cell>
          <cell r="AU109" t="str">
            <v>KT</v>
          </cell>
          <cell r="AV109" t="str">
            <v>T</v>
          </cell>
          <cell r="AW109" t="str">
            <v>C</v>
          </cell>
        </row>
        <row r="110">
          <cell r="C110">
            <v>686019</v>
          </cell>
          <cell r="D110" t="str">
            <v>Padang</v>
          </cell>
          <cell r="E110">
            <v>24963</v>
          </cell>
          <cell r="F110" t="str">
            <v>P</v>
          </cell>
          <cell r="G110" t="str">
            <v>Islam</v>
          </cell>
          <cell r="H110" t="str">
            <v>K/2</v>
          </cell>
          <cell r="I110" t="str">
            <v>3672010505680003</v>
          </cell>
          <cell r="J110"/>
          <cell r="K110"/>
          <cell r="L110"/>
          <cell r="M110" t="str">
            <v>SMA/SMK</v>
          </cell>
          <cell r="N110" t="str">
            <v>Fisika</v>
          </cell>
          <cell r="O110"/>
          <cell r="P110" t="str">
            <v>-</v>
          </cell>
          <cell r="Q110">
            <v>43374</v>
          </cell>
          <cell r="R110">
            <v>43374</v>
          </cell>
          <cell r="S110" t="str">
            <v>Definitif</v>
          </cell>
          <cell r="T110" t="str">
            <v>Junior Officer LP IC/OC</v>
          </cell>
          <cell r="U110" t="str">
            <v>Junior Officer LP IC/OC</v>
          </cell>
          <cell r="V110">
            <v>44105</v>
          </cell>
          <cell r="W110" t="str">
            <v>PRODUKSI FABRIKASI</v>
          </cell>
          <cell r="X110" t="str">
            <v>PABRIK KOMPONEN TURBIN</v>
          </cell>
          <cell r="Y110" t="str">
            <v>Core</v>
          </cell>
          <cell r="Z110">
            <v>5</v>
          </cell>
          <cell r="AA110">
            <v>4</v>
          </cell>
          <cell r="AB110">
            <v>44424</v>
          </cell>
          <cell r="AC110">
            <v>6900000</v>
          </cell>
          <cell r="AD110">
            <v>766667</v>
          </cell>
          <cell r="AE110">
            <v>1755612.7499999991</v>
          </cell>
          <cell r="AF110">
            <v>0</v>
          </cell>
          <cell r="AG110">
            <v>9422279.75</v>
          </cell>
          <cell r="AH110">
            <v>5175000</v>
          </cell>
          <cell r="AI110">
            <v>575000</v>
          </cell>
          <cell r="AJ110">
            <v>1755612.7499999991</v>
          </cell>
          <cell r="AK110">
            <v>0</v>
          </cell>
          <cell r="AL110">
            <v>7505612.7499999991</v>
          </cell>
          <cell r="AM110" t="str">
            <v>A</v>
          </cell>
          <cell r="AN110" t="str">
            <v>-</v>
          </cell>
          <cell r="AO110" t="str">
            <v>-</v>
          </cell>
          <cell r="AP110" t="str">
            <v>PKT</v>
          </cell>
          <cell r="AQ110" t="str">
            <v>-</v>
          </cell>
          <cell r="AR110" t="str">
            <v>TTL</v>
          </cell>
          <cell r="AS110" t="str">
            <v>TL</v>
          </cell>
          <cell r="AT110" t="str">
            <v>-</v>
          </cell>
          <cell r="AU110" t="str">
            <v>KT</v>
          </cell>
          <cell r="AV110" t="str">
            <v>NT</v>
          </cell>
          <cell r="AW110" t="str">
            <v>C</v>
          </cell>
        </row>
        <row r="111">
          <cell r="C111">
            <v>685128</v>
          </cell>
          <cell r="D111" t="str">
            <v>Sleman</v>
          </cell>
          <cell r="E111">
            <v>24981</v>
          </cell>
          <cell r="F111" t="str">
            <v>P</v>
          </cell>
          <cell r="G111" t="str">
            <v>Islam</v>
          </cell>
          <cell r="H111" t="str">
            <v>K/3</v>
          </cell>
          <cell r="I111" t="str">
            <v>3672075802870006</v>
          </cell>
          <cell r="J111"/>
          <cell r="K111"/>
          <cell r="L111"/>
          <cell r="M111" t="str">
            <v>STM</v>
          </cell>
          <cell r="N111" t="str">
            <v xml:space="preserve"> Bangunan </v>
          </cell>
          <cell r="O111"/>
          <cell r="P111">
            <v>1988</v>
          </cell>
          <cell r="Q111">
            <v>33512</v>
          </cell>
          <cell r="R111">
            <v>33649</v>
          </cell>
          <cell r="S111" t="str">
            <v>Definitif</v>
          </cell>
          <cell r="T111" t="str">
            <v xml:space="preserve">Pelaksana Finishing  </v>
          </cell>
          <cell r="U111" t="str">
            <v xml:space="preserve">Pelaksana Finishing  </v>
          </cell>
          <cell r="V111">
            <v>44571</v>
          </cell>
          <cell r="W111" t="str">
            <v>BAGIAN PRODUKSI 2</v>
          </cell>
          <cell r="X111" t="str">
            <v>PABRIK PERALATAN INDUSTRI</v>
          </cell>
          <cell r="Y111" t="str">
            <v>Core</v>
          </cell>
          <cell r="Z111">
            <v>6</v>
          </cell>
          <cell r="AA111">
            <v>4</v>
          </cell>
          <cell r="AB111">
            <v>44424</v>
          </cell>
          <cell r="AC111">
            <v>6900000</v>
          </cell>
          <cell r="AD111">
            <v>766667</v>
          </cell>
          <cell r="AE111">
            <v>217113.33333333302</v>
          </cell>
          <cell r="AF111">
            <v>0</v>
          </cell>
          <cell r="AG111">
            <v>7883780.333333333</v>
          </cell>
          <cell r="AH111">
            <v>3450000</v>
          </cell>
          <cell r="AI111">
            <v>0</v>
          </cell>
          <cell r="AJ111">
            <v>0</v>
          </cell>
          <cell r="AK111">
            <v>0</v>
          </cell>
          <cell r="AL111">
            <v>3450000</v>
          </cell>
          <cell r="AM111" t="str">
            <v>A</v>
          </cell>
          <cell r="AN111" t="str">
            <v>H</v>
          </cell>
          <cell r="AO111">
            <v>44433</v>
          </cell>
          <cell r="AP111" t="str">
            <v>PPI</v>
          </cell>
          <cell r="AQ111" t="str">
            <v>-</v>
          </cell>
          <cell r="AR111" t="str">
            <v>TTL</v>
          </cell>
          <cell r="AS111" t="str">
            <v>TL</v>
          </cell>
          <cell r="AT111" t="str">
            <v>BP</v>
          </cell>
          <cell r="AU111" t="str">
            <v>KT</v>
          </cell>
          <cell r="AV111" t="str">
            <v>T</v>
          </cell>
          <cell r="AW111" t="str">
            <v>C</v>
          </cell>
        </row>
        <row r="112">
          <cell r="C112">
            <v>685912</v>
          </cell>
          <cell r="D112" t="str">
            <v>Sleman</v>
          </cell>
          <cell r="E112">
            <v>24981</v>
          </cell>
          <cell r="F112" t="str">
            <v>P</v>
          </cell>
          <cell r="G112" t="str">
            <v>Islam</v>
          </cell>
          <cell r="H112" t="str">
            <v>K/2</v>
          </cell>
          <cell r="I112" t="str">
            <v>3672080106670001</v>
          </cell>
          <cell r="J112" t="str">
            <v>Komp Bumi Mukti Indah A18 No6 Rt.005/009 Kel.Serang Kec.Serang Serang</v>
          </cell>
          <cell r="K112"/>
          <cell r="L112"/>
          <cell r="M112" t="str">
            <v>D3</v>
          </cell>
          <cell r="N112" t="str">
            <v>MESIN</v>
          </cell>
          <cell r="O112"/>
          <cell r="P112" t="str">
            <v>-</v>
          </cell>
          <cell r="Q112">
            <v>43374</v>
          </cell>
          <cell r="R112">
            <v>43374</v>
          </cell>
          <cell r="S112" t="str">
            <v>Definitif</v>
          </cell>
          <cell r="T112" t="str">
            <v>Pelaksana Painting &amp; Coating</v>
          </cell>
          <cell r="U112" t="str">
            <v>Pelaksana Painting &amp; Coating</v>
          </cell>
          <cell r="V112">
            <v>44105</v>
          </cell>
          <cell r="W112" t="str">
            <v>PRODUKSI KOMPONEN</v>
          </cell>
          <cell r="X112" t="str">
            <v>PABRIK KOMPONEN TURBIN</v>
          </cell>
          <cell r="Y112" t="str">
            <v>Core</v>
          </cell>
          <cell r="Z112">
            <v>6</v>
          </cell>
          <cell r="AA112">
            <v>2</v>
          </cell>
          <cell r="AB112">
            <v>44424</v>
          </cell>
          <cell r="AC112">
            <v>4900000</v>
          </cell>
          <cell r="AD112">
            <v>544444</v>
          </cell>
          <cell r="AE112">
            <v>772555.55555555597</v>
          </cell>
          <cell r="AF112">
            <v>0</v>
          </cell>
          <cell r="AG112">
            <v>6216999.555555556</v>
          </cell>
          <cell r="AH112">
            <v>3675000</v>
          </cell>
          <cell r="AI112">
            <v>408333.33333333337</v>
          </cell>
          <cell r="AJ112">
            <v>772555.55555555597</v>
          </cell>
          <cell r="AK112">
            <v>0</v>
          </cell>
          <cell r="AL112">
            <v>4855888.8888888899</v>
          </cell>
          <cell r="AM112" t="str">
            <v>A</v>
          </cell>
          <cell r="AN112" t="str">
            <v>-</v>
          </cell>
          <cell r="AO112" t="str">
            <v>-</v>
          </cell>
          <cell r="AP112" t="str">
            <v>PKT</v>
          </cell>
          <cell r="AQ112" t="str">
            <v>-</v>
          </cell>
          <cell r="AR112" t="str">
            <v>TL</v>
          </cell>
          <cell r="AS112" t="str">
            <v>TL</v>
          </cell>
          <cell r="AT112" t="str">
            <v>-</v>
          </cell>
          <cell r="AU112" t="str">
            <v>KT</v>
          </cell>
          <cell r="AV112" t="str">
            <v>T</v>
          </cell>
          <cell r="AW112" t="str">
            <v>D</v>
          </cell>
        </row>
        <row r="113">
          <cell r="C113">
            <v>685433</v>
          </cell>
          <cell r="D113" t="str">
            <v>Bojonegoro</v>
          </cell>
          <cell r="E113">
            <v>24982</v>
          </cell>
          <cell r="F113" t="str">
            <v>P</v>
          </cell>
          <cell r="G113" t="str">
            <v>Islam</v>
          </cell>
          <cell r="H113" t="str">
            <v>K/2</v>
          </cell>
          <cell r="I113" t="str">
            <v>3515172304910004</v>
          </cell>
          <cell r="J113" t="str">
            <v>Perum. Alam Pesona Blok O no. 36 Sidorejo-Krian-Sidoarjo Sidoarjo</v>
          </cell>
          <cell r="K113"/>
          <cell r="L113"/>
          <cell r="M113" t="str">
            <v>S1</v>
          </cell>
          <cell r="N113" t="str">
            <v>Pendidikan Bahasa Inggris</v>
          </cell>
          <cell r="O113" t="str">
            <v>Universitas Negeri Malang</v>
          </cell>
          <cell r="P113">
            <v>1994</v>
          </cell>
          <cell r="Q113">
            <v>34624</v>
          </cell>
          <cell r="R113">
            <v>34989</v>
          </cell>
          <cell r="S113" t="str">
            <v>Definitif</v>
          </cell>
          <cell r="T113" t="str">
            <v>General Manager Biro Manajemen Supply Chain</v>
          </cell>
          <cell r="U113" t="str">
            <v>General Manager Biro Manajemen Supply Chain</v>
          </cell>
          <cell r="V113">
            <v>44287</v>
          </cell>
          <cell r="W113" t="str">
            <v>BIRO MANAJEMEN SUPPLY CHAIN</v>
          </cell>
          <cell r="X113" t="str">
            <v>BIRO MANAJEMEN SUPPLY CHAIN</v>
          </cell>
          <cell r="Y113" t="str">
            <v>Support</v>
          </cell>
          <cell r="Z113">
            <v>1</v>
          </cell>
          <cell r="AA113">
            <v>10</v>
          </cell>
          <cell r="AB113">
            <v>44424</v>
          </cell>
          <cell r="AC113">
            <v>13000000</v>
          </cell>
          <cell r="AD113">
            <v>1444444</v>
          </cell>
          <cell r="AE113">
            <v>1184230.555555556</v>
          </cell>
          <cell r="AF113">
            <v>6615600</v>
          </cell>
          <cell r="AG113">
            <v>22244274.555555556</v>
          </cell>
          <cell r="AH113">
            <v>9750000</v>
          </cell>
          <cell r="AI113">
            <v>1083333.3333333335</v>
          </cell>
          <cell r="AJ113">
            <v>1184230.555555556</v>
          </cell>
          <cell r="AK113">
            <v>3307800</v>
          </cell>
          <cell r="AL113">
            <v>15325363.88888889</v>
          </cell>
          <cell r="AM113" t="str">
            <v>A</v>
          </cell>
          <cell r="AN113" t="str">
            <v>-</v>
          </cell>
          <cell r="AO113" t="str">
            <v>-</v>
          </cell>
          <cell r="AP113" t="str">
            <v>BSC</v>
          </cell>
          <cell r="AQ113" t="str">
            <v>-</v>
          </cell>
          <cell r="AR113" t="str">
            <v>TTL</v>
          </cell>
          <cell r="AS113" t="str">
            <v>TTL</v>
          </cell>
          <cell r="AT113" t="str">
            <v>-</v>
          </cell>
          <cell r="AU113" t="str">
            <v>KT</v>
          </cell>
          <cell r="AV113" t="str">
            <v>NT</v>
          </cell>
          <cell r="AW113" t="str">
            <v>F</v>
          </cell>
        </row>
        <row r="114">
          <cell r="C114">
            <v>684843</v>
          </cell>
          <cell r="D114" t="str">
            <v>Sala</v>
          </cell>
          <cell r="E114">
            <v>24986</v>
          </cell>
          <cell r="F114" t="str">
            <v>P</v>
          </cell>
          <cell r="G114" t="str">
            <v>Islam</v>
          </cell>
          <cell r="H114" t="str">
            <v>K/1</v>
          </cell>
          <cell r="I114" t="str">
            <v>3328132805680006</v>
          </cell>
          <cell r="J114"/>
          <cell r="K114"/>
          <cell r="L114"/>
          <cell r="M114" t="str">
            <v>SMA</v>
          </cell>
          <cell r="N114" t="str">
            <v>Ilmu Fisika</v>
          </cell>
          <cell r="O114"/>
          <cell r="P114">
            <v>1987</v>
          </cell>
          <cell r="Q114">
            <v>33214</v>
          </cell>
          <cell r="R114">
            <v>33579</v>
          </cell>
          <cell r="S114" t="str">
            <v>Definitif</v>
          </cell>
          <cell r="T114" t="str">
            <v xml:space="preserve">Junior Officer Bidang Administrasi Penjualan  </v>
          </cell>
          <cell r="U114" t="str">
            <v xml:space="preserve">Junior Officer Bidang Administrasi Penjualan  </v>
          </cell>
          <cell r="V114" t="str">
            <v>-</v>
          </cell>
          <cell r="W114" t="str">
            <v>BAGIAN ADMINISTRASI PENJUALAN</v>
          </cell>
          <cell r="X114" t="str">
            <v>DIVISI SUMBER DAYA AIR</v>
          </cell>
          <cell r="Y114" t="str">
            <v>Core</v>
          </cell>
          <cell r="Z114">
            <v>5</v>
          </cell>
          <cell r="AA114">
            <v>3</v>
          </cell>
          <cell r="AB114">
            <v>44424</v>
          </cell>
          <cell r="AC114">
            <v>5900000</v>
          </cell>
          <cell r="AD114">
            <v>655556</v>
          </cell>
          <cell r="AE114">
            <v>1155294.444444444</v>
          </cell>
          <cell r="AF114">
            <v>0</v>
          </cell>
          <cell r="AG114">
            <v>7710850.444444444</v>
          </cell>
          <cell r="AH114">
            <v>2950000</v>
          </cell>
          <cell r="AI114">
            <v>0</v>
          </cell>
          <cell r="AJ114">
            <v>0</v>
          </cell>
          <cell r="AK114">
            <v>0</v>
          </cell>
          <cell r="AL114">
            <v>2950000</v>
          </cell>
          <cell r="AM114" t="str">
            <v>A</v>
          </cell>
          <cell r="AN114" t="str">
            <v>H</v>
          </cell>
          <cell r="AO114">
            <v>44433</v>
          </cell>
          <cell r="AP114" t="str">
            <v>DSA</v>
          </cell>
          <cell r="AQ114" t="str">
            <v>PIV</v>
          </cell>
          <cell r="AR114" t="str">
            <v>TTL</v>
          </cell>
          <cell r="AS114" t="str">
            <v>TPEM</v>
          </cell>
          <cell r="AT114" t="str">
            <v>-</v>
          </cell>
          <cell r="AU114" t="str">
            <v>KT</v>
          </cell>
          <cell r="AV114" t="str">
            <v>NT</v>
          </cell>
          <cell r="AW114" t="str">
            <v>C</v>
          </cell>
        </row>
        <row r="115">
          <cell r="C115">
            <v>685220</v>
          </cell>
          <cell r="D115" t="str">
            <v>Medan</v>
          </cell>
          <cell r="E115">
            <v>24995</v>
          </cell>
          <cell r="F115" t="str">
            <v>P</v>
          </cell>
          <cell r="G115" t="str">
            <v>Islam</v>
          </cell>
          <cell r="H115" t="str">
            <v>K/2</v>
          </cell>
          <cell r="I115" t="str">
            <v>1271030606680000</v>
          </cell>
          <cell r="J115" t="str">
            <v>JL. NUSA INDAH 2 No. 143 Lk IX HELVETIA TENGAH MEDAN HELVETIA KOTA MEDAN</v>
          </cell>
          <cell r="K115" t="str">
            <v>6285262122440</v>
          </cell>
          <cell r="L115"/>
          <cell r="M115" t="str">
            <v>STM</v>
          </cell>
          <cell r="N115" t="str">
            <v xml:space="preserve"> Listrik </v>
          </cell>
          <cell r="O115"/>
          <cell r="P115">
            <v>1987</v>
          </cell>
          <cell r="Q115">
            <v>32964</v>
          </cell>
          <cell r="R115">
            <v>33695</v>
          </cell>
          <cell r="S115" t="str">
            <v>Definitif</v>
          </cell>
          <cell r="T115" t="str">
            <v xml:space="preserve">Pemeriksa Produk Akhir A   </v>
          </cell>
          <cell r="U115" t="str">
            <v xml:space="preserve">Pemeriksa Produk Akhir A   </v>
          </cell>
          <cell r="V115" t="str">
            <v>-</v>
          </cell>
          <cell r="W115" t="str">
            <v>UNIT PENGENDALIAN KUALITAS</v>
          </cell>
          <cell r="X115" t="str">
            <v>PABRIK KONSTRUKSI BAJA MEDAN</v>
          </cell>
          <cell r="Y115" t="str">
            <v>Core</v>
          </cell>
          <cell r="Z115">
            <v>6</v>
          </cell>
          <cell r="AA115">
            <v>2</v>
          </cell>
          <cell r="AB115">
            <v>44424</v>
          </cell>
          <cell r="AC115">
            <v>4900000</v>
          </cell>
          <cell r="AD115">
            <v>544444</v>
          </cell>
          <cell r="AE115">
            <v>1339505.555555556</v>
          </cell>
          <cell r="AF115">
            <v>0</v>
          </cell>
          <cell r="AG115">
            <v>6783949.555555556</v>
          </cell>
          <cell r="AH115">
            <v>2450000</v>
          </cell>
          <cell r="AI115">
            <v>0</v>
          </cell>
          <cell r="AJ115">
            <v>0</v>
          </cell>
          <cell r="AK115">
            <v>0</v>
          </cell>
          <cell r="AL115">
            <v>2450000</v>
          </cell>
          <cell r="AM115" t="str">
            <v>A</v>
          </cell>
          <cell r="AN115" t="str">
            <v>H</v>
          </cell>
          <cell r="AO115">
            <v>44433</v>
          </cell>
          <cell r="AP115" t="str">
            <v>MDN</v>
          </cell>
          <cell r="AQ115" t="str">
            <v>-</v>
          </cell>
          <cell r="AR115" t="str">
            <v>TTL</v>
          </cell>
          <cell r="AS115" t="str">
            <v>TL</v>
          </cell>
          <cell r="AT115" t="str">
            <v>-</v>
          </cell>
          <cell r="AU115" t="str">
            <v>KT</v>
          </cell>
          <cell r="AV115" t="str">
            <v>T</v>
          </cell>
          <cell r="AW115" t="str">
            <v>C</v>
          </cell>
        </row>
        <row r="116">
          <cell r="C116">
            <v>685243</v>
          </cell>
          <cell r="D116" t="str">
            <v>Tegal</v>
          </cell>
          <cell r="E116">
            <v>24996</v>
          </cell>
          <cell r="F116" t="str">
            <v>P</v>
          </cell>
          <cell r="G116" t="str">
            <v>Islam</v>
          </cell>
          <cell r="H116" t="str">
            <v>K/3</v>
          </cell>
          <cell r="I116" t="str">
            <v>1674020706680008</v>
          </cell>
          <cell r="J116"/>
          <cell r="K116"/>
          <cell r="L116"/>
          <cell r="M116" t="str">
            <v>STM</v>
          </cell>
          <cell r="N116" t="str">
            <v>Mesin Tenaga</v>
          </cell>
          <cell r="O116"/>
          <cell r="P116">
            <v>1988</v>
          </cell>
          <cell r="Q116">
            <v>32930</v>
          </cell>
          <cell r="R116">
            <v>34731</v>
          </cell>
          <cell r="S116" t="str">
            <v>Definitif</v>
          </cell>
          <cell r="T116" t="str">
            <v xml:space="preserve">Supervisor Pabrikasi 4  </v>
          </cell>
          <cell r="U116" t="str">
            <v xml:space="preserve">Supervisor Pabrikasi 4  </v>
          </cell>
          <cell r="V116">
            <v>44667</v>
          </cell>
          <cell r="W116" t="str">
            <v>BAGIAN PRODUKSI</v>
          </cell>
          <cell r="X116" t="str">
            <v>PABRIK HIDROMEKANIKAL TEGAL</v>
          </cell>
          <cell r="Y116" t="str">
            <v>Core</v>
          </cell>
          <cell r="Z116">
            <v>4</v>
          </cell>
          <cell r="AA116">
            <v>3</v>
          </cell>
          <cell r="AB116">
            <v>44424</v>
          </cell>
          <cell r="AC116">
            <v>5900000</v>
          </cell>
          <cell r="AD116">
            <v>655556</v>
          </cell>
          <cell r="AE116">
            <v>97976.444444444031</v>
          </cell>
          <cell r="AF116">
            <v>2079770</v>
          </cell>
          <cell r="AG116">
            <v>8733302.444444444</v>
          </cell>
          <cell r="AH116">
            <v>4425000</v>
          </cell>
          <cell r="AI116">
            <v>491666.66666666674</v>
          </cell>
          <cell r="AJ116">
            <v>97976.444444444031</v>
          </cell>
          <cell r="AK116">
            <v>1039885</v>
          </cell>
          <cell r="AL116">
            <v>6054528.111111111</v>
          </cell>
          <cell r="AM116" t="str">
            <v>A</v>
          </cell>
          <cell r="AN116" t="str">
            <v>-</v>
          </cell>
          <cell r="AO116" t="str">
            <v>-</v>
          </cell>
          <cell r="AP116" t="str">
            <v>TGL</v>
          </cell>
          <cell r="AQ116" t="str">
            <v>-</v>
          </cell>
          <cell r="AR116" t="str">
            <v>TTL</v>
          </cell>
          <cell r="AS116" t="str">
            <v>TTL</v>
          </cell>
          <cell r="AT116" t="str">
            <v>-</v>
          </cell>
          <cell r="AU116" t="str">
            <v>KT</v>
          </cell>
          <cell r="AV116" t="str">
            <v>T</v>
          </cell>
          <cell r="AW116" t="str">
            <v>C</v>
          </cell>
        </row>
        <row r="117">
          <cell r="C117">
            <v>686104</v>
          </cell>
          <cell r="D117" t="str">
            <v>Serang</v>
          </cell>
          <cell r="E117">
            <v>24996</v>
          </cell>
          <cell r="F117" t="str">
            <v>P</v>
          </cell>
          <cell r="G117" t="str">
            <v>Islam</v>
          </cell>
          <cell r="H117" t="str">
            <v>K/2</v>
          </cell>
          <cell r="I117" t="str">
            <v>3672080706680002</v>
          </cell>
          <cell r="J117"/>
          <cell r="K117"/>
          <cell r="L117"/>
          <cell r="M117" t="str">
            <v>SMA/SMK</v>
          </cell>
          <cell r="N117" t="str">
            <v>IPS</v>
          </cell>
          <cell r="O117"/>
          <cell r="P117" t="str">
            <v>-</v>
          </cell>
          <cell r="Q117">
            <v>43374</v>
          </cell>
          <cell r="R117">
            <v>43374</v>
          </cell>
          <cell r="S117" t="str">
            <v>Definitif</v>
          </cell>
          <cell r="T117" t="str">
            <v>Pelaksana Pengelasan</v>
          </cell>
          <cell r="U117" t="str">
            <v>Pelaksana Pengelasan</v>
          </cell>
          <cell r="V117">
            <v>44105</v>
          </cell>
          <cell r="W117" t="str">
            <v>PRODUKSI FABRIKASI</v>
          </cell>
          <cell r="X117" t="str">
            <v>PABRIK KOMPONEN TURBIN</v>
          </cell>
          <cell r="Y117" t="str">
            <v>Core</v>
          </cell>
          <cell r="Z117">
            <v>6</v>
          </cell>
          <cell r="AA117">
            <v>1</v>
          </cell>
          <cell r="AB117">
            <v>44424</v>
          </cell>
          <cell r="AC117">
            <v>4500000</v>
          </cell>
          <cell r="AD117">
            <v>500000</v>
          </cell>
          <cell r="AE117">
            <v>253100</v>
          </cell>
          <cell r="AF117">
            <v>0</v>
          </cell>
          <cell r="AG117">
            <v>5253100</v>
          </cell>
          <cell r="AH117">
            <v>3375000</v>
          </cell>
          <cell r="AI117">
            <v>375000</v>
          </cell>
          <cell r="AJ117">
            <v>253100</v>
          </cell>
          <cell r="AK117">
            <v>0</v>
          </cell>
          <cell r="AL117">
            <v>4003100</v>
          </cell>
          <cell r="AM117" t="str">
            <v>A</v>
          </cell>
          <cell r="AN117" t="str">
            <v>-</v>
          </cell>
          <cell r="AO117" t="str">
            <v>-</v>
          </cell>
          <cell r="AP117" t="str">
            <v>PKT</v>
          </cell>
          <cell r="AQ117" t="str">
            <v>-</v>
          </cell>
          <cell r="AR117" t="str">
            <v>TL</v>
          </cell>
          <cell r="AS117" t="str">
            <v>TL</v>
          </cell>
          <cell r="AT117" t="str">
            <v>-</v>
          </cell>
          <cell r="AU117" t="str">
            <v>KT</v>
          </cell>
          <cell r="AV117" t="str">
            <v>NT</v>
          </cell>
          <cell r="AW117" t="str">
            <v>C</v>
          </cell>
        </row>
        <row r="118">
          <cell r="C118">
            <v>686067</v>
          </cell>
          <cell r="D118" t="str">
            <v>Serang</v>
          </cell>
          <cell r="E118">
            <v>25004</v>
          </cell>
          <cell r="F118" t="str">
            <v>P</v>
          </cell>
          <cell r="G118" t="str">
            <v>Islam</v>
          </cell>
          <cell r="H118" t="str">
            <v>K/2</v>
          </cell>
          <cell r="I118" t="str">
            <v>3604071006680001</v>
          </cell>
          <cell r="J118" t="str">
            <v>Link. Kp Pasar Rt.001/003 Kel.Bojonegara Kec.Bojonegara Serang</v>
          </cell>
          <cell r="K118"/>
          <cell r="L118"/>
          <cell r="M118" t="str">
            <v>SMA/SMK</v>
          </cell>
          <cell r="N118" t="str">
            <v>-</v>
          </cell>
          <cell r="O118"/>
          <cell r="P118" t="str">
            <v>-</v>
          </cell>
          <cell r="Q118">
            <v>43374</v>
          </cell>
          <cell r="R118">
            <v>43374</v>
          </cell>
          <cell r="S118" t="str">
            <v>Definitif</v>
          </cell>
          <cell r="T118" t="str">
            <v>Pelaksana Pengelasan</v>
          </cell>
          <cell r="U118" t="str">
            <v>Pelaksana Pengelasan</v>
          </cell>
          <cell r="V118">
            <v>44105</v>
          </cell>
          <cell r="W118" t="str">
            <v>PRODUKSI FABRIKASI</v>
          </cell>
          <cell r="X118" t="str">
            <v>PABRIK KOMPONEN TURBIN</v>
          </cell>
          <cell r="Y118" t="str">
            <v>Core</v>
          </cell>
          <cell r="Z118">
            <v>6</v>
          </cell>
          <cell r="AA118">
            <v>1</v>
          </cell>
          <cell r="AB118">
            <v>44424</v>
          </cell>
          <cell r="AC118">
            <v>4500000</v>
          </cell>
          <cell r="AD118">
            <v>500000</v>
          </cell>
          <cell r="AE118">
            <v>69400</v>
          </cell>
          <cell r="AF118">
            <v>0</v>
          </cell>
          <cell r="AG118">
            <v>5069400</v>
          </cell>
          <cell r="AH118">
            <v>2250000</v>
          </cell>
          <cell r="AI118">
            <v>0</v>
          </cell>
          <cell r="AJ118">
            <v>0</v>
          </cell>
          <cell r="AK118">
            <v>0</v>
          </cell>
          <cell r="AL118">
            <v>2250000</v>
          </cell>
          <cell r="AM118" t="str">
            <v>A</v>
          </cell>
          <cell r="AN118" t="str">
            <v>H</v>
          </cell>
          <cell r="AO118">
            <v>44516</v>
          </cell>
          <cell r="AP118" t="str">
            <v>PKT</v>
          </cell>
          <cell r="AQ118" t="str">
            <v>-</v>
          </cell>
          <cell r="AR118" t="str">
            <v>TL</v>
          </cell>
          <cell r="AS118" t="str">
            <v>TL</v>
          </cell>
          <cell r="AT118" t="str">
            <v>-</v>
          </cell>
          <cell r="AU118" t="str">
            <v>KT</v>
          </cell>
          <cell r="AV118" t="str">
            <v>T</v>
          </cell>
          <cell r="AW118" t="str">
            <v>C</v>
          </cell>
        </row>
        <row r="119">
          <cell r="C119">
            <v>685465</v>
          </cell>
          <cell r="D119" t="str">
            <v>Magetan</v>
          </cell>
          <cell r="E119">
            <v>25016</v>
          </cell>
          <cell r="F119" t="str">
            <v>P</v>
          </cell>
          <cell r="G119" t="str">
            <v>Islam</v>
          </cell>
          <cell r="H119" t="str">
            <v>K/2</v>
          </cell>
          <cell r="I119" t="str">
            <v>3578082812690002</v>
          </cell>
          <cell r="J119"/>
          <cell r="K119"/>
          <cell r="L119"/>
          <cell r="M119" t="str">
            <v>STM</v>
          </cell>
          <cell r="N119" t="str">
            <v xml:space="preserve"> STM Listrik </v>
          </cell>
          <cell r="O119"/>
          <cell r="P119">
            <v>1988</v>
          </cell>
          <cell r="Q119">
            <v>33025</v>
          </cell>
          <cell r="R119">
            <v>36495</v>
          </cell>
          <cell r="S119" t="str">
            <v>Definitif</v>
          </cell>
          <cell r="T119" t="str">
            <v xml:space="preserve">Pelaksana Las Listrik Otomatis  </v>
          </cell>
          <cell r="U119" t="str">
            <v xml:space="preserve">Pelaksana Las Listrik Otomatis  </v>
          </cell>
          <cell r="V119" t="str">
            <v>-</v>
          </cell>
          <cell r="W119" t="str">
            <v>BAGIAN PRODUKSI</v>
          </cell>
          <cell r="X119" t="str">
            <v>PABRIK KONSTRUKSI BAJA MEDAN</v>
          </cell>
          <cell r="Y119" t="str">
            <v>Core</v>
          </cell>
          <cell r="Z119">
            <v>6</v>
          </cell>
          <cell r="AA119">
            <v>2</v>
          </cell>
          <cell r="AB119">
            <v>44424</v>
          </cell>
          <cell r="AC119">
            <v>4900000</v>
          </cell>
          <cell r="AD119">
            <v>544444</v>
          </cell>
          <cell r="AE119">
            <v>1339505.555555556</v>
          </cell>
          <cell r="AF119">
            <v>0</v>
          </cell>
          <cell r="AG119">
            <v>6783949.555555556</v>
          </cell>
          <cell r="AH119">
            <v>2450000</v>
          </cell>
          <cell r="AI119">
            <v>0</v>
          </cell>
          <cell r="AJ119">
            <v>0</v>
          </cell>
          <cell r="AK119">
            <v>0</v>
          </cell>
          <cell r="AL119">
            <v>2450000</v>
          </cell>
          <cell r="AM119" t="str">
            <v>A</v>
          </cell>
          <cell r="AN119" t="str">
            <v>H</v>
          </cell>
          <cell r="AO119">
            <v>44433</v>
          </cell>
          <cell r="AP119" t="str">
            <v>MDN</v>
          </cell>
          <cell r="AQ119" t="str">
            <v>-</v>
          </cell>
          <cell r="AR119" t="str">
            <v>TL</v>
          </cell>
          <cell r="AS119" t="str">
            <v>TL</v>
          </cell>
          <cell r="AT119" t="str">
            <v>-</v>
          </cell>
          <cell r="AU119" t="str">
            <v>KT</v>
          </cell>
          <cell r="AV119" t="str">
            <v>T</v>
          </cell>
          <cell r="AW119" t="str">
            <v>C</v>
          </cell>
        </row>
        <row r="120">
          <cell r="C120">
            <v>686092</v>
          </cell>
          <cell r="D120" t="str">
            <v>Serang</v>
          </cell>
          <cell r="E120">
            <v>25028</v>
          </cell>
          <cell r="F120" t="str">
            <v>P</v>
          </cell>
          <cell r="G120" t="str">
            <v>Islam</v>
          </cell>
          <cell r="H120" t="str">
            <v>K/3</v>
          </cell>
          <cell r="I120" t="str">
            <v>3672052005810001</v>
          </cell>
          <cell r="J120" t="str">
            <v>Jl. Fatahillsh Link. Sri Tanjung Rt. 004 Rw. 001 Kel. Mekarsari Kec. Ciwandan Cilegon</v>
          </cell>
          <cell r="K120"/>
          <cell r="L120"/>
          <cell r="M120" t="str">
            <v>SMA/SMK</v>
          </cell>
          <cell r="N120" t="str">
            <v>-</v>
          </cell>
          <cell r="O120"/>
          <cell r="P120" t="str">
            <v>-</v>
          </cell>
          <cell r="Q120">
            <v>43374</v>
          </cell>
          <cell r="R120">
            <v>43374</v>
          </cell>
          <cell r="S120" t="str">
            <v>Definitif</v>
          </cell>
          <cell r="T120" t="str">
            <v>Pelaksana Pengelasan</v>
          </cell>
          <cell r="U120" t="str">
            <v>Pelaksana Pengelasan</v>
          </cell>
          <cell r="V120">
            <v>44105</v>
          </cell>
          <cell r="W120" t="str">
            <v>PRODUKSI FABRIKASI</v>
          </cell>
          <cell r="X120" t="str">
            <v>PABRIK KOMPONEN TURBIN</v>
          </cell>
          <cell r="Y120" t="str">
            <v>Core</v>
          </cell>
          <cell r="Z120">
            <v>6</v>
          </cell>
          <cell r="AA120">
            <v>2</v>
          </cell>
          <cell r="AB120">
            <v>44424</v>
          </cell>
          <cell r="AC120">
            <v>4900000</v>
          </cell>
          <cell r="AD120">
            <v>544444</v>
          </cell>
          <cell r="AE120">
            <v>373955.55555555597</v>
          </cell>
          <cell r="AF120">
            <v>0</v>
          </cell>
          <cell r="AG120">
            <v>5818399.555555556</v>
          </cell>
          <cell r="AH120">
            <v>2450000</v>
          </cell>
          <cell r="AI120">
            <v>0</v>
          </cell>
          <cell r="AJ120">
            <v>0</v>
          </cell>
          <cell r="AK120">
            <v>0</v>
          </cell>
          <cell r="AL120">
            <v>2450000</v>
          </cell>
          <cell r="AM120" t="str">
            <v>A</v>
          </cell>
          <cell r="AN120" t="str">
            <v>H</v>
          </cell>
          <cell r="AO120">
            <v>44433</v>
          </cell>
          <cell r="AP120" t="str">
            <v>PKT</v>
          </cell>
          <cell r="AQ120" t="str">
            <v>-</v>
          </cell>
          <cell r="AR120" t="str">
            <v>TL</v>
          </cell>
          <cell r="AS120" t="str">
            <v>TL</v>
          </cell>
          <cell r="AT120" t="str">
            <v>-</v>
          </cell>
          <cell r="AU120" t="str">
            <v>KT</v>
          </cell>
          <cell r="AV120" t="str">
            <v>T</v>
          </cell>
          <cell r="AW120" t="str">
            <v>C</v>
          </cell>
        </row>
        <row r="121">
          <cell r="C121">
            <v>685259</v>
          </cell>
          <cell r="D121" t="str">
            <v>Bangkalan</v>
          </cell>
          <cell r="E121">
            <v>25029</v>
          </cell>
          <cell r="F121" t="str">
            <v>P</v>
          </cell>
          <cell r="G121" t="str">
            <v>Islam</v>
          </cell>
          <cell r="H121" t="str">
            <v>K/4</v>
          </cell>
          <cell r="I121" t="str">
            <v>3525141007680005</v>
          </cell>
          <cell r="J121"/>
          <cell r="K121"/>
          <cell r="L121" t="str">
            <v>bustomex@barata.id</v>
          </cell>
          <cell r="M121" t="str">
            <v>S1</v>
          </cell>
          <cell r="N121" t="str">
            <v>Teknik Mesin</v>
          </cell>
          <cell r="O121" t="str">
            <v>Universitas Brawijaya</v>
          </cell>
          <cell r="P121">
            <v>1992</v>
          </cell>
          <cell r="Q121">
            <v>34425</v>
          </cell>
          <cell r="R121">
            <v>34790</v>
          </cell>
          <cell r="S121" t="str">
            <v>Definitif</v>
          </cell>
          <cell r="T121" t="str">
            <v>General Manager Biro Pengembangan Usaha</v>
          </cell>
          <cell r="U121" t="str">
            <v>General Manager Biro Pengembangan Usaha</v>
          </cell>
          <cell r="V121">
            <v>44562</v>
          </cell>
          <cell r="W121" t="str">
            <v>BIRO PENGEMBANGAN USAHA</v>
          </cell>
          <cell r="X121" t="str">
            <v>BIRO PENGEMBANGAN USAHA</v>
          </cell>
          <cell r="Y121" t="str">
            <v>Support</v>
          </cell>
          <cell r="Z121">
            <v>1</v>
          </cell>
          <cell r="AA121">
            <v>10</v>
          </cell>
          <cell r="AB121">
            <v>44424</v>
          </cell>
          <cell r="AC121">
            <v>13000000</v>
          </cell>
          <cell r="AD121">
            <v>1444444</v>
          </cell>
          <cell r="AE121">
            <v>4962816</v>
          </cell>
          <cell r="AF121">
            <v>6615600</v>
          </cell>
          <cell r="AG121">
            <v>26022860</v>
          </cell>
          <cell r="AH121">
            <v>9750000</v>
          </cell>
          <cell r="AI121">
            <v>1083333</v>
          </cell>
          <cell r="AJ121">
            <v>4962816</v>
          </cell>
          <cell r="AK121">
            <v>3307800</v>
          </cell>
          <cell r="AL121">
            <v>19103949</v>
          </cell>
          <cell r="AM121" t="str">
            <v>A</v>
          </cell>
          <cell r="AN121" t="str">
            <v>-</v>
          </cell>
          <cell r="AO121" t="str">
            <v>-</v>
          </cell>
          <cell r="AP121" t="str">
            <v>BPU</v>
          </cell>
          <cell r="AQ121" t="str">
            <v>-</v>
          </cell>
          <cell r="AR121" t="str">
            <v>TADM</v>
          </cell>
          <cell r="AS121" t="str">
            <v>TPEM</v>
          </cell>
          <cell r="AT121" t="str">
            <v>-</v>
          </cell>
          <cell r="AU121" t="str">
            <v>KT</v>
          </cell>
          <cell r="AV121" t="str">
            <v>T</v>
          </cell>
          <cell r="AW121" t="str">
            <v>F</v>
          </cell>
        </row>
        <row r="122">
          <cell r="C122">
            <v>684692</v>
          </cell>
          <cell r="D122" t="str">
            <v>Madiun</v>
          </cell>
          <cell r="E122">
            <v>25033</v>
          </cell>
          <cell r="F122" t="str">
            <v>P</v>
          </cell>
          <cell r="G122" t="str">
            <v>Islam</v>
          </cell>
          <cell r="H122" t="str">
            <v>K/2</v>
          </cell>
          <cell r="I122" t="str">
            <v>3578301407680005</v>
          </cell>
          <cell r="J122"/>
          <cell r="K122"/>
          <cell r="L122"/>
          <cell r="M122" t="str">
            <v>STM</v>
          </cell>
          <cell r="N122" t="str">
            <v xml:space="preserve">Listrik </v>
          </cell>
          <cell r="O122"/>
          <cell r="P122">
            <v>1987</v>
          </cell>
          <cell r="Q122">
            <v>32827</v>
          </cell>
          <cell r="R122">
            <v>33192</v>
          </cell>
          <cell r="S122" t="str">
            <v>Pjs.</v>
          </cell>
          <cell r="T122" t="str">
            <v xml:space="preserve">Supervisor Core 1  </v>
          </cell>
          <cell r="U122" t="str">
            <v xml:space="preserve">Pjs. Supervisor Core 1  </v>
          </cell>
          <cell r="V122">
            <v>43374</v>
          </cell>
          <cell r="W122" t="str">
            <v>BAGIAN PRODUKSI 1</v>
          </cell>
          <cell r="X122" t="str">
            <v>PABRIK PENGECORAN</v>
          </cell>
          <cell r="Y122" t="str">
            <v>Core</v>
          </cell>
          <cell r="Z122">
            <v>4</v>
          </cell>
          <cell r="AA122">
            <v>3</v>
          </cell>
          <cell r="AB122">
            <v>44424</v>
          </cell>
          <cell r="AC122">
            <v>5900000</v>
          </cell>
          <cell r="AD122">
            <v>655556</v>
          </cell>
          <cell r="AE122">
            <v>334976.44444444403</v>
          </cell>
          <cell r="AF122">
            <v>1871793</v>
          </cell>
          <cell r="AG122">
            <v>8762325.444444444</v>
          </cell>
          <cell r="AH122">
            <v>2950000</v>
          </cell>
          <cell r="AI122">
            <v>0</v>
          </cell>
          <cell r="AJ122">
            <v>0</v>
          </cell>
          <cell r="AK122">
            <v>0</v>
          </cell>
          <cell r="AL122">
            <v>2950000</v>
          </cell>
          <cell r="AM122" t="str">
            <v>A</v>
          </cell>
          <cell r="AN122" t="str">
            <v>H</v>
          </cell>
          <cell r="AO122">
            <v>44433</v>
          </cell>
          <cell r="AP122" t="str">
            <v>FOU</v>
          </cell>
          <cell r="AQ122" t="str">
            <v>-</v>
          </cell>
          <cell r="AR122" t="str">
            <v>TTL</v>
          </cell>
          <cell r="AS122" t="str">
            <v>TTL</v>
          </cell>
          <cell r="AT122" t="str">
            <v>BP</v>
          </cell>
          <cell r="AU122" t="str">
            <v>KT</v>
          </cell>
          <cell r="AV122" t="str">
            <v>T</v>
          </cell>
          <cell r="AW122" t="str">
            <v>C</v>
          </cell>
        </row>
        <row r="123">
          <cell r="C123">
            <v>686145</v>
          </cell>
          <cell r="D123" t="str">
            <v>Jakarta</v>
          </cell>
          <cell r="E123">
            <v>25036</v>
          </cell>
          <cell r="F123" t="str">
            <v>P</v>
          </cell>
          <cell r="G123" t="str">
            <v>Islam</v>
          </cell>
          <cell r="H123" t="str">
            <v>K/3</v>
          </cell>
          <cell r="I123" t="str">
            <v>3672020202680001</v>
          </cell>
          <cell r="J123" t="str">
            <v>Pondok Cilegon Indah Blok B 14 No. 07 Rt/Rw 05/06 Kel. Kedaleman Cilegon</v>
          </cell>
          <cell r="K123"/>
          <cell r="L123"/>
          <cell r="M123" t="str">
            <v>S1</v>
          </cell>
          <cell r="N123" t="str">
            <v>Teknik Industri</v>
          </cell>
          <cell r="O123"/>
          <cell r="P123" t="str">
            <v>-</v>
          </cell>
          <cell r="Q123">
            <v>43374</v>
          </cell>
          <cell r="R123">
            <v>43374</v>
          </cell>
          <cell r="S123" t="str">
            <v>Definitif</v>
          </cell>
          <cell r="T123" t="str">
            <v>Junior Officer Peralatan Produksi</v>
          </cell>
          <cell r="U123" t="str">
            <v>Junior Officer Peralatan Produksi</v>
          </cell>
          <cell r="V123">
            <v>44105</v>
          </cell>
          <cell r="W123" t="str">
            <v>PRODUKSI PERMESINAN</v>
          </cell>
          <cell r="X123" t="str">
            <v>PABRIK KOMPONEN TURBIN</v>
          </cell>
          <cell r="Y123" t="str">
            <v>Core</v>
          </cell>
          <cell r="Z123">
            <v>5</v>
          </cell>
          <cell r="AA123">
            <v>4</v>
          </cell>
          <cell r="AB123">
            <v>44424</v>
          </cell>
          <cell r="AC123">
            <v>6900000</v>
          </cell>
          <cell r="AD123">
            <v>766667</v>
          </cell>
          <cell r="AE123">
            <v>1295557.4999999991</v>
          </cell>
          <cell r="AF123">
            <v>0</v>
          </cell>
          <cell r="AG123">
            <v>8962224.5</v>
          </cell>
          <cell r="AH123">
            <v>3450000</v>
          </cell>
          <cell r="AI123">
            <v>0</v>
          </cell>
          <cell r="AJ123">
            <v>0</v>
          </cell>
          <cell r="AK123">
            <v>0</v>
          </cell>
          <cell r="AL123">
            <v>3450000</v>
          </cell>
          <cell r="AM123" t="str">
            <v>A</v>
          </cell>
          <cell r="AN123" t="str">
            <v>H</v>
          </cell>
          <cell r="AO123">
            <v>44433</v>
          </cell>
          <cell r="AP123" t="str">
            <v>PKT</v>
          </cell>
          <cell r="AQ123" t="str">
            <v>-</v>
          </cell>
          <cell r="AR123" t="str">
            <v>TTL</v>
          </cell>
          <cell r="AS123" t="str">
            <v>TL</v>
          </cell>
          <cell r="AT123" t="str">
            <v>-</v>
          </cell>
          <cell r="AU123" t="str">
            <v>KT</v>
          </cell>
          <cell r="AV123" t="str">
            <v>T</v>
          </cell>
          <cell r="AW123" t="str">
            <v>F</v>
          </cell>
        </row>
        <row r="124">
          <cell r="C124">
            <v>685381</v>
          </cell>
          <cell r="D124" t="str">
            <v>Pacitan</v>
          </cell>
          <cell r="E124">
            <v>25073</v>
          </cell>
          <cell r="F124" t="str">
            <v>P</v>
          </cell>
          <cell r="G124" t="str">
            <v>Islam</v>
          </cell>
          <cell r="H124" t="str">
            <v>K/2</v>
          </cell>
          <cell r="I124" t="str">
            <v>3504182010790001</v>
          </cell>
          <cell r="J124"/>
          <cell r="K124"/>
          <cell r="L124" t="str">
            <v>wahyu@barata.id</v>
          </cell>
          <cell r="M124" t="str">
            <v>S1</v>
          </cell>
          <cell r="N124" t="str">
            <v>Hukum Perdata</v>
          </cell>
          <cell r="O124" t="str">
            <v>Universitas Airlangga</v>
          </cell>
          <cell r="P124">
            <v>1993</v>
          </cell>
          <cell r="Q124">
            <v>34516</v>
          </cell>
          <cell r="R124">
            <v>34881</v>
          </cell>
          <cell r="S124" t="str">
            <v>Definitif</v>
          </cell>
          <cell r="T124" t="str">
            <v>General Manager Biro Human Capital</v>
          </cell>
          <cell r="U124" t="str">
            <v>General Manager Biro Human Capital</v>
          </cell>
          <cell r="V124">
            <v>44136</v>
          </cell>
          <cell r="W124" t="str">
            <v>BIRO HUMAN CAPITAL</v>
          </cell>
          <cell r="X124" t="str">
            <v>BIRO HUMAN CAPITAL</v>
          </cell>
          <cell r="Y124" t="str">
            <v>Support</v>
          </cell>
          <cell r="Z124">
            <v>1</v>
          </cell>
          <cell r="AA124">
            <v>10</v>
          </cell>
          <cell r="AB124">
            <v>44424</v>
          </cell>
          <cell r="AC124">
            <v>13000000</v>
          </cell>
          <cell r="AD124">
            <v>1444444</v>
          </cell>
          <cell r="AE124">
            <v>2117605.555555556</v>
          </cell>
          <cell r="AF124">
            <v>6615600</v>
          </cell>
          <cell r="AG124">
            <v>23177649.555555556</v>
          </cell>
          <cell r="AH124">
            <v>9750000</v>
          </cell>
          <cell r="AI124">
            <v>1083333.3333333335</v>
          </cell>
          <cell r="AJ124">
            <v>2117605.555555556</v>
          </cell>
          <cell r="AK124">
            <v>3307800</v>
          </cell>
          <cell r="AL124">
            <v>16258738.88888889</v>
          </cell>
          <cell r="AM124" t="str">
            <v>A</v>
          </cell>
          <cell r="AN124" t="str">
            <v>-</v>
          </cell>
          <cell r="AO124" t="str">
            <v>-</v>
          </cell>
          <cell r="AP124" t="str">
            <v>BHC</v>
          </cell>
          <cell r="AQ124" t="str">
            <v>-</v>
          </cell>
          <cell r="AR124" t="str">
            <v>TADM</v>
          </cell>
          <cell r="AS124" t="str">
            <v>TADM</v>
          </cell>
          <cell r="AT124" t="str">
            <v>-</v>
          </cell>
          <cell r="AU124" t="str">
            <v>KT</v>
          </cell>
          <cell r="AV124" t="str">
            <v>NT</v>
          </cell>
          <cell r="AW124" t="str">
            <v>F</v>
          </cell>
        </row>
        <row r="125">
          <cell r="C125">
            <v>686193</v>
          </cell>
          <cell r="D125" t="str">
            <v>Kediri</v>
          </cell>
          <cell r="E125">
            <v>25073</v>
          </cell>
          <cell r="F125" t="str">
            <v>P</v>
          </cell>
          <cell r="G125" t="str">
            <v>Islam</v>
          </cell>
          <cell r="H125" t="str">
            <v>K/2</v>
          </cell>
          <cell r="I125" t="str">
            <v>3272990406720006</v>
          </cell>
          <cell r="J125" t="str">
            <v>Komplek Taman Asri Blok.A 1/01 Rt. 024 Rw. 006 Ds. Taman Baru Taktakan Serang</v>
          </cell>
          <cell r="K125"/>
          <cell r="L125"/>
          <cell r="M125" t="str">
            <v>SMA/SMK</v>
          </cell>
          <cell r="N125" t="str">
            <v>-</v>
          </cell>
          <cell r="O125"/>
          <cell r="P125" t="str">
            <v>-</v>
          </cell>
          <cell r="Q125">
            <v>43374</v>
          </cell>
          <cell r="R125">
            <v>43374</v>
          </cell>
          <cell r="S125" t="str">
            <v>Definitif</v>
          </cell>
          <cell r="T125" t="str">
            <v>Pelaksana Ahli Pengiriman Logistik</v>
          </cell>
          <cell r="U125" t="str">
            <v>Pelaksana Ahli Pengiriman Logistik</v>
          </cell>
          <cell r="V125">
            <v>44105</v>
          </cell>
          <cell r="W125" t="str">
            <v>BAGIAN PENGIRIMAN LOGISTIK</v>
          </cell>
          <cell r="X125" t="str">
            <v>DIVISI PEMBANGKIT</v>
          </cell>
          <cell r="Y125" t="str">
            <v>Support</v>
          </cell>
          <cell r="Z125">
            <v>6</v>
          </cell>
          <cell r="AA125">
            <v>2</v>
          </cell>
          <cell r="AB125">
            <v>44424</v>
          </cell>
          <cell r="AC125">
            <v>4900000</v>
          </cell>
          <cell r="AD125">
            <v>544444</v>
          </cell>
          <cell r="AE125">
            <v>754416.63888888899</v>
          </cell>
          <cell r="AF125">
            <v>0</v>
          </cell>
          <cell r="AG125">
            <v>6198860.638888889</v>
          </cell>
          <cell r="AH125">
            <v>3675000</v>
          </cell>
          <cell r="AI125">
            <v>408333.33333333337</v>
          </cell>
          <cell r="AJ125">
            <v>754416.63888888899</v>
          </cell>
          <cell r="AK125">
            <v>0</v>
          </cell>
          <cell r="AL125">
            <v>4837749.972222222</v>
          </cell>
          <cell r="AM125" t="str">
            <v>A</v>
          </cell>
          <cell r="AN125" t="str">
            <v>-</v>
          </cell>
          <cell r="AO125" t="str">
            <v>-</v>
          </cell>
          <cell r="AP125" t="str">
            <v>DPM</v>
          </cell>
          <cell r="AQ125" t="str">
            <v>PEM</v>
          </cell>
          <cell r="AR125" t="str">
            <v>TTL</v>
          </cell>
          <cell r="AS125" t="str">
            <v>TTL</v>
          </cell>
          <cell r="AT125" t="str">
            <v>-</v>
          </cell>
          <cell r="AU125" t="str">
            <v>KT</v>
          </cell>
          <cell r="AV125" t="str">
            <v>T</v>
          </cell>
          <cell r="AW125" t="str">
            <v>C</v>
          </cell>
        </row>
        <row r="126">
          <cell r="C126">
            <v>685470</v>
          </cell>
          <cell r="D126" t="str">
            <v>Bondowoso</v>
          </cell>
          <cell r="E126">
            <v>25076</v>
          </cell>
          <cell r="F126" t="str">
            <v>W</v>
          </cell>
          <cell r="G126" t="str">
            <v>Islam</v>
          </cell>
          <cell r="H126" t="str">
            <v>K/1</v>
          </cell>
          <cell r="I126" t="str">
            <v>3201046608680004</v>
          </cell>
          <cell r="J126"/>
          <cell r="K126"/>
          <cell r="L126" t="str">
            <v>sari@barata.id</v>
          </cell>
          <cell r="M126" t="str">
            <v>S1</v>
          </cell>
          <cell r="N126" t="str">
            <v xml:space="preserve">Pertanian </v>
          </cell>
          <cell r="O126" t="str">
            <v>Universitas Brawijaya</v>
          </cell>
          <cell r="P126">
            <v>1991</v>
          </cell>
          <cell r="Q126">
            <v>36617</v>
          </cell>
          <cell r="R126">
            <v>36708</v>
          </cell>
          <cell r="S126" t="str">
            <v>Definitif</v>
          </cell>
          <cell r="T126" t="str">
            <v>Sekretaris Perusahaan</v>
          </cell>
          <cell r="U126" t="str">
            <v>Sekretaris Perusahaan</v>
          </cell>
          <cell r="V126">
            <v>44746</v>
          </cell>
          <cell r="W126" t="str">
            <v>SEKRETARIAT PERUSAHAAN</v>
          </cell>
          <cell r="X126" t="str">
            <v>SEKRETARIAT PERUSAHAAN</v>
          </cell>
          <cell r="Y126" t="str">
            <v>Core</v>
          </cell>
          <cell r="Z126">
            <v>1</v>
          </cell>
          <cell r="AA126">
            <v>10</v>
          </cell>
          <cell r="AB126">
            <v>44424</v>
          </cell>
          <cell r="AC126">
            <v>13000000</v>
          </cell>
          <cell r="AD126">
            <v>1444444</v>
          </cell>
          <cell r="AE126">
            <v>3923409.555555556</v>
          </cell>
          <cell r="AF126">
            <v>9034956</v>
          </cell>
          <cell r="AG126">
            <v>27402809.555555556</v>
          </cell>
          <cell r="AH126">
            <v>9750000</v>
          </cell>
          <cell r="AI126">
            <v>1083333.3333333335</v>
          </cell>
          <cell r="AJ126">
            <v>3923409.555555556</v>
          </cell>
          <cell r="AK126">
            <v>4517478</v>
          </cell>
          <cell r="AL126">
            <v>19274220.888888888</v>
          </cell>
          <cell r="AM126" t="str">
            <v>A</v>
          </cell>
          <cell r="AN126" t="str">
            <v>-</v>
          </cell>
          <cell r="AO126" t="str">
            <v>-</v>
          </cell>
          <cell r="AP126" t="str">
            <v>SKP</v>
          </cell>
          <cell r="AQ126" t="str">
            <v>-</v>
          </cell>
          <cell r="AR126" t="str">
            <v>TPEM</v>
          </cell>
          <cell r="AS126" t="str">
            <v>TADM</v>
          </cell>
          <cell r="AT126" t="str">
            <v>-</v>
          </cell>
          <cell r="AU126" t="str">
            <v>KT</v>
          </cell>
          <cell r="AV126" t="str">
            <v>NT</v>
          </cell>
          <cell r="AW126" t="str">
            <v>F</v>
          </cell>
        </row>
        <row r="127">
          <cell r="C127">
            <v>685977</v>
          </cell>
          <cell r="D127" t="str">
            <v>Mendayu</v>
          </cell>
          <cell r="E127">
            <v>25100</v>
          </cell>
          <cell r="F127" t="str">
            <v>P</v>
          </cell>
          <cell r="G127" t="str">
            <v>Islam</v>
          </cell>
          <cell r="H127" t="str">
            <v>K/3</v>
          </cell>
          <cell r="I127" t="str">
            <v>3525152212680001</v>
          </cell>
          <cell r="J127" t="str">
            <v>Link Tegal Tong Rt/Rw 011/006 Ds. Kebonsari Kec. Citangkil Cilegon</v>
          </cell>
          <cell r="K127"/>
          <cell r="L127"/>
          <cell r="M127" t="str">
            <v>SMA/SMK</v>
          </cell>
          <cell r="N127" t="str">
            <v>-</v>
          </cell>
          <cell r="O127"/>
          <cell r="P127" t="str">
            <v>-</v>
          </cell>
          <cell r="Q127">
            <v>43374</v>
          </cell>
          <cell r="R127">
            <v>43374</v>
          </cell>
          <cell r="S127" t="str">
            <v>Definitif</v>
          </cell>
          <cell r="T127" t="str">
            <v>Fitter</v>
          </cell>
          <cell r="U127" t="str">
            <v>Fitter</v>
          </cell>
          <cell r="V127">
            <v>44105</v>
          </cell>
          <cell r="W127" t="str">
            <v>PRODUKSI FABRIKASI</v>
          </cell>
          <cell r="X127" t="str">
            <v>PABRIK KOMPONEN TURBIN</v>
          </cell>
          <cell r="Y127" t="str">
            <v>Core</v>
          </cell>
          <cell r="Z127">
            <v>6</v>
          </cell>
          <cell r="AA127">
            <v>1</v>
          </cell>
          <cell r="AB127">
            <v>44424</v>
          </cell>
          <cell r="AC127">
            <v>4500000</v>
          </cell>
          <cell r="AD127">
            <v>500000</v>
          </cell>
          <cell r="AE127">
            <v>261200</v>
          </cell>
          <cell r="AF127">
            <v>0</v>
          </cell>
          <cell r="AG127">
            <v>5261200</v>
          </cell>
          <cell r="AH127">
            <v>3375000</v>
          </cell>
          <cell r="AI127">
            <v>375000</v>
          </cell>
          <cell r="AJ127">
            <v>261200</v>
          </cell>
          <cell r="AK127">
            <v>0</v>
          </cell>
          <cell r="AL127">
            <v>4011200</v>
          </cell>
          <cell r="AM127" t="str">
            <v>A</v>
          </cell>
          <cell r="AN127" t="str">
            <v>-</v>
          </cell>
          <cell r="AO127" t="str">
            <v>-</v>
          </cell>
          <cell r="AP127" t="str">
            <v>PKT</v>
          </cell>
          <cell r="AQ127" t="str">
            <v>-</v>
          </cell>
          <cell r="AR127" t="str">
            <v>TL</v>
          </cell>
          <cell r="AS127" t="str">
            <v>TL</v>
          </cell>
          <cell r="AT127" t="str">
            <v>-</v>
          </cell>
          <cell r="AU127" t="str">
            <v>KT</v>
          </cell>
          <cell r="AV127" t="str">
            <v>T</v>
          </cell>
          <cell r="AW127" t="str">
            <v>C</v>
          </cell>
        </row>
        <row r="128">
          <cell r="C128">
            <v>686265</v>
          </cell>
          <cell r="D128" t="str">
            <v>Cirebon</v>
          </cell>
          <cell r="E128">
            <v>25144</v>
          </cell>
          <cell r="F128" t="str">
            <v>P</v>
          </cell>
          <cell r="G128" t="str">
            <v>Islam</v>
          </cell>
          <cell r="H128" t="str">
            <v>K/1</v>
          </cell>
          <cell r="I128" t="str">
            <v>3604050211680003</v>
          </cell>
          <cell r="J128" t="str">
            <v>Griya Serdang Indah Blok G 13 No 3, Harjatani Rt. 008 Rw. 006 Kramatwatu Serang</v>
          </cell>
          <cell r="K128"/>
          <cell r="L128"/>
          <cell r="M128" t="str">
            <v>S1</v>
          </cell>
          <cell r="N128" t="str">
            <v>Management</v>
          </cell>
          <cell r="O128"/>
          <cell r="P128" t="str">
            <v>-</v>
          </cell>
          <cell r="Q128">
            <v>43374</v>
          </cell>
          <cell r="R128">
            <v>43374</v>
          </cell>
          <cell r="S128" t="str">
            <v>Definitif</v>
          </cell>
          <cell r="T128" t="str">
            <v>Quality Engineer</v>
          </cell>
          <cell r="U128" t="str">
            <v>Quality Engineer</v>
          </cell>
          <cell r="V128">
            <v>44105</v>
          </cell>
          <cell r="W128" t="str">
            <v>UNIT QSHE</v>
          </cell>
          <cell r="X128" t="str">
            <v>DIVISI PEMBANGKIT</v>
          </cell>
          <cell r="Y128" t="str">
            <v>Core</v>
          </cell>
          <cell r="Z128">
            <v>5</v>
          </cell>
          <cell r="AA128">
            <v>4</v>
          </cell>
          <cell r="AB128">
            <v>44424</v>
          </cell>
          <cell r="AC128">
            <v>6900000</v>
          </cell>
          <cell r="AD128">
            <v>766667</v>
          </cell>
          <cell r="AE128">
            <v>1258057.4999999991</v>
          </cell>
          <cell r="AF128">
            <v>0</v>
          </cell>
          <cell r="AG128">
            <v>8924724.5</v>
          </cell>
          <cell r="AH128">
            <v>5175000</v>
          </cell>
          <cell r="AI128">
            <v>575000</v>
          </cell>
          <cell r="AJ128">
            <v>1258057.4999999991</v>
          </cell>
          <cell r="AK128">
            <v>0</v>
          </cell>
          <cell r="AL128">
            <v>7008057.4999999991</v>
          </cell>
          <cell r="AM128" t="str">
            <v>A</v>
          </cell>
          <cell r="AN128" t="str">
            <v>-</v>
          </cell>
          <cell r="AO128" t="str">
            <v>-</v>
          </cell>
          <cell r="AP128" t="str">
            <v>DPM</v>
          </cell>
          <cell r="AQ128" t="str">
            <v>QSH</v>
          </cell>
          <cell r="AR128" t="str">
            <v>TADM</v>
          </cell>
          <cell r="AS128" t="str">
            <v>TTL</v>
          </cell>
          <cell r="AT128" t="str">
            <v>-</v>
          </cell>
          <cell r="AU128" t="str">
            <v>KT</v>
          </cell>
          <cell r="AV128" t="str">
            <v>NT</v>
          </cell>
          <cell r="AW128" t="str">
            <v>F</v>
          </cell>
        </row>
        <row r="129">
          <cell r="C129">
            <v>686192</v>
          </cell>
          <cell r="D129" t="str">
            <v>Karawang</v>
          </cell>
          <cell r="E129">
            <v>25152</v>
          </cell>
          <cell r="F129" t="str">
            <v>P</v>
          </cell>
          <cell r="G129" t="str">
            <v>Islam</v>
          </cell>
          <cell r="H129" t="str">
            <v>K/3</v>
          </cell>
          <cell r="I129" t="str">
            <v>3672041011680001</v>
          </cell>
          <cell r="J129" t="str">
            <v>Link. Ciwandan Rt. 002 Rw. 001 Kel. Kepuh Ciwandan Cilegon</v>
          </cell>
          <cell r="K129"/>
          <cell r="L129"/>
          <cell r="M129" t="str">
            <v>SMA/SMK</v>
          </cell>
          <cell r="N129" t="str">
            <v>MESIN</v>
          </cell>
          <cell r="O129"/>
          <cell r="P129" t="str">
            <v>-</v>
          </cell>
          <cell r="Q129">
            <v>43374</v>
          </cell>
          <cell r="R129">
            <v>43374</v>
          </cell>
          <cell r="S129" t="str">
            <v>Definitif</v>
          </cell>
          <cell r="T129" t="str">
            <v>Pelaksana Ahli Fabrikasi</v>
          </cell>
          <cell r="U129" t="str">
            <v>Pelaksana Ahli Fabrikasi</v>
          </cell>
          <cell r="V129">
            <v>44105</v>
          </cell>
          <cell r="W129" t="str">
            <v>PRODUKSI FABRIKASI</v>
          </cell>
          <cell r="X129" t="str">
            <v>PABRIK KOMPONEN TURBIN</v>
          </cell>
          <cell r="Y129" t="str">
            <v>Core</v>
          </cell>
          <cell r="Z129">
            <v>6</v>
          </cell>
          <cell r="AA129">
            <v>2</v>
          </cell>
          <cell r="AB129">
            <v>44424</v>
          </cell>
          <cell r="AC129">
            <v>4900000</v>
          </cell>
          <cell r="AD129">
            <v>544444</v>
          </cell>
          <cell r="AE129">
            <v>-375044.44444444403</v>
          </cell>
          <cell r="AF129">
            <v>0</v>
          </cell>
          <cell r="AG129">
            <v>5069399.555555556</v>
          </cell>
          <cell r="AH129">
            <v>2450000</v>
          </cell>
          <cell r="AI129">
            <v>0</v>
          </cell>
          <cell r="AJ129">
            <v>0</v>
          </cell>
          <cell r="AK129">
            <v>0</v>
          </cell>
          <cell r="AL129">
            <v>2450000</v>
          </cell>
          <cell r="AM129" t="str">
            <v>A</v>
          </cell>
          <cell r="AN129" t="str">
            <v>H</v>
          </cell>
          <cell r="AO129">
            <v>44433</v>
          </cell>
          <cell r="AP129" t="str">
            <v>PKT</v>
          </cell>
          <cell r="AQ129" t="str">
            <v>-</v>
          </cell>
          <cell r="AR129" t="str">
            <v>TL</v>
          </cell>
          <cell r="AS129" t="str">
            <v>TL</v>
          </cell>
          <cell r="AT129" t="str">
            <v>-</v>
          </cell>
          <cell r="AU129" t="str">
            <v>KT</v>
          </cell>
          <cell r="AV129" t="str">
            <v>T</v>
          </cell>
          <cell r="AW129" t="str">
            <v>C</v>
          </cell>
        </row>
        <row r="130">
          <cell r="C130">
            <v>685268</v>
          </cell>
          <cell r="D130" t="str">
            <v>Lamongan</v>
          </cell>
          <cell r="E130">
            <v>25164</v>
          </cell>
          <cell r="F130" t="str">
            <v>P</v>
          </cell>
          <cell r="G130" t="str">
            <v>Islam</v>
          </cell>
          <cell r="H130" t="str">
            <v>K/3</v>
          </cell>
          <cell r="I130" t="str">
            <v>3517102211680001</v>
          </cell>
          <cell r="J130"/>
          <cell r="K130"/>
          <cell r="L130"/>
          <cell r="M130" t="str">
            <v>STM</v>
          </cell>
          <cell r="N130" t="str">
            <v>Mesin</v>
          </cell>
          <cell r="O130"/>
          <cell r="P130">
            <v>1988</v>
          </cell>
          <cell r="Q130">
            <v>34425</v>
          </cell>
          <cell r="R130">
            <v>34790</v>
          </cell>
          <cell r="S130" t="str">
            <v>Definitif</v>
          </cell>
          <cell r="T130" t="str">
            <v xml:space="preserve">Supervisor Finishing 5   </v>
          </cell>
          <cell r="U130" t="str">
            <v xml:space="preserve">Supervisor Finishing 5   </v>
          </cell>
          <cell r="V130">
            <v>44136</v>
          </cell>
          <cell r="W130" t="str">
            <v>BAGIAN PRODUKSI 2</v>
          </cell>
          <cell r="X130" t="str">
            <v>PABRIK PENGECORAN</v>
          </cell>
          <cell r="Y130" t="str">
            <v>Core</v>
          </cell>
          <cell r="Z130">
            <v>4</v>
          </cell>
          <cell r="AA130">
            <v>4</v>
          </cell>
          <cell r="AB130">
            <v>44424</v>
          </cell>
          <cell r="AC130">
            <v>6900000</v>
          </cell>
          <cell r="AD130">
            <v>766667</v>
          </cell>
          <cell r="AE130">
            <v>-46886.666666666977</v>
          </cell>
          <cell r="AF130">
            <v>2079770</v>
          </cell>
          <cell r="AG130">
            <v>9699550.3333333321</v>
          </cell>
          <cell r="AH130">
            <v>5175000</v>
          </cell>
          <cell r="AI130">
            <v>575000</v>
          </cell>
          <cell r="AJ130">
            <v>-46886.666666666977</v>
          </cell>
          <cell r="AK130">
            <v>1039885</v>
          </cell>
          <cell r="AL130">
            <v>6742998.333333333</v>
          </cell>
          <cell r="AM130" t="str">
            <v>A</v>
          </cell>
          <cell r="AN130" t="str">
            <v>-</v>
          </cell>
          <cell r="AO130" t="str">
            <v>-</v>
          </cell>
          <cell r="AP130" t="str">
            <v>FOU</v>
          </cell>
          <cell r="AQ130" t="str">
            <v>-</v>
          </cell>
          <cell r="AR130" t="str">
            <v>TTL</v>
          </cell>
          <cell r="AS130" t="str">
            <v>TTL</v>
          </cell>
          <cell r="AT130" t="str">
            <v>BP</v>
          </cell>
          <cell r="AU130" t="str">
            <v>KT</v>
          </cell>
          <cell r="AV130" t="str">
            <v>T</v>
          </cell>
          <cell r="AW130" t="str">
            <v>C</v>
          </cell>
        </row>
        <row r="131">
          <cell r="C131">
            <v>685249</v>
          </cell>
          <cell r="D131" t="str">
            <v>Ngawi</v>
          </cell>
          <cell r="E131">
            <v>25184</v>
          </cell>
          <cell r="F131" t="str">
            <v>P</v>
          </cell>
          <cell r="G131" t="str">
            <v>Islam</v>
          </cell>
          <cell r="H131" t="str">
            <v>K/2</v>
          </cell>
          <cell r="I131" t="str">
            <v>3672081609700001</v>
          </cell>
          <cell r="J131"/>
          <cell r="K131"/>
          <cell r="L131"/>
          <cell r="M131" t="str">
            <v>S1</v>
          </cell>
          <cell r="N131" t="str">
            <v>Teknik Industri</v>
          </cell>
          <cell r="O131"/>
          <cell r="P131">
            <v>2019</v>
          </cell>
          <cell r="Q131">
            <v>34335</v>
          </cell>
          <cell r="R131">
            <v>34700</v>
          </cell>
          <cell r="S131" t="str">
            <v>Definitif</v>
          </cell>
          <cell r="T131" t="str">
            <v>Junior Inspector Unit Pengendalian Kualitas</v>
          </cell>
          <cell r="U131" t="str">
            <v>Junior Inspector Unit Pengendalian Kualitas</v>
          </cell>
          <cell r="V131">
            <v>44061</v>
          </cell>
          <cell r="W131" t="str">
            <v xml:space="preserve">UNIT PENGENDALIAN KUALITAS </v>
          </cell>
          <cell r="X131" t="str">
            <v>PABRIK PERALATAN INDUSTRI</v>
          </cell>
          <cell r="Y131" t="str">
            <v>Core</v>
          </cell>
          <cell r="Z131">
            <v>5</v>
          </cell>
          <cell r="AA131">
            <v>3</v>
          </cell>
          <cell r="AB131">
            <v>44424</v>
          </cell>
          <cell r="AC131">
            <v>5900000</v>
          </cell>
          <cell r="AD131">
            <v>655556</v>
          </cell>
          <cell r="AE131">
            <v>1508819.444444444</v>
          </cell>
          <cell r="AF131">
            <v>0</v>
          </cell>
          <cell r="AG131">
            <v>8064375.444444444</v>
          </cell>
          <cell r="AH131">
            <v>2950000</v>
          </cell>
          <cell r="AI131">
            <v>0</v>
          </cell>
          <cell r="AJ131">
            <v>0</v>
          </cell>
          <cell r="AK131">
            <v>0</v>
          </cell>
          <cell r="AL131">
            <v>2950000</v>
          </cell>
          <cell r="AM131" t="str">
            <v>A</v>
          </cell>
          <cell r="AN131" t="str">
            <v>H</v>
          </cell>
          <cell r="AO131">
            <v>44433</v>
          </cell>
          <cell r="AP131" t="str">
            <v>PPI</v>
          </cell>
          <cell r="AQ131" t="str">
            <v>-</v>
          </cell>
          <cell r="AR131" t="str">
            <v>TTL</v>
          </cell>
          <cell r="AS131" t="str">
            <v>TL</v>
          </cell>
          <cell r="AT131" t="str">
            <v>BPP</v>
          </cell>
          <cell r="AU131" t="str">
            <v>KT</v>
          </cell>
          <cell r="AV131" t="str">
            <v>T</v>
          </cell>
          <cell r="AW131" t="str">
            <v>F</v>
          </cell>
        </row>
        <row r="132">
          <cell r="C132">
            <v>685908</v>
          </cell>
          <cell r="D132" t="str">
            <v>Jakarta</v>
          </cell>
          <cell r="E132">
            <v>25194</v>
          </cell>
          <cell r="F132" t="str">
            <v>P</v>
          </cell>
          <cell r="G132" t="str">
            <v>Islam</v>
          </cell>
          <cell r="H132" t="str">
            <v>K/3</v>
          </cell>
          <cell r="I132" t="str">
            <v>3672022212680001</v>
          </cell>
          <cell r="J132" t="str">
            <v>Jl. Kemuning Raya K-11 No.05, Ciwedus Cilegon</v>
          </cell>
          <cell r="K132"/>
          <cell r="L132"/>
          <cell r="M132" t="str">
            <v>S1</v>
          </cell>
          <cell r="N132" t="str">
            <v xml:space="preserve">Ekonomi Management </v>
          </cell>
          <cell r="O132"/>
          <cell r="P132" t="str">
            <v>-</v>
          </cell>
          <cell r="Q132">
            <v>43374</v>
          </cell>
          <cell r="R132">
            <v>43374</v>
          </cell>
          <cell r="S132" t="str">
            <v>Definitif</v>
          </cell>
          <cell r="T132" t="str">
            <v>Officer Bagian Keuangan</v>
          </cell>
          <cell r="U132" t="str">
            <v>Officer Bagian Keuangan</v>
          </cell>
          <cell r="V132">
            <v>44105</v>
          </cell>
          <cell r="W132" t="str">
            <v>BAGIAN ADMINISTRASI &amp; KEUANGAN</v>
          </cell>
          <cell r="X132" t="str">
            <v>DIVISI PEMBANGKIT</v>
          </cell>
          <cell r="Y132" t="str">
            <v>Support</v>
          </cell>
          <cell r="Z132">
            <v>5</v>
          </cell>
          <cell r="AA132">
            <v>5</v>
          </cell>
          <cell r="AB132">
            <v>44424</v>
          </cell>
          <cell r="AC132">
            <v>7900000</v>
          </cell>
          <cell r="AD132">
            <v>877778</v>
          </cell>
          <cell r="AE132">
            <v>1295557.4999999991</v>
          </cell>
          <cell r="AF132">
            <v>0</v>
          </cell>
          <cell r="AG132">
            <v>10073335.5</v>
          </cell>
          <cell r="AH132">
            <v>5175000</v>
          </cell>
          <cell r="AI132">
            <v>575000</v>
          </cell>
          <cell r="AJ132">
            <v>1295557.4999999991</v>
          </cell>
          <cell r="AK132">
            <v>0</v>
          </cell>
          <cell r="AL132">
            <v>7045557.4999999991</v>
          </cell>
          <cell r="AM132" t="str">
            <v>A</v>
          </cell>
          <cell r="AN132" t="str">
            <v>-</v>
          </cell>
          <cell r="AO132" t="str">
            <v>-</v>
          </cell>
          <cell r="AP132" t="str">
            <v>DPM</v>
          </cell>
          <cell r="AQ132" t="str">
            <v>KSD</v>
          </cell>
          <cell r="AR132" t="str">
            <v>TADM</v>
          </cell>
          <cell r="AS132" t="str">
            <v>TADM</v>
          </cell>
          <cell r="AT132" t="str">
            <v>-</v>
          </cell>
          <cell r="AU132" t="str">
            <v>KT</v>
          </cell>
          <cell r="AV132" t="str">
            <v>NT</v>
          </cell>
          <cell r="AW132" t="str">
            <v>F</v>
          </cell>
        </row>
        <row r="133">
          <cell r="C133">
            <v>696083</v>
          </cell>
          <cell r="D133" t="str">
            <v>Serang</v>
          </cell>
          <cell r="E133">
            <v>25244</v>
          </cell>
          <cell r="F133" t="str">
            <v>P</v>
          </cell>
          <cell r="G133" t="str">
            <v>Islam</v>
          </cell>
          <cell r="H133" t="str">
            <v>K/3</v>
          </cell>
          <cell r="I133" t="str">
            <v>3672081002690006</v>
          </cell>
          <cell r="J133" t="str">
            <v>Link. Dringo Landoh Rt/Rw 014/003 Kel/Desa Dringo Kec Citangkil Cilegon</v>
          </cell>
          <cell r="K133"/>
          <cell r="L133"/>
          <cell r="M133" t="str">
            <v>SMA/SMK</v>
          </cell>
          <cell r="N133" t="str">
            <v>-</v>
          </cell>
          <cell r="O133"/>
          <cell r="P133" t="str">
            <v>-</v>
          </cell>
          <cell r="Q133">
            <v>43374</v>
          </cell>
          <cell r="R133">
            <v>43374</v>
          </cell>
          <cell r="S133" t="str">
            <v>Definitif</v>
          </cell>
          <cell r="T133" t="str">
            <v>Pelaksana Pengelasan</v>
          </cell>
          <cell r="U133" t="str">
            <v>Pelaksana Pengelasan</v>
          </cell>
          <cell r="V133">
            <v>44105</v>
          </cell>
          <cell r="W133" t="str">
            <v>PRODUKSI FABRIKASI</v>
          </cell>
          <cell r="X133" t="str">
            <v>PABRIK KOMPONEN TURBIN</v>
          </cell>
          <cell r="Y133" t="str">
            <v>Core</v>
          </cell>
          <cell r="Z133">
            <v>6</v>
          </cell>
          <cell r="AA133">
            <v>1</v>
          </cell>
          <cell r="AB133">
            <v>44424</v>
          </cell>
          <cell r="AC133">
            <v>4500000</v>
          </cell>
          <cell r="AD133">
            <v>500000</v>
          </cell>
          <cell r="AE133">
            <v>592600</v>
          </cell>
          <cell r="AF133">
            <v>0</v>
          </cell>
          <cell r="AG133">
            <v>5592600</v>
          </cell>
          <cell r="AH133">
            <v>3375000</v>
          </cell>
          <cell r="AI133">
            <v>375000</v>
          </cell>
          <cell r="AJ133">
            <v>592600</v>
          </cell>
          <cell r="AK133">
            <v>0</v>
          </cell>
          <cell r="AL133">
            <v>4342600</v>
          </cell>
          <cell r="AM133" t="str">
            <v>A</v>
          </cell>
          <cell r="AN133" t="str">
            <v>-</v>
          </cell>
          <cell r="AO133" t="str">
            <v>-</v>
          </cell>
          <cell r="AP133" t="str">
            <v>PKT</v>
          </cell>
          <cell r="AQ133" t="str">
            <v>-</v>
          </cell>
          <cell r="AR133" t="str">
            <v>TL</v>
          </cell>
          <cell r="AS133" t="str">
            <v>TL</v>
          </cell>
          <cell r="AT133" t="str">
            <v>-</v>
          </cell>
          <cell r="AU133" t="str">
            <v>KT</v>
          </cell>
          <cell r="AV133" t="str">
            <v>T</v>
          </cell>
          <cell r="AW133" t="str">
            <v>C</v>
          </cell>
        </row>
        <row r="134">
          <cell r="C134">
            <v>695255</v>
          </cell>
          <cell r="D134" t="str">
            <v>Malang</v>
          </cell>
          <cell r="E134">
            <v>25266</v>
          </cell>
          <cell r="F134" t="str">
            <v>P</v>
          </cell>
          <cell r="G134" t="str">
            <v>Islam</v>
          </cell>
          <cell r="H134" t="str">
            <v>K/3</v>
          </cell>
          <cell r="I134" t="str">
            <v>3525110403690022</v>
          </cell>
          <cell r="J134"/>
          <cell r="K134"/>
          <cell r="L134"/>
          <cell r="M134" t="str">
            <v>S1</v>
          </cell>
          <cell r="N134" t="str">
            <v>Teknik Mesin</v>
          </cell>
          <cell r="O134" t="str">
            <v>Universitas Brawijaya</v>
          </cell>
          <cell r="P134">
            <v>1993</v>
          </cell>
          <cell r="Q134">
            <v>34366</v>
          </cell>
          <cell r="R134">
            <v>34731</v>
          </cell>
          <cell r="S134" t="str">
            <v>Definitif</v>
          </cell>
          <cell r="T134" t="str">
            <v>Senior Manager Pabrik Precision &amp; Heavy Machinery</v>
          </cell>
          <cell r="U134" t="str">
            <v>Senior Manager Pabrik Precision &amp; Heavy Machinery</v>
          </cell>
          <cell r="V134">
            <v>44061</v>
          </cell>
          <cell r="W134" t="str">
            <v>PABRIK PRECISION &amp; HEAVY MACHINERY</v>
          </cell>
          <cell r="X134" t="str">
            <v>PABRIK PRECISION &amp; HEAVY MACHINERY</v>
          </cell>
          <cell r="Y134" t="str">
            <v>Core</v>
          </cell>
          <cell r="Z134">
            <v>2</v>
          </cell>
          <cell r="AA134">
            <v>8</v>
          </cell>
          <cell r="AB134">
            <v>44424</v>
          </cell>
          <cell r="AC134">
            <v>10900000</v>
          </cell>
          <cell r="AD134">
            <v>1211111</v>
          </cell>
          <cell r="AE134">
            <v>8446638.8888888881</v>
          </cell>
          <cell r="AF134">
            <v>3468750</v>
          </cell>
          <cell r="AG134">
            <v>24026499.888888888</v>
          </cell>
          <cell r="AH134">
            <v>8175000</v>
          </cell>
          <cell r="AI134">
            <v>908333.33333333326</v>
          </cell>
          <cell r="AJ134">
            <v>8446638.8888888881</v>
          </cell>
          <cell r="AK134">
            <v>1734375</v>
          </cell>
          <cell r="AL134">
            <v>19264347.222222224</v>
          </cell>
          <cell r="AM134" t="str">
            <v>A</v>
          </cell>
          <cell r="AN134" t="str">
            <v>-</v>
          </cell>
          <cell r="AO134" t="str">
            <v>-</v>
          </cell>
          <cell r="AP134" t="str">
            <v>PPI</v>
          </cell>
          <cell r="AQ134" t="str">
            <v>-</v>
          </cell>
          <cell r="AR134" t="str">
            <v>TTL</v>
          </cell>
          <cell r="AS134" t="str">
            <v>TTL</v>
          </cell>
          <cell r="AT134" t="str">
            <v>-</v>
          </cell>
          <cell r="AU134" t="str">
            <v>KT</v>
          </cell>
          <cell r="AV134" t="str">
            <v>T</v>
          </cell>
          <cell r="AW134" t="str">
            <v>F</v>
          </cell>
        </row>
        <row r="135">
          <cell r="C135">
            <v>695095</v>
          </cell>
          <cell r="D135" t="str">
            <v>Tegal</v>
          </cell>
          <cell r="E135">
            <v>25269</v>
          </cell>
          <cell r="F135" t="str">
            <v>P</v>
          </cell>
          <cell r="G135" t="str">
            <v>Islam</v>
          </cell>
          <cell r="H135" t="str">
            <v>K/2</v>
          </cell>
          <cell r="I135" t="str">
            <v>3328150703690001</v>
          </cell>
          <cell r="J135"/>
          <cell r="K135"/>
          <cell r="L135"/>
          <cell r="M135" t="str">
            <v>STM</v>
          </cell>
          <cell r="N135" t="str">
            <v>Mesin</v>
          </cell>
          <cell r="O135"/>
          <cell r="P135">
            <v>1988</v>
          </cell>
          <cell r="Q135">
            <v>32412</v>
          </cell>
          <cell r="R135">
            <v>33848</v>
          </cell>
          <cell r="S135" t="str">
            <v>Definitif</v>
          </cell>
          <cell r="T135" t="str">
            <v>Supervisor Pengendalian 1</v>
          </cell>
          <cell r="U135" t="str">
            <v>Supervisor Pengendalian 1</v>
          </cell>
          <cell r="V135">
            <v>44061</v>
          </cell>
          <cell r="W135" t="str">
            <v>BAGIAN PENGENDALIAN MATERIAL &amp; PRODUKSI</v>
          </cell>
          <cell r="X135" t="str">
            <v>DIVISI SUMBER DAYA AIR</v>
          </cell>
          <cell r="Y135" t="str">
            <v>Core</v>
          </cell>
          <cell r="Z135">
            <v>4</v>
          </cell>
          <cell r="AA135">
            <v>4</v>
          </cell>
          <cell r="AB135">
            <v>44424</v>
          </cell>
          <cell r="AC135">
            <v>6900000</v>
          </cell>
          <cell r="AD135">
            <v>766667</v>
          </cell>
          <cell r="AE135">
            <v>217113.33333333302</v>
          </cell>
          <cell r="AF135">
            <v>2079770</v>
          </cell>
          <cell r="AG135">
            <v>9963550.3333333321</v>
          </cell>
          <cell r="AH135">
            <v>5175000</v>
          </cell>
          <cell r="AI135">
            <v>575000</v>
          </cell>
          <cell r="AJ135">
            <v>217113.33333333302</v>
          </cell>
          <cell r="AK135">
            <v>1039885</v>
          </cell>
          <cell r="AL135">
            <v>7006998.333333333</v>
          </cell>
          <cell r="AM135" t="str">
            <v>A</v>
          </cell>
          <cell r="AN135" t="str">
            <v>-</v>
          </cell>
          <cell r="AO135" t="str">
            <v>-</v>
          </cell>
          <cell r="AP135" t="str">
            <v>DSA</v>
          </cell>
          <cell r="AQ135" t="str">
            <v>PIV</v>
          </cell>
          <cell r="AR135" t="str">
            <v>TTL</v>
          </cell>
          <cell r="AS135" t="str">
            <v>TTL</v>
          </cell>
          <cell r="AT135" t="str">
            <v>-</v>
          </cell>
          <cell r="AU135" t="str">
            <v>KT</v>
          </cell>
          <cell r="AV135" t="str">
            <v>T</v>
          </cell>
          <cell r="AW135" t="str">
            <v>C</v>
          </cell>
        </row>
        <row r="136">
          <cell r="C136">
            <v>695056</v>
          </cell>
          <cell r="D136" t="str">
            <v>Nganjuk</v>
          </cell>
          <cell r="E136">
            <v>25272</v>
          </cell>
          <cell r="F136" t="str">
            <v>P</v>
          </cell>
          <cell r="G136" t="str">
            <v>Islam</v>
          </cell>
          <cell r="H136" t="str">
            <v>K/3</v>
          </cell>
          <cell r="I136" t="str">
            <v>3578043006700006</v>
          </cell>
          <cell r="J136" t="str">
            <v>Gg.Berdikari.rt.08/rw.05 Bohar.taman Sidoarjo</v>
          </cell>
          <cell r="K136" t="str">
            <v>6281230223299</v>
          </cell>
          <cell r="L136"/>
          <cell r="M136" t="str">
            <v>STM</v>
          </cell>
          <cell r="N136" t="str">
            <v>Mesin</v>
          </cell>
          <cell r="O136"/>
          <cell r="P136">
            <v>1989</v>
          </cell>
          <cell r="Q136">
            <v>33208</v>
          </cell>
          <cell r="R136">
            <v>33772</v>
          </cell>
          <cell r="S136" t="str">
            <v>Pjs.</v>
          </cell>
          <cell r="T136" t="str">
            <v xml:space="preserve">Supervisor Perakitan 2  </v>
          </cell>
          <cell r="U136" t="str">
            <v xml:space="preserve">Pjs. Supervisor Perakitan 2  </v>
          </cell>
          <cell r="V136">
            <v>44571</v>
          </cell>
          <cell r="W136" t="str">
            <v>BAGIAN PRODUKSI PABRIK PERALATAN INDUSTRI 2</v>
          </cell>
          <cell r="X136" t="str">
            <v>PABRIK PERALATAN INDUSTRI</v>
          </cell>
          <cell r="Y136" t="str">
            <v>Core</v>
          </cell>
          <cell r="Z136">
            <v>4</v>
          </cell>
          <cell r="AA136">
            <v>3</v>
          </cell>
          <cell r="AB136">
            <v>44424</v>
          </cell>
          <cell r="AC136">
            <v>5900000</v>
          </cell>
          <cell r="AD136">
            <v>655556</v>
          </cell>
          <cell r="AE136">
            <v>30351.444444444031</v>
          </cell>
          <cell r="AF136">
            <v>1871793</v>
          </cell>
          <cell r="AG136">
            <v>8457700.444444444</v>
          </cell>
          <cell r="AH136">
            <v>4425000</v>
          </cell>
          <cell r="AI136">
            <v>491666.66666666674</v>
          </cell>
          <cell r="AJ136">
            <v>30351.444444444031</v>
          </cell>
          <cell r="AK136">
            <v>935896.5</v>
          </cell>
          <cell r="AL136">
            <v>5882914.611111111</v>
          </cell>
          <cell r="AM136" t="str">
            <v>A</v>
          </cell>
          <cell r="AN136" t="str">
            <v>H</v>
          </cell>
          <cell r="AO136">
            <v>44743</v>
          </cell>
          <cell r="AP136" t="str">
            <v>PPI</v>
          </cell>
          <cell r="AQ136" t="str">
            <v>-</v>
          </cell>
          <cell r="AR136" t="str">
            <v>TTL</v>
          </cell>
          <cell r="AS136" t="str">
            <v>TTL</v>
          </cell>
          <cell r="AT136" t="str">
            <v>BP</v>
          </cell>
          <cell r="AU136" t="str">
            <v>KT</v>
          </cell>
          <cell r="AV136" t="str">
            <v>T</v>
          </cell>
          <cell r="AW136" t="str">
            <v>C</v>
          </cell>
        </row>
        <row r="137">
          <cell r="C137">
            <v>694786</v>
          </cell>
          <cell r="D137" t="str">
            <v>Tegal</v>
          </cell>
          <cell r="E137">
            <v>25272</v>
          </cell>
          <cell r="F137" t="str">
            <v>W</v>
          </cell>
          <cell r="G137" t="str">
            <v>Islam</v>
          </cell>
          <cell r="H137" t="str">
            <v>BS/3</v>
          </cell>
          <cell r="I137" t="str">
            <v xml:space="preserve"> 3672082802660003</v>
          </cell>
          <cell r="J137" t="str">
            <v>Jl. Semanggi Raya No.22 Tegal</v>
          </cell>
          <cell r="K137" t="str">
            <v>6281542161549</v>
          </cell>
          <cell r="L137"/>
          <cell r="M137" t="str">
            <v>SMEA</v>
          </cell>
          <cell r="N137" t="str">
            <v xml:space="preserve">Tata Buku </v>
          </cell>
          <cell r="O137"/>
          <cell r="P137">
            <v>1987</v>
          </cell>
          <cell r="Q137">
            <v>32548</v>
          </cell>
          <cell r="R137">
            <v>33512</v>
          </cell>
          <cell r="S137" t="str">
            <v>Definitif</v>
          </cell>
          <cell r="T137" t="str">
            <v xml:space="preserve">Junior Officer Bidang Operasi Keuangan  </v>
          </cell>
          <cell r="U137" t="str">
            <v xml:space="preserve">Junior Officer Bidang Operasi Keuangan  </v>
          </cell>
          <cell r="V137" t="str">
            <v>-</v>
          </cell>
          <cell r="W137" t="str">
            <v>BAGIAN ADMINISTRASI KEUANGAN</v>
          </cell>
          <cell r="X137" t="str">
            <v>DIVISI SUMBER DAYA AIR</v>
          </cell>
          <cell r="Y137" t="str">
            <v>Support</v>
          </cell>
          <cell r="Z137">
            <v>5</v>
          </cell>
          <cell r="AA137">
            <v>3</v>
          </cell>
          <cell r="AB137">
            <v>44424</v>
          </cell>
          <cell r="AC137">
            <v>5900000</v>
          </cell>
          <cell r="AD137">
            <v>655556</v>
          </cell>
          <cell r="AE137">
            <v>1373294.444444444</v>
          </cell>
          <cell r="AF137">
            <v>0</v>
          </cell>
          <cell r="AG137">
            <v>7928850.444444444</v>
          </cell>
          <cell r="AH137">
            <v>4425000</v>
          </cell>
          <cell r="AI137">
            <v>491666.66666666674</v>
          </cell>
          <cell r="AJ137">
            <v>1373294.444444444</v>
          </cell>
          <cell r="AK137">
            <v>0</v>
          </cell>
          <cell r="AL137">
            <v>6289961.111111111</v>
          </cell>
          <cell r="AM137" t="str">
            <v>A</v>
          </cell>
          <cell r="AN137" t="str">
            <v>-</v>
          </cell>
          <cell r="AO137" t="str">
            <v>-</v>
          </cell>
          <cell r="AP137" t="str">
            <v>DSA</v>
          </cell>
          <cell r="AQ137" t="str">
            <v>KSD</v>
          </cell>
          <cell r="AR137" t="str">
            <v>TADM</v>
          </cell>
          <cell r="AS137" t="str">
            <v>TADM</v>
          </cell>
          <cell r="AT137" t="str">
            <v>-</v>
          </cell>
          <cell r="AU137" t="str">
            <v>KT</v>
          </cell>
          <cell r="AV137" t="str">
            <v>NT</v>
          </cell>
          <cell r="AW137" t="str">
            <v>C</v>
          </cell>
        </row>
        <row r="138">
          <cell r="C138">
            <v>694847</v>
          </cell>
          <cell r="D138" t="str">
            <v>Jombang</v>
          </cell>
          <cell r="E138">
            <v>25284</v>
          </cell>
          <cell r="F138" t="str">
            <v>P</v>
          </cell>
          <cell r="G138" t="str">
            <v>Islam</v>
          </cell>
          <cell r="H138" t="str">
            <v>K/2</v>
          </cell>
          <cell r="I138" t="str">
            <v>3515152203690003</v>
          </cell>
          <cell r="J138" t="str">
            <v>Perum.Tri dasa windu asri blok E no. 4 buduran sidoarjo Kabupaten</v>
          </cell>
          <cell r="K138" t="str">
            <v>628121616423</v>
          </cell>
          <cell r="L138"/>
          <cell r="M138" t="str">
            <v>S1</v>
          </cell>
          <cell r="N138" t="str">
            <v xml:space="preserve"> Teknik Industri </v>
          </cell>
          <cell r="O138"/>
          <cell r="P138">
            <v>2003</v>
          </cell>
          <cell r="Q138">
            <v>33162</v>
          </cell>
          <cell r="R138">
            <v>33527</v>
          </cell>
          <cell r="S138" t="str">
            <v>Definitif</v>
          </cell>
          <cell r="T138" t="str">
            <v>Junior Engineer</v>
          </cell>
          <cell r="U138" t="str">
            <v>Junior Engineer</v>
          </cell>
          <cell r="V138">
            <v>44728</v>
          </cell>
          <cell r="W138" t="str">
            <v>BIDANG OPERASI</v>
          </cell>
          <cell r="X138" t="str">
            <v>DIVISI INDUSTRI GULA &amp; AGRO</v>
          </cell>
          <cell r="Y138" t="str">
            <v>Core</v>
          </cell>
          <cell r="Z138">
            <v>5</v>
          </cell>
          <cell r="AA138">
            <v>4</v>
          </cell>
          <cell r="AB138">
            <v>44424</v>
          </cell>
          <cell r="AC138">
            <v>6900000</v>
          </cell>
          <cell r="AD138">
            <v>766667</v>
          </cell>
          <cell r="AE138">
            <v>340208.33333333302</v>
          </cell>
          <cell r="AF138">
            <v>0</v>
          </cell>
          <cell r="AG138">
            <v>8006875.333333333</v>
          </cell>
          <cell r="AH138">
            <v>5175000</v>
          </cell>
          <cell r="AI138">
            <v>575000</v>
          </cell>
          <cell r="AJ138">
            <v>340208.33333333302</v>
          </cell>
          <cell r="AK138">
            <v>0</v>
          </cell>
          <cell r="AL138">
            <v>6090208.333333333</v>
          </cell>
          <cell r="AM138" t="str">
            <v>A</v>
          </cell>
          <cell r="AN138" t="str">
            <v>-</v>
          </cell>
          <cell r="AO138" t="str">
            <v>-</v>
          </cell>
          <cell r="AP138" t="str">
            <v>DGA</v>
          </cell>
          <cell r="AQ138" t="str">
            <v>OPS</v>
          </cell>
          <cell r="AR138" t="str">
            <v>TTL</v>
          </cell>
          <cell r="AS138" t="str">
            <v>TTL</v>
          </cell>
          <cell r="AT138" t="str">
            <v>-</v>
          </cell>
          <cell r="AU138" t="str">
            <v>KT</v>
          </cell>
          <cell r="AV138" t="str">
            <v>T</v>
          </cell>
          <cell r="AW138" t="str">
            <v>F</v>
          </cell>
        </row>
        <row r="139">
          <cell r="C139">
            <v>695682</v>
          </cell>
          <cell r="D139" t="str">
            <v>Palembang</v>
          </cell>
          <cell r="E139">
            <v>25284</v>
          </cell>
          <cell r="F139" t="str">
            <v>P</v>
          </cell>
          <cell r="G139" t="str">
            <v>Islam</v>
          </cell>
          <cell r="H139" t="str">
            <v>K/4</v>
          </cell>
          <cell r="I139" t="str">
            <v>3210122203690020</v>
          </cell>
          <cell r="J139"/>
          <cell r="K139"/>
          <cell r="L139"/>
          <cell r="M139" t="str">
            <v>S1</v>
          </cell>
          <cell r="N139" t="str">
            <v xml:space="preserve"> Teknik Industri </v>
          </cell>
          <cell r="O139" t="str">
            <v>Universitas Jenderal Achmad Yani</v>
          </cell>
          <cell r="P139">
            <v>2003</v>
          </cell>
          <cell r="Q139">
            <v>42851</v>
          </cell>
          <cell r="R139">
            <v>42979</v>
          </cell>
          <cell r="S139" t="str">
            <v>Definitif</v>
          </cell>
          <cell r="T139" t="str">
            <v>General Manager Divisi Sumber Daya Air</v>
          </cell>
          <cell r="U139" t="str">
            <v>General Manager Divisi Sumber Daya Air</v>
          </cell>
          <cell r="V139">
            <v>44166</v>
          </cell>
          <cell r="W139" t="str">
            <v>DIVISI SUMBER DAYA AIR</v>
          </cell>
          <cell r="X139" t="str">
            <v>DIVISI SUMBER DAYA AIR</v>
          </cell>
          <cell r="Y139" t="str">
            <v>Core</v>
          </cell>
          <cell r="Z139">
            <v>1</v>
          </cell>
          <cell r="AA139">
            <v>9</v>
          </cell>
          <cell r="AB139">
            <v>44424</v>
          </cell>
          <cell r="AC139">
            <v>11900000</v>
          </cell>
          <cell r="AD139">
            <v>1322222</v>
          </cell>
          <cell r="AE139">
            <v>688337.77777777798</v>
          </cell>
          <cell r="AF139">
            <v>10038840</v>
          </cell>
          <cell r="AG139">
            <v>23949399.777777776</v>
          </cell>
          <cell r="AH139">
            <v>8925000</v>
          </cell>
          <cell r="AI139">
            <v>991666.66666666674</v>
          </cell>
          <cell r="AJ139">
            <v>688337.77777777798</v>
          </cell>
          <cell r="AK139">
            <v>5019420</v>
          </cell>
          <cell r="AL139">
            <v>15624424.444444444</v>
          </cell>
          <cell r="AM139" t="str">
            <v>A</v>
          </cell>
          <cell r="AN139" t="str">
            <v>-</v>
          </cell>
          <cell r="AO139" t="str">
            <v>-</v>
          </cell>
          <cell r="AP139" t="str">
            <v>DSA</v>
          </cell>
          <cell r="AQ139" t="str">
            <v>-</v>
          </cell>
          <cell r="AR139" t="str">
            <v>TPEM</v>
          </cell>
          <cell r="AS139" t="str">
            <v>TPEM</v>
          </cell>
          <cell r="AT139" t="str">
            <v>-</v>
          </cell>
          <cell r="AU139" t="str">
            <v>KT</v>
          </cell>
          <cell r="AV139" t="str">
            <v>T</v>
          </cell>
          <cell r="AW139" t="str">
            <v>F</v>
          </cell>
        </row>
        <row r="140">
          <cell r="C140">
            <v>695471</v>
          </cell>
          <cell r="D140" t="str">
            <v>Lumajang</v>
          </cell>
          <cell r="E140">
            <v>25296</v>
          </cell>
          <cell r="F140" t="str">
            <v>W</v>
          </cell>
          <cell r="G140" t="str">
            <v>Islam</v>
          </cell>
          <cell r="H140" t="str">
            <v>BK</v>
          </cell>
          <cell r="I140" t="str">
            <v>3578084304690001</v>
          </cell>
          <cell r="J140" t="str">
            <v>Jl. Dharmawangsa 8/40 Surabaya</v>
          </cell>
          <cell r="K140"/>
          <cell r="L140" t="str">
            <v>angky@barata.id</v>
          </cell>
          <cell r="M140" t="str">
            <v>S1</v>
          </cell>
          <cell r="N140" t="str">
            <v>Pertanian</v>
          </cell>
          <cell r="O140" t="str">
            <v>Universitas Brawijaya</v>
          </cell>
          <cell r="P140">
            <v>1993</v>
          </cell>
          <cell r="Q140">
            <v>36617</v>
          </cell>
          <cell r="R140">
            <v>36708</v>
          </cell>
          <cell r="S140" t="str">
            <v>Definitif</v>
          </cell>
          <cell r="T140" t="str">
            <v>Staf Administrasi</v>
          </cell>
          <cell r="U140" t="str">
            <v>Staf Administrasi</v>
          </cell>
          <cell r="V140">
            <v>44746</v>
          </cell>
          <cell r="W140" t="str">
            <v>BIDANG UMUM &amp; KESEKRETARIATAN</v>
          </cell>
          <cell r="X140" t="str">
            <v>SEKRETARIAT PERUSAHAAN</v>
          </cell>
          <cell r="Y140" t="str">
            <v>Support</v>
          </cell>
          <cell r="Z140">
            <v>1</v>
          </cell>
          <cell r="AA140">
            <v>8</v>
          </cell>
          <cell r="AB140">
            <v>44424</v>
          </cell>
          <cell r="AC140">
            <v>10900000</v>
          </cell>
          <cell r="AD140">
            <v>1211111</v>
          </cell>
          <cell r="AE140">
            <v>1843019</v>
          </cell>
          <cell r="AF140">
            <v>5954040</v>
          </cell>
          <cell r="AG140">
            <v>19908170</v>
          </cell>
          <cell r="AH140">
            <v>8175000</v>
          </cell>
          <cell r="AI140">
            <v>908333.25</v>
          </cell>
          <cell r="AJ140">
            <v>1843019</v>
          </cell>
          <cell r="AK140">
            <v>2977020</v>
          </cell>
          <cell r="AL140">
            <v>13903372.25</v>
          </cell>
          <cell r="AM140" t="str">
            <v>A</v>
          </cell>
          <cell r="AN140" t="str">
            <v>H</v>
          </cell>
          <cell r="AO140">
            <v>44743</v>
          </cell>
          <cell r="AP140" t="str">
            <v>SKP</v>
          </cell>
          <cell r="AQ140" t="str">
            <v>-</v>
          </cell>
          <cell r="AR140" t="str">
            <v>TADM</v>
          </cell>
          <cell r="AS140" t="str">
            <v>TADM</v>
          </cell>
          <cell r="AT140" t="str">
            <v>-</v>
          </cell>
          <cell r="AU140" t="str">
            <v>KT</v>
          </cell>
          <cell r="AV140" t="str">
            <v>T</v>
          </cell>
          <cell r="AW140" t="str">
            <v>F</v>
          </cell>
        </row>
        <row r="141">
          <cell r="C141">
            <v>695466</v>
          </cell>
          <cell r="D141" t="str">
            <v>P. Brandan</v>
          </cell>
          <cell r="E141">
            <v>25298</v>
          </cell>
          <cell r="F141" t="str">
            <v>P</v>
          </cell>
          <cell r="G141" t="str">
            <v>Islam</v>
          </cell>
          <cell r="H141" t="str">
            <v>K/2</v>
          </cell>
          <cell r="I141" t="str">
            <v>1271030504690000</v>
          </cell>
          <cell r="J141"/>
          <cell r="K141"/>
          <cell r="L141"/>
          <cell r="M141" t="str">
            <v>SMA</v>
          </cell>
          <cell r="N141" t="str">
            <v xml:space="preserve">  Fisika </v>
          </cell>
          <cell r="O141"/>
          <cell r="P141">
            <v>1990</v>
          </cell>
          <cell r="Q141">
            <v>33338</v>
          </cell>
          <cell r="R141">
            <v>36495</v>
          </cell>
          <cell r="S141" t="str">
            <v>Definitif</v>
          </cell>
          <cell r="T141" t="str">
            <v xml:space="preserve">Pelaksana Mesin Kotter Frais A  </v>
          </cell>
          <cell r="U141" t="str">
            <v xml:space="preserve">Pelaksana Mesin Kotter Frais A  </v>
          </cell>
          <cell r="V141" t="str">
            <v>-</v>
          </cell>
          <cell r="W141" t="str">
            <v>BAGIAN PRODUKSI</v>
          </cell>
          <cell r="X141" t="str">
            <v>PABRIK KONSTRUKSI BAJA MEDAN</v>
          </cell>
          <cell r="Y141" t="str">
            <v>Core</v>
          </cell>
          <cell r="Z141">
            <v>6</v>
          </cell>
          <cell r="AA141">
            <v>2</v>
          </cell>
          <cell r="AB141">
            <v>44424</v>
          </cell>
          <cell r="AC141">
            <v>4900000</v>
          </cell>
          <cell r="AD141">
            <v>544444</v>
          </cell>
          <cell r="AE141">
            <v>1339505.555555556</v>
          </cell>
          <cell r="AF141">
            <v>0</v>
          </cell>
          <cell r="AG141">
            <v>6783949.555555556</v>
          </cell>
          <cell r="AH141">
            <v>2450000</v>
          </cell>
          <cell r="AI141">
            <v>0</v>
          </cell>
          <cell r="AJ141">
            <v>0</v>
          </cell>
          <cell r="AK141">
            <v>0</v>
          </cell>
          <cell r="AL141">
            <v>2450000</v>
          </cell>
          <cell r="AM141" t="str">
            <v>A</v>
          </cell>
          <cell r="AN141" t="str">
            <v>H</v>
          </cell>
          <cell r="AO141">
            <v>44433</v>
          </cell>
          <cell r="AP141" t="str">
            <v>MDN</v>
          </cell>
          <cell r="AQ141" t="str">
            <v>-</v>
          </cell>
          <cell r="AR141" t="str">
            <v>TL</v>
          </cell>
          <cell r="AS141" t="str">
            <v>TL</v>
          </cell>
          <cell r="AT141" t="str">
            <v>-</v>
          </cell>
          <cell r="AU141" t="str">
            <v>KT</v>
          </cell>
          <cell r="AV141" t="str">
            <v>T</v>
          </cell>
          <cell r="AW141" t="str">
            <v>C</v>
          </cell>
        </row>
        <row r="142">
          <cell r="C142">
            <v>696234</v>
          </cell>
          <cell r="D142" t="str">
            <v>Bekasi</v>
          </cell>
          <cell r="E142">
            <v>25302</v>
          </cell>
          <cell r="F142" t="str">
            <v>P</v>
          </cell>
          <cell r="G142" t="str">
            <v>Islam</v>
          </cell>
          <cell r="H142" t="str">
            <v>K/3</v>
          </cell>
          <cell r="I142" t="str">
            <v>3604050904690002</v>
          </cell>
          <cell r="J142" t="str">
            <v>Komp. Bki Blok K/1 Rt/Rw 002/004 Kel. Lebakwana Kec. Kramatwatu Serang</v>
          </cell>
          <cell r="K142"/>
          <cell r="L142"/>
          <cell r="M142" t="str">
            <v>D3</v>
          </cell>
          <cell r="N142" t="str">
            <v>Mesin Industri</v>
          </cell>
          <cell r="O142"/>
          <cell r="P142" t="str">
            <v>-</v>
          </cell>
          <cell r="Q142">
            <v>43374</v>
          </cell>
          <cell r="R142">
            <v>43374</v>
          </cell>
          <cell r="S142" t="str">
            <v>Definitif</v>
          </cell>
          <cell r="T142" t="str">
            <v>Operator Mesin</v>
          </cell>
          <cell r="U142" t="str">
            <v>Operator Mesin</v>
          </cell>
          <cell r="V142">
            <v>44105</v>
          </cell>
          <cell r="W142" t="str">
            <v>PRODUKSI FABRIKASI</v>
          </cell>
          <cell r="X142" t="str">
            <v>PABRIK KOMPONEN TURBIN</v>
          </cell>
          <cell r="Y142" t="str">
            <v>Core</v>
          </cell>
          <cell r="Z142">
            <v>6</v>
          </cell>
          <cell r="AA142">
            <v>2</v>
          </cell>
          <cell r="AB142">
            <v>44424</v>
          </cell>
          <cell r="AC142">
            <v>4900000</v>
          </cell>
          <cell r="AD142">
            <v>544444</v>
          </cell>
          <cell r="AE142">
            <v>1229861.138888889</v>
          </cell>
          <cell r="AF142">
            <v>0</v>
          </cell>
          <cell r="AG142">
            <v>6674305.138888889</v>
          </cell>
          <cell r="AH142">
            <v>3675000</v>
          </cell>
          <cell r="AI142">
            <v>408333.33333333337</v>
          </cell>
          <cell r="AJ142">
            <v>1229861.138888889</v>
          </cell>
          <cell r="AK142">
            <v>0</v>
          </cell>
          <cell r="AL142">
            <v>5313194.472222222</v>
          </cell>
          <cell r="AM142" t="str">
            <v>A</v>
          </cell>
          <cell r="AN142" t="str">
            <v>-</v>
          </cell>
          <cell r="AO142" t="str">
            <v>-</v>
          </cell>
          <cell r="AP142" t="str">
            <v>PKT</v>
          </cell>
          <cell r="AQ142" t="str">
            <v>-</v>
          </cell>
          <cell r="AR142" t="str">
            <v>TL</v>
          </cell>
          <cell r="AS142" t="str">
            <v>TL</v>
          </cell>
          <cell r="AT142" t="str">
            <v>-</v>
          </cell>
          <cell r="AU142" t="str">
            <v>KT</v>
          </cell>
          <cell r="AV142" t="str">
            <v>T</v>
          </cell>
          <cell r="AW142" t="str">
            <v>D</v>
          </cell>
        </row>
        <row r="143">
          <cell r="C143">
            <v>695955</v>
          </cell>
          <cell r="D143" t="str">
            <v>Serang</v>
          </cell>
          <cell r="E143">
            <v>25307</v>
          </cell>
          <cell r="F143" t="str">
            <v>P</v>
          </cell>
          <cell r="G143" t="str">
            <v>Islam</v>
          </cell>
          <cell r="H143" t="str">
            <v>K/3</v>
          </cell>
          <cell r="I143" t="str">
            <v>3672082907800001</v>
          </cell>
          <cell r="J143" t="str">
            <v>Link. Leuweung Sawo Rt/Rw 001/009 Kel/Desa Kotabumi Kecamatan Purwakarta Cilegon</v>
          </cell>
          <cell r="K143"/>
          <cell r="L143"/>
          <cell r="M143" t="str">
            <v>SMA/SMK</v>
          </cell>
          <cell r="N143" t="str">
            <v>IPS</v>
          </cell>
          <cell r="O143"/>
          <cell r="P143" t="str">
            <v>-</v>
          </cell>
          <cell r="Q143">
            <v>43374</v>
          </cell>
          <cell r="R143">
            <v>43374</v>
          </cell>
          <cell r="S143" t="str">
            <v>Definitif</v>
          </cell>
          <cell r="T143" t="str">
            <v>Operator Crane</v>
          </cell>
          <cell r="U143" t="str">
            <v>Operator Crane</v>
          </cell>
          <cell r="V143">
            <v>44105</v>
          </cell>
          <cell r="W143" t="str">
            <v>PRODUKSI FABRIKASI</v>
          </cell>
          <cell r="X143" t="str">
            <v>PABRIK KOMPONEN TURBIN</v>
          </cell>
          <cell r="Y143" t="str">
            <v>Core</v>
          </cell>
          <cell r="Z143">
            <v>6</v>
          </cell>
          <cell r="AA143">
            <v>1</v>
          </cell>
          <cell r="AB143">
            <v>44424</v>
          </cell>
          <cell r="AC143">
            <v>4500000</v>
          </cell>
          <cell r="AD143">
            <v>500000</v>
          </cell>
          <cell r="AE143">
            <v>-31100</v>
          </cell>
          <cell r="AF143">
            <v>0</v>
          </cell>
          <cell r="AG143">
            <v>4968900</v>
          </cell>
          <cell r="AH143">
            <v>3375000</v>
          </cell>
          <cell r="AI143">
            <v>375000</v>
          </cell>
          <cell r="AJ143">
            <v>-31100</v>
          </cell>
          <cell r="AK143">
            <v>0</v>
          </cell>
          <cell r="AL143">
            <v>3718900</v>
          </cell>
          <cell r="AM143" t="str">
            <v>A</v>
          </cell>
          <cell r="AN143" t="str">
            <v>-</v>
          </cell>
          <cell r="AO143" t="str">
            <v>-</v>
          </cell>
          <cell r="AP143" t="str">
            <v>PKT</v>
          </cell>
          <cell r="AQ143" t="str">
            <v>-</v>
          </cell>
          <cell r="AR143" t="str">
            <v>TL</v>
          </cell>
          <cell r="AS143" t="str">
            <v>TL</v>
          </cell>
          <cell r="AT143" t="str">
            <v>-</v>
          </cell>
          <cell r="AU143" t="str">
            <v>KT</v>
          </cell>
          <cell r="AV143" t="str">
            <v>NT</v>
          </cell>
          <cell r="AW143" t="str">
            <v>C</v>
          </cell>
        </row>
        <row r="144">
          <cell r="C144">
            <v>694908</v>
          </cell>
          <cell r="D144" t="str">
            <v>Gresik</v>
          </cell>
          <cell r="E144">
            <v>25311</v>
          </cell>
          <cell r="F144" t="str">
            <v>P</v>
          </cell>
          <cell r="G144" t="str">
            <v>Islam</v>
          </cell>
          <cell r="H144" t="str">
            <v>K/2</v>
          </cell>
          <cell r="I144" t="str">
            <v>1202096608930000</v>
          </cell>
          <cell r="J144" t="str">
            <v>Padeg RT 01 RW 03 kec.Cerme Gresik</v>
          </cell>
          <cell r="K144"/>
          <cell r="L144"/>
          <cell r="M144" t="str">
            <v xml:space="preserve">SMA </v>
          </cell>
          <cell r="N144" t="str">
            <v>Ilmu Fisika</v>
          </cell>
          <cell r="O144"/>
          <cell r="P144">
            <v>1988</v>
          </cell>
          <cell r="Q144">
            <v>33239</v>
          </cell>
          <cell r="R144">
            <v>33604</v>
          </cell>
          <cell r="S144" t="str">
            <v>Definitif</v>
          </cell>
          <cell r="T144" t="str">
            <v xml:space="preserve">Supervisor Gudang  </v>
          </cell>
          <cell r="U144" t="str">
            <v xml:space="preserve">Supervisor Gudang  </v>
          </cell>
          <cell r="V144">
            <v>42948</v>
          </cell>
          <cell r="W144" t="str">
            <v>BAGIAN INVENTORI</v>
          </cell>
          <cell r="X144" t="str">
            <v>DIVISI INDUSTRI KOMPONEN &amp; PERMESINAN</v>
          </cell>
          <cell r="Y144" t="str">
            <v>Core</v>
          </cell>
          <cell r="Z144">
            <v>4</v>
          </cell>
          <cell r="AA144">
            <v>4</v>
          </cell>
          <cell r="AB144">
            <v>44424</v>
          </cell>
          <cell r="AC144">
            <v>6900000</v>
          </cell>
          <cell r="AD144">
            <v>766667</v>
          </cell>
          <cell r="AE144">
            <v>217113.33333333302</v>
          </cell>
          <cell r="AF144">
            <v>2079770</v>
          </cell>
          <cell r="AG144">
            <v>9963550.3333333321</v>
          </cell>
          <cell r="AH144">
            <v>5175000</v>
          </cell>
          <cell r="AI144">
            <v>575000</v>
          </cell>
          <cell r="AJ144">
            <v>217113.33333333302</v>
          </cell>
          <cell r="AK144">
            <v>1039885</v>
          </cell>
          <cell r="AL144">
            <v>7006998.333333333</v>
          </cell>
          <cell r="AM144" t="str">
            <v>A</v>
          </cell>
          <cell r="AN144" t="str">
            <v>H</v>
          </cell>
          <cell r="AO144">
            <v>44743</v>
          </cell>
          <cell r="AP144" t="str">
            <v>DKP</v>
          </cell>
          <cell r="AQ144" t="str">
            <v>PIV</v>
          </cell>
          <cell r="AR144" t="str">
            <v>TTL</v>
          </cell>
          <cell r="AS144" t="str">
            <v>TTL</v>
          </cell>
          <cell r="AT144" t="str">
            <v>-</v>
          </cell>
          <cell r="AU144" t="str">
            <v>KT</v>
          </cell>
          <cell r="AV144" t="str">
            <v>NT</v>
          </cell>
          <cell r="AW144" t="str">
            <v>C</v>
          </cell>
        </row>
        <row r="145">
          <cell r="C145">
            <v>695273</v>
          </cell>
          <cell r="D145" t="str">
            <v>Surabaya</v>
          </cell>
          <cell r="E145">
            <v>25321</v>
          </cell>
          <cell r="F145" t="str">
            <v>P</v>
          </cell>
          <cell r="G145" t="str">
            <v>Islam</v>
          </cell>
          <cell r="H145" t="str">
            <v>K/2</v>
          </cell>
          <cell r="I145" t="str">
            <v>3374035610950001</v>
          </cell>
          <cell r="J145" t="str">
            <v>JL.KALIMAS BARU 3 GG.8/4 SURABAYA</v>
          </cell>
          <cell r="K145"/>
          <cell r="L145"/>
          <cell r="M145" t="str">
            <v>STM</v>
          </cell>
          <cell r="N145" t="str">
            <v>Mesin</v>
          </cell>
          <cell r="O145"/>
          <cell r="P145">
            <v>1988</v>
          </cell>
          <cell r="Q145">
            <v>34425</v>
          </cell>
          <cell r="R145">
            <v>34790</v>
          </cell>
          <cell r="S145" t="str">
            <v>Definitif</v>
          </cell>
          <cell r="T145" t="str">
            <v>Junior Engineer</v>
          </cell>
          <cell r="U145" t="str">
            <v>Junior Engineer</v>
          </cell>
          <cell r="V145">
            <v>44061</v>
          </cell>
          <cell r="W145" t="str">
            <v>BAGIAN TEKNIK</v>
          </cell>
          <cell r="X145" t="str">
            <v>DIVISI INDUSTRI KOMPONEN &amp; PERMESINAN</v>
          </cell>
          <cell r="Y145" t="str">
            <v>Core</v>
          </cell>
          <cell r="Z145">
            <v>5</v>
          </cell>
          <cell r="AA145">
            <v>4</v>
          </cell>
          <cell r="AB145">
            <v>44424</v>
          </cell>
          <cell r="AC145">
            <v>6900000</v>
          </cell>
          <cell r="AD145">
            <v>766667</v>
          </cell>
          <cell r="AE145">
            <v>397708.33333333302</v>
          </cell>
          <cell r="AF145">
            <v>0</v>
          </cell>
          <cell r="AG145">
            <v>8064375.333333333</v>
          </cell>
          <cell r="AH145">
            <v>5175000</v>
          </cell>
          <cell r="AI145">
            <v>575000</v>
          </cell>
          <cell r="AJ145">
            <v>397708.33333333302</v>
          </cell>
          <cell r="AK145">
            <v>0</v>
          </cell>
          <cell r="AL145">
            <v>6147708.333333333</v>
          </cell>
          <cell r="AM145" t="str">
            <v>A</v>
          </cell>
          <cell r="AN145" t="str">
            <v>-</v>
          </cell>
          <cell r="AO145" t="str">
            <v>-</v>
          </cell>
          <cell r="AP145" t="str">
            <v>DKP</v>
          </cell>
          <cell r="AQ145" t="str">
            <v>PEM</v>
          </cell>
          <cell r="AR145" t="str">
            <v>TTL</v>
          </cell>
          <cell r="AS145" t="str">
            <v>TTL</v>
          </cell>
          <cell r="AT145" t="str">
            <v>-</v>
          </cell>
          <cell r="AU145" t="str">
            <v>KT</v>
          </cell>
          <cell r="AV145" t="str">
            <v>T</v>
          </cell>
          <cell r="AW145" t="str">
            <v>C</v>
          </cell>
        </row>
        <row r="146">
          <cell r="C146">
            <v>694598</v>
          </cell>
          <cell r="D146" t="str">
            <v>Tegal</v>
          </cell>
          <cell r="E146">
            <v>25323</v>
          </cell>
          <cell r="F146" t="str">
            <v>P</v>
          </cell>
          <cell r="G146" t="str">
            <v>Islam</v>
          </cell>
          <cell r="H146" t="str">
            <v>K/3</v>
          </cell>
          <cell r="I146" t="str">
            <v>3329092612660001</v>
          </cell>
          <cell r="J146"/>
          <cell r="K146"/>
          <cell r="L146"/>
          <cell r="M146" t="str">
            <v xml:space="preserve">STM </v>
          </cell>
          <cell r="N146" t="str">
            <v>Mesin Tenaga</v>
          </cell>
          <cell r="O146"/>
          <cell r="P146">
            <v>1988</v>
          </cell>
          <cell r="Q146">
            <v>32412</v>
          </cell>
          <cell r="R146">
            <v>33147</v>
          </cell>
          <cell r="S146" t="str">
            <v>Definitif</v>
          </cell>
          <cell r="T146" t="str">
            <v xml:space="preserve">Fitter Bidang Konstruksi  </v>
          </cell>
          <cell r="U146" t="str">
            <v xml:space="preserve">Fitter Bidang Konstruksi  </v>
          </cell>
          <cell r="V146" t="str">
            <v>-</v>
          </cell>
          <cell r="W146" t="str">
            <v>BAGIAN PRODUKSI</v>
          </cell>
          <cell r="X146" t="str">
            <v>PABRIK HIDROMEKANIKAL TEGAL</v>
          </cell>
          <cell r="Y146" t="str">
            <v>Core</v>
          </cell>
          <cell r="Z146">
            <v>6</v>
          </cell>
          <cell r="AA146">
            <v>3</v>
          </cell>
          <cell r="AB146">
            <v>44424</v>
          </cell>
          <cell r="AC146">
            <v>5900000</v>
          </cell>
          <cell r="AD146">
            <v>655556</v>
          </cell>
          <cell r="AE146">
            <v>450394.44444444403</v>
          </cell>
          <cell r="AF146">
            <v>0</v>
          </cell>
          <cell r="AG146">
            <v>7005950.444444444</v>
          </cell>
          <cell r="AH146">
            <v>4425000</v>
          </cell>
          <cell r="AI146">
            <v>491666.66666666674</v>
          </cell>
          <cell r="AJ146">
            <v>450394.44444444403</v>
          </cell>
          <cell r="AK146">
            <v>0</v>
          </cell>
          <cell r="AL146">
            <v>5367061.111111111</v>
          </cell>
          <cell r="AM146" t="str">
            <v>A</v>
          </cell>
          <cell r="AN146" t="str">
            <v>-</v>
          </cell>
          <cell r="AO146" t="str">
            <v>-</v>
          </cell>
          <cell r="AP146" t="str">
            <v>TGL</v>
          </cell>
          <cell r="AQ146" t="str">
            <v>-</v>
          </cell>
          <cell r="AR146" t="str">
            <v>TL</v>
          </cell>
          <cell r="AS146" t="str">
            <v>TL</v>
          </cell>
          <cell r="AT146" t="str">
            <v>-</v>
          </cell>
          <cell r="AU146" t="str">
            <v>KT</v>
          </cell>
          <cell r="AV146" t="str">
            <v>T</v>
          </cell>
          <cell r="AW146" t="str">
            <v>C</v>
          </cell>
        </row>
        <row r="147">
          <cell r="C147">
            <v>696132</v>
          </cell>
          <cell r="D147" t="str">
            <v>Sukabumi</v>
          </cell>
          <cell r="E147">
            <v>25327</v>
          </cell>
          <cell r="F147" t="str">
            <v>P</v>
          </cell>
          <cell r="G147" t="str">
            <v>Islam</v>
          </cell>
          <cell r="H147" t="str">
            <v>K/2</v>
          </cell>
          <cell r="I147" t="str">
            <v>3672020405690001</v>
          </cell>
          <cell r="J147" t="str">
            <v>Jl.Kecubung Barat Blok E1 No 17 Rt 07/04, Ds Ciwedus Cilegon</v>
          </cell>
          <cell r="K147"/>
          <cell r="L147"/>
          <cell r="M147" t="str">
            <v>SMA/SMK</v>
          </cell>
          <cell r="N147" t="str">
            <v>Teknik Pengerjaan Logam</v>
          </cell>
          <cell r="O147"/>
          <cell r="P147" t="str">
            <v>-</v>
          </cell>
          <cell r="Q147">
            <v>43374</v>
          </cell>
          <cell r="R147">
            <v>43374</v>
          </cell>
          <cell r="S147" t="str">
            <v>Definitif</v>
          </cell>
          <cell r="T147" t="str">
            <v>Operator Mesin</v>
          </cell>
          <cell r="U147" t="str">
            <v>Operator Mesin</v>
          </cell>
          <cell r="V147">
            <v>44105</v>
          </cell>
          <cell r="W147" t="str">
            <v>PRODUKSI PERMESINAN</v>
          </cell>
          <cell r="X147" t="str">
            <v>PABRIK KOMPONEN TURBIN</v>
          </cell>
          <cell r="Y147" t="str">
            <v>Core</v>
          </cell>
          <cell r="Z147">
            <v>6</v>
          </cell>
          <cell r="AA147">
            <v>2</v>
          </cell>
          <cell r="AB147">
            <v>44424</v>
          </cell>
          <cell r="AC147">
            <v>4900000</v>
          </cell>
          <cell r="AD147">
            <v>544444</v>
          </cell>
          <cell r="AE147">
            <v>754416.63888888899</v>
          </cell>
          <cell r="AF147">
            <v>0</v>
          </cell>
          <cell r="AG147">
            <v>6198860.638888889</v>
          </cell>
          <cell r="AH147">
            <v>3675000</v>
          </cell>
          <cell r="AI147">
            <v>408333.33333333337</v>
          </cell>
          <cell r="AJ147">
            <v>754416.63888888899</v>
          </cell>
          <cell r="AK147">
            <v>0</v>
          </cell>
          <cell r="AL147">
            <v>4837749.972222222</v>
          </cell>
          <cell r="AM147" t="str">
            <v>A</v>
          </cell>
          <cell r="AN147" t="str">
            <v>-</v>
          </cell>
          <cell r="AO147" t="str">
            <v>-</v>
          </cell>
          <cell r="AP147" t="str">
            <v>PKT</v>
          </cell>
          <cell r="AQ147" t="str">
            <v>-</v>
          </cell>
          <cell r="AR147" t="str">
            <v>TL</v>
          </cell>
          <cell r="AS147" t="str">
            <v>TL</v>
          </cell>
          <cell r="AT147" t="str">
            <v>-</v>
          </cell>
          <cell r="AU147" t="str">
            <v>KT</v>
          </cell>
          <cell r="AV147" t="str">
            <v>T</v>
          </cell>
          <cell r="AW147" t="str">
            <v>C</v>
          </cell>
        </row>
        <row r="148">
          <cell r="C148">
            <v>695124</v>
          </cell>
          <cell r="D148" t="str">
            <v>Nganjuk</v>
          </cell>
          <cell r="E148">
            <v>25327</v>
          </cell>
          <cell r="F148" t="str">
            <v>P</v>
          </cell>
          <cell r="G148" t="str">
            <v>Islam</v>
          </cell>
          <cell r="H148" t="str">
            <v>K/2</v>
          </cell>
          <cell r="I148" t="str">
            <v>3376022504660003</v>
          </cell>
          <cell r="J148"/>
          <cell r="K148"/>
          <cell r="L148"/>
          <cell r="M148" t="str">
            <v>STM</v>
          </cell>
          <cell r="N148" t="str">
            <v>Mesin</v>
          </cell>
          <cell r="O148"/>
          <cell r="P148">
            <v>1989</v>
          </cell>
          <cell r="Q148">
            <v>33543</v>
          </cell>
          <cell r="R148">
            <v>33909</v>
          </cell>
          <cell r="S148" t="str">
            <v>Definitif</v>
          </cell>
          <cell r="T148" t="str">
            <v>Operator Mesin Ketam (Planner) A Bagian Produksi 4</v>
          </cell>
          <cell r="U148" t="str">
            <v>Operator Mesin Ketam (Planner) A Bagian Produksi 4</v>
          </cell>
          <cell r="V148">
            <v>44061</v>
          </cell>
          <cell r="W148" t="str">
            <v>BAGIAN PRODUKSI PABRIK PERALATAN INDUSTRI 2</v>
          </cell>
          <cell r="X148" t="str">
            <v>PABRIK PERALATAN INDUSTRI</v>
          </cell>
          <cell r="Y148" t="str">
            <v>Core</v>
          </cell>
          <cell r="Z148">
            <v>6</v>
          </cell>
          <cell r="AA148">
            <v>3</v>
          </cell>
          <cell r="AB148">
            <v>44424</v>
          </cell>
          <cell r="AC148">
            <v>5900000</v>
          </cell>
          <cell r="AD148">
            <v>655556</v>
          </cell>
          <cell r="AE148">
            <v>672394.44444444403</v>
          </cell>
          <cell r="AF148">
            <v>0</v>
          </cell>
          <cell r="AG148">
            <v>7227950.444444444</v>
          </cell>
          <cell r="AH148">
            <v>2950000</v>
          </cell>
          <cell r="AI148">
            <v>0</v>
          </cell>
          <cell r="AJ148">
            <v>0</v>
          </cell>
          <cell r="AK148">
            <v>0</v>
          </cell>
          <cell r="AL148">
            <v>2950000</v>
          </cell>
          <cell r="AM148" t="str">
            <v>A</v>
          </cell>
          <cell r="AN148" t="str">
            <v>H</v>
          </cell>
          <cell r="AO148">
            <v>44433</v>
          </cell>
          <cell r="AP148" t="str">
            <v>PPI</v>
          </cell>
          <cell r="AQ148" t="str">
            <v>-</v>
          </cell>
          <cell r="AR148" t="str">
            <v>TL</v>
          </cell>
          <cell r="AS148" t="str">
            <v>TL</v>
          </cell>
          <cell r="AT148" t="str">
            <v>BP</v>
          </cell>
          <cell r="AU148" t="str">
            <v>KT</v>
          </cell>
          <cell r="AV148" t="str">
            <v>T</v>
          </cell>
          <cell r="AW148" t="str">
            <v>C</v>
          </cell>
        </row>
        <row r="149">
          <cell r="C149">
            <v>694927</v>
          </cell>
          <cell r="D149" t="str">
            <v>Jakarta</v>
          </cell>
          <cell r="E149">
            <v>25339</v>
          </cell>
          <cell r="F149" t="str">
            <v>P</v>
          </cell>
          <cell r="G149" t="str">
            <v>Islam</v>
          </cell>
          <cell r="H149" t="str">
            <v>K/2</v>
          </cell>
          <cell r="I149" t="str">
            <v>3604050301690003</v>
          </cell>
          <cell r="J149"/>
          <cell r="K149"/>
          <cell r="L149"/>
          <cell r="M149" t="str">
            <v xml:space="preserve"> STM </v>
          </cell>
          <cell r="N149" t="str">
            <v>Mesin</v>
          </cell>
          <cell r="O149"/>
          <cell r="P149" t="str">
            <v>1989</v>
          </cell>
          <cell r="Q149">
            <v>33239</v>
          </cell>
          <cell r="R149">
            <v>33604</v>
          </cell>
          <cell r="S149" t="str">
            <v>Definitif</v>
          </cell>
          <cell r="T149" t="str">
            <v xml:space="preserve">Pelaksana Penyidik Barang Masuk A </v>
          </cell>
          <cell r="U149" t="str">
            <v xml:space="preserve">Pelaksana Penyidik Barang Masuk A </v>
          </cell>
          <cell r="V149">
            <v>43891</v>
          </cell>
          <cell r="W149" t="str">
            <v>UNIT QSHE</v>
          </cell>
          <cell r="X149" t="str">
            <v>DIVISI PEMBANGKIT</v>
          </cell>
          <cell r="Y149" t="str">
            <v>Core</v>
          </cell>
          <cell r="Z149">
            <v>6</v>
          </cell>
          <cell r="AA149">
            <v>2</v>
          </cell>
          <cell r="AB149">
            <v>44424</v>
          </cell>
          <cell r="AC149">
            <v>4900000</v>
          </cell>
          <cell r="AD149">
            <v>544444</v>
          </cell>
          <cell r="AE149">
            <v>1339505.555555556</v>
          </cell>
          <cell r="AF149">
            <v>0</v>
          </cell>
          <cell r="AG149">
            <v>6783949.555555556</v>
          </cell>
          <cell r="AH149">
            <v>2450000</v>
          </cell>
          <cell r="AI149">
            <v>0</v>
          </cell>
          <cell r="AJ149">
            <v>0</v>
          </cell>
          <cell r="AK149">
            <v>0</v>
          </cell>
          <cell r="AL149">
            <v>2450000</v>
          </cell>
          <cell r="AM149" t="str">
            <v>A</v>
          </cell>
          <cell r="AN149" t="str">
            <v>H</v>
          </cell>
          <cell r="AO149">
            <v>44433</v>
          </cell>
          <cell r="AP149" t="str">
            <v>DPM</v>
          </cell>
          <cell r="AQ149" t="str">
            <v>QSH</v>
          </cell>
          <cell r="AR149" t="str">
            <v>TADM</v>
          </cell>
          <cell r="AS149" t="str">
            <v>TTL</v>
          </cell>
          <cell r="AT149" t="str">
            <v>-</v>
          </cell>
          <cell r="AU149" t="str">
            <v>KT</v>
          </cell>
          <cell r="AV149" t="str">
            <v>T</v>
          </cell>
          <cell r="AW149" t="str">
            <v>C</v>
          </cell>
        </row>
        <row r="150">
          <cell r="C150">
            <v>696233</v>
          </cell>
          <cell r="D150" t="str">
            <v>Bandung</v>
          </cell>
          <cell r="E150">
            <v>25343</v>
          </cell>
          <cell r="F150" t="str">
            <v>P</v>
          </cell>
          <cell r="G150" t="str">
            <v>Islam</v>
          </cell>
          <cell r="H150" t="str">
            <v>K/3</v>
          </cell>
          <cell r="I150" t="str">
            <v>3672012005690003</v>
          </cell>
          <cell r="J150" t="str">
            <v>Perum Bumi Cibeber Kencana Blok E 5 No 6 Rt. 004 Rw. 009 Cibeber Cilegon</v>
          </cell>
          <cell r="K150"/>
          <cell r="L150"/>
          <cell r="M150" t="str">
            <v>S1</v>
          </cell>
          <cell r="N150" t="str">
            <v>Teknik Industri</v>
          </cell>
          <cell r="O150"/>
          <cell r="P150" t="str">
            <v>-</v>
          </cell>
          <cell r="Q150">
            <v>43374</v>
          </cell>
          <cell r="R150">
            <v>43374</v>
          </cell>
          <cell r="S150" t="str">
            <v>Definitif</v>
          </cell>
          <cell r="T150" t="str">
            <v>Operator Mesin</v>
          </cell>
          <cell r="U150" t="str">
            <v>Operator Mesin</v>
          </cell>
          <cell r="V150">
            <v>44105</v>
          </cell>
          <cell r="W150" t="str">
            <v>PRODUKSI FABRIKASI</v>
          </cell>
          <cell r="X150" t="str">
            <v>PABRIK KOMPONEN TURBIN</v>
          </cell>
          <cell r="Y150" t="str">
            <v>Core</v>
          </cell>
          <cell r="Z150">
            <v>6</v>
          </cell>
          <cell r="AA150">
            <v>2</v>
          </cell>
          <cell r="AB150">
            <v>44424</v>
          </cell>
          <cell r="AC150">
            <v>4900000</v>
          </cell>
          <cell r="AD150">
            <v>544444</v>
          </cell>
          <cell r="AE150">
            <v>1229861.138888889</v>
          </cell>
          <cell r="AF150">
            <v>0</v>
          </cell>
          <cell r="AG150">
            <v>6674305.138888889</v>
          </cell>
          <cell r="AH150">
            <v>2450000</v>
          </cell>
          <cell r="AI150">
            <v>0</v>
          </cell>
          <cell r="AJ150">
            <v>0</v>
          </cell>
          <cell r="AK150">
            <v>0</v>
          </cell>
          <cell r="AL150">
            <v>2450000</v>
          </cell>
          <cell r="AM150" t="str">
            <v>A</v>
          </cell>
          <cell r="AN150" t="str">
            <v>H</v>
          </cell>
          <cell r="AO150">
            <v>44433</v>
          </cell>
          <cell r="AP150" t="str">
            <v>PKT</v>
          </cell>
          <cell r="AQ150" t="str">
            <v>-</v>
          </cell>
          <cell r="AR150" t="str">
            <v>TL</v>
          </cell>
          <cell r="AS150" t="str">
            <v>TL</v>
          </cell>
          <cell r="AT150" t="str">
            <v>-</v>
          </cell>
          <cell r="AU150" t="str">
            <v>KT</v>
          </cell>
          <cell r="AV150" t="str">
            <v>T</v>
          </cell>
          <cell r="AW150" t="str">
            <v>F</v>
          </cell>
        </row>
        <row r="151">
          <cell r="C151">
            <v>696054</v>
          </cell>
          <cell r="D151" t="str">
            <v>Pagaden</v>
          </cell>
          <cell r="E151">
            <v>25350</v>
          </cell>
          <cell r="F151" t="str">
            <v>P</v>
          </cell>
          <cell r="G151" t="str">
            <v>Islam</v>
          </cell>
          <cell r="H151" t="str">
            <v>K/3</v>
          </cell>
          <cell r="I151" t="str">
            <v>3672013112670003</v>
          </cell>
          <cell r="J151" t="str">
            <v>Kamp.Ranca Palupuh Rt.01 Rw.017 no.5 Kel.Drangong Kec.Taktakan kota Serang Banten Kota Serang</v>
          </cell>
          <cell r="K151"/>
          <cell r="L151"/>
          <cell r="M151" t="str">
            <v>S1</v>
          </cell>
          <cell r="N151" t="str">
            <v>Teknik Industri</v>
          </cell>
          <cell r="O151"/>
          <cell r="P151" t="str">
            <v>-</v>
          </cell>
          <cell r="Q151">
            <v>43374</v>
          </cell>
          <cell r="R151">
            <v>43374</v>
          </cell>
          <cell r="S151" t="str">
            <v>Definitif</v>
          </cell>
          <cell r="T151" t="str">
            <v>Supervisor Administrasi Produksi &amp; Gudang</v>
          </cell>
          <cell r="U151" t="str">
            <v>Supervisor Administrasi Produksi &amp; Gudang</v>
          </cell>
          <cell r="V151">
            <v>44105</v>
          </cell>
          <cell r="W151" t="str">
            <v>BAGIAN PERENCANAAN &amp; PENGENDALIAN PRODUKSI</v>
          </cell>
          <cell r="X151" t="str">
            <v>DIVISI PEMBANGKIT</v>
          </cell>
          <cell r="Y151" t="str">
            <v>Core</v>
          </cell>
          <cell r="Z151">
            <v>4</v>
          </cell>
          <cell r="AA151">
            <v>6</v>
          </cell>
          <cell r="AB151">
            <v>44424</v>
          </cell>
          <cell r="AC151">
            <v>8900000</v>
          </cell>
          <cell r="AD151">
            <v>988889</v>
          </cell>
          <cell r="AE151">
            <v>2618065.6366666667</v>
          </cell>
          <cell r="AF151">
            <v>2079770</v>
          </cell>
          <cell r="AG151">
            <v>14586724.636666667</v>
          </cell>
          <cell r="AH151">
            <v>5175000</v>
          </cell>
          <cell r="AI151">
            <v>575000</v>
          </cell>
          <cell r="AJ151">
            <v>2618065.6366666667</v>
          </cell>
          <cell r="AK151">
            <v>1039885</v>
          </cell>
          <cell r="AL151">
            <v>9407950.6366666667</v>
          </cell>
          <cell r="AM151" t="str">
            <v>A</v>
          </cell>
          <cell r="AN151" t="str">
            <v>-</v>
          </cell>
          <cell r="AO151" t="str">
            <v>-</v>
          </cell>
          <cell r="AP151" t="str">
            <v>DPM</v>
          </cell>
          <cell r="AQ151" t="str">
            <v>PIV</v>
          </cell>
          <cell r="AR151" t="str">
            <v>TTL</v>
          </cell>
          <cell r="AS151" t="str">
            <v>TTL</v>
          </cell>
          <cell r="AT151" t="str">
            <v>-</v>
          </cell>
          <cell r="AU151" t="str">
            <v>KT</v>
          </cell>
          <cell r="AV151" t="str">
            <v>T</v>
          </cell>
          <cell r="AW151" t="str">
            <v>F</v>
          </cell>
        </row>
        <row r="152">
          <cell r="C152">
            <v>696027</v>
          </cell>
          <cell r="D152" t="str">
            <v>Serang</v>
          </cell>
          <cell r="E152">
            <v>25353</v>
          </cell>
          <cell r="F152" t="str">
            <v>P</v>
          </cell>
          <cell r="G152" t="str">
            <v>Islam</v>
          </cell>
          <cell r="H152" t="str">
            <v>K/3</v>
          </cell>
          <cell r="I152" t="str">
            <v>3515131003690009</v>
          </cell>
          <cell r="J152" t="str">
            <v>Link Luwung Sawo Rt Rw 003 002 Ds. Kebonsari Kec. Citangkil Cilegon</v>
          </cell>
          <cell r="K152"/>
          <cell r="L152"/>
          <cell r="M152" t="str">
            <v>SMA/SMK</v>
          </cell>
          <cell r="N152" t="str">
            <v>-</v>
          </cell>
          <cell r="O152"/>
          <cell r="P152" t="str">
            <v>-</v>
          </cell>
          <cell r="Q152">
            <v>43374</v>
          </cell>
          <cell r="R152">
            <v>43374</v>
          </cell>
          <cell r="S152" t="str">
            <v>Definitif</v>
          </cell>
          <cell r="T152" t="str">
            <v>Pelaksana Ahli Fabrikasi</v>
          </cell>
          <cell r="U152" t="str">
            <v>Pelaksana Ahli Fabrikasi</v>
          </cell>
          <cell r="V152">
            <v>44105</v>
          </cell>
          <cell r="W152" t="str">
            <v>PRODUKSI FABRIKASI</v>
          </cell>
          <cell r="X152" t="str">
            <v>PABRIK KOMPONEN TURBIN</v>
          </cell>
          <cell r="Y152" t="str">
            <v>Core</v>
          </cell>
          <cell r="Z152">
            <v>6</v>
          </cell>
          <cell r="AA152">
            <v>2</v>
          </cell>
          <cell r="AB152">
            <v>44424</v>
          </cell>
          <cell r="AC152">
            <v>4900000</v>
          </cell>
          <cell r="AD152">
            <v>544444</v>
          </cell>
          <cell r="AE152">
            <v>772555.55555555597</v>
          </cell>
          <cell r="AF152">
            <v>0</v>
          </cell>
          <cell r="AG152">
            <v>6216999.555555556</v>
          </cell>
          <cell r="AH152">
            <v>3675000</v>
          </cell>
          <cell r="AI152">
            <v>408333.33333333337</v>
          </cell>
          <cell r="AJ152">
            <v>772555.55555555597</v>
          </cell>
          <cell r="AK152">
            <v>0</v>
          </cell>
          <cell r="AL152">
            <v>4855888.8888888899</v>
          </cell>
          <cell r="AM152" t="str">
            <v>A</v>
          </cell>
          <cell r="AN152" t="str">
            <v>-</v>
          </cell>
          <cell r="AO152" t="str">
            <v>-</v>
          </cell>
          <cell r="AP152" t="str">
            <v>PKT</v>
          </cell>
          <cell r="AQ152" t="str">
            <v>-</v>
          </cell>
          <cell r="AR152" t="str">
            <v>TL</v>
          </cell>
          <cell r="AS152" t="str">
            <v>TL</v>
          </cell>
          <cell r="AT152" t="str">
            <v>-</v>
          </cell>
          <cell r="AU152" t="str">
            <v>KT</v>
          </cell>
          <cell r="AV152" t="str">
            <v>T</v>
          </cell>
          <cell r="AW152" t="str">
            <v>C</v>
          </cell>
        </row>
        <row r="153">
          <cell r="C153">
            <v>696089</v>
          </cell>
          <cell r="D153" t="str">
            <v>Indramayu</v>
          </cell>
          <cell r="E153">
            <v>25380</v>
          </cell>
          <cell r="F153" t="str">
            <v>P</v>
          </cell>
          <cell r="G153" t="str">
            <v>Islam</v>
          </cell>
          <cell r="H153" t="str">
            <v>K/2</v>
          </cell>
          <cell r="I153" t="str">
            <v>3672082606690005</v>
          </cell>
          <cell r="J153" t="str">
            <v>Komp. Twi Fwa 82 No.02 Rt/Rw 002/005 Kel/Desa Warnasari Kecamatan Citangkil Cilegon</v>
          </cell>
          <cell r="K153"/>
          <cell r="L153"/>
          <cell r="M153" t="str">
            <v>SMA/SMK</v>
          </cell>
          <cell r="N153" t="str">
            <v>-</v>
          </cell>
          <cell r="O153"/>
          <cell r="P153" t="str">
            <v>-</v>
          </cell>
          <cell r="Q153">
            <v>43374</v>
          </cell>
          <cell r="R153">
            <v>43374</v>
          </cell>
          <cell r="S153" t="str">
            <v>Definitif</v>
          </cell>
          <cell r="T153" t="str">
            <v>Pelaksana Pengelasan</v>
          </cell>
          <cell r="U153" t="str">
            <v>Pelaksana Pengelasan</v>
          </cell>
          <cell r="V153">
            <v>44105</v>
          </cell>
          <cell r="W153" t="str">
            <v>PRODUKSI FABRIKASI</v>
          </cell>
          <cell r="X153" t="str">
            <v>PABRIK KOMPONEN TURBIN</v>
          </cell>
          <cell r="Y153" t="str">
            <v>Core</v>
          </cell>
          <cell r="Z153">
            <v>6</v>
          </cell>
          <cell r="AA153">
            <v>2</v>
          </cell>
          <cell r="AB153">
            <v>44424</v>
          </cell>
          <cell r="AC153">
            <v>4900000</v>
          </cell>
          <cell r="AD153">
            <v>544444</v>
          </cell>
          <cell r="AE153">
            <v>373955.55555555597</v>
          </cell>
          <cell r="AF153">
            <v>0</v>
          </cell>
          <cell r="AG153">
            <v>5818399.555555556</v>
          </cell>
          <cell r="AH153">
            <v>3675000</v>
          </cell>
          <cell r="AI153">
            <v>408333.33333333337</v>
          </cell>
          <cell r="AJ153">
            <v>373955.55555555597</v>
          </cell>
          <cell r="AK153">
            <v>0</v>
          </cell>
          <cell r="AL153">
            <v>4457288.8888888899</v>
          </cell>
          <cell r="AM153" t="str">
            <v>A</v>
          </cell>
          <cell r="AN153" t="str">
            <v>-</v>
          </cell>
          <cell r="AO153" t="str">
            <v>-</v>
          </cell>
          <cell r="AP153" t="str">
            <v>PKT</v>
          </cell>
          <cell r="AQ153" t="str">
            <v>-</v>
          </cell>
          <cell r="AR153" t="str">
            <v>TL</v>
          </cell>
          <cell r="AS153" t="str">
            <v>TL</v>
          </cell>
          <cell r="AT153" t="str">
            <v>-</v>
          </cell>
          <cell r="AU153" t="str">
            <v>KT</v>
          </cell>
          <cell r="AV153" t="str">
            <v>T</v>
          </cell>
          <cell r="AW153" t="str">
            <v>C</v>
          </cell>
        </row>
        <row r="154">
          <cell r="C154">
            <v>695267</v>
          </cell>
          <cell r="D154" t="str">
            <v>Bojonegoro</v>
          </cell>
          <cell r="E154">
            <v>25383</v>
          </cell>
          <cell r="F154" t="str">
            <v>P</v>
          </cell>
          <cell r="G154" t="str">
            <v>Islam</v>
          </cell>
          <cell r="H154" t="str">
            <v>K/1</v>
          </cell>
          <cell r="I154" t="str">
            <v>3525142906690002</v>
          </cell>
          <cell r="J154"/>
          <cell r="K154"/>
          <cell r="L154"/>
          <cell r="M154" t="str">
            <v>STM</v>
          </cell>
          <cell r="N154" t="str">
            <v>Mesin</v>
          </cell>
          <cell r="O154"/>
          <cell r="P154">
            <v>1989</v>
          </cell>
          <cell r="Q154">
            <v>34425</v>
          </cell>
          <cell r="R154">
            <v>34790</v>
          </cell>
          <cell r="S154" t="str">
            <v>Definitif</v>
          </cell>
          <cell r="T154" t="str">
            <v xml:space="preserve">Pelaksana Ahli Cetak   (Sinto WW) </v>
          </cell>
          <cell r="U154" t="str">
            <v xml:space="preserve">Pelaksana Ahli Cetak   (Sinto WW) </v>
          </cell>
          <cell r="V154" t="str">
            <v>-</v>
          </cell>
          <cell r="W154" t="str">
            <v>BAGIAN PRODUKSI PENGECORAN 1</v>
          </cell>
          <cell r="X154" t="str">
            <v>PABRIK PENGECORAN</v>
          </cell>
          <cell r="Y154" t="str">
            <v>Core</v>
          </cell>
          <cell r="Z154">
            <v>6</v>
          </cell>
          <cell r="AA154">
            <v>3</v>
          </cell>
          <cell r="AB154">
            <v>44424</v>
          </cell>
          <cell r="AC154">
            <v>5900000</v>
          </cell>
          <cell r="AD154">
            <v>655556</v>
          </cell>
          <cell r="AE154">
            <v>450394.44444444403</v>
          </cell>
          <cell r="AF154">
            <v>0</v>
          </cell>
          <cell r="AG154">
            <v>7005950.444444444</v>
          </cell>
          <cell r="AH154">
            <v>2950000</v>
          </cell>
          <cell r="AI154">
            <v>0</v>
          </cell>
          <cell r="AJ154">
            <v>0</v>
          </cell>
          <cell r="AK154">
            <v>0</v>
          </cell>
          <cell r="AL154">
            <v>2950000</v>
          </cell>
          <cell r="AM154" t="str">
            <v>A</v>
          </cell>
          <cell r="AN154" t="str">
            <v>H</v>
          </cell>
          <cell r="AO154">
            <v>44433</v>
          </cell>
          <cell r="AP154" t="str">
            <v>FOU</v>
          </cell>
          <cell r="AQ154" t="str">
            <v>-</v>
          </cell>
          <cell r="AR154" t="str">
            <v>TL</v>
          </cell>
          <cell r="AS154" t="str">
            <v>TL</v>
          </cell>
          <cell r="AT154" t="str">
            <v>BP</v>
          </cell>
          <cell r="AU154" t="str">
            <v>KT</v>
          </cell>
          <cell r="AV154" t="str">
            <v>T</v>
          </cell>
          <cell r="AW154" t="str">
            <v>C</v>
          </cell>
        </row>
        <row r="155">
          <cell r="C155">
            <v>694589</v>
          </cell>
          <cell r="D155" t="str">
            <v>Jakarta</v>
          </cell>
          <cell r="E155">
            <v>25388</v>
          </cell>
          <cell r="F155" t="str">
            <v>P</v>
          </cell>
          <cell r="G155" t="str">
            <v>Islam</v>
          </cell>
          <cell r="H155" t="str">
            <v>K/2</v>
          </cell>
          <cell r="I155" t="str">
            <v>3376021009660001</v>
          </cell>
          <cell r="J155" t="str">
            <v>Jl. Pala 25a no. 16 Mejasem Barat Kramat Tegal Tegal</v>
          </cell>
          <cell r="K155"/>
          <cell r="L155"/>
          <cell r="M155" t="str">
            <v>S2</v>
          </cell>
          <cell r="N155" t="str">
            <v>Teknik Mesin (S1); Manajemen (S2)</v>
          </cell>
          <cell r="O155" t="str">
            <v>Universitas Pancasakti Tegal</v>
          </cell>
          <cell r="P155">
            <v>2017</v>
          </cell>
          <cell r="Q155">
            <v>32373</v>
          </cell>
          <cell r="R155">
            <v>33147</v>
          </cell>
          <cell r="S155" t="str">
            <v>Definitif</v>
          </cell>
          <cell r="T155" t="str">
            <v>Senior Manager Pemasaran</v>
          </cell>
          <cell r="U155" t="str">
            <v>Senior Manager Pemasaran</v>
          </cell>
          <cell r="V155">
            <v>43102</v>
          </cell>
          <cell r="W155" t="str">
            <v>BIDANG PEMASARAN</v>
          </cell>
          <cell r="X155" t="str">
            <v>DIVISI SUMBER DAYA AIR</v>
          </cell>
          <cell r="Y155" t="str">
            <v>Core</v>
          </cell>
          <cell r="Z155">
            <v>2</v>
          </cell>
          <cell r="AA155">
            <v>7</v>
          </cell>
          <cell r="AB155">
            <v>44424</v>
          </cell>
          <cell r="AC155">
            <v>9900000</v>
          </cell>
          <cell r="AD155">
            <v>1100000</v>
          </cell>
          <cell r="AE155">
            <v>201750</v>
          </cell>
          <cell r="AF155">
            <v>3468750</v>
          </cell>
          <cell r="AG155">
            <v>14670500</v>
          </cell>
          <cell r="AH155">
            <v>7425000</v>
          </cell>
          <cell r="AI155">
            <v>825000</v>
          </cell>
          <cell r="AJ155">
            <v>201750</v>
          </cell>
          <cell r="AK155">
            <v>1734375</v>
          </cell>
          <cell r="AL155">
            <v>10186125</v>
          </cell>
          <cell r="AM155" t="str">
            <v>A</v>
          </cell>
          <cell r="AN155" t="str">
            <v>-</v>
          </cell>
          <cell r="AO155" t="str">
            <v>-</v>
          </cell>
          <cell r="AP155" t="str">
            <v>DSA</v>
          </cell>
          <cell r="AQ155" t="str">
            <v>PEM</v>
          </cell>
          <cell r="AR155" t="str">
            <v>TPEM</v>
          </cell>
          <cell r="AS155" t="str">
            <v>TPEM</v>
          </cell>
          <cell r="AT155" t="str">
            <v>-</v>
          </cell>
          <cell r="AU155" t="str">
            <v>KT</v>
          </cell>
          <cell r="AV155" t="str">
            <v>T</v>
          </cell>
          <cell r="AW155" t="str">
            <v>G</v>
          </cell>
        </row>
        <row r="156">
          <cell r="C156">
            <v>696007</v>
          </cell>
          <cell r="D156" t="str">
            <v>Nias</v>
          </cell>
          <cell r="E156">
            <v>25409</v>
          </cell>
          <cell r="F156" t="str">
            <v>P</v>
          </cell>
          <cell r="G156" t="str">
            <v>Islam</v>
          </cell>
          <cell r="H156" t="str">
            <v>K/3</v>
          </cell>
          <cell r="I156" t="str">
            <v>3672012507690002</v>
          </cell>
          <cell r="J156" t="str">
            <v>Link. Pci Blok D70 No.04 Rt/Rw 005/004 Kel/Desa Cibeber Kec. Cibeber Cilegon</v>
          </cell>
          <cell r="K156"/>
          <cell r="L156"/>
          <cell r="M156" t="str">
            <v>D3</v>
          </cell>
          <cell r="N156" t="str">
            <v>TEKNIK INDUSTRI</v>
          </cell>
          <cell r="O156"/>
          <cell r="P156" t="str">
            <v>-</v>
          </cell>
          <cell r="Q156">
            <v>43374</v>
          </cell>
          <cell r="R156">
            <v>43374</v>
          </cell>
          <cell r="S156" t="str">
            <v>Definitif</v>
          </cell>
          <cell r="T156" t="str">
            <v>Fitter</v>
          </cell>
          <cell r="U156" t="str">
            <v>Fitter</v>
          </cell>
          <cell r="V156">
            <v>44105</v>
          </cell>
          <cell r="W156" t="str">
            <v>PRODUKSI FABRIKASI</v>
          </cell>
          <cell r="X156" t="str">
            <v>PABRIK KOMPONEN TURBIN</v>
          </cell>
          <cell r="Y156" t="str">
            <v>Core</v>
          </cell>
          <cell r="Z156">
            <v>6</v>
          </cell>
          <cell r="AA156">
            <v>2</v>
          </cell>
          <cell r="AB156">
            <v>44424</v>
          </cell>
          <cell r="AC156">
            <v>4900000</v>
          </cell>
          <cell r="AD156">
            <v>544444</v>
          </cell>
          <cell r="AE156">
            <v>772555.55555555597</v>
          </cell>
          <cell r="AF156">
            <v>0</v>
          </cell>
          <cell r="AG156">
            <v>6216999.555555556</v>
          </cell>
          <cell r="AH156">
            <v>3675000</v>
          </cell>
          <cell r="AI156">
            <v>408333.33333333337</v>
          </cell>
          <cell r="AJ156">
            <v>772555.55555555597</v>
          </cell>
          <cell r="AK156">
            <v>0</v>
          </cell>
          <cell r="AL156">
            <v>4855888.8888888899</v>
          </cell>
          <cell r="AM156" t="str">
            <v>A</v>
          </cell>
          <cell r="AN156" t="str">
            <v>-</v>
          </cell>
          <cell r="AO156" t="str">
            <v>-</v>
          </cell>
          <cell r="AP156" t="str">
            <v>PKT</v>
          </cell>
          <cell r="AQ156" t="str">
            <v>-</v>
          </cell>
          <cell r="AR156" t="str">
            <v>TL</v>
          </cell>
          <cell r="AS156" t="str">
            <v>TL</v>
          </cell>
          <cell r="AT156" t="str">
            <v>-</v>
          </cell>
          <cell r="AU156" t="str">
            <v>KT</v>
          </cell>
          <cell r="AV156" t="str">
            <v>T</v>
          </cell>
          <cell r="AW156" t="str">
            <v>D</v>
          </cell>
        </row>
        <row r="157">
          <cell r="C157">
            <v>696201</v>
          </cell>
          <cell r="D157" t="str">
            <v>Serang</v>
          </cell>
          <cell r="E157">
            <v>25411</v>
          </cell>
          <cell r="F157" t="str">
            <v>P</v>
          </cell>
          <cell r="G157" t="str">
            <v>Islam</v>
          </cell>
          <cell r="H157" t="str">
            <v>K/2</v>
          </cell>
          <cell r="I157" t="str">
            <v>3672052707690006</v>
          </cell>
          <cell r="J157" t="str">
            <v>LINK.KRANGGOT DS/KEL.SUKMAJAYA RT/RW.001/004 KEC.JOMBANG KOTA CILEGON BANTEN KOTA CILEGON</v>
          </cell>
          <cell r="K157"/>
          <cell r="L157"/>
          <cell r="M157" t="str">
            <v>SMA/SMK</v>
          </cell>
          <cell r="N157" t="str">
            <v>MESIN INDUSTRI</v>
          </cell>
          <cell r="O157"/>
          <cell r="P157" t="str">
            <v>-</v>
          </cell>
          <cell r="Q157">
            <v>43374</v>
          </cell>
          <cell r="R157">
            <v>43374</v>
          </cell>
          <cell r="S157" t="str">
            <v>Definitif</v>
          </cell>
          <cell r="T157" t="str">
            <v>Pelaksana Ahli Produksi</v>
          </cell>
          <cell r="U157" t="str">
            <v>Pelaksana Ahli Produksi</v>
          </cell>
          <cell r="V157">
            <v>44105</v>
          </cell>
          <cell r="W157" t="str">
            <v>PRODUKSI KOMPONEN</v>
          </cell>
          <cell r="X157" t="str">
            <v>PABRIK KOMPONEN TURBIN</v>
          </cell>
          <cell r="Y157" t="str">
            <v>Core</v>
          </cell>
          <cell r="Z157">
            <v>6</v>
          </cell>
          <cell r="AA157">
            <v>2</v>
          </cell>
          <cell r="AB157">
            <v>44424</v>
          </cell>
          <cell r="AC157">
            <v>4900000</v>
          </cell>
          <cell r="AD157">
            <v>544444</v>
          </cell>
          <cell r="AE157">
            <v>2321341.388888889</v>
          </cell>
          <cell r="AF157">
            <v>0</v>
          </cell>
          <cell r="AG157">
            <v>7765785.388888889</v>
          </cell>
          <cell r="AH157">
            <v>3675000</v>
          </cell>
          <cell r="AI157">
            <v>408333.33333333337</v>
          </cell>
          <cell r="AJ157">
            <v>2321341.388888889</v>
          </cell>
          <cell r="AK157">
            <v>0</v>
          </cell>
          <cell r="AL157">
            <v>6404674.722222222</v>
          </cell>
          <cell r="AM157" t="str">
            <v>A</v>
          </cell>
          <cell r="AN157" t="str">
            <v>-</v>
          </cell>
          <cell r="AO157" t="str">
            <v>-</v>
          </cell>
          <cell r="AP157" t="str">
            <v>PKT</v>
          </cell>
          <cell r="AQ157" t="str">
            <v>-</v>
          </cell>
          <cell r="AR157" t="str">
            <v>TL</v>
          </cell>
          <cell r="AS157" t="str">
            <v>TL</v>
          </cell>
          <cell r="AT157" t="str">
            <v>-</v>
          </cell>
          <cell r="AU157" t="str">
            <v>KT</v>
          </cell>
          <cell r="AV157" t="str">
            <v>T</v>
          </cell>
          <cell r="AW157" t="str">
            <v>C</v>
          </cell>
        </row>
        <row r="158">
          <cell r="C158">
            <v>694946</v>
          </cell>
          <cell r="D158" t="str">
            <v>Sidoarjo</v>
          </cell>
          <cell r="E158">
            <v>25419</v>
          </cell>
          <cell r="F158" t="str">
            <v>P</v>
          </cell>
          <cell r="G158" t="str">
            <v>Islam</v>
          </cell>
          <cell r="H158" t="str">
            <v>K/2</v>
          </cell>
          <cell r="I158" t="str">
            <v>3604060408690001</v>
          </cell>
          <cell r="J158" t="str">
            <v>Taman krakatau blok I16 no. 9 Serang</v>
          </cell>
          <cell r="K158"/>
          <cell r="L158"/>
          <cell r="M158" t="str">
            <v xml:space="preserve"> STM </v>
          </cell>
          <cell r="N158" t="str">
            <v>Mesin</v>
          </cell>
          <cell r="O158"/>
          <cell r="P158">
            <v>1988</v>
          </cell>
          <cell r="Q158">
            <v>33222</v>
          </cell>
          <cell r="R158">
            <v>33587</v>
          </cell>
          <cell r="S158" t="str">
            <v>Definitif</v>
          </cell>
          <cell r="T158" t="str">
            <v>Staf</v>
          </cell>
          <cell r="U158" t="str">
            <v>Staf</v>
          </cell>
          <cell r="V158">
            <v>43891</v>
          </cell>
          <cell r="W158" t="str">
            <v>BIDANG OPERASI</v>
          </cell>
          <cell r="X158" t="str">
            <v>DIVISI PEMBANGKIT</v>
          </cell>
          <cell r="Y158" t="str">
            <v>Core</v>
          </cell>
          <cell r="Z158">
            <v>5</v>
          </cell>
          <cell r="AA158">
            <v>5</v>
          </cell>
          <cell r="AB158">
            <v>44424</v>
          </cell>
          <cell r="AC158">
            <v>7900000</v>
          </cell>
          <cell r="AD158">
            <v>877778</v>
          </cell>
          <cell r="AE158">
            <v>2091922.222222222</v>
          </cell>
          <cell r="AF158">
            <v>0</v>
          </cell>
          <cell r="AG158">
            <v>10869700.222222222</v>
          </cell>
          <cell r="AH158">
            <v>5925000</v>
          </cell>
          <cell r="AI158">
            <v>658333.33333333326</v>
          </cell>
          <cell r="AJ158">
            <v>2091922.222222222</v>
          </cell>
          <cell r="AK158">
            <v>0</v>
          </cell>
          <cell r="AL158">
            <v>8675255.555555556</v>
          </cell>
          <cell r="AM158" t="str">
            <v>A</v>
          </cell>
          <cell r="AN158" t="str">
            <v>-</v>
          </cell>
          <cell r="AO158" t="str">
            <v>-</v>
          </cell>
          <cell r="AP158" t="str">
            <v>DPM</v>
          </cell>
          <cell r="AQ158" t="str">
            <v>OPS</v>
          </cell>
          <cell r="AR158" t="str">
            <v>TTL</v>
          </cell>
          <cell r="AS158" t="str">
            <v>TTL</v>
          </cell>
          <cell r="AT158" t="str">
            <v>-</v>
          </cell>
          <cell r="AU158" t="str">
            <v>KT</v>
          </cell>
          <cell r="AV158" t="str">
            <v>T</v>
          </cell>
          <cell r="AW158" t="str">
            <v>C</v>
          </cell>
        </row>
        <row r="159">
          <cell r="C159">
            <v>695408</v>
          </cell>
          <cell r="D159" t="str">
            <v>Tegal</v>
          </cell>
          <cell r="E159">
            <v>25427</v>
          </cell>
          <cell r="F159" t="str">
            <v>P</v>
          </cell>
          <cell r="G159" t="str">
            <v>Islam</v>
          </cell>
          <cell r="H159" t="str">
            <v>K/2</v>
          </cell>
          <cell r="I159" t="str">
            <v>3328111208690003</v>
          </cell>
          <cell r="J159"/>
          <cell r="K159"/>
          <cell r="L159"/>
          <cell r="M159" t="str">
            <v>STM</v>
          </cell>
          <cell r="N159" t="str">
            <v xml:space="preserve"> T P L </v>
          </cell>
          <cell r="O159"/>
          <cell r="P159">
            <v>1989</v>
          </cell>
          <cell r="Q159">
            <v>34639</v>
          </cell>
          <cell r="R159">
            <v>35004</v>
          </cell>
          <cell r="S159" t="str">
            <v>Definitif</v>
          </cell>
          <cell r="T159" t="str">
            <v>Technical Advisor</v>
          </cell>
          <cell r="U159" t="str">
            <v>Technical Advisor</v>
          </cell>
          <cell r="V159">
            <v>44667</v>
          </cell>
          <cell r="W159" t="str">
            <v>BAGIAN TECHNICAL ADVISOR</v>
          </cell>
          <cell r="X159" t="str">
            <v>DIVISI SUMBER DAYA AIR</v>
          </cell>
          <cell r="Y159" t="str">
            <v>Core</v>
          </cell>
          <cell r="Z159">
            <v>3</v>
          </cell>
          <cell r="AA159">
            <v>4</v>
          </cell>
          <cell r="AB159">
            <v>44424</v>
          </cell>
          <cell r="AC159">
            <v>6900000</v>
          </cell>
          <cell r="AD159">
            <v>766667</v>
          </cell>
          <cell r="AE159">
            <v>825893.83333333302</v>
          </cell>
          <cell r="AF159">
            <v>2684905</v>
          </cell>
          <cell r="AG159">
            <v>11177465.833333332</v>
          </cell>
          <cell r="AH159">
            <v>5175000</v>
          </cell>
          <cell r="AI159">
            <v>575000</v>
          </cell>
          <cell r="AJ159">
            <v>825893.83333333302</v>
          </cell>
          <cell r="AK159">
            <v>1342452.5</v>
          </cell>
          <cell r="AL159">
            <v>7918346.333333333</v>
          </cell>
          <cell r="AM159" t="str">
            <v>A</v>
          </cell>
          <cell r="AN159" t="str">
            <v>-</v>
          </cell>
          <cell r="AO159" t="str">
            <v>-</v>
          </cell>
          <cell r="AP159" t="str">
            <v>DSA</v>
          </cell>
          <cell r="AQ159" t="str">
            <v>PEM</v>
          </cell>
          <cell r="AR159" t="str">
            <v>TPEM</v>
          </cell>
          <cell r="AS159" t="str">
            <v>TPEM</v>
          </cell>
          <cell r="AT159" t="str">
            <v>-</v>
          </cell>
          <cell r="AU159" t="str">
            <v>KT</v>
          </cell>
          <cell r="AV159" t="str">
            <v>T</v>
          </cell>
          <cell r="AW159" t="str">
            <v>C</v>
          </cell>
        </row>
        <row r="160">
          <cell r="C160">
            <v>696084</v>
          </cell>
          <cell r="D160" t="str">
            <v>Serang</v>
          </cell>
          <cell r="E160">
            <v>25430</v>
          </cell>
          <cell r="F160" t="str">
            <v>P</v>
          </cell>
          <cell r="G160" t="str">
            <v>Islam</v>
          </cell>
          <cell r="H160" t="str">
            <v>K/3</v>
          </cell>
          <cell r="I160" t="str">
            <v>3604011508690942</v>
          </cell>
          <cell r="J160" t="str">
            <v>Link Ciceri Jaya Rt Rw 002 007 Kel Desa Sumur Pecung Kecamatan Serang Serang</v>
          </cell>
          <cell r="K160"/>
          <cell r="L160"/>
          <cell r="M160" t="str">
            <v>SMA/SMK</v>
          </cell>
          <cell r="N160" t="str">
            <v>IPS</v>
          </cell>
          <cell r="O160"/>
          <cell r="P160" t="str">
            <v>-</v>
          </cell>
          <cell r="Q160">
            <v>43374</v>
          </cell>
          <cell r="R160">
            <v>43374</v>
          </cell>
          <cell r="S160" t="str">
            <v>Definitif</v>
          </cell>
          <cell r="T160" t="str">
            <v>Pelaksana Pengelasan</v>
          </cell>
          <cell r="U160" t="str">
            <v>Pelaksana Pengelasan</v>
          </cell>
          <cell r="V160">
            <v>44105</v>
          </cell>
          <cell r="W160" t="str">
            <v>PRODUKSI FABRIKASI</v>
          </cell>
          <cell r="X160" t="str">
            <v>PABRIK KOMPONEN TURBIN</v>
          </cell>
          <cell r="Y160" t="str">
            <v>Core</v>
          </cell>
          <cell r="Z160">
            <v>6</v>
          </cell>
          <cell r="AA160">
            <v>1</v>
          </cell>
          <cell r="AB160">
            <v>44424</v>
          </cell>
          <cell r="AC160">
            <v>4500000</v>
          </cell>
          <cell r="AD160">
            <v>500000</v>
          </cell>
          <cell r="AE160">
            <v>592600</v>
          </cell>
          <cell r="AF160">
            <v>0</v>
          </cell>
          <cell r="AG160">
            <v>5592600</v>
          </cell>
          <cell r="AH160">
            <v>2250000</v>
          </cell>
          <cell r="AI160">
            <v>0</v>
          </cell>
          <cell r="AJ160">
            <v>0</v>
          </cell>
          <cell r="AK160">
            <v>0</v>
          </cell>
          <cell r="AL160">
            <v>2250000</v>
          </cell>
          <cell r="AM160" t="str">
            <v>A</v>
          </cell>
          <cell r="AN160" t="str">
            <v>H</v>
          </cell>
          <cell r="AO160">
            <v>44433</v>
          </cell>
          <cell r="AP160" t="str">
            <v>PKT</v>
          </cell>
          <cell r="AQ160" t="str">
            <v>-</v>
          </cell>
          <cell r="AR160" t="str">
            <v>TL</v>
          </cell>
          <cell r="AS160" t="str">
            <v>TL</v>
          </cell>
          <cell r="AT160" t="str">
            <v>-</v>
          </cell>
          <cell r="AU160" t="str">
            <v>KT</v>
          </cell>
          <cell r="AV160" t="str">
            <v>NT</v>
          </cell>
          <cell r="AW160" t="str">
            <v>C</v>
          </cell>
        </row>
        <row r="161">
          <cell r="C161">
            <v>695934</v>
          </cell>
          <cell r="D161" t="str">
            <v>Cimahi</v>
          </cell>
          <cell r="E161">
            <v>25432</v>
          </cell>
          <cell r="F161" t="str">
            <v>P</v>
          </cell>
          <cell r="G161" t="str">
            <v>Islam</v>
          </cell>
          <cell r="H161" t="str">
            <v>K/3</v>
          </cell>
          <cell r="I161" t="str">
            <v>3672051708690004</v>
          </cell>
          <cell r="J161" t="str">
            <v>LINK.JOMBANG WETAN DS/KEL.JOMBANG WETAN RT/RW.005/005 KEC.JOMBANG KOTACILEGON BANTEN KOTA CILEGON</v>
          </cell>
          <cell r="K161"/>
          <cell r="L161"/>
          <cell r="M161" t="str">
            <v>D3</v>
          </cell>
          <cell r="N161" t="str">
            <v>MESIN MEKANIK</v>
          </cell>
          <cell r="O161"/>
          <cell r="P161" t="str">
            <v>-</v>
          </cell>
          <cell r="Q161">
            <v>43374</v>
          </cell>
          <cell r="R161">
            <v>43374</v>
          </cell>
          <cell r="S161" t="str">
            <v>Definitif</v>
          </cell>
          <cell r="T161" t="str">
            <v>Pelaksana Ahli Komponen</v>
          </cell>
          <cell r="U161" t="str">
            <v>Pelaksana Ahli Komponen</v>
          </cell>
          <cell r="V161">
            <v>44105</v>
          </cell>
          <cell r="W161" t="str">
            <v>PRODUKSI KOMPONEN</v>
          </cell>
          <cell r="X161" t="str">
            <v>PABRIK KOMPONEN TURBIN</v>
          </cell>
          <cell r="Y161" t="str">
            <v>Core</v>
          </cell>
          <cell r="Z161">
            <v>6</v>
          </cell>
          <cell r="AA161">
            <v>2</v>
          </cell>
          <cell r="AB161">
            <v>44424</v>
          </cell>
          <cell r="AC161">
            <v>4900000</v>
          </cell>
          <cell r="AD161">
            <v>544444</v>
          </cell>
          <cell r="AE161">
            <v>1229861.138888889</v>
          </cell>
          <cell r="AF161">
            <v>0</v>
          </cell>
          <cell r="AG161">
            <v>6674305.138888889</v>
          </cell>
          <cell r="AH161">
            <v>3675000</v>
          </cell>
          <cell r="AI161">
            <v>408333.33333333337</v>
          </cell>
          <cell r="AJ161">
            <v>1229861.138888889</v>
          </cell>
          <cell r="AK161">
            <v>0</v>
          </cell>
          <cell r="AL161">
            <v>5313194.472222222</v>
          </cell>
          <cell r="AM161" t="str">
            <v>A</v>
          </cell>
          <cell r="AN161" t="str">
            <v>-</v>
          </cell>
          <cell r="AO161" t="str">
            <v>-</v>
          </cell>
          <cell r="AP161" t="str">
            <v>PKT</v>
          </cell>
          <cell r="AQ161" t="str">
            <v>-</v>
          </cell>
          <cell r="AR161" t="str">
            <v>TL</v>
          </cell>
          <cell r="AS161" t="str">
            <v>TL</v>
          </cell>
          <cell r="AT161" t="str">
            <v>-</v>
          </cell>
          <cell r="AU161" t="str">
            <v>KT</v>
          </cell>
          <cell r="AV161" t="str">
            <v>T</v>
          </cell>
          <cell r="AW161" t="str">
            <v>D</v>
          </cell>
        </row>
        <row r="162">
          <cell r="C162">
            <v>695975</v>
          </cell>
          <cell r="D162" t="str">
            <v>Jakarta</v>
          </cell>
          <cell r="E162">
            <v>25435</v>
          </cell>
          <cell r="F162" t="str">
            <v>P</v>
          </cell>
          <cell r="G162" t="str">
            <v>Islam</v>
          </cell>
          <cell r="H162" t="str">
            <v>K/2</v>
          </cell>
          <cell r="I162" t="str">
            <v>3672022211690001</v>
          </cell>
          <cell r="J162" t="str">
            <v>Link. Nyikambang Rt/Rw 002/003 Kel/Desa Sukmajaya Kecamatan Jombang Cilegon</v>
          </cell>
          <cell r="K162"/>
          <cell r="L162"/>
          <cell r="M162" t="str">
            <v>SMA/SMK</v>
          </cell>
          <cell r="N162" t="str">
            <v>-</v>
          </cell>
          <cell r="O162"/>
          <cell r="P162" t="str">
            <v>-</v>
          </cell>
          <cell r="Q162">
            <v>43374</v>
          </cell>
          <cell r="R162">
            <v>43374</v>
          </cell>
          <cell r="S162" t="str">
            <v>Definitif</v>
          </cell>
          <cell r="T162" t="str">
            <v>Fitter</v>
          </cell>
          <cell r="U162" t="str">
            <v>Fitter</v>
          </cell>
          <cell r="V162">
            <v>44105</v>
          </cell>
          <cell r="W162" t="str">
            <v>PRODUKSI FABRIKASI</v>
          </cell>
          <cell r="X162" t="str">
            <v>PABRIK KOMPONEN TURBIN</v>
          </cell>
          <cell r="Y162" t="str">
            <v>Core</v>
          </cell>
          <cell r="Z162">
            <v>6</v>
          </cell>
          <cell r="AA162">
            <v>1</v>
          </cell>
          <cell r="AB162">
            <v>44424</v>
          </cell>
          <cell r="AC162">
            <v>4500000</v>
          </cell>
          <cell r="AD162">
            <v>500000</v>
          </cell>
          <cell r="AE162">
            <v>69400</v>
          </cell>
          <cell r="AF162">
            <v>0</v>
          </cell>
          <cell r="AG162">
            <v>5069400</v>
          </cell>
          <cell r="AH162">
            <v>2250000</v>
          </cell>
          <cell r="AI162">
            <v>0</v>
          </cell>
          <cell r="AJ162">
            <v>0</v>
          </cell>
          <cell r="AK162">
            <v>0</v>
          </cell>
          <cell r="AL162">
            <v>2250000</v>
          </cell>
          <cell r="AM162" t="str">
            <v>A</v>
          </cell>
          <cell r="AN162" t="str">
            <v>H</v>
          </cell>
          <cell r="AO162">
            <v>44562</v>
          </cell>
          <cell r="AP162" t="str">
            <v>PKT</v>
          </cell>
          <cell r="AQ162" t="str">
            <v>-</v>
          </cell>
          <cell r="AR162" t="str">
            <v>TL</v>
          </cell>
          <cell r="AS162" t="str">
            <v>TL</v>
          </cell>
          <cell r="AT162" t="str">
            <v>-</v>
          </cell>
          <cell r="AU162" t="str">
            <v>KT</v>
          </cell>
          <cell r="AV162" t="str">
            <v>T</v>
          </cell>
          <cell r="AW162" t="str">
            <v>C</v>
          </cell>
        </row>
        <row r="163">
          <cell r="C163">
            <v>695391</v>
          </cell>
          <cell r="D163" t="str">
            <v>Semarang</v>
          </cell>
          <cell r="E163">
            <v>25440</v>
          </cell>
          <cell r="F163" t="str">
            <v>P</v>
          </cell>
          <cell r="G163" t="str">
            <v>Islam</v>
          </cell>
          <cell r="H163" t="str">
            <v>K/4</v>
          </cell>
          <cell r="I163" t="str">
            <v>3672082508690002</v>
          </cell>
          <cell r="J163"/>
          <cell r="K163"/>
          <cell r="L163"/>
          <cell r="M163" t="str">
            <v xml:space="preserve"> STM </v>
          </cell>
          <cell r="N163" t="str">
            <v xml:space="preserve">Automotif </v>
          </cell>
          <cell r="O163"/>
          <cell r="P163" t="str">
            <v>1990</v>
          </cell>
          <cell r="Q163">
            <v>34501</v>
          </cell>
          <cell r="R163">
            <v>34866</v>
          </cell>
          <cell r="S163" t="str">
            <v>Definitif</v>
          </cell>
          <cell r="T163" t="str">
            <v>Industrial Engineer</v>
          </cell>
          <cell r="U163" t="str">
            <v>Industrial Engineer</v>
          </cell>
          <cell r="V163">
            <v>44090</v>
          </cell>
          <cell r="W163" t="str">
            <v>BIDANG OPERASI</v>
          </cell>
          <cell r="X163" t="str">
            <v>DIVISI PEMBANGKIT</v>
          </cell>
          <cell r="Y163" t="str">
            <v>Core</v>
          </cell>
          <cell r="Z163">
            <v>5</v>
          </cell>
          <cell r="AA163">
            <v>3</v>
          </cell>
          <cell r="AB163">
            <v>44424</v>
          </cell>
          <cell r="AC163">
            <v>5900000</v>
          </cell>
          <cell r="AD163">
            <v>655556</v>
          </cell>
          <cell r="AE163">
            <v>2479494.444444444</v>
          </cell>
          <cell r="AF163">
            <v>0</v>
          </cell>
          <cell r="AG163">
            <v>9035050.444444444</v>
          </cell>
          <cell r="AH163">
            <v>2950000</v>
          </cell>
          <cell r="AI163">
            <v>0</v>
          </cell>
          <cell r="AJ163">
            <v>0</v>
          </cell>
          <cell r="AK163">
            <v>0</v>
          </cell>
          <cell r="AL163">
            <v>2950000</v>
          </cell>
          <cell r="AM163" t="str">
            <v>A</v>
          </cell>
          <cell r="AN163" t="str">
            <v>H</v>
          </cell>
          <cell r="AO163">
            <v>44433</v>
          </cell>
          <cell r="AP163" t="str">
            <v>DPM</v>
          </cell>
          <cell r="AQ163" t="str">
            <v>OPS</v>
          </cell>
          <cell r="AR163" t="str">
            <v>TTL</v>
          </cell>
          <cell r="AS163" t="str">
            <v>TTL</v>
          </cell>
          <cell r="AT163" t="str">
            <v>-</v>
          </cell>
          <cell r="AU163" t="str">
            <v>KT</v>
          </cell>
          <cell r="AV163" t="str">
            <v>T</v>
          </cell>
          <cell r="AW163" t="str">
            <v>C</v>
          </cell>
        </row>
        <row r="164">
          <cell r="C164">
            <v>695388</v>
          </cell>
          <cell r="D164" t="str">
            <v>Madiun</v>
          </cell>
          <cell r="E164">
            <v>25445</v>
          </cell>
          <cell r="F164" t="str">
            <v>P</v>
          </cell>
          <cell r="G164" t="str">
            <v>Islam</v>
          </cell>
          <cell r="H164" t="str">
            <v>K/1</v>
          </cell>
          <cell r="I164" t="str">
            <v>36720830086900002</v>
          </cell>
          <cell r="J164"/>
          <cell r="K164"/>
          <cell r="L164"/>
          <cell r="M164" t="str">
            <v xml:space="preserve"> STM </v>
          </cell>
          <cell r="N164" t="str">
            <v>Listrik</v>
          </cell>
          <cell r="O164"/>
          <cell r="P164">
            <v>1989</v>
          </cell>
          <cell r="Q164">
            <v>34501</v>
          </cell>
          <cell r="R164">
            <v>34866</v>
          </cell>
          <cell r="S164" t="str">
            <v>Definitif</v>
          </cell>
          <cell r="T164" t="str">
            <v xml:space="preserve">Operator Mesin Bubut Horizontal  0 &lt; 350 L &lt; 1500 A </v>
          </cell>
          <cell r="U164" t="str">
            <v xml:space="preserve">Operator Mesin Bubut Horizontal  0 &lt; 350 L &lt; 1500 A </v>
          </cell>
          <cell r="V164" t="str">
            <v>-</v>
          </cell>
          <cell r="W164" t="str">
            <v>BAGIAN PRODUKSI PERMESINAN</v>
          </cell>
          <cell r="X164" t="str">
            <v>PABRIK KOMPONEN TURBIN</v>
          </cell>
          <cell r="Y164" t="str">
            <v>Core</v>
          </cell>
          <cell r="Z164">
            <v>6</v>
          </cell>
          <cell r="AA164">
            <v>2</v>
          </cell>
          <cell r="AB164">
            <v>44424</v>
          </cell>
          <cell r="AC164">
            <v>4900000</v>
          </cell>
          <cell r="AD164">
            <v>544444</v>
          </cell>
          <cell r="AE164">
            <v>1339505.555555556</v>
          </cell>
          <cell r="AF164">
            <v>0</v>
          </cell>
          <cell r="AG164">
            <v>6783949.555555556</v>
          </cell>
          <cell r="AH164">
            <v>3675000</v>
          </cell>
          <cell r="AI164">
            <v>408333.33333333337</v>
          </cell>
          <cell r="AJ164">
            <v>1339505.555555556</v>
          </cell>
          <cell r="AK164">
            <v>0</v>
          </cell>
          <cell r="AL164">
            <v>5422838.8888888899</v>
          </cell>
          <cell r="AM164" t="str">
            <v>A</v>
          </cell>
          <cell r="AN164" t="str">
            <v>-</v>
          </cell>
          <cell r="AO164" t="str">
            <v>-</v>
          </cell>
          <cell r="AP164" t="str">
            <v>PKT</v>
          </cell>
          <cell r="AQ164" t="str">
            <v>-</v>
          </cell>
          <cell r="AR164" t="str">
            <v>TL</v>
          </cell>
          <cell r="AS164" t="str">
            <v>TL</v>
          </cell>
          <cell r="AT164" t="str">
            <v>-</v>
          </cell>
          <cell r="AU164" t="str">
            <v>KT</v>
          </cell>
          <cell r="AV164" t="str">
            <v>T</v>
          </cell>
          <cell r="AW164" t="str">
            <v>C</v>
          </cell>
        </row>
        <row r="165">
          <cell r="C165">
            <v>695966</v>
          </cell>
          <cell r="D165" t="str">
            <v>Talang Padang</v>
          </cell>
          <cell r="E165">
            <v>25461</v>
          </cell>
          <cell r="F165" t="str">
            <v>P</v>
          </cell>
          <cell r="G165" t="str">
            <v>Islam</v>
          </cell>
          <cell r="H165" t="str">
            <v>K/3</v>
          </cell>
          <cell r="I165" t="str">
            <v>3302251901870001</v>
          </cell>
          <cell r="J165" t="str">
            <v>Citangkil Jl. Abd. Rohim No 57 Rt.004 Rw.001 Citangkil Cilegon</v>
          </cell>
          <cell r="K165"/>
          <cell r="L165"/>
          <cell r="M165" t="str">
            <v>SMA/SMK</v>
          </cell>
          <cell r="N165" t="str">
            <v>-</v>
          </cell>
          <cell r="O165"/>
          <cell r="P165" t="str">
            <v>-</v>
          </cell>
          <cell r="Q165">
            <v>43374</v>
          </cell>
          <cell r="R165">
            <v>43374</v>
          </cell>
          <cell r="S165" t="str">
            <v>Definitif</v>
          </cell>
          <cell r="T165" t="str">
            <v>Fitter</v>
          </cell>
          <cell r="U165" t="str">
            <v>Fitter</v>
          </cell>
          <cell r="V165">
            <v>44105</v>
          </cell>
          <cell r="W165" t="str">
            <v>PRODUKSI FABRIKASI</v>
          </cell>
          <cell r="X165" t="str">
            <v>PABRIK KOMPONEN TURBIN</v>
          </cell>
          <cell r="Y165" t="str">
            <v>Core</v>
          </cell>
          <cell r="Z165">
            <v>6</v>
          </cell>
          <cell r="AA165">
            <v>1</v>
          </cell>
          <cell r="AB165">
            <v>44424</v>
          </cell>
          <cell r="AC165">
            <v>4500000</v>
          </cell>
          <cell r="AD165">
            <v>500000</v>
          </cell>
          <cell r="AE165">
            <v>-31100</v>
          </cell>
          <cell r="AF165">
            <v>0</v>
          </cell>
          <cell r="AG165">
            <v>4968900</v>
          </cell>
          <cell r="AH165">
            <v>2250000</v>
          </cell>
          <cell r="AI165">
            <v>0</v>
          </cell>
          <cell r="AJ165">
            <v>0</v>
          </cell>
          <cell r="AK165">
            <v>0</v>
          </cell>
          <cell r="AL165">
            <v>2250000</v>
          </cell>
          <cell r="AM165" t="str">
            <v>A</v>
          </cell>
          <cell r="AN165" t="str">
            <v>H</v>
          </cell>
          <cell r="AO165">
            <v>44516</v>
          </cell>
          <cell r="AP165" t="str">
            <v>PKT</v>
          </cell>
          <cell r="AQ165" t="str">
            <v>-</v>
          </cell>
          <cell r="AR165" t="str">
            <v>TL</v>
          </cell>
          <cell r="AS165" t="str">
            <v>TL</v>
          </cell>
          <cell r="AT165" t="str">
            <v>-</v>
          </cell>
          <cell r="AU165" t="str">
            <v>KT</v>
          </cell>
          <cell r="AV165" t="str">
            <v>T</v>
          </cell>
          <cell r="AW165" t="str">
            <v>C</v>
          </cell>
        </row>
        <row r="166">
          <cell r="C166">
            <v>696018</v>
          </cell>
          <cell r="D166" t="str">
            <v>Kebumen</v>
          </cell>
          <cell r="E166">
            <v>25472</v>
          </cell>
          <cell r="F166" t="str">
            <v>P</v>
          </cell>
          <cell r="G166" t="str">
            <v>Islam</v>
          </cell>
          <cell r="H166" t="str">
            <v>K/2</v>
          </cell>
          <cell r="I166" t="str">
            <v>3376011809750001</v>
          </cell>
          <cell r="J166"/>
          <cell r="K166"/>
          <cell r="L166"/>
          <cell r="M166" t="str">
            <v>SMA/SMK</v>
          </cell>
          <cell r="N166" t="str">
            <v>-</v>
          </cell>
          <cell r="O166"/>
          <cell r="P166" t="str">
            <v>-</v>
          </cell>
          <cell r="Q166">
            <v>43374</v>
          </cell>
          <cell r="R166">
            <v>43374</v>
          </cell>
          <cell r="S166" t="str">
            <v>Definitif</v>
          </cell>
          <cell r="T166" t="str">
            <v>Junior Officer Condenser</v>
          </cell>
          <cell r="U166" t="str">
            <v>Junior Officer Condenser</v>
          </cell>
          <cell r="V166">
            <v>44105</v>
          </cell>
          <cell r="W166" t="str">
            <v>PRODUKSI FABRIKASI</v>
          </cell>
          <cell r="X166" t="str">
            <v>PABRIK KOMPONEN TURBIN</v>
          </cell>
          <cell r="Y166" t="str">
            <v>Core</v>
          </cell>
          <cell r="Z166">
            <v>5</v>
          </cell>
          <cell r="AA166">
            <v>4</v>
          </cell>
          <cell r="AB166">
            <v>44424</v>
          </cell>
          <cell r="AC166">
            <v>6900000</v>
          </cell>
          <cell r="AD166">
            <v>766667</v>
          </cell>
          <cell r="AE166">
            <v>1755612.7499999991</v>
          </cell>
          <cell r="AF166">
            <v>0</v>
          </cell>
          <cell r="AG166">
            <v>9422279.75</v>
          </cell>
          <cell r="AH166">
            <v>5175000</v>
          </cell>
          <cell r="AI166">
            <v>575000</v>
          </cell>
          <cell r="AJ166">
            <v>1755612.7499999991</v>
          </cell>
          <cell r="AK166">
            <v>0</v>
          </cell>
          <cell r="AL166">
            <v>7505612.7499999991</v>
          </cell>
          <cell r="AM166" t="str">
            <v>A</v>
          </cell>
          <cell r="AN166" t="str">
            <v>-</v>
          </cell>
          <cell r="AO166" t="str">
            <v>-</v>
          </cell>
          <cell r="AP166" t="str">
            <v>PKT</v>
          </cell>
          <cell r="AQ166" t="str">
            <v>-</v>
          </cell>
          <cell r="AR166" t="str">
            <v>TTL</v>
          </cell>
          <cell r="AS166" t="str">
            <v>TL</v>
          </cell>
          <cell r="AT166" t="str">
            <v>-</v>
          </cell>
          <cell r="AU166" t="str">
            <v>KT</v>
          </cell>
          <cell r="AV166" t="str">
            <v>T</v>
          </cell>
          <cell r="AW166" t="str">
            <v>C</v>
          </cell>
        </row>
        <row r="167">
          <cell r="C167">
            <v>696285</v>
          </cell>
          <cell r="D167" t="str">
            <v>Malang</v>
          </cell>
          <cell r="E167">
            <v>25479</v>
          </cell>
          <cell r="F167" t="str">
            <v>P</v>
          </cell>
          <cell r="G167" t="str">
            <v>Islam</v>
          </cell>
          <cell r="H167" t="str">
            <v>K/3</v>
          </cell>
          <cell r="I167" t="str">
            <v>3578181810880001</v>
          </cell>
          <cell r="J167" t="str">
            <v>Perumnas Bumi Cibeber Kencana F8/12 Kel. Cibeber, Kec. Cibeber Cilegon</v>
          </cell>
          <cell r="K167"/>
          <cell r="L167"/>
          <cell r="M167" t="str">
            <v>S2</v>
          </cell>
          <cell r="N167" t="str">
            <v xml:space="preserve">SUMBER DAYA MANUSIA </v>
          </cell>
          <cell r="O167"/>
          <cell r="P167" t="str">
            <v>-</v>
          </cell>
          <cell r="Q167">
            <v>43374</v>
          </cell>
          <cell r="R167">
            <v>43374</v>
          </cell>
          <cell r="S167" t="str">
            <v>Definitif</v>
          </cell>
          <cell r="T167" t="str">
            <v>Junior Officer Kawasan Berikat</v>
          </cell>
          <cell r="U167" t="str">
            <v>Junior Officer Kawasan Berikat</v>
          </cell>
          <cell r="V167">
            <v>44105</v>
          </cell>
          <cell r="W167" t="str">
            <v>BAGIAN KAWASAN BERIKAT</v>
          </cell>
          <cell r="X167" t="str">
            <v>DIVISI PEMBANGKIT</v>
          </cell>
          <cell r="Y167" t="str">
            <v>Support</v>
          </cell>
          <cell r="Z167">
            <v>5</v>
          </cell>
          <cell r="AA167">
            <v>5</v>
          </cell>
          <cell r="AB167">
            <v>44424</v>
          </cell>
          <cell r="AC167">
            <v>7900000</v>
          </cell>
          <cell r="AD167">
            <v>877778</v>
          </cell>
          <cell r="AE167">
            <v>184446.38888888806</v>
          </cell>
          <cell r="AF167">
            <v>0</v>
          </cell>
          <cell r="AG167">
            <v>8962224.3888888881</v>
          </cell>
          <cell r="AH167">
            <v>3950000</v>
          </cell>
          <cell r="AI167">
            <v>0</v>
          </cell>
          <cell r="AJ167">
            <v>0</v>
          </cell>
          <cell r="AK167">
            <v>0</v>
          </cell>
          <cell r="AL167">
            <v>3950000</v>
          </cell>
          <cell r="AM167" t="str">
            <v>A</v>
          </cell>
          <cell r="AN167" t="str">
            <v>-</v>
          </cell>
          <cell r="AO167">
            <v>44516</v>
          </cell>
          <cell r="AP167" t="str">
            <v>DPM</v>
          </cell>
          <cell r="AQ167" t="str">
            <v>PEM</v>
          </cell>
          <cell r="AR167" t="str">
            <v>TTL</v>
          </cell>
          <cell r="AS167" t="str">
            <v>TTL</v>
          </cell>
          <cell r="AT167" t="str">
            <v>-</v>
          </cell>
          <cell r="AU167" t="str">
            <v>KT</v>
          </cell>
          <cell r="AV167" t="str">
            <v>NT</v>
          </cell>
          <cell r="AW167" t="str">
            <v>G</v>
          </cell>
        </row>
        <row r="168">
          <cell r="C168">
            <v>695455</v>
          </cell>
          <cell r="D168" t="str">
            <v>Surabaya</v>
          </cell>
          <cell r="E168">
            <v>25481</v>
          </cell>
          <cell r="F168" t="str">
            <v>P</v>
          </cell>
          <cell r="G168" t="str">
            <v>Hindu</v>
          </cell>
          <cell r="H168" t="str">
            <v>K/1</v>
          </cell>
          <cell r="I168" t="str">
            <v>3672040406700004</v>
          </cell>
          <cell r="J168"/>
          <cell r="K168"/>
          <cell r="L168"/>
          <cell r="M168" t="str">
            <v>S1</v>
          </cell>
          <cell r="N168" t="str">
            <v xml:space="preserve">Ekonomi </v>
          </cell>
          <cell r="O168"/>
          <cell r="P168">
            <v>1994</v>
          </cell>
          <cell r="Q168">
            <v>34981</v>
          </cell>
          <cell r="R168">
            <v>35347</v>
          </cell>
          <cell r="S168" t="str">
            <v>Definitif</v>
          </cell>
          <cell r="T168" t="str">
            <v>Officer Bid. Operasi Keuangan</v>
          </cell>
          <cell r="U168" t="str">
            <v>Officer Bid. Operasi Keuangan</v>
          </cell>
          <cell r="V168" t="str">
            <v>-</v>
          </cell>
          <cell r="W168" t="str">
            <v>BIDANG KEUANGAN &amp; SDM</v>
          </cell>
          <cell r="X168" t="str">
            <v>DIVISI INDUSTRI KOMPONEN &amp; PERMESINAN</v>
          </cell>
          <cell r="Y168" t="str">
            <v>Support</v>
          </cell>
          <cell r="Z168">
            <v>5</v>
          </cell>
          <cell r="AA168">
            <v>6</v>
          </cell>
          <cell r="AB168">
            <v>44424</v>
          </cell>
          <cell r="AC168">
            <v>8900000</v>
          </cell>
          <cell r="AD168">
            <v>988889</v>
          </cell>
          <cell r="AE168">
            <v>4248836.1111111119</v>
          </cell>
          <cell r="AF168">
            <v>0</v>
          </cell>
          <cell r="AG168">
            <v>14137725.111111112</v>
          </cell>
          <cell r="AH168">
            <v>4450000</v>
          </cell>
          <cell r="AI168">
            <v>0</v>
          </cell>
          <cell r="AJ168">
            <v>0</v>
          </cell>
          <cell r="AK168">
            <v>0</v>
          </cell>
          <cell r="AL168">
            <v>4450000</v>
          </cell>
          <cell r="AM168" t="str">
            <v>A</v>
          </cell>
          <cell r="AN168" t="str">
            <v>H</v>
          </cell>
          <cell r="AO168">
            <v>44743</v>
          </cell>
          <cell r="AP168" t="str">
            <v>DKP</v>
          </cell>
          <cell r="AQ168" t="str">
            <v>KSD</v>
          </cell>
          <cell r="AR168" t="str">
            <v>TADM</v>
          </cell>
          <cell r="AS168" t="str">
            <v>TADM</v>
          </cell>
          <cell r="AT168" t="str">
            <v>-</v>
          </cell>
          <cell r="AU168" t="str">
            <v>KT</v>
          </cell>
          <cell r="AV168" t="str">
            <v>NT</v>
          </cell>
          <cell r="AW168" t="str">
            <v>F</v>
          </cell>
        </row>
        <row r="169">
          <cell r="C169">
            <v>695280</v>
          </cell>
          <cell r="D169" t="str">
            <v>Lamongan</v>
          </cell>
          <cell r="E169">
            <v>25491</v>
          </cell>
          <cell r="F169" t="str">
            <v>P</v>
          </cell>
          <cell r="G169" t="str">
            <v>Islam</v>
          </cell>
          <cell r="H169" t="str">
            <v>K/2</v>
          </cell>
          <cell r="I169" t="str">
            <v>3672082005660001</v>
          </cell>
          <cell r="J169"/>
          <cell r="K169"/>
          <cell r="L169"/>
          <cell r="M169" t="str">
            <v>STM</v>
          </cell>
          <cell r="N169" t="str">
            <v>Mesin</v>
          </cell>
          <cell r="O169"/>
          <cell r="P169">
            <v>1989</v>
          </cell>
          <cell r="Q169">
            <v>34425</v>
          </cell>
          <cell r="R169">
            <v>34790</v>
          </cell>
          <cell r="S169" t="str">
            <v>Definitif</v>
          </cell>
          <cell r="T169" t="str">
            <v>Supervisor Model 1</v>
          </cell>
          <cell r="U169" t="str">
            <v>Supervisor Model 1</v>
          </cell>
          <cell r="V169" t="str">
            <v>-</v>
          </cell>
          <cell r="W169" t="str">
            <v>BAGIAN PRODUKSI 1</v>
          </cell>
          <cell r="X169" t="str">
            <v>PABRIK PENGECORAN</v>
          </cell>
          <cell r="Y169" t="str">
            <v>Core</v>
          </cell>
          <cell r="Z169">
            <v>4</v>
          </cell>
          <cell r="AA169">
            <v>4</v>
          </cell>
          <cell r="AB169">
            <v>44424</v>
          </cell>
          <cell r="AC169">
            <v>6900000</v>
          </cell>
          <cell r="AD169">
            <v>766667</v>
          </cell>
          <cell r="AE169">
            <v>337413.33333333302</v>
          </cell>
          <cell r="AF169">
            <v>2079770</v>
          </cell>
          <cell r="AG169">
            <v>10083850.333333332</v>
          </cell>
          <cell r="AH169">
            <v>5175000</v>
          </cell>
          <cell r="AI169">
            <v>575000</v>
          </cell>
          <cell r="AJ169">
            <v>337413.33333333302</v>
          </cell>
          <cell r="AK169">
            <v>1039885</v>
          </cell>
          <cell r="AL169">
            <v>7127298.333333333</v>
          </cell>
          <cell r="AM169" t="str">
            <v>A</v>
          </cell>
          <cell r="AN169" t="str">
            <v>-</v>
          </cell>
          <cell r="AO169" t="str">
            <v>-</v>
          </cell>
          <cell r="AP169" t="str">
            <v>FOU</v>
          </cell>
          <cell r="AQ169" t="str">
            <v>-</v>
          </cell>
          <cell r="AR169" t="str">
            <v>TTL</v>
          </cell>
          <cell r="AS169" t="str">
            <v>TTL</v>
          </cell>
          <cell r="AT169" t="str">
            <v>BP</v>
          </cell>
          <cell r="AU169" t="str">
            <v>KT</v>
          </cell>
          <cell r="AV169" t="str">
            <v>T</v>
          </cell>
          <cell r="AW169" t="str">
            <v>C</v>
          </cell>
        </row>
        <row r="170">
          <cell r="C170">
            <v>694986</v>
          </cell>
          <cell r="D170" t="str">
            <v>Jombang</v>
          </cell>
          <cell r="E170">
            <v>25494</v>
          </cell>
          <cell r="F170" t="str">
            <v>P</v>
          </cell>
          <cell r="G170" t="str">
            <v>Islam</v>
          </cell>
          <cell r="H170" t="str">
            <v>K/2</v>
          </cell>
          <cell r="I170" t="str">
            <v>3508151208920002</v>
          </cell>
          <cell r="J170"/>
          <cell r="K170"/>
          <cell r="L170"/>
          <cell r="M170" t="str">
            <v>SMA</v>
          </cell>
          <cell r="N170" t="str">
            <v xml:space="preserve">  IPS </v>
          </cell>
          <cell r="O170"/>
          <cell r="P170">
            <v>1988</v>
          </cell>
          <cell r="Q170">
            <v>33329</v>
          </cell>
          <cell r="R170">
            <v>33695</v>
          </cell>
          <cell r="S170" t="str">
            <v>Definitif</v>
          </cell>
          <cell r="T170" t="str">
            <v>Junior Officer HSE</v>
          </cell>
          <cell r="U170" t="str">
            <v>Junior Officer HSE</v>
          </cell>
          <cell r="V170">
            <v>43891</v>
          </cell>
          <cell r="W170" t="str">
            <v>UNIT PENGENDALIAN KUALITAS</v>
          </cell>
          <cell r="X170" t="str">
            <v>PABRIK PERALATAN INDUSTRI</v>
          </cell>
          <cell r="Y170" t="str">
            <v>Core</v>
          </cell>
          <cell r="Z170">
            <v>5</v>
          </cell>
          <cell r="AA170">
            <v>3</v>
          </cell>
          <cell r="AB170">
            <v>44424</v>
          </cell>
          <cell r="AC170">
            <v>5900000</v>
          </cell>
          <cell r="AD170">
            <v>655556</v>
          </cell>
          <cell r="AE170">
            <v>865344.44444444403</v>
          </cell>
          <cell r="AF170">
            <v>0</v>
          </cell>
          <cell r="AG170">
            <v>7420900.444444444</v>
          </cell>
          <cell r="AH170">
            <v>2950000</v>
          </cell>
          <cell r="AI170">
            <v>0</v>
          </cell>
          <cell r="AJ170">
            <v>0</v>
          </cell>
          <cell r="AK170">
            <v>0</v>
          </cell>
          <cell r="AL170">
            <v>2950000</v>
          </cell>
          <cell r="AM170" t="str">
            <v>A</v>
          </cell>
          <cell r="AN170" t="str">
            <v>H</v>
          </cell>
          <cell r="AO170">
            <v>44433</v>
          </cell>
          <cell r="AP170" t="str">
            <v>PPI</v>
          </cell>
          <cell r="AQ170" t="str">
            <v>-</v>
          </cell>
          <cell r="AR170" t="str">
            <v>TTL</v>
          </cell>
          <cell r="AS170" t="str">
            <v>TL</v>
          </cell>
          <cell r="AT170" t="str">
            <v>BPP</v>
          </cell>
          <cell r="AU170" t="str">
            <v>KT</v>
          </cell>
          <cell r="AV170" t="str">
            <v>NT</v>
          </cell>
          <cell r="AW170" t="str">
            <v>C</v>
          </cell>
        </row>
        <row r="171">
          <cell r="C171">
            <v>696266</v>
          </cell>
          <cell r="D171" t="str">
            <v>Jakarta</v>
          </cell>
          <cell r="E171">
            <v>25498</v>
          </cell>
          <cell r="F171" t="str">
            <v>W</v>
          </cell>
          <cell r="G171" t="str">
            <v>Islam</v>
          </cell>
          <cell r="H171" t="str">
            <v>BK</v>
          </cell>
          <cell r="I171" t="str">
            <v>3672031011720002</v>
          </cell>
          <cell r="J171" t="str">
            <v>GSM blok G/5 rt002/rw008 kel : harjatani kec: kramatwatu Serang</v>
          </cell>
          <cell r="K171"/>
          <cell r="L171"/>
          <cell r="M171" t="str">
            <v>D3</v>
          </cell>
          <cell r="N171" t="str">
            <v xml:space="preserve">AKADEMI PERAWAT </v>
          </cell>
          <cell r="O171"/>
          <cell r="P171" t="str">
            <v>-</v>
          </cell>
          <cell r="Q171">
            <v>43374</v>
          </cell>
          <cell r="R171">
            <v>43374</v>
          </cell>
          <cell r="S171" t="str">
            <v>Definitif</v>
          </cell>
          <cell r="T171" t="str">
            <v>Pelaksana K3</v>
          </cell>
          <cell r="U171" t="str">
            <v>Pelaksana K3</v>
          </cell>
          <cell r="V171">
            <v>44105</v>
          </cell>
          <cell r="W171" t="str">
            <v>UNIT QSHE</v>
          </cell>
          <cell r="X171" t="str">
            <v>DIVISI PEMBANGKIT</v>
          </cell>
          <cell r="Y171" t="str">
            <v>Support</v>
          </cell>
          <cell r="Z171">
            <v>6</v>
          </cell>
          <cell r="AA171">
            <v>1</v>
          </cell>
          <cell r="AB171">
            <v>44424</v>
          </cell>
          <cell r="AC171">
            <v>4500000</v>
          </cell>
          <cell r="AD171">
            <v>500000</v>
          </cell>
          <cell r="AE171">
            <v>558905.91666666698</v>
          </cell>
          <cell r="AF171">
            <v>0</v>
          </cell>
          <cell r="AG171">
            <v>5558905.916666667</v>
          </cell>
          <cell r="AH171">
            <v>3375000</v>
          </cell>
          <cell r="AI171">
            <v>375000</v>
          </cell>
          <cell r="AJ171">
            <v>558905.91666666698</v>
          </cell>
          <cell r="AK171">
            <v>0</v>
          </cell>
          <cell r="AL171">
            <v>4308905.916666667</v>
          </cell>
          <cell r="AM171" t="str">
            <v>A</v>
          </cell>
          <cell r="AN171" t="str">
            <v>H</v>
          </cell>
          <cell r="AO171">
            <v>44743</v>
          </cell>
          <cell r="AP171" t="str">
            <v>DPM</v>
          </cell>
          <cell r="AQ171" t="str">
            <v>QSH</v>
          </cell>
          <cell r="AR171" t="str">
            <v>TADM</v>
          </cell>
          <cell r="AS171" t="str">
            <v>TTL</v>
          </cell>
          <cell r="AT171" t="str">
            <v>-</v>
          </cell>
          <cell r="AU171" t="str">
            <v>KT</v>
          </cell>
          <cell r="AV171" t="str">
            <v>NT</v>
          </cell>
          <cell r="AW171" t="str">
            <v>D</v>
          </cell>
        </row>
        <row r="172">
          <cell r="C172">
            <v>695329</v>
          </cell>
          <cell r="D172" t="str">
            <v>Sleman</v>
          </cell>
          <cell r="E172">
            <v>25500</v>
          </cell>
          <cell r="F172" t="str">
            <v>P</v>
          </cell>
          <cell r="G172" t="str">
            <v>Islam</v>
          </cell>
          <cell r="H172" t="str">
            <v>K/2</v>
          </cell>
          <cell r="I172" t="str">
            <v>3578222410690001</v>
          </cell>
          <cell r="J172"/>
          <cell r="K172"/>
          <cell r="L172"/>
          <cell r="M172" t="str">
            <v>STM</v>
          </cell>
          <cell r="N172" t="str">
            <v>Mesin</v>
          </cell>
          <cell r="O172"/>
          <cell r="P172">
            <v>1991</v>
          </cell>
          <cell r="Q172">
            <v>34827</v>
          </cell>
          <cell r="R172">
            <v>34827</v>
          </cell>
          <cell r="S172" t="str">
            <v>Definitif</v>
          </cell>
          <cell r="T172" t="str">
            <v>Pelaksana Ahli /CNC Bagian Produksi 4</v>
          </cell>
          <cell r="U172" t="str">
            <v>Pelaksana Ahli /CNC Bagian Produksi 4</v>
          </cell>
          <cell r="V172">
            <v>44061</v>
          </cell>
          <cell r="W172" t="str">
            <v>BAGIAN PRODUKSI PABRIK PERALATAN INDUSTRI 2</v>
          </cell>
          <cell r="X172" t="str">
            <v>PABRIK PERALATAN INDUSTRI</v>
          </cell>
          <cell r="Y172" t="str">
            <v>Core</v>
          </cell>
          <cell r="Z172">
            <v>6</v>
          </cell>
          <cell r="AA172">
            <v>3</v>
          </cell>
          <cell r="AB172">
            <v>44424</v>
          </cell>
          <cell r="AC172">
            <v>5900000</v>
          </cell>
          <cell r="AD172">
            <v>655556</v>
          </cell>
          <cell r="AE172">
            <v>672394.44444444403</v>
          </cell>
          <cell r="AF172">
            <v>0</v>
          </cell>
          <cell r="AG172">
            <v>7227950.444444444</v>
          </cell>
          <cell r="AH172">
            <v>2950000</v>
          </cell>
          <cell r="AI172">
            <v>0</v>
          </cell>
          <cell r="AJ172">
            <v>0</v>
          </cell>
          <cell r="AK172">
            <v>0</v>
          </cell>
          <cell r="AL172">
            <v>2950000</v>
          </cell>
          <cell r="AM172" t="str">
            <v>A</v>
          </cell>
          <cell r="AN172" t="str">
            <v>H</v>
          </cell>
          <cell r="AO172">
            <v>44433</v>
          </cell>
          <cell r="AP172" t="str">
            <v>PPI</v>
          </cell>
          <cell r="AQ172" t="str">
            <v>-</v>
          </cell>
          <cell r="AR172" t="str">
            <v>TL</v>
          </cell>
          <cell r="AS172" t="str">
            <v>TL</v>
          </cell>
          <cell r="AT172" t="str">
            <v>BP</v>
          </cell>
          <cell r="AU172" t="str">
            <v>KT</v>
          </cell>
          <cell r="AV172" t="str">
            <v>T</v>
          </cell>
          <cell r="AW172" t="str">
            <v>C</v>
          </cell>
        </row>
        <row r="173">
          <cell r="C173">
            <v>694858</v>
          </cell>
          <cell r="D173" t="str">
            <v>Nganjuk</v>
          </cell>
          <cell r="E173">
            <v>25505</v>
          </cell>
          <cell r="F173" t="str">
            <v>P</v>
          </cell>
          <cell r="G173" t="str">
            <v>Islam</v>
          </cell>
          <cell r="H173" t="str">
            <v>K/2</v>
          </cell>
          <cell r="I173" t="str">
            <v>3525102910690001</v>
          </cell>
          <cell r="J173" t="str">
            <v>Perum Dinari C V / 510.rt,03. Rw, 02.desa,Tebalo, kec, Manyar. Kab, Gresik Gresik</v>
          </cell>
          <cell r="K173"/>
          <cell r="L173"/>
          <cell r="M173" t="str">
            <v>STM</v>
          </cell>
          <cell r="N173" t="str">
            <v>Mesin</v>
          </cell>
          <cell r="O173"/>
          <cell r="P173">
            <v>1990</v>
          </cell>
          <cell r="Q173">
            <v>33178</v>
          </cell>
          <cell r="R173">
            <v>33543</v>
          </cell>
          <cell r="S173" t="str">
            <v>Definitif</v>
          </cell>
          <cell r="T173" t="str">
            <v xml:space="preserve">Supervisor Finishing 1  </v>
          </cell>
          <cell r="U173" t="str">
            <v xml:space="preserve">Supervisor Finishing 1  </v>
          </cell>
          <cell r="V173" t="str">
            <v>-</v>
          </cell>
          <cell r="W173" t="str">
            <v>BAGIAN PRODUKSI 2</v>
          </cell>
          <cell r="X173" t="str">
            <v>PABRIK PENGECORAN</v>
          </cell>
          <cell r="Y173" t="str">
            <v>Core</v>
          </cell>
          <cell r="Z173">
            <v>4</v>
          </cell>
          <cell r="AA173">
            <v>4</v>
          </cell>
          <cell r="AB173">
            <v>44424</v>
          </cell>
          <cell r="AC173">
            <v>6900000</v>
          </cell>
          <cell r="AD173">
            <v>766667</v>
          </cell>
          <cell r="AE173">
            <v>217113.33333333302</v>
          </cell>
          <cell r="AF173">
            <v>2079770</v>
          </cell>
          <cell r="AG173">
            <v>9963550.3333333321</v>
          </cell>
          <cell r="AH173">
            <v>3450000</v>
          </cell>
          <cell r="AI173">
            <v>0</v>
          </cell>
          <cell r="AJ173">
            <v>0</v>
          </cell>
          <cell r="AK173">
            <v>0</v>
          </cell>
          <cell r="AL173">
            <v>3450000</v>
          </cell>
          <cell r="AM173" t="str">
            <v>A</v>
          </cell>
          <cell r="AN173" t="str">
            <v>H</v>
          </cell>
          <cell r="AO173">
            <v>44562</v>
          </cell>
          <cell r="AP173" t="str">
            <v>FOU</v>
          </cell>
          <cell r="AQ173" t="str">
            <v>-</v>
          </cell>
          <cell r="AR173" t="str">
            <v>TTL</v>
          </cell>
          <cell r="AS173" t="str">
            <v>TTL</v>
          </cell>
          <cell r="AT173" t="str">
            <v>BP</v>
          </cell>
          <cell r="AU173" t="str">
            <v>KT</v>
          </cell>
          <cell r="AV173" t="str">
            <v>T</v>
          </cell>
          <cell r="AW173" t="str">
            <v>C</v>
          </cell>
        </row>
        <row r="174">
          <cell r="C174">
            <v>695576</v>
          </cell>
          <cell r="D174" t="str">
            <v>Jombang</v>
          </cell>
          <cell r="E174">
            <v>25528</v>
          </cell>
          <cell r="F174" t="str">
            <v>P</v>
          </cell>
          <cell r="G174" t="str">
            <v>Islam</v>
          </cell>
          <cell r="H174" t="str">
            <v>K/-</v>
          </cell>
          <cell r="I174" t="str">
            <v>3578292111690001</v>
          </cell>
          <cell r="J174"/>
          <cell r="K174"/>
          <cell r="L174"/>
          <cell r="M174" t="str">
            <v>STM</v>
          </cell>
          <cell r="N174" t="str">
            <v>Mesin</v>
          </cell>
          <cell r="O174"/>
          <cell r="P174">
            <v>1988</v>
          </cell>
          <cell r="Q174">
            <v>41579</v>
          </cell>
          <cell r="R174">
            <v>41989</v>
          </cell>
          <cell r="S174" t="str">
            <v>Definitif</v>
          </cell>
          <cell r="T174" t="str">
            <v>Operator Mesin Bubut Horizontal C Bagian Produksi 4</v>
          </cell>
          <cell r="U174" t="str">
            <v>Operator Mesin Bubut Horizontal C Bagian Produksi 4</v>
          </cell>
          <cell r="V174">
            <v>44061</v>
          </cell>
          <cell r="W174" t="str">
            <v>BAGIAN PRODUKSI PABRIK PERALATAN INDUSTRI 2</v>
          </cell>
          <cell r="X174" t="str">
            <v>PABRIK PERALATAN INDUSTRI</v>
          </cell>
          <cell r="Y174" t="str">
            <v>Core</v>
          </cell>
          <cell r="Z174">
            <v>6</v>
          </cell>
          <cell r="AA174">
            <v>2</v>
          </cell>
          <cell r="AB174">
            <v>44424</v>
          </cell>
          <cell r="AC174">
            <v>4900000</v>
          </cell>
          <cell r="AD174">
            <v>544444</v>
          </cell>
          <cell r="AE174">
            <v>406655.55555555597</v>
          </cell>
          <cell r="AF174">
            <v>0</v>
          </cell>
          <cell r="AG174">
            <v>5851099.555555556</v>
          </cell>
          <cell r="AH174">
            <v>2450000</v>
          </cell>
          <cell r="AI174">
            <v>0</v>
          </cell>
          <cell r="AJ174">
            <v>0</v>
          </cell>
          <cell r="AK174">
            <v>0</v>
          </cell>
          <cell r="AL174">
            <v>2450000</v>
          </cell>
          <cell r="AM174" t="str">
            <v>A</v>
          </cell>
          <cell r="AN174" t="str">
            <v>H</v>
          </cell>
          <cell r="AO174">
            <v>44433</v>
          </cell>
          <cell r="AP174" t="str">
            <v>PPI</v>
          </cell>
          <cell r="AQ174" t="str">
            <v>-</v>
          </cell>
          <cell r="AR174" t="str">
            <v>TL</v>
          </cell>
          <cell r="AS174" t="str">
            <v>TL</v>
          </cell>
          <cell r="AT174" t="str">
            <v>BP</v>
          </cell>
          <cell r="AU174" t="str">
            <v>KT</v>
          </cell>
          <cell r="AV174" t="str">
            <v>T</v>
          </cell>
          <cell r="AW174" t="str">
            <v>C</v>
          </cell>
        </row>
        <row r="175">
          <cell r="C175">
            <v>696043</v>
          </cell>
          <cell r="D175" t="str">
            <v>Palembang</v>
          </cell>
          <cell r="E175">
            <v>25529</v>
          </cell>
          <cell r="F175" t="str">
            <v>P</v>
          </cell>
          <cell r="G175" t="str">
            <v>Islam</v>
          </cell>
          <cell r="H175" t="str">
            <v>K/3</v>
          </cell>
          <cell r="I175" t="str">
            <v>3578080510690007</v>
          </cell>
          <cell r="J175" t="str">
            <v>Link. Ketileng Timur Rt/Rw 005/001 Ds Ketileng Kec Cilegon Cilegon</v>
          </cell>
          <cell r="K175"/>
          <cell r="L175"/>
          <cell r="M175" t="str">
            <v>SMA/SMK</v>
          </cell>
          <cell r="N175" t="str">
            <v>-</v>
          </cell>
          <cell r="O175"/>
          <cell r="P175" t="str">
            <v>-</v>
          </cell>
          <cell r="Q175">
            <v>43374</v>
          </cell>
          <cell r="R175">
            <v>43374</v>
          </cell>
          <cell r="S175" t="str">
            <v>Definitif</v>
          </cell>
          <cell r="T175" t="str">
            <v>Pelaksana Ahli Fabrikasi</v>
          </cell>
          <cell r="U175" t="str">
            <v>Pelaksana Ahli Fabrikasi</v>
          </cell>
          <cell r="V175">
            <v>44105</v>
          </cell>
          <cell r="W175" t="str">
            <v>PRODUKSI FABRIKASI</v>
          </cell>
          <cell r="X175" t="str">
            <v>PABRIK KOMPONEN TURBIN</v>
          </cell>
          <cell r="Y175" t="str">
            <v>Core</v>
          </cell>
          <cell r="Z175">
            <v>6</v>
          </cell>
          <cell r="AA175">
            <v>2</v>
          </cell>
          <cell r="AB175">
            <v>44424</v>
          </cell>
          <cell r="AC175">
            <v>4900000</v>
          </cell>
          <cell r="AD175">
            <v>544444</v>
          </cell>
          <cell r="AE175">
            <v>1966285.638888889</v>
          </cell>
          <cell r="AF175">
            <v>0</v>
          </cell>
          <cell r="AG175">
            <v>7410729.638888889</v>
          </cell>
          <cell r="AH175">
            <v>2450000</v>
          </cell>
          <cell r="AI175">
            <v>0</v>
          </cell>
          <cell r="AJ175">
            <v>0</v>
          </cell>
          <cell r="AK175">
            <v>0</v>
          </cell>
          <cell r="AL175">
            <v>2450000</v>
          </cell>
          <cell r="AM175" t="str">
            <v>A</v>
          </cell>
          <cell r="AN175" t="str">
            <v>H</v>
          </cell>
          <cell r="AO175">
            <v>44433</v>
          </cell>
          <cell r="AP175" t="str">
            <v>PKT</v>
          </cell>
          <cell r="AQ175" t="str">
            <v>-</v>
          </cell>
          <cell r="AR175" t="str">
            <v>TL</v>
          </cell>
          <cell r="AS175" t="str">
            <v>TL</v>
          </cell>
          <cell r="AT175" t="str">
            <v>-</v>
          </cell>
          <cell r="AU175" t="str">
            <v>KT</v>
          </cell>
          <cell r="AV175" t="str">
            <v>T</v>
          </cell>
          <cell r="AW175" t="str">
            <v>C</v>
          </cell>
        </row>
        <row r="176">
          <cell r="C176">
            <v>695592</v>
          </cell>
          <cell r="D176" t="str">
            <v>Serang</v>
          </cell>
          <cell r="E176">
            <v>25549</v>
          </cell>
          <cell r="F176" t="str">
            <v>P</v>
          </cell>
          <cell r="G176" t="str">
            <v>Islam</v>
          </cell>
          <cell r="H176" t="str">
            <v>K/1</v>
          </cell>
          <cell r="I176" t="str">
            <v>367207121290005</v>
          </cell>
          <cell r="J176"/>
          <cell r="K176"/>
          <cell r="L176"/>
          <cell r="M176" t="str">
            <v xml:space="preserve"> STM </v>
          </cell>
          <cell r="N176" t="str">
            <v>Mesin</v>
          </cell>
          <cell r="O176"/>
          <cell r="P176">
            <v>1989</v>
          </cell>
          <cell r="Q176">
            <v>41883</v>
          </cell>
          <cell r="R176">
            <v>42005</v>
          </cell>
          <cell r="S176" t="str">
            <v>Definitif</v>
          </cell>
          <cell r="T176" t="str">
            <v xml:space="preserve">Operator Mesin Bubut Besar  </v>
          </cell>
          <cell r="U176" t="str">
            <v xml:space="preserve">Operator Mesin Bubut Besar  </v>
          </cell>
          <cell r="V176" t="str">
            <v>-</v>
          </cell>
          <cell r="W176" t="str">
            <v>BAGIAN PRODUKSI PERMESINAN</v>
          </cell>
          <cell r="X176" t="str">
            <v>PABRIK KOMPONEN TURBIN</v>
          </cell>
          <cell r="Y176" t="str">
            <v>Core</v>
          </cell>
          <cell r="Z176">
            <v>6</v>
          </cell>
          <cell r="AA176">
            <v>2</v>
          </cell>
          <cell r="AB176">
            <v>44424</v>
          </cell>
          <cell r="AC176">
            <v>4900000</v>
          </cell>
          <cell r="AD176">
            <v>544444</v>
          </cell>
          <cell r="AE176">
            <v>673505.55555555597</v>
          </cell>
          <cell r="AF176">
            <v>0</v>
          </cell>
          <cell r="AG176">
            <v>6117949.555555556</v>
          </cell>
          <cell r="AH176">
            <v>3675000</v>
          </cell>
          <cell r="AI176">
            <v>408333.33333333337</v>
          </cell>
          <cell r="AJ176">
            <v>673505.55555555597</v>
          </cell>
          <cell r="AK176">
            <v>0</v>
          </cell>
          <cell r="AL176">
            <v>4756838.8888888899</v>
          </cell>
          <cell r="AM176" t="str">
            <v>A</v>
          </cell>
          <cell r="AN176" t="str">
            <v>-</v>
          </cell>
          <cell r="AO176" t="str">
            <v>-</v>
          </cell>
          <cell r="AP176" t="str">
            <v>PKT</v>
          </cell>
          <cell r="AQ176" t="str">
            <v>-</v>
          </cell>
          <cell r="AR176" t="str">
            <v>TL</v>
          </cell>
          <cell r="AS176" t="str">
            <v>TL</v>
          </cell>
          <cell r="AT176" t="str">
            <v>-</v>
          </cell>
          <cell r="AU176" t="str">
            <v>KT</v>
          </cell>
          <cell r="AV176" t="str">
            <v>T</v>
          </cell>
          <cell r="AW176" t="str">
            <v>C</v>
          </cell>
        </row>
        <row r="177">
          <cell r="C177">
            <v>695285</v>
          </cell>
          <cell r="D177" t="str">
            <v>Surabaya</v>
          </cell>
          <cell r="E177">
            <v>25553</v>
          </cell>
          <cell r="F177" t="str">
            <v>W</v>
          </cell>
          <cell r="G177" t="str">
            <v>Islam</v>
          </cell>
          <cell r="H177" t="str">
            <v>BK</v>
          </cell>
          <cell r="I177" t="str">
            <v>3672050511810001</v>
          </cell>
          <cell r="J177"/>
          <cell r="K177"/>
          <cell r="L177"/>
          <cell r="M177" t="str">
            <v>S1</v>
          </cell>
          <cell r="N177" t="str">
            <v>Administrasi Bisnis</v>
          </cell>
          <cell r="O177"/>
          <cell r="P177">
            <v>2005</v>
          </cell>
          <cell r="Q177">
            <v>34440</v>
          </cell>
          <cell r="R177">
            <v>34805</v>
          </cell>
          <cell r="S177" t="str">
            <v>Definitif</v>
          </cell>
          <cell r="T177" t="str">
            <v xml:space="preserve">Officer Bagian Kesekretariatan </v>
          </cell>
          <cell r="U177" t="str">
            <v xml:space="preserve">Officer Bagian Kesekretariatan </v>
          </cell>
          <cell r="V177">
            <v>44104</v>
          </cell>
          <cell r="W177" t="str">
            <v>BAGIAN KESEKRETARIATAN</v>
          </cell>
          <cell r="X177" t="str">
            <v>SEKRETARIAT PERUSAHAAN</v>
          </cell>
          <cell r="Y177" t="str">
            <v>Support</v>
          </cell>
          <cell r="Z177">
            <v>5</v>
          </cell>
          <cell r="AA177">
            <v>4</v>
          </cell>
          <cell r="AB177">
            <v>44424</v>
          </cell>
          <cell r="AC177">
            <v>6900000</v>
          </cell>
          <cell r="AD177">
            <v>766667</v>
          </cell>
          <cell r="AE177">
            <v>2150583.333333333</v>
          </cell>
          <cell r="AF177">
            <v>0</v>
          </cell>
          <cell r="AG177">
            <v>9817250.3333333321</v>
          </cell>
          <cell r="AH177">
            <v>3450000</v>
          </cell>
          <cell r="AI177">
            <v>0</v>
          </cell>
          <cell r="AJ177">
            <v>0</v>
          </cell>
          <cell r="AK177">
            <v>0</v>
          </cell>
          <cell r="AL177">
            <v>3450000</v>
          </cell>
          <cell r="AM177" t="str">
            <v>A</v>
          </cell>
          <cell r="AN177" t="str">
            <v>H</v>
          </cell>
          <cell r="AO177">
            <v>44433</v>
          </cell>
          <cell r="AP177" t="str">
            <v>SKP</v>
          </cell>
          <cell r="AQ177" t="str">
            <v>-</v>
          </cell>
          <cell r="AR177" t="str">
            <v>TADM</v>
          </cell>
          <cell r="AS177" t="str">
            <v>TADM</v>
          </cell>
          <cell r="AT177" t="str">
            <v>-</v>
          </cell>
          <cell r="AU177" t="str">
            <v>KT</v>
          </cell>
          <cell r="AV177" t="str">
            <v>NT</v>
          </cell>
          <cell r="AW177" t="str">
            <v>F</v>
          </cell>
        </row>
        <row r="178">
          <cell r="C178">
            <v>695253</v>
          </cell>
          <cell r="D178" t="str">
            <v>Sleman</v>
          </cell>
          <cell r="E178">
            <v>25565</v>
          </cell>
          <cell r="F178" t="str">
            <v>P</v>
          </cell>
          <cell r="G178" t="str">
            <v>Islam</v>
          </cell>
          <cell r="H178" t="str">
            <v>K/2</v>
          </cell>
          <cell r="I178" t="str">
            <v>3672040704840008</v>
          </cell>
          <cell r="J178" t="str">
            <v>Jl. Pucangan 2 No. 21-C Surabaya Kota Surabaya</v>
          </cell>
          <cell r="K178" t="str">
            <v>626915979211712</v>
          </cell>
          <cell r="L178"/>
          <cell r="M178" t="str">
            <v>S1</v>
          </cell>
          <cell r="N178" t="str">
            <v>Teknik Mesin</v>
          </cell>
          <cell r="O178" t="str">
            <v>Universitas 17 Agustus Surabaya</v>
          </cell>
          <cell r="P178">
            <v>1998</v>
          </cell>
          <cell r="Q178">
            <v>34335</v>
          </cell>
          <cell r="R178">
            <v>34700</v>
          </cell>
          <cell r="S178" t="str">
            <v>Definitif</v>
          </cell>
          <cell r="T178" t="str">
            <v>Contract Engineer</v>
          </cell>
          <cell r="U178" t="str">
            <v>Contract Engineer</v>
          </cell>
          <cell r="V178">
            <v>44577</v>
          </cell>
          <cell r="W178" t="str">
            <v>BIDANG PEMASARAN</v>
          </cell>
          <cell r="X178" t="str">
            <v>DIVISI INDUSTRI KOMPONEN &amp; PERMESINAN</v>
          </cell>
          <cell r="Y178" t="str">
            <v>Core</v>
          </cell>
          <cell r="Z178">
            <v>5</v>
          </cell>
          <cell r="AA178">
            <v>8</v>
          </cell>
          <cell r="AB178">
            <v>44424</v>
          </cell>
          <cell r="AC178">
            <v>10900000</v>
          </cell>
          <cell r="AD178">
            <v>1211111</v>
          </cell>
          <cell r="AE178">
            <v>4567263.8888888881</v>
          </cell>
          <cell r="AF178">
            <v>3468750</v>
          </cell>
          <cell r="AG178">
            <v>20147124.888888888</v>
          </cell>
          <cell r="AH178">
            <v>8175000</v>
          </cell>
          <cell r="AI178">
            <v>908333.33333333326</v>
          </cell>
          <cell r="AJ178">
            <v>4567263.8888888881</v>
          </cell>
          <cell r="AK178">
            <v>1734375</v>
          </cell>
          <cell r="AL178">
            <v>15384972.222222222</v>
          </cell>
          <cell r="AM178" t="str">
            <v>A</v>
          </cell>
          <cell r="AN178" t="str">
            <v>-</v>
          </cell>
          <cell r="AO178" t="str">
            <v>-</v>
          </cell>
          <cell r="AP178" t="str">
            <v>DKP</v>
          </cell>
          <cell r="AQ178" t="str">
            <v>PEM</v>
          </cell>
          <cell r="AR178" t="str">
            <v>TPEM</v>
          </cell>
          <cell r="AS178" t="str">
            <v>TPEM</v>
          </cell>
          <cell r="AT178" t="str">
            <v>-</v>
          </cell>
          <cell r="AU178" t="str">
            <v>KT</v>
          </cell>
          <cell r="AV178" t="str">
            <v>T</v>
          </cell>
          <cell r="AW178" t="str">
            <v>F</v>
          </cell>
        </row>
        <row r="179">
          <cell r="C179">
            <v>705965</v>
          </cell>
          <cell r="D179" t="str">
            <v>Madiun</v>
          </cell>
          <cell r="E179">
            <v>25585</v>
          </cell>
          <cell r="F179" t="str">
            <v>P</v>
          </cell>
          <cell r="G179" t="str">
            <v>Islam</v>
          </cell>
          <cell r="H179" t="str">
            <v>K/3</v>
          </cell>
          <cell r="I179" t="str">
            <v>3672071701700002</v>
          </cell>
          <cell r="J179" t="str">
            <v>Link.Baru Rt.01/Rw.03 No.68 Kel.Kebon Dalem Kel.Kebon Dalem Kec.Purwakarta Cilegon / Banten</v>
          </cell>
          <cell r="K179"/>
          <cell r="L179"/>
          <cell r="M179" t="str">
            <v>SMA/SMK</v>
          </cell>
          <cell r="N179" t="str">
            <v>-</v>
          </cell>
          <cell r="O179"/>
          <cell r="P179" t="str">
            <v>-</v>
          </cell>
          <cell r="Q179">
            <v>43374</v>
          </cell>
          <cell r="R179">
            <v>43374</v>
          </cell>
          <cell r="S179" t="str">
            <v>Definitif</v>
          </cell>
          <cell r="T179" t="str">
            <v>Fitter</v>
          </cell>
          <cell r="U179" t="str">
            <v>Fitter</v>
          </cell>
          <cell r="V179">
            <v>44105</v>
          </cell>
          <cell r="W179" t="str">
            <v>PRODUKSI FABRIKASI</v>
          </cell>
          <cell r="X179" t="str">
            <v>PABRIK KOMPONEN TURBIN</v>
          </cell>
          <cell r="Y179" t="str">
            <v>Core</v>
          </cell>
          <cell r="Z179">
            <v>6</v>
          </cell>
          <cell r="AA179">
            <v>1</v>
          </cell>
          <cell r="AB179">
            <v>44424</v>
          </cell>
          <cell r="AC179">
            <v>4500000</v>
          </cell>
          <cell r="AD179">
            <v>500000</v>
          </cell>
          <cell r="AE179">
            <v>-31100</v>
          </cell>
          <cell r="AF179">
            <v>0</v>
          </cell>
          <cell r="AG179">
            <v>4968900</v>
          </cell>
          <cell r="AH179">
            <v>3375000</v>
          </cell>
          <cell r="AI179">
            <v>375000</v>
          </cell>
          <cell r="AJ179">
            <v>-31100</v>
          </cell>
          <cell r="AK179">
            <v>0</v>
          </cell>
          <cell r="AL179">
            <v>3718900</v>
          </cell>
          <cell r="AM179" t="str">
            <v>A</v>
          </cell>
          <cell r="AN179" t="str">
            <v>-</v>
          </cell>
          <cell r="AO179" t="str">
            <v>-</v>
          </cell>
          <cell r="AP179" t="str">
            <v>PKT</v>
          </cell>
          <cell r="AQ179" t="str">
            <v>-</v>
          </cell>
          <cell r="AR179" t="str">
            <v>TL</v>
          </cell>
          <cell r="AS179" t="str">
            <v>TL</v>
          </cell>
          <cell r="AT179" t="str">
            <v>-</v>
          </cell>
          <cell r="AU179" t="str">
            <v>KT</v>
          </cell>
          <cell r="AV179" t="str">
            <v>T</v>
          </cell>
          <cell r="AW179" t="str">
            <v>C</v>
          </cell>
        </row>
        <row r="180">
          <cell r="C180">
            <v>705096</v>
          </cell>
          <cell r="D180" t="str">
            <v>Tegal</v>
          </cell>
          <cell r="E180">
            <v>25592</v>
          </cell>
          <cell r="F180" t="str">
            <v>P</v>
          </cell>
          <cell r="G180" t="str">
            <v>Islam</v>
          </cell>
          <cell r="H180" t="str">
            <v>K/3</v>
          </cell>
          <cell r="I180" t="str">
            <v>3376022401700004</v>
          </cell>
          <cell r="J180"/>
          <cell r="K180"/>
          <cell r="L180"/>
          <cell r="M180" t="str">
            <v>STM</v>
          </cell>
          <cell r="N180" t="str">
            <v>Mesin</v>
          </cell>
          <cell r="O180"/>
          <cell r="P180">
            <v>1990</v>
          </cell>
          <cell r="Q180">
            <v>33086</v>
          </cell>
          <cell r="R180">
            <v>33848</v>
          </cell>
          <cell r="S180" t="str">
            <v>Definitif</v>
          </cell>
          <cell r="T180" t="str">
            <v>Supervisor Permesinan 1</v>
          </cell>
          <cell r="U180" t="str">
            <v>Supervisor Permesinan 1</v>
          </cell>
          <cell r="V180" t="str">
            <v>-</v>
          </cell>
          <cell r="W180" t="str">
            <v>BAGIAN PRODUKSI</v>
          </cell>
          <cell r="X180" t="str">
            <v>PABRIK HIDROMEKANIKAL TEGAL</v>
          </cell>
          <cell r="Y180" t="str">
            <v>Core</v>
          </cell>
          <cell r="Z180">
            <v>4</v>
          </cell>
          <cell r="AA180">
            <v>4</v>
          </cell>
          <cell r="AB180">
            <v>44424</v>
          </cell>
          <cell r="AC180">
            <v>6900000</v>
          </cell>
          <cell r="AD180">
            <v>766667</v>
          </cell>
          <cell r="AE180">
            <v>217113.33333333302</v>
          </cell>
          <cell r="AF180">
            <v>2079770</v>
          </cell>
          <cell r="AG180">
            <v>9963550.3333333321</v>
          </cell>
          <cell r="AH180">
            <v>5175000</v>
          </cell>
          <cell r="AI180">
            <v>575000</v>
          </cell>
          <cell r="AJ180">
            <v>217113.33333333302</v>
          </cell>
          <cell r="AK180">
            <v>1039885</v>
          </cell>
          <cell r="AL180">
            <v>7006998.333333333</v>
          </cell>
          <cell r="AM180" t="str">
            <v>A</v>
          </cell>
          <cell r="AN180" t="str">
            <v>-</v>
          </cell>
          <cell r="AO180" t="str">
            <v>-</v>
          </cell>
          <cell r="AP180" t="str">
            <v>TGL</v>
          </cell>
          <cell r="AQ180" t="str">
            <v>-</v>
          </cell>
          <cell r="AR180" t="str">
            <v>TTL</v>
          </cell>
          <cell r="AS180" t="str">
            <v>TTL</v>
          </cell>
          <cell r="AT180" t="str">
            <v>-</v>
          </cell>
          <cell r="AU180" t="str">
            <v>KT</v>
          </cell>
          <cell r="AV180" t="str">
            <v>T</v>
          </cell>
          <cell r="AW180" t="str">
            <v>C</v>
          </cell>
        </row>
        <row r="181">
          <cell r="C181">
            <v>706056</v>
          </cell>
          <cell r="D181" t="str">
            <v>Padang</v>
          </cell>
          <cell r="E181">
            <v>25615</v>
          </cell>
          <cell r="F181" t="str">
            <v>P</v>
          </cell>
          <cell r="G181" t="str">
            <v>Islam</v>
          </cell>
          <cell r="H181" t="str">
            <v>K/2</v>
          </cell>
          <cell r="I181" t="str">
            <v>3672081210740002</v>
          </cell>
          <cell r="J181"/>
          <cell r="K181"/>
          <cell r="L181"/>
          <cell r="M181" t="str">
            <v>D3</v>
          </cell>
          <cell r="N181" t="str">
            <v>Teknik Mesin (Program Study Energi)</v>
          </cell>
          <cell r="O181"/>
          <cell r="P181" t="str">
            <v>-</v>
          </cell>
          <cell r="Q181">
            <v>43374</v>
          </cell>
          <cell r="R181">
            <v>43374</v>
          </cell>
          <cell r="S181" t="str">
            <v>Definitif</v>
          </cell>
          <cell r="T181" t="str">
            <v>Supervisor LP IC/OC</v>
          </cell>
          <cell r="U181" t="str">
            <v>Supervisor LP IC/OC</v>
          </cell>
          <cell r="V181">
            <v>44105</v>
          </cell>
          <cell r="W181" t="str">
            <v>BAGIAN PRODUKSI FABRIKASI</v>
          </cell>
          <cell r="X181" t="str">
            <v>PABRIK KOMPONEN TURBIN</v>
          </cell>
          <cell r="Y181" t="str">
            <v>Core</v>
          </cell>
          <cell r="Z181">
            <v>4</v>
          </cell>
          <cell r="AA181">
            <v>6</v>
          </cell>
          <cell r="AB181">
            <v>44424</v>
          </cell>
          <cell r="AC181">
            <v>8900000</v>
          </cell>
          <cell r="AD181">
            <v>988889</v>
          </cell>
          <cell r="AE181">
            <v>4405941.2466666661</v>
          </cell>
          <cell r="AF181">
            <v>2079770</v>
          </cell>
          <cell r="AG181">
            <v>16374600.246666666</v>
          </cell>
          <cell r="AH181">
            <v>5175000</v>
          </cell>
          <cell r="AI181">
            <v>575000</v>
          </cell>
          <cell r="AJ181">
            <v>4405941.2466666661</v>
          </cell>
          <cell r="AK181">
            <v>1039885</v>
          </cell>
          <cell r="AL181">
            <v>11195826.246666666</v>
          </cell>
          <cell r="AM181" t="str">
            <v>A</v>
          </cell>
          <cell r="AN181" t="str">
            <v>-</v>
          </cell>
          <cell r="AO181" t="str">
            <v>-</v>
          </cell>
          <cell r="AP181" t="str">
            <v>PKT</v>
          </cell>
          <cell r="AQ181" t="str">
            <v>-</v>
          </cell>
          <cell r="AR181" t="str">
            <v>TTL</v>
          </cell>
          <cell r="AS181" t="str">
            <v>TTL</v>
          </cell>
          <cell r="AT181" t="str">
            <v>-</v>
          </cell>
          <cell r="AU181" t="str">
            <v>KT</v>
          </cell>
          <cell r="AV181" t="str">
            <v>T</v>
          </cell>
          <cell r="AW181" t="str">
            <v>D</v>
          </cell>
        </row>
        <row r="182">
          <cell r="C182">
            <v>705218</v>
          </cell>
          <cell r="D182" t="str">
            <v>Pandeglang</v>
          </cell>
          <cell r="E182">
            <v>25640</v>
          </cell>
          <cell r="F182" t="str">
            <v>P</v>
          </cell>
          <cell r="G182" t="str">
            <v>Islam</v>
          </cell>
          <cell r="H182" t="str">
            <v>K/2</v>
          </cell>
          <cell r="I182" t="str">
            <v>367208013037000001</v>
          </cell>
          <cell r="J182" t="str">
            <v>KOMP.TWI FWA 79B NO.01; RT:002, RW:005 ; kec.Citangkil. Cilegon</v>
          </cell>
          <cell r="K182" t="str">
            <v>6287871419169</v>
          </cell>
          <cell r="L182"/>
          <cell r="M182" t="str">
            <v xml:space="preserve"> STM </v>
          </cell>
          <cell r="N182" t="str">
            <v>Mesin</v>
          </cell>
          <cell r="O182"/>
          <cell r="P182" t="str">
            <v>1989</v>
          </cell>
          <cell r="Q182">
            <v>33574</v>
          </cell>
          <cell r="R182">
            <v>33940</v>
          </cell>
          <cell r="S182" t="str">
            <v>Definitif</v>
          </cell>
          <cell r="T182" t="str">
            <v xml:space="preserve">Pelaksana Ahli CNC/Mesin Khusus  </v>
          </cell>
          <cell r="U182" t="str">
            <v xml:space="preserve">Pelaksana Ahli CNC/Mesin Khusus  </v>
          </cell>
          <cell r="V182" t="str">
            <v>-</v>
          </cell>
          <cell r="W182" t="str">
            <v>BAGIAN PRODUKSI PERMESINAN</v>
          </cell>
          <cell r="X182" t="str">
            <v>PABRIK KOMPONEN TURBIN</v>
          </cell>
          <cell r="Y182" t="str">
            <v>Core</v>
          </cell>
          <cell r="Z182">
            <v>6</v>
          </cell>
          <cell r="AA182">
            <v>3</v>
          </cell>
          <cell r="AB182">
            <v>44424</v>
          </cell>
          <cell r="AC182">
            <v>5900000</v>
          </cell>
          <cell r="AD182">
            <v>655556</v>
          </cell>
          <cell r="AE182">
            <v>450394.44444444403</v>
          </cell>
          <cell r="AF182">
            <v>0</v>
          </cell>
          <cell r="AG182">
            <v>7005950.444444444</v>
          </cell>
          <cell r="AH182">
            <v>4425000</v>
          </cell>
          <cell r="AI182">
            <v>491666.66666666674</v>
          </cell>
          <cell r="AJ182">
            <v>450394.44444444403</v>
          </cell>
          <cell r="AK182">
            <v>0</v>
          </cell>
          <cell r="AL182">
            <v>5367061.111111111</v>
          </cell>
          <cell r="AM182" t="str">
            <v>A</v>
          </cell>
          <cell r="AN182" t="str">
            <v>-</v>
          </cell>
          <cell r="AO182" t="str">
            <v>-</v>
          </cell>
          <cell r="AP182" t="str">
            <v>PKT</v>
          </cell>
          <cell r="AQ182" t="str">
            <v>-</v>
          </cell>
          <cell r="AR182" t="str">
            <v>TL</v>
          </cell>
          <cell r="AS182" t="str">
            <v>TL</v>
          </cell>
          <cell r="AT182" t="str">
            <v>-</v>
          </cell>
          <cell r="AU182" t="str">
            <v>KT</v>
          </cell>
          <cell r="AV182" t="str">
            <v>T</v>
          </cell>
          <cell r="AW182" t="str">
            <v>C</v>
          </cell>
        </row>
        <row r="183">
          <cell r="C183">
            <v>705087</v>
          </cell>
          <cell r="D183" t="str">
            <v>Tegal</v>
          </cell>
          <cell r="E183">
            <v>25646</v>
          </cell>
          <cell r="F183" t="str">
            <v>P</v>
          </cell>
          <cell r="G183" t="str">
            <v>Islam</v>
          </cell>
          <cell r="H183" t="str">
            <v>K/3</v>
          </cell>
          <cell r="I183" t="str">
            <v>3672083005690003</v>
          </cell>
          <cell r="J183"/>
          <cell r="K183"/>
          <cell r="L183"/>
          <cell r="M183" t="str">
            <v>STM</v>
          </cell>
          <cell r="N183" t="str">
            <v>Mesin</v>
          </cell>
          <cell r="O183"/>
          <cell r="P183">
            <v>1989</v>
          </cell>
          <cell r="Q183">
            <v>32853</v>
          </cell>
          <cell r="R183">
            <v>33848</v>
          </cell>
          <cell r="S183" t="str">
            <v>Definitif</v>
          </cell>
          <cell r="T183" t="str">
            <v xml:space="preserve">Manager Produksi  </v>
          </cell>
          <cell r="U183" t="str">
            <v xml:space="preserve">Manager Produksi  </v>
          </cell>
          <cell r="V183">
            <v>44562</v>
          </cell>
          <cell r="W183" t="str">
            <v>BAGIAN PRODUKSI</v>
          </cell>
          <cell r="X183" t="str">
            <v>PABRIK HIDROMEKANIKAL TEGAL</v>
          </cell>
          <cell r="Y183" t="str">
            <v>Core</v>
          </cell>
          <cell r="Z183">
            <v>3</v>
          </cell>
          <cell r="AA183">
            <v>4</v>
          </cell>
          <cell r="AB183">
            <v>44424</v>
          </cell>
          <cell r="AC183">
            <v>6900000</v>
          </cell>
          <cell r="AD183">
            <v>766667</v>
          </cell>
          <cell r="AE183">
            <v>1002218.833333333</v>
          </cell>
          <cell r="AF183">
            <v>2684905</v>
          </cell>
          <cell r="AG183">
            <v>11353790.833333332</v>
          </cell>
          <cell r="AH183">
            <v>5175000</v>
          </cell>
          <cell r="AI183">
            <v>575000</v>
          </cell>
          <cell r="AJ183">
            <v>1002218.833333333</v>
          </cell>
          <cell r="AK183">
            <v>1342452.5</v>
          </cell>
          <cell r="AL183">
            <v>8094671.333333333</v>
          </cell>
          <cell r="AM183" t="str">
            <v>A</v>
          </cell>
          <cell r="AN183" t="str">
            <v>-</v>
          </cell>
          <cell r="AO183" t="str">
            <v>-</v>
          </cell>
          <cell r="AP183" t="str">
            <v>TGL</v>
          </cell>
          <cell r="AQ183" t="str">
            <v>-</v>
          </cell>
          <cell r="AR183" t="str">
            <v>TTL</v>
          </cell>
          <cell r="AS183" t="str">
            <v>TTL</v>
          </cell>
          <cell r="AT183" t="str">
            <v>-</v>
          </cell>
          <cell r="AU183" t="str">
            <v>KT</v>
          </cell>
          <cell r="AV183" t="str">
            <v>T</v>
          </cell>
          <cell r="AW183" t="str">
            <v>C</v>
          </cell>
        </row>
        <row r="184">
          <cell r="C184">
            <v>706270</v>
          </cell>
          <cell r="D184" t="str">
            <v>Serang</v>
          </cell>
          <cell r="E184">
            <v>25650</v>
          </cell>
          <cell r="F184" t="str">
            <v>P</v>
          </cell>
          <cell r="G184" t="str">
            <v>Islam</v>
          </cell>
          <cell r="H184" t="str">
            <v>K/2</v>
          </cell>
          <cell r="I184"/>
          <cell r="J184" t="str">
            <v>Jl. Agus Salim Kp. Luwung Sawo Rt03/02 Ds. Kebonsari Ciwandan Cilegon</v>
          </cell>
          <cell r="K184"/>
          <cell r="L184"/>
          <cell r="M184" t="str">
            <v>SMA/SMK</v>
          </cell>
          <cell r="N184" t="str">
            <v>Syariah</v>
          </cell>
          <cell r="O184"/>
          <cell r="P184" t="str">
            <v>-</v>
          </cell>
          <cell r="Q184">
            <v>43374</v>
          </cell>
          <cell r="R184">
            <v>43374</v>
          </cell>
          <cell r="S184" t="str">
            <v>Definitif</v>
          </cell>
          <cell r="T184" t="str">
            <v>Operator Crane</v>
          </cell>
          <cell r="U184" t="str">
            <v>Operator Crane</v>
          </cell>
          <cell r="V184">
            <v>44105</v>
          </cell>
          <cell r="W184" t="str">
            <v>PRODUKSI KOMPONEN</v>
          </cell>
          <cell r="X184" t="str">
            <v>PABRIK KOMPONEN TURBIN</v>
          </cell>
          <cell r="Y184" t="str">
            <v>Core</v>
          </cell>
          <cell r="Z184">
            <v>6</v>
          </cell>
          <cell r="AA184">
            <v>2</v>
          </cell>
          <cell r="AB184">
            <v>44424</v>
          </cell>
          <cell r="AC184">
            <v>4900000</v>
          </cell>
          <cell r="AD184">
            <v>544444</v>
          </cell>
          <cell r="AE184">
            <v>373955.55555555597</v>
          </cell>
          <cell r="AF184">
            <v>0</v>
          </cell>
          <cell r="AG184">
            <v>5818399.555555556</v>
          </cell>
          <cell r="AH184">
            <v>3675000</v>
          </cell>
          <cell r="AI184">
            <v>408333.33333333337</v>
          </cell>
          <cell r="AJ184">
            <v>373955.55555555597</v>
          </cell>
          <cell r="AK184">
            <v>0</v>
          </cell>
          <cell r="AL184">
            <v>4457288.8888888899</v>
          </cell>
          <cell r="AM184" t="str">
            <v>A</v>
          </cell>
          <cell r="AN184" t="str">
            <v>-</v>
          </cell>
          <cell r="AO184" t="str">
            <v>-</v>
          </cell>
          <cell r="AP184" t="str">
            <v>PKT</v>
          </cell>
          <cell r="AQ184" t="str">
            <v>-</v>
          </cell>
          <cell r="AR184" t="str">
            <v>TL</v>
          </cell>
          <cell r="AS184" t="str">
            <v>TL</v>
          </cell>
          <cell r="AT184" t="str">
            <v>-</v>
          </cell>
          <cell r="AU184" t="str">
            <v>KT</v>
          </cell>
          <cell r="AV184" t="str">
            <v>NT</v>
          </cell>
          <cell r="AW184" t="str">
            <v>C</v>
          </cell>
        </row>
        <row r="185">
          <cell r="C185">
            <v>705978</v>
          </cell>
          <cell r="D185" t="str">
            <v>Madiun</v>
          </cell>
          <cell r="E185">
            <v>25652</v>
          </cell>
          <cell r="F185" t="str">
            <v>P</v>
          </cell>
          <cell r="G185" t="str">
            <v>Islam</v>
          </cell>
          <cell r="H185" t="str">
            <v>K/3</v>
          </cell>
          <cell r="I185" t="str">
            <v>3604052503700001</v>
          </cell>
          <cell r="J185"/>
          <cell r="K185"/>
          <cell r="L185"/>
          <cell r="M185" t="str">
            <v>S1</v>
          </cell>
          <cell r="N185" t="str">
            <v>TEKNIK INDUSTRI</v>
          </cell>
          <cell r="O185"/>
          <cell r="P185" t="str">
            <v>-</v>
          </cell>
          <cell r="Q185">
            <v>43374</v>
          </cell>
          <cell r="R185">
            <v>43374</v>
          </cell>
          <cell r="S185" t="str">
            <v>Definitif</v>
          </cell>
          <cell r="T185" t="str">
            <v>Fitter</v>
          </cell>
          <cell r="U185" t="str">
            <v>Fitter</v>
          </cell>
          <cell r="V185">
            <v>44105</v>
          </cell>
          <cell r="W185" t="str">
            <v>PRODUKSI FABRIKASI</v>
          </cell>
          <cell r="X185" t="str">
            <v>PABRIK KOMPONEN TURBIN</v>
          </cell>
          <cell r="Y185" t="str">
            <v>Core</v>
          </cell>
          <cell r="Z185">
            <v>6</v>
          </cell>
          <cell r="AA185">
            <v>1</v>
          </cell>
          <cell r="AB185">
            <v>44424</v>
          </cell>
          <cell r="AC185">
            <v>4500000</v>
          </cell>
          <cell r="AD185">
            <v>500000</v>
          </cell>
          <cell r="AE185">
            <v>261200</v>
          </cell>
          <cell r="AF185">
            <v>0</v>
          </cell>
          <cell r="AG185">
            <v>5261200</v>
          </cell>
          <cell r="AH185">
            <v>3375000</v>
          </cell>
          <cell r="AI185">
            <v>375000</v>
          </cell>
          <cell r="AJ185">
            <v>261200</v>
          </cell>
          <cell r="AK185">
            <v>0</v>
          </cell>
          <cell r="AL185">
            <v>4011200</v>
          </cell>
          <cell r="AM185" t="str">
            <v>A</v>
          </cell>
          <cell r="AN185" t="str">
            <v>-</v>
          </cell>
          <cell r="AO185" t="str">
            <v>-</v>
          </cell>
          <cell r="AP185" t="str">
            <v>PKT</v>
          </cell>
          <cell r="AQ185" t="str">
            <v>-</v>
          </cell>
          <cell r="AR185" t="str">
            <v>TL</v>
          </cell>
          <cell r="AS185" t="str">
            <v>TL</v>
          </cell>
          <cell r="AT185" t="str">
            <v>-</v>
          </cell>
          <cell r="AU185" t="str">
            <v>KT</v>
          </cell>
          <cell r="AV185" t="str">
            <v>T</v>
          </cell>
          <cell r="AW185" t="str">
            <v>F</v>
          </cell>
        </row>
        <row r="186">
          <cell r="C186">
            <v>705269</v>
          </cell>
          <cell r="D186" t="str">
            <v>Gresik</v>
          </cell>
          <cell r="E186">
            <v>25663</v>
          </cell>
          <cell r="F186" t="str">
            <v>P</v>
          </cell>
          <cell r="G186" t="str">
            <v>Islam</v>
          </cell>
          <cell r="H186" t="str">
            <v>K/3</v>
          </cell>
          <cell r="I186" t="str">
            <v>3525110307710004</v>
          </cell>
          <cell r="J186"/>
          <cell r="K186"/>
          <cell r="L186"/>
          <cell r="M186" t="str">
            <v>S1</v>
          </cell>
          <cell r="N186" t="str">
            <v>Teknik Mesin</v>
          </cell>
          <cell r="O186"/>
          <cell r="P186">
            <v>2010</v>
          </cell>
          <cell r="Q186">
            <v>34425</v>
          </cell>
          <cell r="R186">
            <v>34790</v>
          </cell>
          <cell r="S186" t="str">
            <v>Definitif</v>
          </cell>
          <cell r="T186" t="str">
            <v xml:space="preserve">Supervisor Finishing 3  </v>
          </cell>
          <cell r="U186" t="str">
            <v xml:space="preserve">Supervisor Finishing 3  </v>
          </cell>
          <cell r="V186" t="str">
            <v>-</v>
          </cell>
          <cell r="W186" t="str">
            <v>BAGIAN PRODUKSI 2</v>
          </cell>
          <cell r="X186" t="str">
            <v>PABRIK PENGECORAN</v>
          </cell>
          <cell r="Y186" t="str">
            <v>Core</v>
          </cell>
          <cell r="Z186">
            <v>4</v>
          </cell>
          <cell r="AA186">
            <v>4</v>
          </cell>
          <cell r="AB186">
            <v>44424</v>
          </cell>
          <cell r="AC186">
            <v>6900000</v>
          </cell>
          <cell r="AD186">
            <v>766667</v>
          </cell>
          <cell r="AE186">
            <v>745113.33333333302</v>
          </cell>
          <cell r="AF186">
            <v>2079770</v>
          </cell>
          <cell r="AG186">
            <v>10491550.333333332</v>
          </cell>
          <cell r="AH186">
            <v>5175000</v>
          </cell>
          <cell r="AI186">
            <v>575000</v>
          </cell>
          <cell r="AJ186">
            <v>745113.33333333302</v>
          </cell>
          <cell r="AK186">
            <v>1039885</v>
          </cell>
          <cell r="AL186">
            <v>7534998.333333333</v>
          </cell>
          <cell r="AM186" t="str">
            <v>A</v>
          </cell>
          <cell r="AN186" t="str">
            <v>-</v>
          </cell>
          <cell r="AO186" t="str">
            <v>-</v>
          </cell>
          <cell r="AP186" t="str">
            <v>FOU</v>
          </cell>
          <cell r="AQ186" t="str">
            <v>-</v>
          </cell>
          <cell r="AR186" t="str">
            <v>TTL</v>
          </cell>
          <cell r="AS186" t="str">
            <v>TTL</v>
          </cell>
          <cell r="AT186" t="str">
            <v>BP</v>
          </cell>
          <cell r="AU186" t="str">
            <v>KT</v>
          </cell>
          <cell r="AV186" t="str">
            <v>T</v>
          </cell>
          <cell r="AW186" t="str">
            <v>F</v>
          </cell>
        </row>
        <row r="187">
          <cell r="C187">
            <v>705926</v>
          </cell>
          <cell r="D187" t="str">
            <v>Madiun</v>
          </cell>
          <cell r="E187">
            <v>25664</v>
          </cell>
          <cell r="F187" t="str">
            <v>P</v>
          </cell>
          <cell r="G187" t="str">
            <v>Islam</v>
          </cell>
          <cell r="H187" t="str">
            <v>K/3</v>
          </cell>
          <cell r="I187" t="str">
            <v>3578310612810003</v>
          </cell>
          <cell r="J187" t="str">
            <v>KOMP.TWI FWA 73 NO.01 DS/KEL.WARNASARI RT/RW.002/005 KEC.CITANGKIL KOTA CILEGON BANTEN KOTA CILEGON</v>
          </cell>
          <cell r="K187"/>
          <cell r="L187"/>
          <cell r="M187" t="str">
            <v>SMA/SMK</v>
          </cell>
          <cell r="N187" t="str">
            <v>MESIN</v>
          </cell>
          <cell r="O187"/>
          <cell r="P187" t="str">
            <v>-</v>
          </cell>
          <cell r="Q187">
            <v>43374</v>
          </cell>
          <cell r="R187">
            <v>43374</v>
          </cell>
          <cell r="S187" t="str">
            <v>Definitif</v>
          </cell>
          <cell r="T187" t="str">
            <v>Fitter</v>
          </cell>
          <cell r="U187" t="str">
            <v>Fitter</v>
          </cell>
          <cell r="V187">
            <v>44105</v>
          </cell>
          <cell r="W187" t="str">
            <v>PRODUKSI KOMPONEN</v>
          </cell>
          <cell r="X187" t="str">
            <v>PABRIK KOMPONEN TURBIN</v>
          </cell>
          <cell r="Y187" t="str">
            <v>Core</v>
          </cell>
          <cell r="Z187">
            <v>6</v>
          </cell>
          <cell r="AA187">
            <v>2</v>
          </cell>
          <cell r="AB187">
            <v>44424</v>
          </cell>
          <cell r="AC187">
            <v>4900000</v>
          </cell>
          <cell r="AD187">
            <v>544444</v>
          </cell>
          <cell r="AE187">
            <v>373955.55555555597</v>
          </cell>
          <cell r="AF187">
            <v>0</v>
          </cell>
          <cell r="AG187">
            <v>5818399.555555556</v>
          </cell>
          <cell r="AH187">
            <v>3675000</v>
          </cell>
          <cell r="AI187">
            <v>408333.33333333337</v>
          </cell>
          <cell r="AJ187">
            <v>373955.55555555597</v>
          </cell>
          <cell r="AK187">
            <v>0</v>
          </cell>
          <cell r="AL187">
            <v>4457288.8888888899</v>
          </cell>
          <cell r="AM187" t="str">
            <v>A</v>
          </cell>
          <cell r="AN187" t="str">
            <v>-</v>
          </cell>
          <cell r="AO187" t="str">
            <v>-</v>
          </cell>
          <cell r="AP187" t="str">
            <v>PKT</v>
          </cell>
          <cell r="AQ187" t="str">
            <v>-</v>
          </cell>
          <cell r="AR187" t="str">
            <v>TL</v>
          </cell>
          <cell r="AS187" t="str">
            <v>TL</v>
          </cell>
          <cell r="AT187" t="str">
            <v>-</v>
          </cell>
          <cell r="AU187" t="str">
            <v>KT</v>
          </cell>
          <cell r="AV187" t="str">
            <v>T</v>
          </cell>
          <cell r="AW187" t="str">
            <v>C</v>
          </cell>
        </row>
        <row r="188">
          <cell r="C188">
            <v>704900</v>
          </cell>
          <cell r="D188" t="str">
            <v>Surabaya</v>
          </cell>
          <cell r="E188">
            <v>25669</v>
          </cell>
          <cell r="F188" t="str">
            <v>W</v>
          </cell>
          <cell r="G188" t="str">
            <v>Islam</v>
          </cell>
          <cell r="H188" t="str">
            <v>K/2</v>
          </cell>
          <cell r="I188" t="str">
            <v>3672082011740001</v>
          </cell>
          <cell r="J188"/>
          <cell r="K188"/>
          <cell r="L188"/>
          <cell r="M188" t="str">
            <v>S1</v>
          </cell>
          <cell r="N188" t="str">
            <v>Pend. Dunia U Akuntansi</v>
          </cell>
          <cell r="O188"/>
          <cell r="P188">
            <v>1996</v>
          </cell>
          <cell r="Q188">
            <v>33223</v>
          </cell>
          <cell r="R188">
            <v>33588</v>
          </cell>
          <cell r="S188" t="str">
            <v>Definitif</v>
          </cell>
          <cell r="T188" t="str">
            <v xml:space="preserve">Kasir Senior Bagian Perbendaharaan </v>
          </cell>
          <cell r="U188" t="str">
            <v xml:space="preserve">Kasir Senior Bagian Perbendaharaan </v>
          </cell>
          <cell r="V188">
            <v>44104</v>
          </cell>
          <cell r="W188" t="str">
            <v>BAGIAN PERBENDAHARAAN</v>
          </cell>
          <cell r="X188" t="str">
            <v>BIRO KEUANGAN &amp; AKUNTANSI</v>
          </cell>
          <cell r="Y188" t="str">
            <v>Support</v>
          </cell>
          <cell r="Z188">
            <v>5</v>
          </cell>
          <cell r="AA188">
            <v>4</v>
          </cell>
          <cell r="AB188">
            <v>44424</v>
          </cell>
          <cell r="AC188">
            <v>6900000</v>
          </cell>
          <cell r="AD188">
            <v>766667</v>
          </cell>
          <cell r="AE188">
            <v>1819708.333333333</v>
          </cell>
          <cell r="AF188">
            <v>0</v>
          </cell>
          <cell r="AG188">
            <v>9486375.3333333321</v>
          </cell>
          <cell r="AH188">
            <v>3450000</v>
          </cell>
          <cell r="AI188">
            <v>0</v>
          </cell>
          <cell r="AJ188">
            <v>0</v>
          </cell>
          <cell r="AK188">
            <v>0</v>
          </cell>
          <cell r="AL188">
            <v>3450000</v>
          </cell>
          <cell r="AM188" t="str">
            <v>A</v>
          </cell>
          <cell r="AN188" t="str">
            <v>H</v>
          </cell>
          <cell r="AO188">
            <v>44433</v>
          </cell>
          <cell r="AP188" t="str">
            <v>BKA</v>
          </cell>
          <cell r="AQ188" t="str">
            <v>-</v>
          </cell>
          <cell r="AR188" t="str">
            <v>TADM</v>
          </cell>
          <cell r="AS188" t="str">
            <v>TADM</v>
          </cell>
          <cell r="AT188" t="str">
            <v>-</v>
          </cell>
          <cell r="AU188" t="str">
            <v>KT</v>
          </cell>
          <cell r="AV188" t="str">
            <v>NT</v>
          </cell>
          <cell r="AW188" t="str">
            <v>F</v>
          </cell>
        </row>
        <row r="189">
          <cell r="C189">
            <v>705084</v>
          </cell>
          <cell r="D189" t="str">
            <v>Banyuwangi</v>
          </cell>
          <cell r="E189">
            <v>25669</v>
          </cell>
          <cell r="F189" t="str">
            <v>P</v>
          </cell>
          <cell r="G189" t="str">
            <v>Islam</v>
          </cell>
          <cell r="H189" t="str">
            <v>K/2</v>
          </cell>
          <cell r="I189" t="str">
            <v>3672081005720001</v>
          </cell>
          <cell r="J189"/>
          <cell r="K189"/>
          <cell r="L189"/>
          <cell r="M189" t="str">
            <v>STM</v>
          </cell>
          <cell r="N189" t="str">
            <v>Mesin</v>
          </cell>
          <cell r="O189"/>
          <cell r="P189">
            <v>1989</v>
          </cell>
          <cell r="Q189">
            <v>33262</v>
          </cell>
          <cell r="R189">
            <v>33848</v>
          </cell>
          <cell r="S189" t="str">
            <v>Definitif</v>
          </cell>
          <cell r="T189" t="str">
            <v xml:space="preserve">Junior Officer Bidang Pengendalian Produksi  </v>
          </cell>
          <cell r="U189" t="str">
            <v xml:space="preserve">Junior Officer Bidang Pengendalian Produksi  </v>
          </cell>
          <cell r="V189" t="str">
            <v>-</v>
          </cell>
          <cell r="W189" t="str">
            <v>BAGIAN PENGENDALIAN MATERIAL &amp; PRODUKSI</v>
          </cell>
          <cell r="X189" t="str">
            <v>DIVISI SUMBER DAYA AIR</v>
          </cell>
          <cell r="Y189" t="str">
            <v>Core</v>
          </cell>
          <cell r="Z189">
            <v>5</v>
          </cell>
          <cell r="AA189">
            <v>3</v>
          </cell>
          <cell r="AB189">
            <v>44424</v>
          </cell>
          <cell r="AC189">
            <v>5900000</v>
          </cell>
          <cell r="AD189">
            <v>655556</v>
          </cell>
          <cell r="AE189">
            <v>937294.44444444403</v>
          </cell>
          <cell r="AF189">
            <v>0</v>
          </cell>
          <cell r="AG189">
            <v>7492850.444444444</v>
          </cell>
          <cell r="AH189">
            <v>2950000</v>
          </cell>
          <cell r="AI189">
            <v>0</v>
          </cell>
          <cell r="AJ189">
            <v>0</v>
          </cell>
          <cell r="AK189">
            <v>0</v>
          </cell>
          <cell r="AL189">
            <v>2950000</v>
          </cell>
          <cell r="AM189" t="str">
            <v>A</v>
          </cell>
          <cell r="AN189" t="str">
            <v>H</v>
          </cell>
          <cell r="AO189">
            <v>44433</v>
          </cell>
          <cell r="AP189" t="str">
            <v>DSA</v>
          </cell>
          <cell r="AQ189" t="str">
            <v>PIV</v>
          </cell>
          <cell r="AR189" t="str">
            <v>TTL</v>
          </cell>
          <cell r="AS189" t="str">
            <v>TTL</v>
          </cell>
          <cell r="AT189" t="str">
            <v>-</v>
          </cell>
          <cell r="AU189" t="str">
            <v>KT</v>
          </cell>
          <cell r="AV189" t="str">
            <v>T</v>
          </cell>
          <cell r="AW189" t="str">
            <v>C</v>
          </cell>
        </row>
        <row r="190">
          <cell r="C190">
            <v>705097</v>
          </cell>
          <cell r="D190" t="str">
            <v>Tegal</v>
          </cell>
          <cell r="E190">
            <v>25670</v>
          </cell>
          <cell r="F190" t="str">
            <v>P</v>
          </cell>
          <cell r="G190" t="str">
            <v>Islam</v>
          </cell>
          <cell r="H190" t="str">
            <v>K/2</v>
          </cell>
          <cell r="I190" t="str">
            <v>3376041204700002</v>
          </cell>
          <cell r="J190"/>
          <cell r="K190"/>
          <cell r="L190"/>
          <cell r="M190" t="str">
            <v>STM</v>
          </cell>
          <cell r="N190" t="str">
            <v>Mesin</v>
          </cell>
          <cell r="O190"/>
          <cell r="P190">
            <v>1989</v>
          </cell>
          <cell r="Q190">
            <v>33036</v>
          </cell>
          <cell r="R190">
            <v>33848</v>
          </cell>
          <cell r="S190" t="str">
            <v>Definitif</v>
          </cell>
          <cell r="T190" t="str">
            <v xml:space="preserve">Operator Mesin Kotter Frais A  </v>
          </cell>
          <cell r="U190" t="str">
            <v xml:space="preserve">Operator Mesin Kotter Frais A  </v>
          </cell>
          <cell r="V190" t="str">
            <v>-</v>
          </cell>
          <cell r="W190" t="str">
            <v>BAGIAN PRODUKSI</v>
          </cell>
          <cell r="X190" t="str">
            <v>PABRIK HIDROMEKANIKAL TEGAL</v>
          </cell>
          <cell r="Y190" t="str">
            <v>Core</v>
          </cell>
          <cell r="Z190">
            <v>6</v>
          </cell>
          <cell r="AA190">
            <v>3</v>
          </cell>
          <cell r="AB190">
            <v>44424</v>
          </cell>
          <cell r="AC190">
            <v>5900000</v>
          </cell>
          <cell r="AD190">
            <v>655556</v>
          </cell>
          <cell r="AE190">
            <v>450394.44444444403</v>
          </cell>
          <cell r="AF190">
            <v>0</v>
          </cell>
          <cell r="AG190">
            <v>7005950.444444444</v>
          </cell>
          <cell r="AH190">
            <v>2950000</v>
          </cell>
          <cell r="AI190">
            <v>0</v>
          </cell>
          <cell r="AJ190">
            <v>0</v>
          </cell>
          <cell r="AK190">
            <v>0</v>
          </cell>
          <cell r="AL190">
            <v>2950000</v>
          </cell>
          <cell r="AM190" t="str">
            <v>A</v>
          </cell>
          <cell r="AN190" t="str">
            <v>H</v>
          </cell>
          <cell r="AO190">
            <v>44433</v>
          </cell>
          <cell r="AP190" t="str">
            <v>TGL</v>
          </cell>
          <cell r="AQ190" t="str">
            <v>-</v>
          </cell>
          <cell r="AR190" t="str">
            <v>TL</v>
          </cell>
          <cell r="AS190" t="str">
            <v>TL</v>
          </cell>
          <cell r="AT190" t="str">
            <v>-</v>
          </cell>
          <cell r="AU190" t="str">
            <v>KT</v>
          </cell>
          <cell r="AV190" t="str">
            <v>T</v>
          </cell>
          <cell r="AW190" t="str">
            <v>C</v>
          </cell>
        </row>
        <row r="191">
          <cell r="C191">
            <v>705716</v>
          </cell>
          <cell r="D191" t="str">
            <v>Pasuruan</v>
          </cell>
          <cell r="E191">
            <v>25671</v>
          </cell>
          <cell r="F191" t="str">
            <v>P</v>
          </cell>
          <cell r="G191" t="str">
            <v>Islam</v>
          </cell>
          <cell r="H191" t="str">
            <v>K/1</v>
          </cell>
          <cell r="I191" t="str">
            <v>3573011304700000</v>
          </cell>
          <cell r="J191"/>
          <cell r="K191"/>
          <cell r="L191"/>
          <cell r="M191" t="str">
            <v>S1</v>
          </cell>
          <cell r="N191" t="str">
            <v>Teknik Mesin</v>
          </cell>
          <cell r="O191"/>
          <cell r="P191">
            <v>1992</v>
          </cell>
          <cell r="Q191">
            <v>43040</v>
          </cell>
          <cell r="R191">
            <v>43040</v>
          </cell>
          <cell r="S191" t="str">
            <v>Definitif</v>
          </cell>
          <cell r="T191" t="str">
            <v>Senior Industrial Engineer</v>
          </cell>
          <cell r="U191" t="str">
            <v>Senior Industrial Engineer</v>
          </cell>
          <cell r="V191">
            <v>44061</v>
          </cell>
          <cell r="W191" t="str">
            <v>BIDANG OPERASI</v>
          </cell>
          <cell r="X191" t="str">
            <v>DIVISI OIL &amp; GAS</v>
          </cell>
          <cell r="Y191" t="str">
            <v>Core</v>
          </cell>
          <cell r="Z191">
            <v>5</v>
          </cell>
          <cell r="AA191">
            <v>6</v>
          </cell>
          <cell r="AB191">
            <v>44424</v>
          </cell>
          <cell r="AC191">
            <v>8900000</v>
          </cell>
          <cell r="AD191">
            <v>988889</v>
          </cell>
          <cell r="AE191">
            <v>3879261.1111111119</v>
          </cell>
          <cell r="AF191">
            <v>0</v>
          </cell>
          <cell r="AG191">
            <v>13768150.111111112</v>
          </cell>
          <cell r="AH191">
            <v>4450000</v>
          </cell>
          <cell r="AI191">
            <v>0</v>
          </cell>
          <cell r="AJ191">
            <v>0</v>
          </cell>
          <cell r="AK191">
            <v>0</v>
          </cell>
          <cell r="AL191">
            <v>4450000</v>
          </cell>
          <cell r="AM191" t="str">
            <v>A</v>
          </cell>
          <cell r="AN191" t="str">
            <v>H</v>
          </cell>
          <cell r="AO191">
            <v>44433</v>
          </cell>
          <cell r="AP191" t="str">
            <v>DMG</v>
          </cell>
          <cell r="AQ191" t="str">
            <v>OPS</v>
          </cell>
          <cell r="AR191" t="str">
            <v>TTL</v>
          </cell>
          <cell r="AS191" t="str">
            <v>TTL</v>
          </cell>
          <cell r="AT191" t="str">
            <v>-</v>
          </cell>
          <cell r="AU191" t="str">
            <v>KT</v>
          </cell>
          <cell r="AV191" t="str">
            <v>T</v>
          </cell>
          <cell r="AW191" t="str">
            <v>F</v>
          </cell>
        </row>
        <row r="192">
          <cell r="C192">
            <v>705916</v>
          </cell>
          <cell r="D192" t="str">
            <v>Serang</v>
          </cell>
          <cell r="E192">
            <v>25694</v>
          </cell>
          <cell r="F192" t="str">
            <v>P</v>
          </cell>
          <cell r="G192" t="str">
            <v>Islam</v>
          </cell>
          <cell r="H192" t="str">
            <v>K/3</v>
          </cell>
          <cell r="I192" t="str">
            <v>3328112601670002</v>
          </cell>
          <cell r="J192" t="str">
            <v>Link. Kubang Menyawak Rt.001/001 Kel.Warnasari Kec.Citangkil Cilegon</v>
          </cell>
          <cell r="K192"/>
          <cell r="L192"/>
          <cell r="M192" t="str">
            <v>SMA/SMK</v>
          </cell>
          <cell r="N192" t="str">
            <v>MESIN</v>
          </cell>
          <cell r="O192"/>
          <cell r="P192" t="str">
            <v>-</v>
          </cell>
          <cell r="Q192">
            <v>43374</v>
          </cell>
          <cell r="R192">
            <v>43374</v>
          </cell>
          <cell r="S192" t="str">
            <v>Definitif</v>
          </cell>
          <cell r="T192" t="str">
            <v>Operator Crane</v>
          </cell>
          <cell r="U192" t="str">
            <v>Operator Crane</v>
          </cell>
          <cell r="V192">
            <v>44105</v>
          </cell>
          <cell r="W192" t="str">
            <v>PRODUKSI KOMPONEN</v>
          </cell>
          <cell r="X192" t="str">
            <v>PABRIK KOMPONEN TURBIN</v>
          </cell>
          <cell r="Y192" t="str">
            <v>Core</v>
          </cell>
          <cell r="Z192">
            <v>6</v>
          </cell>
          <cell r="AA192">
            <v>1</v>
          </cell>
          <cell r="AB192">
            <v>44424</v>
          </cell>
          <cell r="AC192">
            <v>4500000</v>
          </cell>
          <cell r="AD192">
            <v>500000</v>
          </cell>
          <cell r="AE192">
            <v>-31100</v>
          </cell>
          <cell r="AF192">
            <v>0</v>
          </cell>
          <cell r="AG192">
            <v>4968900</v>
          </cell>
          <cell r="AH192">
            <v>3375000</v>
          </cell>
          <cell r="AI192">
            <v>375000</v>
          </cell>
          <cell r="AJ192">
            <v>-31100</v>
          </cell>
          <cell r="AK192">
            <v>0</v>
          </cell>
          <cell r="AL192">
            <v>3718900</v>
          </cell>
          <cell r="AM192" t="str">
            <v>A</v>
          </cell>
          <cell r="AN192" t="str">
            <v>-</v>
          </cell>
          <cell r="AO192" t="str">
            <v>-</v>
          </cell>
          <cell r="AP192" t="str">
            <v>PKT</v>
          </cell>
          <cell r="AQ192" t="str">
            <v>-</v>
          </cell>
          <cell r="AR192" t="str">
            <v>TL</v>
          </cell>
          <cell r="AS192" t="str">
            <v>TL</v>
          </cell>
          <cell r="AT192" t="str">
            <v>-</v>
          </cell>
          <cell r="AU192" t="str">
            <v>KT</v>
          </cell>
          <cell r="AV192" t="str">
            <v>T</v>
          </cell>
          <cell r="AW192" t="str">
            <v>C</v>
          </cell>
        </row>
        <row r="193">
          <cell r="C193">
            <v>705083</v>
          </cell>
          <cell r="D193" t="str">
            <v>Tegal</v>
          </cell>
          <cell r="E193">
            <v>25707</v>
          </cell>
          <cell r="F193" t="str">
            <v>P</v>
          </cell>
          <cell r="G193" t="str">
            <v>Islam</v>
          </cell>
          <cell r="H193" t="str">
            <v>K/3</v>
          </cell>
          <cell r="I193" t="str">
            <v>3672081711790001</v>
          </cell>
          <cell r="J193"/>
          <cell r="K193"/>
          <cell r="L193"/>
          <cell r="M193" t="str">
            <v>STM</v>
          </cell>
          <cell r="N193" t="str">
            <v>Mesin</v>
          </cell>
          <cell r="O193"/>
          <cell r="P193">
            <v>1989</v>
          </cell>
          <cell r="Q193">
            <v>32678</v>
          </cell>
          <cell r="R193">
            <v>33848</v>
          </cell>
          <cell r="S193" t="str">
            <v>Definitif</v>
          </cell>
          <cell r="T193" t="str">
            <v>Supervisor 2</v>
          </cell>
          <cell r="U193" t="str">
            <v>Supervisor 2</v>
          </cell>
          <cell r="V193">
            <v>44667</v>
          </cell>
          <cell r="W193" t="str">
            <v>BAGIAN PERENCANAAN MATERIAL &amp; PRODUKSI</v>
          </cell>
          <cell r="X193" t="str">
            <v>DIVISI SUMBER DAYA AIR</v>
          </cell>
          <cell r="Y193" t="str">
            <v>Core</v>
          </cell>
          <cell r="Z193">
            <v>4</v>
          </cell>
          <cell r="AA193">
            <v>3</v>
          </cell>
          <cell r="AB193">
            <v>44424</v>
          </cell>
          <cell r="AC193">
            <v>5900000</v>
          </cell>
          <cell r="AD193">
            <v>655556</v>
          </cell>
          <cell r="AE193">
            <v>-139023.55555555597</v>
          </cell>
          <cell r="AF193">
            <v>2079770</v>
          </cell>
          <cell r="AG193">
            <v>8496302.444444444</v>
          </cell>
          <cell r="AH193">
            <v>4425000</v>
          </cell>
          <cell r="AI193">
            <v>491666.66666666674</v>
          </cell>
          <cell r="AJ193">
            <v>-139023.55555555597</v>
          </cell>
          <cell r="AK193">
            <v>1039885</v>
          </cell>
          <cell r="AL193">
            <v>5817528.111111111</v>
          </cell>
          <cell r="AM193" t="str">
            <v>A</v>
          </cell>
          <cell r="AN193" t="str">
            <v>-</v>
          </cell>
          <cell r="AO193" t="str">
            <v>-</v>
          </cell>
          <cell r="AP193" t="str">
            <v>DSA</v>
          </cell>
          <cell r="AQ193" t="str">
            <v>PIV</v>
          </cell>
          <cell r="AR193" t="str">
            <v>TTL</v>
          </cell>
          <cell r="AS193" t="str">
            <v>TTL</v>
          </cell>
          <cell r="AT193" t="str">
            <v>-</v>
          </cell>
          <cell r="AU193" t="str">
            <v>KT</v>
          </cell>
          <cell r="AV193" t="str">
            <v>T</v>
          </cell>
          <cell r="AW193" t="str">
            <v>C</v>
          </cell>
        </row>
        <row r="194">
          <cell r="C194">
            <v>706095</v>
          </cell>
          <cell r="D194" t="str">
            <v>Pematang Siantar</v>
          </cell>
          <cell r="E194">
            <v>25713</v>
          </cell>
          <cell r="F194" t="str">
            <v>P</v>
          </cell>
          <cell r="G194" t="str">
            <v>Kristen</v>
          </cell>
          <cell r="H194" t="str">
            <v>K/3</v>
          </cell>
          <cell r="I194" t="str">
            <v>3515111207820002</v>
          </cell>
          <cell r="J194" t="str">
            <v>Pci Blok D32 No. 12 Ds. Cibeber Kec. Cibeber Cilegon</v>
          </cell>
          <cell r="K194"/>
          <cell r="L194"/>
          <cell r="M194" t="str">
            <v>SMA/SMK</v>
          </cell>
          <cell r="N194" t="str">
            <v>-</v>
          </cell>
          <cell r="O194"/>
          <cell r="P194" t="str">
            <v>-</v>
          </cell>
          <cell r="Q194">
            <v>43374</v>
          </cell>
          <cell r="R194">
            <v>43374</v>
          </cell>
          <cell r="S194" t="str">
            <v>Definitif</v>
          </cell>
          <cell r="T194" t="str">
            <v>Pelaksana Pengelasan</v>
          </cell>
          <cell r="U194" t="str">
            <v>Pelaksana Pengelasan</v>
          </cell>
          <cell r="V194">
            <v>44105</v>
          </cell>
          <cell r="W194" t="str">
            <v>PRODUKSI FABRIKASI</v>
          </cell>
          <cell r="X194" t="str">
            <v>PABRIK KOMPONEN TURBIN</v>
          </cell>
          <cell r="Y194" t="str">
            <v>Core</v>
          </cell>
          <cell r="Z194">
            <v>6</v>
          </cell>
          <cell r="AA194">
            <v>2</v>
          </cell>
          <cell r="AB194">
            <v>44424</v>
          </cell>
          <cell r="AC194">
            <v>4900000</v>
          </cell>
          <cell r="AD194">
            <v>544444</v>
          </cell>
          <cell r="AE194">
            <v>373955.55555555597</v>
          </cell>
          <cell r="AF194">
            <v>0</v>
          </cell>
          <cell r="AG194">
            <v>5818399.555555556</v>
          </cell>
          <cell r="AH194">
            <v>3675000</v>
          </cell>
          <cell r="AI194">
            <v>408333.33333333337</v>
          </cell>
          <cell r="AJ194">
            <v>373955.55555555597</v>
          </cell>
          <cell r="AK194">
            <v>0</v>
          </cell>
          <cell r="AL194">
            <v>4457288.8888888899</v>
          </cell>
          <cell r="AM194" t="str">
            <v>A</v>
          </cell>
          <cell r="AN194" t="str">
            <v>-</v>
          </cell>
          <cell r="AO194" t="str">
            <v>-</v>
          </cell>
          <cell r="AP194" t="str">
            <v>PKT</v>
          </cell>
          <cell r="AQ194" t="str">
            <v>-</v>
          </cell>
          <cell r="AR194" t="str">
            <v>TL</v>
          </cell>
          <cell r="AS194" t="str">
            <v>TL</v>
          </cell>
          <cell r="AT194" t="str">
            <v>-</v>
          </cell>
          <cell r="AU194" t="str">
            <v>KT</v>
          </cell>
          <cell r="AV194" t="str">
            <v>T</v>
          </cell>
          <cell r="AW194" t="str">
            <v>C</v>
          </cell>
        </row>
        <row r="195">
          <cell r="C195">
            <v>706058</v>
          </cell>
          <cell r="D195" t="str">
            <v>Cilegon</v>
          </cell>
          <cell r="E195">
            <v>25714</v>
          </cell>
          <cell r="F195" t="str">
            <v>W</v>
          </cell>
          <cell r="G195" t="str">
            <v>Islam</v>
          </cell>
          <cell r="H195" t="str">
            <v>BK</v>
          </cell>
          <cell r="I195" t="str">
            <v>3672082905690001</v>
          </cell>
          <cell r="J195" t="str">
            <v>Jl.merapi no.76 kav blok F cilegon Serang</v>
          </cell>
          <cell r="K195"/>
          <cell r="L195"/>
          <cell r="M195" t="str">
            <v>D3</v>
          </cell>
          <cell r="N195" t="str">
            <v>Management</v>
          </cell>
          <cell r="O195"/>
          <cell r="P195" t="str">
            <v>-</v>
          </cell>
          <cell r="Q195">
            <v>43374</v>
          </cell>
          <cell r="R195">
            <v>43374</v>
          </cell>
          <cell r="S195" t="str">
            <v>Definitif</v>
          </cell>
          <cell r="T195" t="str">
            <v>Pelaksana Administrasi</v>
          </cell>
          <cell r="U195" t="str">
            <v>Pelaksana Administrasi</v>
          </cell>
          <cell r="V195">
            <v>44105</v>
          </cell>
          <cell r="W195" t="str">
            <v>PRODUKSI FABRIKASI</v>
          </cell>
          <cell r="X195" t="str">
            <v>PABRIK KOMPONEN TURBIN</v>
          </cell>
          <cell r="Y195" t="str">
            <v>Core</v>
          </cell>
          <cell r="Z195">
            <v>6</v>
          </cell>
          <cell r="AA195">
            <v>1</v>
          </cell>
          <cell r="AB195">
            <v>44424</v>
          </cell>
          <cell r="AC195">
            <v>4500000</v>
          </cell>
          <cell r="AD195">
            <v>500000</v>
          </cell>
          <cell r="AE195">
            <v>50275.416666666977</v>
          </cell>
          <cell r="AF195">
            <v>0</v>
          </cell>
          <cell r="AG195">
            <v>5050275.416666667</v>
          </cell>
          <cell r="AH195">
            <v>3375000</v>
          </cell>
          <cell r="AI195">
            <v>375000</v>
          </cell>
          <cell r="AJ195">
            <v>50275.416666666977</v>
          </cell>
          <cell r="AK195">
            <v>0</v>
          </cell>
          <cell r="AL195">
            <v>3800275.416666667</v>
          </cell>
          <cell r="AM195" t="str">
            <v>A</v>
          </cell>
          <cell r="AN195" t="str">
            <v>-</v>
          </cell>
          <cell r="AO195" t="str">
            <v>-</v>
          </cell>
          <cell r="AP195" t="str">
            <v>PKT</v>
          </cell>
          <cell r="AQ195" t="str">
            <v>-</v>
          </cell>
          <cell r="AR195" t="str">
            <v>TADM</v>
          </cell>
          <cell r="AS195" t="str">
            <v>TL</v>
          </cell>
          <cell r="AT195" t="str">
            <v>-</v>
          </cell>
          <cell r="AU195" t="str">
            <v>KT</v>
          </cell>
          <cell r="AV195" t="str">
            <v>NT</v>
          </cell>
          <cell r="AW195" t="str">
            <v>D</v>
          </cell>
        </row>
        <row r="196">
          <cell r="C196">
            <v>705925</v>
          </cell>
          <cell r="D196" t="str">
            <v>Tuban</v>
          </cell>
          <cell r="E196">
            <v>25717</v>
          </cell>
          <cell r="F196" t="str">
            <v>P</v>
          </cell>
          <cell r="G196" t="str">
            <v>Islam</v>
          </cell>
          <cell r="H196" t="str">
            <v>K/1</v>
          </cell>
          <cell r="I196" t="str">
            <v>3672082905700001</v>
          </cell>
          <cell r="J196" t="str">
            <v>KOMP.TWI FBB 29 NO.08 RT/RW:002/005 KEC.CITANGKIL KOTA CILEGON BANTEN KOTA CILEGON</v>
          </cell>
          <cell r="K196"/>
          <cell r="L196"/>
          <cell r="M196" t="str">
            <v>SMA/SMK</v>
          </cell>
          <cell r="N196" t="str">
            <v>IPS</v>
          </cell>
          <cell r="O196"/>
          <cell r="P196" t="str">
            <v>-</v>
          </cell>
          <cell r="Q196">
            <v>43374</v>
          </cell>
          <cell r="R196">
            <v>43374</v>
          </cell>
          <cell r="S196" t="str">
            <v>Definitif</v>
          </cell>
          <cell r="T196" t="str">
            <v>Fitter</v>
          </cell>
          <cell r="U196" t="str">
            <v>Fitter</v>
          </cell>
          <cell r="V196">
            <v>44105</v>
          </cell>
          <cell r="W196" t="str">
            <v>PRODUKSI KOMPONEN</v>
          </cell>
          <cell r="X196" t="str">
            <v>PABRIK KOMPONEN TURBIN</v>
          </cell>
          <cell r="Y196" t="str">
            <v>Core</v>
          </cell>
          <cell r="Z196">
            <v>6</v>
          </cell>
          <cell r="AA196">
            <v>1</v>
          </cell>
          <cell r="AB196">
            <v>44424</v>
          </cell>
          <cell r="AC196">
            <v>4500000</v>
          </cell>
          <cell r="AD196">
            <v>500000</v>
          </cell>
          <cell r="AE196">
            <v>585779.91666666698</v>
          </cell>
          <cell r="AF196">
            <v>0</v>
          </cell>
          <cell r="AG196">
            <v>5585779.916666667</v>
          </cell>
          <cell r="AH196">
            <v>3375000</v>
          </cell>
          <cell r="AI196">
            <v>375000</v>
          </cell>
          <cell r="AJ196">
            <v>585779.91666666698</v>
          </cell>
          <cell r="AK196">
            <v>0</v>
          </cell>
          <cell r="AL196">
            <v>4335779.916666667</v>
          </cell>
          <cell r="AM196" t="str">
            <v>A</v>
          </cell>
          <cell r="AN196" t="str">
            <v>-</v>
          </cell>
          <cell r="AO196" t="str">
            <v>-</v>
          </cell>
          <cell r="AP196" t="str">
            <v>PKT</v>
          </cell>
          <cell r="AQ196" t="str">
            <v>-</v>
          </cell>
          <cell r="AR196" t="str">
            <v>TL</v>
          </cell>
          <cell r="AS196" t="str">
            <v>TL</v>
          </cell>
          <cell r="AT196" t="str">
            <v>-</v>
          </cell>
          <cell r="AU196" t="str">
            <v>KT</v>
          </cell>
          <cell r="AV196" t="str">
            <v>NT</v>
          </cell>
          <cell r="AW196" t="str">
            <v>C</v>
          </cell>
        </row>
        <row r="197">
          <cell r="C197">
            <v>705932</v>
          </cell>
          <cell r="D197" t="str">
            <v>Serang</v>
          </cell>
          <cell r="E197">
            <v>25723</v>
          </cell>
          <cell r="F197" t="str">
            <v>P</v>
          </cell>
          <cell r="G197" t="str">
            <v>Islam</v>
          </cell>
          <cell r="H197" t="str">
            <v>K/3</v>
          </cell>
          <cell r="I197" t="str">
            <v>3604321903790002</v>
          </cell>
          <cell r="J197" t="str">
            <v>LINK.KESERANGAN DS/KEL.KEPUH RT/RW.008/002 KEC.CIWANDAN KOTA CILEGON BANTEN KOTA CILEGON</v>
          </cell>
          <cell r="K197"/>
          <cell r="L197"/>
          <cell r="M197" t="str">
            <v>SMA/SMK</v>
          </cell>
          <cell r="N197" t="str">
            <v>IPS</v>
          </cell>
          <cell r="O197"/>
          <cell r="P197" t="str">
            <v>-</v>
          </cell>
          <cell r="Q197">
            <v>43374</v>
          </cell>
          <cell r="R197">
            <v>43374</v>
          </cell>
          <cell r="S197" t="str">
            <v>Definitif</v>
          </cell>
          <cell r="T197" t="str">
            <v>Pelaksana Ahli Komponen</v>
          </cell>
          <cell r="U197" t="str">
            <v>Pelaksana Ahli Komponen</v>
          </cell>
          <cell r="V197">
            <v>44105</v>
          </cell>
          <cell r="W197" t="str">
            <v>PRODUKSI KOMPONEN</v>
          </cell>
          <cell r="X197" t="str">
            <v>PABRIK KOMPONEN TURBIN</v>
          </cell>
          <cell r="Y197" t="str">
            <v>Core</v>
          </cell>
          <cell r="Z197">
            <v>6</v>
          </cell>
          <cell r="AA197">
            <v>2</v>
          </cell>
          <cell r="AB197">
            <v>44424</v>
          </cell>
          <cell r="AC197">
            <v>4900000</v>
          </cell>
          <cell r="AD197">
            <v>544444</v>
          </cell>
          <cell r="AE197">
            <v>373955.55555555597</v>
          </cell>
          <cell r="AF197">
            <v>0</v>
          </cell>
          <cell r="AG197">
            <v>5818399.555555556</v>
          </cell>
          <cell r="AH197">
            <v>2450000</v>
          </cell>
          <cell r="AI197">
            <v>0</v>
          </cell>
          <cell r="AJ197">
            <v>0</v>
          </cell>
          <cell r="AK197">
            <v>0</v>
          </cell>
          <cell r="AL197">
            <v>2450000</v>
          </cell>
          <cell r="AM197" t="str">
            <v>A</v>
          </cell>
          <cell r="AN197" t="str">
            <v>H</v>
          </cell>
          <cell r="AO197">
            <v>44433</v>
          </cell>
          <cell r="AP197" t="str">
            <v>PKT</v>
          </cell>
          <cell r="AQ197" t="str">
            <v>-</v>
          </cell>
          <cell r="AR197" t="str">
            <v>TL</v>
          </cell>
          <cell r="AS197" t="str">
            <v>TL</v>
          </cell>
          <cell r="AT197" t="str">
            <v>-</v>
          </cell>
          <cell r="AU197" t="str">
            <v>KT</v>
          </cell>
          <cell r="AV197" t="str">
            <v>NT</v>
          </cell>
          <cell r="AW197" t="str">
            <v>C</v>
          </cell>
        </row>
        <row r="198">
          <cell r="C198">
            <v>706202</v>
          </cell>
          <cell r="D198" t="str">
            <v>Majalengka</v>
          </cell>
          <cell r="E198">
            <v>25736</v>
          </cell>
          <cell r="F198" t="str">
            <v>P</v>
          </cell>
          <cell r="G198" t="str">
            <v>Islam</v>
          </cell>
          <cell r="H198" t="str">
            <v>K/2</v>
          </cell>
          <cell r="I198"/>
          <cell r="J198" t="str">
            <v>GRIYA CILEGON BLOK C 3 NO 7 DS/KEL.HARJATANI RT/RW.003/003 KEC.KRAMAT WATU KAB.SERANG BANTEN KABUPATEN SERANG</v>
          </cell>
          <cell r="K198"/>
          <cell r="L198"/>
          <cell r="M198" t="str">
            <v>SMA/SMK</v>
          </cell>
          <cell r="N198" t="str">
            <v>MESIN INDUSTRI</v>
          </cell>
          <cell r="O198"/>
          <cell r="P198" t="str">
            <v>-</v>
          </cell>
          <cell r="Q198">
            <v>43374</v>
          </cell>
          <cell r="R198">
            <v>43374</v>
          </cell>
          <cell r="S198" t="str">
            <v>Definitif</v>
          </cell>
          <cell r="T198" t="str">
            <v>Pelaksana Ahli Produksi</v>
          </cell>
          <cell r="U198" t="str">
            <v>Pelaksana Ahli Produksi</v>
          </cell>
          <cell r="V198">
            <v>44105</v>
          </cell>
          <cell r="W198" t="str">
            <v>PRODUKSI KOMPONEN</v>
          </cell>
          <cell r="X198" t="str">
            <v>PABRIK KOMPONEN TURBIN</v>
          </cell>
          <cell r="Y198" t="str">
            <v>Core</v>
          </cell>
          <cell r="Z198">
            <v>6</v>
          </cell>
          <cell r="AA198">
            <v>2</v>
          </cell>
          <cell r="AB198">
            <v>44424</v>
          </cell>
          <cell r="AC198">
            <v>4900000</v>
          </cell>
          <cell r="AD198">
            <v>544444</v>
          </cell>
          <cell r="AE198">
            <v>2396346.638888889</v>
          </cell>
          <cell r="AF198">
            <v>0</v>
          </cell>
          <cell r="AG198">
            <v>7840790.638888889</v>
          </cell>
          <cell r="AH198">
            <v>3675000</v>
          </cell>
          <cell r="AI198">
            <v>408333.33333333337</v>
          </cell>
          <cell r="AJ198">
            <v>2396346.638888889</v>
          </cell>
          <cell r="AK198">
            <v>0</v>
          </cell>
          <cell r="AL198">
            <v>6479679.972222222</v>
          </cell>
          <cell r="AM198" t="str">
            <v>A</v>
          </cell>
          <cell r="AN198" t="str">
            <v>-</v>
          </cell>
          <cell r="AO198" t="str">
            <v>-</v>
          </cell>
          <cell r="AP198" t="str">
            <v>PKT</v>
          </cell>
          <cell r="AQ198" t="str">
            <v>-</v>
          </cell>
          <cell r="AR198" t="str">
            <v>TL</v>
          </cell>
          <cell r="AS198" t="str">
            <v>TL</v>
          </cell>
          <cell r="AT198" t="str">
            <v>-</v>
          </cell>
          <cell r="AU198" t="str">
            <v>KT</v>
          </cell>
          <cell r="AV198" t="str">
            <v>T</v>
          </cell>
          <cell r="AW198" t="str">
            <v>C</v>
          </cell>
        </row>
        <row r="199">
          <cell r="C199">
            <v>705153</v>
          </cell>
          <cell r="D199" t="str">
            <v>Bojonegoro</v>
          </cell>
          <cell r="E199">
            <v>25747</v>
          </cell>
          <cell r="F199" t="str">
            <v>P</v>
          </cell>
          <cell r="G199" t="str">
            <v>Islam</v>
          </cell>
          <cell r="H199" t="str">
            <v>K/1</v>
          </cell>
          <cell r="I199" t="str">
            <v>3672052610670001</v>
          </cell>
          <cell r="J199" t="str">
            <v>Graha Bukit Raya 1 Blok E3 No 73A RT.004 / RW. 021 Kabupaten Bandung Barat</v>
          </cell>
          <cell r="K199" t="str">
            <v>6281230335728</v>
          </cell>
          <cell r="L199"/>
          <cell r="M199" t="str">
            <v>STM</v>
          </cell>
          <cell r="N199" t="str">
            <v>Mesin</v>
          </cell>
          <cell r="O199"/>
          <cell r="P199">
            <v>1990</v>
          </cell>
          <cell r="Q199">
            <v>33208</v>
          </cell>
          <cell r="R199">
            <v>34029</v>
          </cell>
          <cell r="S199" t="str">
            <v>Definitif</v>
          </cell>
          <cell r="T199" t="str">
            <v>Engineer</v>
          </cell>
          <cell r="U199" t="str">
            <v>Engineer</v>
          </cell>
          <cell r="V199">
            <v>44061</v>
          </cell>
          <cell r="W199" t="str">
            <v>BIDANG OPERASI</v>
          </cell>
          <cell r="X199" t="str">
            <v>DIVISI INDUSTRI GULA &amp; AGRO</v>
          </cell>
          <cell r="Y199" t="str">
            <v>Core</v>
          </cell>
          <cell r="Z199">
            <v>5</v>
          </cell>
          <cell r="AA199">
            <v>6</v>
          </cell>
          <cell r="AB199">
            <v>44424</v>
          </cell>
          <cell r="AC199">
            <v>8900000</v>
          </cell>
          <cell r="AD199">
            <v>988889</v>
          </cell>
          <cell r="AE199">
            <v>1370111.1111111119</v>
          </cell>
          <cell r="AF199">
            <v>0</v>
          </cell>
          <cell r="AG199">
            <v>11259000.111111112</v>
          </cell>
          <cell r="AH199">
            <v>6675000</v>
          </cell>
          <cell r="AI199">
            <v>741666.66666666663</v>
          </cell>
          <cell r="AJ199">
            <v>1370111.1111111119</v>
          </cell>
          <cell r="AK199">
            <v>0</v>
          </cell>
          <cell r="AL199">
            <v>8786777.7777777798</v>
          </cell>
          <cell r="AM199" t="str">
            <v>A</v>
          </cell>
          <cell r="AN199" t="str">
            <v>-</v>
          </cell>
          <cell r="AO199" t="str">
            <v>-</v>
          </cell>
          <cell r="AP199" t="str">
            <v>DGA</v>
          </cell>
          <cell r="AQ199" t="str">
            <v>OPS</v>
          </cell>
          <cell r="AR199" t="str">
            <v>TL</v>
          </cell>
          <cell r="AS199" t="str">
            <v>TTL</v>
          </cell>
          <cell r="AT199" t="str">
            <v>-</v>
          </cell>
          <cell r="AU199" t="str">
            <v>KT</v>
          </cell>
          <cell r="AV199" t="str">
            <v>T</v>
          </cell>
          <cell r="AW199" t="str">
            <v>C</v>
          </cell>
        </row>
        <row r="200">
          <cell r="C200">
            <v>705065</v>
          </cell>
          <cell r="D200" t="str">
            <v>Surabaya</v>
          </cell>
          <cell r="E200">
            <v>25747</v>
          </cell>
          <cell r="F200" t="str">
            <v>P</v>
          </cell>
          <cell r="G200" t="str">
            <v>Islam</v>
          </cell>
          <cell r="H200" t="str">
            <v>K/2</v>
          </cell>
          <cell r="I200" t="str">
            <v>3578092806700003</v>
          </cell>
          <cell r="J200"/>
          <cell r="K200"/>
          <cell r="L200"/>
          <cell r="M200" t="str">
            <v>S1</v>
          </cell>
          <cell r="N200" t="str">
            <v>Teknik Mesin</v>
          </cell>
          <cell r="O200"/>
          <cell r="P200">
            <v>2008</v>
          </cell>
          <cell r="Q200">
            <v>33208</v>
          </cell>
          <cell r="R200">
            <v>33772</v>
          </cell>
          <cell r="S200" t="str">
            <v>Definitif</v>
          </cell>
          <cell r="T200" t="str">
            <v xml:space="preserve">Pelaksana Las Listrik A  </v>
          </cell>
          <cell r="U200" t="str">
            <v xml:space="preserve">Pelaksana Las Listrik A  </v>
          </cell>
          <cell r="V200" t="str">
            <v>-</v>
          </cell>
          <cell r="W200" t="str">
            <v>BAGIAN PRODUKSI PENGECORAN 2</v>
          </cell>
          <cell r="X200" t="str">
            <v>PABRIK PENGECORAN</v>
          </cell>
          <cell r="Y200" t="str">
            <v>Core</v>
          </cell>
          <cell r="Z200">
            <v>6</v>
          </cell>
          <cell r="AA200">
            <v>3</v>
          </cell>
          <cell r="AB200">
            <v>44424</v>
          </cell>
          <cell r="AC200">
            <v>5900000</v>
          </cell>
          <cell r="AD200">
            <v>655556</v>
          </cell>
          <cell r="AE200">
            <v>450394.44444444403</v>
          </cell>
          <cell r="AF200">
            <v>0</v>
          </cell>
          <cell r="AG200">
            <v>7005950.444444444</v>
          </cell>
          <cell r="AH200">
            <v>2950000</v>
          </cell>
          <cell r="AI200">
            <v>0</v>
          </cell>
          <cell r="AJ200">
            <v>0</v>
          </cell>
          <cell r="AK200">
            <v>0</v>
          </cell>
          <cell r="AL200">
            <v>2950000</v>
          </cell>
          <cell r="AM200" t="str">
            <v>A</v>
          </cell>
          <cell r="AN200" t="str">
            <v>H</v>
          </cell>
          <cell r="AO200">
            <v>44562</v>
          </cell>
          <cell r="AP200" t="str">
            <v>FOU</v>
          </cell>
          <cell r="AQ200" t="str">
            <v>-</v>
          </cell>
          <cell r="AR200" t="str">
            <v>TL</v>
          </cell>
          <cell r="AS200" t="str">
            <v>TL</v>
          </cell>
          <cell r="AT200" t="str">
            <v>BP</v>
          </cell>
          <cell r="AU200" t="str">
            <v>KT</v>
          </cell>
          <cell r="AV200" t="str">
            <v>T</v>
          </cell>
          <cell r="AW200" t="str">
            <v>F</v>
          </cell>
        </row>
        <row r="201">
          <cell r="C201">
            <v>704993</v>
          </cell>
          <cell r="D201" t="str">
            <v>Bojonegoro</v>
          </cell>
          <cell r="E201">
            <v>25749</v>
          </cell>
          <cell r="F201" t="str">
            <v>P</v>
          </cell>
          <cell r="G201" t="str">
            <v>Islam</v>
          </cell>
          <cell r="H201" t="str">
            <v>K/1</v>
          </cell>
          <cell r="I201" t="str">
            <v>5203170204720002</v>
          </cell>
          <cell r="J201" t="str">
            <v>NGAGEL,REJO 3/46 A KOTA SURABAYA</v>
          </cell>
          <cell r="K201" t="str">
            <v>6282338759661</v>
          </cell>
          <cell r="L201"/>
          <cell r="M201" t="str">
            <v>STM</v>
          </cell>
          <cell r="N201" t="str">
            <v>Mesin</v>
          </cell>
          <cell r="O201"/>
          <cell r="P201" t="str">
            <v>1988</v>
          </cell>
          <cell r="Q201">
            <v>33329</v>
          </cell>
          <cell r="R201">
            <v>33695</v>
          </cell>
          <cell r="S201" t="str">
            <v>Definitif</v>
          </cell>
          <cell r="T201" t="str">
            <v xml:space="preserve">Pelaksana Pengelasan 1  </v>
          </cell>
          <cell r="U201" t="str">
            <v xml:space="preserve">Pelaksana Pengelasan 1  </v>
          </cell>
          <cell r="V201">
            <v>44571</v>
          </cell>
          <cell r="W201" t="str">
            <v>BAGIAN PRODUKSI 1</v>
          </cell>
          <cell r="X201" t="str">
            <v>PABRIK PERALATAN INDUSTRI</v>
          </cell>
          <cell r="Y201" t="str">
            <v>Core</v>
          </cell>
          <cell r="Z201">
            <v>6</v>
          </cell>
          <cell r="AA201">
            <v>3</v>
          </cell>
          <cell r="AB201">
            <v>44424</v>
          </cell>
          <cell r="AC201">
            <v>5900000</v>
          </cell>
          <cell r="AD201">
            <v>655556</v>
          </cell>
          <cell r="AE201">
            <v>571976.44444444403</v>
          </cell>
          <cell r="AF201">
            <v>0</v>
          </cell>
          <cell r="AG201">
            <v>7127532.444444444</v>
          </cell>
          <cell r="AH201">
            <v>2950000</v>
          </cell>
          <cell r="AI201">
            <v>0</v>
          </cell>
          <cell r="AJ201">
            <v>0</v>
          </cell>
          <cell r="AK201">
            <v>0</v>
          </cell>
          <cell r="AL201">
            <v>2950000</v>
          </cell>
          <cell r="AM201" t="str">
            <v>A</v>
          </cell>
          <cell r="AN201" t="str">
            <v>H</v>
          </cell>
          <cell r="AO201">
            <v>44433</v>
          </cell>
          <cell r="AP201" t="str">
            <v>PPI</v>
          </cell>
          <cell r="AQ201" t="str">
            <v>-</v>
          </cell>
          <cell r="AR201" t="str">
            <v>TTL</v>
          </cell>
          <cell r="AS201" t="str">
            <v>TL</v>
          </cell>
          <cell r="AT201" t="str">
            <v>BP</v>
          </cell>
          <cell r="AU201" t="str">
            <v>KT</v>
          </cell>
          <cell r="AV201" t="str">
            <v>T</v>
          </cell>
          <cell r="AW201" t="str">
            <v>C</v>
          </cell>
        </row>
        <row r="202">
          <cell r="C202">
            <v>705950</v>
          </cell>
          <cell r="D202" t="str">
            <v>Cilegon</v>
          </cell>
          <cell r="E202">
            <v>25754</v>
          </cell>
          <cell r="F202" t="str">
            <v>P</v>
          </cell>
          <cell r="G202" t="str">
            <v>Islam</v>
          </cell>
          <cell r="H202" t="str">
            <v>K/1</v>
          </cell>
          <cell r="I202" t="str">
            <v>3672080507700005</v>
          </cell>
          <cell r="J202" t="str">
            <v>LINK.CIMERAK RT.001 RW.003 KEBON SARI KEC.CITANGKIL KOTA CILEGON BANTEN KOTA CILEGON</v>
          </cell>
          <cell r="K202"/>
          <cell r="L202"/>
          <cell r="M202" t="str">
            <v>SMA/SMK</v>
          </cell>
          <cell r="N202" t="str">
            <v>IPS</v>
          </cell>
          <cell r="O202"/>
          <cell r="P202" t="str">
            <v>-</v>
          </cell>
          <cell r="Q202">
            <v>43374</v>
          </cell>
          <cell r="R202">
            <v>43374</v>
          </cell>
          <cell r="S202" t="str">
            <v>Definitif</v>
          </cell>
          <cell r="T202" t="str">
            <v>Pelaksana Las</v>
          </cell>
          <cell r="U202" t="str">
            <v>Pelaksana Las</v>
          </cell>
          <cell r="V202">
            <v>44105</v>
          </cell>
          <cell r="W202" t="str">
            <v>PRODUKSI KOMPONEN</v>
          </cell>
          <cell r="X202" t="str">
            <v>PABRIK KOMPONEN TURBIN</v>
          </cell>
          <cell r="Y202" t="str">
            <v>Core</v>
          </cell>
          <cell r="Z202">
            <v>6</v>
          </cell>
          <cell r="AA202">
            <v>1</v>
          </cell>
          <cell r="AB202">
            <v>44424</v>
          </cell>
          <cell r="AC202">
            <v>4500000</v>
          </cell>
          <cell r="AD202">
            <v>500000</v>
          </cell>
          <cell r="AE202">
            <v>69400</v>
          </cell>
          <cell r="AF202">
            <v>0</v>
          </cell>
          <cell r="AG202">
            <v>5069400</v>
          </cell>
          <cell r="AH202">
            <v>3375000</v>
          </cell>
          <cell r="AI202">
            <v>375000</v>
          </cell>
          <cell r="AJ202">
            <v>69400</v>
          </cell>
          <cell r="AK202">
            <v>0</v>
          </cell>
          <cell r="AL202">
            <v>3819400</v>
          </cell>
          <cell r="AM202" t="str">
            <v>A</v>
          </cell>
          <cell r="AN202" t="str">
            <v>-</v>
          </cell>
          <cell r="AO202" t="str">
            <v>-</v>
          </cell>
          <cell r="AP202" t="str">
            <v>PKT</v>
          </cell>
          <cell r="AQ202" t="str">
            <v>-</v>
          </cell>
          <cell r="AR202" t="str">
            <v>TL</v>
          </cell>
          <cell r="AS202" t="str">
            <v>TL</v>
          </cell>
          <cell r="AT202" t="str">
            <v>-</v>
          </cell>
          <cell r="AU202" t="str">
            <v>KT</v>
          </cell>
          <cell r="AV202" t="str">
            <v>NT</v>
          </cell>
          <cell r="AW202" t="str">
            <v>C</v>
          </cell>
        </row>
        <row r="203">
          <cell r="C203">
            <v>706004</v>
          </cell>
          <cell r="D203" t="str">
            <v>Serang</v>
          </cell>
          <cell r="E203">
            <v>25757</v>
          </cell>
          <cell r="F203" t="str">
            <v>P</v>
          </cell>
          <cell r="G203" t="str">
            <v>Islam</v>
          </cell>
          <cell r="H203" t="str">
            <v>K/3</v>
          </cell>
          <cell r="I203" t="str">
            <v xml:space="preserve"> 36720823307670002</v>
          </cell>
          <cell r="J203" t="str">
            <v>Link Ciwedus Baru Rt.001 Rw.002 Ds. Ciwedus Cilegon</v>
          </cell>
          <cell r="K203"/>
          <cell r="L203"/>
          <cell r="M203" t="str">
            <v>SMA/SMK</v>
          </cell>
          <cell r="N203" t="str">
            <v>MESIN</v>
          </cell>
          <cell r="O203"/>
          <cell r="P203" t="str">
            <v>-</v>
          </cell>
          <cell r="Q203">
            <v>43374</v>
          </cell>
          <cell r="R203">
            <v>43374</v>
          </cell>
          <cell r="S203" t="str">
            <v>Definitif</v>
          </cell>
          <cell r="T203" t="str">
            <v>Fitter</v>
          </cell>
          <cell r="U203" t="str">
            <v>Fitter</v>
          </cell>
          <cell r="V203">
            <v>44105</v>
          </cell>
          <cell r="W203" t="str">
            <v>PRODUKSI FABRIKASI</v>
          </cell>
          <cell r="X203" t="str">
            <v>PABRIK KOMPONEN TURBIN</v>
          </cell>
          <cell r="Y203" t="str">
            <v>Core</v>
          </cell>
          <cell r="Z203">
            <v>6</v>
          </cell>
          <cell r="AA203">
            <v>2</v>
          </cell>
          <cell r="AB203">
            <v>44424</v>
          </cell>
          <cell r="AC203">
            <v>4900000</v>
          </cell>
          <cell r="AD203">
            <v>544444</v>
          </cell>
          <cell r="AE203">
            <v>373955.55555555597</v>
          </cell>
          <cell r="AF203">
            <v>0</v>
          </cell>
          <cell r="AG203">
            <v>5818399.555555556</v>
          </cell>
          <cell r="AH203">
            <v>2450000</v>
          </cell>
          <cell r="AI203">
            <v>0</v>
          </cell>
          <cell r="AJ203">
            <v>0</v>
          </cell>
          <cell r="AK203">
            <v>0</v>
          </cell>
          <cell r="AL203">
            <v>2450000</v>
          </cell>
          <cell r="AM203" t="str">
            <v>A</v>
          </cell>
          <cell r="AN203" t="str">
            <v>H</v>
          </cell>
          <cell r="AO203">
            <v>44516</v>
          </cell>
          <cell r="AP203" t="str">
            <v>PKT</v>
          </cell>
          <cell r="AQ203" t="str">
            <v>-</v>
          </cell>
          <cell r="AR203" t="str">
            <v>TL</v>
          </cell>
          <cell r="AS203" t="str">
            <v>TL</v>
          </cell>
          <cell r="AT203" t="str">
            <v>-</v>
          </cell>
          <cell r="AU203" t="str">
            <v>KT</v>
          </cell>
          <cell r="AV203" t="str">
            <v>T</v>
          </cell>
          <cell r="AW203" t="str">
            <v>C</v>
          </cell>
        </row>
        <row r="204">
          <cell r="C204">
            <v>705940</v>
          </cell>
          <cell r="D204" t="str">
            <v>Suak</v>
          </cell>
          <cell r="E204">
            <v>25759</v>
          </cell>
          <cell r="F204" t="str">
            <v>P</v>
          </cell>
          <cell r="G204" t="str">
            <v>Islam</v>
          </cell>
          <cell r="H204" t="str">
            <v>K/3</v>
          </cell>
          <cell r="I204" t="str">
            <v>3672080504720007</v>
          </cell>
          <cell r="J204"/>
          <cell r="K204"/>
          <cell r="L204"/>
          <cell r="M204" t="str">
            <v>SMA/SMK</v>
          </cell>
          <cell r="N204" t="str">
            <v>AKUNTANSI</v>
          </cell>
          <cell r="O204"/>
          <cell r="P204" t="str">
            <v>-</v>
          </cell>
          <cell r="Q204">
            <v>43374</v>
          </cell>
          <cell r="R204">
            <v>43374</v>
          </cell>
          <cell r="S204" t="str">
            <v>Definitif</v>
          </cell>
          <cell r="T204" t="str">
            <v>Supervisor Komponen, Blasting &amp; Painting</v>
          </cell>
          <cell r="U204" t="str">
            <v>Supervisor Komponen, Blasting &amp; Painting</v>
          </cell>
          <cell r="V204">
            <v>44105</v>
          </cell>
          <cell r="W204" t="str">
            <v>BAGIAN PRODUKSI KOMPONEN</v>
          </cell>
          <cell r="X204" t="str">
            <v>PABRIK KOMPONEN TURBIN</v>
          </cell>
          <cell r="Y204" t="str">
            <v>Core</v>
          </cell>
          <cell r="Z204">
            <v>4</v>
          </cell>
          <cell r="AA204">
            <v>4</v>
          </cell>
          <cell r="AB204">
            <v>44424</v>
          </cell>
          <cell r="AC204">
            <v>6900000</v>
          </cell>
          <cell r="AD204">
            <v>766667</v>
          </cell>
          <cell r="AE204">
            <v>118108.55666666664</v>
          </cell>
          <cell r="AF204">
            <v>2079770</v>
          </cell>
          <cell r="AG204">
            <v>9864545.5566666666</v>
          </cell>
          <cell r="AH204">
            <v>5175000</v>
          </cell>
          <cell r="AI204">
            <v>575000</v>
          </cell>
          <cell r="AJ204">
            <v>118108.55666666664</v>
          </cell>
          <cell r="AK204">
            <v>1039885</v>
          </cell>
          <cell r="AL204">
            <v>6907993.5566666666</v>
          </cell>
          <cell r="AM204" t="str">
            <v>A</v>
          </cell>
          <cell r="AN204" t="str">
            <v>-</v>
          </cell>
          <cell r="AO204" t="str">
            <v>-</v>
          </cell>
          <cell r="AP204" t="str">
            <v>PKT</v>
          </cell>
          <cell r="AQ204" t="str">
            <v>-</v>
          </cell>
          <cell r="AR204" t="str">
            <v>TTL</v>
          </cell>
          <cell r="AS204" t="str">
            <v>TTL</v>
          </cell>
          <cell r="AT204" t="str">
            <v>-</v>
          </cell>
          <cell r="AU204" t="str">
            <v>KT</v>
          </cell>
          <cell r="AV204" t="str">
            <v>NT</v>
          </cell>
          <cell r="AW204" t="str">
            <v>C</v>
          </cell>
        </row>
        <row r="205">
          <cell r="C205">
            <v>705582</v>
          </cell>
          <cell r="D205" t="str">
            <v>Tegal</v>
          </cell>
          <cell r="E205">
            <v>25774</v>
          </cell>
          <cell r="F205" t="str">
            <v>P</v>
          </cell>
          <cell r="G205" t="str">
            <v>Islam</v>
          </cell>
          <cell r="H205" t="str">
            <v>K/1</v>
          </cell>
          <cell r="I205" t="str">
            <v>3672070602810002</v>
          </cell>
          <cell r="J205"/>
          <cell r="K205"/>
          <cell r="L205"/>
          <cell r="M205" t="str">
            <v>STM</v>
          </cell>
          <cell r="N205" t="str">
            <v>Mesin Tenaga</v>
          </cell>
          <cell r="O205"/>
          <cell r="P205">
            <v>1990</v>
          </cell>
          <cell r="Q205">
            <v>41593</v>
          </cell>
          <cell r="R205">
            <v>42005</v>
          </cell>
          <cell r="S205" t="str">
            <v>Definitif</v>
          </cell>
          <cell r="T205" t="str">
            <v xml:space="preserve">Pelaksana Teken C  </v>
          </cell>
          <cell r="U205" t="str">
            <v xml:space="preserve">Pelaksana Teken C  </v>
          </cell>
          <cell r="V205" t="str">
            <v>-</v>
          </cell>
          <cell r="W205" t="str">
            <v>BAGIAN PRODUKSI</v>
          </cell>
          <cell r="X205" t="str">
            <v>PABRIK HIDROMEKANIKAL TEGAL</v>
          </cell>
          <cell r="Y205" t="str">
            <v>Core</v>
          </cell>
          <cell r="Z205">
            <v>6</v>
          </cell>
          <cell r="AA205">
            <v>1</v>
          </cell>
          <cell r="AB205">
            <v>44424</v>
          </cell>
          <cell r="AC205">
            <v>4500000</v>
          </cell>
          <cell r="AD205">
            <v>500000</v>
          </cell>
          <cell r="AE205">
            <v>851100</v>
          </cell>
          <cell r="AF205">
            <v>0</v>
          </cell>
          <cell r="AG205">
            <v>5851100</v>
          </cell>
          <cell r="AH205">
            <v>3375000</v>
          </cell>
          <cell r="AI205">
            <v>375000</v>
          </cell>
          <cell r="AJ205">
            <v>851100</v>
          </cell>
          <cell r="AK205">
            <v>0</v>
          </cell>
          <cell r="AL205">
            <v>4601100</v>
          </cell>
          <cell r="AM205" t="str">
            <v>A</v>
          </cell>
          <cell r="AN205" t="str">
            <v>-</v>
          </cell>
          <cell r="AO205" t="str">
            <v>-</v>
          </cell>
          <cell r="AP205" t="str">
            <v>TGL</v>
          </cell>
          <cell r="AQ205" t="str">
            <v>-</v>
          </cell>
          <cell r="AR205" t="str">
            <v>TL</v>
          </cell>
          <cell r="AS205" t="str">
            <v>TL</v>
          </cell>
          <cell r="AT205" t="str">
            <v>-</v>
          </cell>
          <cell r="AU205" t="str">
            <v>KT</v>
          </cell>
          <cell r="AV205" t="str">
            <v>T</v>
          </cell>
          <cell r="AW205" t="str">
            <v>C</v>
          </cell>
        </row>
        <row r="206">
          <cell r="C206">
            <v>705910</v>
          </cell>
          <cell r="D206" t="str">
            <v>Bandung</v>
          </cell>
          <cell r="E206">
            <v>25781</v>
          </cell>
          <cell r="F206" t="str">
            <v>P</v>
          </cell>
          <cell r="G206" t="str">
            <v>Islam</v>
          </cell>
          <cell r="H206" t="str">
            <v>K/2</v>
          </cell>
          <cell r="I206" t="str">
            <v>3604050108700002</v>
          </cell>
          <cell r="J206" t="str">
            <v>Komp. Bukit Pelamunan Permai Blok E3 Rt.015/003 No.08 Pelamunan Kramatwatu Serang</v>
          </cell>
          <cell r="K206"/>
          <cell r="L206"/>
          <cell r="M206" t="str">
            <v>SMA/SMK</v>
          </cell>
          <cell r="N206" t="str">
            <v>Biologi</v>
          </cell>
          <cell r="O206"/>
          <cell r="P206" t="str">
            <v>-</v>
          </cell>
          <cell r="Q206">
            <v>43374</v>
          </cell>
          <cell r="R206">
            <v>43374</v>
          </cell>
          <cell r="S206" t="str">
            <v>Definitif</v>
          </cell>
          <cell r="T206" t="str">
            <v>Pelaksana Painting &amp; Coating</v>
          </cell>
          <cell r="U206" t="str">
            <v>Pelaksana Painting &amp; Coating</v>
          </cell>
          <cell r="V206">
            <v>44105</v>
          </cell>
          <cell r="W206" t="str">
            <v>PRODUKSI KOMPONEN</v>
          </cell>
          <cell r="X206" t="str">
            <v>PABRIK KOMPONEN TURBIN</v>
          </cell>
          <cell r="Y206" t="str">
            <v>Core</v>
          </cell>
          <cell r="Z206">
            <v>6</v>
          </cell>
          <cell r="AA206">
            <v>1</v>
          </cell>
          <cell r="AB206">
            <v>44424</v>
          </cell>
          <cell r="AC206">
            <v>4500000</v>
          </cell>
          <cell r="AD206">
            <v>500000</v>
          </cell>
          <cell r="AE206">
            <v>69400</v>
          </cell>
          <cell r="AF206">
            <v>0</v>
          </cell>
          <cell r="AG206">
            <v>5069400</v>
          </cell>
          <cell r="AH206">
            <v>3375000</v>
          </cell>
          <cell r="AI206">
            <v>375000</v>
          </cell>
          <cell r="AJ206">
            <v>69400</v>
          </cell>
          <cell r="AK206">
            <v>0</v>
          </cell>
          <cell r="AL206">
            <v>3819400</v>
          </cell>
          <cell r="AM206" t="str">
            <v>A</v>
          </cell>
          <cell r="AN206" t="str">
            <v>-</v>
          </cell>
          <cell r="AO206" t="str">
            <v>-</v>
          </cell>
          <cell r="AP206" t="str">
            <v>PKT</v>
          </cell>
          <cell r="AQ206" t="str">
            <v>-</v>
          </cell>
          <cell r="AR206" t="str">
            <v>TL</v>
          </cell>
          <cell r="AS206" t="str">
            <v>TL</v>
          </cell>
          <cell r="AT206" t="str">
            <v>-</v>
          </cell>
          <cell r="AU206" t="str">
            <v>KT</v>
          </cell>
          <cell r="AV206" t="str">
            <v>NT</v>
          </cell>
          <cell r="AW206" t="str">
            <v>C</v>
          </cell>
        </row>
        <row r="207">
          <cell r="C207">
            <v>705077</v>
          </cell>
          <cell r="D207" t="str">
            <v>Tegal</v>
          </cell>
          <cell r="E207">
            <v>25783</v>
          </cell>
          <cell r="F207" t="str">
            <v>P</v>
          </cell>
          <cell r="G207" t="str">
            <v>Islam</v>
          </cell>
          <cell r="H207" t="str">
            <v>K/2</v>
          </cell>
          <cell r="I207" t="str">
            <v>3328100308700002</v>
          </cell>
          <cell r="J207"/>
          <cell r="K207"/>
          <cell r="L207"/>
          <cell r="M207" t="str">
            <v>SMA</v>
          </cell>
          <cell r="N207" t="str">
            <v>IPA</v>
          </cell>
          <cell r="O207"/>
          <cell r="P207">
            <v>1989</v>
          </cell>
          <cell r="Q207">
            <v>32980</v>
          </cell>
          <cell r="R207">
            <v>33848</v>
          </cell>
          <cell r="S207" t="str">
            <v>Definitif</v>
          </cell>
          <cell r="T207" t="str">
            <v>Manager Personalia &amp; Umum</v>
          </cell>
          <cell r="U207" t="str">
            <v>Manager Personalia &amp; Umum</v>
          </cell>
          <cell r="V207">
            <v>44667</v>
          </cell>
          <cell r="W207" t="str">
            <v>BIDANG KEUANGAN &amp; SDM</v>
          </cell>
          <cell r="X207" t="str">
            <v>DIVISI SUMBER DAYA AIR</v>
          </cell>
          <cell r="Y207" t="str">
            <v>Support</v>
          </cell>
          <cell r="Z207">
            <v>3</v>
          </cell>
          <cell r="AA207">
            <v>4</v>
          </cell>
          <cell r="AB207">
            <v>44424</v>
          </cell>
          <cell r="AC207">
            <v>6900000</v>
          </cell>
          <cell r="AD207">
            <v>766667</v>
          </cell>
          <cell r="AE207">
            <v>3168811.3333333326</v>
          </cell>
          <cell r="AF207">
            <v>2417580.0000000005</v>
          </cell>
          <cell r="AG207">
            <v>13253058.333333332</v>
          </cell>
          <cell r="AH207">
            <v>5175000</v>
          </cell>
          <cell r="AI207">
            <v>575000</v>
          </cell>
          <cell r="AJ207">
            <v>3168811.3333333326</v>
          </cell>
          <cell r="AK207">
            <v>1208790.0000000002</v>
          </cell>
          <cell r="AL207">
            <v>10127601.333333332</v>
          </cell>
          <cell r="AM207" t="str">
            <v>A</v>
          </cell>
          <cell r="AN207" t="str">
            <v>-</v>
          </cell>
          <cell r="AO207" t="str">
            <v>-</v>
          </cell>
          <cell r="AP207" t="str">
            <v>DSA</v>
          </cell>
          <cell r="AQ207" t="str">
            <v>KSD</v>
          </cell>
          <cell r="AR207" t="str">
            <v>TADM</v>
          </cell>
          <cell r="AS207" t="str">
            <v>TADM</v>
          </cell>
          <cell r="AT207" t="str">
            <v>-</v>
          </cell>
          <cell r="AU207" t="str">
            <v>KT</v>
          </cell>
          <cell r="AV207" t="str">
            <v>NT</v>
          </cell>
          <cell r="AW207" t="str">
            <v>C</v>
          </cell>
        </row>
        <row r="208">
          <cell r="C208">
            <v>705327</v>
          </cell>
          <cell r="D208" t="str">
            <v>Tegal</v>
          </cell>
          <cell r="E208">
            <v>25784</v>
          </cell>
          <cell r="F208" t="str">
            <v>P</v>
          </cell>
          <cell r="G208" t="str">
            <v>Islam</v>
          </cell>
          <cell r="H208" t="str">
            <v>K/3</v>
          </cell>
          <cell r="I208" t="str">
            <v>1271071610790000</v>
          </cell>
          <cell r="J208"/>
          <cell r="K208"/>
          <cell r="L208"/>
          <cell r="M208" t="str">
            <v>STM</v>
          </cell>
          <cell r="N208" t="str">
            <v>Mesin</v>
          </cell>
          <cell r="O208"/>
          <cell r="P208" t="str">
            <v>1991</v>
          </cell>
          <cell r="Q208">
            <v>34827</v>
          </cell>
          <cell r="R208">
            <v>34827</v>
          </cell>
          <cell r="S208" t="str">
            <v>Definitif</v>
          </cell>
          <cell r="T208" t="str">
            <v>Staff Administrasi</v>
          </cell>
          <cell r="U208" t="str">
            <v>Staff Administrasi</v>
          </cell>
          <cell r="V208">
            <v>44571</v>
          </cell>
          <cell r="W208" t="str">
            <v>BAGIAN GUDANG</v>
          </cell>
          <cell r="X208" t="str">
            <v>DIVISI INDUSTRI KOMPONEN &amp; PERMESINAN</v>
          </cell>
          <cell r="Y208" t="str">
            <v>Core</v>
          </cell>
          <cell r="Z208">
            <v>5</v>
          </cell>
          <cell r="AA208">
            <v>4</v>
          </cell>
          <cell r="AB208">
            <v>44424</v>
          </cell>
          <cell r="AC208">
            <v>6900000</v>
          </cell>
          <cell r="AD208">
            <v>766667</v>
          </cell>
          <cell r="AE208">
            <v>-388982.66666666698</v>
          </cell>
          <cell r="AF208">
            <v>0</v>
          </cell>
          <cell r="AG208">
            <v>7277684.333333333</v>
          </cell>
          <cell r="AH208">
            <v>3450000</v>
          </cell>
          <cell r="AI208">
            <v>0</v>
          </cell>
          <cell r="AJ208">
            <v>0</v>
          </cell>
          <cell r="AK208">
            <v>0</v>
          </cell>
          <cell r="AL208">
            <v>3450000</v>
          </cell>
          <cell r="AM208" t="str">
            <v>A</v>
          </cell>
          <cell r="AN208" t="str">
            <v>H</v>
          </cell>
          <cell r="AO208">
            <v>44562</v>
          </cell>
          <cell r="AP208" t="str">
            <v>DKP</v>
          </cell>
          <cell r="AQ208" t="str">
            <v>PIV</v>
          </cell>
          <cell r="AR208" t="str">
            <v>TTL</v>
          </cell>
          <cell r="AS208" t="str">
            <v>TTL</v>
          </cell>
          <cell r="AT208" t="str">
            <v>-</v>
          </cell>
          <cell r="AU208" t="str">
            <v>KT</v>
          </cell>
          <cell r="AV208" t="str">
            <v>T</v>
          </cell>
          <cell r="AW208" t="str">
            <v>C</v>
          </cell>
        </row>
        <row r="209">
          <cell r="C209">
            <v>706261</v>
          </cell>
          <cell r="D209" t="str">
            <v>Rembang</v>
          </cell>
          <cell r="E209">
            <v>25790</v>
          </cell>
          <cell r="F209" t="str">
            <v>P</v>
          </cell>
          <cell r="G209" t="str">
            <v>Islam</v>
          </cell>
          <cell r="H209" t="str">
            <v>K/1</v>
          </cell>
          <cell r="I209" t="str">
            <v>3276061008700010</v>
          </cell>
          <cell r="J209"/>
          <cell r="K209"/>
          <cell r="L209"/>
          <cell r="M209" t="str">
            <v>S1</v>
          </cell>
          <cell r="N209" t="str">
            <v>Teknik Industri</v>
          </cell>
          <cell r="O209"/>
          <cell r="P209" t="str">
            <v>-</v>
          </cell>
          <cell r="Q209">
            <v>43374</v>
          </cell>
          <cell r="R209">
            <v>43374</v>
          </cell>
          <cell r="S209" t="str">
            <v>Definitif</v>
          </cell>
          <cell r="T209" t="str">
            <v>Kepala Unit QSHE</v>
          </cell>
          <cell r="U209" t="str">
            <v>Kepala Unit QSHE</v>
          </cell>
          <cell r="V209">
            <v>44667</v>
          </cell>
          <cell r="W209" t="str">
            <v>UNIT QSHE</v>
          </cell>
          <cell r="X209" t="str">
            <v>DIVISI PEMBANGKIT</v>
          </cell>
          <cell r="Y209" t="str">
            <v>Support</v>
          </cell>
          <cell r="Z209">
            <v>3</v>
          </cell>
          <cell r="AA209">
            <v>5</v>
          </cell>
          <cell r="AB209">
            <v>44424</v>
          </cell>
          <cell r="AC209">
            <v>7900000</v>
          </cell>
          <cell r="AD209">
            <v>877778</v>
          </cell>
          <cell r="AE209">
            <v>1647629.2222222215</v>
          </cell>
          <cell r="AF209">
            <v>2417580.0000000005</v>
          </cell>
          <cell r="AG209">
            <v>12842987.222222222</v>
          </cell>
          <cell r="AH209">
            <v>5925000</v>
          </cell>
          <cell r="AI209">
            <v>658333.33333333326</v>
          </cell>
          <cell r="AJ209">
            <v>1647629.2222222215</v>
          </cell>
          <cell r="AK209">
            <v>1208790.0000000002</v>
          </cell>
          <cell r="AL209">
            <v>9439752.5555555541</v>
          </cell>
          <cell r="AM209" t="str">
            <v>A</v>
          </cell>
          <cell r="AN209" t="str">
            <v>-</v>
          </cell>
          <cell r="AO209" t="str">
            <v>-</v>
          </cell>
          <cell r="AP209" t="str">
            <v>DPM</v>
          </cell>
          <cell r="AQ209" t="str">
            <v>QSH</v>
          </cell>
          <cell r="AR209" t="str">
            <v>TADM</v>
          </cell>
          <cell r="AS209" t="str">
            <v>TTL</v>
          </cell>
          <cell r="AT209" t="str">
            <v>-</v>
          </cell>
          <cell r="AU209" t="str">
            <v>KT</v>
          </cell>
          <cell r="AV209" t="str">
            <v>T</v>
          </cell>
          <cell r="AW209" t="str">
            <v>F</v>
          </cell>
        </row>
        <row r="210">
          <cell r="C210">
            <v>705405</v>
          </cell>
          <cell r="D210" t="str">
            <v>Tegal</v>
          </cell>
          <cell r="E210">
            <v>25800</v>
          </cell>
          <cell r="F210" t="str">
            <v>P</v>
          </cell>
          <cell r="G210" t="str">
            <v>Islam</v>
          </cell>
          <cell r="H210" t="str">
            <v>K/2</v>
          </cell>
          <cell r="I210" t="str">
            <v>3328152008700005</v>
          </cell>
          <cell r="J210"/>
          <cell r="K210"/>
          <cell r="L210"/>
          <cell r="M210" t="str">
            <v>STM</v>
          </cell>
          <cell r="N210" t="str">
            <v>Mesin Tenaga</v>
          </cell>
          <cell r="O210"/>
          <cell r="P210">
            <v>1991</v>
          </cell>
          <cell r="Q210">
            <v>34639</v>
          </cell>
          <cell r="R210">
            <v>35004</v>
          </cell>
          <cell r="S210" t="str">
            <v>Definitif</v>
          </cell>
          <cell r="T210" t="str">
            <v>Supervisor Pabrikasi 3</v>
          </cell>
          <cell r="U210" t="str">
            <v>Supervisor Pabrikasi 3</v>
          </cell>
          <cell r="V210">
            <v>44667</v>
          </cell>
          <cell r="W210" t="str">
            <v>BAGIAN PRODUKSI</v>
          </cell>
          <cell r="X210" t="str">
            <v>PABRIK HIDROMEKANIKAL TEGAL</v>
          </cell>
          <cell r="Y210" t="str">
            <v>Core</v>
          </cell>
          <cell r="Z210">
            <v>4</v>
          </cell>
          <cell r="AA210">
            <v>3</v>
          </cell>
          <cell r="AB210">
            <v>44424</v>
          </cell>
          <cell r="AC210">
            <v>5900000</v>
          </cell>
          <cell r="AD210">
            <v>655556</v>
          </cell>
          <cell r="AE210">
            <v>334976.44444444403</v>
          </cell>
          <cell r="AF210">
            <v>2079770</v>
          </cell>
          <cell r="AG210">
            <v>8970302.444444444</v>
          </cell>
          <cell r="AH210">
            <v>4425000</v>
          </cell>
          <cell r="AI210">
            <v>491666.66666666674</v>
          </cell>
          <cell r="AJ210">
            <v>334976.44444444403</v>
          </cell>
          <cell r="AK210">
            <v>1039885</v>
          </cell>
          <cell r="AL210">
            <v>6291528.111111111</v>
          </cell>
          <cell r="AM210" t="str">
            <v>A</v>
          </cell>
          <cell r="AN210" t="str">
            <v>-</v>
          </cell>
          <cell r="AO210" t="str">
            <v>-</v>
          </cell>
          <cell r="AP210" t="str">
            <v>TGL</v>
          </cell>
          <cell r="AQ210" t="str">
            <v>-</v>
          </cell>
          <cell r="AR210" t="str">
            <v>TTL</v>
          </cell>
          <cell r="AS210" t="str">
            <v>TTL</v>
          </cell>
          <cell r="AT210" t="str">
            <v>-</v>
          </cell>
          <cell r="AU210" t="str">
            <v>KT</v>
          </cell>
          <cell r="AV210" t="str">
            <v>T</v>
          </cell>
          <cell r="AW210" t="str">
            <v>C</v>
          </cell>
        </row>
        <row r="211">
          <cell r="C211">
            <v>706002</v>
          </cell>
          <cell r="D211" t="str">
            <v>Majalengka</v>
          </cell>
          <cell r="E211">
            <v>25810</v>
          </cell>
          <cell r="F211" t="str">
            <v>P</v>
          </cell>
          <cell r="G211" t="str">
            <v>Islam</v>
          </cell>
          <cell r="H211" t="str">
            <v>K/3</v>
          </cell>
          <cell r="I211" t="str">
            <v>3376020702750002</v>
          </cell>
          <cell r="J211" t="str">
            <v>Link. Delingseng Rt/Rw 001/001 Kel/Desa Kebonsari Kecamatan Citangkil Cilegon</v>
          </cell>
          <cell r="K211"/>
          <cell r="L211"/>
          <cell r="M211" t="str">
            <v>SMA/SMK</v>
          </cell>
          <cell r="N211" t="str">
            <v>-</v>
          </cell>
          <cell r="O211"/>
          <cell r="P211" t="str">
            <v>-</v>
          </cell>
          <cell r="Q211">
            <v>43374</v>
          </cell>
          <cell r="R211">
            <v>43374</v>
          </cell>
          <cell r="S211" t="str">
            <v>Definitif</v>
          </cell>
          <cell r="T211" t="str">
            <v>Fitter</v>
          </cell>
          <cell r="U211" t="str">
            <v>Fitter</v>
          </cell>
          <cell r="V211">
            <v>44105</v>
          </cell>
          <cell r="W211" t="str">
            <v>PRODUKSI FABRIKASI</v>
          </cell>
          <cell r="X211" t="str">
            <v>PABRIK KOMPONEN TURBIN</v>
          </cell>
          <cell r="Y211" t="str">
            <v>Core</v>
          </cell>
          <cell r="Z211">
            <v>6</v>
          </cell>
          <cell r="AA211">
            <v>2</v>
          </cell>
          <cell r="AB211">
            <v>44424</v>
          </cell>
          <cell r="AC211">
            <v>4900000</v>
          </cell>
          <cell r="AD211">
            <v>544444</v>
          </cell>
          <cell r="AE211">
            <v>373955.55555555597</v>
          </cell>
          <cell r="AF211">
            <v>0</v>
          </cell>
          <cell r="AG211">
            <v>5818399.555555556</v>
          </cell>
          <cell r="AH211">
            <v>3675000</v>
          </cell>
          <cell r="AI211">
            <v>408333.33333333337</v>
          </cell>
          <cell r="AJ211">
            <v>373955.55555555597</v>
          </cell>
          <cell r="AK211">
            <v>0</v>
          </cell>
          <cell r="AL211">
            <v>4457288.8888888899</v>
          </cell>
          <cell r="AM211" t="str">
            <v>A</v>
          </cell>
          <cell r="AN211" t="str">
            <v>-</v>
          </cell>
          <cell r="AO211" t="str">
            <v>-</v>
          </cell>
          <cell r="AP211" t="str">
            <v>PKT</v>
          </cell>
          <cell r="AQ211" t="str">
            <v>-</v>
          </cell>
          <cell r="AR211" t="str">
            <v>TL</v>
          </cell>
          <cell r="AS211" t="str">
            <v>TL</v>
          </cell>
          <cell r="AT211" t="str">
            <v>-</v>
          </cell>
          <cell r="AU211" t="str">
            <v>KT</v>
          </cell>
          <cell r="AV211" t="str">
            <v>T</v>
          </cell>
          <cell r="AW211" t="str">
            <v>C</v>
          </cell>
        </row>
        <row r="212">
          <cell r="C212">
            <v>705988</v>
          </cell>
          <cell r="D212" t="str">
            <v>Serang</v>
          </cell>
          <cell r="E212">
            <v>25812</v>
          </cell>
          <cell r="F212" t="str">
            <v>P</v>
          </cell>
          <cell r="G212" t="str">
            <v>Islam</v>
          </cell>
          <cell r="H212" t="str">
            <v>K/3</v>
          </cell>
          <cell r="I212" t="str">
            <v>3672080109700002</v>
          </cell>
          <cell r="J212" t="str">
            <v>Link. Sambiregag Rt/Rw 005/003 Kel/Desa Warnasari Kecamatan Citangkil Cilegon</v>
          </cell>
          <cell r="K212"/>
          <cell r="L212"/>
          <cell r="M212" t="str">
            <v>SMA/SMK</v>
          </cell>
          <cell r="N212" t="str">
            <v>-</v>
          </cell>
          <cell r="O212"/>
          <cell r="P212" t="str">
            <v>-</v>
          </cell>
          <cell r="Q212">
            <v>43374</v>
          </cell>
          <cell r="R212">
            <v>43374</v>
          </cell>
          <cell r="S212" t="str">
            <v>Definitif</v>
          </cell>
          <cell r="T212" t="str">
            <v>Fitter</v>
          </cell>
          <cell r="U212" t="str">
            <v>Fitter</v>
          </cell>
          <cell r="V212">
            <v>44105</v>
          </cell>
          <cell r="W212" t="str">
            <v>PRODUKSI FABRIKASI</v>
          </cell>
          <cell r="X212" t="str">
            <v>PABRIK KOMPONEN TURBIN</v>
          </cell>
          <cell r="Y212" t="str">
            <v>Core</v>
          </cell>
          <cell r="Z212">
            <v>6</v>
          </cell>
          <cell r="AA212">
            <v>1</v>
          </cell>
          <cell r="AB212">
            <v>44424</v>
          </cell>
          <cell r="AC212">
            <v>4500000</v>
          </cell>
          <cell r="AD212">
            <v>500000</v>
          </cell>
          <cell r="AE212">
            <v>253100</v>
          </cell>
          <cell r="AF212">
            <v>0</v>
          </cell>
          <cell r="AG212">
            <v>5253100</v>
          </cell>
          <cell r="AH212">
            <v>3375000</v>
          </cell>
          <cell r="AI212">
            <v>375000</v>
          </cell>
          <cell r="AJ212">
            <v>253100</v>
          </cell>
          <cell r="AK212">
            <v>0</v>
          </cell>
          <cell r="AL212">
            <v>4003100</v>
          </cell>
          <cell r="AM212" t="str">
            <v>A</v>
          </cell>
          <cell r="AN212" t="str">
            <v>-</v>
          </cell>
          <cell r="AO212" t="str">
            <v>-</v>
          </cell>
          <cell r="AP212" t="str">
            <v>PKT</v>
          </cell>
          <cell r="AQ212" t="str">
            <v>-</v>
          </cell>
          <cell r="AR212" t="str">
            <v>TL</v>
          </cell>
          <cell r="AS212" t="str">
            <v>TL</v>
          </cell>
          <cell r="AT212" t="str">
            <v>-</v>
          </cell>
          <cell r="AU212" t="str">
            <v>KT</v>
          </cell>
          <cell r="AV212" t="str">
            <v>T</v>
          </cell>
          <cell r="AW212" t="str">
            <v>C</v>
          </cell>
        </row>
        <row r="213">
          <cell r="C213">
            <v>706164</v>
          </cell>
          <cell r="D213" t="str">
            <v>Lebak</v>
          </cell>
          <cell r="E213">
            <v>25834</v>
          </cell>
          <cell r="F213" t="str">
            <v>P</v>
          </cell>
          <cell r="G213" t="str">
            <v>Islam</v>
          </cell>
          <cell r="H213" t="str">
            <v>K/3</v>
          </cell>
          <cell r="I213" t="str">
            <v>3604012309700046</v>
          </cell>
          <cell r="J213" t="str">
            <v>Perumahan Bumi Agung Permai I Blok U2/12 Rt. 001 Rw.023 Kel. Unyur Serang</v>
          </cell>
          <cell r="K213"/>
          <cell r="L213"/>
          <cell r="M213" t="str">
            <v>SMA/SMK</v>
          </cell>
          <cell r="N213" t="str">
            <v>Teknik Gambar</v>
          </cell>
          <cell r="O213"/>
          <cell r="P213" t="str">
            <v>-</v>
          </cell>
          <cell r="Q213">
            <v>43374</v>
          </cell>
          <cell r="R213">
            <v>43374</v>
          </cell>
          <cell r="S213" t="str">
            <v>Definitif</v>
          </cell>
          <cell r="T213" t="str">
            <v>Drafter</v>
          </cell>
          <cell r="U213" t="str">
            <v>Drafter</v>
          </cell>
          <cell r="V213">
            <v>44105</v>
          </cell>
          <cell r="W213" t="str">
            <v>BAGIAN TEKNIK</v>
          </cell>
          <cell r="X213" t="str">
            <v>DIVISI PEMBANGKIT</v>
          </cell>
          <cell r="Y213" t="str">
            <v>Core</v>
          </cell>
          <cell r="Z213">
            <v>6</v>
          </cell>
          <cell r="AA213">
            <v>2</v>
          </cell>
          <cell r="AB213">
            <v>44424</v>
          </cell>
          <cell r="AC213">
            <v>4900000</v>
          </cell>
          <cell r="AD213">
            <v>544444</v>
          </cell>
          <cell r="AE213">
            <v>1229861.138888889</v>
          </cell>
          <cell r="AF213">
            <v>0</v>
          </cell>
          <cell r="AG213">
            <v>6674305.138888889</v>
          </cell>
          <cell r="AH213">
            <v>3675000</v>
          </cell>
          <cell r="AI213">
            <v>408333.33333333337</v>
          </cell>
          <cell r="AJ213">
            <v>1229861.138888889</v>
          </cell>
          <cell r="AK213">
            <v>0</v>
          </cell>
          <cell r="AL213">
            <v>5313194.472222222</v>
          </cell>
          <cell r="AM213" t="str">
            <v>A</v>
          </cell>
          <cell r="AN213" t="str">
            <v>-</v>
          </cell>
          <cell r="AO213" t="str">
            <v>-</v>
          </cell>
          <cell r="AP213" t="str">
            <v>DPM</v>
          </cell>
          <cell r="AQ213" t="str">
            <v>PIV</v>
          </cell>
          <cell r="AR213" t="str">
            <v>TTL</v>
          </cell>
          <cell r="AS213" t="str">
            <v>TTL</v>
          </cell>
          <cell r="AT213" t="str">
            <v>-</v>
          </cell>
          <cell r="AU213" t="str">
            <v>KT</v>
          </cell>
          <cell r="AV213" t="str">
            <v>T</v>
          </cell>
          <cell r="AW213" t="str">
            <v>C</v>
          </cell>
        </row>
        <row r="214">
          <cell r="C214">
            <v>706093</v>
          </cell>
          <cell r="D214" t="str">
            <v>Serang</v>
          </cell>
          <cell r="E214">
            <v>25835</v>
          </cell>
          <cell r="F214" t="str">
            <v>P</v>
          </cell>
          <cell r="G214" t="str">
            <v>Islam</v>
          </cell>
          <cell r="H214" t="str">
            <v>K/3</v>
          </cell>
          <cell r="I214" t="str">
            <v>3672082409700001</v>
          </cell>
          <cell r="J214" t="str">
            <v>Link. Krenceng Rt/Rw 001/004 Kel/Desa Kebonsari Kec Citangkil Cilegon</v>
          </cell>
          <cell r="K214"/>
          <cell r="L214"/>
          <cell r="M214" t="str">
            <v>SMA/SMK</v>
          </cell>
          <cell r="N214" t="str">
            <v>-</v>
          </cell>
          <cell r="O214"/>
          <cell r="P214" t="str">
            <v>-</v>
          </cell>
          <cell r="Q214">
            <v>43374</v>
          </cell>
          <cell r="R214">
            <v>43374</v>
          </cell>
          <cell r="S214" t="str">
            <v>Definitif</v>
          </cell>
          <cell r="T214" t="str">
            <v>Pelaksana Pengelasan</v>
          </cell>
          <cell r="U214" t="str">
            <v>Pelaksana Pengelasan</v>
          </cell>
          <cell r="V214">
            <v>44105</v>
          </cell>
          <cell r="W214" t="str">
            <v>PRODUKSI FABRIKASI</v>
          </cell>
          <cell r="X214" t="str">
            <v>PABRIK KOMPONEN TURBIN</v>
          </cell>
          <cell r="Y214" t="str">
            <v>Core</v>
          </cell>
          <cell r="Z214">
            <v>6</v>
          </cell>
          <cell r="AA214">
            <v>2</v>
          </cell>
          <cell r="AB214">
            <v>44424</v>
          </cell>
          <cell r="AC214">
            <v>4900000</v>
          </cell>
          <cell r="AD214">
            <v>544444</v>
          </cell>
          <cell r="AE214">
            <v>373955.55555555597</v>
          </cell>
          <cell r="AF214">
            <v>0</v>
          </cell>
          <cell r="AG214">
            <v>5818399.555555556</v>
          </cell>
          <cell r="AH214">
            <v>3675000</v>
          </cell>
          <cell r="AI214">
            <v>408333.33333333337</v>
          </cell>
          <cell r="AJ214">
            <v>373955.55555555597</v>
          </cell>
          <cell r="AK214">
            <v>0</v>
          </cell>
          <cell r="AL214">
            <v>4457288.8888888899</v>
          </cell>
          <cell r="AM214" t="str">
            <v>A</v>
          </cell>
          <cell r="AN214" t="str">
            <v>-</v>
          </cell>
          <cell r="AO214" t="str">
            <v>-</v>
          </cell>
          <cell r="AP214" t="str">
            <v>PKT</v>
          </cell>
          <cell r="AQ214" t="str">
            <v>-</v>
          </cell>
          <cell r="AR214" t="str">
            <v>TL</v>
          </cell>
          <cell r="AS214" t="str">
            <v>TL</v>
          </cell>
          <cell r="AT214" t="str">
            <v>-</v>
          </cell>
          <cell r="AU214" t="str">
            <v>KT</v>
          </cell>
          <cell r="AV214" t="str">
            <v>T</v>
          </cell>
          <cell r="AW214" t="str">
            <v>C</v>
          </cell>
        </row>
        <row r="215">
          <cell r="C215">
            <v>705442</v>
          </cell>
          <cell r="D215" t="str">
            <v>Surabaya</v>
          </cell>
          <cell r="E215">
            <v>25841</v>
          </cell>
          <cell r="F215" t="str">
            <v>P</v>
          </cell>
          <cell r="G215" t="str">
            <v>Islam</v>
          </cell>
          <cell r="H215" t="str">
            <v>K/-</v>
          </cell>
          <cell r="I215" t="str">
            <v>3273063009700001</v>
          </cell>
          <cell r="J215"/>
          <cell r="K215"/>
          <cell r="L215" t="str">
            <v>bambangdwi@barata.id</v>
          </cell>
          <cell r="M215" t="str">
            <v>S1</v>
          </cell>
          <cell r="N215" t="str">
            <v>Ekonomi Akuntansi</v>
          </cell>
          <cell r="O215"/>
          <cell r="P215">
            <v>1998</v>
          </cell>
          <cell r="Q215">
            <v>34456</v>
          </cell>
          <cell r="R215">
            <v>34821</v>
          </cell>
          <cell r="S215" t="str">
            <v>Definitif</v>
          </cell>
          <cell r="T215" t="str">
            <v>Staf Kerjasama Usaha</v>
          </cell>
          <cell r="U215" t="str">
            <v>Staf Kerjasama Usaha</v>
          </cell>
          <cell r="V215">
            <v>44562</v>
          </cell>
          <cell r="W215" t="str">
            <v>BIDANG KERJASAMA USAHA</v>
          </cell>
          <cell r="X215" t="str">
            <v>BIRO PENGEMBANGAN USAHA</v>
          </cell>
          <cell r="Y215" t="str">
            <v>Support</v>
          </cell>
          <cell r="Z215">
            <v>5</v>
          </cell>
          <cell r="AA215">
            <v>7</v>
          </cell>
          <cell r="AB215">
            <v>44424</v>
          </cell>
          <cell r="AC215">
            <v>9900000</v>
          </cell>
          <cell r="AD215">
            <v>1100000</v>
          </cell>
          <cell r="AE215">
            <v>-9825</v>
          </cell>
          <cell r="AF215">
            <v>0</v>
          </cell>
          <cell r="AG215">
            <v>10990175</v>
          </cell>
          <cell r="AH215">
            <v>4950000</v>
          </cell>
          <cell r="AI215">
            <v>0</v>
          </cell>
          <cell r="AJ215">
            <v>0</v>
          </cell>
          <cell r="AK215">
            <v>0</v>
          </cell>
          <cell r="AL215">
            <v>4950000</v>
          </cell>
          <cell r="AM215" t="str">
            <v>A</v>
          </cell>
          <cell r="AN215" t="str">
            <v>H</v>
          </cell>
          <cell r="AO215">
            <v>44433</v>
          </cell>
          <cell r="AP215" t="str">
            <v>BPU</v>
          </cell>
          <cell r="AQ215" t="str">
            <v>-</v>
          </cell>
          <cell r="AR215" t="str">
            <v>TADM</v>
          </cell>
          <cell r="AS215" t="str">
            <v>TADM</v>
          </cell>
          <cell r="AT215" t="str">
            <v>-</v>
          </cell>
          <cell r="AU215" t="str">
            <v>KT</v>
          </cell>
          <cell r="AV215" t="str">
            <v>NT</v>
          </cell>
          <cell r="AW215" t="str">
            <v>F</v>
          </cell>
        </row>
        <row r="216">
          <cell r="C216">
            <v>705969</v>
          </cell>
          <cell r="D216" t="str">
            <v>Serang</v>
          </cell>
          <cell r="E216">
            <v>25851</v>
          </cell>
          <cell r="F216" t="str">
            <v>P</v>
          </cell>
          <cell r="G216" t="str">
            <v>Islam</v>
          </cell>
          <cell r="H216" t="str">
            <v>K/2</v>
          </cell>
          <cell r="I216" t="str">
            <v>3672082403700001</v>
          </cell>
          <cell r="J216" t="str">
            <v>Kapudenokjaya Kraya Mancak No 36 Rt. 014 Rw. 002 Ds. Lebakdenok Kec. Citangkil Cilegon</v>
          </cell>
          <cell r="K216"/>
          <cell r="L216"/>
          <cell r="M216" t="str">
            <v>SMA/SMK</v>
          </cell>
          <cell r="N216" t="str">
            <v>MESIN TENAGA</v>
          </cell>
          <cell r="O216"/>
          <cell r="P216" t="str">
            <v>-</v>
          </cell>
          <cell r="Q216">
            <v>43374</v>
          </cell>
          <cell r="R216">
            <v>43374</v>
          </cell>
          <cell r="S216" t="str">
            <v>Definitif</v>
          </cell>
          <cell r="T216" t="str">
            <v>Welder</v>
          </cell>
          <cell r="U216" t="str">
            <v>Welder</v>
          </cell>
          <cell r="V216">
            <v>44105</v>
          </cell>
          <cell r="W216" t="str">
            <v>PRODUKSI FABRIKASI</v>
          </cell>
          <cell r="X216" t="str">
            <v>PABRIK KOMPONEN TURBIN</v>
          </cell>
          <cell r="Y216" t="str">
            <v>Core</v>
          </cell>
          <cell r="Z216">
            <v>6</v>
          </cell>
          <cell r="AA216">
            <v>1</v>
          </cell>
          <cell r="AB216">
            <v>44424</v>
          </cell>
          <cell r="AC216">
            <v>4500000</v>
          </cell>
          <cell r="AD216">
            <v>500000</v>
          </cell>
          <cell r="AE216">
            <v>69400</v>
          </cell>
          <cell r="AF216">
            <v>0</v>
          </cell>
          <cell r="AG216">
            <v>5069400</v>
          </cell>
          <cell r="AH216">
            <v>3375000</v>
          </cell>
          <cell r="AI216">
            <v>375000</v>
          </cell>
          <cell r="AJ216">
            <v>69400</v>
          </cell>
          <cell r="AK216">
            <v>0</v>
          </cell>
          <cell r="AL216">
            <v>3819400</v>
          </cell>
          <cell r="AM216" t="str">
            <v>A</v>
          </cell>
          <cell r="AN216" t="str">
            <v>-</v>
          </cell>
          <cell r="AO216" t="str">
            <v>-</v>
          </cell>
          <cell r="AP216" t="str">
            <v>PKT</v>
          </cell>
          <cell r="AQ216" t="str">
            <v>-</v>
          </cell>
          <cell r="AR216" t="str">
            <v>TL</v>
          </cell>
          <cell r="AS216" t="str">
            <v>TL</v>
          </cell>
          <cell r="AT216" t="str">
            <v>-</v>
          </cell>
          <cell r="AU216" t="str">
            <v>KT</v>
          </cell>
          <cell r="AV216" t="str">
            <v>T</v>
          </cell>
          <cell r="AW216" t="str">
            <v>C</v>
          </cell>
        </row>
        <row r="217">
          <cell r="C217">
            <v>705278</v>
          </cell>
          <cell r="D217" t="str">
            <v>Magetan</v>
          </cell>
          <cell r="E217">
            <v>25853</v>
          </cell>
          <cell r="F217" t="str">
            <v>P</v>
          </cell>
          <cell r="G217" t="str">
            <v>Islam</v>
          </cell>
          <cell r="H217" t="str">
            <v>K/1</v>
          </cell>
          <cell r="I217" t="str">
            <v>3525141210700025</v>
          </cell>
          <cell r="J217" t="str">
            <v>Perum Bukit Emas Dahan Rejo E 3 no 4, kel. Tebalo Rt 01 Rw 03 kec. Manyar Gresik</v>
          </cell>
          <cell r="K217" t="str">
            <v>6281331331715</v>
          </cell>
          <cell r="L217"/>
          <cell r="M217" t="str">
            <v>S1</v>
          </cell>
          <cell r="N217" t="str">
            <v>Teknik Mesin</v>
          </cell>
          <cell r="O217"/>
          <cell r="P217">
            <v>2009</v>
          </cell>
          <cell r="Q217">
            <v>34032</v>
          </cell>
          <cell r="R217">
            <v>34790</v>
          </cell>
          <cell r="S217" t="str">
            <v>Definitif</v>
          </cell>
          <cell r="T217" t="str">
            <v>Supervisor Perawatan &amp; Perbaikan 1</v>
          </cell>
          <cell r="U217" t="str">
            <v>Supervisor Perawatan &amp; Perbaikan 1</v>
          </cell>
          <cell r="V217">
            <v>44571</v>
          </cell>
          <cell r="W217" t="str">
            <v>BAGIAN PERAWATAN &amp; PERBAIKAN</v>
          </cell>
          <cell r="X217" t="str">
            <v>DIVISI INDUSTRI KOMPONEN &amp; PERMESINAN</v>
          </cell>
          <cell r="Y217" t="str">
            <v>Core</v>
          </cell>
          <cell r="Z217">
            <v>4</v>
          </cell>
          <cell r="AA217">
            <v>5</v>
          </cell>
          <cell r="AB217">
            <v>44424</v>
          </cell>
          <cell r="AC217">
            <v>7900000</v>
          </cell>
          <cell r="AD217">
            <v>877778</v>
          </cell>
          <cell r="AE217">
            <v>533107</v>
          </cell>
          <cell r="AF217">
            <v>2079770</v>
          </cell>
          <cell r="AG217">
            <v>11390655</v>
          </cell>
          <cell r="AH217">
            <v>5925000</v>
          </cell>
          <cell r="AI217">
            <v>658333.5</v>
          </cell>
          <cell r="AJ217">
            <v>533107</v>
          </cell>
          <cell r="AK217">
            <v>1039885</v>
          </cell>
          <cell r="AL217">
            <v>8156325.5</v>
          </cell>
          <cell r="AM217" t="str">
            <v>A</v>
          </cell>
          <cell r="AN217" t="str">
            <v>-</v>
          </cell>
          <cell r="AO217" t="str">
            <v>-</v>
          </cell>
          <cell r="AP217" t="str">
            <v>DKP</v>
          </cell>
          <cell r="AQ217" t="str">
            <v>MNT</v>
          </cell>
          <cell r="AR217" t="str">
            <v>TTL</v>
          </cell>
          <cell r="AS217" t="str">
            <v>TTL</v>
          </cell>
          <cell r="AT217" t="str">
            <v>-</v>
          </cell>
          <cell r="AU217" t="str">
            <v>KT</v>
          </cell>
          <cell r="AV217" t="str">
            <v>T</v>
          </cell>
          <cell r="AW217" t="str">
            <v>F</v>
          </cell>
        </row>
        <row r="218">
          <cell r="C218">
            <v>705063</v>
          </cell>
          <cell r="D218" t="str">
            <v>Jombang</v>
          </cell>
          <cell r="E218">
            <v>25869</v>
          </cell>
          <cell r="F218" t="str">
            <v>P</v>
          </cell>
          <cell r="G218" t="str">
            <v>Islam</v>
          </cell>
          <cell r="H218" t="str">
            <v>K/2</v>
          </cell>
          <cell r="I218" t="str">
            <v>3515072810700001</v>
          </cell>
          <cell r="J218" t="str">
            <v>PERUM AL B10 NO 16 ,KEDUNG KENDO ,CANDI SIDOARJO</v>
          </cell>
          <cell r="K218" t="str">
            <v>6281330251397</v>
          </cell>
          <cell r="L218"/>
          <cell r="M218" t="str">
            <v>STM</v>
          </cell>
          <cell r="N218" t="str">
            <v>Mesin</v>
          </cell>
          <cell r="O218"/>
          <cell r="P218">
            <v>1990</v>
          </cell>
          <cell r="Q218">
            <v>33208</v>
          </cell>
          <cell r="R218">
            <v>33772</v>
          </cell>
          <cell r="S218" t="str">
            <v>Definitif</v>
          </cell>
          <cell r="T218" t="str">
            <v xml:space="preserve">Pelaksana Stel Assembling A  </v>
          </cell>
          <cell r="U218" t="str">
            <v xml:space="preserve">Pelaksana Stel Assembling A  </v>
          </cell>
          <cell r="V218" t="str">
            <v>-</v>
          </cell>
          <cell r="W218" t="str">
            <v>BAGIAN PRODUKSI PENGECORAN 2</v>
          </cell>
          <cell r="X218" t="str">
            <v>PABRIK PENGECORAN</v>
          </cell>
          <cell r="Y218" t="str">
            <v>Core</v>
          </cell>
          <cell r="Z218">
            <v>6</v>
          </cell>
          <cell r="AA218">
            <v>3</v>
          </cell>
          <cell r="AB218">
            <v>44424</v>
          </cell>
          <cell r="AC218">
            <v>5900000</v>
          </cell>
          <cell r="AD218">
            <v>655556</v>
          </cell>
          <cell r="AE218">
            <v>450394.44444444403</v>
          </cell>
          <cell r="AF218">
            <v>0</v>
          </cell>
          <cell r="AG218">
            <v>7005950.444444444</v>
          </cell>
          <cell r="AH218">
            <v>2950000</v>
          </cell>
          <cell r="AI218">
            <v>0</v>
          </cell>
          <cell r="AJ218">
            <v>0</v>
          </cell>
          <cell r="AK218">
            <v>0</v>
          </cell>
          <cell r="AL218">
            <v>2950000</v>
          </cell>
          <cell r="AM218" t="str">
            <v>A</v>
          </cell>
          <cell r="AN218" t="str">
            <v>H</v>
          </cell>
          <cell r="AO218">
            <v>44562</v>
          </cell>
          <cell r="AP218" t="str">
            <v>FOU</v>
          </cell>
          <cell r="AQ218" t="str">
            <v>-</v>
          </cell>
          <cell r="AR218" t="str">
            <v>TL</v>
          </cell>
          <cell r="AS218" t="str">
            <v>TL</v>
          </cell>
          <cell r="AT218" t="str">
            <v>BP</v>
          </cell>
          <cell r="AU218" t="str">
            <v>KT</v>
          </cell>
          <cell r="AV218" t="str">
            <v>T</v>
          </cell>
          <cell r="AW218" t="str">
            <v>C</v>
          </cell>
        </row>
        <row r="219">
          <cell r="C219">
            <v>705294</v>
          </cell>
          <cell r="D219" t="str">
            <v>Bandung</v>
          </cell>
          <cell r="E219">
            <v>25879</v>
          </cell>
          <cell r="F219" t="str">
            <v>P</v>
          </cell>
          <cell r="G219" t="str">
            <v>Islam</v>
          </cell>
          <cell r="H219" t="str">
            <v>K/2</v>
          </cell>
          <cell r="I219" t="str">
            <v>3578040711700002</v>
          </cell>
          <cell r="J219" t="str">
            <v>Jln. Ngagel Dadi 3A / 8A Surabaya</v>
          </cell>
          <cell r="K219"/>
          <cell r="L219"/>
          <cell r="M219" t="str">
            <v>S1</v>
          </cell>
          <cell r="N219" t="str">
            <v>Teknik Mesin</v>
          </cell>
          <cell r="O219"/>
          <cell r="P219">
            <v>2005</v>
          </cell>
          <cell r="Q219">
            <v>34827</v>
          </cell>
          <cell r="R219">
            <v>34827</v>
          </cell>
          <cell r="S219" t="str">
            <v>Definitif</v>
          </cell>
          <cell r="T219" t="str">
            <v>Engineer</v>
          </cell>
          <cell r="U219" t="str">
            <v>Engineer</v>
          </cell>
          <cell r="V219">
            <v>44061</v>
          </cell>
          <cell r="W219" t="str">
            <v>BIDANG OPERASI</v>
          </cell>
          <cell r="X219" t="str">
            <v>DIVISI INDUSTRI GULA &amp; AGRO</v>
          </cell>
          <cell r="Y219" t="str">
            <v>Core</v>
          </cell>
          <cell r="Z219">
            <v>5</v>
          </cell>
          <cell r="AA219">
            <v>6</v>
          </cell>
          <cell r="AB219">
            <v>44424</v>
          </cell>
          <cell r="AC219">
            <v>8900000</v>
          </cell>
          <cell r="AD219">
            <v>988889</v>
          </cell>
          <cell r="AE219">
            <v>1333311.1111111119</v>
          </cell>
          <cell r="AF219">
            <v>0</v>
          </cell>
          <cell r="AG219">
            <v>11222200.111111112</v>
          </cell>
          <cell r="AH219">
            <v>6675000</v>
          </cell>
          <cell r="AI219">
            <v>741666.66666666663</v>
          </cell>
          <cell r="AJ219">
            <v>1333311.1111111119</v>
          </cell>
          <cell r="AK219">
            <v>0</v>
          </cell>
          <cell r="AL219">
            <v>8749977.7777777798</v>
          </cell>
          <cell r="AM219" t="str">
            <v>A</v>
          </cell>
          <cell r="AN219" t="str">
            <v>-</v>
          </cell>
          <cell r="AO219" t="str">
            <v>-</v>
          </cell>
          <cell r="AP219" t="str">
            <v>DGA</v>
          </cell>
          <cell r="AQ219" t="str">
            <v>OPS</v>
          </cell>
          <cell r="AR219" t="str">
            <v>TTL</v>
          </cell>
          <cell r="AS219" t="str">
            <v>TTL</v>
          </cell>
          <cell r="AT219" t="str">
            <v>-</v>
          </cell>
          <cell r="AU219" t="str">
            <v>KT</v>
          </cell>
          <cell r="AV219" t="str">
            <v>T</v>
          </cell>
          <cell r="AW219" t="str">
            <v>F</v>
          </cell>
        </row>
        <row r="220">
          <cell r="C220">
            <v>705996</v>
          </cell>
          <cell r="D220" t="str">
            <v>Lhokseumawe</v>
          </cell>
          <cell r="E220">
            <v>25914</v>
          </cell>
          <cell r="F220" t="str">
            <v>P</v>
          </cell>
          <cell r="G220" t="str">
            <v>Islam</v>
          </cell>
          <cell r="H220" t="str">
            <v>K/2</v>
          </cell>
          <cell r="I220" t="str">
            <v>3524221007670004</v>
          </cell>
          <cell r="J220" t="str">
            <v>Link Krenceng Rt Rw 010/003 Kel Desa Kebonsari Kec. Citangkil Cilegon</v>
          </cell>
          <cell r="K220"/>
          <cell r="L220"/>
          <cell r="M220" t="str">
            <v>SMA/SMK</v>
          </cell>
          <cell r="N220" t="str">
            <v>-</v>
          </cell>
          <cell r="O220"/>
          <cell r="P220" t="str">
            <v>-</v>
          </cell>
          <cell r="Q220">
            <v>43374</v>
          </cell>
          <cell r="R220">
            <v>43374</v>
          </cell>
          <cell r="S220" t="str">
            <v>Definitif</v>
          </cell>
          <cell r="T220" t="str">
            <v>Fitter</v>
          </cell>
          <cell r="U220" t="str">
            <v>Fitter</v>
          </cell>
          <cell r="V220">
            <v>44105</v>
          </cell>
          <cell r="W220" t="str">
            <v>PRODUKSI FABRIKASI</v>
          </cell>
          <cell r="X220" t="str">
            <v>PABRIK KOMPONEN TURBIN</v>
          </cell>
          <cell r="Y220" t="str">
            <v>Core</v>
          </cell>
          <cell r="Z220">
            <v>6</v>
          </cell>
          <cell r="AA220">
            <v>1</v>
          </cell>
          <cell r="AB220">
            <v>44424</v>
          </cell>
          <cell r="AC220">
            <v>4500000</v>
          </cell>
          <cell r="AD220">
            <v>500000</v>
          </cell>
          <cell r="AE220">
            <v>592600</v>
          </cell>
          <cell r="AF220">
            <v>0</v>
          </cell>
          <cell r="AG220">
            <v>5592600</v>
          </cell>
          <cell r="AH220">
            <v>3375000</v>
          </cell>
          <cell r="AI220">
            <v>375000</v>
          </cell>
          <cell r="AJ220">
            <v>592600</v>
          </cell>
          <cell r="AK220">
            <v>0</v>
          </cell>
          <cell r="AL220">
            <v>4342600</v>
          </cell>
          <cell r="AM220" t="str">
            <v>A</v>
          </cell>
          <cell r="AN220" t="str">
            <v>-</v>
          </cell>
          <cell r="AO220" t="str">
            <v>-</v>
          </cell>
          <cell r="AP220" t="str">
            <v>PKT</v>
          </cell>
          <cell r="AQ220" t="str">
            <v>-</v>
          </cell>
          <cell r="AR220" t="str">
            <v>TL</v>
          </cell>
          <cell r="AS220" t="str">
            <v>TL</v>
          </cell>
          <cell r="AT220" t="str">
            <v>-</v>
          </cell>
          <cell r="AU220" t="str">
            <v>KT</v>
          </cell>
          <cell r="AV220" t="str">
            <v>T</v>
          </cell>
          <cell r="AW220" t="str">
            <v>C</v>
          </cell>
        </row>
        <row r="221">
          <cell r="C221">
            <v>705634</v>
          </cell>
          <cell r="D221" t="str">
            <v>Medan</v>
          </cell>
          <cell r="E221">
            <v>25924</v>
          </cell>
          <cell r="F221" t="str">
            <v>P</v>
          </cell>
          <cell r="G221" t="str">
            <v>Islam</v>
          </cell>
          <cell r="H221" t="str">
            <v>BK</v>
          </cell>
          <cell r="I221" t="str">
            <v>3275031607670020</v>
          </cell>
          <cell r="J221"/>
          <cell r="K221"/>
          <cell r="L221"/>
          <cell r="M221" t="str">
            <v>STM</v>
          </cell>
          <cell r="N221" t="str">
            <v xml:space="preserve"> STM  </v>
          </cell>
          <cell r="O221"/>
          <cell r="P221">
            <v>1989</v>
          </cell>
          <cell r="Q221">
            <v>42201</v>
          </cell>
          <cell r="R221">
            <v>42461</v>
          </cell>
          <cell r="S221" t="str">
            <v>Definitif</v>
          </cell>
          <cell r="T221" t="str">
            <v xml:space="preserve">Operator Mesin Bubut  </v>
          </cell>
          <cell r="U221" t="str">
            <v xml:space="preserve">Operator Mesin Bubut  </v>
          </cell>
          <cell r="V221" t="str">
            <v>-</v>
          </cell>
          <cell r="W221" t="str">
            <v>BAGIAN PRODUKSI</v>
          </cell>
          <cell r="X221" t="str">
            <v>PABRIK KONSTRUKSI BAJA MEDAN</v>
          </cell>
          <cell r="Y221" t="str">
            <v>Core</v>
          </cell>
          <cell r="Z221">
            <v>6</v>
          </cell>
          <cell r="AA221">
            <v>2</v>
          </cell>
          <cell r="AB221">
            <v>44424</v>
          </cell>
          <cell r="AC221">
            <v>4900000</v>
          </cell>
          <cell r="AD221">
            <v>544444</v>
          </cell>
          <cell r="AE221">
            <v>610655.55555555597</v>
          </cell>
          <cell r="AF221">
            <v>0</v>
          </cell>
          <cell r="AG221">
            <v>6055099.555555556</v>
          </cell>
          <cell r="AH221">
            <v>2450000</v>
          </cell>
          <cell r="AI221">
            <v>0</v>
          </cell>
          <cell r="AJ221">
            <v>0</v>
          </cell>
          <cell r="AK221">
            <v>0</v>
          </cell>
          <cell r="AL221">
            <v>2450000</v>
          </cell>
          <cell r="AM221" t="str">
            <v>A</v>
          </cell>
          <cell r="AN221" t="str">
            <v>H</v>
          </cell>
          <cell r="AO221">
            <v>44433</v>
          </cell>
          <cell r="AP221" t="str">
            <v>MDN</v>
          </cell>
          <cell r="AQ221" t="str">
            <v>-</v>
          </cell>
          <cell r="AR221" t="str">
            <v>TL</v>
          </cell>
          <cell r="AS221" t="str">
            <v>TL</v>
          </cell>
          <cell r="AT221" t="str">
            <v>-</v>
          </cell>
          <cell r="AU221" t="str">
            <v>KT</v>
          </cell>
          <cell r="AV221" t="str">
            <v>T</v>
          </cell>
          <cell r="AW221" t="str">
            <v>C</v>
          </cell>
        </row>
        <row r="222">
          <cell r="C222">
            <v>715995</v>
          </cell>
          <cell r="D222" t="str">
            <v>Serang</v>
          </cell>
          <cell r="E222">
            <v>25940</v>
          </cell>
          <cell r="F222" t="str">
            <v>P</v>
          </cell>
          <cell r="G222" t="str">
            <v>Islam</v>
          </cell>
          <cell r="H222" t="str">
            <v>K/3</v>
          </cell>
          <cell r="I222" t="str">
            <v>3672080701710001</v>
          </cell>
          <cell r="J222" t="str">
            <v>Kp. Ciriu Desa Samangraya Rt/Rw 03/04 Kec. Ciwandan Cilegon</v>
          </cell>
          <cell r="K222"/>
          <cell r="L222"/>
          <cell r="M222" t="str">
            <v>SMA/SMK</v>
          </cell>
          <cell r="N222" t="str">
            <v>MESIN</v>
          </cell>
          <cell r="O222"/>
          <cell r="P222" t="str">
            <v>-</v>
          </cell>
          <cell r="Q222">
            <v>43374</v>
          </cell>
          <cell r="R222">
            <v>43374</v>
          </cell>
          <cell r="S222" t="str">
            <v>Definitif</v>
          </cell>
          <cell r="T222" t="str">
            <v>Fitter</v>
          </cell>
          <cell r="U222" t="str">
            <v>Fitter</v>
          </cell>
          <cell r="V222">
            <v>44105</v>
          </cell>
          <cell r="W222" t="str">
            <v>PRODUKSI FABRIKASI</v>
          </cell>
          <cell r="X222" t="str">
            <v>PABRIK KOMPONEN TURBIN</v>
          </cell>
          <cell r="Y222" t="str">
            <v>Core</v>
          </cell>
          <cell r="Z222">
            <v>6</v>
          </cell>
          <cell r="AA222">
            <v>1</v>
          </cell>
          <cell r="AB222">
            <v>44424</v>
          </cell>
          <cell r="AC222">
            <v>4500000</v>
          </cell>
          <cell r="AD222">
            <v>500000</v>
          </cell>
          <cell r="AE222">
            <v>261200</v>
          </cell>
          <cell r="AF222">
            <v>0</v>
          </cell>
          <cell r="AG222">
            <v>5261200</v>
          </cell>
          <cell r="AH222">
            <v>2250000</v>
          </cell>
          <cell r="AI222">
            <v>0</v>
          </cell>
          <cell r="AJ222">
            <v>0</v>
          </cell>
          <cell r="AK222">
            <v>0</v>
          </cell>
          <cell r="AL222">
            <v>2250000</v>
          </cell>
          <cell r="AM222" t="str">
            <v>A</v>
          </cell>
          <cell r="AN222" t="str">
            <v>H</v>
          </cell>
          <cell r="AO222">
            <v>44516</v>
          </cell>
          <cell r="AP222" t="str">
            <v>PKT</v>
          </cell>
          <cell r="AQ222" t="str">
            <v>-</v>
          </cell>
          <cell r="AR222" t="str">
            <v>TL</v>
          </cell>
          <cell r="AS222" t="str">
            <v>TL</v>
          </cell>
          <cell r="AT222" t="str">
            <v>-</v>
          </cell>
          <cell r="AU222" t="str">
            <v>KT</v>
          </cell>
          <cell r="AV222" t="str">
            <v>T</v>
          </cell>
          <cell r="AW222" t="str">
            <v>C</v>
          </cell>
        </row>
        <row r="223">
          <cell r="C223">
            <v>715261</v>
          </cell>
          <cell r="D223" t="str">
            <v>Gresik</v>
          </cell>
          <cell r="E223">
            <v>25950</v>
          </cell>
          <cell r="F223" t="str">
            <v>P</v>
          </cell>
          <cell r="G223" t="str">
            <v>Islam</v>
          </cell>
          <cell r="H223" t="str">
            <v>K/2</v>
          </cell>
          <cell r="I223" t="str">
            <v>3672080503660002</v>
          </cell>
          <cell r="J223"/>
          <cell r="K223"/>
          <cell r="L223"/>
          <cell r="M223" t="str">
            <v>STM</v>
          </cell>
          <cell r="N223" t="str">
            <v>Mesin</v>
          </cell>
          <cell r="O223"/>
          <cell r="P223">
            <v>1990</v>
          </cell>
          <cell r="Q223">
            <v>34425</v>
          </cell>
          <cell r="R223">
            <v>34790</v>
          </cell>
          <cell r="S223" t="str">
            <v>Pjs.</v>
          </cell>
          <cell r="T223" t="str">
            <v>Supervisor Fettling 1</v>
          </cell>
          <cell r="U223" t="str">
            <v>Pjs. Supervisor Fettling 1</v>
          </cell>
          <cell r="V223">
            <v>44181</v>
          </cell>
          <cell r="W223" t="str">
            <v>BAGIAN PRODUKSI 1</v>
          </cell>
          <cell r="X223" t="str">
            <v>PABRIK PENGECORAN</v>
          </cell>
          <cell r="Y223" t="str">
            <v>Core</v>
          </cell>
          <cell r="Z223">
            <v>4</v>
          </cell>
          <cell r="AA223">
            <v>3</v>
          </cell>
          <cell r="AB223">
            <v>44424</v>
          </cell>
          <cell r="AC223">
            <v>5900000</v>
          </cell>
          <cell r="AD223">
            <v>655556</v>
          </cell>
          <cell r="AE223">
            <v>248351.44444444403</v>
          </cell>
          <cell r="AF223">
            <v>1871793</v>
          </cell>
          <cell r="AG223">
            <v>8675700.444444444</v>
          </cell>
          <cell r="AH223">
            <v>4425000</v>
          </cell>
          <cell r="AI223">
            <v>491666.66666666674</v>
          </cell>
          <cell r="AJ223">
            <v>248351.44444444403</v>
          </cell>
          <cell r="AK223">
            <v>935896.5</v>
          </cell>
          <cell r="AL223">
            <v>6100914.611111111</v>
          </cell>
          <cell r="AM223" t="str">
            <v>A</v>
          </cell>
          <cell r="AN223" t="str">
            <v>-</v>
          </cell>
          <cell r="AO223" t="str">
            <v>-</v>
          </cell>
          <cell r="AP223" t="str">
            <v>FOU</v>
          </cell>
          <cell r="AQ223" t="str">
            <v>-</v>
          </cell>
          <cell r="AR223" t="str">
            <v>TL</v>
          </cell>
          <cell r="AS223" t="str">
            <v>TTL</v>
          </cell>
          <cell r="AT223" t="str">
            <v>BP</v>
          </cell>
          <cell r="AU223" t="str">
            <v>KT</v>
          </cell>
          <cell r="AV223" t="str">
            <v>T</v>
          </cell>
          <cell r="AW223" t="str">
            <v>C</v>
          </cell>
        </row>
        <row r="224">
          <cell r="C224">
            <v>715251</v>
          </cell>
          <cell r="D224" t="str">
            <v>Malang</v>
          </cell>
          <cell r="E224">
            <v>25954</v>
          </cell>
          <cell r="F224" t="str">
            <v>P</v>
          </cell>
          <cell r="G224" t="str">
            <v>Islam</v>
          </cell>
          <cell r="H224" t="str">
            <v>K/2</v>
          </cell>
          <cell r="I224" t="str">
            <v>3376020205840004</v>
          </cell>
          <cell r="J224" t="str">
            <v>Kahuripan Nirwana CA 8 / 12A Desa sumput Kabupaten Sidoarjo</v>
          </cell>
          <cell r="K224"/>
          <cell r="L224"/>
          <cell r="M224" t="str">
            <v>D3</v>
          </cell>
          <cell r="N224" t="str">
            <v>Teknik Mesin</v>
          </cell>
          <cell r="O224" t="str">
            <v>Politeknik Negeri Malang</v>
          </cell>
          <cell r="P224" t="str">
            <v>1993</v>
          </cell>
          <cell r="Q224">
            <v>34350</v>
          </cell>
          <cell r="R224">
            <v>34715</v>
          </cell>
          <cell r="S224" t="str">
            <v>Definitif</v>
          </cell>
          <cell r="T224" t="str">
            <v>Senior Manager Pemeliharaan &amp; Perbaikan</v>
          </cell>
          <cell r="U224" t="str">
            <v>Senior Manager Pemeliharaan &amp; Perbaikan</v>
          </cell>
          <cell r="V224">
            <v>44061</v>
          </cell>
          <cell r="W224" t="str">
            <v>BIDANG PEMELIHARAAN &amp; PERBAIKAN</v>
          </cell>
          <cell r="X224" t="str">
            <v>DIVISI INDUSTRI KOMPONEN &amp; PERMESINAN</v>
          </cell>
          <cell r="Y224" t="str">
            <v>Core</v>
          </cell>
          <cell r="Z224">
            <v>2</v>
          </cell>
          <cell r="AA224">
            <v>7</v>
          </cell>
          <cell r="AB224">
            <v>44424</v>
          </cell>
          <cell r="AC224">
            <v>9900000</v>
          </cell>
          <cell r="AD224">
            <v>1100000</v>
          </cell>
          <cell r="AE224">
            <v>389365</v>
          </cell>
          <cell r="AF224">
            <v>3468750</v>
          </cell>
          <cell r="AG224">
            <v>14858115</v>
          </cell>
          <cell r="AH224">
            <v>7425000</v>
          </cell>
          <cell r="AI224">
            <v>825000</v>
          </cell>
          <cell r="AJ224">
            <v>389365</v>
          </cell>
          <cell r="AK224">
            <v>1734375</v>
          </cell>
          <cell r="AL224">
            <v>10373740</v>
          </cell>
          <cell r="AM224" t="str">
            <v>A</v>
          </cell>
          <cell r="AN224" t="str">
            <v>-</v>
          </cell>
          <cell r="AO224" t="str">
            <v>-</v>
          </cell>
          <cell r="AP224" t="str">
            <v>DKP</v>
          </cell>
          <cell r="AQ224" t="str">
            <v>MNT</v>
          </cell>
          <cell r="AR224" t="str">
            <v>TTL</v>
          </cell>
          <cell r="AS224" t="str">
            <v>TTL</v>
          </cell>
          <cell r="AT224" t="str">
            <v>-</v>
          </cell>
          <cell r="AU224" t="str">
            <v>KT</v>
          </cell>
          <cell r="AV224" t="str">
            <v>T</v>
          </cell>
          <cell r="AW224" t="str">
            <v>D</v>
          </cell>
        </row>
        <row r="225">
          <cell r="C225">
            <v>715438</v>
          </cell>
          <cell r="D225" t="str">
            <v>Sidoarjo</v>
          </cell>
          <cell r="E225">
            <v>25958</v>
          </cell>
          <cell r="F225" t="str">
            <v>P</v>
          </cell>
          <cell r="G225" t="str">
            <v>Islam</v>
          </cell>
          <cell r="H225" t="str">
            <v>K/3</v>
          </cell>
          <cell r="I225" t="str">
            <v>3515142501710002</v>
          </cell>
          <cell r="J225"/>
          <cell r="K225"/>
          <cell r="L225"/>
          <cell r="M225" t="str">
            <v>S2</v>
          </cell>
          <cell r="N225" t="str">
            <v>Sains Manajemen</v>
          </cell>
          <cell r="O225" t="str">
            <v>Universitas Airlangga</v>
          </cell>
          <cell r="P225">
            <v>2011</v>
          </cell>
          <cell r="Q225">
            <v>34624</v>
          </cell>
          <cell r="R225">
            <v>34989</v>
          </cell>
          <cell r="S225" t="str">
            <v>Pjs.</v>
          </cell>
          <cell r="T225" t="str">
            <v>Deputy General Manager Divisi Industri Komponen &amp; Permesinan</v>
          </cell>
          <cell r="U225" t="str">
            <v>Pjs. Deputy General Manager Divisi Industri Komponen &amp; Permesinan</v>
          </cell>
          <cell r="V225">
            <v>44652</v>
          </cell>
          <cell r="W225" t="str">
            <v>DIVISI INDUSTRI KOMPONEN &amp; PERMESINAN</v>
          </cell>
          <cell r="X225" t="str">
            <v>DIVISI INDUSTRI KOMPONEN &amp; PERMESINAN</v>
          </cell>
          <cell r="Y225" t="str">
            <v>Core</v>
          </cell>
          <cell r="Z225">
            <v>1</v>
          </cell>
          <cell r="AA225">
            <v>8</v>
          </cell>
          <cell r="AB225">
            <v>44424</v>
          </cell>
          <cell r="AC225">
            <v>10900000</v>
          </cell>
          <cell r="AD225">
            <v>1211111</v>
          </cell>
          <cell r="AE225">
            <v>795998.88888888806</v>
          </cell>
          <cell r="AF225">
            <v>5954040</v>
          </cell>
          <cell r="AG225">
            <v>18861149.888888888</v>
          </cell>
          <cell r="AH225">
            <v>8175000</v>
          </cell>
          <cell r="AI225">
            <v>908333.33333333326</v>
          </cell>
          <cell r="AJ225">
            <v>795998.88888888806</v>
          </cell>
          <cell r="AK225">
            <v>2977020</v>
          </cell>
          <cell r="AL225">
            <v>12856352.222222222</v>
          </cell>
          <cell r="AM225" t="str">
            <v>A</v>
          </cell>
          <cell r="AN225" t="str">
            <v>-</v>
          </cell>
          <cell r="AO225" t="str">
            <v>-</v>
          </cell>
          <cell r="AP225" t="str">
            <v>DKP</v>
          </cell>
          <cell r="AQ225" t="str">
            <v>DPY</v>
          </cell>
          <cell r="AR225" t="str">
            <v>TPEM</v>
          </cell>
          <cell r="AS225" t="str">
            <v>TPEM</v>
          </cell>
          <cell r="AT225" t="str">
            <v>-</v>
          </cell>
          <cell r="AU225" t="str">
            <v>KT</v>
          </cell>
          <cell r="AV225" t="str">
            <v>T</v>
          </cell>
          <cell r="AW225" t="str">
            <v>G</v>
          </cell>
        </row>
        <row r="226">
          <cell r="C226">
            <v>715968</v>
          </cell>
          <cell r="D226" t="str">
            <v>Serang</v>
          </cell>
          <cell r="E226">
            <v>25970</v>
          </cell>
          <cell r="F226" t="str">
            <v>P</v>
          </cell>
          <cell r="G226" t="str">
            <v>Islam</v>
          </cell>
          <cell r="H226" t="str">
            <v>K/2</v>
          </cell>
          <cell r="I226" t="str">
            <v>3273050206710003</v>
          </cell>
          <cell r="J226" t="str">
            <v>Link. Kaligandu Bujang Boros Rt.015/006 Kel.Purwakarta Kec.Purwakarca Cilegon</v>
          </cell>
          <cell r="K226"/>
          <cell r="L226"/>
          <cell r="M226" t="str">
            <v>SMA/SMK</v>
          </cell>
          <cell r="N226" t="str">
            <v>-</v>
          </cell>
          <cell r="O226"/>
          <cell r="P226" t="str">
            <v>-</v>
          </cell>
          <cell r="Q226">
            <v>43374</v>
          </cell>
          <cell r="R226">
            <v>43374</v>
          </cell>
          <cell r="S226" t="str">
            <v>Definitif</v>
          </cell>
          <cell r="T226" t="str">
            <v>Fitter</v>
          </cell>
          <cell r="U226" t="str">
            <v>Fitter</v>
          </cell>
          <cell r="V226">
            <v>44105</v>
          </cell>
          <cell r="W226" t="str">
            <v>PRODUKSI FABRIKASI</v>
          </cell>
          <cell r="X226" t="str">
            <v>PABRIK KOMPONEN TURBIN</v>
          </cell>
          <cell r="Y226" t="str">
            <v>Core</v>
          </cell>
          <cell r="Z226">
            <v>6</v>
          </cell>
          <cell r="AA226">
            <v>1</v>
          </cell>
          <cell r="AB226">
            <v>44424</v>
          </cell>
          <cell r="AC226">
            <v>4500000</v>
          </cell>
          <cell r="AD226">
            <v>500000</v>
          </cell>
          <cell r="AE226">
            <v>-31100</v>
          </cell>
          <cell r="AF226">
            <v>0</v>
          </cell>
          <cell r="AG226">
            <v>4968900</v>
          </cell>
          <cell r="AH226">
            <v>3375000</v>
          </cell>
          <cell r="AI226">
            <v>375000</v>
          </cell>
          <cell r="AJ226">
            <v>-31100</v>
          </cell>
          <cell r="AK226">
            <v>0</v>
          </cell>
          <cell r="AL226">
            <v>3718900</v>
          </cell>
          <cell r="AM226" t="str">
            <v>A</v>
          </cell>
          <cell r="AN226" t="str">
            <v>-</v>
          </cell>
          <cell r="AO226" t="str">
            <v>-</v>
          </cell>
          <cell r="AP226" t="str">
            <v>PKT</v>
          </cell>
          <cell r="AQ226" t="str">
            <v>-</v>
          </cell>
          <cell r="AR226" t="str">
            <v>TL</v>
          </cell>
          <cell r="AS226" t="str">
            <v>TL</v>
          </cell>
          <cell r="AT226" t="str">
            <v>-</v>
          </cell>
          <cell r="AU226" t="str">
            <v>KT</v>
          </cell>
          <cell r="AV226" t="str">
            <v>T</v>
          </cell>
          <cell r="AW226" t="str">
            <v>C</v>
          </cell>
        </row>
        <row r="227">
          <cell r="C227">
            <v>715961</v>
          </cell>
          <cell r="D227" t="str">
            <v>Serang</v>
          </cell>
          <cell r="E227">
            <v>26027</v>
          </cell>
          <cell r="F227" t="str">
            <v>P</v>
          </cell>
          <cell r="G227" t="str">
            <v>Islam</v>
          </cell>
          <cell r="H227" t="str">
            <v>K/2</v>
          </cell>
          <cell r="I227" t="str">
            <v>1674050605830001</v>
          </cell>
          <cell r="J227" t="str">
            <v>Kebon Jahe Rt. 002 Rw. 014 Kel. Cipare Kec. Serang Serang</v>
          </cell>
          <cell r="K227"/>
          <cell r="L227"/>
          <cell r="M227" t="str">
            <v>SMA/SMK</v>
          </cell>
          <cell r="N227" t="str">
            <v>-</v>
          </cell>
          <cell r="O227"/>
          <cell r="P227" t="str">
            <v>-</v>
          </cell>
          <cell r="Q227">
            <v>43374</v>
          </cell>
          <cell r="R227">
            <v>43374</v>
          </cell>
          <cell r="S227" t="str">
            <v>Definitif</v>
          </cell>
          <cell r="T227" t="str">
            <v>Pelaksana Ahli Perencanaan &amp; Produksi</v>
          </cell>
          <cell r="U227" t="str">
            <v>Pelaksana Ahli Perencanaan &amp; Produksi</v>
          </cell>
          <cell r="V227">
            <v>44105</v>
          </cell>
          <cell r="W227" t="str">
            <v>BAGIAN PENGENDALIAN PRODUKSI</v>
          </cell>
          <cell r="X227" t="str">
            <v>DIVISI PEMBANGKIT</v>
          </cell>
          <cell r="Y227" t="str">
            <v>Core</v>
          </cell>
          <cell r="Z227">
            <v>6</v>
          </cell>
          <cell r="AA227">
            <v>2</v>
          </cell>
          <cell r="AB227">
            <v>44424</v>
          </cell>
          <cell r="AC227">
            <v>4900000</v>
          </cell>
          <cell r="AD227">
            <v>544444</v>
          </cell>
          <cell r="AE227">
            <v>754416.63888888899</v>
          </cell>
          <cell r="AF227">
            <v>0</v>
          </cell>
          <cell r="AG227">
            <v>6198860.638888889</v>
          </cell>
          <cell r="AH227">
            <v>2450000</v>
          </cell>
          <cell r="AI227">
            <v>0</v>
          </cell>
          <cell r="AJ227">
            <v>0</v>
          </cell>
          <cell r="AK227">
            <v>0</v>
          </cell>
          <cell r="AL227">
            <v>2450000</v>
          </cell>
          <cell r="AM227" t="str">
            <v>A</v>
          </cell>
          <cell r="AN227" t="str">
            <v>-</v>
          </cell>
          <cell r="AO227">
            <v>44516</v>
          </cell>
          <cell r="AP227" t="str">
            <v>DPM</v>
          </cell>
          <cell r="AQ227" t="str">
            <v>PIV</v>
          </cell>
          <cell r="AR227" t="str">
            <v>TTL</v>
          </cell>
          <cell r="AS227" t="str">
            <v>TTL</v>
          </cell>
          <cell r="AT227" t="str">
            <v>-</v>
          </cell>
          <cell r="AU227" t="str">
            <v>KT</v>
          </cell>
          <cell r="AV227" t="str">
            <v>T</v>
          </cell>
          <cell r="AW227" t="str">
            <v>C</v>
          </cell>
        </row>
        <row r="228">
          <cell r="C228">
            <v>716096</v>
          </cell>
          <cell r="D228" t="str">
            <v>Malang</v>
          </cell>
          <cell r="E228">
            <v>26042</v>
          </cell>
          <cell r="F228" t="str">
            <v>P</v>
          </cell>
          <cell r="G228" t="str">
            <v>Islam</v>
          </cell>
          <cell r="H228" t="str">
            <v>K/3</v>
          </cell>
          <cell r="I228" t="str">
            <v>3604051904710002</v>
          </cell>
          <cell r="J228" t="str">
            <v>Jl. Raya Serang Km 12 Serdang Rt/Rw 02/Ii No. 156 Kec. Kramatwatu Serang</v>
          </cell>
          <cell r="K228"/>
          <cell r="L228"/>
          <cell r="M228" t="str">
            <v>SMA/SMK</v>
          </cell>
          <cell r="N228" t="str">
            <v>-</v>
          </cell>
          <cell r="O228"/>
          <cell r="P228" t="str">
            <v>-</v>
          </cell>
          <cell r="Q228">
            <v>43374</v>
          </cell>
          <cell r="R228">
            <v>43374</v>
          </cell>
          <cell r="S228" t="str">
            <v>Definitif</v>
          </cell>
          <cell r="T228" t="str">
            <v>Pelaksana Pengelasan</v>
          </cell>
          <cell r="U228" t="str">
            <v>Pelaksana Pengelasan</v>
          </cell>
          <cell r="V228">
            <v>44105</v>
          </cell>
          <cell r="W228" t="str">
            <v>PRODUKSI FABRIKASI</v>
          </cell>
          <cell r="X228" t="str">
            <v>PABRIK KOMPONEN TURBIN</v>
          </cell>
          <cell r="Y228" t="str">
            <v>Core</v>
          </cell>
          <cell r="Z228">
            <v>6</v>
          </cell>
          <cell r="AA228">
            <v>2</v>
          </cell>
          <cell r="AB228">
            <v>44424</v>
          </cell>
          <cell r="AC228">
            <v>4900000</v>
          </cell>
          <cell r="AD228">
            <v>544444</v>
          </cell>
          <cell r="AE228">
            <v>373955.55555555597</v>
          </cell>
          <cell r="AF228">
            <v>0</v>
          </cell>
          <cell r="AG228">
            <v>5818399.555555556</v>
          </cell>
          <cell r="AH228">
            <v>2450000</v>
          </cell>
          <cell r="AI228">
            <v>0</v>
          </cell>
          <cell r="AJ228">
            <v>0</v>
          </cell>
          <cell r="AK228">
            <v>0</v>
          </cell>
          <cell r="AL228">
            <v>2450000</v>
          </cell>
          <cell r="AM228" t="str">
            <v>A</v>
          </cell>
          <cell r="AN228" t="str">
            <v>H</v>
          </cell>
          <cell r="AO228">
            <v>44562</v>
          </cell>
          <cell r="AP228" t="str">
            <v>PKT</v>
          </cell>
          <cell r="AQ228" t="str">
            <v>-</v>
          </cell>
          <cell r="AR228" t="str">
            <v>TL</v>
          </cell>
          <cell r="AS228" t="str">
            <v>TL</v>
          </cell>
          <cell r="AT228" t="str">
            <v>-</v>
          </cell>
          <cell r="AU228" t="str">
            <v>KT</v>
          </cell>
          <cell r="AV228" t="str">
            <v>T</v>
          </cell>
          <cell r="AW228" t="str">
            <v>C</v>
          </cell>
        </row>
        <row r="229">
          <cell r="C229">
            <v>715248</v>
          </cell>
          <cell r="D229" t="str">
            <v>Surabaya</v>
          </cell>
          <cell r="E229">
            <v>26056</v>
          </cell>
          <cell r="F229" t="str">
            <v>P</v>
          </cell>
          <cell r="G229" t="str">
            <v>Islam</v>
          </cell>
          <cell r="H229" t="str">
            <v>K/2</v>
          </cell>
          <cell r="I229" t="str">
            <v>3578060305710003</v>
          </cell>
          <cell r="J229"/>
          <cell r="K229"/>
          <cell r="L229"/>
          <cell r="M229" t="str">
            <v>S1</v>
          </cell>
          <cell r="N229" t="str">
            <v>Teknik Mesin</v>
          </cell>
          <cell r="O229"/>
          <cell r="P229">
            <v>2000</v>
          </cell>
          <cell r="Q229">
            <v>34335</v>
          </cell>
          <cell r="R229">
            <v>34700</v>
          </cell>
          <cell r="S229" t="str">
            <v>Definitif</v>
          </cell>
          <cell r="T229" t="str">
            <v>Officer Bidang Operasi</v>
          </cell>
          <cell r="U229" t="str">
            <v>Officer Bidang Operasi</v>
          </cell>
          <cell r="V229">
            <v>44061</v>
          </cell>
          <cell r="W229" t="str">
            <v>BIDANG OPERASI</v>
          </cell>
          <cell r="X229" t="str">
            <v>DIVISI INDUSTRI GULA &amp; AGRO</v>
          </cell>
          <cell r="Y229" t="str">
            <v>Core</v>
          </cell>
          <cell r="Z229">
            <v>5</v>
          </cell>
          <cell r="AA229">
            <v>5</v>
          </cell>
          <cell r="AB229">
            <v>44424</v>
          </cell>
          <cell r="AC229">
            <v>7900000</v>
          </cell>
          <cell r="AD229">
            <v>877778</v>
          </cell>
          <cell r="AE229">
            <v>1183597.222222222</v>
          </cell>
          <cell r="AF229">
            <v>0</v>
          </cell>
          <cell r="AG229">
            <v>9961375.222222222</v>
          </cell>
          <cell r="AH229">
            <v>5925000</v>
          </cell>
          <cell r="AI229">
            <v>658333.33333333326</v>
          </cell>
          <cell r="AJ229">
            <v>1183597.222222222</v>
          </cell>
          <cell r="AK229">
            <v>0</v>
          </cell>
          <cell r="AL229">
            <v>7766930.555555555</v>
          </cell>
          <cell r="AM229" t="str">
            <v>A</v>
          </cell>
          <cell r="AN229" t="str">
            <v>-</v>
          </cell>
          <cell r="AO229" t="str">
            <v>-</v>
          </cell>
          <cell r="AP229" t="str">
            <v>DGA</v>
          </cell>
          <cell r="AQ229" t="str">
            <v>OPS</v>
          </cell>
          <cell r="AR229" t="str">
            <v>TTL</v>
          </cell>
          <cell r="AS229" t="str">
            <v>TTL</v>
          </cell>
          <cell r="AT229" t="str">
            <v>-</v>
          </cell>
          <cell r="AU229" t="str">
            <v>KT</v>
          </cell>
          <cell r="AV229" t="str">
            <v>T</v>
          </cell>
          <cell r="AW229" t="str">
            <v>F</v>
          </cell>
        </row>
        <row r="230">
          <cell r="C230">
            <v>715374</v>
          </cell>
          <cell r="D230" t="str">
            <v>Bandung</v>
          </cell>
          <cell r="E230">
            <v>26067</v>
          </cell>
          <cell r="F230" t="str">
            <v>P</v>
          </cell>
          <cell r="G230" t="str">
            <v>Islam</v>
          </cell>
          <cell r="H230" t="str">
            <v>K/2</v>
          </cell>
          <cell r="I230" t="str">
            <v>3672011805740003</v>
          </cell>
          <cell r="J230"/>
          <cell r="K230"/>
          <cell r="L230" t="str">
            <v xml:space="preserve"> </v>
          </cell>
          <cell r="M230" t="str">
            <v>S1</v>
          </cell>
          <cell r="N230" t="str">
            <v>Teknik Mesin</v>
          </cell>
          <cell r="O230"/>
          <cell r="P230">
            <v>2005</v>
          </cell>
          <cell r="Q230">
            <v>34827</v>
          </cell>
          <cell r="R230">
            <v>34827</v>
          </cell>
          <cell r="S230" t="str">
            <v>Definitif</v>
          </cell>
          <cell r="T230" t="str">
            <v>Estimator</v>
          </cell>
          <cell r="U230" t="str">
            <v>Estimator</v>
          </cell>
          <cell r="V230">
            <v>44061</v>
          </cell>
          <cell r="W230" t="str">
            <v>BAGIAN TECHNICAL ADVISOR</v>
          </cell>
          <cell r="X230" t="str">
            <v>DIVISI INDUSTRI GULA &amp; AGRO</v>
          </cell>
          <cell r="Y230" t="str">
            <v>Core</v>
          </cell>
          <cell r="Z230">
            <v>5</v>
          </cell>
          <cell r="AA230">
            <v>6</v>
          </cell>
          <cell r="AB230">
            <v>44424</v>
          </cell>
          <cell r="AC230">
            <v>8900000</v>
          </cell>
          <cell r="AD230">
            <v>988889</v>
          </cell>
          <cell r="AE230">
            <v>1699111.1111111119</v>
          </cell>
          <cell r="AF230">
            <v>0</v>
          </cell>
          <cell r="AG230">
            <v>11588000.111111112</v>
          </cell>
          <cell r="AH230">
            <v>6675000</v>
          </cell>
          <cell r="AI230">
            <v>741666.66666666663</v>
          </cell>
          <cell r="AJ230">
            <v>1699111.1111111119</v>
          </cell>
          <cell r="AK230">
            <v>0</v>
          </cell>
          <cell r="AL230">
            <v>9115777.7777777798</v>
          </cell>
          <cell r="AM230" t="str">
            <v>A</v>
          </cell>
          <cell r="AN230" t="str">
            <v>-</v>
          </cell>
          <cell r="AO230" t="str">
            <v>-</v>
          </cell>
          <cell r="AP230" t="str">
            <v>DGA</v>
          </cell>
          <cell r="AQ230" t="str">
            <v>PEM</v>
          </cell>
          <cell r="AR230" t="str">
            <v>TPEM</v>
          </cell>
          <cell r="AS230" t="str">
            <v>TPEM</v>
          </cell>
          <cell r="AT230" t="str">
            <v>-</v>
          </cell>
          <cell r="AU230" t="str">
            <v>KT</v>
          </cell>
          <cell r="AV230" t="str">
            <v>T</v>
          </cell>
          <cell r="AW230" t="str">
            <v>F</v>
          </cell>
        </row>
        <row r="231">
          <cell r="C231">
            <v>715976</v>
          </cell>
          <cell r="D231" t="str">
            <v>Serang</v>
          </cell>
          <cell r="E231">
            <v>26090</v>
          </cell>
          <cell r="F231" t="str">
            <v>P</v>
          </cell>
          <cell r="G231" t="str">
            <v>Islam</v>
          </cell>
          <cell r="H231" t="str">
            <v>K/2</v>
          </cell>
          <cell r="I231" t="str">
            <v>3672070907670001</v>
          </cell>
          <cell r="J231"/>
          <cell r="K231"/>
          <cell r="L231"/>
          <cell r="M231" t="str">
            <v>SMA/SMK</v>
          </cell>
          <cell r="N231" t="str">
            <v>Teknik Mesin</v>
          </cell>
          <cell r="O231"/>
          <cell r="P231" t="str">
            <v>-</v>
          </cell>
          <cell r="Q231">
            <v>43374</v>
          </cell>
          <cell r="R231">
            <v>43374</v>
          </cell>
          <cell r="S231" t="str">
            <v>Definitif</v>
          </cell>
          <cell r="T231" t="str">
            <v>Fitter</v>
          </cell>
          <cell r="U231" t="str">
            <v>Fitter</v>
          </cell>
          <cell r="V231">
            <v>44105</v>
          </cell>
          <cell r="W231" t="str">
            <v>PRODUKSI FABRIKASI</v>
          </cell>
          <cell r="X231" t="str">
            <v>PABRIK KOMPONEN TURBIN</v>
          </cell>
          <cell r="Y231" t="str">
            <v>Core</v>
          </cell>
          <cell r="Z231">
            <v>6</v>
          </cell>
          <cell r="AA231">
            <v>1</v>
          </cell>
          <cell r="AB231">
            <v>44424</v>
          </cell>
          <cell r="AC231">
            <v>4500000</v>
          </cell>
          <cell r="AD231">
            <v>500000</v>
          </cell>
          <cell r="AE231">
            <v>69400</v>
          </cell>
          <cell r="AF231">
            <v>0</v>
          </cell>
          <cell r="AG231">
            <v>5069400</v>
          </cell>
          <cell r="AH231">
            <v>2250000</v>
          </cell>
          <cell r="AI231">
            <v>0</v>
          </cell>
          <cell r="AJ231">
            <v>0</v>
          </cell>
          <cell r="AK231">
            <v>0</v>
          </cell>
          <cell r="AL231">
            <v>2250000</v>
          </cell>
          <cell r="AM231" t="str">
            <v>A</v>
          </cell>
          <cell r="AN231" t="str">
            <v>H</v>
          </cell>
          <cell r="AO231">
            <v>44516</v>
          </cell>
          <cell r="AP231" t="str">
            <v>PKT</v>
          </cell>
          <cell r="AQ231" t="str">
            <v>-</v>
          </cell>
          <cell r="AR231" t="str">
            <v>TL</v>
          </cell>
          <cell r="AS231" t="str">
            <v>TL</v>
          </cell>
          <cell r="AT231" t="str">
            <v>-</v>
          </cell>
          <cell r="AU231" t="str">
            <v>KT</v>
          </cell>
          <cell r="AV231" t="str">
            <v>T</v>
          </cell>
          <cell r="AW231" t="str">
            <v>C</v>
          </cell>
        </row>
        <row r="232">
          <cell r="C232">
            <v>715341</v>
          </cell>
          <cell r="D232" t="str">
            <v>Blora</v>
          </cell>
          <cell r="E232">
            <v>26117</v>
          </cell>
          <cell r="F232" t="str">
            <v>P</v>
          </cell>
          <cell r="G232" t="str">
            <v>Islam</v>
          </cell>
          <cell r="H232" t="str">
            <v>K/3</v>
          </cell>
          <cell r="I232" t="str">
            <v>3525141411670001</v>
          </cell>
          <cell r="J232" t="str">
            <v>Perum Banjarsari Asri Blok D/12 Gresik</v>
          </cell>
          <cell r="K232"/>
          <cell r="L232"/>
          <cell r="M232" t="str">
            <v>S1</v>
          </cell>
          <cell r="N232" t="str">
            <v>Teknik Mesin</v>
          </cell>
          <cell r="O232"/>
          <cell r="P232">
            <v>2004</v>
          </cell>
          <cell r="Q232">
            <v>34827</v>
          </cell>
          <cell r="R232">
            <v>34827</v>
          </cell>
          <cell r="S232" t="str">
            <v>Definitif</v>
          </cell>
          <cell r="T232" t="str">
            <v>Manager Produksi 4</v>
          </cell>
          <cell r="U232" t="str">
            <v>Manager Produksi 4</v>
          </cell>
          <cell r="V232">
            <v>44061</v>
          </cell>
          <cell r="W232" t="str">
            <v>BAGIAN PRODUKSI 4</v>
          </cell>
          <cell r="X232" t="str">
            <v>PABRIK PERALATAN INDUSTRI</v>
          </cell>
          <cell r="Y232" t="str">
            <v>Core</v>
          </cell>
          <cell r="Z232">
            <v>3</v>
          </cell>
          <cell r="AA232">
            <v>5</v>
          </cell>
          <cell r="AB232">
            <v>44424</v>
          </cell>
          <cell r="AC232">
            <v>7900000</v>
          </cell>
          <cell r="AD232">
            <v>877778</v>
          </cell>
          <cell r="AE232">
            <v>1864117.222222222</v>
          </cell>
          <cell r="AF232">
            <v>2684905</v>
          </cell>
          <cell r="AG232">
            <v>13326800.222222222</v>
          </cell>
          <cell r="AH232">
            <v>5925000</v>
          </cell>
          <cell r="AI232">
            <v>658333.33333333326</v>
          </cell>
          <cell r="AJ232">
            <v>1864117.222222222</v>
          </cell>
          <cell r="AK232">
            <v>1342452.5</v>
          </cell>
          <cell r="AL232">
            <v>9789903.055555556</v>
          </cell>
          <cell r="AM232" t="str">
            <v>A</v>
          </cell>
          <cell r="AN232" t="str">
            <v>-</v>
          </cell>
          <cell r="AO232" t="str">
            <v>-</v>
          </cell>
          <cell r="AP232" t="str">
            <v>PPI</v>
          </cell>
          <cell r="AQ232" t="str">
            <v>-</v>
          </cell>
          <cell r="AR232" t="str">
            <v>TTL</v>
          </cell>
          <cell r="AS232" t="str">
            <v>TTL</v>
          </cell>
          <cell r="AT232" t="str">
            <v>BP</v>
          </cell>
          <cell r="AU232" t="str">
            <v>KT</v>
          </cell>
          <cell r="AV232" t="str">
            <v>T</v>
          </cell>
          <cell r="AW232" t="str">
            <v>F</v>
          </cell>
        </row>
        <row r="233">
          <cell r="C233">
            <v>715406</v>
          </cell>
          <cell r="D233" t="str">
            <v>Tegal</v>
          </cell>
          <cell r="E233">
            <v>26135</v>
          </cell>
          <cell r="F233" t="str">
            <v>P</v>
          </cell>
          <cell r="G233" t="str">
            <v>Islam</v>
          </cell>
          <cell r="H233" t="str">
            <v>K/2</v>
          </cell>
          <cell r="I233" t="str">
            <v>3376022107710001</v>
          </cell>
          <cell r="J233" t="str">
            <v>jl.panggung bari Iii np 4 rt 004 / 006 Tegal Tegal</v>
          </cell>
          <cell r="K233"/>
          <cell r="L233"/>
          <cell r="M233" t="str">
            <v>S1</v>
          </cell>
          <cell r="N233" t="str">
            <v xml:space="preserve">Hukum </v>
          </cell>
          <cell r="O233" t="str">
            <v>Universitas Pancasakti Tegal</v>
          </cell>
          <cell r="P233">
            <v>1991</v>
          </cell>
          <cell r="Q233">
            <v>34639</v>
          </cell>
          <cell r="R233">
            <v>35004</v>
          </cell>
          <cell r="S233" t="str">
            <v>Definitif</v>
          </cell>
          <cell r="T233" t="str">
            <v xml:space="preserve">Senior Manager Pabrik Tegal  </v>
          </cell>
          <cell r="U233" t="str">
            <v xml:space="preserve">Senior Manager Pabrik Tegal  </v>
          </cell>
          <cell r="V233">
            <v>44562</v>
          </cell>
          <cell r="W233" t="str">
            <v>PABRIK HIDROMEKANIKAL TEGAL</v>
          </cell>
          <cell r="X233" t="str">
            <v>PABRIK HIDROMEKANIKAL TEGAL</v>
          </cell>
          <cell r="Y233" t="str">
            <v>Core</v>
          </cell>
          <cell r="Z233">
            <v>2</v>
          </cell>
          <cell r="AA233">
            <v>6</v>
          </cell>
          <cell r="AB233">
            <v>44424</v>
          </cell>
          <cell r="AC233">
            <v>8900000</v>
          </cell>
          <cell r="AD233">
            <v>988889</v>
          </cell>
          <cell r="AE233">
            <v>515676.11111111194</v>
          </cell>
          <cell r="AF233">
            <v>3468750</v>
          </cell>
          <cell r="AG233">
            <v>13873315.111111112</v>
          </cell>
          <cell r="AH233">
            <v>6675000</v>
          </cell>
          <cell r="AI233">
            <v>741666.66666666663</v>
          </cell>
          <cell r="AJ233">
            <v>515676.11111111194</v>
          </cell>
          <cell r="AK233">
            <v>1734375</v>
          </cell>
          <cell r="AL233">
            <v>9666717.7777777798</v>
          </cell>
          <cell r="AM233" t="str">
            <v>A</v>
          </cell>
          <cell r="AN233" t="str">
            <v>-</v>
          </cell>
          <cell r="AO233" t="str">
            <v>-</v>
          </cell>
          <cell r="AP233" t="str">
            <v>TGL</v>
          </cell>
          <cell r="AQ233" t="str">
            <v>-</v>
          </cell>
          <cell r="AR233" t="str">
            <v>TTL</v>
          </cell>
          <cell r="AS233" t="str">
            <v>TTL</v>
          </cell>
          <cell r="AT233" t="str">
            <v>-</v>
          </cell>
          <cell r="AU233" t="str">
            <v>KT</v>
          </cell>
          <cell r="AV233" t="str">
            <v>NT</v>
          </cell>
          <cell r="AW233" t="str">
            <v>F</v>
          </cell>
        </row>
        <row r="234">
          <cell r="C234">
            <v>716073</v>
          </cell>
          <cell r="D234" t="str">
            <v>Cilegon</v>
          </cell>
          <cell r="E234">
            <v>26138</v>
          </cell>
          <cell r="F234" t="str">
            <v>P</v>
          </cell>
          <cell r="G234" t="str">
            <v>Islam</v>
          </cell>
          <cell r="H234" t="str">
            <v>K/2</v>
          </cell>
          <cell r="I234" t="str">
            <v>3672082402700001</v>
          </cell>
          <cell r="J234" t="str">
            <v>Blok Fwa 87 No.01 Rt/Rw 002/004 Kel/Desa Warnasari Ds. Warnasari Kec. Citangkil Cilegon</v>
          </cell>
          <cell r="K234"/>
          <cell r="L234"/>
          <cell r="M234" t="str">
            <v>SMA/SMK</v>
          </cell>
          <cell r="N234" t="str">
            <v>-</v>
          </cell>
          <cell r="O234"/>
          <cell r="P234" t="str">
            <v>-</v>
          </cell>
          <cell r="Q234">
            <v>43374</v>
          </cell>
          <cell r="R234">
            <v>43374</v>
          </cell>
          <cell r="S234" t="str">
            <v>Definitif</v>
          </cell>
          <cell r="T234" t="str">
            <v>Pelaksana Pengelasan</v>
          </cell>
          <cell r="U234" t="str">
            <v>Pelaksana Pengelasan</v>
          </cell>
          <cell r="V234">
            <v>44105</v>
          </cell>
          <cell r="W234" t="str">
            <v>PRODUKSI FABRIKASI</v>
          </cell>
          <cell r="X234" t="str">
            <v>PABRIK KOMPONEN TURBIN</v>
          </cell>
          <cell r="Y234" t="str">
            <v>Core</v>
          </cell>
          <cell r="Z234">
            <v>6</v>
          </cell>
          <cell r="AA234">
            <v>1</v>
          </cell>
          <cell r="AB234">
            <v>44424</v>
          </cell>
          <cell r="AC234">
            <v>4500000</v>
          </cell>
          <cell r="AD234">
            <v>500000</v>
          </cell>
          <cell r="AE234">
            <v>261200</v>
          </cell>
          <cell r="AF234">
            <v>0</v>
          </cell>
          <cell r="AG234">
            <v>5261200</v>
          </cell>
          <cell r="AH234">
            <v>2250000</v>
          </cell>
          <cell r="AI234">
            <v>0</v>
          </cell>
          <cell r="AJ234">
            <v>0</v>
          </cell>
          <cell r="AK234">
            <v>0</v>
          </cell>
          <cell r="AL234">
            <v>2250000</v>
          </cell>
          <cell r="AM234" t="str">
            <v>A</v>
          </cell>
          <cell r="AN234" t="str">
            <v>H</v>
          </cell>
          <cell r="AO234">
            <v>44516</v>
          </cell>
          <cell r="AP234" t="str">
            <v>PKT</v>
          </cell>
          <cell r="AQ234" t="str">
            <v>-</v>
          </cell>
          <cell r="AR234" t="str">
            <v>TL</v>
          </cell>
          <cell r="AS234" t="str">
            <v>TL</v>
          </cell>
          <cell r="AT234" t="str">
            <v>-</v>
          </cell>
          <cell r="AU234" t="str">
            <v>KT</v>
          </cell>
          <cell r="AV234" t="str">
            <v>T</v>
          </cell>
          <cell r="AW234" t="str">
            <v>C</v>
          </cell>
        </row>
        <row r="235">
          <cell r="C235">
            <v>715263</v>
          </cell>
          <cell r="D235" t="str">
            <v>Surabaya</v>
          </cell>
          <cell r="E235">
            <v>26146</v>
          </cell>
          <cell r="F235" t="str">
            <v>P</v>
          </cell>
          <cell r="G235" t="str">
            <v>Islam</v>
          </cell>
          <cell r="H235" t="str">
            <v>K/1</v>
          </cell>
          <cell r="I235" t="str">
            <v>3578140108710001</v>
          </cell>
          <cell r="J235"/>
          <cell r="K235"/>
          <cell r="L235"/>
          <cell r="M235" t="str">
            <v>S1</v>
          </cell>
          <cell r="N235" t="str">
            <v xml:space="preserve">Ekonomi Manajemen </v>
          </cell>
          <cell r="O235"/>
          <cell r="P235">
            <v>2007</v>
          </cell>
          <cell r="Q235">
            <v>34425</v>
          </cell>
          <cell r="R235">
            <v>34790</v>
          </cell>
          <cell r="S235" t="str">
            <v>Pjs.</v>
          </cell>
          <cell r="T235" t="str">
            <v>Supervisor Personalia</v>
          </cell>
          <cell r="U235" t="str">
            <v>Pjs. Supervisor Personalia</v>
          </cell>
          <cell r="V235">
            <v>44271</v>
          </cell>
          <cell r="W235" t="str">
            <v>BIDANG KEUANGAN &amp; SDM</v>
          </cell>
          <cell r="X235" t="str">
            <v>DIVISI INDUSTRI KOMPONEN &amp; PERMESINAN</v>
          </cell>
          <cell r="Y235" t="str">
            <v>Support</v>
          </cell>
          <cell r="Z235">
            <v>4</v>
          </cell>
          <cell r="AA235">
            <v>4</v>
          </cell>
          <cell r="AB235">
            <v>44424</v>
          </cell>
          <cell r="AC235">
            <v>6900000</v>
          </cell>
          <cell r="AD235">
            <v>766667</v>
          </cell>
          <cell r="AE235">
            <v>33029.83333333279</v>
          </cell>
          <cell r="AF235">
            <v>1536628.5000000002</v>
          </cell>
          <cell r="AG235">
            <v>9236325.333333334</v>
          </cell>
          <cell r="AH235">
            <v>5175000</v>
          </cell>
          <cell r="AI235">
            <v>575000</v>
          </cell>
          <cell r="AJ235">
            <v>33029.83333333279</v>
          </cell>
          <cell r="AK235">
            <v>768314.25000000012</v>
          </cell>
          <cell r="AL235">
            <v>6551344.083333333</v>
          </cell>
          <cell r="AM235" t="str">
            <v>A</v>
          </cell>
          <cell r="AN235" t="str">
            <v>-</v>
          </cell>
          <cell r="AO235" t="str">
            <v>-</v>
          </cell>
          <cell r="AP235" t="str">
            <v>DKP</v>
          </cell>
          <cell r="AQ235" t="str">
            <v>KSD</v>
          </cell>
          <cell r="AR235" t="str">
            <v>TADM</v>
          </cell>
          <cell r="AS235" t="str">
            <v>TADM</v>
          </cell>
          <cell r="AT235" t="str">
            <v>-</v>
          </cell>
          <cell r="AU235" t="str">
            <v>KT</v>
          </cell>
          <cell r="AV235" t="str">
            <v>NT</v>
          </cell>
          <cell r="AW235" t="str">
            <v>F</v>
          </cell>
        </row>
        <row r="236">
          <cell r="C236">
            <v>715454</v>
          </cell>
          <cell r="D236" t="str">
            <v>Ciamis</v>
          </cell>
          <cell r="E236">
            <v>26146</v>
          </cell>
          <cell r="F236" t="str">
            <v>P</v>
          </cell>
          <cell r="G236" t="str">
            <v>Islam</v>
          </cell>
          <cell r="H236" t="str">
            <v>K/1</v>
          </cell>
          <cell r="I236" t="str">
            <v>3672081604670001</v>
          </cell>
          <cell r="J236" t="str">
            <v>Kedungkendal RT. 03 RW. 03 Desa Sindangsari Kec. Banjarsari Ciamis</v>
          </cell>
          <cell r="K236" t="str">
            <v>6281259062371</v>
          </cell>
          <cell r="L236"/>
          <cell r="M236" t="str">
            <v>SMA</v>
          </cell>
          <cell r="N236" t="str">
            <v>IPA</v>
          </cell>
          <cell r="O236"/>
          <cell r="P236" t="str">
            <v>1990</v>
          </cell>
          <cell r="Q236">
            <v>34962</v>
          </cell>
          <cell r="R236">
            <v>35328</v>
          </cell>
          <cell r="S236" t="str">
            <v>Pjs.</v>
          </cell>
          <cell r="T236" t="str">
            <v>Manager Personalia</v>
          </cell>
          <cell r="U236" t="str">
            <v>Pjs. Manager Personalia</v>
          </cell>
          <cell r="V236">
            <v>44302</v>
          </cell>
          <cell r="W236" t="str">
            <v>BIDANG KEUANGAN &amp; SDM</v>
          </cell>
          <cell r="X236" t="str">
            <v>DIVISI PEMBANGKIT</v>
          </cell>
          <cell r="Y236" t="str">
            <v>Support</v>
          </cell>
          <cell r="Z236">
            <v>3</v>
          </cell>
          <cell r="AA236">
            <v>4</v>
          </cell>
          <cell r="AB236">
            <v>44424</v>
          </cell>
          <cell r="AC236">
            <v>6900000</v>
          </cell>
          <cell r="AD236">
            <v>766667</v>
          </cell>
          <cell r="AE236">
            <v>14836.333333332557</v>
          </cell>
          <cell r="AF236">
            <v>2175822.0000000005</v>
          </cell>
          <cell r="AG236">
            <v>9857325.3333333321</v>
          </cell>
          <cell r="AH236">
            <v>5175000</v>
          </cell>
          <cell r="AI236">
            <v>575000</v>
          </cell>
          <cell r="AJ236">
            <v>14836.333333332557</v>
          </cell>
          <cell r="AK236">
            <v>1087911.0000000002</v>
          </cell>
          <cell r="AL236">
            <v>6852747.3333333321</v>
          </cell>
          <cell r="AM236" t="str">
            <v>A</v>
          </cell>
          <cell r="AN236" t="str">
            <v>-</v>
          </cell>
          <cell r="AO236" t="str">
            <v>-</v>
          </cell>
          <cell r="AP236" t="str">
            <v>DPM</v>
          </cell>
          <cell r="AQ236" t="str">
            <v>KSD</v>
          </cell>
          <cell r="AR236" t="str">
            <v>TADM</v>
          </cell>
          <cell r="AS236" t="str">
            <v>TADM</v>
          </cell>
          <cell r="AT236" t="str">
            <v>-</v>
          </cell>
          <cell r="AU236" t="str">
            <v>KT</v>
          </cell>
          <cell r="AV236" t="str">
            <v>NT</v>
          </cell>
          <cell r="AW236" t="str">
            <v>C</v>
          </cell>
        </row>
        <row r="237">
          <cell r="C237">
            <v>716142</v>
          </cell>
          <cell r="D237" t="str">
            <v>Jakarta</v>
          </cell>
          <cell r="E237">
            <v>26153</v>
          </cell>
          <cell r="F237" t="str">
            <v>P</v>
          </cell>
          <cell r="G237" t="str">
            <v>Islam</v>
          </cell>
          <cell r="H237" t="str">
            <v>K/3</v>
          </cell>
          <cell r="I237" t="str">
            <v>3578050512820002</v>
          </cell>
          <cell r="J237" t="str">
            <v>Jl. Anggrek I No. 01 Rt006/004 Kel. Ciwedus  Cilegon</v>
          </cell>
          <cell r="K237"/>
          <cell r="L237"/>
          <cell r="M237" t="str">
            <v>D3</v>
          </cell>
          <cell r="N237" t="str">
            <v>Teknik Mesin</v>
          </cell>
          <cell r="O237"/>
          <cell r="P237" t="str">
            <v>-</v>
          </cell>
          <cell r="Q237">
            <v>43374</v>
          </cell>
          <cell r="R237">
            <v>43374</v>
          </cell>
          <cell r="S237" t="str">
            <v>Definitif</v>
          </cell>
          <cell r="T237" t="str">
            <v>Manager Produksi Permesinan</v>
          </cell>
          <cell r="U237" t="str">
            <v>Manager Produksi Permesinan</v>
          </cell>
          <cell r="V237">
            <v>44105</v>
          </cell>
          <cell r="W237" t="str">
            <v>PRODUKSI PERMESINAN</v>
          </cell>
          <cell r="X237" t="str">
            <v>PABRIK KOMPONEN TURBIN</v>
          </cell>
          <cell r="Y237" t="str">
            <v>Core</v>
          </cell>
          <cell r="Z237">
            <v>3</v>
          </cell>
          <cell r="AA237">
            <v>7</v>
          </cell>
          <cell r="AB237">
            <v>44424</v>
          </cell>
          <cell r="AC237">
            <v>9900000</v>
          </cell>
          <cell r="AD237">
            <v>1100000</v>
          </cell>
          <cell r="AE237">
            <v>1785752</v>
          </cell>
          <cell r="AF237">
            <v>2684905</v>
          </cell>
          <cell r="AG237">
            <v>15470657</v>
          </cell>
          <cell r="AH237">
            <v>4950000</v>
          </cell>
          <cell r="AI237">
            <v>0</v>
          </cell>
          <cell r="AJ237">
            <v>0</v>
          </cell>
          <cell r="AK237">
            <v>0</v>
          </cell>
          <cell r="AL237">
            <v>4950000</v>
          </cell>
          <cell r="AM237" t="str">
            <v>A</v>
          </cell>
          <cell r="AN237" t="str">
            <v>-</v>
          </cell>
          <cell r="AO237">
            <v>44516</v>
          </cell>
          <cell r="AP237" t="str">
            <v>PKT</v>
          </cell>
          <cell r="AQ237" t="str">
            <v>-</v>
          </cell>
          <cell r="AR237" t="str">
            <v>TTL</v>
          </cell>
          <cell r="AS237" t="str">
            <v>TTL</v>
          </cell>
          <cell r="AT237" t="str">
            <v>-</v>
          </cell>
          <cell r="AU237" t="str">
            <v>KT</v>
          </cell>
          <cell r="AV237" t="str">
            <v>T</v>
          </cell>
          <cell r="AW237" t="str">
            <v>D</v>
          </cell>
        </row>
        <row r="238">
          <cell r="C238">
            <v>715522</v>
          </cell>
          <cell r="D238" t="str">
            <v>Tegal</v>
          </cell>
          <cell r="E238">
            <v>26156</v>
          </cell>
          <cell r="F238" t="str">
            <v>P</v>
          </cell>
          <cell r="G238" t="str">
            <v>Islam</v>
          </cell>
          <cell r="H238" t="str">
            <v>K/2</v>
          </cell>
          <cell r="I238" t="str">
            <v>3376021905700003</v>
          </cell>
          <cell r="J238"/>
          <cell r="K238"/>
          <cell r="L238"/>
          <cell r="M238" t="str">
            <v>SMA</v>
          </cell>
          <cell r="N238" t="str">
            <v>IPA</v>
          </cell>
          <cell r="O238"/>
          <cell r="P238">
            <v>1990</v>
          </cell>
          <cell r="Q238">
            <v>40238</v>
          </cell>
          <cell r="R238">
            <v>41229</v>
          </cell>
          <cell r="S238" t="str">
            <v>Definitif</v>
          </cell>
          <cell r="T238" t="str">
            <v>Junior Officer Bidang Administrasi Penjualan</v>
          </cell>
          <cell r="U238" t="str">
            <v>Junior Officer Bidang Administrasi Penjualan</v>
          </cell>
          <cell r="V238">
            <v>44061</v>
          </cell>
          <cell r="W238" t="str">
            <v>BAGIAN ADMINISTRASI PENJUALAN</v>
          </cell>
          <cell r="X238" t="str">
            <v>DIVISI SUMBER DAYA AIR</v>
          </cell>
          <cell r="Y238" t="str">
            <v>Core</v>
          </cell>
          <cell r="Z238">
            <v>5</v>
          </cell>
          <cell r="AA238">
            <v>3</v>
          </cell>
          <cell r="AB238">
            <v>44424</v>
          </cell>
          <cell r="AC238">
            <v>5900000</v>
          </cell>
          <cell r="AD238">
            <v>655556</v>
          </cell>
          <cell r="AE238">
            <v>421344.44444444403</v>
          </cell>
          <cell r="AF238">
            <v>0</v>
          </cell>
          <cell r="AG238">
            <v>6976900.444444444</v>
          </cell>
          <cell r="AH238">
            <v>4425000</v>
          </cell>
          <cell r="AI238">
            <v>491666.66666666674</v>
          </cell>
          <cell r="AJ238">
            <v>421344.44444444403</v>
          </cell>
          <cell r="AK238">
            <v>0</v>
          </cell>
          <cell r="AL238">
            <v>5338011.111111111</v>
          </cell>
          <cell r="AM238" t="str">
            <v>A</v>
          </cell>
          <cell r="AN238" t="str">
            <v>-</v>
          </cell>
          <cell r="AO238" t="str">
            <v>-</v>
          </cell>
          <cell r="AP238" t="str">
            <v>DSA</v>
          </cell>
          <cell r="AQ238" t="str">
            <v>PEM</v>
          </cell>
          <cell r="AR238" t="str">
            <v>TPEM</v>
          </cell>
          <cell r="AS238" t="str">
            <v>TPEM</v>
          </cell>
          <cell r="AT238" t="str">
            <v>-</v>
          </cell>
          <cell r="AU238" t="str">
            <v>KT</v>
          </cell>
          <cell r="AV238" t="str">
            <v>NT</v>
          </cell>
          <cell r="AW238" t="str">
            <v>C</v>
          </cell>
        </row>
        <row r="239">
          <cell r="C239">
            <v>715409</v>
          </cell>
          <cell r="D239" t="str">
            <v>Tegal</v>
          </cell>
          <cell r="E239">
            <v>26219</v>
          </cell>
          <cell r="F239" t="str">
            <v>P</v>
          </cell>
          <cell r="G239" t="str">
            <v>Islam</v>
          </cell>
          <cell r="H239" t="str">
            <v>K/2</v>
          </cell>
          <cell r="I239" t="str">
            <v>3328121310710005</v>
          </cell>
          <cell r="J239" t="str">
            <v>Kaligayam rt 02 rw 01 Talang Kab.Tegal Tegal</v>
          </cell>
          <cell r="K239" t="str">
            <v>6281543377005</v>
          </cell>
          <cell r="L239"/>
          <cell r="M239" t="str">
            <v>S1</v>
          </cell>
          <cell r="N239" t="str">
            <v>Teknik Mesin</v>
          </cell>
          <cell r="O239"/>
          <cell r="P239">
            <v>1990</v>
          </cell>
          <cell r="Q239">
            <v>34639</v>
          </cell>
          <cell r="R239">
            <v>35004</v>
          </cell>
          <cell r="S239" t="str">
            <v>Definitif</v>
          </cell>
          <cell r="T239" t="str">
            <v>Manager Pengendalian Material &amp; Produksi</v>
          </cell>
          <cell r="U239" t="str">
            <v>Manager Pengendalian Material &amp; Produksi</v>
          </cell>
          <cell r="V239">
            <v>44562</v>
          </cell>
          <cell r="W239" t="str">
            <v>BAGIAN PENGENDALIAN MATERIAL &amp; PRODUKSI</v>
          </cell>
          <cell r="X239" t="str">
            <v>DIVISI SUMBER DAYA AIR</v>
          </cell>
          <cell r="Y239" t="str">
            <v>Core</v>
          </cell>
          <cell r="Z239">
            <v>3</v>
          </cell>
          <cell r="AA239">
            <v>4</v>
          </cell>
          <cell r="AB239">
            <v>44424</v>
          </cell>
          <cell r="AC239">
            <v>6900000</v>
          </cell>
          <cell r="AD239">
            <v>766667</v>
          </cell>
          <cell r="AE239">
            <v>273893.83333333302</v>
          </cell>
          <cell r="AF239">
            <v>2684905</v>
          </cell>
          <cell r="AG239">
            <v>10625465.833333332</v>
          </cell>
          <cell r="AH239">
            <v>5175000</v>
          </cell>
          <cell r="AI239">
            <v>575000</v>
          </cell>
          <cell r="AJ239">
            <v>273893.83333333302</v>
          </cell>
          <cell r="AK239">
            <v>1342452.5</v>
          </cell>
          <cell r="AL239">
            <v>7366346.333333333</v>
          </cell>
          <cell r="AM239" t="str">
            <v>A</v>
          </cell>
          <cell r="AN239" t="str">
            <v>-</v>
          </cell>
          <cell r="AO239" t="str">
            <v>-</v>
          </cell>
          <cell r="AP239" t="str">
            <v>DSA</v>
          </cell>
          <cell r="AQ239" t="str">
            <v>PIV</v>
          </cell>
          <cell r="AR239" t="str">
            <v>TTL</v>
          </cell>
          <cell r="AS239" t="str">
            <v>TTL</v>
          </cell>
          <cell r="AT239" t="str">
            <v>-</v>
          </cell>
          <cell r="AU239" t="str">
            <v>KT</v>
          </cell>
          <cell r="AV239" t="str">
            <v>T</v>
          </cell>
          <cell r="AW239" t="str">
            <v>F</v>
          </cell>
        </row>
        <row r="240">
          <cell r="C240">
            <v>715631</v>
          </cell>
          <cell r="D240" t="str">
            <v>Medan</v>
          </cell>
          <cell r="E240">
            <v>26234</v>
          </cell>
          <cell r="F240" t="str">
            <v>P</v>
          </cell>
          <cell r="G240" t="str">
            <v>Islam</v>
          </cell>
          <cell r="H240" t="str">
            <v>K/2</v>
          </cell>
          <cell r="I240" t="str">
            <v>1271042810710000</v>
          </cell>
          <cell r="J240"/>
          <cell r="K240"/>
          <cell r="L240"/>
          <cell r="M240" t="str">
            <v>SMEA</v>
          </cell>
          <cell r="N240" t="str">
            <v xml:space="preserve"> SMEA  </v>
          </cell>
          <cell r="O240"/>
          <cell r="P240">
            <v>1991</v>
          </cell>
          <cell r="Q240">
            <v>42201</v>
          </cell>
          <cell r="R240">
            <v>42461</v>
          </cell>
          <cell r="S240" t="str">
            <v>Definitif</v>
          </cell>
          <cell r="T240" t="str">
            <v xml:space="preserve">Pelaksana Administrasi Penjualan  </v>
          </cell>
          <cell r="U240" t="str">
            <v xml:space="preserve">Pelaksana Administrasi Penjualan  </v>
          </cell>
          <cell r="V240" t="str">
            <v>-</v>
          </cell>
          <cell r="W240" t="str">
            <v>BAGIAN KEUANGAN &amp; UMUM</v>
          </cell>
          <cell r="X240" t="str">
            <v>PABRIK KONSTRUKSI BAJA MEDAN</v>
          </cell>
          <cell r="Y240" t="str">
            <v>Support</v>
          </cell>
          <cell r="Z240">
            <v>6</v>
          </cell>
          <cell r="AA240">
            <v>2</v>
          </cell>
          <cell r="AB240">
            <v>44424</v>
          </cell>
          <cell r="AC240">
            <v>4900000</v>
          </cell>
          <cell r="AD240">
            <v>544444</v>
          </cell>
          <cell r="AE240">
            <v>673505.55555555597</v>
          </cell>
          <cell r="AF240">
            <v>0</v>
          </cell>
          <cell r="AG240">
            <v>6117949.555555556</v>
          </cell>
          <cell r="AH240">
            <v>2450000</v>
          </cell>
          <cell r="AI240">
            <v>0</v>
          </cell>
          <cell r="AJ240">
            <v>0</v>
          </cell>
          <cell r="AK240">
            <v>0</v>
          </cell>
          <cell r="AL240">
            <v>2450000</v>
          </cell>
          <cell r="AM240" t="str">
            <v>A</v>
          </cell>
          <cell r="AN240" t="str">
            <v>H</v>
          </cell>
          <cell r="AO240">
            <v>44433</v>
          </cell>
          <cell r="AP240" t="str">
            <v>MDN</v>
          </cell>
          <cell r="AQ240" t="str">
            <v>-</v>
          </cell>
          <cell r="AR240" t="str">
            <v>TPEM</v>
          </cell>
          <cell r="AS240" t="str">
            <v>TPEM</v>
          </cell>
          <cell r="AT240" t="str">
            <v>-</v>
          </cell>
          <cell r="AU240" t="str">
            <v>KT</v>
          </cell>
          <cell r="AV240" t="str">
            <v>NT</v>
          </cell>
          <cell r="AW240" t="str">
            <v>C</v>
          </cell>
        </row>
        <row r="241">
          <cell r="C241">
            <v>715239</v>
          </cell>
          <cell r="D241" t="str">
            <v>Banyumas</v>
          </cell>
          <cell r="E241">
            <v>26251</v>
          </cell>
          <cell r="F241" t="str">
            <v>P</v>
          </cell>
          <cell r="G241" t="str">
            <v>Islam</v>
          </cell>
          <cell r="H241" t="str">
            <v>K/2</v>
          </cell>
          <cell r="I241" t="str">
            <v>3604022303750053</v>
          </cell>
          <cell r="J241"/>
          <cell r="K241"/>
          <cell r="L241"/>
          <cell r="M241" t="str">
            <v>S1</v>
          </cell>
          <cell r="N241" t="str">
            <v>Teknik Mesin</v>
          </cell>
          <cell r="O241"/>
          <cell r="P241">
            <v>1999</v>
          </cell>
          <cell r="Q241">
            <v>34304</v>
          </cell>
          <cell r="R241">
            <v>34669</v>
          </cell>
          <cell r="S241" t="str">
            <v>Definitif</v>
          </cell>
          <cell r="T241" t="str">
            <v>Senior Manager Operasi</v>
          </cell>
          <cell r="U241" t="str">
            <v>Senior Manager Operasi</v>
          </cell>
          <cell r="V241">
            <v>44243</v>
          </cell>
          <cell r="W241" t="str">
            <v>BIDANG OPERASI</v>
          </cell>
          <cell r="X241" t="str">
            <v>DIVISI INDUSTRI GULA &amp; AGRO</v>
          </cell>
          <cell r="Y241" t="str">
            <v>Core</v>
          </cell>
          <cell r="Z241">
            <v>2</v>
          </cell>
          <cell r="AA241">
            <v>8</v>
          </cell>
          <cell r="AB241">
            <v>44424</v>
          </cell>
          <cell r="AC241">
            <v>10900000</v>
          </cell>
          <cell r="AD241">
            <v>1211111</v>
          </cell>
          <cell r="AE241">
            <v>3089863.8888888881</v>
          </cell>
          <cell r="AF241">
            <v>3468750</v>
          </cell>
          <cell r="AG241">
            <v>18669724.888888888</v>
          </cell>
          <cell r="AH241">
            <v>5450000</v>
          </cell>
          <cell r="AI241">
            <v>0</v>
          </cell>
          <cell r="AJ241">
            <v>0</v>
          </cell>
          <cell r="AK241">
            <v>0</v>
          </cell>
          <cell r="AL241">
            <v>5450000</v>
          </cell>
          <cell r="AM241" t="str">
            <v>A</v>
          </cell>
          <cell r="AN241" t="str">
            <v>H</v>
          </cell>
          <cell r="AO241">
            <v>44433</v>
          </cell>
          <cell r="AP241" t="str">
            <v>DGA</v>
          </cell>
          <cell r="AQ241" t="str">
            <v>OPS</v>
          </cell>
          <cell r="AR241" t="str">
            <v>TTL</v>
          </cell>
          <cell r="AS241" t="str">
            <v>TTL</v>
          </cell>
          <cell r="AT241" t="str">
            <v>-</v>
          </cell>
          <cell r="AU241" t="str">
            <v>KT</v>
          </cell>
          <cell r="AV241" t="str">
            <v>T</v>
          </cell>
          <cell r="AW241" t="str">
            <v>F</v>
          </cell>
        </row>
        <row r="242">
          <cell r="C242">
            <v>715317</v>
          </cell>
          <cell r="D242" t="str">
            <v>Bandung</v>
          </cell>
          <cell r="E242">
            <v>26254</v>
          </cell>
          <cell r="F242" t="str">
            <v>W</v>
          </cell>
          <cell r="G242" t="str">
            <v>Islam</v>
          </cell>
          <cell r="H242" t="str">
            <v>K/2</v>
          </cell>
          <cell r="I242" t="str">
            <v>3217015711710006</v>
          </cell>
          <cell r="J242"/>
          <cell r="K242"/>
          <cell r="L242"/>
          <cell r="M242" t="str">
            <v>S1</v>
          </cell>
          <cell r="N242" t="str">
            <v xml:space="preserve"> Teknik Industri </v>
          </cell>
          <cell r="O242"/>
          <cell r="P242">
            <v>2007</v>
          </cell>
          <cell r="Q242">
            <v>34827</v>
          </cell>
          <cell r="R242">
            <v>34827</v>
          </cell>
          <cell r="S242" t="str">
            <v>Definitif</v>
          </cell>
          <cell r="T242" t="str">
            <v>Staf Bidang Pemasaran</v>
          </cell>
          <cell r="U242" t="str">
            <v>Staf Bidang Pemasaran</v>
          </cell>
          <cell r="V242">
            <v>44562</v>
          </cell>
          <cell r="W242" t="str">
            <v>BIDANG PEMASARAN</v>
          </cell>
          <cell r="X242" t="str">
            <v>DIVISI OIL &amp; GAS</v>
          </cell>
          <cell r="Y242" t="str">
            <v>Core</v>
          </cell>
          <cell r="Z242">
            <v>5</v>
          </cell>
          <cell r="AA242">
            <v>5</v>
          </cell>
          <cell r="AB242">
            <v>44424</v>
          </cell>
          <cell r="AC242">
            <v>7900000</v>
          </cell>
          <cell r="AD242">
            <v>877778</v>
          </cell>
          <cell r="AE242">
            <v>507375.22222222155</v>
          </cell>
          <cell r="AF242">
            <v>0</v>
          </cell>
          <cell r="AG242">
            <v>9285153.222222222</v>
          </cell>
          <cell r="AH242">
            <v>3950000</v>
          </cell>
          <cell r="AI242">
            <v>0</v>
          </cell>
          <cell r="AJ242">
            <v>0</v>
          </cell>
          <cell r="AK242">
            <v>0</v>
          </cell>
          <cell r="AL242">
            <v>3950000</v>
          </cell>
          <cell r="AM242" t="str">
            <v>A</v>
          </cell>
          <cell r="AN242" t="str">
            <v>H</v>
          </cell>
          <cell r="AO242">
            <v>44433</v>
          </cell>
          <cell r="AP242" t="str">
            <v>DMG</v>
          </cell>
          <cell r="AQ242" t="str">
            <v>PEM</v>
          </cell>
          <cell r="AR242" t="str">
            <v>TPEM</v>
          </cell>
          <cell r="AS242" t="str">
            <v>TPEM</v>
          </cell>
          <cell r="AT242" t="str">
            <v>-</v>
          </cell>
          <cell r="AU242" t="str">
            <v>KT</v>
          </cell>
          <cell r="AV242" t="str">
            <v>T</v>
          </cell>
          <cell r="AW242" t="str">
            <v>F</v>
          </cell>
        </row>
        <row r="243">
          <cell r="C243">
            <v>715290</v>
          </cell>
          <cell r="D243" t="str">
            <v>Bandung</v>
          </cell>
          <cell r="E243">
            <v>26258</v>
          </cell>
          <cell r="F243" t="str">
            <v>P</v>
          </cell>
          <cell r="G243" t="str">
            <v>Islam</v>
          </cell>
          <cell r="H243" t="str">
            <v>K/2</v>
          </cell>
          <cell r="I243" t="str">
            <v>3525141309770001</v>
          </cell>
          <cell r="J243" t="str">
            <v>Banjarsari Asri 5/22 desa Banjarsari kecamatan cerme kabupaten gresik Gresik</v>
          </cell>
          <cell r="K243"/>
          <cell r="L243"/>
          <cell r="M243" t="str">
            <v>SMA</v>
          </cell>
          <cell r="N243" t="str">
            <v xml:space="preserve"> A2 </v>
          </cell>
          <cell r="O243"/>
          <cell r="P243">
            <v>1991</v>
          </cell>
          <cell r="Q243">
            <v>34827</v>
          </cell>
          <cell r="R243">
            <v>34827</v>
          </cell>
          <cell r="S243" t="str">
            <v>Definitif</v>
          </cell>
          <cell r="T243" t="str">
            <v>Junior Inspector Unit Pengendalian Kualitas</v>
          </cell>
          <cell r="U243" t="str">
            <v>Junior Inspector Unit Pengendalian Kualitas</v>
          </cell>
          <cell r="V243">
            <v>44061</v>
          </cell>
          <cell r="W243" t="str">
            <v>UNIT PENGENDALIAN KUALITAS</v>
          </cell>
          <cell r="X243" t="str">
            <v>PABRIK PENGECORAN</v>
          </cell>
          <cell r="Y243" t="str">
            <v>Core</v>
          </cell>
          <cell r="Z243">
            <v>5</v>
          </cell>
          <cell r="AA243">
            <v>3</v>
          </cell>
          <cell r="AB243">
            <v>44424</v>
          </cell>
          <cell r="AC243">
            <v>5900000</v>
          </cell>
          <cell r="AD243">
            <v>655556</v>
          </cell>
          <cell r="AE243">
            <v>1745819.444444444</v>
          </cell>
          <cell r="AF243">
            <v>0</v>
          </cell>
          <cell r="AG243">
            <v>8301375.444444444</v>
          </cell>
          <cell r="AH243">
            <v>2950000</v>
          </cell>
          <cell r="AI243">
            <v>0</v>
          </cell>
          <cell r="AJ243">
            <v>0</v>
          </cell>
          <cell r="AK243">
            <v>0</v>
          </cell>
          <cell r="AL243">
            <v>2950000</v>
          </cell>
          <cell r="AM243" t="str">
            <v>A</v>
          </cell>
          <cell r="AN243" t="str">
            <v>H</v>
          </cell>
          <cell r="AO243">
            <v>44433</v>
          </cell>
          <cell r="AP243" t="str">
            <v>FOU</v>
          </cell>
          <cell r="AQ243" t="str">
            <v>-</v>
          </cell>
          <cell r="AR243" t="str">
            <v>TTL</v>
          </cell>
          <cell r="AS243" t="str">
            <v>TL</v>
          </cell>
          <cell r="AT243" t="str">
            <v>BPP</v>
          </cell>
          <cell r="AU243" t="str">
            <v>KT</v>
          </cell>
          <cell r="AV243" t="str">
            <v>NT</v>
          </cell>
          <cell r="AW243" t="str">
            <v>C</v>
          </cell>
        </row>
        <row r="244">
          <cell r="C244">
            <v>716163</v>
          </cell>
          <cell r="D244" t="str">
            <v>Purworejo</v>
          </cell>
          <cell r="E244">
            <v>26261</v>
          </cell>
          <cell r="F244" t="str">
            <v>P</v>
          </cell>
          <cell r="G244" t="str">
            <v>Katolik</v>
          </cell>
          <cell r="H244" t="str">
            <v>K/3</v>
          </cell>
          <cell r="I244" t="str">
            <v>3604052411710001</v>
          </cell>
          <cell r="J244"/>
          <cell r="K244"/>
          <cell r="L244"/>
          <cell r="M244" t="str">
            <v>SMA/SMK</v>
          </cell>
          <cell r="N244" t="str">
            <v>Biologi</v>
          </cell>
          <cell r="O244"/>
          <cell r="P244" t="str">
            <v>-</v>
          </cell>
          <cell r="Q244">
            <v>43374</v>
          </cell>
          <cell r="R244">
            <v>43374</v>
          </cell>
          <cell r="S244" t="str">
            <v>Definitif</v>
          </cell>
          <cell r="T244" t="str">
            <v>Penanggungjawab Gudang</v>
          </cell>
          <cell r="U244" t="str">
            <v>Penanggungjawab Gudang</v>
          </cell>
          <cell r="V244">
            <v>44105</v>
          </cell>
          <cell r="W244" t="str">
            <v>BAGIAN GUDANG</v>
          </cell>
          <cell r="X244" t="str">
            <v>DIVISI PEMBANGKIT</v>
          </cell>
          <cell r="Y244" t="str">
            <v>Core</v>
          </cell>
          <cell r="Z244">
            <v>6</v>
          </cell>
          <cell r="AA244">
            <v>2</v>
          </cell>
          <cell r="AB244">
            <v>44424</v>
          </cell>
          <cell r="AC244">
            <v>4900000</v>
          </cell>
          <cell r="AD244">
            <v>544444</v>
          </cell>
          <cell r="AE244">
            <v>772555.55555555597</v>
          </cell>
          <cell r="AF244">
            <v>0</v>
          </cell>
          <cell r="AG244">
            <v>6216999.555555556</v>
          </cell>
          <cell r="AH244">
            <v>2450000</v>
          </cell>
          <cell r="AI244">
            <v>0</v>
          </cell>
          <cell r="AJ244">
            <v>0</v>
          </cell>
          <cell r="AK244">
            <v>0</v>
          </cell>
          <cell r="AL244">
            <v>2450000</v>
          </cell>
          <cell r="AM244" t="str">
            <v>A</v>
          </cell>
          <cell r="AN244" t="str">
            <v>H</v>
          </cell>
          <cell r="AO244">
            <v>44433</v>
          </cell>
          <cell r="AP244" t="str">
            <v>DPM</v>
          </cell>
          <cell r="AQ244" t="str">
            <v>PIV</v>
          </cell>
          <cell r="AR244" t="str">
            <v>TTL</v>
          </cell>
          <cell r="AS244" t="str">
            <v>TTL</v>
          </cell>
          <cell r="AT244" t="str">
            <v>-</v>
          </cell>
          <cell r="AU244" t="str">
            <v>KT</v>
          </cell>
          <cell r="AV244" t="str">
            <v>T</v>
          </cell>
          <cell r="AW244" t="str">
            <v>C</v>
          </cell>
        </row>
        <row r="245">
          <cell r="C245">
            <v>715344</v>
          </cell>
          <cell r="D245" t="str">
            <v>Klaten</v>
          </cell>
          <cell r="E245">
            <v>26275</v>
          </cell>
          <cell r="F245" t="str">
            <v>W</v>
          </cell>
          <cell r="G245" t="str">
            <v>Islam</v>
          </cell>
          <cell r="H245" t="str">
            <v>K/1</v>
          </cell>
          <cell r="I245"/>
          <cell r="J245" t="str">
            <v>Perum banjar sari asri D1/1 cerme Gresik</v>
          </cell>
          <cell r="K245" t="str">
            <v>6281331744759</v>
          </cell>
          <cell r="L245"/>
          <cell r="M245" t="str">
            <v>SMA</v>
          </cell>
          <cell r="N245" t="str">
            <v xml:space="preserve"> A2 </v>
          </cell>
          <cell r="O245"/>
          <cell r="P245" t="str">
            <v>1991</v>
          </cell>
          <cell r="Q245">
            <v>34827</v>
          </cell>
          <cell r="R245">
            <v>34827</v>
          </cell>
          <cell r="S245" t="str">
            <v>Definitif</v>
          </cell>
          <cell r="T245" t="str">
            <v>Supervisor Pengendalian Produksi</v>
          </cell>
          <cell r="U245" t="str">
            <v>Supervisor Pengendalian Produksi</v>
          </cell>
          <cell r="V245" t="str">
            <v>-</v>
          </cell>
          <cell r="W245" t="str">
            <v>BAGIAN PENGENDALIAN MATERIAL &amp; PRODUKSI</v>
          </cell>
          <cell r="X245" t="str">
            <v>DIVISI INDUSTRI KOMPONEN &amp; PERMESINAN</v>
          </cell>
          <cell r="Y245" t="str">
            <v>Core</v>
          </cell>
          <cell r="Z245">
            <v>4</v>
          </cell>
          <cell r="AA245">
            <v>5</v>
          </cell>
          <cell r="AB245">
            <v>44424</v>
          </cell>
          <cell r="AC245">
            <v>7900000</v>
          </cell>
          <cell r="AD245">
            <v>877778</v>
          </cell>
          <cell r="AE245">
            <v>2172063.333333333</v>
          </cell>
          <cell r="AF245">
            <v>2079770</v>
          </cell>
          <cell r="AG245">
            <v>13029611.333333332</v>
          </cell>
          <cell r="AH245">
            <v>5175000</v>
          </cell>
          <cell r="AI245">
            <v>575000</v>
          </cell>
          <cell r="AJ245">
            <v>2172063.333333333</v>
          </cell>
          <cell r="AK245">
            <v>1039885</v>
          </cell>
          <cell r="AL245">
            <v>8961948.3333333321</v>
          </cell>
          <cell r="AM245" t="str">
            <v>A</v>
          </cell>
          <cell r="AN245" t="str">
            <v>H</v>
          </cell>
          <cell r="AO245">
            <v>44743</v>
          </cell>
          <cell r="AP245" t="str">
            <v>DKP</v>
          </cell>
          <cell r="AQ245" t="str">
            <v>PIV</v>
          </cell>
          <cell r="AR245" t="str">
            <v>TTL</v>
          </cell>
          <cell r="AS245" t="str">
            <v>TTL</v>
          </cell>
          <cell r="AT245" t="str">
            <v>-</v>
          </cell>
          <cell r="AU245" t="str">
            <v>KT</v>
          </cell>
          <cell r="AV245" t="str">
            <v>NT</v>
          </cell>
          <cell r="AW245" t="str">
            <v>C</v>
          </cell>
        </row>
        <row r="246">
          <cell r="C246">
            <v>726015</v>
          </cell>
          <cell r="D246" t="str">
            <v>Cilegon</v>
          </cell>
          <cell r="E246">
            <v>26300</v>
          </cell>
          <cell r="F246" t="str">
            <v>P</v>
          </cell>
          <cell r="G246" t="str">
            <v>Islam</v>
          </cell>
          <cell r="H246" t="str">
            <v>K/2</v>
          </cell>
          <cell r="I246" t="str">
            <v>3672070506740001</v>
          </cell>
          <cell r="J246" t="str">
            <v>Jln H.Agus Salim. Link Weri Rt 02/01 Kebonsari Citangkil Cilegon</v>
          </cell>
          <cell r="K246"/>
          <cell r="L246"/>
          <cell r="M246" t="str">
            <v>SMA/SMK</v>
          </cell>
          <cell r="N246" t="str">
            <v>MEKANIK UMUM</v>
          </cell>
          <cell r="O246"/>
          <cell r="P246" t="str">
            <v>-</v>
          </cell>
          <cell r="Q246">
            <v>43374</v>
          </cell>
          <cell r="R246">
            <v>43374</v>
          </cell>
          <cell r="S246" t="str">
            <v>Definitif</v>
          </cell>
          <cell r="T246" t="str">
            <v>Junior Officer LP IC/OC</v>
          </cell>
          <cell r="U246" t="str">
            <v>Junior Officer LP IC/OC</v>
          </cell>
          <cell r="V246">
            <v>44105</v>
          </cell>
          <cell r="W246" t="str">
            <v>PRODUKSI FABRIKASI</v>
          </cell>
          <cell r="X246" t="str">
            <v>PABRIK KOMPONEN TURBIN</v>
          </cell>
          <cell r="Y246" t="str">
            <v>Core</v>
          </cell>
          <cell r="Z246">
            <v>5</v>
          </cell>
          <cell r="AA246">
            <v>4</v>
          </cell>
          <cell r="AB246">
            <v>44424</v>
          </cell>
          <cell r="AC246">
            <v>6900000</v>
          </cell>
          <cell r="AD246">
            <v>766667</v>
          </cell>
          <cell r="AE246">
            <v>1276807.4999999991</v>
          </cell>
          <cell r="AF246">
            <v>0</v>
          </cell>
          <cell r="AG246">
            <v>8943474.5</v>
          </cell>
          <cell r="AH246">
            <v>5175000</v>
          </cell>
          <cell r="AI246">
            <v>575000</v>
          </cell>
          <cell r="AJ246">
            <v>1276807.4999999991</v>
          </cell>
          <cell r="AK246">
            <v>0</v>
          </cell>
          <cell r="AL246">
            <v>7026807.4999999991</v>
          </cell>
          <cell r="AM246" t="str">
            <v>A</v>
          </cell>
          <cell r="AN246" t="str">
            <v>-</v>
          </cell>
          <cell r="AO246" t="str">
            <v>-</v>
          </cell>
          <cell r="AP246" t="str">
            <v>PKT</v>
          </cell>
          <cell r="AQ246" t="str">
            <v>-</v>
          </cell>
          <cell r="AR246" t="str">
            <v>TTL</v>
          </cell>
          <cell r="AS246" t="str">
            <v>TL</v>
          </cell>
          <cell r="AT246" t="str">
            <v>-</v>
          </cell>
          <cell r="AU246" t="str">
            <v>KT</v>
          </cell>
          <cell r="AV246" t="str">
            <v>T</v>
          </cell>
          <cell r="AW246" t="str">
            <v>C</v>
          </cell>
        </row>
        <row r="247">
          <cell r="C247">
            <v>726025</v>
          </cell>
          <cell r="D247" t="str">
            <v>Cilegon</v>
          </cell>
          <cell r="E247">
            <v>26349</v>
          </cell>
          <cell r="F247" t="str">
            <v>P</v>
          </cell>
          <cell r="G247" t="str">
            <v>Islam</v>
          </cell>
          <cell r="H247" t="str">
            <v>K/2</v>
          </cell>
          <cell r="I247" t="str">
            <v>3672082002720001</v>
          </cell>
          <cell r="J247" t="str">
            <v>Link. Sukajaya Rt.003/006 Kel. Kebonsari Kec. Citangkil Cilegon</v>
          </cell>
          <cell r="K247"/>
          <cell r="L247"/>
          <cell r="M247" t="str">
            <v>SMA/SMK</v>
          </cell>
          <cell r="N247" t="str">
            <v>-</v>
          </cell>
          <cell r="O247"/>
          <cell r="P247" t="str">
            <v>-</v>
          </cell>
          <cell r="Q247">
            <v>43374</v>
          </cell>
          <cell r="R247">
            <v>43374</v>
          </cell>
          <cell r="S247" t="str">
            <v>Definitif</v>
          </cell>
          <cell r="T247" t="str">
            <v>Pelaksana Ahli Fabrikasi</v>
          </cell>
          <cell r="U247" t="str">
            <v>Pelaksana Ahli Fabrikasi</v>
          </cell>
          <cell r="V247">
            <v>44105</v>
          </cell>
          <cell r="W247" t="str">
            <v>PRODUKSI FABRIKASI</v>
          </cell>
          <cell r="X247" t="str">
            <v>PABRIK KOMPONEN TURBIN</v>
          </cell>
          <cell r="Y247" t="str">
            <v>Core</v>
          </cell>
          <cell r="Z247">
            <v>6</v>
          </cell>
          <cell r="AA247">
            <v>2</v>
          </cell>
          <cell r="AB247">
            <v>44424</v>
          </cell>
          <cell r="AC247">
            <v>4900000</v>
          </cell>
          <cell r="AD247">
            <v>544444</v>
          </cell>
          <cell r="AE247">
            <v>373955.55555555597</v>
          </cell>
          <cell r="AF247">
            <v>0</v>
          </cell>
          <cell r="AG247">
            <v>5818399.555555556</v>
          </cell>
          <cell r="AH247">
            <v>3675000</v>
          </cell>
          <cell r="AI247">
            <v>408333.33333333337</v>
          </cell>
          <cell r="AJ247">
            <v>373955.55555555597</v>
          </cell>
          <cell r="AK247">
            <v>0</v>
          </cell>
          <cell r="AL247">
            <v>4457288.8888888899</v>
          </cell>
          <cell r="AM247" t="str">
            <v>A</v>
          </cell>
          <cell r="AN247" t="str">
            <v>-</v>
          </cell>
          <cell r="AO247" t="str">
            <v>-</v>
          </cell>
          <cell r="AP247" t="str">
            <v>PKT</v>
          </cell>
          <cell r="AQ247" t="str">
            <v>-</v>
          </cell>
          <cell r="AR247" t="str">
            <v>TL</v>
          </cell>
          <cell r="AS247" t="str">
            <v>TL</v>
          </cell>
          <cell r="AT247" t="str">
            <v>-</v>
          </cell>
          <cell r="AU247" t="str">
            <v>KT</v>
          </cell>
          <cell r="AV247" t="str">
            <v>T</v>
          </cell>
          <cell r="AW247" t="str">
            <v>C</v>
          </cell>
        </row>
        <row r="248">
          <cell r="C248">
            <v>726020</v>
          </cell>
          <cell r="D248" t="str">
            <v>Serang</v>
          </cell>
          <cell r="E248">
            <v>26394</v>
          </cell>
          <cell r="F248" t="str">
            <v>P</v>
          </cell>
          <cell r="G248" t="str">
            <v>Islam</v>
          </cell>
          <cell r="H248" t="str">
            <v>K/2</v>
          </cell>
          <cell r="I248" t="str">
            <v>3515181209690008</v>
          </cell>
          <cell r="J248" t="str">
            <v>Kp. Rawagondang Rt 01 Rw 06, Citangkil, Ciwandan, Serang  Serang</v>
          </cell>
          <cell r="K248"/>
          <cell r="L248"/>
          <cell r="M248" t="str">
            <v>SMA/SMK</v>
          </cell>
          <cell r="N248" t="str">
            <v>Mekanik Umum</v>
          </cell>
          <cell r="O248"/>
          <cell r="P248" t="str">
            <v>-</v>
          </cell>
          <cell r="Q248">
            <v>43374</v>
          </cell>
          <cell r="R248">
            <v>43374</v>
          </cell>
          <cell r="S248" t="str">
            <v>Definitif</v>
          </cell>
          <cell r="T248" t="str">
            <v>Junior Officer Blade Ring</v>
          </cell>
          <cell r="U248" t="str">
            <v>Junior Officer Blade Ring</v>
          </cell>
          <cell r="V248">
            <v>44105</v>
          </cell>
          <cell r="W248" t="str">
            <v>PRODUKSI FABRIKASI</v>
          </cell>
          <cell r="X248" t="str">
            <v>PABRIK KOMPONEN TURBIN</v>
          </cell>
          <cell r="Y248" t="str">
            <v>Core</v>
          </cell>
          <cell r="Z248">
            <v>5</v>
          </cell>
          <cell r="AA248">
            <v>5</v>
          </cell>
          <cell r="AB248">
            <v>44424</v>
          </cell>
          <cell r="AC248">
            <v>7900000</v>
          </cell>
          <cell r="AD248">
            <v>877778</v>
          </cell>
          <cell r="AE248">
            <v>2175897.972222222</v>
          </cell>
          <cell r="AF248">
            <v>0</v>
          </cell>
          <cell r="AG248">
            <v>10953675.972222222</v>
          </cell>
          <cell r="AH248">
            <v>5925000</v>
          </cell>
          <cell r="AI248">
            <v>658333.33333333326</v>
          </cell>
          <cell r="AJ248">
            <v>2175897.972222222</v>
          </cell>
          <cell r="AK248">
            <v>0</v>
          </cell>
          <cell r="AL248">
            <v>8759231.305555556</v>
          </cell>
          <cell r="AM248" t="str">
            <v>A</v>
          </cell>
          <cell r="AN248" t="str">
            <v>-</v>
          </cell>
          <cell r="AO248" t="str">
            <v>-</v>
          </cell>
          <cell r="AP248" t="str">
            <v>PKT</v>
          </cell>
          <cell r="AQ248" t="str">
            <v>-</v>
          </cell>
          <cell r="AR248" t="str">
            <v>TTL</v>
          </cell>
          <cell r="AS248" t="str">
            <v>TL</v>
          </cell>
          <cell r="AT248" t="str">
            <v>-</v>
          </cell>
          <cell r="AU248" t="str">
            <v>KT</v>
          </cell>
          <cell r="AV248" t="str">
            <v>T</v>
          </cell>
          <cell r="AW248" t="str">
            <v>C</v>
          </cell>
        </row>
        <row r="249">
          <cell r="C249">
            <v>726199</v>
          </cell>
          <cell r="D249" t="str">
            <v>Serang</v>
          </cell>
          <cell r="E249">
            <v>26396</v>
          </cell>
          <cell r="F249" t="str">
            <v>P</v>
          </cell>
          <cell r="G249" t="str">
            <v>Islam</v>
          </cell>
          <cell r="H249" t="str">
            <v>K/3</v>
          </cell>
          <cell r="I249" t="str">
            <v>3578140609800004</v>
          </cell>
          <cell r="J249" t="str">
            <v>LINK.DELINGSENG DS/KEL.KEBONSARI RT/RW.001/001 KEC.CITANGKIL KOTA CILEGON BANTEN KOTA CILEGON</v>
          </cell>
          <cell r="K249"/>
          <cell r="L249"/>
          <cell r="M249" t="str">
            <v>SMA/SMK</v>
          </cell>
          <cell r="N249" t="str">
            <v>MESIN PRODUKSI</v>
          </cell>
          <cell r="O249"/>
          <cell r="P249" t="str">
            <v>-</v>
          </cell>
          <cell r="Q249">
            <v>43374</v>
          </cell>
          <cell r="R249">
            <v>43374</v>
          </cell>
          <cell r="S249" t="str">
            <v>Definitif</v>
          </cell>
          <cell r="T249" t="str">
            <v>Pelaksana Ahli Produksi</v>
          </cell>
          <cell r="U249" t="str">
            <v>Pelaksana Ahli Produksi</v>
          </cell>
          <cell r="V249">
            <v>44105</v>
          </cell>
          <cell r="W249" t="str">
            <v>PRODUKSI KOMPONEN</v>
          </cell>
          <cell r="X249" t="str">
            <v>PABRIK KOMPONEN TURBIN</v>
          </cell>
          <cell r="Y249" t="str">
            <v>Core</v>
          </cell>
          <cell r="Z249">
            <v>6</v>
          </cell>
          <cell r="AA249">
            <v>1</v>
          </cell>
          <cell r="AB249">
            <v>44424</v>
          </cell>
          <cell r="AC249">
            <v>4500000</v>
          </cell>
          <cell r="AD249">
            <v>500000</v>
          </cell>
          <cell r="AE249">
            <v>592600</v>
          </cell>
          <cell r="AF249">
            <v>0</v>
          </cell>
          <cell r="AG249">
            <v>5592600</v>
          </cell>
          <cell r="AH249">
            <v>3375000</v>
          </cell>
          <cell r="AI249">
            <v>375000</v>
          </cell>
          <cell r="AJ249">
            <v>592600</v>
          </cell>
          <cell r="AK249">
            <v>0</v>
          </cell>
          <cell r="AL249">
            <v>4342600</v>
          </cell>
          <cell r="AM249" t="str">
            <v>A</v>
          </cell>
          <cell r="AN249" t="str">
            <v>-</v>
          </cell>
          <cell r="AO249" t="str">
            <v>-</v>
          </cell>
          <cell r="AP249" t="str">
            <v>PKT</v>
          </cell>
          <cell r="AQ249" t="str">
            <v>-</v>
          </cell>
          <cell r="AR249" t="str">
            <v>TL</v>
          </cell>
          <cell r="AS249" t="str">
            <v>TL</v>
          </cell>
          <cell r="AT249" t="str">
            <v>-</v>
          </cell>
          <cell r="AU249" t="str">
            <v>KT</v>
          </cell>
          <cell r="AV249" t="str">
            <v>T</v>
          </cell>
          <cell r="AW249" t="str">
            <v>C</v>
          </cell>
        </row>
        <row r="250">
          <cell r="C250">
            <v>725313</v>
          </cell>
          <cell r="D250" t="str">
            <v>Yogyakarta</v>
          </cell>
          <cell r="E250">
            <v>26399</v>
          </cell>
          <cell r="F250" t="str">
            <v>W</v>
          </cell>
          <cell r="G250" t="str">
            <v>Islam</v>
          </cell>
          <cell r="H250" t="str">
            <v>K/1</v>
          </cell>
          <cell r="I250" t="str">
            <v>3672082903720001</v>
          </cell>
          <cell r="J250" t="str">
            <v>Perum Banjarsari Asri Blok O/13 Gresik</v>
          </cell>
          <cell r="K250" t="str">
            <v>6281332625519</v>
          </cell>
          <cell r="L250"/>
          <cell r="M250" t="str">
            <v>SMEA</v>
          </cell>
          <cell r="N250" t="str">
            <v>Perkantoran</v>
          </cell>
          <cell r="O250"/>
          <cell r="P250" t="str">
            <v>1991</v>
          </cell>
          <cell r="Q250">
            <v>34827</v>
          </cell>
          <cell r="R250">
            <v>34827</v>
          </cell>
          <cell r="S250" t="str">
            <v>Definitif</v>
          </cell>
          <cell r="T250" t="str">
            <v>Manager Inventori</v>
          </cell>
          <cell r="U250" t="str">
            <v>Manager Inventori</v>
          </cell>
          <cell r="V250">
            <v>44151</v>
          </cell>
          <cell r="W250" t="str">
            <v>BAGIAN INVENTORI</v>
          </cell>
          <cell r="X250" t="str">
            <v>DIVISI INDUSTRI KOMPONEN &amp; PERMESINAN</v>
          </cell>
          <cell r="Y250" t="str">
            <v>Core</v>
          </cell>
          <cell r="Z250">
            <v>3</v>
          </cell>
          <cell r="AA250">
            <v>5</v>
          </cell>
          <cell r="AB250">
            <v>44424</v>
          </cell>
          <cell r="AC250">
            <v>7900000</v>
          </cell>
          <cell r="AD250">
            <v>877778</v>
          </cell>
          <cell r="AE250">
            <v>1535117.222222222</v>
          </cell>
          <cell r="AF250">
            <v>2684905</v>
          </cell>
          <cell r="AG250">
            <v>12997800.222222222</v>
          </cell>
          <cell r="AH250">
            <v>5925000</v>
          </cell>
          <cell r="AI250">
            <v>658333.33333333326</v>
          </cell>
          <cell r="AJ250">
            <v>1535117.222222222</v>
          </cell>
          <cell r="AK250">
            <v>1342452.5</v>
          </cell>
          <cell r="AL250">
            <v>9460903.055555556</v>
          </cell>
          <cell r="AM250" t="str">
            <v>A</v>
          </cell>
          <cell r="AN250" t="str">
            <v>H</v>
          </cell>
          <cell r="AO250">
            <v>44743</v>
          </cell>
          <cell r="AP250" t="str">
            <v>DKP</v>
          </cell>
          <cell r="AQ250" t="str">
            <v>PIV</v>
          </cell>
          <cell r="AR250" t="str">
            <v>TTL</v>
          </cell>
          <cell r="AS250" t="str">
            <v>TTL</v>
          </cell>
          <cell r="AT250" t="str">
            <v>-</v>
          </cell>
          <cell r="AU250" t="str">
            <v>KT</v>
          </cell>
          <cell r="AV250" t="str">
            <v>NT</v>
          </cell>
          <cell r="AW250" t="str">
            <v>C</v>
          </cell>
        </row>
        <row r="251">
          <cell r="C251">
            <v>726010</v>
          </cell>
          <cell r="D251" t="str">
            <v>Sleman</v>
          </cell>
          <cell r="E251">
            <v>26418</v>
          </cell>
          <cell r="F251" t="str">
            <v>P</v>
          </cell>
          <cell r="G251" t="str">
            <v>Islam</v>
          </cell>
          <cell r="H251" t="str">
            <v>K/3</v>
          </cell>
          <cell r="I251" t="str">
            <v>3404052904720003</v>
          </cell>
          <cell r="J251" t="str">
            <v>Perum Bck Blok A4 No 10 Rt 1/6 Desa/Kel. Cibeber Kec. Cibeber Cilegon</v>
          </cell>
          <cell r="K251"/>
          <cell r="L251"/>
          <cell r="M251" t="str">
            <v>SMA/SMK</v>
          </cell>
          <cell r="N251" t="str">
            <v>BIOLOGI / IPA</v>
          </cell>
          <cell r="O251"/>
          <cell r="P251" t="str">
            <v>-</v>
          </cell>
          <cell r="Q251">
            <v>43374</v>
          </cell>
          <cell r="R251">
            <v>43374</v>
          </cell>
          <cell r="S251" t="str">
            <v>Definitif</v>
          </cell>
          <cell r="T251" t="str">
            <v>Fitter</v>
          </cell>
          <cell r="U251" t="str">
            <v>Fitter</v>
          </cell>
          <cell r="V251">
            <v>44105</v>
          </cell>
          <cell r="W251" t="str">
            <v>PRODUKSI FABRIKASI</v>
          </cell>
          <cell r="X251" t="str">
            <v>PABRIK KOMPONEN TURBIN</v>
          </cell>
          <cell r="Y251" t="str">
            <v>Core</v>
          </cell>
          <cell r="Z251">
            <v>6</v>
          </cell>
          <cell r="AA251">
            <v>2</v>
          </cell>
          <cell r="AB251">
            <v>44424</v>
          </cell>
          <cell r="AC251">
            <v>4900000</v>
          </cell>
          <cell r="AD251">
            <v>544444</v>
          </cell>
          <cell r="AE251">
            <v>772555.55555555597</v>
          </cell>
          <cell r="AF251">
            <v>0</v>
          </cell>
          <cell r="AG251">
            <v>6216999.555555556</v>
          </cell>
          <cell r="AH251">
            <v>2450000</v>
          </cell>
          <cell r="AI251">
            <v>0</v>
          </cell>
          <cell r="AJ251">
            <v>0</v>
          </cell>
          <cell r="AK251">
            <v>0</v>
          </cell>
          <cell r="AL251">
            <v>2450000</v>
          </cell>
          <cell r="AM251" t="str">
            <v>A</v>
          </cell>
          <cell r="AN251" t="str">
            <v>H</v>
          </cell>
          <cell r="AO251">
            <v>44516</v>
          </cell>
          <cell r="AP251" t="str">
            <v>PKT</v>
          </cell>
          <cell r="AQ251" t="str">
            <v>-</v>
          </cell>
          <cell r="AR251" t="str">
            <v>TL</v>
          </cell>
          <cell r="AS251" t="str">
            <v>TL</v>
          </cell>
          <cell r="AT251" t="str">
            <v>-</v>
          </cell>
          <cell r="AU251" t="str">
            <v>KT</v>
          </cell>
          <cell r="AV251" t="str">
            <v>NT</v>
          </cell>
          <cell r="AW251" t="str">
            <v>C</v>
          </cell>
        </row>
        <row r="252">
          <cell r="C252">
            <v>725913</v>
          </cell>
          <cell r="D252" t="str">
            <v>Serang</v>
          </cell>
          <cell r="E252">
            <v>26420</v>
          </cell>
          <cell r="F252" t="str">
            <v>P</v>
          </cell>
          <cell r="G252" t="str">
            <v>Islam</v>
          </cell>
          <cell r="H252" t="str">
            <v>K/3</v>
          </cell>
          <cell r="I252" t="str">
            <v>3578146410880001</v>
          </cell>
          <cell r="J252" t="str">
            <v>Kubong Wates No 41 Rt/Rw 01/08  Cilegon</v>
          </cell>
          <cell r="K252"/>
          <cell r="L252"/>
          <cell r="M252" t="str">
            <v>SMA/SMK</v>
          </cell>
          <cell r="N252" t="str">
            <v>-</v>
          </cell>
          <cell r="O252"/>
          <cell r="P252" t="str">
            <v>-</v>
          </cell>
          <cell r="Q252">
            <v>43374</v>
          </cell>
          <cell r="R252">
            <v>43374</v>
          </cell>
          <cell r="S252" t="str">
            <v>Definitif</v>
          </cell>
          <cell r="T252" t="str">
            <v>Operator Blasting</v>
          </cell>
          <cell r="U252" t="str">
            <v>Operator Blasting</v>
          </cell>
          <cell r="V252">
            <v>44105</v>
          </cell>
          <cell r="W252" t="str">
            <v>PRODUKSI KOMPONEN</v>
          </cell>
          <cell r="X252" t="str">
            <v>PABRIK KOMPONEN TURBIN</v>
          </cell>
          <cell r="Y252" t="str">
            <v>Core</v>
          </cell>
          <cell r="Z252">
            <v>6</v>
          </cell>
          <cell r="AA252">
            <v>1</v>
          </cell>
          <cell r="AB252">
            <v>44424</v>
          </cell>
          <cell r="AC252">
            <v>4500000</v>
          </cell>
          <cell r="AD252">
            <v>500000</v>
          </cell>
          <cell r="AE252">
            <v>-292200</v>
          </cell>
          <cell r="AF252">
            <v>0</v>
          </cell>
          <cell r="AG252">
            <v>4707800</v>
          </cell>
          <cell r="AH252">
            <v>3375000</v>
          </cell>
          <cell r="AI252">
            <v>375000</v>
          </cell>
          <cell r="AJ252">
            <v>-292200</v>
          </cell>
          <cell r="AK252">
            <v>0</v>
          </cell>
          <cell r="AL252">
            <v>3457800</v>
          </cell>
          <cell r="AM252" t="str">
            <v>A</v>
          </cell>
          <cell r="AN252" t="str">
            <v>-</v>
          </cell>
          <cell r="AO252" t="str">
            <v>-</v>
          </cell>
          <cell r="AP252" t="str">
            <v>PKT</v>
          </cell>
          <cell r="AQ252" t="str">
            <v>-</v>
          </cell>
          <cell r="AR252" t="str">
            <v>TL</v>
          </cell>
          <cell r="AS252" t="str">
            <v>TL</v>
          </cell>
          <cell r="AT252" t="str">
            <v>-</v>
          </cell>
          <cell r="AU252" t="str">
            <v>KT</v>
          </cell>
          <cell r="AV252" t="str">
            <v>T</v>
          </cell>
          <cell r="AW252" t="str">
            <v>C</v>
          </cell>
        </row>
        <row r="253">
          <cell r="C253">
            <v>726066</v>
          </cell>
          <cell r="D253" t="str">
            <v>Serang</v>
          </cell>
          <cell r="E253">
            <v>26429</v>
          </cell>
          <cell r="F253" t="str">
            <v>P</v>
          </cell>
          <cell r="G253" t="str">
            <v>Islam</v>
          </cell>
          <cell r="H253" t="str">
            <v>K/3</v>
          </cell>
          <cell r="I253" t="str">
            <v>3525141706720004</v>
          </cell>
          <cell r="J253" t="str">
            <v>Jl. Ir. Sutami Kp. Delingseng Rt15/01 No.8, Ds. Kebonsari Cilegon</v>
          </cell>
          <cell r="K253"/>
          <cell r="L253"/>
          <cell r="M253" t="str">
            <v>SMA/SMK</v>
          </cell>
          <cell r="N253" t="str">
            <v>-</v>
          </cell>
          <cell r="O253"/>
          <cell r="P253" t="str">
            <v>-</v>
          </cell>
          <cell r="Q253">
            <v>43374</v>
          </cell>
          <cell r="R253">
            <v>43374</v>
          </cell>
          <cell r="S253" t="str">
            <v>Definitif</v>
          </cell>
          <cell r="T253" t="str">
            <v>Pelaksana Pengelasan</v>
          </cell>
          <cell r="U253" t="str">
            <v>Pelaksana Pengelasan</v>
          </cell>
          <cell r="V253">
            <v>44105</v>
          </cell>
          <cell r="W253" t="str">
            <v>PRODUKSI FABRIKASI</v>
          </cell>
          <cell r="X253" t="str">
            <v>PABRIK KOMPONEN TURBIN</v>
          </cell>
          <cell r="Y253" t="str">
            <v>Core</v>
          </cell>
          <cell r="Z253">
            <v>6</v>
          </cell>
          <cell r="AA253">
            <v>1</v>
          </cell>
          <cell r="AB253">
            <v>44424</v>
          </cell>
          <cell r="AC253">
            <v>4500000</v>
          </cell>
          <cell r="AD253">
            <v>500000</v>
          </cell>
          <cell r="AE253">
            <v>69400</v>
          </cell>
          <cell r="AF253">
            <v>0</v>
          </cell>
          <cell r="AG253">
            <v>5069400</v>
          </cell>
          <cell r="AH253">
            <v>2250000</v>
          </cell>
          <cell r="AI253">
            <v>0</v>
          </cell>
          <cell r="AJ253">
            <v>0</v>
          </cell>
          <cell r="AK253">
            <v>0</v>
          </cell>
          <cell r="AL253">
            <v>2250000</v>
          </cell>
          <cell r="AM253" t="str">
            <v>A</v>
          </cell>
          <cell r="AN253" t="str">
            <v>H</v>
          </cell>
          <cell r="AO253">
            <v>44433</v>
          </cell>
          <cell r="AP253" t="str">
            <v>PKT</v>
          </cell>
          <cell r="AQ253" t="str">
            <v>-</v>
          </cell>
          <cell r="AR253" t="str">
            <v>TL</v>
          </cell>
          <cell r="AS253" t="str">
            <v>TL</v>
          </cell>
          <cell r="AT253" t="str">
            <v>-</v>
          </cell>
          <cell r="AU253" t="str">
            <v>KT</v>
          </cell>
          <cell r="AV253" t="str">
            <v>T</v>
          </cell>
          <cell r="AW253" t="str">
            <v>C</v>
          </cell>
        </row>
        <row r="254">
          <cell r="C254">
            <v>726062</v>
          </cell>
          <cell r="D254" t="str">
            <v>Serang</v>
          </cell>
          <cell r="E254">
            <v>26447</v>
          </cell>
          <cell r="F254" t="str">
            <v>P</v>
          </cell>
          <cell r="G254" t="str">
            <v>Islam</v>
          </cell>
          <cell r="H254" t="str">
            <v>K/2</v>
          </cell>
          <cell r="I254" t="str">
            <v>3604064108770002</v>
          </cell>
          <cell r="J254" t="str">
            <v>Link Kepudenok Jaya Rt Rw 014 002 Kel Desa Lebak Denok Kecamatan Citangkil Cilegon</v>
          </cell>
          <cell r="K254"/>
          <cell r="L254"/>
          <cell r="M254" t="str">
            <v>SMA/SMK</v>
          </cell>
          <cell r="N254" t="str">
            <v>-</v>
          </cell>
          <cell r="O254"/>
          <cell r="P254" t="str">
            <v>-</v>
          </cell>
          <cell r="Q254">
            <v>43374</v>
          </cell>
          <cell r="R254">
            <v>43374</v>
          </cell>
          <cell r="S254" t="str">
            <v>Definitif</v>
          </cell>
          <cell r="T254" t="str">
            <v>Pelaksana Pengelasan</v>
          </cell>
          <cell r="U254" t="str">
            <v>Pelaksana Pengelasan</v>
          </cell>
          <cell r="V254">
            <v>44105</v>
          </cell>
          <cell r="W254" t="str">
            <v>PRODUKSI FABRIKASI</v>
          </cell>
          <cell r="X254" t="str">
            <v>PABRIK KOMPONEN TURBIN</v>
          </cell>
          <cell r="Y254" t="str">
            <v>Core</v>
          </cell>
          <cell r="Z254">
            <v>6</v>
          </cell>
          <cell r="AA254">
            <v>1</v>
          </cell>
          <cell r="AB254">
            <v>44424</v>
          </cell>
          <cell r="AC254">
            <v>4500000</v>
          </cell>
          <cell r="AD254">
            <v>500000</v>
          </cell>
          <cell r="AE254">
            <v>-31100</v>
          </cell>
          <cell r="AF254">
            <v>0</v>
          </cell>
          <cell r="AG254">
            <v>4968900</v>
          </cell>
          <cell r="AH254">
            <v>3375000</v>
          </cell>
          <cell r="AI254">
            <v>375000</v>
          </cell>
          <cell r="AJ254">
            <v>-31100</v>
          </cell>
          <cell r="AK254">
            <v>0</v>
          </cell>
          <cell r="AL254">
            <v>3718900</v>
          </cell>
          <cell r="AM254" t="str">
            <v>A</v>
          </cell>
          <cell r="AN254" t="str">
            <v>-</v>
          </cell>
          <cell r="AO254" t="str">
            <v>-</v>
          </cell>
          <cell r="AP254" t="str">
            <v>PKT</v>
          </cell>
          <cell r="AQ254" t="str">
            <v>-</v>
          </cell>
          <cell r="AR254" t="str">
            <v>TL</v>
          </cell>
          <cell r="AS254" t="str">
            <v>TL</v>
          </cell>
          <cell r="AT254" t="str">
            <v>-</v>
          </cell>
          <cell r="AU254" t="str">
            <v>KT</v>
          </cell>
          <cell r="AV254" t="str">
            <v>T</v>
          </cell>
          <cell r="AW254" t="str">
            <v>C</v>
          </cell>
        </row>
        <row r="255">
          <cell r="C255">
            <v>725016</v>
          </cell>
          <cell r="D255" t="str">
            <v>Sidoarjo</v>
          </cell>
          <cell r="E255">
            <v>26455</v>
          </cell>
          <cell r="F255" t="str">
            <v>P</v>
          </cell>
          <cell r="G255" t="str">
            <v>Islam</v>
          </cell>
          <cell r="H255" t="str">
            <v>K/-</v>
          </cell>
          <cell r="I255" t="str">
            <v>3528040903940004</v>
          </cell>
          <cell r="J255"/>
          <cell r="K255"/>
          <cell r="L255"/>
          <cell r="M255" t="str">
            <v>S1</v>
          </cell>
          <cell r="N255" t="str">
            <v>Teknik Mesin</v>
          </cell>
          <cell r="O255"/>
          <cell r="P255" t="str">
            <v>1989</v>
          </cell>
          <cell r="Q255">
            <v>33112</v>
          </cell>
          <cell r="R255">
            <v>33801</v>
          </cell>
          <cell r="S255" t="str">
            <v>Definitif</v>
          </cell>
          <cell r="T255" t="str">
            <v xml:space="preserve">Pelaksana Stel / Assembling A  </v>
          </cell>
          <cell r="U255" t="str">
            <v xml:space="preserve">Pelaksana Stel / Assembling A  </v>
          </cell>
          <cell r="V255" t="str">
            <v>-</v>
          </cell>
          <cell r="W255" t="str">
            <v>BAGIAN PRODUKSI PENGECORAN 2</v>
          </cell>
          <cell r="X255" t="str">
            <v>PABRIK PENGECORAN</v>
          </cell>
          <cell r="Y255" t="str">
            <v>Core</v>
          </cell>
          <cell r="Z255">
            <v>6</v>
          </cell>
          <cell r="AA255">
            <v>3</v>
          </cell>
          <cell r="AB255">
            <v>44424</v>
          </cell>
          <cell r="AC255">
            <v>5900000</v>
          </cell>
          <cell r="AD255">
            <v>655556</v>
          </cell>
          <cell r="AE255">
            <v>450394.44444444403</v>
          </cell>
          <cell r="AF255">
            <v>0</v>
          </cell>
          <cell r="AG255">
            <v>7005950.444444444</v>
          </cell>
          <cell r="AH255">
            <v>2950000</v>
          </cell>
          <cell r="AI255">
            <v>0</v>
          </cell>
          <cell r="AJ255">
            <v>0</v>
          </cell>
          <cell r="AK255">
            <v>0</v>
          </cell>
          <cell r="AL255">
            <v>2950000</v>
          </cell>
          <cell r="AM255" t="str">
            <v>A</v>
          </cell>
          <cell r="AN255" t="str">
            <v>H</v>
          </cell>
          <cell r="AO255">
            <v>44433</v>
          </cell>
          <cell r="AP255" t="str">
            <v>FOU</v>
          </cell>
          <cell r="AQ255" t="str">
            <v>-</v>
          </cell>
          <cell r="AR255" t="str">
            <v>TL</v>
          </cell>
          <cell r="AS255" t="str">
            <v>TL</v>
          </cell>
          <cell r="AT255" t="str">
            <v>BP</v>
          </cell>
          <cell r="AU255" t="str">
            <v>KT</v>
          </cell>
          <cell r="AV255" t="str">
            <v>T</v>
          </cell>
          <cell r="AW255" t="str">
            <v>F</v>
          </cell>
        </row>
        <row r="256">
          <cell r="C256">
            <v>726214</v>
          </cell>
          <cell r="D256" t="str">
            <v>Kuningan</v>
          </cell>
          <cell r="E256">
            <v>26456</v>
          </cell>
          <cell r="F256" t="str">
            <v>P</v>
          </cell>
          <cell r="G256" t="str">
            <v>Islam</v>
          </cell>
          <cell r="H256" t="str">
            <v>K/3</v>
          </cell>
          <cell r="I256" t="str">
            <v>3672080606720002</v>
          </cell>
          <cell r="J256" t="str">
            <v>KOM.TWI FWB.29/NO 4 DS/KEL.WARNASARI RT.02 RW.05 KEC.CITANGKIL KOTA CILEGON BANTEN KOTA CILEGON</v>
          </cell>
          <cell r="K256"/>
          <cell r="L256"/>
          <cell r="M256" t="str">
            <v>SMA/SMK</v>
          </cell>
          <cell r="N256" t="str">
            <v>IPS</v>
          </cell>
          <cell r="O256"/>
          <cell r="P256" t="str">
            <v>-</v>
          </cell>
          <cell r="Q256">
            <v>43374</v>
          </cell>
          <cell r="R256">
            <v>43374</v>
          </cell>
          <cell r="S256" t="str">
            <v>Definitif</v>
          </cell>
          <cell r="T256" t="str">
            <v>Operator Mesin</v>
          </cell>
          <cell r="U256" t="str">
            <v>Operator Mesin</v>
          </cell>
          <cell r="V256">
            <v>44105</v>
          </cell>
          <cell r="W256" t="str">
            <v>PRODUKSI KOMPONEN</v>
          </cell>
          <cell r="X256" t="str">
            <v>PABRIK KOMPONEN TURBIN</v>
          </cell>
          <cell r="Y256" t="str">
            <v>Core</v>
          </cell>
          <cell r="Z256">
            <v>6</v>
          </cell>
          <cell r="AA256">
            <v>2</v>
          </cell>
          <cell r="AB256">
            <v>44424</v>
          </cell>
          <cell r="AC256">
            <v>4900000</v>
          </cell>
          <cell r="AD256">
            <v>544444</v>
          </cell>
          <cell r="AE256">
            <v>373955.55555555597</v>
          </cell>
          <cell r="AF256">
            <v>0</v>
          </cell>
          <cell r="AG256">
            <v>5818399.555555556</v>
          </cell>
          <cell r="AH256">
            <v>3675000</v>
          </cell>
          <cell r="AI256">
            <v>408333.33333333337</v>
          </cell>
          <cell r="AJ256">
            <v>373955.55555555597</v>
          </cell>
          <cell r="AK256">
            <v>0</v>
          </cell>
          <cell r="AL256">
            <v>4457288.8888888899</v>
          </cell>
          <cell r="AM256" t="str">
            <v>A</v>
          </cell>
          <cell r="AN256" t="str">
            <v>-</v>
          </cell>
          <cell r="AO256" t="str">
            <v>-</v>
          </cell>
          <cell r="AP256" t="str">
            <v>PKT</v>
          </cell>
          <cell r="AQ256" t="str">
            <v>-</v>
          </cell>
          <cell r="AR256" t="str">
            <v>TL</v>
          </cell>
          <cell r="AS256" t="str">
            <v>TL</v>
          </cell>
          <cell r="AT256" t="str">
            <v>-</v>
          </cell>
          <cell r="AU256" t="str">
            <v>KT</v>
          </cell>
          <cell r="AV256" t="str">
            <v>NT</v>
          </cell>
          <cell r="AW256" t="str">
            <v>C</v>
          </cell>
        </row>
        <row r="257">
          <cell r="C257">
            <v>725938</v>
          </cell>
          <cell r="D257" t="str">
            <v>Yogyakarta</v>
          </cell>
          <cell r="E257">
            <v>26458</v>
          </cell>
          <cell r="F257" t="str">
            <v>P</v>
          </cell>
          <cell r="G257" t="str">
            <v>Islam</v>
          </cell>
          <cell r="H257" t="str">
            <v>K/3</v>
          </cell>
          <cell r="I257" t="str">
            <v>3205195908830002</v>
          </cell>
          <cell r="J257" t="str">
            <v>Jl. Letsuprapto Rt.009 Rw.004 Ds. Ramanuju Kec. Purwakarta Cilegon</v>
          </cell>
          <cell r="K257"/>
          <cell r="L257"/>
          <cell r="M257" t="str">
            <v>SMA/SMK</v>
          </cell>
          <cell r="N257" t="str">
            <v>-</v>
          </cell>
          <cell r="O257"/>
          <cell r="P257" t="str">
            <v>-</v>
          </cell>
          <cell r="Q257">
            <v>43374</v>
          </cell>
          <cell r="R257">
            <v>43374</v>
          </cell>
          <cell r="S257" t="str">
            <v>Definitif</v>
          </cell>
          <cell r="T257" t="str">
            <v>Officer Pemotongan &amp; Pengelasan</v>
          </cell>
          <cell r="U257" t="str">
            <v>Officer Pemotongan &amp; Pengelasan</v>
          </cell>
          <cell r="V257">
            <v>44105</v>
          </cell>
          <cell r="W257" t="str">
            <v>PRODUKSI KOMPONEN</v>
          </cell>
          <cell r="X257" t="str">
            <v>PABRIK KOMPONEN TURBIN</v>
          </cell>
          <cell r="Y257" t="str">
            <v>Core</v>
          </cell>
          <cell r="Z257">
            <v>5</v>
          </cell>
          <cell r="AA257">
            <v>4</v>
          </cell>
          <cell r="AB257">
            <v>44424</v>
          </cell>
          <cell r="AC257">
            <v>6900000</v>
          </cell>
          <cell r="AD257">
            <v>766667</v>
          </cell>
          <cell r="AE257">
            <v>1295557.4999999991</v>
          </cell>
          <cell r="AF257">
            <v>0</v>
          </cell>
          <cell r="AG257">
            <v>8962224.5</v>
          </cell>
          <cell r="AH257">
            <v>5175000</v>
          </cell>
          <cell r="AI257">
            <v>575000</v>
          </cell>
          <cell r="AJ257">
            <v>1295557.4999999991</v>
          </cell>
          <cell r="AK257">
            <v>0</v>
          </cell>
          <cell r="AL257">
            <v>7045557.4999999991</v>
          </cell>
          <cell r="AM257" t="str">
            <v>A</v>
          </cell>
          <cell r="AN257" t="str">
            <v>-</v>
          </cell>
          <cell r="AO257" t="str">
            <v>-</v>
          </cell>
          <cell r="AP257" t="str">
            <v>PKT</v>
          </cell>
          <cell r="AQ257" t="str">
            <v>-</v>
          </cell>
          <cell r="AR257" t="str">
            <v>TTL</v>
          </cell>
          <cell r="AS257" t="str">
            <v>TL</v>
          </cell>
          <cell r="AT257" t="str">
            <v>-</v>
          </cell>
          <cell r="AU257" t="str">
            <v>KT</v>
          </cell>
          <cell r="AV257" t="str">
            <v>T</v>
          </cell>
          <cell r="AW257" t="str">
            <v>C</v>
          </cell>
        </row>
        <row r="258">
          <cell r="C258">
            <v>725271</v>
          </cell>
          <cell r="D258" t="str">
            <v>Pacitan</v>
          </cell>
          <cell r="E258">
            <v>26467</v>
          </cell>
          <cell r="F258" t="str">
            <v>P</v>
          </cell>
          <cell r="G258" t="str">
            <v>Islam</v>
          </cell>
          <cell r="H258" t="str">
            <v>K/3</v>
          </cell>
          <cell r="I258" t="str">
            <v>3525111804690001</v>
          </cell>
          <cell r="J258"/>
          <cell r="K258"/>
          <cell r="L258"/>
          <cell r="M258" t="str">
            <v>STM</v>
          </cell>
          <cell r="N258" t="str">
            <v>Mesin</v>
          </cell>
          <cell r="O258"/>
          <cell r="P258">
            <v>1991</v>
          </cell>
          <cell r="Q258">
            <v>34425</v>
          </cell>
          <cell r="R258">
            <v>34790</v>
          </cell>
          <cell r="S258" t="str">
            <v>Definitif</v>
          </cell>
          <cell r="T258" t="str">
            <v xml:space="preserve">Pelaksana Ahli Cetak II (Tangan)  </v>
          </cell>
          <cell r="U258" t="str">
            <v xml:space="preserve">Pelaksana Ahli Cetak II (Tangan)  </v>
          </cell>
          <cell r="V258" t="str">
            <v>-</v>
          </cell>
          <cell r="W258" t="str">
            <v>BAGIAN PRODUKSI PENGECORAN 1</v>
          </cell>
          <cell r="X258" t="str">
            <v>PABRIK PENGECORAN</v>
          </cell>
          <cell r="Y258" t="str">
            <v>Core</v>
          </cell>
          <cell r="Z258">
            <v>6</v>
          </cell>
          <cell r="AA258">
            <v>3</v>
          </cell>
          <cell r="AB258">
            <v>44424</v>
          </cell>
          <cell r="AC258">
            <v>5900000</v>
          </cell>
          <cell r="AD258">
            <v>655556</v>
          </cell>
          <cell r="AE258">
            <v>450394.44444444403</v>
          </cell>
          <cell r="AF258">
            <v>0</v>
          </cell>
          <cell r="AG258">
            <v>7005950.444444444</v>
          </cell>
          <cell r="AH258">
            <v>2950000</v>
          </cell>
          <cell r="AI258">
            <v>0</v>
          </cell>
          <cell r="AJ258">
            <v>0</v>
          </cell>
          <cell r="AK258">
            <v>0</v>
          </cell>
          <cell r="AL258">
            <v>2950000</v>
          </cell>
          <cell r="AM258" t="str">
            <v>A</v>
          </cell>
          <cell r="AN258" t="str">
            <v>H</v>
          </cell>
          <cell r="AO258">
            <v>44562</v>
          </cell>
          <cell r="AP258" t="str">
            <v>FOU</v>
          </cell>
          <cell r="AQ258" t="str">
            <v>-</v>
          </cell>
          <cell r="AR258" t="str">
            <v>TL</v>
          </cell>
          <cell r="AS258" t="str">
            <v>TL</v>
          </cell>
          <cell r="AT258" t="str">
            <v>BP</v>
          </cell>
          <cell r="AU258" t="str">
            <v>KT</v>
          </cell>
          <cell r="AV258" t="str">
            <v>T</v>
          </cell>
          <cell r="AW258" t="str">
            <v>C</v>
          </cell>
        </row>
        <row r="259">
          <cell r="C259">
            <v>725896</v>
          </cell>
          <cell r="D259" t="str">
            <v>Tanjung Karang</v>
          </cell>
          <cell r="E259">
            <v>26473</v>
          </cell>
          <cell r="F259" t="str">
            <v>W</v>
          </cell>
          <cell r="G259" t="str">
            <v>Islam</v>
          </cell>
          <cell r="H259" t="str">
            <v>BK</v>
          </cell>
          <cell r="I259" t="str">
            <v>3525100307940002</v>
          </cell>
          <cell r="J259" t="str">
            <v>Komp. Gedong Cilegon Damai Blok B29/20  Cilegon</v>
          </cell>
          <cell r="K259"/>
          <cell r="L259"/>
          <cell r="M259" t="str">
            <v>S1</v>
          </cell>
          <cell r="N259" t="str">
            <v>Financial Management</v>
          </cell>
          <cell r="O259"/>
          <cell r="P259" t="str">
            <v>-</v>
          </cell>
          <cell r="Q259">
            <v>43374</v>
          </cell>
          <cell r="R259">
            <v>43374</v>
          </cell>
          <cell r="S259" t="str">
            <v>Definitif</v>
          </cell>
          <cell r="T259" t="str">
            <v>Supervisor Control &amp; Administrasi Proyek</v>
          </cell>
          <cell r="U259" t="str">
            <v>Supervisor Control &amp; Administrasi Proyek</v>
          </cell>
          <cell r="V259">
            <v>44667</v>
          </cell>
          <cell r="W259" t="str">
            <v>BAGIAN ADMINISTRASI &amp; KEUANGAN</v>
          </cell>
          <cell r="X259" t="str">
            <v>DIVISI PEMBANGKIT</v>
          </cell>
          <cell r="Y259" t="str">
            <v>Support</v>
          </cell>
          <cell r="Z259">
            <v>4</v>
          </cell>
          <cell r="AA259">
            <v>4</v>
          </cell>
          <cell r="AB259">
            <v>44424</v>
          </cell>
          <cell r="AC259">
            <v>6900000</v>
          </cell>
          <cell r="AD259">
            <v>766667</v>
          </cell>
          <cell r="AE259">
            <v>7480884.8766666669</v>
          </cell>
          <cell r="AF259">
            <v>1707365.0000000002</v>
          </cell>
          <cell r="AG259">
            <v>16854916.876666669</v>
          </cell>
          <cell r="AH259">
            <v>5175000</v>
          </cell>
          <cell r="AI259">
            <v>575000</v>
          </cell>
          <cell r="AJ259">
            <v>7480884.8766666669</v>
          </cell>
          <cell r="AK259">
            <v>853682.50000000012</v>
          </cell>
          <cell r="AL259">
            <v>14084567.376666667</v>
          </cell>
          <cell r="AM259" t="str">
            <v>A</v>
          </cell>
          <cell r="AN259" t="str">
            <v>-</v>
          </cell>
          <cell r="AO259" t="str">
            <v>-</v>
          </cell>
          <cell r="AP259" t="str">
            <v>DPM</v>
          </cell>
          <cell r="AQ259" t="str">
            <v>KSD</v>
          </cell>
          <cell r="AR259" t="str">
            <v>TADM</v>
          </cell>
          <cell r="AS259" t="str">
            <v>TADM</v>
          </cell>
          <cell r="AT259" t="str">
            <v>-</v>
          </cell>
          <cell r="AU259" t="str">
            <v>KT</v>
          </cell>
          <cell r="AV259" t="str">
            <v>T</v>
          </cell>
          <cell r="AW259" t="str">
            <v>F</v>
          </cell>
        </row>
        <row r="260">
          <cell r="C260">
            <v>726023</v>
          </cell>
          <cell r="D260" t="str">
            <v>Serang</v>
          </cell>
          <cell r="E260">
            <v>26503</v>
          </cell>
          <cell r="F260" t="str">
            <v>P</v>
          </cell>
          <cell r="G260" t="str">
            <v>Islam</v>
          </cell>
          <cell r="H260" t="str">
            <v>K/3</v>
          </cell>
          <cell r="I260" t="str">
            <v>3672011110690001</v>
          </cell>
          <cell r="J260" t="str">
            <v>Kp. Kalentemu Timur Rt04/Rw01 Ds. Samang Kaya Kec. Ciwandan  Cilegon</v>
          </cell>
          <cell r="K260"/>
          <cell r="L260"/>
          <cell r="M260" t="str">
            <v>SMA/SMK</v>
          </cell>
          <cell r="N260" t="str">
            <v>-</v>
          </cell>
          <cell r="O260"/>
          <cell r="P260" t="str">
            <v>-</v>
          </cell>
          <cell r="Q260">
            <v>43374</v>
          </cell>
          <cell r="R260">
            <v>43374</v>
          </cell>
          <cell r="S260" t="str">
            <v>Definitif</v>
          </cell>
          <cell r="T260" t="str">
            <v>Pelaksana Ahli Fabrikasi</v>
          </cell>
          <cell r="U260" t="str">
            <v>Pelaksana Ahli Fabrikasi</v>
          </cell>
          <cell r="V260">
            <v>44105</v>
          </cell>
          <cell r="W260" t="str">
            <v>PRODUKSI FABRIKASI</v>
          </cell>
          <cell r="X260" t="str">
            <v>PABRIK KOMPONEN TURBIN</v>
          </cell>
          <cell r="Y260" t="str">
            <v>Core</v>
          </cell>
          <cell r="Z260">
            <v>6</v>
          </cell>
          <cell r="AA260">
            <v>2</v>
          </cell>
          <cell r="AB260">
            <v>44424</v>
          </cell>
          <cell r="AC260">
            <v>4900000</v>
          </cell>
          <cell r="AD260">
            <v>544444</v>
          </cell>
          <cell r="AE260">
            <v>373955.55555555597</v>
          </cell>
          <cell r="AF260">
            <v>0</v>
          </cell>
          <cell r="AG260">
            <v>5818399.555555556</v>
          </cell>
          <cell r="AH260">
            <v>3675000</v>
          </cell>
          <cell r="AI260">
            <v>408333.33333333337</v>
          </cell>
          <cell r="AJ260">
            <v>373955.55555555597</v>
          </cell>
          <cell r="AK260">
            <v>0</v>
          </cell>
          <cell r="AL260">
            <v>4457288.8888888899</v>
          </cell>
          <cell r="AM260" t="str">
            <v>A</v>
          </cell>
          <cell r="AN260" t="str">
            <v>-</v>
          </cell>
          <cell r="AO260" t="str">
            <v>-</v>
          </cell>
          <cell r="AP260" t="str">
            <v>PKT</v>
          </cell>
          <cell r="AQ260" t="str">
            <v>-</v>
          </cell>
          <cell r="AR260" t="str">
            <v>TL</v>
          </cell>
          <cell r="AS260" t="str">
            <v>TL</v>
          </cell>
          <cell r="AT260" t="str">
            <v>-</v>
          </cell>
          <cell r="AU260" t="str">
            <v>KT</v>
          </cell>
          <cell r="AV260" t="str">
            <v>T</v>
          </cell>
          <cell r="AW260" t="str">
            <v>C</v>
          </cell>
        </row>
        <row r="261">
          <cell r="C261">
            <v>725939</v>
          </cell>
          <cell r="D261" t="str">
            <v>Banyumas</v>
          </cell>
          <cell r="E261">
            <v>26519</v>
          </cell>
          <cell r="F261" t="str">
            <v>P</v>
          </cell>
          <cell r="G261" t="str">
            <v>Islam</v>
          </cell>
          <cell r="H261" t="str">
            <v>K/3</v>
          </cell>
          <cell r="I261" t="str">
            <v xml:space="preserve"> 3273140608880002</v>
          </cell>
          <cell r="J261" t="str">
            <v>Kompleks Bpp Blok E2/02 Rt/Rw 015/003 Kel.Pelamunan Kec.Kramatwatu Serang</v>
          </cell>
          <cell r="K261"/>
          <cell r="L261"/>
          <cell r="M261" t="str">
            <v>SMA/SMK</v>
          </cell>
          <cell r="N261" t="str">
            <v>MESIN</v>
          </cell>
          <cell r="O261"/>
          <cell r="P261" t="str">
            <v>-</v>
          </cell>
          <cell r="Q261">
            <v>43374</v>
          </cell>
          <cell r="R261">
            <v>43374</v>
          </cell>
          <cell r="S261" t="str">
            <v>Definitif</v>
          </cell>
          <cell r="T261" t="str">
            <v>Junior Officer Blasting, Painting &amp; Forklift</v>
          </cell>
          <cell r="U261" t="str">
            <v>Junior Officer Blasting, Painting &amp; Forklift</v>
          </cell>
          <cell r="V261">
            <v>44105</v>
          </cell>
          <cell r="W261" t="str">
            <v>PRODUKSI KOMPONEN</v>
          </cell>
          <cell r="X261" t="str">
            <v>PABRIK KOMPONEN TURBIN</v>
          </cell>
          <cell r="Y261" t="str">
            <v>Core</v>
          </cell>
          <cell r="Z261">
            <v>5</v>
          </cell>
          <cell r="AA261">
            <v>5</v>
          </cell>
          <cell r="AB261">
            <v>44424</v>
          </cell>
          <cell r="AC261">
            <v>7900000</v>
          </cell>
          <cell r="AD261">
            <v>877778</v>
          </cell>
          <cell r="AE261">
            <v>1760820.222222222</v>
          </cell>
          <cell r="AF261">
            <v>0</v>
          </cell>
          <cell r="AG261">
            <v>10538598.222222222</v>
          </cell>
          <cell r="AH261">
            <v>5925000</v>
          </cell>
          <cell r="AI261">
            <v>658333.33333333326</v>
          </cell>
          <cell r="AJ261">
            <v>1760820.222222222</v>
          </cell>
          <cell r="AK261">
            <v>0</v>
          </cell>
          <cell r="AL261">
            <v>8344153.555555555</v>
          </cell>
          <cell r="AM261" t="str">
            <v>A</v>
          </cell>
          <cell r="AN261" t="str">
            <v>-</v>
          </cell>
          <cell r="AO261" t="str">
            <v>-</v>
          </cell>
          <cell r="AP261" t="str">
            <v>PKT</v>
          </cell>
          <cell r="AQ261" t="str">
            <v>-</v>
          </cell>
          <cell r="AR261" t="str">
            <v>TTL</v>
          </cell>
          <cell r="AS261" t="str">
            <v>TL</v>
          </cell>
          <cell r="AT261" t="str">
            <v>-</v>
          </cell>
          <cell r="AU261" t="str">
            <v>KT</v>
          </cell>
          <cell r="AV261" t="str">
            <v>T</v>
          </cell>
          <cell r="AW261" t="str">
            <v>C</v>
          </cell>
        </row>
        <row r="262">
          <cell r="C262">
            <v>725936</v>
          </cell>
          <cell r="D262" t="str">
            <v>Jakarta</v>
          </cell>
          <cell r="E262">
            <v>26522</v>
          </cell>
          <cell r="F262" t="str">
            <v>P</v>
          </cell>
          <cell r="G262" t="str">
            <v>Islam</v>
          </cell>
          <cell r="H262" t="str">
            <v>K/2</v>
          </cell>
          <cell r="I262" t="str">
            <v>3672011108720004</v>
          </cell>
          <cell r="J262" t="str">
            <v>KOMP.PCI BLOK D 50 NO.24 RT002 RW004 CIBEBER KOTA CILEGON KOTA CILEGON</v>
          </cell>
          <cell r="K262"/>
          <cell r="L262"/>
          <cell r="M262" t="str">
            <v>D3</v>
          </cell>
          <cell r="N262" t="str">
            <v>MESIN</v>
          </cell>
          <cell r="O262"/>
          <cell r="P262" t="str">
            <v>-</v>
          </cell>
          <cell r="Q262">
            <v>43374</v>
          </cell>
          <cell r="R262">
            <v>43374</v>
          </cell>
          <cell r="S262" t="str">
            <v>Definitif</v>
          </cell>
          <cell r="T262" t="str">
            <v>Junior Officer Persiapan &amp; Pemrograman Mesin</v>
          </cell>
          <cell r="U262" t="str">
            <v>Junior Officer Persiapan &amp; Pemrograman Mesin</v>
          </cell>
          <cell r="V262">
            <v>44105</v>
          </cell>
          <cell r="W262" t="str">
            <v>PRODUKSI KOMPONEN</v>
          </cell>
          <cell r="X262" t="str">
            <v>PABRIK KOMPONEN TURBIN</v>
          </cell>
          <cell r="Y262" t="str">
            <v>Core</v>
          </cell>
          <cell r="Z262">
            <v>5</v>
          </cell>
          <cell r="AA262">
            <v>4</v>
          </cell>
          <cell r="AB262">
            <v>44424</v>
          </cell>
          <cell r="AC262">
            <v>6900000</v>
          </cell>
          <cell r="AD262">
            <v>766667</v>
          </cell>
          <cell r="AE262">
            <v>713041.41666666605</v>
          </cell>
          <cell r="AF262">
            <v>0</v>
          </cell>
          <cell r="AG262">
            <v>8379708.416666666</v>
          </cell>
          <cell r="AH262">
            <v>5175000</v>
          </cell>
          <cell r="AI262">
            <v>575000</v>
          </cell>
          <cell r="AJ262">
            <v>713041.41666666605</v>
          </cell>
          <cell r="AK262">
            <v>0</v>
          </cell>
          <cell r="AL262">
            <v>6463041.416666666</v>
          </cell>
          <cell r="AM262" t="str">
            <v>A</v>
          </cell>
          <cell r="AN262" t="str">
            <v>-</v>
          </cell>
          <cell r="AO262" t="str">
            <v>-</v>
          </cell>
          <cell r="AP262" t="str">
            <v>PKT</v>
          </cell>
          <cell r="AQ262" t="str">
            <v>-</v>
          </cell>
          <cell r="AR262" t="str">
            <v>TTL</v>
          </cell>
          <cell r="AS262" t="str">
            <v>TL</v>
          </cell>
          <cell r="AT262" t="str">
            <v>-</v>
          </cell>
          <cell r="AU262" t="str">
            <v>KT</v>
          </cell>
          <cell r="AV262" t="str">
            <v>T</v>
          </cell>
          <cell r="AW262" t="str">
            <v>D</v>
          </cell>
        </row>
        <row r="263">
          <cell r="C263">
            <v>725387</v>
          </cell>
          <cell r="D263" t="str">
            <v>Grobogan</v>
          </cell>
          <cell r="E263">
            <v>26527</v>
          </cell>
          <cell r="F263" t="str">
            <v>P</v>
          </cell>
          <cell r="G263" t="str">
            <v>Islam</v>
          </cell>
          <cell r="H263" t="str">
            <v>K/2</v>
          </cell>
          <cell r="I263" t="str">
            <v>3604050512830002</v>
          </cell>
          <cell r="J263"/>
          <cell r="K263"/>
          <cell r="L263"/>
          <cell r="M263" t="str">
            <v xml:space="preserve"> STM </v>
          </cell>
          <cell r="N263" t="str">
            <v>Mesin</v>
          </cell>
          <cell r="O263"/>
          <cell r="P263" t="str">
            <v>1991</v>
          </cell>
          <cell r="Q263">
            <v>34501</v>
          </cell>
          <cell r="R263">
            <v>34866</v>
          </cell>
          <cell r="S263" t="str">
            <v>Definitif</v>
          </cell>
          <cell r="T263" t="str">
            <v xml:space="preserve">Junior Officer Bidang Penjualan   </v>
          </cell>
          <cell r="U263" t="str">
            <v xml:space="preserve">Junior Officer Bidang Penjualan   </v>
          </cell>
          <cell r="V263">
            <v>43514</v>
          </cell>
          <cell r="W263" t="str">
            <v>BIDANG PEMASARAN</v>
          </cell>
          <cell r="X263" t="str">
            <v>DIVISI OIL &amp; GAS</v>
          </cell>
          <cell r="Y263" t="str">
            <v>Core</v>
          </cell>
          <cell r="Z263">
            <v>5</v>
          </cell>
          <cell r="AA263">
            <v>4</v>
          </cell>
          <cell r="AB263">
            <v>44424</v>
          </cell>
          <cell r="AC263">
            <v>6900000</v>
          </cell>
          <cell r="AD263">
            <v>766667</v>
          </cell>
          <cell r="AE263">
            <v>1282133.333333333</v>
          </cell>
          <cell r="AF263">
            <v>0</v>
          </cell>
          <cell r="AG263">
            <v>8948800.3333333321</v>
          </cell>
          <cell r="AH263">
            <v>3450000</v>
          </cell>
          <cell r="AI263">
            <v>0</v>
          </cell>
          <cell r="AJ263">
            <v>0</v>
          </cell>
          <cell r="AK263">
            <v>0</v>
          </cell>
          <cell r="AL263">
            <v>3450000</v>
          </cell>
          <cell r="AM263" t="str">
            <v>A</v>
          </cell>
          <cell r="AN263" t="str">
            <v>H</v>
          </cell>
          <cell r="AO263">
            <v>44433</v>
          </cell>
          <cell r="AP263" t="str">
            <v>DMG</v>
          </cell>
          <cell r="AQ263" t="str">
            <v>PEM</v>
          </cell>
          <cell r="AR263" t="str">
            <v>TPEM</v>
          </cell>
          <cell r="AS263" t="str">
            <v>TPEM</v>
          </cell>
          <cell r="AT263" t="str">
            <v>-</v>
          </cell>
          <cell r="AU263" t="str">
            <v>KT</v>
          </cell>
          <cell r="AV263" t="str">
            <v>T</v>
          </cell>
          <cell r="AW263" t="str">
            <v>C</v>
          </cell>
        </row>
        <row r="264">
          <cell r="C264">
            <v>726017</v>
          </cell>
          <cell r="D264" t="str">
            <v>Jakarta</v>
          </cell>
          <cell r="E264">
            <v>26529</v>
          </cell>
          <cell r="F264" t="str">
            <v>P</v>
          </cell>
          <cell r="G264" t="str">
            <v>Islam</v>
          </cell>
          <cell r="H264" t="str">
            <v>K/3</v>
          </cell>
          <cell r="I264" t="str">
            <v>3604011808720732</v>
          </cell>
          <cell r="J264" t="str">
            <v>Ciceri Permai Iii No 9 Blok D 10  Serang</v>
          </cell>
          <cell r="K264"/>
          <cell r="L264"/>
          <cell r="M264" t="str">
            <v>SMA/SMK</v>
          </cell>
          <cell r="N264" t="str">
            <v>Mekanik Operator</v>
          </cell>
          <cell r="O264"/>
          <cell r="P264" t="str">
            <v>-</v>
          </cell>
          <cell r="Q264">
            <v>43374</v>
          </cell>
          <cell r="R264">
            <v>43374</v>
          </cell>
          <cell r="S264" t="str">
            <v>Definitif</v>
          </cell>
          <cell r="T264" t="str">
            <v>Junior Officer Blade Ring</v>
          </cell>
          <cell r="U264" t="str">
            <v>Junior Officer Blade Ring</v>
          </cell>
          <cell r="V264">
            <v>44105</v>
          </cell>
          <cell r="W264" t="str">
            <v>PRODUKSI FABRIKASI</v>
          </cell>
          <cell r="X264" t="str">
            <v>PABRIK KOMPONEN TURBIN</v>
          </cell>
          <cell r="Y264" t="str">
            <v>Core</v>
          </cell>
          <cell r="Z264">
            <v>5</v>
          </cell>
          <cell r="AA264">
            <v>4</v>
          </cell>
          <cell r="AB264">
            <v>44424</v>
          </cell>
          <cell r="AC264">
            <v>6900000</v>
          </cell>
          <cell r="AD264">
            <v>766667</v>
          </cell>
          <cell r="AE264">
            <v>1774362.7499999991</v>
          </cell>
          <cell r="AF264">
            <v>0</v>
          </cell>
          <cell r="AG264">
            <v>9441029.75</v>
          </cell>
          <cell r="AH264">
            <v>5175000</v>
          </cell>
          <cell r="AI264">
            <v>575000</v>
          </cell>
          <cell r="AJ264">
            <v>1774362.7499999991</v>
          </cell>
          <cell r="AK264">
            <v>0</v>
          </cell>
          <cell r="AL264">
            <v>7524362.7499999991</v>
          </cell>
          <cell r="AM264" t="str">
            <v>A</v>
          </cell>
          <cell r="AN264" t="str">
            <v>-</v>
          </cell>
          <cell r="AO264" t="str">
            <v>-</v>
          </cell>
          <cell r="AP264" t="str">
            <v>PKT</v>
          </cell>
          <cell r="AQ264" t="str">
            <v>-</v>
          </cell>
          <cell r="AR264" t="str">
            <v>TTL</v>
          </cell>
          <cell r="AS264" t="str">
            <v>TL</v>
          </cell>
          <cell r="AT264" t="str">
            <v>-</v>
          </cell>
          <cell r="AU264" t="str">
            <v>KT</v>
          </cell>
          <cell r="AV264" t="str">
            <v>T</v>
          </cell>
          <cell r="AW264" t="str">
            <v>C</v>
          </cell>
        </row>
        <row r="265">
          <cell r="C265">
            <v>725275</v>
          </cell>
          <cell r="D265" t="str">
            <v>Gresik</v>
          </cell>
          <cell r="E265">
            <v>26557</v>
          </cell>
          <cell r="F265" t="str">
            <v>P</v>
          </cell>
          <cell r="G265" t="str">
            <v>Islam</v>
          </cell>
          <cell r="H265" t="str">
            <v>K/2</v>
          </cell>
          <cell r="I265" t="str">
            <v>3525131509720004</v>
          </cell>
          <cell r="J265"/>
          <cell r="K265"/>
          <cell r="L265"/>
          <cell r="M265" t="str">
            <v>STM</v>
          </cell>
          <cell r="N265" t="str">
            <v>Mesin</v>
          </cell>
          <cell r="O265"/>
          <cell r="P265">
            <v>1991</v>
          </cell>
          <cell r="Q265">
            <v>34425</v>
          </cell>
          <cell r="R265">
            <v>34790</v>
          </cell>
          <cell r="S265" t="str">
            <v>Pjs.</v>
          </cell>
          <cell r="T265" t="str">
            <v xml:space="preserve">Supervisor Core 3  </v>
          </cell>
          <cell r="U265" t="str">
            <v xml:space="preserve">Pjs. Supervisor Core 3  </v>
          </cell>
          <cell r="V265">
            <v>43556</v>
          </cell>
          <cell r="W265" t="str">
            <v>BAGIAN PRODUKSI 1</v>
          </cell>
          <cell r="X265" t="str">
            <v>PABRIK PENGECORAN</v>
          </cell>
          <cell r="Y265" t="str">
            <v>Core</v>
          </cell>
          <cell r="Z265">
            <v>4</v>
          </cell>
          <cell r="AA265">
            <v>3</v>
          </cell>
          <cell r="AB265">
            <v>44424</v>
          </cell>
          <cell r="AC265">
            <v>5900000</v>
          </cell>
          <cell r="AD265">
            <v>655556</v>
          </cell>
          <cell r="AE265">
            <v>334976.44444444403</v>
          </cell>
          <cell r="AF265">
            <v>1871793</v>
          </cell>
          <cell r="AG265">
            <v>8762325.444444444</v>
          </cell>
          <cell r="AH265">
            <v>4425000</v>
          </cell>
          <cell r="AI265">
            <v>491666.66666666674</v>
          </cell>
          <cell r="AJ265">
            <v>334976.44444444403</v>
          </cell>
          <cell r="AK265">
            <v>935896.5</v>
          </cell>
          <cell r="AL265">
            <v>6187539.611111111</v>
          </cell>
          <cell r="AM265" t="str">
            <v>A</v>
          </cell>
          <cell r="AN265" t="str">
            <v>-</v>
          </cell>
          <cell r="AO265" t="str">
            <v>-</v>
          </cell>
          <cell r="AP265" t="str">
            <v>FOU</v>
          </cell>
          <cell r="AQ265" t="str">
            <v>-</v>
          </cell>
          <cell r="AR265" t="str">
            <v>TTL</v>
          </cell>
          <cell r="AS265" t="str">
            <v>TTL</v>
          </cell>
          <cell r="AT265" t="str">
            <v>BP</v>
          </cell>
          <cell r="AU265" t="str">
            <v>KT</v>
          </cell>
          <cell r="AV265" t="str">
            <v>T</v>
          </cell>
          <cell r="AW265" t="str">
            <v>C</v>
          </cell>
        </row>
        <row r="266">
          <cell r="C266">
            <v>726159</v>
          </cell>
          <cell r="D266" t="str">
            <v>Tanjung Balai</v>
          </cell>
          <cell r="E266">
            <v>26560</v>
          </cell>
          <cell r="F266" t="str">
            <v>P</v>
          </cell>
          <cell r="G266" t="str">
            <v>Kristen</v>
          </cell>
          <cell r="H266" t="str">
            <v>K/2</v>
          </cell>
          <cell r="I266" t="str">
            <v>3672081807720002</v>
          </cell>
          <cell r="J266" t="str">
            <v>LINKUNGAN TEGAL TONG RT/RW 001/005 KEBONSARI CITANGKIL CILEGON</v>
          </cell>
          <cell r="K266"/>
          <cell r="L266"/>
          <cell r="M266" t="str">
            <v>SMA/SMK</v>
          </cell>
          <cell r="N266" t="str">
            <v>IPS</v>
          </cell>
          <cell r="O266"/>
          <cell r="P266" t="str">
            <v>-</v>
          </cell>
          <cell r="Q266">
            <v>43374</v>
          </cell>
          <cell r="R266">
            <v>43374</v>
          </cell>
          <cell r="S266" t="str">
            <v>Definitif</v>
          </cell>
          <cell r="T266" t="str">
            <v>Pelaksana Gudang</v>
          </cell>
          <cell r="U266" t="str">
            <v>Pelaksana Gudang</v>
          </cell>
          <cell r="V266">
            <v>44105</v>
          </cell>
          <cell r="W266" t="str">
            <v>BAGIAN GUDANG</v>
          </cell>
          <cell r="X266" t="str">
            <v>DIVISI PEMBANGKIT</v>
          </cell>
          <cell r="Y266" t="str">
            <v>Core</v>
          </cell>
          <cell r="Z266">
            <v>6</v>
          </cell>
          <cell r="AA266">
            <v>1</v>
          </cell>
          <cell r="AB266">
            <v>44424</v>
          </cell>
          <cell r="AC266">
            <v>4500000</v>
          </cell>
          <cell r="AD266">
            <v>500000</v>
          </cell>
          <cell r="AE266">
            <v>-31100</v>
          </cell>
          <cell r="AF266">
            <v>0</v>
          </cell>
          <cell r="AG266">
            <v>4968900</v>
          </cell>
          <cell r="AH266">
            <v>2250000</v>
          </cell>
          <cell r="AI266">
            <v>0</v>
          </cell>
          <cell r="AJ266">
            <v>0</v>
          </cell>
          <cell r="AK266">
            <v>0</v>
          </cell>
          <cell r="AL266">
            <v>2250000</v>
          </cell>
          <cell r="AM266" t="str">
            <v>A</v>
          </cell>
          <cell r="AN266" t="str">
            <v>H</v>
          </cell>
          <cell r="AO266">
            <v>44562</v>
          </cell>
          <cell r="AP266" t="str">
            <v>DPM</v>
          </cell>
          <cell r="AQ266" t="str">
            <v>PIV</v>
          </cell>
          <cell r="AR266" t="str">
            <v>TTL</v>
          </cell>
          <cell r="AS266" t="str">
            <v>TTL</v>
          </cell>
          <cell r="AT266" t="str">
            <v>-</v>
          </cell>
          <cell r="AU266" t="str">
            <v>KT</v>
          </cell>
          <cell r="AV266" t="str">
            <v>NT</v>
          </cell>
          <cell r="AW266" t="str">
            <v>C</v>
          </cell>
        </row>
        <row r="267">
          <cell r="C267">
            <v>725928</v>
          </cell>
          <cell r="D267" t="str">
            <v>Serang</v>
          </cell>
          <cell r="E267">
            <v>26562</v>
          </cell>
          <cell r="F267" t="str">
            <v>P</v>
          </cell>
          <cell r="G267" t="str">
            <v>Islam</v>
          </cell>
          <cell r="H267" t="str">
            <v>K/3</v>
          </cell>
          <cell r="I267" t="str">
            <v>3672081506840003</v>
          </cell>
          <cell r="J267" t="str">
            <v>LINK.LINGKAR JATI DS/KEL.LEBAK DENOK RT/RW.002/001 KEC.CITANGKIL KOTA CILEGON BANTEN KOTA CILEGON</v>
          </cell>
          <cell r="K267"/>
          <cell r="L267"/>
          <cell r="M267" t="str">
            <v>SMA/SMK</v>
          </cell>
          <cell r="N267" t="str">
            <v>IPS</v>
          </cell>
          <cell r="O267"/>
          <cell r="P267" t="str">
            <v>-</v>
          </cell>
          <cell r="Q267">
            <v>43374</v>
          </cell>
          <cell r="R267">
            <v>43374</v>
          </cell>
          <cell r="S267" t="str">
            <v>Definitif</v>
          </cell>
          <cell r="T267" t="str">
            <v>Operator Forklift</v>
          </cell>
          <cell r="U267" t="str">
            <v>Operator Forklift</v>
          </cell>
          <cell r="V267">
            <v>44105</v>
          </cell>
          <cell r="W267" t="str">
            <v>PRODUKSI KOMPONEN</v>
          </cell>
          <cell r="X267" t="str">
            <v>PABRIK KOMPONEN TURBIN</v>
          </cell>
          <cell r="Y267" t="str">
            <v>Core</v>
          </cell>
          <cell r="Z267">
            <v>6</v>
          </cell>
          <cell r="AA267">
            <v>1</v>
          </cell>
          <cell r="AB267">
            <v>44424</v>
          </cell>
          <cell r="AC267">
            <v>4500000</v>
          </cell>
          <cell r="AD267">
            <v>500000</v>
          </cell>
          <cell r="AE267">
            <v>-31100</v>
          </cell>
          <cell r="AF267">
            <v>0</v>
          </cell>
          <cell r="AG267">
            <v>4968900</v>
          </cell>
          <cell r="AH267">
            <v>3375000</v>
          </cell>
          <cell r="AI267">
            <v>375000</v>
          </cell>
          <cell r="AJ267">
            <v>-31100</v>
          </cell>
          <cell r="AK267">
            <v>0</v>
          </cell>
          <cell r="AL267">
            <v>3718900</v>
          </cell>
          <cell r="AM267" t="str">
            <v>A</v>
          </cell>
          <cell r="AN267" t="str">
            <v>-</v>
          </cell>
          <cell r="AO267" t="str">
            <v>-</v>
          </cell>
          <cell r="AP267" t="str">
            <v>PKT</v>
          </cell>
          <cell r="AQ267" t="str">
            <v>-</v>
          </cell>
          <cell r="AR267" t="str">
            <v>TL</v>
          </cell>
          <cell r="AS267" t="str">
            <v>TL</v>
          </cell>
          <cell r="AT267" t="str">
            <v>-</v>
          </cell>
          <cell r="AU267" t="str">
            <v>KT</v>
          </cell>
          <cell r="AV267" t="str">
            <v>NT</v>
          </cell>
          <cell r="AW267" t="str">
            <v>C</v>
          </cell>
        </row>
        <row r="268">
          <cell r="C268">
            <v>726097</v>
          </cell>
          <cell r="D268" t="str">
            <v>Kabumen</v>
          </cell>
          <cell r="E268">
            <v>26565</v>
          </cell>
          <cell r="F268" t="str">
            <v>P</v>
          </cell>
          <cell r="G268" t="str">
            <v>Islam</v>
          </cell>
          <cell r="H268" t="str">
            <v>K/2</v>
          </cell>
          <cell r="I268" t="str">
            <v>3578115601670002</v>
          </cell>
          <cell r="J268" t="str">
            <v>Bukit Pelamunan Permai Rt/Rw 12/03 Blok C1 No. 17 Ds Pelamunan Kramatwatu Serang</v>
          </cell>
          <cell r="K268"/>
          <cell r="L268"/>
          <cell r="M268" t="str">
            <v>SMA/SMK</v>
          </cell>
          <cell r="N268" t="str">
            <v>BG / SIPIL</v>
          </cell>
          <cell r="O268"/>
          <cell r="P268" t="str">
            <v>-</v>
          </cell>
          <cell r="Q268">
            <v>43374</v>
          </cell>
          <cell r="R268">
            <v>43374</v>
          </cell>
          <cell r="S268" t="str">
            <v>Definitif</v>
          </cell>
          <cell r="T268" t="str">
            <v>Pelaksana Pengelasan</v>
          </cell>
          <cell r="U268" t="str">
            <v>Pelaksana Pengelasan</v>
          </cell>
          <cell r="V268">
            <v>44105</v>
          </cell>
          <cell r="W268" t="str">
            <v>PRODUKSI FABRIKASI</v>
          </cell>
          <cell r="X268" t="str">
            <v>PABRIK KOMPONEN TURBIN</v>
          </cell>
          <cell r="Y268" t="str">
            <v>Core</v>
          </cell>
          <cell r="Z268">
            <v>6</v>
          </cell>
          <cell r="AA268">
            <v>2</v>
          </cell>
          <cell r="AB268">
            <v>44424</v>
          </cell>
          <cell r="AC268">
            <v>4900000</v>
          </cell>
          <cell r="AD268">
            <v>544444</v>
          </cell>
          <cell r="AE268">
            <v>373955.55555555597</v>
          </cell>
          <cell r="AF268">
            <v>0</v>
          </cell>
          <cell r="AG268">
            <v>5818399.555555556</v>
          </cell>
          <cell r="AH268">
            <v>3675000</v>
          </cell>
          <cell r="AI268">
            <v>408333.33333333337</v>
          </cell>
          <cell r="AJ268">
            <v>373955.55555555597</v>
          </cell>
          <cell r="AK268">
            <v>0</v>
          </cell>
          <cell r="AL268">
            <v>4457288.8888888899</v>
          </cell>
          <cell r="AM268" t="str">
            <v>A</v>
          </cell>
          <cell r="AN268" t="str">
            <v>-</v>
          </cell>
          <cell r="AO268" t="str">
            <v>-</v>
          </cell>
          <cell r="AP268" t="str">
            <v>PKT</v>
          </cell>
          <cell r="AQ268" t="str">
            <v>-</v>
          </cell>
          <cell r="AR268" t="str">
            <v>TL</v>
          </cell>
          <cell r="AS268" t="str">
            <v>TL</v>
          </cell>
          <cell r="AT268" t="str">
            <v>-</v>
          </cell>
          <cell r="AU268" t="str">
            <v>KT</v>
          </cell>
          <cell r="AV268" t="str">
            <v>T</v>
          </cell>
          <cell r="AW268" t="str">
            <v>C</v>
          </cell>
        </row>
        <row r="269">
          <cell r="C269">
            <v>726044</v>
          </cell>
          <cell r="D269" t="str">
            <v>Serang</v>
          </cell>
          <cell r="E269">
            <v>26568</v>
          </cell>
          <cell r="F269" t="str">
            <v>P</v>
          </cell>
          <cell r="G269" t="str">
            <v>Islam</v>
          </cell>
          <cell r="H269" t="str">
            <v>K/3</v>
          </cell>
          <cell r="I269" t="str">
            <v>3672022609720001</v>
          </cell>
          <cell r="J269" t="str">
            <v>link ciwaduk cilik cilegon cilegon</v>
          </cell>
          <cell r="K269"/>
          <cell r="L269"/>
          <cell r="M269" t="str">
            <v>SMA/SMK</v>
          </cell>
          <cell r="N269" t="str">
            <v>IPS</v>
          </cell>
          <cell r="O269"/>
          <cell r="P269" t="str">
            <v>-</v>
          </cell>
          <cell r="Q269">
            <v>43374</v>
          </cell>
          <cell r="R269">
            <v>43374</v>
          </cell>
          <cell r="S269" t="str">
            <v>Definitif</v>
          </cell>
          <cell r="T269" t="str">
            <v>Pelaksana Ahli Fabrikasi</v>
          </cell>
          <cell r="U269" t="str">
            <v>Pelaksana Ahli Fabrikasi</v>
          </cell>
          <cell r="V269">
            <v>44105</v>
          </cell>
          <cell r="W269" t="str">
            <v>PRODUKSI FABRIKASI</v>
          </cell>
          <cell r="X269" t="str">
            <v>PABRIK KOMPONEN TURBIN</v>
          </cell>
          <cell r="Y269" t="str">
            <v>Core</v>
          </cell>
          <cell r="Z269">
            <v>6</v>
          </cell>
          <cell r="AA269">
            <v>2</v>
          </cell>
          <cell r="AB269">
            <v>44424</v>
          </cell>
          <cell r="AC269">
            <v>4900000</v>
          </cell>
          <cell r="AD269">
            <v>544444</v>
          </cell>
          <cell r="AE269">
            <v>1952119.9722222229</v>
          </cell>
          <cell r="AF269">
            <v>0</v>
          </cell>
          <cell r="AG269">
            <v>7396563.9722222229</v>
          </cell>
          <cell r="AH269">
            <v>2450000</v>
          </cell>
          <cell r="AI269">
            <v>0</v>
          </cell>
          <cell r="AJ269">
            <v>0</v>
          </cell>
          <cell r="AK269">
            <v>0</v>
          </cell>
          <cell r="AL269">
            <v>2450000</v>
          </cell>
          <cell r="AM269" t="str">
            <v>A</v>
          </cell>
          <cell r="AN269" t="str">
            <v>H</v>
          </cell>
          <cell r="AO269">
            <v>44516</v>
          </cell>
          <cell r="AP269" t="str">
            <v>PKT</v>
          </cell>
          <cell r="AQ269" t="str">
            <v>-</v>
          </cell>
          <cell r="AR269" t="str">
            <v>TL</v>
          </cell>
          <cell r="AS269" t="str">
            <v>TL</v>
          </cell>
          <cell r="AT269" t="str">
            <v>-</v>
          </cell>
          <cell r="AU269" t="str">
            <v>KT</v>
          </cell>
          <cell r="AV269" t="str">
            <v>NT</v>
          </cell>
          <cell r="AW269" t="str">
            <v>C</v>
          </cell>
        </row>
        <row r="270">
          <cell r="C270">
            <v>726001</v>
          </cell>
          <cell r="D270" t="str">
            <v>Medan</v>
          </cell>
          <cell r="E270">
            <v>26572</v>
          </cell>
          <cell r="F270" t="str">
            <v>P</v>
          </cell>
          <cell r="G270" t="str">
            <v>Kristen</v>
          </cell>
          <cell r="H270" t="str">
            <v>K/3</v>
          </cell>
          <cell r="I270" t="str">
            <v>3672013009720001</v>
          </cell>
          <cell r="J270" t="str">
            <v>Perum Bck Blok D10 No 05 Rt Rw 003 008 Desa Cibeber Kecamatan Cibeber Cilegon</v>
          </cell>
          <cell r="K270"/>
          <cell r="L270"/>
          <cell r="M270" t="str">
            <v>SMA/SMK</v>
          </cell>
          <cell r="N270" t="str">
            <v>-</v>
          </cell>
          <cell r="O270"/>
          <cell r="P270" t="str">
            <v>-</v>
          </cell>
          <cell r="Q270">
            <v>43374</v>
          </cell>
          <cell r="R270">
            <v>43374</v>
          </cell>
          <cell r="S270" t="str">
            <v>Definitif</v>
          </cell>
          <cell r="T270" t="str">
            <v>Fitter</v>
          </cell>
          <cell r="U270" t="str">
            <v>Fitter</v>
          </cell>
          <cell r="V270">
            <v>44105</v>
          </cell>
          <cell r="W270" t="str">
            <v>PRODUKSI FABRIKASI</v>
          </cell>
          <cell r="X270" t="str">
            <v>PABRIK KOMPONEN TURBIN</v>
          </cell>
          <cell r="Y270" t="str">
            <v>Core</v>
          </cell>
          <cell r="Z270">
            <v>6</v>
          </cell>
          <cell r="AA270">
            <v>1</v>
          </cell>
          <cell r="AB270">
            <v>44424</v>
          </cell>
          <cell r="AC270">
            <v>4500000</v>
          </cell>
          <cell r="AD270">
            <v>500000</v>
          </cell>
          <cell r="AE270">
            <v>592600</v>
          </cell>
          <cell r="AF270">
            <v>0</v>
          </cell>
          <cell r="AG270">
            <v>5592600</v>
          </cell>
          <cell r="AH270">
            <v>3375000</v>
          </cell>
          <cell r="AI270">
            <v>375000</v>
          </cell>
          <cell r="AJ270">
            <v>592600</v>
          </cell>
          <cell r="AK270">
            <v>0</v>
          </cell>
          <cell r="AL270">
            <v>4342600</v>
          </cell>
          <cell r="AM270" t="str">
            <v>A</v>
          </cell>
          <cell r="AN270" t="str">
            <v>-</v>
          </cell>
          <cell r="AO270" t="str">
            <v>-</v>
          </cell>
          <cell r="AP270" t="str">
            <v>PKT</v>
          </cell>
          <cell r="AQ270" t="str">
            <v>-</v>
          </cell>
          <cell r="AR270" t="str">
            <v>TL</v>
          </cell>
          <cell r="AS270" t="str">
            <v>TL</v>
          </cell>
          <cell r="AT270" t="str">
            <v>-</v>
          </cell>
          <cell r="AU270" t="str">
            <v>KT</v>
          </cell>
          <cell r="AV270" t="str">
            <v>T</v>
          </cell>
          <cell r="AW270" t="str">
            <v>C</v>
          </cell>
        </row>
        <row r="271">
          <cell r="C271">
            <v>726216</v>
          </cell>
          <cell r="D271" t="str">
            <v>Serang</v>
          </cell>
          <cell r="E271">
            <v>26582</v>
          </cell>
          <cell r="F271" t="str">
            <v>P</v>
          </cell>
          <cell r="G271" t="str">
            <v>Islam</v>
          </cell>
          <cell r="H271" t="str">
            <v>K/2</v>
          </cell>
          <cell r="I271" t="str">
            <v>3672081011720001</v>
          </cell>
          <cell r="J271" t="str">
            <v>Jl. Sunan Ampel Komp. Taman Warnasari Indah Fwa 106 No. 5 Rt 23 / 05 Citangkil Cilegon</v>
          </cell>
          <cell r="K271"/>
          <cell r="L271"/>
          <cell r="M271" t="str">
            <v>SMA/SMK</v>
          </cell>
          <cell r="N271" t="str">
            <v>-</v>
          </cell>
          <cell r="O271"/>
          <cell r="P271" t="str">
            <v>-</v>
          </cell>
          <cell r="Q271">
            <v>43374</v>
          </cell>
          <cell r="R271">
            <v>43374</v>
          </cell>
          <cell r="S271" t="str">
            <v>Definitif</v>
          </cell>
          <cell r="T271" t="str">
            <v>Supervisor Mesin &amp; Pemotongan</v>
          </cell>
          <cell r="U271" t="str">
            <v>Supervisor Mesin &amp; Pemotongan</v>
          </cell>
          <cell r="V271">
            <v>44105</v>
          </cell>
          <cell r="W271" t="str">
            <v>BAGIAN PRODUKSI KOMPONEN</v>
          </cell>
          <cell r="X271" t="str">
            <v>PABRIK KOMPONEN TURBIN</v>
          </cell>
          <cell r="Y271" t="str">
            <v>Core</v>
          </cell>
          <cell r="Z271">
            <v>4</v>
          </cell>
          <cell r="AA271">
            <v>3</v>
          </cell>
          <cell r="AB271">
            <v>44424</v>
          </cell>
          <cell r="AC271">
            <v>5900000</v>
          </cell>
          <cell r="AD271">
            <v>655556</v>
          </cell>
          <cell r="AE271">
            <v>786953.86111111008</v>
          </cell>
          <cell r="AF271">
            <v>2079770</v>
          </cell>
          <cell r="AG271">
            <v>9422279.8611111101</v>
          </cell>
          <cell r="AH271">
            <v>4425000</v>
          </cell>
          <cell r="AI271">
            <v>491666.66666666674</v>
          </cell>
          <cell r="AJ271">
            <v>786953.86111111008</v>
          </cell>
          <cell r="AK271">
            <v>1039885</v>
          </cell>
          <cell r="AL271">
            <v>6743505.5277777771</v>
          </cell>
          <cell r="AM271" t="str">
            <v>A</v>
          </cell>
          <cell r="AN271" t="str">
            <v>-</v>
          </cell>
          <cell r="AO271" t="str">
            <v>-</v>
          </cell>
          <cell r="AP271" t="str">
            <v>PKT</v>
          </cell>
          <cell r="AQ271" t="str">
            <v>-</v>
          </cell>
          <cell r="AR271" t="str">
            <v>TTL</v>
          </cell>
          <cell r="AS271" t="str">
            <v>TTL</v>
          </cell>
          <cell r="AT271" t="str">
            <v>-</v>
          </cell>
          <cell r="AU271" t="str">
            <v>KT</v>
          </cell>
          <cell r="AV271" t="str">
            <v>T</v>
          </cell>
          <cell r="AW271" t="str">
            <v>C</v>
          </cell>
        </row>
        <row r="272">
          <cell r="C272">
            <v>725937</v>
          </cell>
          <cell r="D272" t="str">
            <v>P.Siantir</v>
          </cell>
          <cell r="E272">
            <v>26583</v>
          </cell>
          <cell r="F272" t="str">
            <v>P</v>
          </cell>
          <cell r="G272" t="str">
            <v>Kristen</v>
          </cell>
          <cell r="H272" t="str">
            <v>K/1</v>
          </cell>
          <cell r="I272" t="str">
            <v>3525141201830002</v>
          </cell>
          <cell r="J272"/>
          <cell r="K272"/>
          <cell r="L272"/>
          <cell r="M272" t="str">
            <v>SMA/SMK</v>
          </cell>
          <cell r="N272" t="str">
            <v>ELEKTRONIK</v>
          </cell>
          <cell r="O272"/>
          <cell r="P272" t="str">
            <v>-</v>
          </cell>
          <cell r="Q272">
            <v>43374</v>
          </cell>
          <cell r="R272">
            <v>43374</v>
          </cell>
          <cell r="S272" t="str">
            <v>Definitif</v>
          </cell>
          <cell r="T272" t="str">
            <v>Junior Officer CNC, Cutting, Rolling &amp; Bending</v>
          </cell>
          <cell r="U272" t="str">
            <v>Junior Officer CNC, Cutting, Rolling &amp; Bending</v>
          </cell>
          <cell r="V272">
            <v>44105</v>
          </cell>
          <cell r="W272" t="str">
            <v>PRODUKSI KOMPONEN</v>
          </cell>
          <cell r="X272" t="str">
            <v>PABRIK KOMPONEN TURBIN</v>
          </cell>
          <cell r="Y272" t="str">
            <v>Core</v>
          </cell>
          <cell r="Z272">
            <v>5</v>
          </cell>
          <cell r="AA272">
            <v>4</v>
          </cell>
          <cell r="AB272">
            <v>44424</v>
          </cell>
          <cell r="AC272">
            <v>6900000</v>
          </cell>
          <cell r="AD272">
            <v>766667</v>
          </cell>
          <cell r="AE272">
            <v>694291.41666666605</v>
          </cell>
          <cell r="AF272">
            <v>0</v>
          </cell>
          <cell r="AG272">
            <v>8360958.416666666</v>
          </cell>
          <cell r="AH272">
            <v>3450000</v>
          </cell>
          <cell r="AI272">
            <v>0</v>
          </cell>
          <cell r="AJ272">
            <v>0</v>
          </cell>
          <cell r="AK272">
            <v>0</v>
          </cell>
          <cell r="AL272">
            <v>3450000</v>
          </cell>
          <cell r="AM272" t="str">
            <v>A</v>
          </cell>
          <cell r="AN272" t="str">
            <v>H</v>
          </cell>
          <cell r="AO272">
            <v>44516</v>
          </cell>
          <cell r="AP272" t="str">
            <v>PKT</v>
          </cell>
          <cell r="AQ272" t="str">
            <v>-</v>
          </cell>
          <cell r="AR272" t="str">
            <v>TTL</v>
          </cell>
          <cell r="AS272" t="str">
            <v>TL</v>
          </cell>
          <cell r="AT272" t="str">
            <v>-</v>
          </cell>
          <cell r="AU272" t="str">
            <v>KT</v>
          </cell>
          <cell r="AV272" t="str">
            <v>T</v>
          </cell>
          <cell r="AW272" t="str">
            <v>C</v>
          </cell>
        </row>
        <row r="273">
          <cell r="C273">
            <v>726080</v>
          </cell>
          <cell r="D273" t="str">
            <v>Serang</v>
          </cell>
          <cell r="E273">
            <v>26609</v>
          </cell>
          <cell r="F273" t="str">
            <v>P</v>
          </cell>
          <cell r="G273" t="str">
            <v>Islam</v>
          </cell>
          <cell r="H273" t="str">
            <v>K/3</v>
          </cell>
          <cell r="I273" t="str">
            <v>3604300611720001</v>
          </cell>
          <cell r="J273" t="str">
            <v>Kp. Pengabuan Baru Rt.002/002 Kel. Mekarsari Kec. Anyar Kab. Serang Cilegon</v>
          </cell>
          <cell r="K273"/>
          <cell r="L273"/>
          <cell r="M273" t="str">
            <v>SMA/SMK</v>
          </cell>
          <cell r="N273" t="str">
            <v>-</v>
          </cell>
          <cell r="O273"/>
          <cell r="P273" t="str">
            <v>-</v>
          </cell>
          <cell r="Q273">
            <v>43374</v>
          </cell>
          <cell r="R273">
            <v>43374</v>
          </cell>
          <cell r="S273" t="str">
            <v>Definitif</v>
          </cell>
          <cell r="T273" t="str">
            <v>Pelaksana Pengelasan</v>
          </cell>
          <cell r="U273" t="str">
            <v>Pelaksana Pengelasan</v>
          </cell>
          <cell r="V273">
            <v>44105</v>
          </cell>
          <cell r="W273" t="str">
            <v>PRODUKSI FABRIKASI</v>
          </cell>
          <cell r="X273" t="str">
            <v>PABRIK KOMPONEN TURBIN</v>
          </cell>
          <cell r="Y273" t="str">
            <v>Core</v>
          </cell>
          <cell r="Z273">
            <v>6</v>
          </cell>
          <cell r="AA273">
            <v>1</v>
          </cell>
          <cell r="AB273">
            <v>44424</v>
          </cell>
          <cell r="AC273">
            <v>4500000</v>
          </cell>
          <cell r="AD273">
            <v>500000</v>
          </cell>
          <cell r="AE273">
            <v>592600</v>
          </cell>
          <cell r="AF273">
            <v>0</v>
          </cell>
          <cell r="AG273">
            <v>5592600</v>
          </cell>
          <cell r="AH273">
            <v>3375000</v>
          </cell>
          <cell r="AI273">
            <v>375000</v>
          </cell>
          <cell r="AJ273">
            <v>592600</v>
          </cell>
          <cell r="AK273">
            <v>0</v>
          </cell>
          <cell r="AL273">
            <v>4342600</v>
          </cell>
          <cell r="AM273" t="str">
            <v>A</v>
          </cell>
          <cell r="AN273" t="str">
            <v>-</v>
          </cell>
          <cell r="AO273" t="str">
            <v>-</v>
          </cell>
          <cell r="AP273" t="str">
            <v>PKT</v>
          </cell>
          <cell r="AQ273" t="str">
            <v>-</v>
          </cell>
          <cell r="AR273" t="str">
            <v>TL</v>
          </cell>
          <cell r="AS273" t="str">
            <v>TL</v>
          </cell>
          <cell r="AT273" t="str">
            <v>-</v>
          </cell>
          <cell r="AU273" t="str">
            <v>KT</v>
          </cell>
          <cell r="AV273" t="str">
            <v>T</v>
          </cell>
          <cell r="AW273" t="str">
            <v>C</v>
          </cell>
        </row>
        <row r="274">
          <cell r="C274">
            <v>726041</v>
          </cell>
          <cell r="D274" t="str">
            <v>Serang</v>
          </cell>
          <cell r="E274">
            <v>26613</v>
          </cell>
          <cell r="F274" t="str">
            <v>P</v>
          </cell>
          <cell r="G274" t="str">
            <v>Islam</v>
          </cell>
          <cell r="H274" t="str">
            <v>K/3</v>
          </cell>
          <cell r="I274" t="str">
            <v>3518215601880001</v>
          </cell>
          <cell r="J274" t="str">
            <v>Kp. Sukamaju Rt/Rw 01/06 Desa Mekarsari Kec. Pulomerak  Cilegon</v>
          </cell>
          <cell r="K274"/>
          <cell r="L274"/>
          <cell r="M274" t="str">
            <v>SMA/SMK</v>
          </cell>
          <cell r="N274" t="str">
            <v>-</v>
          </cell>
          <cell r="O274"/>
          <cell r="P274" t="str">
            <v>-</v>
          </cell>
          <cell r="Q274">
            <v>43374</v>
          </cell>
          <cell r="R274">
            <v>43374</v>
          </cell>
          <cell r="S274" t="str">
            <v>Definitif</v>
          </cell>
          <cell r="T274" t="str">
            <v>Pelaksana Ahli Fabrikasi</v>
          </cell>
          <cell r="U274" t="str">
            <v>Pelaksana Ahli Fabrikasi</v>
          </cell>
          <cell r="V274">
            <v>44105</v>
          </cell>
          <cell r="W274" t="str">
            <v>PRODUKSI FABRIKASI</v>
          </cell>
          <cell r="X274" t="str">
            <v>PABRIK KOMPONEN TURBIN</v>
          </cell>
          <cell r="Y274" t="str">
            <v>Core</v>
          </cell>
          <cell r="Z274">
            <v>6</v>
          </cell>
          <cell r="AA274">
            <v>2</v>
          </cell>
          <cell r="AB274">
            <v>44424</v>
          </cell>
          <cell r="AC274">
            <v>4900000</v>
          </cell>
          <cell r="AD274">
            <v>544444</v>
          </cell>
          <cell r="AE274">
            <v>1551788.7222222229</v>
          </cell>
          <cell r="AF274">
            <v>0</v>
          </cell>
          <cell r="AG274">
            <v>6996232.7222222229</v>
          </cell>
          <cell r="AH274">
            <v>3675000</v>
          </cell>
          <cell r="AI274">
            <v>408333.33333333337</v>
          </cell>
          <cell r="AJ274">
            <v>1551788.7222222229</v>
          </cell>
          <cell r="AK274">
            <v>0</v>
          </cell>
          <cell r="AL274">
            <v>5635122.055555556</v>
          </cell>
          <cell r="AM274" t="str">
            <v>A</v>
          </cell>
          <cell r="AN274" t="str">
            <v>-</v>
          </cell>
          <cell r="AO274" t="str">
            <v>-</v>
          </cell>
          <cell r="AP274" t="str">
            <v>PKT</v>
          </cell>
          <cell r="AQ274" t="str">
            <v>-</v>
          </cell>
          <cell r="AR274" t="str">
            <v>TL</v>
          </cell>
          <cell r="AS274" t="str">
            <v>TL</v>
          </cell>
          <cell r="AT274" t="str">
            <v>-</v>
          </cell>
          <cell r="AU274" t="str">
            <v>KT</v>
          </cell>
          <cell r="AV274" t="str">
            <v>T</v>
          </cell>
          <cell r="AW274" t="str">
            <v>C</v>
          </cell>
        </row>
        <row r="275">
          <cell r="C275">
            <v>725331</v>
          </cell>
          <cell r="D275" t="str">
            <v>Purwodadi</v>
          </cell>
          <cell r="E275">
            <v>26613</v>
          </cell>
          <cell r="F275" t="str">
            <v>P</v>
          </cell>
          <cell r="G275" t="str">
            <v>Islam</v>
          </cell>
          <cell r="H275" t="str">
            <v>K/1</v>
          </cell>
          <cell r="I275" t="str">
            <v>3672083008700001</v>
          </cell>
          <cell r="J275"/>
          <cell r="K275"/>
          <cell r="L275"/>
          <cell r="M275" t="str">
            <v>D3</v>
          </cell>
          <cell r="N275" t="str">
            <v xml:space="preserve">  Tool Constr </v>
          </cell>
          <cell r="O275"/>
          <cell r="P275">
            <v>1995</v>
          </cell>
          <cell r="Q275">
            <v>34827</v>
          </cell>
          <cell r="R275">
            <v>34827</v>
          </cell>
          <cell r="S275" t="str">
            <v>Definitif</v>
          </cell>
          <cell r="T275" t="str">
            <v>Staf Bagian Produksi</v>
          </cell>
          <cell r="U275" t="str">
            <v>Staf Bagian Produksi</v>
          </cell>
          <cell r="V275">
            <v>44440</v>
          </cell>
          <cell r="W275" t="str">
            <v>BAGIAN PRODUKSI</v>
          </cell>
          <cell r="X275" t="str">
            <v>PABRIK HIDROMEKANIKAL TEGAL</v>
          </cell>
          <cell r="Y275" t="str">
            <v>Core</v>
          </cell>
          <cell r="Z275">
            <v>5</v>
          </cell>
          <cell r="AA275">
            <v>4</v>
          </cell>
          <cell r="AB275">
            <v>44424</v>
          </cell>
          <cell r="AC275">
            <v>6900000</v>
          </cell>
          <cell r="AD275">
            <v>766667</v>
          </cell>
          <cell r="AE275">
            <v>1206117.222222222</v>
          </cell>
          <cell r="AF275">
            <v>2684905</v>
          </cell>
          <cell r="AG275">
            <v>11557689.222222222</v>
          </cell>
          <cell r="AH275">
            <v>5925000</v>
          </cell>
          <cell r="AI275">
            <v>658333.33333333326</v>
          </cell>
          <cell r="AJ275">
            <v>1206117.222222222</v>
          </cell>
          <cell r="AK275">
            <v>1342452.5</v>
          </cell>
          <cell r="AL275">
            <v>9131903.055555556</v>
          </cell>
          <cell r="AM275" t="str">
            <v>A</v>
          </cell>
          <cell r="AN275" t="str">
            <v>-</v>
          </cell>
          <cell r="AO275" t="str">
            <v>-</v>
          </cell>
          <cell r="AP275" t="str">
            <v>TGL</v>
          </cell>
          <cell r="AQ275" t="str">
            <v>-</v>
          </cell>
          <cell r="AR275" t="str">
            <v>TTL</v>
          </cell>
          <cell r="AS275" t="str">
            <v>TL</v>
          </cell>
          <cell r="AT275" t="str">
            <v>-</v>
          </cell>
          <cell r="AU275" t="str">
            <v>KT</v>
          </cell>
          <cell r="AV275" t="str">
            <v>T</v>
          </cell>
          <cell r="AW275" t="str">
            <v>D</v>
          </cell>
        </row>
        <row r="276">
          <cell r="C276">
            <v>725989</v>
          </cell>
          <cell r="D276" t="str">
            <v>Serang</v>
          </cell>
          <cell r="E276">
            <v>26647</v>
          </cell>
          <cell r="F276" t="str">
            <v>P</v>
          </cell>
          <cell r="G276" t="str">
            <v>Islam</v>
          </cell>
          <cell r="H276" t="str">
            <v>K/3</v>
          </cell>
          <cell r="I276" t="str">
            <v>3604061512720003</v>
          </cell>
          <cell r="J276" t="str">
            <v>Kp. Sitoru Rt.08 Rw.03 Desa Sasahan Kec.Waringinkurung Serang</v>
          </cell>
          <cell r="K276"/>
          <cell r="L276"/>
          <cell r="M276" t="str">
            <v>SMA/SMK</v>
          </cell>
          <cell r="N276" t="str">
            <v>-</v>
          </cell>
          <cell r="O276"/>
          <cell r="P276" t="str">
            <v>-</v>
          </cell>
          <cell r="Q276">
            <v>43374</v>
          </cell>
          <cell r="R276">
            <v>43374</v>
          </cell>
          <cell r="S276" t="str">
            <v>Definitif</v>
          </cell>
          <cell r="T276" t="str">
            <v>Fitter</v>
          </cell>
          <cell r="U276" t="str">
            <v>Fitter</v>
          </cell>
          <cell r="V276">
            <v>44105</v>
          </cell>
          <cell r="W276" t="str">
            <v>PRODUKSI FABRIKASI</v>
          </cell>
          <cell r="X276" t="str">
            <v>PABRIK KOMPONEN TURBIN</v>
          </cell>
          <cell r="Y276" t="str">
            <v>Core</v>
          </cell>
          <cell r="Z276">
            <v>6</v>
          </cell>
          <cell r="AA276">
            <v>1</v>
          </cell>
          <cell r="AB276">
            <v>44424</v>
          </cell>
          <cell r="AC276">
            <v>4500000</v>
          </cell>
          <cell r="AD276">
            <v>500000</v>
          </cell>
          <cell r="AE276">
            <v>69400</v>
          </cell>
          <cell r="AF276">
            <v>0</v>
          </cell>
          <cell r="AG276">
            <v>5069400</v>
          </cell>
          <cell r="AH276">
            <v>2250000</v>
          </cell>
          <cell r="AI276">
            <v>0</v>
          </cell>
          <cell r="AJ276">
            <v>0</v>
          </cell>
          <cell r="AK276">
            <v>0</v>
          </cell>
          <cell r="AL276">
            <v>2250000</v>
          </cell>
          <cell r="AM276" t="str">
            <v>A</v>
          </cell>
          <cell r="AN276" t="str">
            <v>H</v>
          </cell>
          <cell r="AO276">
            <v>44516</v>
          </cell>
          <cell r="AP276" t="str">
            <v>PKT</v>
          </cell>
          <cell r="AQ276" t="str">
            <v>-</v>
          </cell>
          <cell r="AR276" t="str">
            <v>TL</v>
          </cell>
          <cell r="AS276" t="str">
            <v>TL</v>
          </cell>
          <cell r="AT276" t="str">
            <v>-</v>
          </cell>
          <cell r="AU276" t="str">
            <v>KT</v>
          </cell>
          <cell r="AV276" t="str">
            <v>T</v>
          </cell>
          <cell r="AW276" t="str">
            <v>C</v>
          </cell>
        </row>
        <row r="277">
          <cell r="C277">
            <v>736009</v>
          </cell>
          <cell r="D277" t="str">
            <v>Sumedang</v>
          </cell>
          <cell r="E277">
            <v>26713</v>
          </cell>
          <cell r="F277" t="str">
            <v>P</v>
          </cell>
          <cell r="G277" t="str">
            <v>Islam</v>
          </cell>
          <cell r="H277" t="str">
            <v>K/2</v>
          </cell>
          <cell r="I277" t="str">
            <v>3672071802730001</v>
          </cell>
          <cell r="J277" t="str">
            <v>Link. Sumampir Timur Rt.004/004 Kel Desa Kebon Dalem Kec Purwakarta Cilegon</v>
          </cell>
          <cell r="K277"/>
          <cell r="L277"/>
          <cell r="M277" t="str">
            <v>SMA/SMK</v>
          </cell>
          <cell r="N277" t="str">
            <v>-</v>
          </cell>
          <cell r="O277"/>
          <cell r="P277" t="str">
            <v>-</v>
          </cell>
          <cell r="Q277">
            <v>43374</v>
          </cell>
          <cell r="R277">
            <v>43374</v>
          </cell>
          <cell r="S277" t="str">
            <v>Definitif</v>
          </cell>
          <cell r="T277" t="str">
            <v>Fitter</v>
          </cell>
          <cell r="U277" t="str">
            <v>Fitter</v>
          </cell>
          <cell r="V277">
            <v>44105</v>
          </cell>
          <cell r="W277" t="str">
            <v>PRODUKSI FABRIKASI</v>
          </cell>
          <cell r="X277" t="str">
            <v>PABRIK KOMPONEN TURBIN</v>
          </cell>
          <cell r="Y277" t="str">
            <v>Core</v>
          </cell>
          <cell r="Z277">
            <v>6</v>
          </cell>
          <cell r="AA277">
            <v>2</v>
          </cell>
          <cell r="AB277">
            <v>44424</v>
          </cell>
          <cell r="AC277">
            <v>4900000</v>
          </cell>
          <cell r="AD277">
            <v>544444</v>
          </cell>
          <cell r="AE277">
            <v>754416.63888888899</v>
          </cell>
          <cell r="AF277">
            <v>0</v>
          </cell>
          <cell r="AG277">
            <v>6198860.638888889</v>
          </cell>
          <cell r="AH277">
            <v>3675000</v>
          </cell>
          <cell r="AI277">
            <v>408333.33333333337</v>
          </cell>
          <cell r="AJ277">
            <v>754416.63888888899</v>
          </cell>
          <cell r="AK277">
            <v>0</v>
          </cell>
          <cell r="AL277">
            <v>4837749.972222222</v>
          </cell>
          <cell r="AM277" t="str">
            <v>A</v>
          </cell>
          <cell r="AN277" t="str">
            <v>-</v>
          </cell>
          <cell r="AO277" t="str">
            <v>-</v>
          </cell>
          <cell r="AP277" t="str">
            <v>PKT</v>
          </cell>
          <cell r="AQ277" t="str">
            <v>-</v>
          </cell>
          <cell r="AR277" t="str">
            <v>TL</v>
          </cell>
          <cell r="AS277" t="str">
            <v>TL</v>
          </cell>
          <cell r="AT277" t="str">
            <v>-</v>
          </cell>
          <cell r="AU277" t="str">
            <v>KT</v>
          </cell>
          <cell r="AV277" t="str">
            <v>T</v>
          </cell>
          <cell r="AW277" t="str">
            <v>C</v>
          </cell>
        </row>
        <row r="278">
          <cell r="C278">
            <v>735368</v>
          </cell>
          <cell r="D278" t="str">
            <v>Bandung</v>
          </cell>
          <cell r="E278">
            <v>26714</v>
          </cell>
          <cell r="F278" t="str">
            <v>P</v>
          </cell>
          <cell r="G278" t="str">
            <v>Islam</v>
          </cell>
          <cell r="H278" t="str">
            <v>K/2</v>
          </cell>
          <cell r="I278" t="str">
            <v>3578161902730001</v>
          </cell>
          <cell r="J278" t="str">
            <v>Tenggumung baru no 156 Surabaya Surabaya</v>
          </cell>
          <cell r="K278"/>
          <cell r="L278"/>
          <cell r="M278" t="str">
            <v>S1</v>
          </cell>
          <cell r="N278" t="str">
            <v xml:space="preserve"> Teknik Industri </v>
          </cell>
          <cell r="O278"/>
          <cell r="P278">
            <v>2000</v>
          </cell>
          <cell r="Q278">
            <v>34827</v>
          </cell>
          <cell r="R278">
            <v>34827</v>
          </cell>
          <cell r="S278" t="str">
            <v>Definitif</v>
          </cell>
          <cell r="T278" t="str">
            <v>Engineer</v>
          </cell>
          <cell r="U278" t="str">
            <v>Engineer</v>
          </cell>
          <cell r="V278">
            <v>44061</v>
          </cell>
          <cell r="W278" t="str">
            <v>BAGIAN TEKNIK</v>
          </cell>
          <cell r="X278" t="str">
            <v>DIVISI INDUSTRI KOMPONEN &amp; PERMESINAN</v>
          </cell>
          <cell r="Y278" t="str">
            <v>Core</v>
          </cell>
          <cell r="Z278">
            <v>5</v>
          </cell>
          <cell r="AA278">
            <v>6</v>
          </cell>
          <cell r="AB278">
            <v>44424</v>
          </cell>
          <cell r="AC278">
            <v>8900000</v>
          </cell>
          <cell r="AD278">
            <v>988889</v>
          </cell>
          <cell r="AE278">
            <v>1280309.722222222</v>
          </cell>
          <cell r="AF278">
            <v>1164112.5</v>
          </cell>
          <cell r="AG278">
            <v>12333311.222222222</v>
          </cell>
          <cell r="AH278">
            <v>5925000</v>
          </cell>
          <cell r="AI278">
            <v>658333.33333333326</v>
          </cell>
          <cell r="AJ278">
            <v>1280309.722222222</v>
          </cell>
          <cell r="AK278">
            <v>582056.25</v>
          </cell>
          <cell r="AL278">
            <v>8445699.305555556</v>
          </cell>
          <cell r="AM278" t="str">
            <v>A</v>
          </cell>
          <cell r="AN278" t="str">
            <v>H</v>
          </cell>
          <cell r="AO278">
            <v>44743</v>
          </cell>
          <cell r="AP278" t="str">
            <v>DKP</v>
          </cell>
          <cell r="AQ278" t="str">
            <v>PEM</v>
          </cell>
          <cell r="AR278" t="str">
            <v>TTL</v>
          </cell>
          <cell r="AS278" t="str">
            <v>TTL</v>
          </cell>
          <cell r="AT278" t="str">
            <v>-</v>
          </cell>
          <cell r="AU278" t="str">
            <v>KT</v>
          </cell>
          <cell r="AV278" t="str">
            <v>T</v>
          </cell>
          <cell r="AW278" t="str">
            <v>F</v>
          </cell>
        </row>
        <row r="279">
          <cell r="C279">
            <v>736034</v>
          </cell>
          <cell r="D279" t="str">
            <v>Serang</v>
          </cell>
          <cell r="E279">
            <v>26720</v>
          </cell>
          <cell r="F279" t="str">
            <v>P</v>
          </cell>
          <cell r="G279" t="str">
            <v>Islam</v>
          </cell>
          <cell r="H279" t="str">
            <v>K/2</v>
          </cell>
          <cell r="I279" t="str">
            <v>3672072608820002</v>
          </cell>
          <cell r="J279"/>
          <cell r="K279"/>
          <cell r="L279"/>
          <cell r="M279" t="str">
            <v>SMA/SMK</v>
          </cell>
          <cell r="N279" t="str">
            <v>IPS</v>
          </cell>
          <cell r="O279"/>
          <cell r="P279" t="str">
            <v>-</v>
          </cell>
          <cell r="Q279">
            <v>43374</v>
          </cell>
          <cell r="R279">
            <v>43374</v>
          </cell>
          <cell r="S279" t="str">
            <v>Definitif</v>
          </cell>
          <cell r="T279" t="str">
            <v>Pelaksana Ahli Fabrikasi</v>
          </cell>
          <cell r="U279" t="str">
            <v>Pelaksana Ahli Fabrikasi</v>
          </cell>
          <cell r="V279">
            <v>44105</v>
          </cell>
          <cell r="W279" t="str">
            <v>PRODUKSI FABRIKASI</v>
          </cell>
          <cell r="X279" t="str">
            <v>PABRIK KOMPONEN TURBIN</v>
          </cell>
          <cell r="Y279" t="str">
            <v>Core</v>
          </cell>
          <cell r="Z279">
            <v>6</v>
          </cell>
          <cell r="AA279">
            <v>2</v>
          </cell>
          <cell r="AB279">
            <v>44424</v>
          </cell>
          <cell r="AC279">
            <v>4900000</v>
          </cell>
          <cell r="AD279">
            <v>544444</v>
          </cell>
          <cell r="AE279">
            <v>1211111.138888889</v>
          </cell>
          <cell r="AF279">
            <v>0</v>
          </cell>
          <cell r="AG279">
            <v>6655555.138888889</v>
          </cell>
          <cell r="AH279">
            <v>3675000</v>
          </cell>
          <cell r="AI279">
            <v>408333.33333333337</v>
          </cell>
          <cell r="AJ279">
            <v>1211111.138888889</v>
          </cell>
          <cell r="AK279">
            <v>0</v>
          </cell>
          <cell r="AL279">
            <v>5294444.472222222</v>
          </cell>
          <cell r="AM279" t="str">
            <v>A</v>
          </cell>
          <cell r="AN279" t="str">
            <v>-</v>
          </cell>
          <cell r="AO279" t="str">
            <v>-</v>
          </cell>
          <cell r="AP279" t="str">
            <v>PKT</v>
          </cell>
          <cell r="AQ279" t="str">
            <v>-</v>
          </cell>
          <cell r="AR279" t="str">
            <v>TL</v>
          </cell>
          <cell r="AS279" t="str">
            <v>TL</v>
          </cell>
          <cell r="AT279" t="str">
            <v>-</v>
          </cell>
          <cell r="AU279" t="str">
            <v>KT</v>
          </cell>
          <cell r="AV279" t="str">
            <v>NT</v>
          </cell>
          <cell r="AW279" t="str">
            <v>C</v>
          </cell>
        </row>
        <row r="280">
          <cell r="C280">
            <v>734920</v>
          </cell>
          <cell r="D280" t="str">
            <v>Sidoarjo</v>
          </cell>
          <cell r="E280">
            <v>26725</v>
          </cell>
          <cell r="F280" t="str">
            <v>P</v>
          </cell>
          <cell r="G280" t="str">
            <v>Islam</v>
          </cell>
          <cell r="H280" t="str">
            <v>K/2</v>
          </cell>
          <cell r="I280" t="str">
            <v>3525101508950002</v>
          </cell>
          <cell r="J280"/>
          <cell r="K280"/>
          <cell r="L280"/>
          <cell r="M280" t="str">
            <v>SMA</v>
          </cell>
          <cell r="N280" t="str">
            <v xml:space="preserve">  Persm </v>
          </cell>
          <cell r="O280"/>
          <cell r="P280">
            <v>1988</v>
          </cell>
          <cell r="Q280">
            <v>33239</v>
          </cell>
          <cell r="R280">
            <v>33604</v>
          </cell>
          <cell r="S280" t="str">
            <v>Pjs.</v>
          </cell>
          <cell r="T280" t="str">
            <v xml:space="preserve">Supervisor Pengelasan 2  </v>
          </cell>
          <cell r="U280" t="str">
            <v xml:space="preserve">Pjs. Supervisor Pengelasan 2  </v>
          </cell>
          <cell r="V280">
            <v>44061</v>
          </cell>
          <cell r="W280" t="str">
            <v>BAGIAN PRODUKSI 3</v>
          </cell>
          <cell r="X280" t="str">
            <v>PABRIK PERALATAN INDUSTRI</v>
          </cell>
          <cell r="Y280" t="str">
            <v>Core</v>
          </cell>
          <cell r="Z280">
            <v>4</v>
          </cell>
          <cell r="AA280">
            <v>3</v>
          </cell>
          <cell r="AB280">
            <v>44424</v>
          </cell>
          <cell r="AC280">
            <v>5900000</v>
          </cell>
          <cell r="AD280">
            <v>655556</v>
          </cell>
          <cell r="AE280">
            <v>571976.44444444403</v>
          </cell>
          <cell r="AF280">
            <v>1871793</v>
          </cell>
          <cell r="AG280">
            <v>8999325.444444444</v>
          </cell>
          <cell r="AH280">
            <v>4425000</v>
          </cell>
          <cell r="AI280">
            <v>491666.66666666674</v>
          </cell>
          <cell r="AJ280">
            <v>571976.44444444403</v>
          </cell>
          <cell r="AK280">
            <v>935896.5</v>
          </cell>
          <cell r="AL280">
            <v>6424539.611111111</v>
          </cell>
          <cell r="AM280" t="str">
            <v>A</v>
          </cell>
          <cell r="AN280" t="str">
            <v>-</v>
          </cell>
          <cell r="AO280" t="str">
            <v>-</v>
          </cell>
          <cell r="AP280" t="str">
            <v>PPI</v>
          </cell>
          <cell r="AQ280" t="str">
            <v>-</v>
          </cell>
          <cell r="AR280" t="str">
            <v>TTL</v>
          </cell>
          <cell r="AS280" t="str">
            <v>TTL</v>
          </cell>
          <cell r="AT280" t="str">
            <v>BP</v>
          </cell>
          <cell r="AU280" t="str">
            <v>KT</v>
          </cell>
          <cell r="AV280" t="str">
            <v>NT</v>
          </cell>
          <cell r="AW280" t="str">
            <v>C</v>
          </cell>
        </row>
        <row r="281">
          <cell r="C281">
            <v>736021</v>
          </cell>
          <cell r="D281" t="str">
            <v>Pandeglag</v>
          </cell>
          <cell r="E281">
            <v>26728</v>
          </cell>
          <cell r="F281" t="str">
            <v>P</v>
          </cell>
          <cell r="G281" t="str">
            <v>Islam</v>
          </cell>
          <cell r="H281" t="str">
            <v>K/3</v>
          </cell>
          <cell r="I281" t="str">
            <v>3672080503730002</v>
          </cell>
          <cell r="J281" t="str">
            <v>Komp. Twi Dawa 8 B No.08 Rt.005/004 Kel. Warnasari Kec. Citangkil Cilegon</v>
          </cell>
          <cell r="K281"/>
          <cell r="L281"/>
          <cell r="M281" t="str">
            <v>SMA/SMK</v>
          </cell>
          <cell r="N281" t="str">
            <v>IPS</v>
          </cell>
          <cell r="O281"/>
          <cell r="P281" t="str">
            <v>-</v>
          </cell>
          <cell r="Q281">
            <v>43374</v>
          </cell>
          <cell r="R281">
            <v>43374</v>
          </cell>
          <cell r="S281" t="str">
            <v>Definitif</v>
          </cell>
          <cell r="T281" t="str">
            <v>Operator Furnace</v>
          </cell>
          <cell r="U281" t="str">
            <v>Operator Furnace</v>
          </cell>
          <cell r="V281">
            <v>44105</v>
          </cell>
          <cell r="W281" t="str">
            <v>PRODUKSI FABRIKASI</v>
          </cell>
          <cell r="X281" t="str">
            <v>PABRIK KOMPONEN TURBIN</v>
          </cell>
          <cell r="Y281" t="str">
            <v>Core</v>
          </cell>
          <cell r="Z281">
            <v>6</v>
          </cell>
          <cell r="AA281">
            <v>1</v>
          </cell>
          <cell r="AB281">
            <v>44424</v>
          </cell>
          <cell r="AC281">
            <v>4500000</v>
          </cell>
          <cell r="AD281">
            <v>500000</v>
          </cell>
          <cell r="AE281">
            <v>-31100</v>
          </cell>
          <cell r="AF281">
            <v>0</v>
          </cell>
          <cell r="AG281">
            <v>4968900</v>
          </cell>
          <cell r="AH281">
            <v>3375000</v>
          </cell>
          <cell r="AI281">
            <v>375000</v>
          </cell>
          <cell r="AJ281">
            <v>-31100</v>
          </cell>
          <cell r="AK281">
            <v>0</v>
          </cell>
          <cell r="AL281">
            <v>3718900</v>
          </cell>
          <cell r="AM281" t="str">
            <v>A</v>
          </cell>
          <cell r="AN281" t="str">
            <v>-</v>
          </cell>
          <cell r="AO281" t="str">
            <v>-</v>
          </cell>
          <cell r="AP281" t="str">
            <v>PKT</v>
          </cell>
          <cell r="AQ281" t="str">
            <v>-</v>
          </cell>
          <cell r="AR281" t="str">
            <v>TL</v>
          </cell>
          <cell r="AS281" t="str">
            <v>TL</v>
          </cell>
          <cell r="AT281" t="str">
            <v>-</v>
          </cell>
          <cell r="AU281" t="str">
            <v>KT</v>
          </cell>
          <cell r="AV281" t="str">
            <v>NT</v>
          </cell>
          <cell r="AW281" t="str">
            <v>C</v>
          </cell>
        </row>
        <row r="282">
          <cell r="C282">
            <v>736106</v>
          </cell>
          <cell r="D282" t="str">
            <v>Jakarta</v>
          </cell>
          <cell r="E282">
            <v>26753</v>
          </cell>
          <cell r="F282" t="str">
            <v>P</v>
          </cell>
          <cell r="G282" t="str">
            <v>Islam</v>
          </cell>
          <cell r="H282" t="str">
            <v>K/2</v>
          </cell>
          <cell r="I282" t="str">
            <v>3672080201720001</v>
          </cell>
          <cell r="J282" t="str">
            <v>Jl.Ir.Sutami Link Krenceng Rt.02/04 No.129 Kel.Kebonsari Kec.Citangkil Cilegon</v>
          </cell>
          <cell r="K282"/>
          <cell r="L282"/>
          <cell r="M282" t="str">
            <v>SMA/SMK</v>
          </cell>
          <cell r="N282" t="str">
            <v>LISTRIK</v>
          </cell>
          <cell r="O282"/>
          <cell r="P282" t="str">
            <v>-</v>
          </cell>
          <cell r="Q282">
            <v>43374</v>
          </cell>
          <cell r="R282">
            <v>43374</v>
          </cell>
          <cell r="S282" t="str">
            <v>Definitif</v>
          </cell>
          <cell r="T282" t="str">
            <v>Fitter</v>
          </cell>
          <cell r="U282" t="str">
            <v>Fitter</v>
          </cell>
          <cell r="V282">
            <v>44105</v>
          </cell>
          <cell r="W282" t="str">
            <v>PRODUKSI PERMESINAN</v>
          </cell>
          <cell r="X282" t="str">
            <v>PABRIK KOMPONEN TURBIN</v>
          </cell>
          <cell r="Y282" t="str">
            <v>Core</v>
          </cell>
          <cell r="Z282">
            <v>6</v>
          </cell>
          <cell r="AA282">
            <v>1</v>
          </cell>
          <cell r="AB282">
            <v>44424</v>
          </cell>
          <cell r="AC282">
            <v>4500000</v>
          </cell>
          <cell r="AD282">
            <v>500000</v>
          </cell>
          <cell r="AE282">
            <v>592600</v>
          </cell>
          <cell r="AF282">
            <v>0</v>
          </cell>
          <cell r="AG282">
            <v>5592600</v>
          </cell>
          <cell r="AH282">
            <v>3375000</v>
          </cell>
          <cell r="AI282">
            <v>375000</v>
          </cell>
          <cell r="AJ282">
            <v>592600</v>
          </cell>
          <cell r="AK282">
            <v>0</v>
          </cell>
          <cell r="AL282">
            <v>4342600</v>
          </cell>
          <cell r="AM282" t="str">
            <v>A</v>
          </cell>
          <cell r="AN282" t="str">
            <v>-</v>
          </cell>
          <cell r="AO282" t="str">
            <v>-</v>
          </cell>
          <cell r="AP282" t="str">
            <v>PKT</v>
          </cell>
          <cell r="AQ282" t="str">
            <v>-</v>
          </cell>
          <cell r="AR282" t="str">
            <v>TL</v>
          </cell>
          <cell r="AS282" t="str">
            <v>TL</v>
          </cell>
          <cell r="AT282" t="str">
            <v>-</v>
          </cell>
          <cell r="AU282" t="str">
            <v>KT</v>
          </cell>
          <cell r="AV282" t="str">
            <v>T</v>
          </cell>
          <cell r="AW282" t="str">
            <v>C</v>
          </cell>
        </row>
        <row r="283">
          <cell r="C283">
            <v>736037</v>
          </cell>
          <cell r="D283" t="str">
            <v>Serang</v>
          </cell>
          <cell r="E283">
            <v>26787</v>
          </cell>
          <cell r="F283" t="str">
            <v>P</v>
          </cell>
          <cell r="G283" t="str">
            <v>Islam</v>
          </cell>
          <cell r="H283" t="str">
            <v>K/3</v>
          </cell>
          <cell r="I283" t="str">
            <v>3376021209660001</v>
          </cell>
          <cell r="J283"/>
          <cell r="K283"/>
          <cell r="L283"/>
          <cell r="M283" t="str">
            <v>SMA/SMK</v>
          </cell>
          <cell r="N283" t="str">
            <v>-</v>
          </cell>
          <cell r="O283"/>
          <cell r="P283" t="str">
            <v>-</v>
          </cell>
          <cell r="Q283">
            <v>43374</v>
          </cell>
          <cell r="R283">
            <v>43374</v>
          </cell>
          <cell r="S283" t="str">
            <v>Definitif</v>
          </cell>
          <cell r="T283" t="str">
            <v>Pelaksana Ahli Fabrikasi</v>
          </cell>
          <cell r="U283" t="str">
            <v>Pelaksana Ahli Fabrikasi</v>
          </cell>
          <cell r="V283">
            <v>44105</v>
          </cell>
          <cell r="W283" t="str">
            <v>PRODUKSI FABRIKASI</v>
          </cell>
          <cell r="X283" t="str">
            <v>PABRIK KOMPONEN TURBIN</v>
          </cell>
          <cell r="Y283" t="str">
            <v>Core</v>
          </cell>
          <cell r="Z283">
            <v>6</v>
          </cell>
          <cell r="AA283">
            <v>2</v>
          </cell>
          <cell r="AB283">
            <v>44424</v>
          </cell>
          <cell r="AC283">
            <v>4900000</v>
          </cell>
          <cell r="AD283">
            <v>544444</v>
          </cell>
          <cell r="AE283">
            <v>1538448.805555556</v>
          </cell>
          <cell r="AF283">
            <v>0</v>
          </cell>
          <cell r="AG283">
            <v>6982892.805555556</v>
          </cell>
          <cell r="AH283">
            <v>3675000</v>
          </cell>
          <cell r="AI283">
            <v>408333.33333333337</v>
          </cell>
          <cell r="AJ283">
            <v>1538448.805555556</v>
          </cell>
          <cell r="AK283">
            <v>0</v>
          </cell>
          <cell r="AL283">
            <v>5621782.1388888899</v>
          </cell>
          <cell r="AM283" t="str">
            <v>A</v>
          </cell>
          <cell r="AN283" t="str">
            <v>-</v>
          </cell>
          <cell r="AO283" t="str">
            <v>-</v>
          </cell>
          <cell r="AP283" t="str">
            <v>PKT</v>
          </cell>
          <cell r="AQ283" t="str">
            <v>-</v>
          </cell>
          <cell r="AR283" t="str">
            <v>TL</v>
          </cell>
          <cell r="AS283" t="str">
            <v>TL</v>
          </cell>
          <cell r="AT283" t="str">
            <v>-</v>
          </cell>
          <cell r="AU283" t="str">
            <v>KT</v>
          </cell>
          <cell r="AV283" t="str">
            <v>T</v>
          </cell>
          <cell r="AW283" t="str">
            <v>C</v>
          </cell>
        </row>
        <row r="284">
          <cell r="C284">
            <v>736162</v>
          </cell>
          <cell r="D284" t="str">
            <v>Pacitan</v>
          </cell>
          <cell r="E284">
            <v>26822</v>
          </cell>
          <cell r="F284" t="str">
            <v>P</v>
          </cell>
          <cell r="G284" t="str">
            <v>Islam</v>
          </cell>
          <cell r="H284" t="str">
            <v>K/1</v>
          </cell>
          <cell r="I284" t="str">
            <v>3578122607660001</v>
          </cell>
          <cell r="J284" t="str">
            <v>LINK LEUWEUNG SAWO BLOK BANGO RT004/009 CILEGON</v>
          </cell>
          <cell r="K284"/>
          <cell r="L284"/>
          <cell r="M284" t="str">
            <v>SMA/SMK</v>
          </cell>
          <cell r="N284" t="str">
            <v>IPS</v>
          </cell>
          <cell r="O284"/>
          <cell r="P284" t="str">
            <v>-</v>
          </cell>
          <cell r="Q284">
            <v>43374</v>
          </cell>
          <cell r="R284">
            <v>43374</v>
          </cell>
          <cell r="S284" t="str">
            <v>Definitif</v>
          </cell>
          <cell r="T284" t="str">
            <v>Penanggungjawab Gudang</v>
          </cell>
          <cell r="U284" t="str">
            <v>Penanggungjawab Gudang</v>
          </cell>
          <cell r="V284">
            <v>44105</v>
          </cell>
          <cell r="W284" t="str">
            <v>BAGIAN GUDANG</v>
          </cell>
          <cell r="X284" t="str">
            <v>DIVISI PEMBANGKIT</v>
          </cell>
          <cell r="Y284" t="str">
            <v>Core</v>
          </cell>
          <cell r="Z284">
            <v>6</v>
          </cell>
          <cell r="AA284">
            <v>2</v>
          </cell>
          <cell r="AB284">
            <v>44424</v>
          </cell>
          <cell r="AC284">
            <v>4900000</v>
          </cell>
          <cell r="AD284">
            <v>544444</v>
          </cell>
          <cell r="AE284">
            <v>735666.63888888899</v>
          </cell>
          <cell r="AF284">
            <v>0</v>
          </cell>
          <cell r="AG284">
            <v>6180110.638888889</v>
          </cell>
          <cell r="AH284">
            <v>3675000</v>
          </cell>
          <cell r="AI284">
            <v>408333.33333333337</v>
          </cell>
          <cell r="AJ284">
            <v>735666.63888888899</v>
          </cell>
          <cell r="AK284">
            <v>0</v>
          </cell>
          <cell r="AL284">
            <v>4818999.972222222</v>
          </cell>
          <cell r="AM284" t="str">
            <v>A</v>
          </cell>
          <cell r="AN284" t="str">
            <v>-</v>
          </cell>
          <cell r="AO284" t="str">
            <v>-</v>
          </cell>
          <cell r="AP284" t="str">
            <v>DPM</v>
          </cell>
          <cell r="AQ284" t="str">
            <v>PIV</v>
          </cell>
          <cell r="AR284" t="str">
            <v>TTL</v>
          </cell>
          <cell r="AS284" t="str">
            <v>TTL</v>
          </cell>
          <cell r="AT284" t="str">
            <v>-</v>
          </cell>
          <cell r="AU284" t="str">
            <v>KT</v>
          </cell>
          <cell r="AV284" t="str">
            <v>NT</v>
          </cell>
          <cell r="AW284" t="str">
            <v>C</v>
          </cell>
        </row>
        <row r="285">
          <cell r="C285">
            <v>735444</v>
          </cell>
          <cell r="D285" t="str">
            <v>Bandung</v>
          </cell>
          <cell r="E285">
            <v>26835</v>
          </cell>
          <cell r="F285" t="str">
            <v>P</v>
          </cell>
          <cell r="G285" t="str">
            <v>Islam</v>
          </cell>
          <cell r="H285" t="str">
            <v>K/3</v>
          </cell>
          <cell r="I285" t="str">
            <v>3578240201890001</v>
          </cell>
          <cell r="J285"/>
          <cell r="K285"/>
          <cell r="L285"/>
          <cell r="M285" t="str">
            <v>STM</v>
          </cell>
          <cell r="N285" t="str">
            <v>Mesin</v>
          </cell>
          <cell r="O285"/>
          <cell r="P285" t="str">
            <v>1994</v>
          </cell>
          <cell r="Q285">
            <v>34701</v>
          </cell>
          <cell r="R285">
            <v>35066</v>
          </cell>
          <cell r="S285" t="str">
            <v>Definitif</v>
          </cell>
          <cell r="T285" t="str">
            <v xml:space="preserve">Drafter   </v>
          </cell>
          <cell r="U285" t="str">
            <v xml:space="preserve">Drafter   </v>
          </cell>
          <cell r="V285">
            <v>43754</v>
          </cell>
          <cell r="W285" t="str">
            <v>BIDANG PEMASARAN</v>
          </cell>
          <cell r="X285" t="str">
            <v>DIVISI SUMBER DAYA AIR</v>
          </cell>
          <cell r="Y285" t="str">
            <v>Core</v>
          </cell>
          <cell r="Z285">
            <v>6</v>
          </cell>
          <cell r="AA285">
            <v>3</v>
          </cell>
          <cell r="AB285">
            <v>44424</v>
          </cell>
          <cell r="AC285">
            <v>5900000</v>
          </cell>
          <cell r="AD285">
            <v>655556</v>
          </cell>
          <cell r="AE285">
            <v>450394.44444444403</v>
          </cell>
          <cell r="AF285">
            <v>0</v>
          </cell>
          <cell r="AG285">
            <v>7005950.444444444</v>
          </cell>
          <cell r="AH285">
            <v>4425000</v>
          </cell>
          <cell r="AI285">
            <v>491666.66666666674</v>
          </cell>
          <cell r="AJ285">
            <v>450394.44444444403</v>
          </cell>
          <cell r="AK285">
            <v>0</v>
          </cell>
          <cell r="AL285">
            <v>5367061.111111111</v>
          </cell>
          <cell r="AM285" t="str">
            <v>A</v>
          </cell>
          <cell r="AN285" t="str">
            <v>-</v>
          </cell>
          <cell r="AO285" t="str">
            <v>-</v>
          </cell>
          <cell r="AP285" t="str">
            <v>DSA</v>
          </cell>
          <cell r="AQ285" t="str">
            <v>PEM</v>
          </cell>
          <cell r="AR285" t="str">
            <v>TPEM</v>
          </cell>
          <cell r="AS285" t="str">
            <v>TPEM</v>
          </cell>
          <cell r="AT285" t="str">
            <v>-</v>
          </cell>
          <cell r="AU285" t="str">
            <v>KT</v>
          </cell>
          <cell r="AV285" t="str">
            <v>T</v>
          </cell>
          <cell r="AW285" t="str">
            <v>C</v>
          </cell>
        </row>
        <row r="286">
          <cell r="C286">
            <v>736035</v>
          </cell>
          <cell r="D286" t="str">
            <v>Magelang</v>
          </cell>
          <cell r="E286">
            <v>26840</v>
          </cell>
          <cell r="F286" t="str">
            <v>P</v>
          </cell>
          <cell r="G286" t="str">
            <v>Islam</v>
          </cell>
          <cell r="H286" t="str">
            <v>K/1</v>
          </cell>
          <cell r="I286" t="str">
            <v>3376021611650002</v>
          </cell>
          <cell r="J286"/>
          <cell r="K286"/>
          <cell r="L286"/>
          <cell r="M286" t="str">
            <v>SMA/SMK</v>
          </cell>
          <cell r="N286" t="str">
            <v>Biologi</v>
          </cell>
          <cell r="O286"/>
          <cell r="P286" t="str">
            <v>-</v>
          </cell>
          <cell r="Q286">
            <v>43374</v>
          </cell>
          <cell r="R286">
            <v>43374</v>
          </cell>
          <cell r="S286" t="str">
            <v>Definitif</v>
          </cell>
          <cell r="T286" t="str">
            <v>Pelaksana Ahli Fabrikasi</v>
          </cell>
          <cell r="U286" t="str">
            <v>Pelaksana Ahli Fabrikasi</v>
          </cell>
          <cell r="V286">
            <v>44105</v>
          </cell>
          <cell r="W286" t="str">
            <v>PRODUKSI FABRIKASI</v>
          </cell>
          <cell r="X286" t="str">
            <v>PABRIK KOMPONEN TURBIN</v>
          </cell>
          <cell r="Y286" t="str">
            <v>Core</v>
          </cell>
          <cell r="Z286">
            <v>6</v>
          </cell>
          <cell r="AA286">
            <v>2</v>
          </cell>
          <cell r="AB286">
            <v>44424</v>
          </cell>
          <cell r="AC286">
            <v>4900000</v>
          </cell>
          <cell r="AD286">
            <v>544444</v>
          </cell>
          <cell r="AE286">
            <v>1192361.138888889</v>
          </cell>
          <cell r="AF286">
            <v>0</v>
          </cell>
          <cell r="AG286">
            <v>6636805.138888889</v>
          </cell>
          <cell r="AH286">
            <v>3675000</v>
          </cell>
          <cell r="AI286">
            <v>408333.33333333337</v>
          </cell>
          <cell r="AJ286">
            <v>1192361.138888889</v>
          </cell>
          <cell r="AK286">
            <v>0</v>
          </cell>
          <cell r="AL286">
            <v>5275694.472222222</v>
          </cell>
          <cell r="AM286" t="str">
            <v>A</v>
          </cell>
          <cell r="AN286" t="str">
            <v>-</v>
          </cell>
          <cell r="AO286" t="str">
            <v>-</v>
          </cell>
          <cell r="AP286" t="str">
            <v>PKT</v>
          </cell>
          <cell r="AQ286" t="str">
            <v>-</v>
          </cell>
          <cell r="AR286" t="str">
            <v>TL</v>
          </cell>
          <cell r="AS286" t="str">
            <v>TL</v>
          </cell>
          <cell r="AT286" t="str">
            <v>-</v>
          </cell>
          <cell r="AU286" t="str">
            <v>KT</v>
          </cell>
          <cell r="AV286" t="str">
            <v>NT</v>
          </cell>
          <cell r="AW286" t="str">
            <v>C</v>
          </cell>
        </row>
        <row r="287">
          <cell r="C287">
            <v>735962</v>
          </cell>
          <cell r="D287" t="str">
            <v>Serang</v>
          </cell>
          <cell r="E287">
            <v>26879</v>
          </cell>
          <cell r="F287" t="str">
            <v>P</v>
          </cell>
          <cell r="G287" t="str">
            <v>Islam</v>
          </cell>
          <cell r="H287" t="str">
            <v>K/3</v>
          </cell>
          <cell r="I287" t="str">
            <v>3672080308730001</v>
          </cell>
          <cell r="J287" t="str">
            <v>Link. Kamp. Baru Rt/Rw 004/003 Kel/Desa Kebonsari  Cilegon</v>
          </cell>
          <cell r="K287"/>
          <cell r="L287"/>
          <cell r="M287" t="str">
            <v>SMA/SMK</v>
          </cell>
          <cell r="N287" t="str">
            <v>-</v>
          </cell>
          <cell r="O287"/>
          <cell r="P287" t="str">
            <v>-</v>
          </cell>
          <cell r="Q287">
            <v>43374</v>
          </cell>
          <cell r="R287">
            <v>43374</v>
          </cell>
          <cell r="S287" t="str">
            <v>Definitif</v>
          </cell>
          <cell r="T287" t="str">
            <v>Fitter</v>
          </cell>
          <cell r="U287" t="str">
            <v>Fitter</v>
          </cell>
          <cell r="V287">
            <v>44105</v>
          </cell>
          <cell r="W287" t="str">
            <v>PRODUKSI FABRIKASI</v>
          </cell>
          <cell r="X287" t="str">
            <v>PABRIK KOMPONEN TURBIN</v>
          </cell>
          <cell r="Y287" t="str">
            <v>Core</v>
          </cell>
          <cell r="Z287">
            <v>6</v>
          </cell>
          <cell r="AA287">
            <v>1</v>
          </cell>
          <cell r="AB287">
            <v>44424</v>
          </cell>
          <cell r="AC287">
            <v>4500000</v>
          </cell>
          <cell r="AD287">
            <v>500000</v>
          </cell>
          <cell r="AE287">
            <v>-31100</v>
          </cell>
          <cell r="AF287">
            <v>0</v>
          </cell>
          <cell r="AG287">
            <v>4968900</v>
          </cell>
          <cell r="AH287">
            <v>3375000</v>
          </cell>
          <cell r="AI287">
            <v>375000</v>
          </cell>
          <cell r="AJ287">
            <v>-31100</v>
          </cell>
          <cell r="AK287">
            <v>0</v>
          </cell>
          <cell r="AL287">
            <v>3718900</v>
          </cell>
          <cell r="AM287" t="str">
            <v>A</v>
          </cell>
          <cell r="AN287" t="str">
            <v>-</v>
          </cell>
          <cell r="AO287" t="str">
            <v>-</v>
          </cell>
          <cell r="AP287" t="str">
            <v>PKT</v>
          </cell>
          <cell r="AQ287" t="str">
            <v>-</v>
          </cell>
          <cell r="AR287" t="str">
            <v>TL</v>
          </cell>
          <cell r="AS287" t="str">
            <v>TL</v>
          </cell>
          <cell r="AT287" t="str">
            <v>-</v>
          </cell>
          <cell r="AU287" t="str">
            <v>KT</v>
          </cell>
          <cell r="AV287" t="str">
            <v>T</v>
          </cell>
          <cell r="AW287" t="str">
            <v>C</v>
          </cell>
        </row>
        <row r="288">
          <cell r="C288">
            <v>736012</v>
          </cell>
          <cell r="D288" t="str">
            <v>Sukabumi</v>
          </cell>
          <cell r="E288">
            <v>26924</v>
          </cell>
          <cell r="F288" t="str">
            <v>P</v>
          </cell>
          <cell r="G288" t="str">
            <v>Islam</v>
          </cell>
          <cell r="H288" t="str">
            <v>K/3</v>
          </cell>
          <cell r="I288" t="str">
            <v>3672081709730001</v>
          </cell>
          <cell r="J288" t="str">
            <v>Jl. Raya Anyer No. 41 R/Rw 15/06 Ramanuju Baru  Cilegon</v>
          </cell>
          <cell r="K288"/>
          <cell r="L288"/>
          <cell r="M288" t="str">
            <v>SMA/SMK</v>
          </cell>
          <cell r="N288" t="str">
            <v>-</v>
          </cell>
          <cell r="O288"/>
          <cell r="P288" t="str">
            <v>-</v>
          </cell>
          <cell r="Q288">
            <v>43374</v>
          </cell>
          <cell r="R288">
            <v>43374</v>
          </cell>
          <cell r="S288" t="str">
            <v>Definitif</v>
          </cell>
          <cell r="T288" t="str">
            <v>Fitter</v>
          </cell>
          <cell r="U288" t="str">
            <v>Fitter</v>
          </cell>
          <cell r="V288">
            <v>44105</v>
          </cell>
          <cell r="W288" t="str">
            <v>PRODUKSI FABRIKASI</v>
          </cell>
          <cell r="X288" t="str">
            <v>PABRIK KOMPONEN TURBIN</v>
          </cell>
          <cell r="Y288" t="str">
            <v>Core</v>
          </cell>
          <cell r="Z288">
            <v>6</v>
          </cell>
          <cell r="AA288">
            <v>2</v>
          </cell>
          <cell r="AB288">
            <v>44424</v>
          </cell>
          <cell r="AC288">
            <v>4900000</v>
          </cell>
          <cell r="AD288">
            <v>544444</v>
          </cell>
          <cell r="AE288">
            <v>1229861.138888889</v>
          </cell>
          <cell r="AF288">
            <v>0</v>
          </cell>
          <cell r="AG288">
            <v>6674305.138888889</v>
          </cell>
          <cell r="AH288">
            <v>3675000</v>
          </cell>
          <cell r="AI288">
            <v>408333.33333333337</v>
          </cell>
          <cell r="AJ288">
            <v>1229861.138888889</v>
          </cell>
          <cell r="AK288">
            <v>0</v>
          </cell>
          <cell r="AL288">
            <v>5313194.472222222</v>
          </cell>
          <cell r="AM288" t="str">
            <v>A</v>
          </cell>
          <cell r="AN288" t="str">
            <v>-</v>
          </cell>
          <cell r="AO288" t="str">
            <v>-</v>
          </cell>
          <cell r="AP288" t="str">
            <v>PKT</v>
          </cell>
          <cell r="AQ288" t="str">
            <v>-</v>
          </cell>
          <cell r="AR288" t="str">
            <v>TL</v>
          </cell>
          <cell r="AS288" t="str">
            <v>TL</v>
          </cell>
          <cell r="AT288" t="str">
            <v>-</v>
          </cell>
          <cell r="AU288" t="str">
            <v>KT</v>
          </cell>
          <cell r="AV288" t="str">
            <v>T</v>
          </cell>
          <cell r="AW288" t="str">
            <v>C</v>
          </cell>
        </row>
        <row r="289">
          <cell r="C289">
            <v>736053</v>
          </cell>
          <cell r="D289" t="str">
            <v>Cilacap</v>
          </cell>
          <cell r="E289">
            <v>26930</v>
          </cell>
          <cell r="F289" t="str">
            <v>P</v>
          </cell>
          <cell r="G289" t="str">
            <v>Islam</v>
          </cell>
          <cell r="H289" t="str">
            <v>K/2</v>
          </cell>
          <cell r="I289" t="str">
            <v>3672072309730001</v>
          </cell>
          <cell r="J289" t="str">
            <v>Metro cendana m22 no 8 cilegon banten Cilegon</v>
          </cell>
          <cell r="K289"/>
          <cell r="L289"/>
          <cell r="M289" t="str">
            <v>SMA/SMK</v>
          </cell>
          <cell r="N289" t="str">
            <v>-</v>
          </cell>
          <cell r="O289"/>
          <cell r="P289" t="str">
            <v>-</v>
          </cell>
          <cell r="Q289">
            <v>43374</v>
          </cell>
          <cell r="R289">
            <v>43374</v>
          </cell>
          <cell r="S289" t="str">
            <v>Definitif</v>
          </cell>
          <cell r="T289" t="str">
            <v>Supervisor Chombustion Chamber</v>
          </cell>
          <cell r="U289" t="str">
            <v>Supervisor Chombustion Chamber</v>
          </cell>
          <cell r="V289">
            <v>44105</v>
          </cell>
          <cell r="W289" t="str">
            <v>BAGIAN PRODUKSI FABRIKASI</v>
          </cell>
          <cell r="X289" t="str">
            <v>PABRIK KOMPONEN TURBIN</v>
          </cell>
          <cell r="Y289" t="str">
            <v>Core</v>
          </cell>
          <cell r="Z289">
            <v>4</v>
          </cell>
          <cell r="AA289">
            <v>6</v>
          </cell>
          <cell r="AB289">
            <v>44424</v>
          </cell>
          <cell r="AC289">
            <v>8900000</v>
          </cell>
          <cell r="AD289">
            <v>988889</v>
          </cell>
          <cell r="AE289">
            <v>2698965.8099999987</v>
          </cell>
          <cell r="AF289">
            <v>2079770</v>
          </cell>
          <cell r="AG289">
            <v>14667624.809999999</v>
          </cell>
          <cell r="AH289">
            <v>5175000</v>
          </cell>
          <cell r="AI289">
            <v>575000</v>
          </cell>
          <cell r="AJ289">
            <v>2698965.8099999987</v>
          </cell>
          <cell r="AK289">
            <v>1039885</v>
          </cell>
          <cell r="AL289">
            <v>9488850.8099999987</v>
          </cell>
          <cell r="AM289" t="str">
            <v>A</v>
          </cell>
          <cell r="AN289" t="str">
            <v>-</v>
          </cell>
          <cell r="AO289" t="str">
            <v>-</v>
          </cell>
          <cell r="AP289" t="str">
            <v>PKT</v>
          </cell>
          <cell r="AQ289" t="str">
            <v>-</v>
          </cell>
          <cell r="AR289" t="str">
            <v>TTL</v>
          </cell>
          <cell r="AS289" t="str">
            <v>TTL</v>
          </cell>
          <cell r="AT289" t="str">
            <v>-</v>
          </cell>
          <cell r="AU289" t="str">
            <v>KT</v>
          </cell>
          <cell r="AV289" t="str">
            <v>T</v>
          </cell>
          <cell r="AW289" t="str">
            <v>C</v>
          </cell>
        </row>
        <row r="290">
          <cell r="C290">
            <v>736176</v>
          </cell>
          <cell r="D290" t="str">
            <v>Cimahi</v>
          </cell>
          <cell r="E290">
            <v>26945</v>
          </cell>
          <cell r="F290" t="str">
            <v>P</v>
          </cell>
          <cell r="G290" t="str">
            <v>Islam</v>
          </cell>
          <cell r="H290" t="str">
            <v>K/2</v>
          </cell>
          <cell r="I290" t="str">
            <v>3604050810730001</v>
          </cell>
          <cell r="J290" t="str">
            <v>Griya Cilegon Blok 12 No 18 Ds. Harjatani Kec. Kramatwatu Serang</v>
          </cell>
          <cell r="K290"/>
          <cell r="L290"/>
          <cell r="M290" t="str">
            <v>SMA/SMK</v>
          </cell>
          <cell r="N290" t="str">
            <v>-</v>
          </cell>
          <cell r="O290"/>
          <cell r="P290" t="str">
            <v>-</v>
          </cell>
          <cell r="Q290">
            <v>43374</v>
          </cell>
          <cell r="R290">
            <v>43374</v>
          </cell>
          <cell r="S290" t="str">
            <v>Definitif</v>
          </cell>
          <cell r="T290" t="str">
            <v>Junior Officer Bagian Teknik</v>
          </cell>
          <cell r="U290" t="str">
            <v>Junior Officer Bagian Teknik</v>
          </cell>
          <cell r="V290">
            <v>44105</v>
          </cell>
          <cell r="W290" t="str">
            <v>BAGIAN TEKNIK</v>
          </cell>
          <cell r="X290" t="str">
            <v>DIVISI PEMBANGKIT</v>
          </cell>
          <cell r="Y290" t="str">
            <v>Core</v>
          </cell>
          <cell r="Z290">
            <v>5</v>
          </cell>
          <cell r="AA290">
            <v>2</v>
          </cell>
          <cell r="AB290">
            <v>44424</v>
          </cell>
          <cell r="AC290">
            <v>4900000</v>
          </cell>
          <cell r="AD290">
            <v>544444</v>
          </cell>
          <cell r="AE290">
            <v>2935263.638888889</v>
          </cell>
          <cell r="AF290">
            <v>0</v>
          </cell>
          <cell r="AG290">
            <v>8379707.638888889</v>
          </cell>
          <cell r="AH290">
            <v>3675000</v>
          </cell>
          <cell r="AI290">
            <v>408333.33333333337</v>
          </cell>
          <cell r="AJ290">
            <v>2935263.638888889</v>
          </cell>
          <cell r="AK290">
            <v>0</v>
          </cell>
          <cell r="AL290">
            <v>7018596.972222222</v>
          </cell>
          <cell r="AM290" t="str">
            <v>A</v>
          </cell>
          <cell r="AN290" t="str">
            <v>-</v>
          </cell>
          <cell r="AO290" t="str">
            <v>-</v>
          </cell>
          <cell r="AP290" t="str">
            <v>DPM</v>
          </cell>
          <cell r="AQ290" t="str">
            <v>PIV</v>
          </cell>
          <cell r="AR290" t="str">
            <v>TTL</v>
          </cell>
          <cell r="AS290" t="str">
            <v>TTL</v>
          </cell>
          <cell r="AT290" t="str">
            <v>-</v>
          </cell>
          <cell r="AU290" t="str">
            <v>KT</v>
          </cell>
          <cell r="AV290" t="str">
            <v>T</v>
          </cell>
          <cell r="AW290" t="str">
            <v>C</v>
          </cell>
        </row>
        <row r="291">
          <cell r="C291">
            <v>735894</v>
          </cell>
          <cell r="D291" t="str">
            <v>Semarang</v>
          </cell>
          <cell r="E291">
            <v>26986</v>
          </cell>
          <cell r="F291" t="str">
            <v>P</v>
          </cell>
          <cell r="G291" t="str">
            <v>Islam</v>
          </cell>
          <cell r="H291" t="str">
            <v>K/2</v>
          </cell>
          <cell r="I291" t="str">
            <v>3672061811730001</v>
          </cell>
          <cell r="J291" t="str">
            <v>d.a. Apotek Gerem Medika, Link. Gerem Raya RT 001 RW 004, Kel. Gerem, Kec. Grogol, Cilegon Cilegon</v>
          </cell>
          <cell r="K291"/>
          <cell r="L291"/>
          <cell r="M291" t="str">
            <v>S1</v>
          </cell>
          <cell r="N291" t="str">
            <v>Teknik Industri</v>
          </cell>
          <cell r="O291"/>
          <cell r="P291" t="str">
            <v>-</v>
          </cell>
          <cell r="Q291">
            <v>43374</v>
          </cell>
          <cell r="R291">
            <v>43374</v>
          </cell>
          <cell r="S291" t="str">
            <v>Definitif</v>
          </cell>
          <cell r="T291" t="str">
            <v>Manager Perencanaan Material</v>
          </cell>
          <cell r="U291" t="str">
            <v>Manager Perencanaan Material</v>
          </cell>
          <cell r="V291">
            <v>44667</v>
          </cell>
          <cell r="W291" t="str">
            <v>BIDANG PPP &amp; INVENTORI</v>
          </cell>
          <cell r="X291" t="str">
            <v>DIVISI PEMBANGKIT</v>
          </cell>
          <cell r="Y291" t="str">
            <v>Core</v>
          </cell>
          <cell r="Z291">
            <v>3</v>
          </cell>
          <cell r="AA291">
            <v>4</v>
          </cell>
          <cell r="AB291">
            <v>44424</v>
          </cell>
          <cell r="AC291">
            <v>6900000</v>
          </cell>
          <cell r="AD291">
            <v>766667</v>
          </cell>
          <cell r="AE291">
            <v>3885742.833333333</v>
          </cell>
          <cell r="AF291">
            <v>2684905</v>
          </cell>
          <cell r="AG291">
            <v>14237314.833333332</v>
          </cell>
          <cell r="AH291">
            <v>5175000</v>
          </cell>
          <cell r="AI291">
            <v>575000</v>
          </cell>
          <cell r="AJ291">
            <v>3885742.833333333</v>
          </cell>
          <cell r="AK291">
            <v>1342452.5</v>
          </cell>
          <cell r="AL291">
            <v>10978195.333333332</v>
          </cell>
          <cell r="AM291" t="str">
            <v>A</v>
          </cell>
          <cell r="AN291" t="str">
            <v>-</v>
          </cell>
          <cell r="AO291" t="str">
            <v>-</v>
          </cell>
          <cell r="AP291" t="str">
            <v>DPM</v>
          </cell>
          <cell r="AQ291" t="str">
            <v>PIV</v>
          </cell>
          <cell r="AR291" t="str">
            <v>TTL</v>
          </cell>
          <cell r="AS291" t="str">
            <v>TTL</v>
          </cell>
          <cell r="AT291" t="str">
            <v>-</v>
          </cell>
          <cell r="AU291" t="str">
            <v>KT</v>
          </cell>
          <cell r="AV291" t="str">
            <v>T</v>
          </cell>
          <cell r="AW291" t="str">
            <v>F</v>
          </cell>
        </row>
        <row r="292">
          <cell r="C292">
            <v>735247</v>
          </cell>
          <cell r="D292" t="str">
            <v>Medan</v>
          </cell>
          <cell r="E292">
            <v>27005</v>
          </cell>
          <cell r="F292" t="str">
            <v>P</v>
          </cell>
          <cell r="G292" t="str">
            <v>Islam</v>
          </cell>
          <cell r="H292" t="str">
            <v>K/3</v>
          </cell>
          <cell r="I292" t="str">
            <v>3525110712730001</v>
          </cell>
          <cell r="J292" t="str">
            <v>Perum Cerme Indah , Jl. Leci blok O-78 Gresik</v>
          </cell>
          <cell r="K292" t="str">
            <v>6281332116401</v>
          </cell>
          <cell r="L292"/>
          <cell r="M292" t="str">
            <v>S1</v>
          </cell>
          <cell r="N292" t="str">
            <v xml:space="preserve"> Teknik Elektro </v>
          </cell>
          <cell r="O292"/>
          <cell r="P292">
            <v>2001</v>
          </cell>
          <cell r="Q292">
            <v>34335</v>
          </cell>
          <cell r="R292">
            <v>34700</v>
          </cell>
          <cell r="S292" t="str">
            <v>Definitif</v>
          </cell>
          <cell r="T292" t="str">
            <v>Supervisor Perencanaan Pemeliharaan</v>
          </cell>
          <cell r="U292" t="str">
            <v>Supervisor Perencanaan Pemeliharaan</v>
          </cell>
          <cell r="V292">
            <v>44571</v>
          </cell>
          <cell r="W292" t="str">
            <v>BAGIAN PERENCANAAN PEMELIHARAAN</v>
          </cell>
          <cell r="X292" t="str">
            <v>DIVISI INDUSTRI KOMPONEN &amp; PERMESINAN</v>
          </cell>
          <cell r="Y292" t="str">
            <v>Core</v>
          </cell>
          <cell r="Z292">
            <v>4</v>
          </cell>
          <cell r="AA292">
            <v>5</v>
          </cell>
          <cell r="AB292">
            <v>44424</v>
          </cell>
          <cell r="AC292">
            <v>7900000</v>
          </cell>
          <cell r="AD292">
            <v>877778</v>
          </cell>
          <cell r="AE292">
            <v>1496107.722222222</v>
          </cell>
          <cell r="AF292">
            <v>2079770</v>
          </cell>
          <cell r="AG292">
            <v>12353655.722222222</v>
          </cell>
          <cell r="AH292">
            <v>5925000</v>
          </cell>
          <cell r="AI292">
            <v>658333.5</v>
          </cell>
          <cell r="AJ292">
            <v>1496107.722222222</v>
          </cell>
          <cell r="AK292">
            <v>1039885</v>
          </cell>
          <cell r="AL292">
            <v>9119326.222222222</v>
          </cell>
          <cell r="AM292" t="str">
            <v>A</v>
          </cell>
          <cell r="AN292" t="str">
            <v>-</v>
          </cell>
          <cell r="AO292" t="str">
            <v>-</v>
          </cell>
          <cell r="AP292" t="str">
            <v>DKP</v>
          </cell>
          <cell r="AQ292" t="str">
            <v>MNT</v>
          </cell>
          <cell r="AR292" t="str">
            <v>TTL</v>
          </cell>
          <cell r="AS292" t="str">
            <v>TTL</v>
          </cell>
          <cell r="AT292" t="str">
            <v>-</v>
          </cell>
          <cell r="AU292" t="str">
            <v>KT</v>
          </cell>
          <cell r="AV292" t="str">
            <v>T</v>
          </cell>
          <cell r="AW292" t="str">
            <v>F</v>
          </cell>
        </row>
        <row r="293">
          <cell r="C293">
            <v>746105</v>
          </cell>
          <cell r="D293" t="str">
            <v>Serang</v>
          </cell>
          <cell r="E293">
            <v>27030</v>
          </cell>
          <cell r="F293" t="str">
            <v>P</v>
          </cell>
          <cell r="G293" t="str">
            <v>Islam</v>
          </cell>
          <cell r="H293" t="str">
            <v>K/3</v>
          </cell>
          <cell r="I293" t="str">
            <v>3672080101740008</v>
          </cell>
          <cell r="J293" t="str">
            <v>Link. Kubang Welut Rt.002/004 Kel. Samangraya Kec.Citangkil Cilegon</v>
          </cell>
          <cell r="K293"/>
          <cell r="L293"/>
          <cell r="M293" t="str">
            <v>SMA/SMK</v>
          </cell>
          <cell r="N293" t="str">
            <v>IPS</v>
          </cell>
          <cell r="O293"/>
          <cell r="P293" t="str">
            <v>-</v>
          </cell>
          <cell r="Q293">
            <v>43374</v>
          </cell>
          <cell r="R293">
            <v>43374</v>
          </cell>
          <cell r="S293" t="str">
            <v>Definitif</v>
          </cell>
          <cell r="T293" t="str">
            <v>Fitter</v>
          </cell>
          <cell r="U293" t="str">
            <v>Fitter</v>
          </cell>
          <cell r="V293">
            <v>44105</v>
          </cell>
          <cell r="W293" t="str">
            <v>PRODUKSI PERMESINAN</v>
          </cell>
          <cell r="X293" t="str">
            <v>PABRIK KOMPONEN TURBIN</v>
          </cell>
          <cell r="Y293" t="str">
            <v>Core</v>
          </cell>
          <cell r="Z293">
            <v>6</v>
          </cell>
          <cell r="AA293">
            <v>1</v>
          </cell>
          <cell r="AB293">
            <v>44424</v>
          </cell>
          <cell r="AC293">
            <v>4500000</v>
          </cell>
          <cell r="AD293">
            <v>500000</v>
          </cell>
          <cell r="AE293">
            <v>69400</v>
          </cell>
          <cell r="AF293">
            <v>0</v>
          </cell>
          <cell r="AG293">
            <v>5069400</v>
          </cell>
          <cell r="AH293">
            <v>3375000</v>
          </cell>
          <cell r="AI293">
            <v>375000</v>
          </cell>
          <cell r="AJ293">
            <v>69400</v>
          </cell>
          <cell r="AK293">
            <v>0</v>
          </cell>
          <cell r="AL293">
            <v>3819400</v>
          </cell>
          <cell r="AM293" t="str">
            <v>A</v>
          </cell>
          <cell r="AN293" t="str">
            <v>-</v>
          </cell>
          <cell r="AO293" t="str">
            <v>-</v>
          </cell>
          <cell r="AP293" t="str">
            <v>PKT</v>
          </cell>
          <cell r="AQ293" t="str">
            <v>-</v>
          </cell>
          <cell r="AR293" t="str">
            <v>TL</v>
          </cell>
          <cell r="AS293" t="str">
            <v>TL</v>
          </cell>
          <cell r="AT293" t="str">
            <v>-</v>
          </cell>
          <cell r="AU293" t="str">
            <v>KT</v>
          </cell>
          <cell r="AV293" t="str">
            <v>NT</v>
          </cell>
          <cell r="AW293" t="str">
            <v>C</v>
          </cell>
        </row>
        <row r="294">
          <cell r="C294">
            <v>746005</v>
          </cell>
          <cell r="D294" t="str">
            <v>Serang</v>
          </cell>
          <cell r="E294">
            <v>27061</v>
          </cell>
          <cell r="F294" t="str">
            <v>P</v>
          </cell>
          <cell r="G294" t="str">
            <v>Islam</v>
          </cell>
          <cell r="H294" t="str">
            <v>K/3</v>
          </cell>
          <cell r="I294" t="str">
            <v>3672081201660001</v>
          </cell>
          <cell r="J294" t="str">
            <v>Komp.Trc Blok D2 No16 Rt.004 Rw.005 Gedong Dalem Jombang Cilegon</v>
          </cell>
          <cell r="K294"/>
          <cell r="L294"/>
          <cell r="M294" t="str">
            <v>SMA/SMK</v>
          </cell>
          <cell r="N294" t="str">
            <v>-</v>
          </cell>
          <cell r="O294"/>
          <cell r="P294" t="str">
            <v>-</v>
          </cell>
          <cell r="Q294">
            <v>43374</v>
          </cell>
          <cell r="R294">
            <v>43374</v>
          </cell>
          <cell r="S294" t="str">
            <v>Definitif</v>
          </cell>
          <cell r="T294" t="str">
            <v>Fitter</v>
          </cell>
          <cell r="U294" t="str">
            <v>Fitter</v>
          </cell>
          <cell r="V294">
            <v>44105</v>
          </cell>
          <cell r="W294" t="str">
            <v>PRODUKSI FABRIKASI</v>
          </cell>
          <cell r="X294" t="str">
            <v>PABRIK KOMPONEN TURBIN</v>
          </cell>
          <cell r="Y294" t="str">
            <v>Core</v>
          </cell>
          <cell r="Z294">
            <v>6</v>
          </cell>
          <cell r="AA294">
            <v>2</v>
          </cell>
          <cell r="AB294">
            <v>44424</v>
          </cell>
          <cell r="AC294">
            <v>4900000</v>
          </cell>
          <cell r="AD294">
            <v>544444</v>
          </cell>
          <cell r="AE294">
            <v>373955.55555555597</v>
          </cell>
          <cell r="AF294">
            <v>0</v>
          </cell>
          <cell r="AG294">
            <v>5818399.555555556</v>
          </cell>
          <cell r="AH294">
            <v>2450000</v>
          </cell>
          <cell r="AI294">
            <v>0</v>
          </cell>
          <cell r="AJ294">
            <v>0</v>
          </cell>
          <cell r="AK294">
            <v>0</v>
          </cell>
          <cell r="AL294">
            <v>2450000</v>
          </cell>
          <cell r="AM294" t="str">
            <v>A</v>
          </cell>
          <cell r="AN294" t="str">
            <v>H</v>
          </cell>
          <cell r="AO294">
            <v>44562</v>
          </cell>
          <cell r="AP294" t="str">
            <v>PKT</v>
          </cell>
          <cell r="AQ294" t="str">
            <v>-</v>
          </cell>
          <cell r="AR294" t="str">
            <v>TL</v>
          </cell>
          <cell r="AS294" t="str">
            <v>TL</v>
          </cell>
          <cell r="AT294" t="str">
            <v>-</v>
          </cell>
          <cell r="AU294" t="str">
            <v>KT</v>
          </cell>
          <cell r="AV294" t="str">
            <v>T</v>
          </cell>
          <cell r="AW294" t="str">
            <v>C</v>
          </cell>
        </row>
        <row r="295">
          <cell r="C295">
            <v>745921</v>
          </cell>
          <cell r="D295" t="str">
            <v>Serang</v>
          </cell>
          <cell r="E295">
            <v>27065</v>
          </cell>
          <cell r="F295" t="str">
            <v>P</v>
          </cell>
          <cell r="G295" t="str">
            <v>Islam</v>
          </cell>
          <cell r="H295" t="str">
            <v>K/1</v>
          </cell>
          <cell r="I295" t="str">
            <v>3217062806700007</v>
          </cell>
          <cell r="J295" t="str">
            <v>LINK.CIMERAK DS/KEL.KEBONSARI RT/RW.003/003 KEC.CITANGKIL KOTA CILEGON BANTEN KOTA CILEGON</v>
          </cell>
          <cell r="K295"/>
          <cell r="L295"/>
          <cell r="M295" t="str">
            <v>SMA/SMK</v>
          </cell>
          <cell r="N295" t="str">
            <v>MESIN</v>
          </cell>
          <cell r="O295"/>
          <cell r="P295" t="str">
            <v>-</v>
          </cell>
          <cell r="Q295">
            <v>43374</v>
          </cell>
          <cell r="R295">
            <v>43374</v>
          </cell>
          <cell r="S295" t="str">
            <v>Definitif</v>
          </cell>
          <cell r="T295" t="str">
            <v>Fitter</v>
          </cell>
          <cell r="U295" t="str">
            <v>Fitter</v>
          </cell>
          <cell r="V295">
            <v>44105</v>
          </cell>
          <cell r="W295" t="str">
            <v>PRODUKSI KOMPONEN</v>
          </cell>
          <cell r="X295" t="str">
            <v>PABRIK KOMPONEN TURBIN</v>
          </cell>
          <cell r="Y295" t="str">
            <v>Core</v>
          </cell>
          <cell r="Z295">
            <v>6</v>
          </cell>
          <cell r="AA295">
            <v>1</v>
          </cell>
          <cell r="AB295">
            <v>44424</v>
          </cell>
          <cell r="AC295">
            <v>4500000</v>
          </cell>
          <cell r="AD295">
            <v>500000</v>
          </cell>
          <cell r="AE295">
            <v>-31100</v>
          </cell>
          <cell r="AF295">
            <v>0</v>
          </cell>
          <cell r="AG295">
            <v>4968900</v>
          </cell>
          <cell r="AH295">
            <v>3375000</v>
          </cell>
          <cell r="AI295">
            <v>375000</v>
          </cell>
          <cell r="AJ295">
            <v>-31100</v>
          </cell>
          <cell r="AK295">
            <v>0</v>
          </cell>
          <cell r="AL295">
            <v>3718900</v>
          </cell>
          <cell r="AM295" t="str">
            <v>A</v>
          </cell>
          <cell r="AN295" t="str">
            <v>-</v>
          </cell>
          <cell r="AO295" t="str">
            <v>-</v>
          </cell>
          <cell r="AP295" t="str">
            <v>PKT</v>
          </cell>
          <cell r="AQ295" t="str">
            <v>-</v>
          </cell>
          <cell r="AR295" t="str">
            <v>TL</v>
          </cell>
          <cell r="AS295" t="str">
            <v>TL</v>
          </cell>
          <cell r="AT295" t="str">
            <v>-</v>
          </cell>
          <cell r="AU295" t="str">
            <v>KT</v>
          </cell>
          <cell r="AV295" t="str">
            <v>T</v>
          </cell>
          <cell r="AW295" t="str">
            <v>C</v>
          </cell>
        </row>
        <row r="296">
          <cell r="C296">
            <v>745562</v>
          </cell>
          <cell r="D296" t="str">
            <v>Surabaya</v>
          </cell>
          <cell r="E296">
            <v>27108</v>
          </cell>
          <cell r="F296" t="str">
            <v>P</v>
          </cell>
          <cell r="G296" t="str">
            <v>Islam</v>
          </cell>
          <cell r="H296" t="str">
            <v>K/1</v>
          </cell>
          <cell r="I296" t="str">
            <v>3525110607720005</v>
          </cell>
          <cell r="J296"/>
          <cell r="K296"/>
          <cell r="L296"/>
          <cell r="M296" t="str">
            <v>STM</v>
          </cell>
          <cell r="N296" t="str">
            <v xml:space="preserve"> Listrik </v>
          </cell>
          <cell r="O296"/>
          <cell r="P296" t="str">
            <v>1992</v>
          </cell>
          <cell r="Q296">
            <v>41579</v>
          </cell>
          <cell r="R296">
            <v>41989</v>
          </cell>
          <cell r="S296" t="str">
            <v>Definitif</v>
          </cell>
          <cell r="T296" t="str">
            <v xml:space="preserve">Pelaksana Reparasi Mesin C  </v>
          </cell>
          <cell r="U296" t="str">
            <v xml:space="preserve">Pelaksana Reparasi Mesin C  </v>
          </cell>
          <cell r="V296" t="str">
            <v>-</v>
          </cell>
          <cell r="W296" t="str">
            <v>BAGIAN PERBAIKAN</v>
          </cell>
          <cell r="X296" t="str">
            <v>DIVISI INDUSTRI KOMPONEN &amp; PERMESINAN</v>
          </cell>
          <cell r="Y296" t="str">
            <v>Core</v>
          </cell>
          <cell r="Z296">
            <v>6</v>
          </cell>
          <cell r="AA296">
            <v>2</v>
          </cell>
          <cell r="AB296">
            <v>44424</v>
          </cell>
          <cell r="AC296">
            <v>4900000</v>
          </cell>
          <cell r="AD296">
            <v>544444</v>
          </cell>
          <cell r="AE296">
            <v>406655.55555555597</v>
          </cell>
          <cell r="AF296">
            <v>0</v>
          </cell>
          <cell r="AG296">
            <v>5851099.555555556</v>
          </cell>
          <cell r="AH296">
            <v>2450000</v>
          </cell>
          <cell r="AI296">
            <v>0</v>
          </cell>
          <cell r="AJ296">
            <v>0</v>
          </cell>
          <cell r="AK296">
            <v>0</v>
          </cell>
          <cell r="AL296">
            <v>2450000</v>
          </cell>
          <cell r="AM296" t="str">
            <v>A</v>
          </cell>
          <cell r="AN296" t="str">
            <v>H</v>
          </cell>
          <cell r="AO296">
            <v>44433</v>
          </cell>
          <cell r="AP296" t="str">
            <v>DKP</v>
          </cell>
          <cell r="AQ296" t="str">
            <v>MNT</v>
          </cell>
          <cell r="AR296" t="str">
            <v>TTL</v>
          </cell>
          <cell r="AS296" t="str">
            <v>TTL</v>
          </cell>
          <cell r="AT296" t="str">
            <v>-</v>
          </cell>
          <cell r="AU296" t="str">
            <v>KT</v>
          </cell>
          <cell r="AV296" t="str">
            <v>T</v>
          </cell>
          <cell r="AW296" t="str">
            <v>C</v>
          </cell>
        </row>
        <row r="297">
          <cell r="C297">
            <v>745972</v>
          </cell>
          <cell r="D297" t="str">
            <v>Serang</v>
          </cell>
          <cell r="E297">
            <v>27122</v>
          </cell>
          <cell r="F297" t="str">
            <v>P</v>
          </cell>
          <cell r="G297" t="str">
            <v>Islam</v>
          </cell>
          <cell r="H297" t="str">
            <v>K/3</v>
          </cell>
          <cell r="I297" t="str">
            <v>3672081505840001</v>
          </cell>
          <cell r="J297" t="str">
            <v>Link Delingseng Cilegon</v>
          </cell>
          <cell r="K297"/>
          <cell r="L297"/>
          <cell r="M297" t="str">
            <v>SMA/SMK</v>
          </cell>
          <cell r="N297" t="str">
            <v>-</v>
          </cell>
          <cell r="O297"/>
          <cell r="P297" t="str">
            <v>-</v>
          </cell>
          <cell r="Q297">
            <v>43374</v>
          </cell>
          <cell r="R297">
            <v>43374</v>
          </cell>
          <cell r="S297" t="str">
            <v>Definitif</v>
          </cell>
          <cell r="T297" t="str">
            <v>Fitter</v>
          </cell>
          <cell r="U297" t="str">
            <v>Fitter</v>
          </cell>
          <cell r="V297">
            <v>44105</v>
          </cell>
          <cell r="W297" t="str">
            <v>PRODUKSI FABRIKASI</v>
          </cell>
          <cell r="X297" t="str">
            <v>PABRIK KOMPONEN TURBIN</v>
          </cell>
          <cell r="Y297" t="str">
            <v>Core</v>
          </cell>
          <cell r="Z297">
            <v>6</v>
          </cell>
          <cell r="AA297">
            <v>1</v>
          </cell>
          <cell r="AB297">
            <v>44424</v>
          </cell>
          <cell r="AC297">
            <v>4500000</v>
          </cell>
          <cell r="AD297">
            <v>500000</v>
          </cell>
          <cell r="AE297">
            <v>261200</v>
          </cell>
          <cell r="AF297">
            <v>0</v>
          </cell>
          <cell r="AG297">
            <v>5261200</v>
          </cell>
          <cell r="AH297">
            <v>3375000</v>
          </cell>
          <cell r="AI297">
            <v>375000</v>
          </cell>
          <cell r="AJ297">
            <v>261200</v>
          </cell>
          <cell r="AK297">
            <v>0</v>
          </cell>
          <cell r="AL297">
            <v>4011200</v>
          </cell>
          <cell r="AM297" t="str">
            <v>A</v>
          </cell>
          <cell r="AN297" t="str">
            <v>-</v>
          </cell>
          <cell r="AO297" t="str">
            <v>-</v>
          </cell>
          <cell r="AP297" t="str">
            <v>PKT</v>
          </cell>
          <cell r="AQ297" t="str">
            <v>-</v>
          </cell>
          <cell r="AR297" t="str">
            <v>TL</v>
          </cell>
          <cell r="AS297" t="str">
            <v>TL</v>
          </cell>
          <cell r="AT297" t="str">
            <v>-</v>
          </cell>
          <cell r="AU297" t="str">
            <v>KT</v>
          </cell>
          <cell r="AV297" t="str">
            <v>T</v>
          </cell>
          <cell r="AW297" t="str">
            <v>C</v>
          </cell>
        </row>
        <row r="298">
          <cell r="C298">
            <v>745488</v>
          </cell>
          <cell r="D298" t="str">
            <v>Kediri</v>
          </cell>
          <cell r="E298">
            <v>27144</v>
          </cell>
          <cell r="F298" t="str">
            <v>P</v>
          </cell>
          <cell r="G298" t="str">
            <v>Islam</v>
          </cell>
          <cell r="H298" t="str">
            <v>K/2</v>
          </cell>
          <cell r="I298" t="str">
            <v>3578272504740001</v>
          </cell>
          <cell r="J298"/>
          <cell r="K298"/>
          <cell r="L298"/>
          <cell r="M298" t="str">
            <v>STM</v>
          </cell>
          <cell r="N298" t="str">
            <v>Mesin</v>
          </cell>
          <cell r="O298"/>
          <cell r="P298">
            <v>1993</v>
          </cell>
          <cell r="Q298">
            <v>39860</v>
          </cell>
          <cell r="R298">
            <v>39949</v>
          </cell>
          <cell r="S298" t="str">
            <v>Definitif</v>
          </cell>
          <cell r="T298" t="str">
            <v xml:space="preserve">Operator Mesin Frais Universal B  </v>
          </cell>
          <cell r="U298" t="str">
            <v xml:space="preserve">Operator Mesin Frais Universal B  </v>
          </cell>
          <cell r="V298" t="str">
            <v>-</v>
          </cell>
          <cell r="W298" t="str">
            <v>BAGIAN PRODUKSI PENGECORAN 2</v>
          </cell>
          <cell r="X298" t="str">
            <v>PABRIK PENGECORAN</v>
          </cell>
          <cell r="Y298" t="str">
            <v>Core</v>
          </cell>
          <cell r="Z298">
            <v>6</v>
          </cell>
          <cell r="AA298">
            <v>2</v>
          </cell>
          <cell r="AB298">
            <v>44424</v>
          </cell>
          <cell r="AC298">
            <v>4900000</v>
          </cell>
          <cell r="AD298">
            <v>544444</v>
          </cell>
          <cell r="AE298">
            <v>814655.55555555597</v>
          </cell>
          <cell r="AF298">
            <v>0</v>
          </cell>
          <cell r="AG298">
            <v>6259099.555555556</v>
          </cell>
          <cell r="AH298">
            <v>2450000</v>
          </cell>
          <cell r="AI298">
            <v>0</v>
          </cell>
          <cell r="AJ298">
            <v>0</v>
          </cell>
          <cell r="AK298">
            <v>0</v>
          </cell>
          <cell r="AL298">
            <v>2450000</v>
          </cell>
          <cell r="AM298" t="str">
            <v>A</v>
          </cell>
          <cell r="AN298" t="str">
            <v>H</v>
          </cell>
          <cell r="AO298">
            <v>44562</v>
          </cell>
          <cell r="AP298" t="str">
            <v>FOU</v>
          </cell>
          <cell r="AQ298" t="str">
            <v>-</v>
          </cell>
          <cell r="AR298" t="str">
            <v>TL</v>
          </cell>
          <cell r="AS298" t="str">
            <v>TL</v>
          </cell>
          <cell r="AT298" t="str">
            <v>BP</v>
          </cell>
          <cell r="AU298" t="str">
            <v>KT</v>
          </cell>
          <cell r="AV298" t="str">
            <v>T</v>
          </cell>
          <cell r="AW298" t="str">
            <v>C</v>
          </cell>
        </row>
        <row r="299">
          <cell r="C299">
            <v>746038</v>
          </cell>
          <cell r="D299" t="str">
            <v>Garut</v>
          </cell>
          <cell r="E299">
            <v>27167</v>
          </cell>
          <cell r="F299" t="str">
            <v>P</v>
          </cell>
          <cell r="G299" t="str">
            <v>Islam</v>
          </cell>
          <cell r="H299" t="str">
            <v>K/3</v>
          </cell>
          <cell r="I299" t="str">
            <v>3672080605650002</v>
          </cell>
          <cell r="J299" t="str">
            <v>PERUM BCK BLOK F 10 NO14 RT002/RW009 KEL CIBEBER KEC CIBEBER CILEGON</v>
          </cell>
          <cell r="K299"/>
          <cell r="L299"/>
          <cell r="M299" t="str">
            <v>SMA/SMK</v>
          </cell>
          <cell r="N299" t="str">
            <v>-</v>
          </cell>
          <cell r="O299"/>
          <cell r="P299" t="str">
            <v>-</v>
          </cell>
          <cell r="Q299">
            <v>43374</v>
          </cell>
          <cell r="R299">
            <v>43374</v>
          </cell>
          <cell r="S299" t="str">
            <v>Definitif</v>
          </cell>
          <cell r="T299" t="str">
            <v>Pelaksana Ahli Fabrikasi</v>
          </cell>
          <cell r="U299" t="str">
            <v>Pelaksana Ahli Fabrikasi</v>
          </cell>
          <cell r="V299">
            <v>44105</v>
          </cell>
          <cell r="W299" t="str">
            <v>PRODUKSI FABRIKASI</v>
          </cell>
          <cell r="X299" t="str">
            <v>PABRIK KOMPONEN TURBIN</v>
          </cell>
          <cell r="Y299" t="str">
            <v>Core</v>
          </cell>
          <cell r="Z299">
            <v>6</v>
          </cell>
          <cell r="AA299">
            <v>2</v>
          </cell>
          <cell r="AB299">
            <v>44424</v>
          </cell>
          <cell r="AC299">
            <v>4900000</v>
          </cell>
          <cell r="AD299">
            <v>544444</v>
          </cell>
          <cell r="AE299">
            <v>1538448.805555556</v>
          </cell>
          <cell r="AF299">
            <v>0</v>
          </cell>
          <cell r="AG299">
            <v>6982892.805555556</v>
          </cell>
          <cell r="AH299">
            <v>3675000</v>
          </cell>
          <cell r="AI299">
            <v>408333.33333333337</v>
          </cell>
          <cell r="AJ299">
            <v>1538448.805555556</v>
          </cell>
          <cell r="AK299">
            <v>0</v>
          </cell>
          <cell r="AL299">
            <v>5621782.1388888899</v>
          </cell>
          <cell r="AM299" t="str">
            <v>A</v>
          </cell>
          <cell r="AN299" t="str">
            <v>-</v>
          </cell>
          <cell r="AO299" t="str">
            <v>-</v>
          </cell>
          <cell r="AP299" t="str">
            <v>PKT</v>
          </cell>
          <cell r="AQ299" t="str">
            <v>-</v>
          </cell>
          <cell r="AR299" t="str">
            <v>TL</v>
          </cell>
          <cell r="AS299" t="str">
            <v>TL</v>
          </cell>
          <cell r="AT299" t="str">
            <v>-</v>
          </cell>
          <cell r="AU299" t="str">
            <v>KT</v>
          </cell>
          <cell r="AV299" t="str">
            <v>T</v>
          </cell>
          <cell r="AW299" t="str">
            <v>C</v>
          </cell>
        </row>
        <row r="300">
          <cell r="C300">
            <v>746070</v>
          </cell>
          <cell r="D300" t="str">
            <v>Serang</v>
          </cell>
          <cell r="E300">
            <v>27185</v>
          </cell>
          <cell r="F300" t="str">
            <v>P</v>
          </cell>
          <cell r="G300" t="str">
            <v>Islam</v>
          </cell>
          <cell r="H300" t="str">
            <v>K/3</v>
          </cell>
          <cell r="I300" t="str">
            <v>3672010107930005</v>
          </cell>
          <cell r="J300" t="str">
            <v>link,duku malang rt/rw.12/04 kel.tegal bunder kec.purwakarta kota.cilegon cilegon</v>
          </cell>
          <cell r="K300"/>
          <cell r="L300"/>
          <cell r="M300" t="str">
            <v>D3</v>
          </cell>
          <cell r="N300" t="str">
            <v>MESIN LOGAM</v>
          </cell>
          <cell r="O300"/>
          <cell r="P300" t="str">
            <v>-</v>
          </cell>
          <cell r="Q300">
            <v>43374</v>
          </cell>
          <cell r="R300">
            <v>43374</v>
          </cell>
          <cell r="S300" t="str">
            <v>Definitif</v>
          </cell>
          <cell r="T300" t="str">
            <v>Pelaksana Pengelasan</v>
          </cell>
          <cell r="U300" t="str">
            <v>Pelaksana Pengelasan</v>
          </cell>
          <cell r="V300">
            <v>44105</v>
          </cell>
          <cell r="W300" t="str">
            <v>PRODUKSI FABRIKASI</v>
          </cell>
          <cell r="X300" t="str">
            <v>PABRIK KOMPONEN TURBIN</v>
          </cell>
          <cell r="Y300" t="str">
            <v>Core</v>
          </cell>
          <cell r="Z300">
            <v>6</v>
          </cell>
          <cell r="AA300">
            <v>1</v>
          </cell>
          <cell r="AB300">
            <v>44424</v>
          </cell>
          <cell r="AC300">
            <v>4500000</v>
          </cell>
          <cell r="AD300">
            <v>500000</v>
          </cell>
          <cell r="AE300">
            <v>69400</v>
          </cell>
          <cell r="AF300">
            <v>0</v>
          </cell>
          <cell r="AG300">
            <v>5069400</v>
          </cell>
          <cell r="AH300">
            <v>3375000</v>
          </cell>
          <cell r="AI300">
            <v>375000</v>
          </cell>
          <cell r="AJ300">
            <v>69400</v>
          </cell>
          <cell r="AK300">
            <v>0</v>
          </cell>
          <cell r="AL300">
            <v>3819400</v>
          </cell>
          <cell r="AM300" t="str">
            <v>A</v>
          </cell>
          <cell r="AN300" t="str">
            <v>-</v>
          </cell>
          <cell r="AO300" t="str">
            <v>-</v>
          </cell>
          <cell r="AP300" t="str">
            <v>PKT</v>
          </cell>
          <cell r="AQ300" t="str">
            <v>-</v>
          </cell>
          <cell r="AR300" t="str">
            <v>TL</v>
          </cell>
          <cell r="AS300" t="str">
            <v>TL</v>
          </cell>
          <cell r="AT300" t="str">
            <v>-</v>
          </cell>
          <cell r="AU300" t="str">
            <v>KT</v>
          </cell>
          <cell r="AV300" t="str">
            <v>T</v>
          </cell>
          <cell r="AW300" t="str">
            <v>D</v>
          </cell>
        </row>
        <row r="301">
          <cell r="C301">
            <v>746076</v>
          </cell>
          <cell r="D301" t="str">
            <v>Serang</v>
          </cell>
          <cell r="E301">
            <v>27193</v>
          </cell>
          <cell r="F301" t="str">
            <v>P</v>
          </cell>
          <cell r="G301" t="str">
            <v>Islam</v>
          </cell>
          <cell r="H301" t="str">
            <v>K/2</v>
          </cell>
          <cell r="I301" t="str">
            <v>3604071306740001</v>
          </cell>
          <cell r="J301"/>
          <cell r="K301"/>
          <cell r="L301"/>
          <cell r="M301" t="str">
            <v>SMA/SMK</v>
          </cell>
          <cell r="N301" t="str">
            <v>-</v>
          </cell>
          <cell r="O301"/>
          <cell r="P301" t="str">
            <v>-</v>
          </cell>
          <cell r="Q301">
            <v>43374</v>
          </cell>
          <cell r="R301">
            <v>43374</v>
          </cell>
          <cell r="S301" t="str">
            <v>Definitif</v>
          </cell>
          <cell r="T301" t="str">
            <v>Pelaksana Pengelasan</v>
          </cell>
          <cell r="U301" t="str">
            <v>Pelaksana Pengelasan</v>
          </cell>
          <cell r="V301">
            <v>44105</v>
          </cell>
          <cell r="W301" t="str">
            <v>PRODUKSI FABRIKASI</v>
          </cell>
          <cell r="X301" t="str">
            <v>PABRIK KOMPONEN TURBIN</v>
          </cell>
          <cell r="Y301" t="str">
            <v>Core</v>
          </cell>
          <cell r="Z301">
            <v>6</v>
          </cell>
          <cell r="AA301">
            <v>1</v>
          </cell>
          <cell r="AB301">
            <v>44424</v>
          </cell>
          <cell r="AC301">
            <v>4500000</v>
          </cell>
          <cell r="AD301">
            <v>500000</v>
          </cell>
          <cell r="AE301">
            <v>261200</v>
          </cell>
          <cell r="AF301">
            <v>0</v>
          </cell>
          <cell r="AG301">
            <v>5261200</v>
          </cell>
          <cell r="AH301">
            <v>2250000</v>
          </cell>
          <cell r="AI301">
            <v>0</v>
          </cell>
          <cell r="AJ301">
            <v>0</v>
          </cell>
          <cell r="AK301">
            <v>0</v>
          </cell>
          <cell r="AL301">
            <v>2250000</v>
          </cell>
          <cell r="AM301" t="str">
            <v>A</v>
          </cell>
          <cell r="AN301" t="str">
            <v>H</v>
          </cell>
          <cell r="AO301">
            <v>44516</v>
          </cell>
          <cell r="AP301" t="str">
            <v>PKT</v>
          </cell>
          <cell r="AQ301" t="str">
            <v>-</v>
          </cell>
          <cell r="AR301" t="str">
            <v>TL</v>
          </cell>
          <cell r="AS301" t="str">
            <v>TL</v>
          </cell>
          <cell r="AT301" t="str">
            <v>-</v>
          </cell>
          <cell r="AU301" t="str">
            <v>KT</v>
          </cell>
          <cell r="AV301" t="str">
            <v>T</v>
          </cell>
          <cell r="AW301" t="str">
            <v>C</v>
          </cell>
        </row>
        <row r="302">
          <cell r="C302">
            <v>745561</v>
          </cell>
          <cell r="D302" t="str">
            <v>Buleleng</v>
          </cell>
          <cell r="E302">
            <v>27195</v>
          </cell>
          <cell r="F302" t="str">
            <v>P</v>
          </cell>
          <cell r="G302" t="str">
            <v>Islam</v>
          </cell>
          <cell r="H302" t="str">
            <v>K/2</v>
          </cell>
          <cell r="I302" t="str">
            <v>3525151506740002</v>
          </cell>
          <cell r="J302"/>
          <cell r="K302"/>
          <cell r="L302"/>
          <cell r="M302" t="str">
            <v>STM</v>
          </cell>
          <cell r="N302" t="str">
            <v>Listrik</v>
          </cell>
          <cell r="O302"/>
          <cell r="P302" t="str">
            <v>1995</v>
          </cell>
          <cell r="Q302">
            <v>41579</v>
          </cell>
          <cell r="R302">
            <v>41989</v>
          </cell>
          <cell r="S302" t="str">
            <v>Definitif</v>
          </cell>
          <cell r="T302" t="str">
            <v xml:space="preserve">Operator Forklift  </v>
          </cell>
          <cell r="U302" t="str">
            <v xml:space="preserve">Operator Forklift  </v>
          </cell>
          <cell r="V302" t="str">
            <v>-</v>
          </cell>
          <cell r="W302" t="str">
            <v>BAGIAN INVENTORI</v>
          </cell>
          <cell r="X302" t="str">
            <v>DIVISI INDUSTRI KOMPONEN &amp; PERMESINAN</v>
          </cell>
          <cell r="Y302" t="str">
            <v>Core</v>
          </cell>
          <cell r="Z302">
            <v>6</v>
          </cell>
          <cell r="AA302">
            <v>2</v>
          </cell>
          <cell r="AB302">
            <v>44424</v>
          </cell>
          <cell r="AC302">
            <v>4900000</v>
          </cell>
          <cell r="AD302">
            <v>544444</v>
          </cell>
          <cell r="AE302">
            <v>406655.55555555597</v>
          </cell>
          <cell r="AF302">
            <v>0</v>
          </cell>
          <cell r="AG302">
            <v>5851099.555555556</v>
          </cell>
          <cell r="AH302">
            <v>2450000</v>
          </cell>
          <cell r="AI302">
            <v>0</v>
          </cell>
          <cell r="AJ302">
            <v>0</v>
          </cell>
          <cell r="AK302">
            <v>0</v>
          </cell>
          <cell r="AL302">
            <v>2450000</v>
          </cell>
          <cell r="AM302" t="str">
            <v>A</v>
          </cell>
          <cell r="AN302" t="str">
            <v>H</v>
          </cell>
          <cell r="AO302">
            <v>44562</v>
          </cell>
          <cell r="AP302" t="str">
            <v>DKP</v>
          </cell>
          <cell r="AQ302" t="str">
            <v>PIV</v>
          </cell>
          <cell r="AR302" t="str">
            <v>TTL</v>
          </cell>
          <cell r="AS302" t="str">
            <v>TTL</v>
          </cell>
          <cell r="AT302" t="str">
            <v>-</v>
          </cell>
          <cell r="AU302" t="str">
            <v>KT</v>
          </cell>
          <cell r="AV302" t="str">
            <v>T</v>
          </cell>
          <cell r="AW302" t="str">
            <v>C</v>
          </cell>
        </row>
        <row r="303">
          <cell r="C303">
            <v>745994</v>
          </cell>
          <cell r="D303" t="str">
            <v>Semarang</v>
          </cell>
          <cell r="E303">
            <v>27204</v>
          </cell>
          <cell r="F303" t="str">
            <v>P</v>
          </cell>
          <cell r="G303" t="str">
            <v>Islam</v>
          </cell>
          <cell r="H303" t="str">
            <v>K/2</v>
          </cell>
          <cell r="I303" t="str">
            <v>3604041806810046</v>
          </cell>
          <cell r="J303"/>
          <cell r="K303"/>
          <cell r="L303"/>
          <cell r="M303" t="str">
            <v>SMA/SMK</v>
          </cell>
          <cell r="N303" t="str">
            <v>Badan Kapal dan Mesin kapal</v>
          </cell>
          <cell r="O303"/>
          <cell r="P303" t="str">
            <v>-</v>
          </cell>
          <cell r="Q303">
            <v>43374</v>
          </cell>
          <cell r="R303">
            <v>43374</v>
          </cell>
          <cell r="S303" t="str">
            <v>Definitif</v>
          </cell>
          <cell r="T303" t="str">
            <v>Fitter</v>
          </cell>
          <cell r="U303" t="str">
            <v>Fitter</v>
          </cell>
          <cell r="V303">
            <v>44105</v>
          </cell>
          <cell r="W303" t="str">
            <v>PRODUKSI FABRIKASI</v>
          </cell>
          <cell r="X303" t="str">
            <v>PABRIK KOMPONEN TURBIN</v>
          </cell>
          <cell r="Y303" t="str">
            <v>Core</v>
          </cell>
          <cell r="Z303">
            <v>6</v>
          </cell>
          <cell r="AA303">
            <v>1</v>
          </cell>
          <cell r="AB303">
            <v>44424</v>
          </cell>
          <cell r="AC303">
            <v>4500000</v>
          </cell>
          <cell r="AD303">
            <v>500000</v>
          </cell>
          <cell r="AE303">
            <v>261200</v>
          </cell>
          <cell r="AF303">
            <v>0</v>
          </cell>
          <cell r="AG303">
            <v>5261200</v>
          </cell>
          <cell r="AH303">
            <v>3375000</v>
          </cell>
          <cell r="AI303">
            <v>375000</v>
          </cell>
          <cell r="AJ303">
            <v>261200</v>
          </cell>
          <cell r="AK303">
            <v>0</v>
          </cell>
          <cell r="AL303">
            <v>4011200</v>
          </cell>
          <cell r="AM303" t="str">
            <v>A</v>
          </cell>
          <cell r="AN303" t="str">
            <v>-</v>
          </cell>
          <cell r="AO303" t="str">
            <v>-</v>
          </cell>
          <cell r="AP303" t="str">
            <v>PKT</v>
          </cell>
          <cell r="AQ303" t="str">
            <v>-</v>
          </cell>
          <cell r="AR303" t="str">
            <v>TL</v>
          </cell>
          <cell r="AS303" t="str">
            <v>TL</v>
          </cell>
          <cell r="AT303" t="str">
            <v>-</v>
          </cell>
          <cell r="AU303" t="str">
            <v>KT</v>
          </cell>
          <cell r="AV303" t="str">
            <v>T</v>
          </cell>
          <cell r="AW303" t="str">
            <v>C</v>
          </cell>
        </row>
        <row r="304">
          <cell r="C304">
            <v>746101</v>
          </cell>
          <cell r="D304" t="str">
            <v>Serang</v>
          </cell>
          <cell r="E304">
            <v>27218</v>
          </cell>
          <cell r="F304" t="str">
            <v>P</v>
          </cell>
          <cell r="G304" t="str">
            <v>Islam</v>
          </cell>
          <cell r="H304" t="str">
            <v>K/3</v>
          </cell>
          <cell r="I304" t="str">
            <v>3672080502740002</v>
          </cell>
          <cell r="J304" t="str">
            <v>Kp. Rawa Gondang Rt02/08 No.11 Ds. Citangkil Cilegon</v>
          </cell>
          <cell r="K304"/>
          <cell r="L304"/>
          <cell r="M304" t="str">
            <v>SMA/SMK</v>
          </cell>
          <cell r="N304" t="str">
            <v>-</v>
          </cell>
          <cell r="O304"/>
          <cell r="P304" t="str">
            <v>-</v>
          </cell>
          <cell r="Q304">
            <v>43374</v>
          </cell>
          <cell r="R304">
            <v>43374</v>
          </cell>
          <cell r="S304" t="str">
            <v>Definitif</v>
          </cell>
          <cell r="T304" t="str">
            <v>Pelaksana Pengelasan</v>
          </cell>
          <cell r="U304" t="str">
            <v>Pelaksana Pengelasan</v>
          </cell>
          <cell r="V304">
            <v>44105</v>
          </cell>
          <cell r="W304" t="str">
            <v>PRODUKSI FABRIKASI</v>
          </cell>
          <cell r="X304" t="str">
            <v>PABRIK KOMPONEN TURBIN</v>
          </cell>
          <cell r="Y304" t="str">
            <v>Core</v>
          </cell>
          <cell r="Z304">
            <v>6</v>
          </cell>
          <cell r="AA304">
            <v>2</v>
          </cell>
          <cell r="AB304">
            <v>44424</v>
          </cell>
          <cell r="AC304">
            <v>4900000</v>
          </cell>
          <cell r="AD304">
            <v>544444</v>
          </cell>
          <cell r="AE304">
            <v>772555.55555555597</v>
          </cell>
          <cell r="AF304">
            <v>0</v>
          </cell>
          <cell r="AG304">
            <v>6216999.555555556</v>
          </cell>
          <cell r="AH304">
            <v>3675000</v>
          </cell>
          <cell r="AI304">
            <v>408333.33333333337</v>
          </cell>
          <cell r="AJ304">
            <v>772555.55555555597</v>
          </cell>
          <cell r="AK304">
            <v>0</v>
          </cell>
          <cell r="AL304">
            <v>4855888.8888888899</v>
          </cell>
          <cell r="AM304" t="str">
            <v>A</v>
          </cell>
          <cell r="AN304" t="str">
            <v>-</v>
          </cell>
          <cell r="AO304" t="str">
            <v>-</v>
          </cell>
          <cell r="AP304" t="str">
            <v>PKT</v>
          </cell>
          <cell r="AQ304" t="str">
            <v>-</v>
          </cell>
          <cell r="AR304" t="str">
            <v>TL</v>
          </cell>
          <cell r="AS304" t="str">
            <v>TL</v>
          </cell>
          <cell r="AT304" t="str">
            <v>-</v>
          </cell>
          <cell r="AU304" t="str">
            <v>KT</v>
          </cell>
          <cell r="AV304" t="str">
            <v>T</v>
          </cell>
          <cell r="AW304" t="str">
            <v>C</v>
          </cell>
        </row>
        <row r="305">
          <cell r="C305">
            <v>745933</v>
          </cell>
          <cell r="D305" t="str">
            <v>Gunung Kidul</v>
          </cell>
          <cell r="E305">
            <v>27221</v>
          </cell>
          <cell r="F305" t="str">
            <v>P</v>
          </cell>
          <cell r="G305" t="str">
            <v>Islam</v>
          </cell>
          <cell r="H305" t="str">
            <v>K/2</v>
          </cell>
          <cell r="I305" t="str">
            <v>3672081402800001</v>
          </cell>
          <cell r="J305"/>
          <cell r="K305"/>
          <cell r="L305"/>
          <cell r="M305" t="str">
            <v>SMA/SMK</v>
          </cell>
          <cell r="N305" t="str">
            <v>MESIN</v>
          </cell>
          <cell r="O305"/>
          <cell r="P305" t="str">
            <v>-</v>
          </cell>
          <cell r="Q305">
            <v>43374</v>
          </cell>
          <cell r="R305">
            <v>43374</v>
          </cell>
          <cell r="S305" t="str">
            <v>Definitif</v>
          </cell>
          <cell r="T305" t="str">
            <v>Pelaksana Ahli Komponen</v>
          </cell>
          <cell r="U305" t="str">
            <v>Pelaksana Ahli Komponen</v>
          </cell>
          <cell r="V305">
            <v>44105</v>
          </cell>
          <cell r="W305" t="str">
            <v>PRODUKSI KOMPONEN</v>
          </cell>
          <cell r="X305" t="str">
            <v>PABRIK KOMPONEN TURBIN</v>
          </cell>
          <cell r="Y305" t="str">
            <v>Core</v>
          </cell>
          <cell r="Z305">
            <v>6</v>
          </cell>
          <cell r="AA305">
            <v>2</v>
          </cell>
          <cell r="AB305">
            <v>44424</v>
          </cell>
          <cell r="AC305">
            <v>4900000</v>
          </cell>
          <cell r="AD305">
            <v>544444</v>
          </cell>
          <cell r="AE305">
            <v>754416.63888888899</v>
          </cell>
          <cell r="AF305">
            <v>0</v>
          </cell>
          <cell r="AG305">
            <v>6198860.638888889</v>
          </cell>
          <cell r="AH305">
            <v>3675000</v>
          </cell>
          <cell r="AI305">
            <v>408333.33333333337</v>
          </cell>
          <cell r="AJ305">
            <v>754416.63888888899</v>
          </cell>
          <cell r="AK305">
            <v>0</v>
          </cell>
          <cell r="AL305">
            <v>4837749.972222222</v>
          </cell>
          <cell r="AM305" t="str">
            <v>A</v>
          </cell>
          <cell r="AN305" t="str">
            <v>-</v>
          </cell>
          <cell r="AO305" t="str">
            <v>-</v>
          </cell>
          <cell r="AP305" t="str">
            <v>PKT</v>
          </cell>
          <cell r="AQ305" t="str">
            <v>-</v>
          </cell>
          <cell r="AR305" t="str">
            <v>TL</v>
          </cell>
          <cell r="AS305" t="str">
            <v>TL</v>
          </cell>
          <cell r="AT305" t="str">
            <v>-</v>
          </cell>
          <cell r="AU305" t="str">
            <v>KT</v>
          </cell>
          <cell r="AV305" t="str">
            <v>T</v>
          </cell>
          <cell r="AW305" t="str">
            <v>C</v>
          </cell>
        </row>
        <row r="306">
          <cell r="C306">
            <v>745164</v>
          </cell>
          <cell r="D306" t="str">
            <v>Nganjuk</v>
          </cell>
          <cell r="E306">
            <v>27224</v>
          </cell>
          <cell r="F306" t="str">
            <v>P</v>
          </cell>
          <cell r="G306" t="str">
            <v>Islam</v>
          </cell>
          <cell r="H306" t="str">
            <v>K/2</v>
          </cell>
          <cell r="I306" t="str">
            <v>3515141407740003</v>
          </cell>
          <cell r="J306" t="str">
            <v>Taman Puspa Anggaswangi C1-07 Sukodono Sidoarjo</v>
          </cell>
          <cell r="K306"/>
          <cell r="L306" t="str">
            <v>kurniawan@barata.id</v>
          </cell>
          <cell r="M306" t="str">
            <v>S2</v>
          </cell>
          <cell r="N306" t="str">
            <v xml:space="preserve">Manajemen </v>
          </cell>
          <cell r="O306" t="str">
            <v>Universitas Muhammadiyah Yogyakarta</v>
          </cell>
          <cell r="P306">
            <v>2012</v>
          </cell>
          <cell r="Q306">
            <v>34062</v>
          </cell>
          <cell r="R306">
            <v>34062</v>
          </cell>
          <cell r="S306" t="str">
            <v>Definitif</v>
          </cell>
          <cell r="T306" t="str">
            <v>Senior Manager Personalia &amp; Hubungan Industrial</v>
          </cell>
          <cell r="U306" t="str">
            <v>Senior Manager Personalia &amp; Hubungan Industrial</v>
          </cell>
          <cell r="V306">
            <v>44120</v>
          </cell>
          <cell r="W306" t="str">
            <v>BIDANG PERSONALIA &amp; HUBUNGAN INDUSTRIAL</v>
          </cell>
          <cell r="X306" t="str">
            <v>BIRO HUMAN CAPITAL</v>
          </cell>
          <cell r="Y306" t="str">
            <v>Support</v>
          </cell>
          <cell r="Z306">
            <v>2</v>
          </cell>
          <cell r="AA306">
            <v>7</v>
          </cell>
          <cell r="AB306">
            <v>44424</v>
          </cell>
          <cell r="AC306">
            <v>9900000</v>
          </cell>
          <cell r="AD306">
            <v>1100000</v>
          </cell>
          <cell r="AE306">
            <v>1279750</v>
          </cell>
          <cell r="AF306">
            <v>3246750</v>
          </cell>
          <cell r="AG306">
            <v>15526500</v>
          </cell>
          <cell r="AH306">
            <v>7425000</v>
          </cell>
          <cell r="AI306">
            <v>825000</v>
          </cell>
          <cell r="AJ306">
            <v>1279750</v>
          </cell>
          <cell r="AK306">
            <v>1623375</v>
          </cell>
          <cell r="AL306">
            <v>11153125</v>
          </cell>
          <cell r="AM306" t="str">
            <v>A</v>
          </cell>
          <cell r="AN306" t="str">
            <v>H</v>
          </cell>
          <cell r="AO306">
            <v>44743</v>
          </cell>
          <cell r="AP306" t="str">
            <v>BHC</v>
          </cell>
          <cell r="AQ306" t="str">
            <v>-</v>
          </cell>
          <cell r="AR306" t="str">
            <v>TADM</v>
          </cell>
          <cell r="AS306" t="str">
            <v>TADM</v>
          </cell>
          <cell r="AT306" t="str">
            <v>-</v>
          </cell>
          <cell r="AU306" t="str">
            <v>KT</v>
          </cell>
          <cell r="AV306" t="str">
            <v>NT</v>
          </cell>
          <cell r="AW306" t="str">
            <v>G</v>
          </cell>
        </row>
        <row r="307">
          <cell r="C307">
            <v>746064</v>
          </cell>
          <cell r="D307" t="str">
            <v>Serang</v>
          </cell>
          <cell r="E307">
            <v>27228</v>
          </cell>
          <cell r="F307" t="str">
            <v>P</v>
          </cell>
          <cell r="G307" t="str">
            <v>Islam</v>
          </cell>
          <cell r="H307" t="str">
            <v>K/3</v>
          </cell>
          <cell r="I307" t="str">
            <v>3672081807740002</v>
          </cell>
          <cell r="J307" t="str">
            <v>Link. Kapudenok Towe Rt/Rw 017/003 Kel/Desa Lebak Denok Kecamatan Citangkil Cilegon</v>
          </cell>
          <cell r="K307"/>
          <cell r="L307"/>
          <cell r="M307" t="str">
            <v>SMA/SMK</v>
          </cell>
          <cell r="N307" t="str">
            <v>IPS</v>
          </cell>
          <cell r="O307"/>
          <cell r="P307" t="str">
            <v>-</v>
          </cell>
          <cell r="Q307">
            <v>43374</v>
          </cell>
          <cell r="R307">
            <v>43374</v>
          </cell>
          <cell r="S307" t="str">
            <v>Definitif</v>
          </cell>
          <cell r="T307" t="str">
            <v>Pelaksana Pengelasan</v>
          </cell>
          <cell r="U307" t="str">
            <v>Pelaksana Pengelasan</v>
          </cell>
          <cell r="V307">
            <v>44105</v>
          </cell>
          <cell r="W307" t="str">
            <v>PRODUKSI FABRIKASI</v>
          </cell>
          <cell r="X307" t="str">
            <v>PABRIK KOMPONEN TURBIN</v>
          </cell>
          <cell r="Y307" t="str">
            <v>Core</v>
          </cell>
          <cell r="Z307">
            <v>6</v>
          </cell>
          <cell r="AA307">
            <v>1</v>
          </cell>
          <cell r="AB307">
            <v>44424</v>
          </cell>
          <cell r="AC307">
            <v>4500000</v>
          </cell>
          <cell r="AD307">
            <v>500000</v>
          </cell>
          <cell r="AE307">
            <v>-430800</v>
          </cell>
          <cell r="AF307">
            <v>0</v>
          </cell>
          <cell r="AG307">
            <v>4569200</v>
          </cell>
          <cell r="AH307">
            <v>3375000</v>
          </cell>
          <cell r="AI307">
            <v>375000</v>
          </cell>
          <cell r="AJ307">
            <v>-430800</v>
          </cell>
          <cell r="AK307">
            <v>0</v>
          </cell>
          <cell r="AL307">
            <v>3319200</v>
          </cell>
          <cell r="AM307" t="str">
            <v>A</v>
          </cell>
          <cell r="AN307" t="str">
            <v>-</v>
          </cell>
          <cell r="AO307" t="str">
            <v>-</v>
          </cell>
          <cell r="AP307" t="str">
            <v>PKT</v>
          </cell>
          <cell r="AQ307" t="str">
            <v>-</v>
          </cell>
          <cell r="AR307" t="str">
            <v>TL</v>
          </cell>
          <cell r="AS307" t="str">
            <v>TL</v>
          </cell>
          <cell r="AT307" t="str">
            <v>-</v>
          </cell>
          <cell r="AU307" t="str">
            <v>KT</v>
          </cell>
          <cell r="AV307" t="str">
            <v>NT</v>
          </cell>
          <cell r="AW307" t="str">
            <v>C</v>
          </cell>
        </row>
        <row r="308">
          <cell r="C308">
            <v>745404</v>
          </cell>
          <cell r="D308" t="str">
            <v>Tegal</v>
          </cell>
          <cell r="E308">
            <v>27238</v>
          </cell>
          <cell r="F308" t="str">
            <v>P</v>
          </cell>
          <cell r="G308" t="str">
            <v>Islam</v>
          </cell>
          <cell r="H308" t="str">
            <v>K/2</v>
          </cell>
          <cell r="I308" t="str">
            <v>3328142807740003</v>
          </cell>
          <cell r="J308"/>
          <cell r="K308"/>
          <cell r="L308"/>
          <cell r="M308" t="str">
            <v>STM</v>
          </cell>
          <cell r="N308" t="str">
            <v>Mesin Tenaga</v>
          </cell>
          <cell r="O308"/>
          <cell r="P308">
            <v>1992</v>
          </cell>
          <cell r="Q308">
            <v>34639</v>
          </cell>
          <cell r="R308">
            <v>35004</v>
          </cell>
          <cell r="S308" t="str">
            <v>Definitif</v>
          </cell>
          <cell r="T308" t="str">
            <v xml:space="preserve">Junior Officer Bidang K3LH  </v>
          </cell>
          <cell r="U308" t="str">
            <v xml:space="preserve">Junior Officer Bidang K3LH  </v>
          </cell>
          <cell r="V308" t="str">
            <v>-</v>
          </cell>
          <cell r="W308" t="str">
            <v>UNIT QSHE</v>
          </cell>
          <cell r="X308" t="str">
            <v>DIVISI SUMBER DAYA AIR</v>
          </cell>
          <cell r="Y308" t="str">
            <v>Support</v>
          </cell>
          <cell r="Z308">
            <v>5</v>
          </cell>
          <cell r="AA308">
            <v>3</v>
          </cell>
          <cell r="AB308">
            <v>44424</v>
          </cell>
          <cell r="AC308">
            <v>5900000</v>
          </cell>
          <cell r="AD308">
            <v>655556</v>
          </cell>
          <cell r="AE308">
            <v>1155294.444444444</v>
          </cell>
          <cell r="AF308">
            <v>0</v>
          </cell>
          <cell r="AG308">
            <v>7710850.444444444</v>
          </cell>
          <cell r="AH308">
            <v>4425000</v>
          </cell>
          <cell r="AI308">
            <v>491666.66666666674</v>
          </cell>
          <cell r="AJ308">
            <v>1155294.444444444</v>
          </cell>
          <cell r="AK308">
            <v>0</v>
          </cell>
          <cell r="AL308">
            <v>6071961.111111111</v>
          </cell>
          <cell r="AM308" t="str">
            <v>A</v>
          </cell>
          <cell r="AN308" t="str">
            <v>-</v>
          </cell>
          <cell r="AO308" t="str">
            <v>-</v>
          </cell>
          <cell r="AP308" t="str">
            <v>DSA</v>
          </cell>
          <cell r="AQ308" t="str">
            <v>QSH</v>
          </cell>
          <cell r="AR308" t="str">
            <v>TADM</v>
          </cell>
          <cell r="AS308" t="str">
            <v>TTL</v>
          </cell>
          <cell r="AT308" t="str">
            <v>-</v>
          </cell>
          <cell r="AU308" t="str">
            <v>KT</v>
          </cell>
          <cell r="AV308" t="str">
            <v>T</v>
          </cell>
          <cell r="AW308" t="str">
            <v>C</v>
          </cell>
        </row>
        <row r="309">
          <cell r="C309">
            <v>745410</v>
          </cell>
          <cell r="D309" t="str">
            <v>Tegal</v>
          </cell>
          <cell r="E309">
            <v>27244</v>
          </cell>
          <cell r="F309" t="str">
            <v>P</v>
          </cell>
          <cell r="G309" t="str">
            <v>Islam</v>
          </cell>
          <cell r="H309" t="str">
            <v>K/-</v>
          </cell>
          <cell r="I309" t="str">
            <v>3307091209930003</v>
          </cell>
          <cell r="J309"/>
          <cell r="K309"/>
          <cell r="L309"/>
          <cell r="M309" t="str">
            <v>STM</v>
          </cell>
          <cell r="N309" t="str">
            <v>Tenaga Pembangkit Listrik</v>
          </cell>
          <cell r="O309"/>
          <cell r="P309">
            <v>1993</v>
          </cell>
          <cell r="Q309">
            <v>34639</v>
          </cell>
          <cell r="R309">
            <v>35004</v>
          </cell>
          <cell r="S309" t="str">
            <v>Definitif</v>
          </cell>
          <cell r="T309" t="str">
            <v>Supervisor Perawatan</v>
          </cell>
          <cell r="U309" t="str">
            <v>Supervisor Perawatan</v>
          </cell>
          <cell r="V309">
            <v>44667</v>
          </cell>
          <cell r="W309" t="str">
            <v>BAGIAN PEMELIHARAAN &amp; PERBAIKAN</v>
          </cell>
          <cell r="X309" t="str">
            <v>DIVISI SUMBER DAYA AIR</v>
          </cell>
          <cell r="Y309" t="str">
            <v>Core</v>
          </cell>
          <cell r="Z309">
            <v>4</v>
          </cell>
          <cell r="AA309">
            <v>3</v>
          </cell>
          <cell r="AB309">
            <v>44424</v>
          </cell>
          <cell r="AC309">
            <v>5900000</v>
          </cell>
          <cell r="AD309">
            <v>655556</v>
          </cell>
          <cell r="AE309">
            <v>334976.44444444403</v>
          </cell>
          <cell r="AF309">
            <v>2079770</v>
          </cell>
          <cell r="AG309">
            <v>8970302.444444444</v>
          </cell>
          <cell r="AH309">
            <v>4425000</v>
          </cell>
          <cell r="AI309">
            <v>491666.66666666674</v>
          </cell>
          <cell r="AJ309">
            <v>334976.44444444403</v>
          </cell>
          <cell r="AK309">
            <v>1039885</v>
          </cell>
          <cell r="AL309">
            <v>6291528.111111111</v>
          </cell>
          <cell r="AM309" t="str">
            <v>A</v>
          </cell>
          <cell r="AN309" t="str">
            <v>-</v>
          </cell>
          <cell r="AO309" t="str">
            <v>-</v>
          </cell>
          <cell r="AP309" t="str">
            <v>DSA</v>
          </cell>
          <cell r="AQ309" t="str">
            <v>PIV</v>
          </cell>
          <cell r="AR309" t="str">
            <v>TTL</v>
          </cell>
          <cell r="AS309" t="str">
            <v>TTL</v>
          </cell>
          <cell r="AT309" t="str">
            <v>-</v>
          </cell>
          <cell r="AU309" t="str">
            <v>KT</v>
          </cell>
          <cell r="AV309" t="str">
            <v>T</v>
          </cell>
          <cell r="AW309" t="str">
            <v>C</v>
          </cell>
        </row>
        <row r="310">
          <cell r="C310">
            <v>746059</v>
          </cell>
          <cell r="D310" t="str">
            <v>Kudus</v>
          </cell>
          <cell r="E310">
            <v>27267</v>
          </cell>
          <cell r="F310" t="str">
            <v>P</v>
          </cell>
          <cell r="G310" t="str">
            <v>Islam</v>
          </cell>
          <cell r="H310" t="str">
            <v>K/1</v>
          </cell>
          <cell r="I310" t="str">
            <v>3672052608740001</v>
          </cell>
          <cell r="J310" t="str">
            <v>Taman Cilegon Indah Blok H 10 No 22  Cilegon</v>
          </cell>
          <cell r="K310"/>
          <cell r="L310"/>
          <cell r="M310" t="str">
            <v>SMA/SMK</v>
          </cell>
          <cell r="N310" t="str">
            <v>-</v>
          </cell>
          <cell r="O310"/>
          <cell r="P310" t="str">
            <v>-</v>
          </cell>
          <cell r="Q310">
            <v>43374</v>
          </cell>
          <cell r="R310">
            <v>43374</v>
          </cell>
          <cell r="S310" t="str">
            <v>Definitif</v>
          </cell>
          <cell r="T310" t="str">
            <v>Junior Officer Pengendalian Produksi</v>
          </cell>
          <cell r="U310" t="str">
            <v>Junior Officer Pengendalian Produksi</v>
          </cell>
          <cell r="V310">
            <v>44105</v>
          </cell>
          <cell r="W310" t="str">
            <v>BAGIAN PENGENDALIAN PRODUKSI</v>
          </cell>
          <cell r="X310" t="str">
            <v>DIVISI PEMBANGKIT</v>
          </cell>
          <cell r="Y310" t="str">
            <v>Core</v>
          </cell>
          <cell r="Z310">
            <v>5</v>
          </cell>
          <cell r="AA310">
            <v>3</v>
          </cell>
          <cell r="AB310">
            <v>44424</v>
          </cell>
          <cell r="AC310">
            <v>5900000</v>
          </cell>
          <cell r="AD310">
            <v>655556</v>
          </cell>
          <cell r="AE310">
            <v>2386460.527777778</v>
          </cell>
          <cell r="AF310">
            <v>0</v>
          </cell>
          <cell r="AG310">
            <v>8942016.527777778</v>
          </cell>
          <cell r="AH310">
            <v>2950000</v>
          </cell>
          <cell r="AI310">
            <v>0</v>
          </cell>
          <cell r="AJ310">
            <v>0</v>
          </cell>
          <cell r="AK310">
            <v>0</v>
          </cell>
          <cell r="AL310">
            <v>2950000</v>
          </cell>
          <cell r="AM310" t="str">
            <v>A</v>
          </cell>
          <cell r="AN310" t="str">
            <v>H</v>
          </cell>
          <cell r="AO310">
            <v>44516</v>
          </cell>
          <cell r="AP310" t="str">
            <v>DPM</v>
          </cell>
          <cell r="AQ310" t="str">
            <v>PIV</v>
          </cell>
          <cell r="AR310" t="str">
            <v>TTL</v>
          </cell>
          <cell r="AS310" t="str">
            <v>TTL</v>
          </cell>
          <cell r="AT310" t="str">
            <v>-</v>
          </cell>
          <cell r="AU310" t="str">
            <v>KT</v>
          </cell>
          <cell r="AV310" t="str">
            <v>T</v>
          </cell>
          <cell r="AW310" t="str">
            <v>C</v>
          </cell>
        </row>
        <row r="311">
          <cell r="C311">
            <v>746046</v>
          </cell>
          <cell r="D311" t="str">
            <v>Pandeglang</v>
          </cell>
          <cell r="E311">
            <v>27314</v>
          </cell>
          <cell r="F311" t="str">
            <v>P</v>
          </cell>
          <cell r="G311" t="str">
            <v>Islam</v>
          </cell>
          <cell r="H311" t="str">
            <v>K/2</v>
          </cell>
          <cell r="I311" t="str">
            <v>3672051505720001</v>
          </cell>
          <cell r="J311" t="str">
            <v>Link. Tegal Tong Rt/Rw 011/006 Kel/Desa Kebonsari Kec Citangkil Cilegon</v>
          </cell>
          <cell r="K311"/>
          <cell r="L311"/>
          <cell r="M311" t="str">
            <v>SMA/SMK</v>
          </cell>
          <cell r="N311" t="str">
            <v>-</v>
          </cell>
          <cell r="O311"/>
          <cell r="P311" t="str">
            <v>-</v>
          </cell>
          <cell r="Q311">
            <v>43374</v>
          </cell>
          <cell r="R311">
            <v>43374</v>
          </cell>
          <cell r="S311" t="str">
            <v>Definitif</v>
          </cell>
          <cell r="T311" t="str">
            <v>Pelaksana Ahli Fabrikasi</v>
          </cell>
          <cell r="U311" t="str">
            <v>Pelaksana Ahli Fabrikasi</v>
          </cell>
          <cell r="V311">
            <v>44105</v>
          </cell>
          <cell r="W311" t="str">
            <v>PRODUKSI FABRIKASI</v>
          </cell>
          <cell r="X311" t="str">
            <v>PABRIK KOMPONEN TURBIN</v>
          </cell>
          <cell r="Y311" t="str">
            <v>Core</v>
          </cell>
          <cell r="Z311">
            <v>6</v>
          </cell>
          <cell r="AA311">
            <v>2</v>
          </cell>
          <cell r="AB311">
            <v>44424</v>
          </cell>
          <cell r="AC311">
            <v>4900000</v>
          </cell>
          <cell r="AD311">
            <v>544444</v>
          </cell>
          <cell r="AE311">
            <v>2321341.388888889</v>
          </cell>
          <cell r="AF311">
            <v>0</v>
          </cell>
          <cell r="AG311">
            <v>7765785.388888889</v>
          </cell>
          <cell r="AH311">
            <v>3675000</v>
          </cell>
          <cell r="AI311">
            <v>408333.33333333337</v>
          </cell>
          <cell r="AJ311">
            <v>2321341.388888889</v>
          </cell>
          <cell r="AK311">
            <v>0</v>
          </cell>
          <cell r="AL311">
            <v>6404674.722222222</v>
          </cell>
          <cell r="AM311" t="str">
            <v>A</v>
          </cell>
          <cell r="AN311" t="str">
            <v>-</v>
          </cell>
          <cell r="AO311" t="str">
            <v>-</v>
          </cell>
          <cell r="AP311" t="str">
            <v>PKT</v>
          </cell>
          <cell r="AQ311" t="str">
            <v>-</v>
          </cell>
          <cell r="AR311" t="str">
            <v>TL</v>
          </cell>
          <cell r="AS311" t="str">
            <v>TL</v>
          </cell>
          <cell r="AT311" t="str">
            <v>-</v>
          </cell>
          <cell r="AU311" t="str">
            <v>KT</v>
          </cell>
          <cell r="AV311" t="str">
            <v>T</v>
          </cell>
          <cell r="AW311" t="str">
            <v>C</v>
          </cell>
        </row>
        <row r="312">
          <cell r="C312">
            <v>746045</v>
          </cell>
          <cell r="D312" t="str">
            <v>Majalengka</v>
          </cell>
          <cell r="E312">
            <v>27350</v>
          </cell>
          <cell r="F312" t="str">
            <v>P</v>
          </cell>
          <cell r="G312" t="str">
            <v>Islam</v>
          </cell>
          <cell r="H312" t="str">
            <v>K/2</v>
          </cell>
          <cell r="I312" t="str">
            <v>3672061711740002</v>
          </cell>
          <cell r="J312" t="str">
            <v>PURI KRAKATAU HIJAU BLOK E5 NO.10 RT 002/006 CILEGON</v>
          </cell>
          <cell r="K312"/>
          <cell r="L312"/>
          <cell r="M312" t="str">
            <v>SMA/SMK</v>
          </cell>
          <cell r="N312" t="str">
            <v>IPS</v>
          </cell>
          <cell r="O312"/>
          <cell r="P312" t="str">
            <v>-</v>
          </cell>
          <cell r="Q312">
            <v>43374</v>
          </cell>
          <cell r="R312">
            <v>43374</v>
          </cell>
          <cell r="S312" t="str">
            <v>Definitif</v>
          </cell>
          <cell r="T312" t="str">
            <v>Pelaksana Ahli Fabrikasi</v>
          </cell>
          <cell r="U312" t="str">
            <v>Pelaksana Ahli Fabrikasi</v>
          </cell>
          <cell r="V312">
            <v>44105</v>
          </cell>
          <cell r="W312" t="str">
            <v>PRODUKSI FABRIKASI</v>
          </cell>
          <cell r="X312" t="str">
            <v>PABRIK KOMPONEN TURBIN</v>
          </cell>
          <cell r="Y312" t="str">
            <v>Core</v>
          </cell>
          <cell r="Z312">
            <v>6</v>
          </cell>
          <cell r="AA312">
            <v>2</v>
          </cell>
          <cell r="AB312">
            <v>44424</v>
          </cell>
          <cell r="AC312">
            <v>4900000</v>
          </cell>
          <cell r="AD312">
            <v>544444</v>
          </cell>
          <cell r="AE312">
            <v>2321341.388888889</v>
          </cell>
          <cell r="AF312">
            <v>0</v>
          </cell>
          <cell r="AG312">
            <v>7765785.388888889</v>
          </cell>
          <cell r="AH312">
            <v>3675000</v>
          </cell>
          <cell r="AI312">
            <v>408333.33333333337</v>
          </cell>
          <cell r="AJ312">
            <v>2321341.388888889</v>
          </cell>
          <cell r="AK312">
            <v>0</v>
          </cell>
          <cell r="AL312">
            <v>6404674.722222222</v>
          </cell>
          <cell r="AM312" t="str">
            <v>A</v>
          </cell>
          <cell r="AN312" t="str">
            <v>-</v>
          </cell>
          <cell r="AO312" t="str">
            <v>-</v>
          </cell>
          <cell r="AP312" t="str">
            <v>PKT</v>
          </cell>
          <cell r="AQ312" t="str">
            <v>-</v>
          </cell>
          <cell r="AR312" t="str">
            <v>TL</v>
          </cell>
          <cell r="AS312" t="str">
            <v>TL</v>
          </cell>
          <cell r="AT312" t="str">
            <v>-</v>
          </cell>
          <cell r="AU312" t="str">
            <v>KT</v>
          </cell>
          <cell r="AV312" t="str">
            <v>NT</v>
          </cell>
          <cell r="AW312" t="str">
            <v>C</v>
          </cell>
        </row>
        <row r="313">
          <cell r="C313">
            <v>746200</v>
          </cell>
          <cell r="D313" t="str">
            <v>Pulomerak</v>
          </cell>
          <cell r="E313">
            <v>27353</v>
          </cell>
          <cell r="F313" t="str">
            <v>P</v>
          </cell>
          <cell r="G313" t="str">
            <v>Islam</v>
          </cell>
          <cell r="H313" t="str">
            <v>K/3</v>
          </cell>
          <cell r="I313" t="str">
            <v>3174091802830003</v>
          </cell>
          <cell r="J313" t="str">
            <v>Komp. Twi Fwa 134 No.20 Rt.001/007 Kel.Warnasari Kec.Citangkil Cilegon</v>
          </cell>
          <cell r="K313"/>
          <cell r="L313"/>
          <cell r="M313" t="str">
            <v>SMA/SMK</v>
          </cell>
          <cell r="N313" t="str">
            <v>MESIN</v>
          </cell>
          <cell r="O313"/>
          <cell r="P313" t="str">
            <v>-</v>
          </cell>
          <cell r="Q313">
            <v>43374</v>
          </cell>
          <cell r="R313">
            <v>43374</v>
          </cell>
          <cell r="S313" t="str">
            <v>Definitif</v>
          </cell>
          <cell r="T313" t="str">
            <v>Pelaksana Pengelasan</v>
          </cell>
          <cell r="U313" t="str">
            <v>Pelaksana Pengelasan</v>
          </cell>
          <cell r="V313">
            <v>44105</v>
          </cell>
          <cell r="W313" t="str">
            <v>PRODUKSI FABRIKASI</v>
          </cell>
          <cell r="X313" t="str">
            <v>PABRIK KOMPONEN TURBIN</v>
          </cell>
          <cell r="Y313" t="str">
            <v>Core</v>
          </cell>
          <cell r="Z313">
            <v>6</v>
          </cell>
          <cell r="AA313">
            <v>2</v>
          </cell>
          <cell r="AB313">
            <v>44424</v>
          </cell>
          <cell r="AC313">
            <v>4900000</v>
          </cell>
          <cell r="AD313">
            <v>544444</v>
          </cell>
          <cell r="AE313">
            <v>772555.55555555597</v>
          </cell>
          <cell r="AF313">
            <v>0</v>
          </cell>
          <cell r="AG313">
            <v>6216999.555555556</v>
          </cell>
          <cell r="AH313">
            <v>3675000</v>
          </cell>
          <cell r="AI313">
            <v>408333.33333333337</v>
          </cell>
          <cell r="AJ313">
            <v>772555.55555555597</v>
          </cell>
          <cell r="AK313">
            <v>0</v>
          </cell>
          <cell r="AL313">
            <v>4855888.8888888899</v>
          </cell>
          <cell r="AM313" t="str">
            <v>A</v>
          </cell>
          <cell r="AN313" t="str">
            <v>-</v>
          </cell>
          <cell r="AO313" t="str">
            <v>-</v>
          </cell>
          <cell r="AP313" t="str">
            <v>PKT</v>
          </cell>
          <cell r="AQ313" t="str">
            <v>-</v>
          </cell>
          <cell r="AR313" t="str">
            <v>TL</v>
          </cell>
          <cell r="AS313" t="str">
            <v>TL</v>
          </cell>
          <cell r="AT313" t="str">
            <v>-</v>
          </cell>
          <cell r="AU313" t="str">
            <v>KT</v>
          </cell>
          <cell r="AV313" t="str">
            <v>T</v>
          </cell>
          <cell r="AW313" t="str">
            <v>C</v>
          </cell>
        </row>
        <row r="314">
          <cell r="C314">
            <v>755935</v>
          </cell>
          <cell r="D314" t="str">
            <v>Lampung</v>
          </cell>
          <cell r="E314">
            <v>27398</v>
          </cell>
          <cell r="F314" t="str">
            <v>P</v>
          </cell>
          <cell r="G314" t="str">
            <v>Islam</v>
          </cell>
          <cell r="H314" t="str">
            <v>K/3</v>
          </cell>
          <cell r="I314" t="str">
            <v>3604050401750002</v>
          </cell>
          <cell r="J314"/>
          <cell r="K314"/>
          <cell r="L314"/>
          <cell r="M314" t="str">
            <v>S1</v>
          </cell>
          <cell r="N314" t="str">
            <v>-</v>
          </cell>
          <cell r="O314"/>
          <cell r="P314" t="str">
            <v>-</v>
          </cell>
          <cell r="Q314">
            <v>43374</v>
          </cell>
          <cell r="R314">
            <v>43374</v>
          </cell>
          <cell r="S314" t="str">
            <v>Definitif</v>
          </cell>
          <cell r="T314" t="str">
            <v>Manager Produksi Komponen</v>
          </cell>
          <cell r="U314" t="str">
            <v>Manager Produksi Komponen</v>
          </cell>
          <cell r="V314">
            <v>44105</v>
          </cell>
          <cell r="W314" t="str">
            <v>PRODUKSI KOMPONEN</v>
          </cell>
          <cell r="X314" t="str">
            <v>PABRIK KOMPONEN TURBIN</v>
          </cell>
          <cell r="Y314" t="str">
            <v>Core</v>
          </cell>
          <cell r="Z314">
            <v>3</v>
          </cell>
          <cell r="AA314">
            <v>7</v>
          </cell>
          <cell r="AB314">
            <v>44424</v>
          </cell>
          <cell r="AC314">
            <v>9900000</v>
          </cell>
          <cell r="AD314">
            <v>1100000</v>
          </cell>
          <cell r="AE314">
            <v>4797886</v>
          </cell>
          <cell r="AF314">
            <v>2684905</v>
          </cell>
          <cell r="AG314">
            <v>18482791</v>
          </cell>
          <cell r="AH314">
            <v>7425000</v>
          </cell>
          <cell r="AI314">
            <v>825000</v>
          </cell>
          <cell r="AJ314">
            <v>4797886</v>
          </cell>
          <cell r="AK314">
            <v>1342452.5</v>
          </cell>
          <cell r="AL314">
            <v>14390338.5</v>
          </cell>
          <cell r="AM314" t="str">
            <v>A</v>
          </cell>
          <cell r="AN314" t="str">
            <v>-</v>
          </cell>
          <cell r="AO314" t="str">
            <v>-</v>
          </cell>
          <cell r="AP314" t="str">
            <v>PKT</v>
          </cell>
          <cell r="AQ314" t="str">
            <v>-</v>
          </cell>
          <cell r="AR314" t="str">
            <v>TTL</v>
          </cell>
          <cell r="AS314" t="str">
            <v>TTL</v>
          </cell>
          <cell r="AT314" t="str">
            <v>-</v>
          </cell>
          <cell r="AU314" t="str">
            <v>KT</v>
          </cell>
          <cell r="AV314" t="str">
            <v>T</v>
          </cell>
          <cell r="AW314" t="str">
            <v>F</v>
          </cell>
        </row>
        <row r="315">
          <cell r="C315">
            <v>755407</v>
          </cell>
          <cell r="D315" t="str">
            <v>Klaten</v>
          </cell>
          <cell r="E315">
            <v>27432</v>
          </cell>
          <cell r="F315" t="str">
            <v>P</v>
          </cell>
          <cell r="G315" t="str">
            <v>Islam</v>
          </cell>
          <cell r="H315" t="str">
            <v>K/2</v>
          </cell>
          <cell r="I315" t="str">
            <v>3515082904940004</v>
          </cell>
          <cell r="J315"/>
          <cell r="K315"/>
          <cell r="L315"/>
          <cell r="M315" t="str">
            <v xml:space="preserve">STM </v>
          </cell>
          <cell r="N315" t="str">
            <v xml:space="preserve">  Pembangunan Tenaga Pembangkit Listrik</v>
          </cell>
          <cell r="O315"/>
          <cell r="P315">
            <v>1994</v>
          </cell>
          <cell r="Q315">
            <v>34639</v>
          </cell>
          <cell r="R315">
            <v>35004</v>
          </cell>
          <cell r="S315" t="str">
            <v>Definitif</v>
          </cell>
          <cell r="T315" t="str">
            <v>Supervisor Pabrikasi 2</v>
          </cell>
          <cell r="U315" t="str">
            <v>Supervisor Pabrikasi 2</v>
          </cell>
          <cell r="V315">
            <v>44667</v>
          </cell>
          <cell r="W315" t="str">
            <v>BAGIAN PRODUKSI</v>
          </cell>
          <cell r="X315" t="str">
            <v>PABRIK HIDROMEKANIKAL TEGAL</v>
          </cell>
          <cell r="Y315" t="str">
            <v>Core</v>
          </cell>
          <cell r="Z315">
            <v>4</v>
          </cell>
          <cell r="AA315">
            <v>3</v>
          </cell>
          <cell r="AB315">
            <v>44424</v>
          </cell>
          <cell r="AC315">
            <v>5900000</v>
          </cell>
          <cell r="AD315">
            <v>655556</v>
          </cell>
          <cell r="AE315">
            <v>97976.444444444031</v>
          </cell>
          <cell r="AF315">
            <v>2079770</v>
          </cell>
          <cell r="AG315">
            <v>8733302.444444444</v>
          </cell>
          <cell r="AH315">
            <v>4425000</v>
          </cell>
          <cell r="AI315">
            <v>491666.66666666674</v>
          </cell>
          <cell r="AJ315">
            <v>97976.444444444031</v>
          </cell>
          <cell r="AK315">
            <v>1039885</v>
          </cell>
          <cell r="AL315">
            <v>6054528.111111111</v>
          </cell>
          <cell r="AM315" t="str">
            <v>A</v>
          </cell>
          <cell r="AN315" t="str">
            <v>-</v>
          </cell>
          <cell r="AO315" t="str">
            <v>-</v>
          </cell>
          <cell r="AP315" t="str">
            <v>TGL</v>
          </cell>
          <cell r="AQ315" t="str">
            <v>-</v>
          </cell>
          <cell r="AR315" t="str">
            <v>TTL</v>
          </cell>
          <cell r="AS315" t="str">
            <v>TTL</v>
          </cell>
          <cell r="AT315" t="str">
            <v>-</v>
          </cell>
          <cell r="AU315" t="str">
            <v>KT</v>
          </cell>
          <cell r="AV315" t="str">
            <v>T</v>
          </cell>
          <cell r="AW315" t="str">
            <v>C</v>
          </cell>
        </row>
        <row r="316">
          <cell r="C316">
            <v>755918</v>
          </cell>
          <cell r="D316" t="str">
            <v>Tebing Tinggi</v>
          </cell>
          <cell r="E316">
            <v>27456</v>
          </cell>
          <cell r="F316" t="str">
            <v>P</v>
          </cell>
          <cell r="G316" t="str">
            <v>Kristen</v>
          </cell>
          <cell r="H316" t="str">
            <v>K/0</v>
          </cell>
          <cell r="I316" t="str">
            <v>3604060303730001</v>
          </cell>
          <cell r="J316" t="str">
            <v>Metro Cilegon Blok N6 No.12A Rt.005/009 Kel. Kebon Dalem Kec.Purwakarta Cilegon</v>
          </cell>
          <cell r="K316"/>
          <cell r="L316"/>
          <cell r="M316" t="str">
            <v>S1</v>
          </cell>
          <cell r="N316" t="str">
            <v>MANAJEMEN EKONOMI</v>
          </cell>
          <cell r="O316"/>
          <cell r="P316" t="str">
            <v>-</v>
          </cell>
          <cell r="Q316">
            <v>43374</v>
          </cell>
          <cell r="R316">
            <v>43374</v>
          </cell>
          <cell r="S316" t="str">
            <v>Definitif</v>
          </cell>
          <cell r="T316" t="str">
            <v>Pelaksana Ahli Pengendalian Produksi</v>
          </cell>
          <cell r="U316" t="str">
            <v>Pelaksana Ahli Pengendalian Produksi</v>
          </cell>
          <cell r="V316">
            <v>44105</v>
          </cell>
          <cell r="W316" t="str">
            <v>BAGIAN PENGENDALIAN PRODUKSI</v>
          </cell>
          <cell r="X316" t="str">
            <v>DIVISI PEMBANGKIT</v>
          </cell>
          <cell r="Y316" t="str">
            <v>Core</v>
          </cell>
          <cell r="Z316">
            <v>6</v>
          </cell>
          <cell r="AA316">
            <v>2</v>
          </cell>
          <cell r="AB316">
            <v>44424</v>
          </cell>
          <cell r="AC316">
            <v>4900000</v>
          </cell>
          <cell r="AD316">
            <v>544444</v>
          </cell>
          <cell r="AE316">
            <v>716916.63888888899</v>
          </cell>
          <cell r="AF316">
            <v>0</v>
          </cell>
          <cell r="AG316">
            <v>6161360.638888889</v>
          </cell>
          <cell r="AH316">
            <v>3675000</v>
          </cell>
          <cell r="AI316">
            <v>408333.33333333337</v>
          </cell>
          <cell r="AJ316">
            <v>716916.63888888899</v>
          </cell>
          <cell r="AK316">
            <v>0</v>
          </cell>
          <cell r="AL316">
            <v>4800249.972222222</v>
          </cell>
          <cell r="AM316" t="str">
            <v>A</v>
          </cell>
          <cell r="AN316" t="str">
            <v>H</v>
          </cell>
          <cell r="AO316">
            <v>44743</v>
          </cell>
          <cell r="AP316" t="str">
            <v>DPM</v>
          </cell>
          <cell r="AQ316" t="str">
            <v>PIV</v>
          </cell>
          <cell r="AR316" t="str">
            <v>TTL</v>
          </cell>
          <cell r="AS316" t="str">
            <v>TTL</v>
          </cell>
          <cell r="AT316" t="str">
            <v>-</v>
          </cell>
          <cell r="AU316" t="str">
            <v>KT</v>
          </cell>
          <cell r="AV316" t="str">
            <v>NT</v>
          </cell>
          <cell r="AW316" t="str">
            <v>F</v>
          </cell>
        </row>
        <row r="317">
          <cell r="C317">
            <v>755587</v>
          </cell>
          <cell r="D317" t="str">
            <v>Tegal</v>
          </cell>
          <cell r="E317">
            <v>27483</v>
          </cell>
          <cell r="F317" t="str">
            <v>P</v>
          </cell>
          <cell r="G317" t="str">
            <v>Islam</v>
          </cell>
          <cell r="H317" t="str">
            <v>K/2</v>
          </cell>
          <cell r="I317" t="str">
            <v>3376023003750002</v>
          </cell>
          <cell r="J317"/>
          <cell r="K317"/>
          <cell r="L317"/>
          <cell r="M317" t="str">
            <v>STM</v>
          </cell>
          <cell r="N317" t="str">
            <v>Mesin Tenaga</v>
          </cell>
          <cell r="O317"/>
          <cell r="P317">
            <v>1983</v>
          </cell>
          <cell r="Q317">
            <v>41593</v>
          </cell>
          <cell r="R317">
            <v>42005</v>
          </cell>
          <cell r="S317" t="str">
            <v>Definitif</v>
          </cell>
          <cell r="T317" t="str">
            <v>Pelaksana Gambar D</v>
          </cell>
          <cell r="U317" t="str">
            <v>Pelaksana Gambar D</v>
          </cell>
          <cell r="V317" t="str">
            <v>-</v>
          </cell>
          <cell r="W317" t="str">
            <v>BAGIAN TEKNIK</v>
          </cell>
          <cell r="X317" t="str">
            <v>DIVISI SUMBER DAYA AIR</v>
          </cell>
          <cell r="Y317" t="str">
            <v>Core</v>
          </cell>
          <cell r="Z317">
            <v>6</v>
          </cell>
          <cell r="AA317">
            <v>2</v>
          </cell>
          <cell r="AB317">
            <v>44424</v>
          </cell>
          <cell r="AC317">
            <v>4900000</v>
          </cell>
          <cell r="AD317">
            <v>544444</v>
          </cell>
          <cell r="AE317">
            <v>851100</v>
          </cell>
          <cell r="AF317">
            <v>0</v>
          </cell>
          <cell r="AG317">
            <v>6295544</v>
          </cell>
          <cell r="AH317">
            <v>3375000</v>
          </cell>
          <cell r="AI317">
            <v>375000</v>
          </cell>
          <cell r="AJ317">
            <v>851100</v>
          </cell>
          <cell r="AK317">
            <v>0</v>
          </cell>
          <cell r="AL317">
            <v>4601100</v>
          </cell>
          <cell r="AM317" t="str">
            <v>A</v>
          </cell>
          <cell r="AN317" t="str">
            <v>-</v>
          </cell>
          <cell r="AO317" t="str">
            <v>-</v>
          </cell>
          <cell r="AP317" t="str">
            <v>DSA</v>
          </cell>
          <cell r="AQ317" t="str">
            <v>PIV</v>
          </cell>
          <cell r="AR317" t="str">
            <v>TTL</v>
          </cell>
          <cell r="AS317" t="str">
            <v>TTL</v>
          </cell>
          <cell r="AT317" t="str">
            <v>-</v>
          </cell>
          <cell r="AU317" t="str">
            <v>KT</v>
          </cell>
          <cell r="AV317" t="str">
            <v>T</v>
          </cell>
          <cell r="AW317" t="str">
            <v>C</v>
          </cell>
        </row>
        <row r="318">
          <cell r="C318">
            <v>756209</v>
          </cell>
          <cell r="D318" t="str">
            <v>Pandeglang</v>
          </cell>
          <cell r="E318">
            <v>27492</v>
          </cell>
          <cell r="F318" t="str">
            <v>P</v>
          </cell>
          <cell r="G318" t="str">
            <v>Islam</v>
          </cell>
          <cell r="H318" t="str">
            <v>K/1</v>
          </cell>
          <cell r="I318"/>
          <cell r="J318" t="str">
            <v>LINK.KELELET RT/RW.004/003 WARNASARI KOTA CILEGON BANTEN KOTA CILEGON</v>
          </cell>
          <cell r="K318"/>
          <cell r="L318"/>
          <cell r="M318" t="str">
            <v>SMA/SMK</v>
          </cell>
          <cell r="N318" t="str">
            <v>IPS</v>
          </cell>
          <cell r="O318"/>
          <cell r="P318" t="str">
            <v>-</v>
          </cell>
          <cell r="Q318">
            <v>43374</v>
          </cell>
          <cell r="R318">
            <v>43374</v>
          </cell>
          <cell r="S318" t="str">
            <v>Definitif</v>
          </cell>
          <cell r="T318" t="str">
            <v>Operator Mesin</v>
          </cell>
          <cell r="U318" t="str">
            <v>Operator Mesin</v>
          </cell>
          <cell r="V318">
            <v>44105</v>
          </cell>
          <cell r="W318" t="str">
            <v>PRODUKSI KOMPONEN</v>
          </cell>
          <cell r="X318" t="str">
            <v>PABRIK KOMPONEN TURBIN</v>
          </cell>
          <cell r="Y318" t="str">
            <v>Core</v>
          </cell>
          <cell r="Z318">
            <v>6</v>
          </cell>
          <cell r="AA318">
            <v>1</v>
          </cell>
          <cell r="AB318">
            <v>44424</v>
          </cell>
          <cell r="AC318">
            <v>4500000</v>
          </cell>
          <cell r="AD318">
            <v>500000</v>
          </cell>
          <cell r="AE318">
            <v>69400</v>
          </cell>
          <cell r="AF318">
            <v>0</v>
          </cell>
          <cell r="AG318">
            <v>5069400</v>
          </cell>
          <cell r="AH318">
            <v>3375000</v>
          </cell>
          <cell r="AI318">
            <v>375000</v>
          </cell>
          <cell r="AJ318">
            <v>69400</v>
          </cell>
          <cell r="AK318">
            <v>0</v>
          </cell>
          <cell r="AL318">
            <v>3819400</v>
          </cell>
          <cell r="AM318" t="str">
            <v>A</v>
          </cell>
          <cell r="AN318" t="str">
            <v>-</v>
          </cell>
          <cell r="AO318" t="str">
            <v>-</v>
          </cell>
          <cell r="AP318" t="str">
            <v>PKT</v>
          </cell>
          <cell r="AQ318" t="str">
            <v>-</v>
          </cell>
          <cell r="AR318" t="str">
            <v>TL</v>
          </cell>
          <cell r="AS318" t="str">
            <v>TL</v>
          </cell>
          <cell r="AT318" t="str">
            <v>-</v>
          </cell>
          <cell r="AU318" t="str">
            <v>KT</v>
          </cell>
          <cell r="AV318" t="str">
            <v>NT</v>
          </cell>
          <cell r="AW318" t="str">
            <v>C</v>
          </cell>
        </row>
        <row r="319">
          <cell r="C319">
            <v>756236</v>
          </cell>
          <cell r="D319" t="str">
            <v>Jakarta</v>
          </cell>
          <cell r="E319">
            <v>27496</v>
          </cell>
          <cell r="F319" t="str">
            <v>P</v>
          </cell>
          <cell r="G319" t="str">
            <v>Islam</v>
          </cell>
          <cell r="H319" t="str">
            <v>K/3</v>
          </cell>
          <cell r="I319" t="str">
            <v>3672021204750001</v>
          </cell>
          <cell r="J319" t="str">
            <v>Jl. K.H. Abdul Latif No. 144 Palas Rt 02/01 Kel. Bendungan  Cilegon</v>
          </cell>
          <cell r="K319"/>
          <cell r="L319"/>
          <cell r="M319" t="str">
            <v>D3</v>
          </cell>
          <cell r="N319" t="str">
            <v>Teknik Pemesinan</v>
          </cell>
          <cell r="O319"/>
          <cell r="P319" t="str">
            <v>-</v>
          </cell>
          <cell r="Q319">
            <v>43374</v>
          </cell>
          <cell r="R319">
            <v>43374</v>
          </cell>
          <cell r="S319" t="str">
            <v>Definitif</v>
          </cell>
          <cell r="T319" t="str">
            <v>Junior Officer Pemeriksa Barang</v>
          </cell>
          <cell r="U319" t="str">
            <v>Junior Officer Pemeriksa Barang</v>
          </cell>
          <cell r="V319">
            <v>44105</v>
          </cell>
          <cell r="W319" t="str">
            <v>UNIT QSHE</v>
          </cell>
          <cell r="X319" t="str">
            <v>DIVISI PEMBANGKIT</v>
          </cell>
          <cell r="Y319" t="str">
            <v>Core</v>
          </cell>
          <cell r="Z319">
            <v>5</v>
          </cell>
          <cell r="AA319">
            <v>3</v>
          </cell>
          <cell r="AB319">
            <v>44424</v>
          </cell>
          <cell r="AC319">
            <v>5900000</v>
          </cell>
          <cell r="AD319">
            <v>655556</v>
          </cell>
          <cell r="AE319">
            <v>1303985.5277777771</v>
          </cell>
          <cell r="AF319">
            <v>0</v>
          </cell>
          <cell r="AG319">
            <v>7859541.5277777771</v>
          </cell>
          <cell r="AH319">
            <v>4425000</v>
          </cell>
          <cell r="AI319">
            <v>491666.66666666674</v>
          </cell>
          <cell r="AJ319">
            <v>1303985.5277777771</v>
          </cell>
          <cell r="AK319">
            <v>0</v>
          </cell>
          <cell r="AL319">
            <v>6220652.194444444</v>
          </cell>
          <cell r="AM319" t="str">
            <v>A</v>
          </cell>
          <cell r="AN319" t="str">
            <v>-</v>
          </cell>
          <cell r="AO319" t="str">
            <v>-</v>
          </cell>
          <cell r="AP319" t="str">
            <v>DPM</v>
          </cell>
          <cell r="AQ319" t="str">
            <v>QSH</v>
          </cell>
          <cell r="AR319" t="str">
            <v>TADM</v>
          </cell>
          <cell r="AS319" t="str">
            <v>TTL</v>
          </cell>
          <cell r="AT319" t="str">
            <v>-</v>
          </cell>
          <cell r="AU319" t="str">
            <v>KT</v>
          </cell>
          <cell r="AV319" t="str">
            <v>T</v>
          </cell>
          <cell r="AW319" t="str">
            <v>D</v>
          </cell>
        </row>
        <row r="320">
          <cell r="C320">
            <v>756290</v>
          </cell>
          <cell r="D320" t="str">
            <v>Serang</v>
          </cell>
          <cell r="E320">
            <v>27518</v>
          </cell>
          <cell r="F320" t="str">
            <v>P</v>
          </cell>
          <cell r="G320" t="str">
            <v>Islam</v>
          </cell>
          <cell r="H320" t="str">
            <v>K/2</v>
          </cell>
          <cell r="I320" t="str">
            <v>3672080405750002</v>
          </cell>
          <cell r="J320" t="str">
            <v>Link Kubang Welut Rt.002/004 Kel Samangraya Kec Citangkil Cilegon</v>
          </cell>
          <cell r="K320"/>
          <cell r="L320"/>
          <cell r="M320" t="str">
            <v>SMA/SMK</v>
          </cell>
          <cell r="N320" t="str">
            <v>-</v>
          </cell>
          <cell r="O320"/>
          <cell r="P320" t="str">
            <v>-</v>
          </cell>
          <cell r="Q320">
            <v>43374</v>
          </cell>
          <cell r="R320">
            <v>43374</v>
          </cell>
          <cell r="S320" t="str">
            <v>Definitif</v>
          </cell>
          <cell r="T320" t="str">
            <v>Pelaksana Perawatan</v>
          </cell>
          <cell r="U320" t="str">
            <v>Pelaksana Perawatan</v>
          </cell>
          <cell r="V320">
            <v>44105</v>
          </cell>
          <cell r="W320" t="str">
            <v>BAGIAN PERSONALIA &amp; UMUM</v>
          </cell>
          <cell r="X320" t="str">
            <v>DIVISI PEMBANGKIT</v>
          </cell>
          <cell r="Y320" t="str">
            <v>Support</v>
          </cell>
          <cell r="Z320">
            <v>6</v>
          </cell>
          <cell r="AA320">
            <v>2</v>
          </cell>
          <cell r="AB320">
            <v>44424</v>
          </cell>
          <cell r="AC320">
            <v>4900000</v>
          </cell>
          <cell r="AD320">
            <v>544444</v>
          </cell>
          <cell r="AE320">
            <v>754416.63888888899</v>
          </cell>
          <cell r="AF320">
            <v>0</v>
          </cell>
          <cell r="AG320">
            <v>6198860.638888889</v>
          </cell>
          <cell r="AH320">
            <v>3675000</v>
          </cell>
          <cell r="AI320">
            <v>408333.33333333337</v>
          </cell>
          <cell r="AJ320">
            <v>754416.63888888899</v>
          </cell>
          <cell r="AK320">
            <v>0</v>
          </cell>
          <cell r="AL320">
            <v>4837749.972222222</v>
          </cell>
          <cell r="AM320" t="str">
            <v>A</v>
          </cell>
          <cell r="AN320" t="str">
            <v>-</v>
          </cell>
          <cell r="AO320" t="str">
            <v>-</v>
          </cell>
          <cell r="AP320" t="str">
            <v>DPM</v>
          </cell>
          <cell r="AQ320" t="str">
            <v>KSD</v>
          </cell>
          <cell r="AR320" t="str">
            <v>TADM</v>
          </cell>
          <cell r="AS320" t="str">
            <v>TADM</v>
          </cell>
          <cell r="AT320" t="str">
            <v>-</v>
          </cell>
          <cell r="AU320" t="str">
            <v>KT</v>
          </cell>
          <cell r="AV320" t="str">
            <v>T</v>
          </cell>
          <cell r="AW320" t="str">
            <v>C</v>
          </cell>
        </row>
        <row r="321">
          <cell r="C321">
            <v>756196</v>
          </cell>
          <cell r="D321" t="str">
            <v>Pulomerak</v>
          </cell>
          <cell r="E321">
            <v>27547</v>
          </cell>
          <cell r="F321" t="str">
            <v>P</v>
          </cell>
          <cell r="G321" t="str">
            <v>Islam</v>
          </cell>
          <cell r="H321" t="str">
            <v>K/2</v>
          </cell>
          <cell r="I321" t="str">
            <v>3672080206750002</v>
          </cell>
          <cell r="J321" t="str">
            <v>LINK.TEGAL TONG RT.04 RW.05 KOTA CILEGON</v>
          </cell>
          <cell r="K321"/>
          <cell r="L321"/>
          <cell r="M321" t="str">
            <v>SMA/SMK</v>
          </cell>
          <cell r="N321" t="str">
            <v>LISTRIK</v>
          </cell>
          <cell r="O321"/>
          <cell r="P321" t="str">
            <v>-</v>
          </cell>
          <cell r="Q321">
            <v>43374</v>
          </cell>
          <cell r="R321">
            <v>43374</v>
          </cell>
          <cell r="S321" t="str">
            <v>Definitif</v>
          </cell>
          <cell r="T321" t="str">
            <v>Fitter</v>
          </cell>
          <cell r="U321" t="str">
            <v>Fitter</v>
          </cell>
          <cell r="V321">
            <v>44105</v>
          </cell>
          <cell r="W321" t="str">
            <v>PRODUKSI KOMPONEN</v>
          </cell>
          <cell r="X321" t="str">
            <v>PABRIK KOMPONEN TURBIN</v>
          </cell>
          <cell r="Y321" t="str">
            <v>Core</v>
          </cell>
          <cell r="Z321">
            <v>6</v>
          </cell>
          <cell r="AA321">
            <v>1</v>
          </cell>
          <cell r="AB321">
            <v>44424</v>
          </cell>
          <cell r="AC321">
            <v>4500000</v>
          </cell>
          <cell r="AD321">
            <v>500000</v>
          </cell>
          <cell r="AE321">
            <v>69400</v>
          </cell>
          <cell r="AF321">
            <v>0</v>
          </cell>
          <cell r="AG321">
            <v>5069400</v>
          </cell>
          <cell r="AH321">
            <v>3375000</v>
          </cell>
          <cell r="AI321">
            <v>375000</v>
          </cell>
          <cell r="AJ321">
            <v>69400</v>
          </cell>
          <cell r="AK321">
            <v>0</v>
          </cell>
          <cell r="AL321">
            <v>3819400</v>
          </cell>
          <cell r="AM321" t="str">
            <v>A</v>
          </cell>
          <cell r="AN321" t="str">
            <v>-</v>
          </cell>
          <cell r="AO321" t="str">
            <v>-</v>
          </cell>
          <cell r="AP321" t="str">
            <v>PKT</v>
          </cell>
          <cell r="AQ321" t="str">
            <v>-</v>
          </cell>
          <cell r="AR321" t="str">
            <v>TL</v>
          </cell>
          <cell r="AS321" t="str">
            <v>TL</v>
          </cell>
          <cell r="AT321" t="str">
            <v>-</v>
          </cell>
          <cell r="AU321" t="str">
            <v>KT</v>
          </cell>
          <cell r="AV321" t="str">
            <v>T</v>
          </cell>
          <cell r="AW321" t="str">
            <v>C</v>
          </cell>
        </row>
        <row r="322">
          <cell r="C322">
            <v>756085</v>
          </cell>
          <cell r="D322" t="str">
            <v>Serang</v>
          </cell>
          <cell r="E322">
            <v>27548</v>
          </cell>
          <cell r="F322" t="str">
            <v>P</v>
          </cell>
          <cell r="G322" t="str">
            <v>Islam</v>
          </cell>
          <cell r="H322" t="str">
            <v>K/2</v>
          </cell>
          <cell r="I322" t="str">
            <v>3604010507850418</v>
          </cell>
          <cell r="J322" t="str">
            <v>Kp. Pekalongan Rt 01 Rw 01 Ds. Deringo Jl. Sunan Kudus No. 43 Cilegon</v>
          </cell>
          <cell r="K322"/>
          <cell r="L322"/>
          <cell r="M322" t="str">
            <v>SMA/SMK</v>
          </cell>
          <cell r="N322" t="str">
            <v>-</v>
          </cell>
          <cell r="O322"/>
          <cell r="P322" t="str">
            <v>-</v>
          </cell>
          <cell r="Q322">
            <v>43374</v>
          </cell>
          <cell r="R322">
            <v>43374</v>
          </cell>
          <cell r="S322" t="str">
            <v>Definitif</v>
          </cell>
          <cell r="T322" t="str">
            <v>Pelaksana Pengelasan</v>
          </cell>
          <cell r="U322" t="str">
            <v>Pelaksana Pengelasan</v>
          </cell>
          <cell r="V322">
            <v>44105</v>
          </cell>
          <cell r="W322" t="str">
            <v>PRODUKSI FABRIKASI</v>
          </cell>
          <cell r="X322" t="str">
            <v>PABRIK KOMPONEN TURBIN</v>
          </cell>
          <cell r="Y322" t="str">
            <v>Core</v>
          </cell>
          <cell r="Z322">
            <v>6</v>
          </cell>
          <cell r="AA322">
            <v>1</v>
          </cell>
          <cell r="AB322">
            <v>44424</v>
          </cell>
          <cell r="AC322">
            <v>4500000</v>
          </cell>
          <cell r="AD322">
            <v>500000</v>
          </cell>
          <cell r="AE322">
            <v>592600</v>
          </cell>
          <cell r="AF322">
            <v>0</v>
          </cell>
          <cell r="AG322">
            <v>5592600</v>
          </cell>
          <cell r="AH322">
            <v>2250000</v>
          </cell>
          <cell r="AI322">
            <v>0</v>
          </cell>
          <cell r="AJ322">
            <v>0</v>
          </cell>
          <cell r="AK322">
            <v>0</v>
          </cell>
          <cell r="AL322">
            <v>2250000</v>
          </cell>
          <cell r="AM322" t="str">
            <v>A</v>
          </cell>
          <cell r="AN322" t="str">
            <v>-</v>
          </cell>
          <cell r="AO322">
            <v>44652</v>
          </cell>
          <cell r="AP322" t="str">
            <v>PKT</v>
          </cell>
          <cell r="AQ322" t="str">
            <v>-</v>
          </cell>
          <cell r="AR322" t="str">
            <v>TL</v>
          </cell>
          <cell r="AS322" t="str">
            <v>TL</v>
          </cell>
          <cell r="AT322" t="str">
            <v>-</v>
          </cell>
          <cell r="AU322" t="str">
            <v>KT</v>
          </cell>
          <cell r="AV322" t="str">
            <v>T</v>
          </cell>
          <cell r="AW322" t="str">
            <v>C</v>
          </cell>
        </row>
        <row r="323">
          <cell r="C323">
            <v>756014</v>
          </cell>
          <cell r="D323" t="str">
            <v>Ciamis</v>
          </cell>
          <cell r="E323">
            <v>27586</v>
          </cell>
          <cell r="F323" t="str">
            <v>P</v>
          </cell>
          <cell r="G323" t="str">
            <v>Islam</v>
          </cell>
          <cell r="H323" t="str">
            <v>K/3</v>
          </cell>
          <cell r="I323" t="str">
            <v>3672081107750004</v>
          </cell>
          <cell r="J323" t="str">
            <v>Komp. Twi Fwa 107 No. 24 Rt. 002 Rw. 006 Ds. Warnasari Kec. Citangkil Cilegon</v>
          </cell>
          <cell r="K323"/>
          <cell r="L323"/>
          <cell r="M323" t="str">
            <v>SMA/SMK</v>
          </cell>
          <cell r="N323" t="str">
            <v>-</v>
          </cell>
          <cell r="O323"/>
          <cell r="P323" t="str">
            <v>-</v>
          </cell>
          <cell r="Q323">
            <v>43374</v>
          </cell>
          <cell r="R323">
            <v>43374</v>
          </cell>
          <cell r="S323" t="str">
            <v>Definitif</v>
          </cell>
          <cell r="T323" t="str">
            <v>Pelaksana Ahli Condenser</v>
          </cell>
          <cell r="U323" t="str">
            <v>Pelaksana Ahli Condenser</v>
          </cell>
          <cell r="V323">
            <v>44105</v>
          </cell>
          <cell r="W323" t="str">
            <v>PRODUKSI FABRIKASI</v>
          </cell>
          <cell r="X323" t="str">
            <v>PABRIK KOMPONEN TURBIN</v>
          </cell>
          <cell r="Y323" t="str">
            <v>Core</v>
          </cell>
          <cell r="Z323">
            <v>6</v>
          </cell>
          <cell r="AA323">
            <v>2</v>
          </cell>
          <cell r="AB323">
            <v>44424</v>
          </cell>
          <cell r="AC323">
            <v>4900000</v>
          </cell>
          <cell r="AD323">
            <v>544444</v>
          </cell>
          <cell r="AE323">
            <v>2340091.388888889</v>
          </cell>
          <cell r="AF323">
            <v>0</v>
          </cell>
          <cell r="AG323">
            <v>7784535.388888889</v>
          </cell>
          <cell r="AH323">
            <v>3675000</v>
          </cell>
          <cell r="AI323">
            <v>408333.33333333337</v>
          </cell>
          <cell r="AJ323">
            <v>2340091.388888889</v>
          </cell>
          <cell r="AK323">
            <v>0</v>
          </cell>
          <cell r="AL323">
            <v>6423424.722222222</v>
          </cell>
          <cell r="AM323" t="str">
            <v>A</v>
          </cell>
          <cell r="AN323" t="str">
            <v>-</v>
          </cell>
          <cell r="AO323" t="str">
            <v>-</v>
          </cell>
          <cell r="AP323" t="str">
            <v>PKT</v>
          </cell>
          <cell r="AQ323" t="str">
            <v>-</v>
          </cell>
          <cell r="AR323" t="str">
            <v>TTL</v>
          </cell>
          <cell r="AS323" t="str">
            <v>TL</v>
          </cell>
          <cell r="AT323" t="str">
            <v>-</v>
          </cell>
          <cell r="AU323" t="str">
            <v>KT</v>
          </cell>
          <cell r="AV323" t="str">
            <v>T</v>
          </cell>
          <cell r="AW323" t="str">
            <v>C</v>
          </cell>
        </row>
        <row r="324">
          <cell r="C324">
            <v>756154</v>
          </cell>
          <cell r="D324" t="str">
            <v>Bojonegoro</v>
          </cell>
          <cell r="E324">
            <v>27600</v>
          </cell>
          <cell r="F324" t="str">
            <v>P</v>
          </cell>
          <cell r="G324" t="str">
            <v>Islam</v>
          </cell>
          <cell r="H324" t="str">
            <v>K/2</v>
          </cell>
          <cell r="I324" t="str">
            <v>3524191706920003</v>
          </cell>
          <cell r="J324" t="str">
            <v>Link. Tegal Tong Rt.011/006 Kel. Kebonsari Kec. Citangkil Cilegon</v>
          </cell>
          <cell r="K324"/>
          <cell r="L324"/>
          <cell r="M324" t="str">
            <v>SMA/SMK</v>
          </cell>
          <cell r="N324" t="str">
            <v>MESIN</v>
          </cell>
          <cell r="O324"/>
          <cell r="P324" t="str">
            <v>-</v>
          </cell>
          <cell r="Q324">
            <v>43374</v>
          </cell>
          <cell r="R324">
            <v>43374</v>
          </cell>
          <cell r="S324" t="str">
            <v>Definitif</v>
          </cell>
          <cell r="T324" t="str">
            <v>Pelaksana Gudang</v>
          </cell>
          <cell r="U324" t="str">
            <v>Pelaksana Gudang</v>
          </cell>
          <cell r="V324">
            <v>44105</v>
          </cell>
          <cell r="W324" t="str">
            <v>BAGIAN GUDANG</v>
          </cell>
          <cell r="X324" t="str">
            <v>DIVISI PEMBANGKIT</v>
          </cell>
          <cell r="Y324" t="str">
            <v>Core</v>
          </cell>
          <cell r="Z324">
            <v>6</v>
          </cell>
          <cell r="AA324">
            <v>1</v>
          </cell>
          <cell r="AB324">
            <v>44424</v>
          </cell>
          <cell r="AC324">
            <v>4500000</v>
          </cell>
          <cell r="AD324">
            <v>500000</v>
          </cell>
          <cell r="AE324">
            <v>-31100</v>
          </cell>
          <cell r="AF324">
            <v>0</v>
          </cell>
          <cell r="AG324">
            <v>4968900</v>
          </cell>
          <cell r="AH324">
            <v>3375000</v>
          </cell>
          <cell r="AI324">
            <v>375000</v>
          </cell>
          <cell r="AJ324">
            <v>-31100</v>
          </cell>
          <cell r="AK324">
            <v>0</v>
          </cell>
          <cell r="AL324">
            <v>3718900</v>
          </cell>
          <cell r="AM324" t="str">
            <v>A</v>
          </cell>
          <cell r="AN324" t="str">
            <v>-</v>
          </cell>
          <cell r="AO324" t="str">
            <v>-</v>
          </cell>
          <cell r="AP324" t="str">
            <v>DPM</v>
          </cell>
          <cell r="AQ324" t="str">
            <v>PIV</v>
          </cell>
          <cell r="AR324" t="str">
            <v>TTL</v>
          </cell>
          <cell r="AS324" t="str">
            <v>TTL</v>
          </cell>
          <cell r="AT324" t="str">
            <v>-</v>
          </cell>
          <cell r="AU324" t="str">
            <v>KT</v>
          </cell>
          <cell r="AV324" t="str">
            <v>T</v>
          </cell>
          <cell r="AW324" t="str">
            <v>C</v>
          </cell>
        </row>
        <row r="325">
          <cell r="C325">
            <v>755580</v>
          </cell>
          <cell r="D325" t="str">
            <v>Tegal</v>
          </cell>
          <cell r="E325">
            <v>27655</v>
          </cell>
          <cell r="F325" t="str">
            <v>P</v>
          </cell>
          <cell r="G325" t="str">
            <v>Islam</v>
          </cell>
          <cell r="H325" t="str">
            <v>K/2</v>
          </cell>
          <cell r="I325" t="str">
            <v>3305191003900001</v>
          </cell>
          <cell r="J325"/>
          <cell r="K325"/>
          <cell r="L325"/>
          <cell r="M325" t="str">
            <v>STM</v>
          </cell>
          <cell r="N325" t="str">
            <v>Mesin Tenaga</v>
          </cell>
          <cell r="O325"/>
          <cell r="P325">
            <v>1994</v>
          </cell>
          <cell r="Q325">
            <v>41593</v>
          </cell>
          <cell r="R325">
            <v>42005</v>
          </cell>
          <cell r="S325" t="str">
            <v>Definitif</v>
          </cell>
          <cell r="T325" t="str">
            <v xml:space="preserve">Pelaksana Stel Konstruksi C  </v>
          </cell>
          <cell r="U325" t="str">
            <v xml:space="preserve">Pelaksana Stel Konstruksi C  </v>
          </cell>
          <cell r="V325" t="str">
            <v>-</v>
          </cell>
          <cell r="W325" t="str">
            <v>BAGIAN PRODUKSI</v>
          </cell>
          <cell r="X325" t="str">
            <v>PABRIK HIDROMEKANIKAL TEGAL</v>
          </cell>
          <cell r="Y325" t="str">
            <v>Core</v>
          </cell>
          <cell r="Z325">
            <v>6</v>
          </cell>
          <cell r="AA325">
            <v>1</v>
          </cell>
          <cell r="AB325">
            <v>44424</v>
          </cell>
          <cell r="AC325">
            <v>4500000</v>
          </cell>
          <cell r="AD325">
            <v>500000</v>
          </cell>
          <cell r="AE325">
            <v>851100</v>
          </cell>
          <cell r="AF325">
            <v>0</v>
          </cell>
          <cell r="AG325">
            <v>5851100</v>
          </cell>
          <cell r="AH325">
            <v>3375000</v>
          </cell>
          <cell r="AI325">
            <v>375000</v>
          </cell>
          <cell r="AJ325">
            <v>851100</v>
          </cell>
          <cell r="AK325">
            <v>0</v>
          </cell>
          <cell r="AL325">
            <v>4601100</v>
          </cell>
          <cell r="AM325" t="str">
            <v>A</v>
          </cell>
          <cell r="AN325" t="str">
            <v>-</v>
          </cell>
          <cell r="AO325" t="str">
            <v>-</v>
          </cell>
          <cell r="AP325" t="str">
            <v>TGL</v>
          </cell>
          <cell r="AQ325" t="str">
            <v>-</v>
          </cell>
          <cell r="AR325" t="str">
            <v>TL</v>
          </cell>
          <cell r="AS325" t="str">
            <v>TL</v>
          </cell>
          <cell r="AT325" t="str">
            <v>-</v>
          </cell>
          <cell r="AU325" t="str">
            <v>KT</v>
          </cell>
          <cell r="AV325" t="str">
            <v>T</v>
          </cell>
          <cell r="AW325" t="str">
            <v>C</v>
          </cell>
        </row>
        <row r="326">
          <cell r="C326">
            <v>765633</v>
          </cell>
          <cell r="D326" t="str">
            <v xml:space="preserve">Medan </v>
          </cell>
          <cell r="E326">
            <v>27677</v>
          </cell>
          <cell r="F326" t="str">
            <v>P</v>
          </cell>
          <cell r="G326" t="str">
            <v>Islam</v>
          </cell>
          <cell r="H326" t="str">
            <v>BK</v>
          </cell>
          <cell r="I326" t="str">
            <v>3328090612820006</v>
          </cell>
          <cell r="J326"/>
          <cell r="K326"/>
          <cell r="L326"/>
          <cell r="M326" t="str">
            <v>SMA</v>
          </cell>
          <cell r="N326" t="str">
            <v xml:space="preserve"> SMA  </v>
          </cell>
          <cell r="O326"/>
          <cell r="P326">
            <v>1995</v>
          </cell>
          <cell r="Q326">
            <v>42201</v>
          </cell>
          <cell r="R326">
            <v>42461</v>
          </cell>
          <cell r="S326" t="str">
            <v>Definitif</v>
          </cell>
          <cell r="T326" t="str">
            <v xml:space="preserve">Operator Forklift  </v>
          </cell>
          <cell r="U326" t="str">
            <v xml:space="preserve">Operator Forklift  </v>
          </cell>
          <cell r="V326" t="str">
            <v>-</v>
          </cell>
          <cell r="W326" t="str">
            <v>BAGIAN PPP &amp; INVENTORI</v>
          </cell>
          <cell r="X326" t="str">
            <v>PABRIK KONSTRUKSI BAJA MEDAN</v>
          </cell>
          <cell r="Y326" t="str">
            <v>Core</v>
          </cell>
          <cell r="Z326">
            <v>6</v>
          </cell>
          <cell r="AA326">
            <v>2</v>
          </cell>
          <cell r="AB326">
            <v>44424</v>
          </cell>
          <cell r="AC326">
            <v>4900000</v>
          </cell>
          <cell r="AD326">
            <v>544444</v>
          </cell>
          <cell r="AE326">
            <v>406655.55555555597</v>
          </cell>
          <cell r="AF326">
            <v>0</v>
          </cell>
          <cell r="AG326">
            <v>5851099.555555556</v>
          </cell>
          <cell r="AH326">
            <v>2450000</v>
          </cell>
          <cell r="AI326">
            <v>0</v>
          </cell>
          <cell r="AJ326">
            <v>0</v>
          </cell>
          <cell r="AK326">
            <v>0</v>
          </cell>
          <cell r="AL326">
            <v>2450000</v>
          </cell>
          <cell r="AM326" t="str">
            <v>A</v>
          </cell>
          <cell r="AN326" t="str">
            <v>H</v>
          </cell>
          <cell r="AO326">
            <v>44433</v>
          </cell>
          <cell r="AP326" t="str">
            <v>MDN</v>
          </cell>
          <cell r="AQ326" t="str">
            <v>-</v>
          </cell>
          <cell r="AR326" t="str">
            <v>TL</v>
          </cell>
          <cell r="AS326" t="str">
            <v>TL</v>
          </cell>
          <cell r="AT326" t="str">
            <v>-</v>
          </cell>
          <cell r="AU326" t="str">
            <v>KT</v>
          </cell>
          <cell r="AV326" t="str">
            <v>NT</v>
          </cell>
          <cell r="AW326" t="str">
            <v>C</v>
          </cell>
        </row>
        <row r="327">
          <cell r="C327">
            <v>755494</v>
          </cell>
          <cell r="D327" t="str">
            <v>Sidoarjo</v>
          </cell>
          <cell r="E327">
            <v>27677</v>
          </cell>
          <cell r="F327" t="str">
            <v>P</v>
          </cell>
          <cell r="G327" t="str">
            <v>Islam</v>
          </cell>
          <cell r="H327" t="str">
            <v>K/3</v>
          </cell>
          <cell r="I327" t="str">
            <v>3317072811910002</v>
          </cell>
          <cell r="J327"/>
          <cell r="K327"/>
          <cell r="L327"/>
          <cell r="M327" t="str">
            <v>STM</v>
          </cell>
          <cell r="N327" t="str">
            <v xml:space="preserve"> TPL </v>
          </cell>
          <cell r="O327"/>
          <cell r="P327">
            <v>1984</v>
          </cell>
          <cell r="Q327">
            <v>40041</v>
          </cell>
          <cell r="R327">
            <v>40148</v>
          </cell>
          <cell r="S327" t="str">
            <v>Definitif</v>
          </cell>
          <cell r="T327" t="str">
            <v>Operator Mesin Kotter Frais B Bagian Produksi 3</v>
          </cell>
          <cell r="U327" t="str">
            <v>Operator Mesin Kotter Frais B Bagian Produksi 3</v>
          </cell>
          <cell r="V327">
            <v>44061</v>
          </cell>
          <cell r="W327" t="str">
            <v>BAGIAN PRODUKSI PABRIK PERALATAN INDUSTRI 1</v>
          </cell>
          <cell r="X327" t="str">
            <v>PABRIK PERALATAN INDUSTRI</v>
          </cell>
          <cell r="Y327" t="str">
            <v>Core</v>
          </cell>
          <cell r="Z327">
            <v>6</v>
          </cell>
          <cell r="AA327">
            <v>2</v>
          </cell>
          <cell r="AB327">
            <v>44424</v>
          </cell>
          <cell r="AC327">
            <v>4900000</v>
          </cell>
          <cell r="AD327">
            <v>544444</v>
          </cell>
          <cell r="AE327">
            <v>814655.55555555597</v>
          </cell>
          <cell r="AF327">
            <v>0</v>
          </cell>
          <cell r="AG327">
            <v>6259099.555555556</v>
          </cell>
          <cell r="AH327">
            <v>2450000</v>
          </cell>
          <cell r="AI327">
            <v>0</v>
          </cell>
          <cell r="AJ327">
            <v>0</v>
          </cell>
          <cell r="AK327">
            <v>0</v>
          </cell>
          <cell r="AL327">
            <v>2450000</v>
          </cell>
          <cell r="AM327" t="str">
            <v>A</v>
          </cell>
          <cell r="AN327" t="str">
            <v>H</v>
          </cell>
          <cell r="AO327">
            <v>44433</v>
          </cell>
          <cell r="AP327" t="str">
            <v>PPI</v>
          </cell>
          <cell r="AQ327" t="str">
            <v>-</v>
          </cell>
          <cell r="AR327" t="str">
            <v>TL</v>
          </cell>
          <cell r="AS327" t="str">
            <v>TL</v>
          </cell>
          <cell r="AT327" t="str">
            <v>BP</v>
          </cell>
          <cell r="AU327" t="str">
            <v>KT</v>
          </cell>
          <cell r="AV327" t="str">
            <v>T</v>
          </cell>
          <cell r="AW327" t="str">
            <v>C</v>
          </cell>
        </row>
        <row r="328">
          <cell r="C328">
            <v>755946</v>
          </cell>
          <cell r="D328" t="str">
            <v>Yogyakarta</v>
          </cell>
          <cell r="E328">
            <v>27689</v>
          </cell>
          <cell r="F328" t="str">
            <v>P</v>
          </cell>
          <cell r="G328" t="str">
            <v>Islam</v>
          </cell>
          <cell r="H328" t="str">
            <v>K/2</v>
          </cell>
          <cell r="I328" t="str">
            <v>3671121010700007</v>
          </cell>
          <cell r="J328" t="str">
            <v>DS/KEL.RAMANUJU RT/RW:009/004 KEC.PURWAKARTA KOTA CILEGON BANTEN KOTA CILEGON</v>
          </cell>
          <cell r="K328"/>
          <cell r="L328"/>
          <cell r="M328" t="str">
            <v>SMA/SMK</v>
          </cell>
          <cell r="N328" t="str">
            <v>-</v>
          </cell>
          <cell r="O328"/>
          <cell r="P328" t="str">
            <v>-</v>
          </cell>
          <cell r="Q328">
            <v>43374</v>
          </cell>
          <cell r="R328">
            <v>43374</v>
          </cell>
          <cell r="S328" t="str">
            <v>Definitif</v>
          </cell>
          <cell r="T328" t="str">
            <v>Pelaksana Las</v>
          </cell>
          <cell r="U328" t="str">
            <v>Pelaksana Las</v>
          </cell>
          <cell r="V328">
            <v>44105</v>
          </cell>
          <cell r="W328" t="str">
            <v>PRODUKSI KOMPONEN</v>
          </cell>
          <cell r="X328" t="str">
            <v>PABRIK KOMPONEN TURBIN</v>
          </cell>
          <cell r="Y328" t="str">
            <v>Core</v>
          </cell>
          <cell r="Z328">
            <v>6</v>
          </cell>
          <cell r="AA328">
            <v>1</v>
          </cell>
          <cell r="AB328">
            <v>44424</v>
          </cell>
          <cell r="AC328">
            <v>4500000</v>
          </cell>
          <cell r="AD328">
            <v>500000</v>
          </cell>
          <cell r="AE328">
            <v>-31100</v>
          </cell>
          <cell r="AF328">
            <v>0</v>
          </cell>
          <cell r="AG328">
            <v>4968900</v>
          </cell>
          <cell r="AH328">
            <v>2250000</v>
          </cell>
          <cell r="AI328">
            <v>0</v>
          </cell>
          <cell r="AJ328">
            <v>0</v>
          </cell>
          <cell r="AK328">
            <v>0</v>
          </cell>
          <cell r="AL328">
            <v>2250000</v>
          </cell>
          <cell r="AM328" t="str">
            <v>A</v>
          </cell>
          <cell r="AN328" t="str">
            <v>H</v>
          </cell>
          <cell r="AO328">
            <v>44562</v>
          </cell>
          <cell r="AP328" t="str">
            <v>PKT</v>
          </cell>
          <cell r="AQ328" t="str">
            <v>-</v>
          </cell>
          <cell r="AR328" t="str">
            <v>TL</v>
          </cell>
          <cell r="AS328" t="str">
            <v>TL</v>
          </cell>
          <cell r="AT328" t="str">
            <v>-</v>
          </cell>
          <cell r="AU328" t="str">
            <v>KT</v>
          </cell>
          <cell r="AV328" t="str">
            <v>T</v>
          </cell>
          <cell r="AW328" t="str">
            <v>C</v>
          </cell>
        </row>
        <row r="329">
          <cell r="C329">
            <v>755974</v>
          </cell>
          <cell r="D329" t="str">
            <v>Serang</v>
          </cell>
          <cell r="E329">
            <v>27733</v>
          </cell>
          <cell r="F329" t="str">
            <v>P</v>
          </cell>
          <cell r="G329" t="str">
            <v>Islam</v>
          </cell>
          <cell r="H329" t="str">
            <v>K/2</v>
          </cell>
          <cell r="I329" t="str">
            <v>3672080512750002</v>
          </cell>
          <cell r="J329" t="str">
            <v>Link Kubang Sepat Rt Rw 002 007 Kel/Desa Citangkil Kec. Citangkil Cilegon</v>
          </cell>
          <cell r="K329"/>
          <cell r="L329"/>
          <cell r="M329" t="str">
            <v>SMA/SMK</v>
          </cell>
          <cell r="N329" t="str">
            <v>-</v>
          </cell>
          <cell r="O329"/>
          <cell r="P329" t="str">
            <v>-</v>
          </cell>
          <cell r="Q329">
            <v>43374</v>
          </cell>
          <cell r="R329">
            <v>43374</v>
          </cell>
          <cell r="S329" t="str">
            <v>Definitif</v>
          </cell>
          <cell r="T329" t="str">
            <v>Fitter</v>
          </cell>
          <cell r="U329" t="str">
            <v>Fitter</v>
          </cell>
          <cell r="V329">
            <v>44105</v>
          </cell>
          <cell r="W329" t="str">
            <v>PRODUKSI FABRIKASI</v>
          </cell>
          <cell r="X329" t="str">
            <v>PABRIK KOMPONEN TURBIN</v>
          </cell>
          <cell r="Y329" t="str">
            <v>Core</v>
          </cell>
          <cell r="Z329">
            <v>6</v>
          </cell>
          <cell r="AA329">
            <v>1</v>
          </cell>
          <cell r="AB329">
            <v>44424</v>
          </cell>
          <cell r="AC329">
            <v>4500000</v>
          </cell>
          <cell r="AD329">
            <v>500000</v>
          </cell>
          <cell r="AE329">
            <v>261200</v>
          </cell>
          <cell r="AF329">
            <v>0</v>
          </cell>
          <cell r="AG329">
            <v>5261200</v>
          </cell>
          <cell r="AH329">
            <v>3375000</v>
          </cell>
          <cell r="AI329">
            <v>375000</v>
          </cell>
          <cell r="AJ329">
            <v>261200</v>
          </cell>
          <cell r="AK329">
            <v>0</v>
          </cell>
          <cell r="AL329">
            <v>4011200</v>
          </cell>
          <cell r="AM329" t="str">
            <v>A</v>
          </cell>
          <cell r="AN329" t="str">
            <v>-</v>
          </cell>
          <cell r="AO329" t="str">
            <v>-</v>
          </cell>
          <cell r="AP329" t="str">
            <v>PKT</v>
          </cell>
          <cell r="AQ329" t="str">
            <v>-</v>
          </cell>
          <cell r="AR329" t="str">
            <v>TL</v>
          </cell>
          <cell r="AS329" t="str">
            <v>TL</v>
          </cell>
          <cell r="AT329" t="str">
            <v>-</v>
          </cell>
          <cell r="AU329" t="str">
            <v>KT</v>
          </cell>
          <cell r="AV329" t="str">
            <v>T</v>
          </cell>
          <cell r="AW329" t="str">
            <v>C</v>
          </cell>
        </row>
        <row r="330">
          <cell r="C330">
            <v>755548</v>
          </cell>
          <cell r="D330" t="str">
            <v>Lamongan</v>
          </cell>
          <cell r="E330">
            <v>27739</v>
          </cell>
          <cell r="F330" t="str">
            <v>P</v>
          </cell>
          <cell r="G330" t="str">
            <v>Islam</v>
          </cell>
          <cell r="H330" t="str">
            <v>K/2</v>
          </cell>
          <cell r="I330" t="str">
            <v>3578080802930001</v>
          </cell>
          <cell r="J330" t="str">
            <v>Jl. Pendidikan No. 19 RT/RW: 03/05 Babat Lamongan</v>
          </cell>
          <cell r="K330" t="str">
            <v>6281249273209</v>
          </cell>
          <cell r="L330"/>
          <cell r="M330" t="str">
            <v>SMK</v>
          </cell>
          <cell r="N330" t="str">
            <v>Mesin Tenaga</v>
          </cell>
          <cell r="O330"/>
          <cell r="P330" t="str">
            <v>1993</v>
          </cell>
          <cell r="Q330">
            <v>41671</v>
          </cell>
          <cell r="R330">
            <v>41989</v>
          </cell>
          <cell r="S330" t="str">
            <v>Definitif</v>
          </cell>
          <cell r="T330" t="str">
            <v xml:space="preserve">Pelaksana Dapur D  </v>
          </cell>
          <cell r="U330" t="str">
            <v xml:space="preserve">Pelaksana Dapur D  </v>
          </cell>
          <cell r="V330" t="str">
            <v>-</v>
          </cell>
          <cell r="W330" t="str">
            <v>BAGIAN PRODUKSI PENGECORAN 1</v>
          </cell>
          <cell r="X330" t="str">
            <v>PABRIK PENGECORAN</v>
          </cell>
          <cell r="Y330" t="str">
            <v>Core</v>
          </cell>
          <cell r="Z330">
            <v>6</v>
          </cell>
          <cell r="AA330">
            <v>1</v>
          </cell>
          <cell r="AB330">
            <v>44424</v>
          </cell>
          <cell r="AC330">
            <v>4500000</v>
          </cell>
          <cell r="AD330">
            <v>500000</v>
          </cell>
          <cell r="AE330">
            <v>851100</v>
          </cell>
          <cell r="AF330">
            <v>0</v>
          </cell>
          <cell r="AG330">
            <v>5851100</v>
          </cell>
          <cell r="AH330">
            <v>3375000</v>
          </cell>
          <cell r="AI330">
            <v>375000</v>
          </cell>
          <cell r="AJ330">
            <v>851100</v>
          </cell>
          <cell r="AK330">
            <v>0</v>
          </cell>
          <cell r="AL330">
            <v>4601100</v>
          </cell>
          <cell r="AM330" t="str">
            <v>A</v>
          </cell>
          <cell r="AN330" t="str">
            <v>-</v>
          </cell>
          <cell r="AO330" t="str">
            <v>-</v>
          </cell>
          <cell r="AP330" t="str">
            <v>FOU</v>
          </cell>
          <cell r="AQ330" t="str">
            <v>-</v>
          </cell>
          <cell r="AR330" t="str">
            <v>TL</v>
          </cell>
          <cell r="AS330" t="str">
            <v>TL</v>
          </cell>
          <cell r="AT330" t="str">
            <v>BP</v>
          </cell>
          <cell r="AU330" t="str">
            <v>KT</v>
          </cell>
          <cell r="AV330" t="str">
            <v>T</v>
          </cell>
          <cell r="AW330" t="str">
            <v>C</v>
          </cell>
        </row>
        <row r="331">
          <cell r="C331">
            <v>755948</v>
          </cell>
          <cell r="D331" t="str">
            <v>Surakarta</v>
          </cell>
          <cell r="E331">
            <v>27757</v>
          </cell>
          <cell r="F331" t="str">
            <v>P</v>
          </cell>
          <cell r="G331" t="str">
            <v>Islam</v>
          </cell>
          <cell r="H331" t="str">
            <v>K/3</v>
          </cell>
          <cell r="I331" t="str">
            <v>3672012912750001</v>
          </cell>
          <cell r="J331" t="str">
            <v>LINK.JERANG BARAT DS/KEL.KARANG ASEM RT/RW.001/001 KEC.CIBEBER KOTA CILEGON BANTEN KOTA CILEGON</v>
          </cell>
          <cell r="K331"/>
          <cell r="L331"/>
          <cell r="M331" t="str">
            <v>SMA/SMK</v>
          </cell>
          <cell r="N331" t="str">
            <v>MESIN</v>
          </cell>
          <cell r="O331"/>
          <cell r="P331" t="str">
            <v>-</v>
          </cell>
          <cell r="Q331">
            <v>43374</v>
          </cell>
          <cell r="R331">
            <v>43374</v>
          </cell>
          <cell r="S331" t="str">
            <v>Definitif</v>
          </cell>
          <cell r="T331" t="str">
            <v>Pelaksana Las</v>
          </cell>
          <cell r="U331" t="str">
            <v>Pelaksana Las</v>
          </cell>
          <cell r="V331">
            <v>44105</v>
          </cell>
          <cell r="W331" t="str">
            <v>PRODUKSI KOMPONEN</v>
          </cell>
          <cell r="X331" t="str">
            <v>PABRIK KOMPONEN TURBIN</v>
          </cell>
          <cell r="Y331" t="str">
            <v>Core</v>
          </cell>
          <cell r="Z331">
            <v>6</v>
          </cell>
          <cell r="AA331">
            <v>1</v>
          </cell>
          <cell r="AB331">
            <v>44424</v>
          </cell>
          <cell r="AC331">
            <v>4500000</v>
          </cell>
          <cell r="AD331">
            <v>500000</v>
          </cell>
          <cell r="AE331">
            <v>69400</v>
          </cell>
          <cell r="AF331">
            <v>0</v>
          </cell>
          <cell r="AG331">
            <v>5069400</v>
          </cell>
          <cell r="AH331">
            <v>3375000</v>
          </cell>
          <cell r="AI331">
            <v>375000</v>
          </cell>
          <cell r="AJ331">
            <v>69400</v>
          </cell>
          <cell r="AK331">
            <v>0</v>
          </cell>
          <cell r="AL331">
            <v>3819400</v>
          </cell>
          <cell r="AM331" t="str">
            <v>A</v>
          </cell>
          <cell r="AN331" t="str">
            <v>-</v>
          </cell>
          <cell r="AO331" t="str">
            <v>-</v>
          </cell>
          <cell r="AP331" t="str">
            <v>PKT</v>
          </cell>
          <cell r="AQ331" t="str">
            <v>-</v>
          </cell>
          <cell r="AR331" t="str">
            <v>TL</v>
          </cell>
          <cell r="AS331" t="str">
            <v>TL</v>
          </cell>
          <cell r="AT331" t="str">
            <v>-</v>
          </cell>
          <cell r="AU331" t="str">
            <v>KT</v>
          </cell>
          <cell r="AV331" t="str">
            <v>T</v>
          </cell>
          <cell r="AW331" t="str">
            <v>C</v>
          </cell>
        </row>
        <row r="332">
          <cell r="C332">
            <v>766003</v>
          </cell>
          <cell r="D332" t="str">
            <v>Cilegon</v>
          </cell>
          <cell r="E332">
            <v>27836</v>
          </cell>
          <cell r="F332" t="str">
            <v>P</v>
          </cell>
          <cell r="G332" t="str">
            <v>Islam</v>
          </cell>
          <cell r="H332" t="str">
            <v>K/2</v>
          </cell>
          <cell r="I332" t="str">
            <v>3374131909930004</v>
          </cell>
          <cell r="J332" t="str">
            <v>Jl. Imam Bonjol Link Sambirata Rt/Rw 02/03 Ds. Cibeber Cilegon</v>
          </cell>
          <cell r="K332"/>
          <cell r="L332"/>
          <cell r="M332" t="str">
            <v>SMA/SMK</v>
          </cell>
          <cell r="N332" t="str">
            <v>-</v>
          </cell>
          <cell r="O332"/>
          <cell r="P332" t="str">
            <v>-</v>
          </cell>
          <cell r="Q332">
            <v>43374</v>
          </cell>
          <cell r="R332">
            <v>43374</v>
          </cell>
          <cell r="S332" t="str">
            <v>Definitif</v>
          </cell>
          <cell r="T332" t="str">
            <v>Fitter</v>
          </cell>
          <cell r="U332" t="str">
            <v>Fitter</v>
          </cell>
          <cell r="V332">
            <v>44105</v>
          </cell>
          <cell r="W332" t="str">
            <v>PRODUKSI FABRIKASI</v>
          </cell>
          <cell r="X332" t="str">
            <v>PABRIK KOMPONEN TURBIN</v>
          </cell>
          <cell r="Y332" t="str">
            <v>Core</v>
          </cell>
          <cell r="Z332">
            <v>6</v>
          </cell>
          <cell r="AA332">
            <v>2</v>
          </cell>
          <cell r="AB332">
            <v>44424</v>
          </cell>
          <cell r="AC332">
            <v>4900000</v>
          </cell>
          <cell r="AD332">
            <v>544444</v>
          </cell>
          <cell r="AE332">
            <v>373955.55555555597</v>
          </cell>
          <cell r="AF332">
            <v>0</v>
          </cell>
          <cell r="AG332">
            <v>5818399.555555556</v>
          </cell>
          <cell r="AH332">
            <v>3675000</v>
          </cell>
          <cell r="AI332">
            <v>408333.33333333337</v>
          </cell>
          <cell r="AJ332">
            <v>373955.55555555597</v>
          </cell>
          <cell r="AK332">
            <v>0</v>
          </cell>
          <cell r="AL332">
            <v>4457288.8888888899</v>
          </cell>
          <cell r="AM332" t="str">
            <v>A</v>
          </cell>
          <cell r="AN332" t="str">
            <v>-</v>
          </cell>
          <cell r="AO332" t="str">
            <v>-</v>
          </cell>
          <cell r="AP332" t="str">
            <v>PKT</v>
          </cell>
          <cell r="AQ332" t="str">
            <v>-</v>
          </cell>
          <cell r="AR332" t="str">
            <v>TL</v>
          </cell>
          <cell r="AS332" t="str">
            <v>TL</v>
          </cell>
          <cell r="AT332" t="str">
            <v>-</v>
          </cell>
          <cell r="AU332" t="str">
            <v>KT</v>
          </cell>
          <cell r="AV332" t="str">
            <v>T</v>
          </cell>
          <cell r="AW332" t="str">
            <v>C</v>
          </cell>
        </row>
        <row r="333">
          <cell r="C333">
            <v>765992</v>
          </cell>
          <cell r="D333" t="str">
            <v>Cirebon</v>
          </cell>
          <cell r="E333">
            <v>27864</v>
          </cell>
          <cell r="F333" t="str">
            <v>P</v>
          </cell>
          <cell r="G333" t="str">
            <v>Islam</v>
          </cell>
          <cell r="H333" t="str">
            <v>K/2</v>
          </cell>
          <cell r="I333" t="str">
            <v>3672081404760002</v>
          </cell>
          <cell r="J333" t="str">
            <v>Jl. Kh Sibromalisi No.23 Rt/Rw 005/001 Kel/Desa Citangkil Kec.Citangkil Cilegon</v>
          </cell>
          <cell r="K333"/>
          <cell r="L333"/>
          <cell r="M333" t="str">
            <v>SMA/SMK</v>
          </cell>
          <cell r="N333" t="str">
            <v>MEKANIK UMUM</v>
          </cell>
          <cell r="O333"/>
          <cell r="P333" t="str">
            <v>-</v>
          </cell>
          <cell r="Q333">
            <v>43374</v>
          </cell>
          <cell r="R333">
            <v>43374</v>
          </cell>
          <cell r="S333" t="str">
            <v>Definitif</v>
          </cell>
          <cell r="T333" t="str">
            <v>Fitter</v>
          </cell>
          <cell r="U333" t="str">
            <v>Fitter</v>
          </cell>
          <cell r="V333">
            <v>44105</v>
          </cell>
          <cell r="W333" t="str">
            <v>PRODUKSI FABRIKASI</v>
          </cell>
          <cell r="X333" t="str">
            <v>PABRIK KOMPONEN TURBIN</v>
          </cell>
          <cell r="Y333" t="str">
            <v>Core</v>
          </cell>
          <cell r="Z333">
            <v>6</v>
          </cell>
          <cell r="AA333">
            <v>1</v>
          </cell>
          <cell r="AB333">
            <v>44424</v>
          </cell>
          <cell r="AC333">
            <v>4500000</v>
          </cell>
          <cell r="AD333">
            <v>500000</v>
          </cell>
          <cell r="AE333">
            <v>69400</v>
          </cell>
          <cell r="AF333">
            <v>0</v>
          </cell>
          <cell r="AG333">
            <v>5069400</v>
          </cell>
          <cell r="AH333">
            <v>3375000</v>
          </cell>
          <cell r="AI333">
            <v>375000</v>
          </cell>
          <cell r="AJ333">
            <v>69400</v>
          </cell>
          <cell r="AK333">
            <v>0</v>
          </cell>
          <cell r="AL333">
            <v>3819400</v>
          </cell>
          <cell r="AM333" t="str">
            <v>A</v>
          </cell>
          <cell r="AN333" t="str">
            <v>-</v>
          </cell>
          <cell r="AO333" t="str">
            <v>-</v>
          </cell>
          <cell r="AP333" t="str">
            <v>PKT</v>
          </cell>
          <cell r="AQ333" t="str">
            <v>-</v>
          </cell>
          <cell r="AR333" t="str">
            <v>TL</v>
          </cell>
          <cell r="AS333" t="str">
            <v>TL</v>
          </cell>
          <cell r="AT333" t="str">
            <v>-</v>
          </cell>
          <cell r="AU333" t="str">
            <v>KT</v>
          </cell>
          <cell r="AV333" t="str">
            <v>T</v>
          </cell>
          <cell r="AW333" t="str">
            <v>C</v>
          </cell>
        </row>
        <row r="334">
          <cell r="C334">
            <v>765960</v>
          </cell>
          <cell r="D334" t="str">
            <v>Serang</v>
          </cell>
          <cell r="E334">
            <v>27865</v>
          </cell>
          <cell r="F334" t="str">
            <v>P</v>
          </cell>
          <cell r="G334" t="str">
            <v>Islam</v>
          </cell>
          <cell r="H334" t="str">
            <v>K/2</v>
          </cell>
          <cell r="I334" t="str">
            <v>3672061504760002</v>
          </cell>
          <cell r="J334" t="str">
            <v>Link. Tegal Wangi Baru Rt.001/007 Kel. Rawa Arum Kec. Grogol Cilegon</v>
          </cell>
          <cell r="K334"/>
          <cell r="L334"/>
          <cell r="M334" t="str">
            <v>SMA/SMK</v>
          </cell>
          <cell r="N334" t="str">
            <v>-</v>
          </cell>
          <cell r="O334"/>
          <cell r="P334" t="str">
            <v>-</v>
          </cell>
          <cell r="Q334">
            <v>43374</v>
          </cell>
          <cell r="R334">
            <v>43374</v>
          </cell>
          <cell r="S334" t="str">
            <v>Definitif</v>
          </cell>
          <cell r="T334" t="str">
            <v>Operator Crane</v>
          </cell>
          <cell r="U334" t="str">
            <v>Operator Crane</v>
          </cell>
          <cell r="V334">
            <v>44105</v>
          </cell>
          <cell r="W334" t="str">
            <v>PRODUKSI FABRIKASI</v>
          </cell>
          <cell r="X334" t="str">
            <v>PABRIK KOMPONEN TURBIN</v>
          </cell>
          <cell r="Y334" t="str">
            <v>Core</v>
          </cell>
          <cell r="Z334">
            <v>6</v>
          </cell>
          <cell r="AA334">
            <v>1</v>
          </cell>
          <cell r="AB334">
            <v>44424</v>
          </cell>
          <cell r="AC334">
            <v>4500000</v>
          </cell>
          <cell r="AD334">
            <v>500000</v>
          </cell>
          <cell r="AE334">
            <v>261200</v>
          </cell>
          <cell r="AF334">
            <v>0</v>
          </cell>
          <cell r="AG334">
            <v>5261200</v>
          </cell>
          <cell r="AH334">
            <v>3375000</v>
          </cell>
          <cell r="AI334">
            <v>375000</v>
          </cell>
          <cell r="AJ334">
            <v>261200</v>
          </cell>
          <cell r="AK334">
            <v>0</v>
          </cell>
          <cell r="AL334">
            <v>4011200</v>
          </cell>
          <cell r="AM334" t="str">
            <v>A</v>
          </cell>
          <cell r="AN334" t="str">
            <v>-</v>
          </cell>
          <cell r="AO334" t="str">
            <v>-</v>
          </cell>
          <cell r="AP334" t="str">
            <v>PKT</v>
          </cell>
          <cell r="AQ334" t="str">
            <v>-</v>
          </cell>
          <cell r="AR334" t="str">
            <v>TL</v>
          </cell>
          <cell r="AS334" t="str">
            <v>TL</v>
          </cell>
          <cell r="AT334" t="str">
            <v>-</v>
          </cell>
          <cell r="AU334" t="str">
            <v>KT</v>
          </cell>
          <cell r="AV334" t="str">
            <v>T</v>
          </cell>
          <cell r="AW334" t="str">
            <v>C</v>
          </cell>
        </row>
        <row r="335">
          <cell r="C335">
            <v>766110</v>
          </cell>
          <cell r="D335" t="str">
            <v>Serang</v>
          </cell>
          <cell r="E335">
            <v>27873</v>
          </cell>
          <cell r="F335" t="str">
            <v>P</v>
          </cell>
          <cell r="G335" t="str">
            <v>Islam</v>
          </cell>
          <cell r="H335" t="str">
            <v>K/1</v>
          </cell>
          <cell r="I335" t="str">
            <v>3672072304760001</v>
          </cell>
          <cell r="J335" t="str">
            <v>Link Kubanganwelingi Rt.006 Rw.003 Purwakarta Cilegon</v>
          </cell>
          <cell r="K335"/>
          <cell r="L335"/>
          <cell r="M335" t="str">
            <v>SMA/SMK</v>
          </cell>
          <cell r="N335" t="str">
            <v>MESIN</v>
          </cell>
          <cell r="O335"/>
          <cell r="P335" t="str">
            <v>-</v>
          </cell>
          <cell r="Q335">
            <v>43374</v>
          </cell>
          <cell r="R335">
            <v>43374</v>
          </cell>
          <cell r="S335" t="str">
            <v>Definitif</v>
          </cell>
          <cell r="T335" t="str">
            <v>Operator Mesin</v>
          </cell>
          <cell r="U335" t="str">
            <v>Operator Mesin</v>
          </cell>
          <cell r="V335">
            <v>44105</v>
          </cell>
          <cell r="W335" t="str">
            <v>PRODUKSI PERMESINAN</v>
          </cell>
          <cell r="X335" t="str">
            <v>PABRIK KOMPONEN TURBIN</v>
          </cell>
          <cell r="Y335" t="str">
            <v>Core</v>
          </cell>
          <cell r="Z335">
            <v>6</v>
          </cell>
          <cell r="AA335">
            <v>1</v>
          </cell>
          <cell r="AB335">
            <v>44424</v>
          </cell>
          <cell r="AC335">
            <v>4500000</v>
          </cell>
          <cell r="AD335">
            <v>500000</v>
          </cell>
          <cell r="AE335">
            <v>-31100</v>
          </cell>
          <cell r="AF335">
            <v>0</v>
          </cell>
          <cell r="AG335">
            <v>4968900</v>
          </cell>
          <cell r="AH335">
            <v>3375000</v>
          </cell>
          <cell r="AI335">
            <v>375000</v>
          </cell>
          <cell r="AJ335">
            <v>-31100</v>
          </cell>
          <cell r="AK335">
            <v>0</v>
          </cell>
          <cell r="AL335">
            <v>3718900</v>
          </cell>
          <cell r="AM335" t="str">
            <v>A</v>
          </cell>
          <cell r="AN335" t="str">
            <v>-</v>
          </cell>
          <cell r="AO335" t="str">
            <v>-</v>
          </cell>
          <cell r="AP335" t="str">
            <v>PKT</v>
          </cell>
          <cell r="AQ335" t="str">
            <v>-</v>
          </cell>
          <cell r="AR335" t="str">
            <v>TL</v>
          </cell>
          <cell r="AS335" t="str">
            <v>TL</v>
          </cell>
          <cell r="AT335" t="str">
            <v>-</v>
          </cell>
          <cell r="AU335" t="str">
            <v>KT</v>
          </cell>
          <cell r="AV335" t="str">
            <v>T</v>
          </cell>
          <cell r="AW335" t="str">
            <v>C</v>
          </cell>
        </row>
        <row r="336">
          <cell r="C336">
            <v>765758</v>
          </cell>
          <cell r="D336" t="str">
            <v>Bangkalan</v>
          </cell>
          <cell r="E336">
            <v>27910</v>
          </cell>
          <cell r="F336" t="str">
            <v>P</v>
          </cell>
          <cell r="G336" t="str">
            <v>Islam</v>
          </cell>
          <cell r="H336" t="str">
            <v>K/2</v>
          </cell>
          <cell r="I336" t="str">
            <v>1801040206760004</v>
          </cell>
          <cell r="J336"/>
          <cell r="K336"/>
          <cell r="L336"/>
          <cell r="M336" t="str">
            <v>SMA</v>
          </cell>
          <cell r="N336" t="str">
            <v xml:space="preserve"> IPS </v>
          </cell>
          <cell r="O336"/>
          <cell r="P336">
            <v>2014</v>
          </cell>
          <cell r="Q336">
            <v>42932</v>
          </cell>
          <cell r="R336">
            <v>43055</v>
          </cell>
          <cell r="S336" t="str">
            <v>Definitif</v>
          </cell>
          <cell r="T336" t="str">
            <v xml:space="preserve">Pelaksana Cetak Tangan (Cupola)  </v>
          </cell>
          <cell r="U336" t="str">
            <v xml:space="preserve">Pelaksana Cetak Tangan (Cupola)  </v>
          </cell>
          <cell r="V336" t="str">
            <v>-</v>
          </cell>
          <cell r="W336" t="str">
            <v>BAGIAN PRODUKSI PENGECORAN 1</v>
          </cell>
          <cell r="X336" t="str">
            <v>PABRIK PENGECORAN</v>
          </cell>
          <cell r="Y336" t="str">
            <v>Core</v>
          </cell>
          <cell r="Z336">
            <v>6</v>
          </cell>
          <cell r="AA336">
            <v>1</v>
          </cell>
          <cell r="AB336">
            <v>44424</v>
          </cell>
          <cell r="AC336">
            <v>4500000</v>
          </cell>
          <cell r="AD336">
            <v>500000</v>
          </cell>
          <cell r="AE336">
            <v>443100</v>
          </cell>
          <cell r="AF336">
            <v>0</v>
          </cell>
          <cell r="AG336">
            <v>5443100</v>
          </cell>
          <cell r="AH336">
            <v>3375000</v>
          </cell>
          <cell r="AI336">
            <v>375000</v>
          </cell>
          <cell r="AJ336">
            <v>443100</v>
          </cell>
          <cell r="AK336">
            <v>0</v>
          </cell>
          <cell r="AL336">
            <v>4193100</v>
          </cell>
          <cell r="AM336" t="str">
            <v>A</v>
          </cell>
          <cell r="AN336" t="str">
            <v>-</v>
          </cell>
          <cell r="AO336" t="str">
            <v>-</v>
          </cell>
          <cell r="AP336" t="str">
            <v>FOU</v>
          </cell>
          <cell r="AQ336" t="str">
            <v>-</v>
          </cell>
          <cell r="AR336" t="str">
            <v>TL</v>
          </cell>
          <cell r="AS336" t="str">
            <v>TL</v>
          </cell>
          <cell r="AT336" t="str">
            <v>BP</v>
          </cell>
          <cell r="AU336" t="str">
            <v>KT</v>
          </cell>
          <cell r="AV336" t="str">
            <v>T</v>
          </cell>
          <cell r="AW336" t="str">
            <v>C</v>
          </cell>
        </row>
        <row r="337">
          <cell r="C337">
            <v>765983</v>
          </cell>
          <cell r="D337" t="str">
            <v>Cilegon</v>
          </cell>
          <cell r="E337">
            <v>27913</v>
          </cell>
          <cell r="F337" t="str">
            <v>P</v>
          </cell>
          <cell r="G337" t="str">
            <v>Islam</v>
          </cell>
          <cell r="H337" t="str">
            <v>K/2</v>
          </cell>
          <cell r="I337" t="str">
            <v>3604022003880146</v>
          </cell>
          <cell r="J337" t="str">
            <v>Jl.Bagerdung Link.Pabuaran Desa Ciwedus Rt. 001 Rw. 006 Kec. Cilegon Cilegon</v>
          </cell>
          <cell r="K337"/>
          <cell r="L337"/>
          <cell r="M337" t="str">
            <v>SMA/SMK</v>
          </cell>
          <cell r="N337" t="str">
            <v>-</v>
          </cell>
          <cell r="O337"/>
          <cell r="P337" t="str">
            <v>-</v>
          </cell>
          <cell r="Q337">
            <v>43374</v>
          </cell>
          <cell r="R337">
            <v>43374</v>
          </cell>
          <cell r="S337" t="str">
            <v>Definitif</v>
          </cell>
          <cell r="T337" t="str">
            <v>Fitter</v>
          </cell>
          <cell r="U337" t="str">
            <v>Fitter</v>
          </cell>
          <cell r="V337">
            <v>44105</v>
          </cell>
          <cell r="W337" t="str">
            <v>PRODUKSI FABRIKASI</v>
          </cell>
          <cell r="X337" t="str">
            <v>PABRIK KOMPONEN TURBIN</v>
          </cell>
          <cell r="Y337" t="str">
            <v>Core</v>
          </cell>
          <cell r="Z337">
            <v>6</v>
          </cell>
          <cell r="AA337">
            <v>1</v>
          </cell>
          <cell r="AB337">
            <v>44424</v>
          </cell>
          <cell r="AC337">
            <v>4500000</v>
          </cell>
          <cell r="AD337">
            <v>500000</v>
          </cell>
          <cell r="AE337">
            <v>-292200</v>
          </cell>
          <cell r="AF337">
            <v>0</v>
          </cell>
          <cell r="AG337">
            <v>4707800</v>
          </cell>
          <cell r="AH337">
            <v>2250000</v>
          </cell>
          <cell r="AI337">
            <v>0</v>
          </cell>
          <cell r="AJ337">
            <v>0</v>
          </cell>
          <cell r="AK337">
            <v>0</v>
          </cell>
          <cell r="AL337">
            <v>2250000</v>
          </cell>
          <cell r="AM337" t="str">
            <v>A</v>
          </cell>
          <cell r="AN337" t="str">
            <v>H</v>
          </cell>
          <cell r="AO337">
            <v>44562</v>
          </cell>
          <cell r="AP337" t="str">
            <v>PKT</v>
          </cell>
          <cell r="AQ337" t="str">
            <v>-</v>
          </cell>
          <cell r="AR337" t="str">
            <v>TL</v>
          </cell>
          <cell r="AS337" t="str">
            <v>TL</v>
          </cell>
          <cell r="AT337" t="str">
            <v>-</v>
          </cell>
          <cell r="AU337" t="str">
            <v>KT</v>
          </cell>
          <cell r="AV337" t="str">
            <v>T</v>
          </cell>
          <cell r="AW337" t="str">
            <v>C</v>
          </cell>
        </row>
        <row r="338">
          <cell r="C338">
            <v>766287</v>
          </cell>
          <cell r="D338" t="str">
            <v>Medan</v>
          </cell>
          <cell r="E338">
            <v>27920</v>
          </cell>
          <cell r="F338" t="str">
            <v>P</v>
          </cell>
          <cell r="G338" t="str">
            <v>Islam</v>
          </cell>
          <cell r="H338" t="str">
            <v>K/2</v>
          </cell>
          <cell r="I338" t="str">
            <v>3672020906760002</v>
          </cell>
          <cell r="J338" t="str">
            <v>Kp. Ketileng Timur No. 218 Rt04/01 - Kel. Ketileng  Cilegon</v>
          </cell>
          <cell r="K338"/>
          <cell r="L338"/>
          <cell r="M338" t="str">
            <v>S1</v>
          </cell>
          <cell r="N338" t="str">
            <v>Teknik Industri</v>
          </cell>
          <cell r="O338"/>
          <cell r="P338" t="str">
            <v>-</v>
          </cell>
          <cell r="Q338">
            <v>43374</v>
          </cell>
          <cell r="R338">
            <v>43374</v>
          </cell>
          <cell r="S338" t="str">
            <v>Definitif</v>
          </cell>
          <cell r="T338" t="str">
            <v>Junior Officer Kawasan Berikat</v>
          </cell>
          <cell r="U338" t="str">
            <v>Junior Officer Kawasan Berikat</v>
          </cell>
          <cell r="V338">
            <v>44105</v>
          </cell>
          <cell r="W338" t="str">
            <v>BAGIAN KAWASAN BERIKAT</v>
          </cell>
          <cell r="X338" t="str">
            <v>DIVISI PEMBANGKIT</v>
          </cell>
          <cell r="Y338" t="str">
            <v>Support</v>
          </cell>
          <cell r="Z338">
            <v>5</v>
          </cell>
          <cell r="AA338">
            <v>4</v>
          </cell>
          <cell r="AB338">
            <v>44424</v>
          </cell>
          <cell r="AC338">
            <v>6900000</v>
          </cell>
          <cell r="AD338">
            <v>766667</v>
          </cell>
          <cell r="AE338">
            <v>234426.93333333265</v>
          </cell>
          <cell r="AF338">
            <v>0</v>
          </cell>
          <cell r="AG338">
            <v>7901093.9333333327</v>
          </cell>
          <cell r="AH338">
            <v>3450000</v>
          </cell>
          <cell r="AI338">
            <v>0</v>
          </cell>
          <cell r="AJ338">
            <v>0</v>
          </cell>
          <cell r="AK338">
            <v>0</v>
          </cell>
          <cell r="AL338">
            <v>3450000</v>
          </cell>
          <cell r="AM338" t="str">
            <v>A</v>
          </cell>
          <cell r="AN338" t="str">
            <v>H</v>
          </cell>
          <cell r="AO338">
            <v>44433</v>
          </cell>
          <cell r="AP338" t="str">
            <v>DPM</v>
          </cell>
          <cell r="AQ338" t="str">
            <v>PEM</v>
          </cell>
          <cell r="AR338" t="str">
            <v>TTL</v>
          </cell>
          <cell r="AS338" t="str">
            <v>TTL</v>
          </cell>
          <cell r="AT338" t="str">
            <v>-</v>
          </cell>
          <cell r="AU338" t="str">
            <v>KT</v>
          </cell>
          <cell r="AV338" t="str">
            <v>T</v>
          </cell>
          <cell r="AW338" t="str">
            <v>F</v>
          </cell>
        </row>
        <row r="339">
          <cell r="C339">
            <v>765551</v>
          </cell>
          <cell r="D339" t="str">
            <v>Surabaya</v>
          </cell>
          <cell r="E339">
            <v>27952</v>
          </cell>
          <cell r="F339" t="str">
            <v>P</v>
          </cell>
          <cell r="G339" t="str">
            <v>Islam</v>
          </cell>
          <cell r="H339" t="str">
            <v>K/1</v>
          </cell>
          <cell r="I339" t="str">
            <v>3525131703660001</v>
          </cell>
          <cell r="J339" t="str">
            <v>JEMUR WONOSARI gg I /37a SURABAYA</v>
          </cell>
          <cell r="K339" t="str">
            <v>6282131001115</v>
          </cell>
          <cell r="L339"/>
          <cell r="M339" t="str">
            <v>S1</v>
          </cell>
          <cell r="N339" t="str">
            <v>Teknik Mesin</v>
          </cell>
          <cell r="O339"/>
          <cell r="P339" t="str">
            <v>2000</v>
          </cell>
          <cell r="Q339">
            <v>41579</v>
          </cell>
          <cell r="R339">
            <v>41989</v>
          </cell>
          <cell r="S339" t="str">
            <v>Definitif</v>
          </cell>
          <cell r="T339" t="str">
            <v xml:space="preserve">Operator Mesin Bubut Horizontal C  </v>
          </cell>
          <cell r="U339" t="str">
            <v xml:space="preserve">Operator Mesin Bubut Horizontal C  </v>
          </cell>
          <cell r="V339" t="str">
            <v>-</v>
          </cell>
          <cell r="W339" t="str">
            <v>BAGIAN PRODUKSI PENGECORAN 2</v>
          </cell>
          <cell r="X339" t="str">
            <v>PABRIK PENGECORAN</v>
          </cell>
          <cell r="Y339" t="str">
            <v>Core</v>
          </cell>
          <cell r="Z339">
            <v>6</v>
          </cell>
          <cell r="AA339">
            <v>1</v>
          </cell>
          <cell r="AB339">
            <v>44424</v>
          </cell>
          <cell r="AC339">
            <v>4500000</v>
          </cell>
          <cell r="AD339">
            <v>500000</v>
          </cell>
          <cell r="AE339">
            <v>851100</v>
          </cell>
          <cell r="AF339">
            <v>0</v>
          </cell>
          <cell r="AG339">
            <v>5851100</v>
          </cell>
          <cell r="AH339">
            <v>3375000</v>
          </cell>
          <cell r="AI339">
            <v>375000</v>
          </cell>
          <cell r="AJ339">
            <v>851100</v>
          </cell>
          <cell r="AK339">
            <v>0</v>
          </cell>
          <cell r="AL339">
            <v>4601100</v>
          </cell>
          <cell r="AM339" t="str">
            <v>A</v>
          </cell>
          <cell r="AN339" t="str">
            <v>-</v>
          </cell>
          <cell r="AO339" t="str">
            <v>-</v>
          </cell>
          <cell r="AP339" t="str">
            <v>FOU</v>
          </cell>
          <cell r="AQ339" t="str">
            <v>-</v>
          </cell>
          <cell r="AR339" t="str">
            <v>TL</v>
          </cell>
          <cell r="AS339" t="str">
            <v>TL</v>
          </cell>
          <cell r="AT339" t="str">
            <v>BP</v>
          </cell>
          <cell r="AU339" t="str">
            <v>KT</v>
          </cell>
          <cell r="AV339" t="str">
            <v>T</v>
          </cell>
          <cell r="AW339" t="str">
            <v>F</v>
          </cell>
        </row>
        <row r="340">
          <cell r="C340">
            <v>765981</v>
          </cell>
          <cell r="D340" t="str">
            <v>Serang</v>
          </cell>
          <cell r="E340">
            <v>27973</v>
          </cell>
          <cell r="F340" t="str">
            <v>P</v>
          </cell>
          <cell r="G340" t="str">
            <v>Islam</v>
          </cell>
          <cell r="H340" t="str">
            <v>K/3</v>
          </cell>
          <cell r="I340" t="str">
            <v>3604060108760001</v>
          </cell>
          <cell r="J340" t="str">
            <v>Link. Kp Pengasinan Rt/Rw 002/002 Kel/Desa Waringinkurung Kec. Waringinkurung Serang</v>
          </cell>
          <cell r="K340"/>
          <cell r="L340"/>
          <cell r="M340" t="str">
            <v>SMA/SMK</v>
          </cell>
          <cell r="N340" t="str">
            <v>Teknik Mesin</v>
          </cell>
          <cell r="O340"/>
          <cell r="P340" t="str">
            <v>-</v>
          </cell>
          <cell r="Q340">
            <v>43374</v>
          </cell>
          <cell r="R340">
            <v>43374</v>
          </cell>
          <cell r="S340" t="str">
            <v>Definitif</v>
          </cell>
          <cell r="T340" t="str">
            <v>Fitter</v>
          </cell>
          <cell r="U340" t="str">
            <v>Fitter</v>
          </cell>
          <cell r="V340">
            <v>44105</v>
          </cell>
          <cell r="W340" t="str">
            <v>PRODUKSI FABRIKASI</v>
          </cell>
          <cell r="X340" t="str">
            <v>PABRIK KOMPONEN TURBIN</v>
          </cell>
          <cell r="Y340" t="str">
            <v>Core</v>
          </cell>
          <cell r="Z340">
            <v>6</v>
          </cell>
          <cell r="AA340">
            <v>1</v>
          </cell>
          <cell r="AB340">
            <v>44424</v>
          </cell>
          <cell r="AC340">
            <v>4500000</v>
          </cell>
          <cell r="AD340">
            <v>500000</v>
          </cell>
          <cell r="AE340">
            <v>261200</v>
          </cell>
          <cell r="AF340">
            <v>0</v>
          </cell>
          <cell r="AG340">
            <v>5261200</v>
          </cell>
          <cell r="AH340">
            <v>3375000</v>
          </cell>
          <cell r="AI340">
            <v>375000</v>
          </cell>
          <cell r="AJ340">
            <v>261200</v>
          </cell>
          <cell r="AK340">
            <v>0</v>
          </cell>
          <cell r="AL340">
            <v>4011200</v>
          </cell>
          <cell r="AM340" t="str">
            <v>A</v>
          </cell>
          <cell r="AN340" t="str">
            <v>-</v>
          </cell>
          <cell r="AO340" t="str">
            <v>-</v>
          </cell>
          <cell r="AP340" t="str">
            <v>PKT</v>
          </cell>
          <cell r="AQ340" t="str">
            <v>-</v>
          </cell>
          <cell r="AR340" t="str">
            <v>TL</v>
          </cell>
          <cell r="AS340" t="str">
            <v>TL</v>
          </cell>
          <cell r="AT340" t="str">
            <v>-</v>
          </cell>
          <cell r="AU340" t="str">
            <v>KT</v>
          </cell>
          <cell r="AV340" t="str">
            <v>T</v>
          </cell>
          <cell r="AW340" t="str">
            <v>C</v>
          </cell>
        </row>
        <row r="341">
          <cell r="C341">
            <v>766065</v>
          </cell>
          <cell r="D341" t="str">
            <v>Serang</v>
          </cell>
          <cell r="E341">
            <v>27977</v>
          </cell>
          <cell r="F341" t="str">
            <v>P</v>
          </cell>
          <cell r="G341" t="str">
            <v>Islam</v>
          </cell>
          <cell r="H341" t="str">
            <v>K/2</v>
          </cell>
          <cell r="I341" t="str">
            <v>3672010508760002</v>
          </cell>
          <cell r="J341" t="str">
            <v>Perum Bck Blok F9 No 05 Rt Rw 002 009 Ds. Cibeber Kec. Cibeber Cilegon</v>
          </cell>
          <cell r="K341"/>
          <cell r="L341"/>
          <cell r="M341" t="str">
            <v>SMA/SMK</v>
          </cell>
          <cell r="N341" t="str">
            <v>Listrik</v>
          </cell>
          <cell r="O341"/>
          <cell r="P341" t="str">
            <v>-</v>
          </cell>
          <cell r="Q341">
            <v>43374</v>
          </cell>
          <cell r="R341">
            <v>43374</v>
          </cell>
          <cell r="S341" t="str">
            <v>Definitif</v>
          </cell>
          <cell r="T341" t="str">
            <v>Pelaksana Pengelasan</v>
          </cell>
          <cell r="U341" t="str">
            <v>Pelaksana Pengelasan</v>
          </cell>
          <cell r="V341">
            <v>44105</v>
          </cell>
          <cell r="W341" t="str">
            <v>PRODUKSI FABRIKASI</v>
          </cell>
          <cell r="X341" t="str">
            <v>PABRIK KOMPONEN TURBIN</v>
          </cell>
          <cell r="Y341" t="str">
            <v>Core</v>
          </cell>
          <cell r="Z341">
            <v>6</v>
          </cell>
          <cell r="AA341">
            <v>1</v>
          </cell>
          <cell r="AB341">
            <v>44424</v>
          </cell>
          <cell r="AC341">
            <v>4500000</v>
          </cell>
          <cell r="AD341">
            <v>500000</v>
          </cell>
          <cell r="AE341">
            <v>69400</v>
          </cell>
          <cell r="AF341">
            <v>0</v>
          </cell>
          <cell r="AG341">
            <v>5069400</v>
          </cell>
          <cell r="AH341">
            <v>3375000</v>
          </cell>
          <cell r="AI341">
            <v>375000</v>
          </cell>
          <cell r="AJ341">
            <v>69400</v>
          </cell>
          <cell r="AK341">
            <v>0</v>
          </cell>
          <cell r="AL341">
            <v>3819400</v>
          </cell>
          <cell r="AM341" t="str">
            <v>A</v>
          </cell>
          <cell r="AN341" t="str">
            <v>-</v>
          </cell>
          <cell r="AO341" t="str">
            <v>-</v>
          </cell>
          <cell r="AP341" t="str">
            <v>PKT</v>
          </cell>
          <cell r="AQ341" t="str">
            <v>-</v>
          </cell>
          <cell r="AR341" t="str">
            <v>TL</v>
          </cell>
          <cell r="AS341" t="str">
            <v>TL</v>
          </cell>
          <cell r="AT341" t="str">
            <v>-</v>
          </cell>
          <cell r="AU341" t="str">
            <v>KT</v>
          </cell>
          <cell r="AV341" t="str">
            <v>T</v>
          </cell>
          <cell r="AW341" t="str">
            <v>C</v>
          </cell>
        </row>
        <row r="342">
          <cell r="C342">
            <v>765957</v>
          </cell>
          <cell r="D342" t="str">
            <v>Serang</v>
          </cell>
          <cell r="E342">
            <v>28084</v>
          </cell>
          <cell r="F342" t="str">
            <v>P</v>
          </cell>
          <cell r="G342" t="str">
            <v>Islam</v>
          </cell>
          <cell r="H342" t="str">
            <v>K/3</v>
          </cell>
          <cell r="I342" t="str">
            <v>3672082011760002</v>
          </cell>
          <cell r="J342"/>
          <cell r="K342"/>
          <cell r="L342"/>
          <cell r="M342" t="str">
            <v>SMA/SMK</v>
          </cell>
          <cell r="N342" t="str">
            <v>-</v>
          </cell>
          <cell r="O342"/>
          <cell r="P342" t="str">
            <v>-</v>
          </cell>
          <cell r="Q342">
            <v>43374</v>
          </cell>
          <cell r="R342">
            <v>43374</v>
          </cell>
          <cell r="S342" t="str">
            <v>Definitif</v>
          </cell>
          <cell r="T342" t="str">
            <v>Operator Crane</v>
          </cell>
          <cell r="U342" t="str">
            <v>Operator Crane</v>
          </cell>
          <cell r="V342">
            <v>44105</v>
          </cell>
          <cell r="W342" t="str">
            <v>PRODUKSI FABRIKASI</v>
          </cell>
          <cell r="X342" t="str">
            <v>PABRIK KOMPONEN TURBIN</v>
          </cell>
          <cell r="Y342" t="str">
            <v>Core</v>
          </cell>
          <cell r="Z342">
            <v>6</v>
          </cell>
          <cell r="AA342">
            <v>1</v>
          </cell>
          <cell r="AB342">
            <v>44424</v>
          </cell>
          <cell r="AC342">
            <v>4500000</v>
          </cell>
          <cell r="AD342">
            <v>500000</v>
          </cell>
          <cell r="AE342">
            <v>69400</v>
          </cell>
          <cell r="AF342">
            <v>0</v>
          </cell>
          <cell r="AG342">
            <v>5069400</v>
          </cell>
          <cell r="AH342">
            <v>2250000</v>
          </cell>
          <cell r="AI342">
            <v>0</v>
          </cell>
          <cell r="AJ342">
            <v>0</v>
          </cell>
          <cell r="AK342">
            <v>0</v>
          </cell>
          <cell r="AL342">
            <v>2250000</v>
          </cell>
          <cell r="AM342" t="str">
            <v>A</v>
          </cell>
          <cell r="AN342" t="str">
            <v>H</v>
          </cell>
          <cell r="AO342">
            <v>44562</v>
          </cell>
          <cell r="AP342" t="str">
            <v>PKT</v>
          </cell>
          <cell r="AQ342" t="str">
            <v>-</v>
          </cell>
          <cell r="AR342" t="str">
            <v>TL</v>
          </cell>
          <cell r="AS342" t="str">
            <v>TL</v>
          </cell>
          <cell r="AT342" t="str">
            <v>-</v>
          </cell>
          <cell r="AU342" t="str">
            <v>KT</v>
          </cell>
          <cell r="AV342" t="str">
            <v>T</v>
          </cell>
          <cell r="AW342" t="str">
            <v>C</v>
          </cell>
        </row>
        <row r="343">
          <cell r="C343">
            <v>766071</v>
          </cell>
          <cell r="D343" t="str">
            <v>Cianjur</v>
          </cell>
          <cell r="E343">
            <v>28093</v>
          </cell>
          <cell r="F343" t="str">
            <v>P</v>
          </cell>
          <cell r="G343" t="str">
            <v>Islam</v>
          </cell>
          <cell r="H343" t="str">
            <v>K/3</v>
          </cell>
          <cell r="I343" t="str">
            <v>3203012909760008</v>
          </cell>
          <cell r="J343" t="str">
            <v>Jl Promoya Gg Santosa Rt Rw 003 007 Kel Desa Sayang Kecamatan Cianjur Kabupaten Cianjur Cianjur</v>
          </cell>
          <cell r="K343"/>
          <cell r="L343"/>
          <cell r="M343" t="str">
            <v>SMA/SMK</v>
          </cell>
          <cell r="N343" t="str">
            <v>-</v>
          </cell>
          <cell r="O343"/>
          <cell r="P343" t="str">
            <v>-</v>
          </cell>
          <cell r="Q343">
            <v>43374</v>
          </cell>
          <cell r="R343">
            <v>43374</v>
          </cell>
          <cell r="S343" t="str">
            <v>Definitif</v>
          </cell>
          <cell r="T343" t="str">
            <v>Pelaksana Pengelasan</v>
          </cell>
          <cell r="U343" t="str">
            <v>Pelaksana Pengelasan</v>
          </cell>
          <cell r="V343">
            <v>44105</v>
          </cell>
          <cell r="W343" t="str">
            <v>PRODUKSI FABRIKASI</v>
          </cell>
          <cell r="X343" t="str">
            <v>PABRIK KOMPONEN TURBIN</v>
          </cell>
          <cell r="Y343" t="str">
            <v>Core</v>
          </cell>
          <cell r="Z343">
            <v>6</v>
          </cell>
          <cell r="AA343">
            <v>1</v>
          </cell>
          <cell r="AB343">
            <v>44424</v>
          </cell>
          <cell r="AC343">
            <v>4500000</v>
          </cell>
          <cell r="AD343">
            <v>500000</v>
          </cell>
          <cell r="AE343">
            <v>261200</v>
          </cell>
          <cell r="AF343">
            <v>0</v>
          </cell>
          <cell r="AG343">
            <v>5261200</v>
          </cell>
          <cell r="AH343">
            <v>3375000</v>
          </cell>
          <cell r="AI343">
            <v>375000</v>
          </cell>
          <cell r="AJ343">
            <v>261200</v>
          </cell>
          <cell r="AK343">
            <v>0</v>
          </cell>
          <cell r="AL343">
            <v>4011200</v>
          </cell>
          <cell r="AM343" t="str">
            <v>A</v>
          </cell>
          <cell r="AN343" t="str">
            <v>-</v>
          </cell>
          <cell r="AO343" t="str">
            <v>-</v>
          </cell>
          <cell r="AP343" t="str">
            <v>PKT</v>
          </cell>
          <cell r="AQ343" t="str">
            <v>-</v>
          </cell>
          <cell r="AR343" t="str">
            <v>TL</v>
          </cell>
          <cell r="AS343" t="str">
            <v>TL</v>
          </cell>
          <cell r="AT343" t="str">
            <v>-</v>
          </cell>
          <cell r="AU343" t="str">
            <v>KT</v>
          </cell>
          <cell r="AV343" t="str">
            <v>T</v>
          </cell>
          <cell r="AW343" t="str">
            <v>C</v>
          </cell>
        </row>
        <row r="344">
          <cell r="C344">
            <v>765991</v>
          </cell>
          <cell r="D344" t="str">
            <v>Serang</v>
          </cell>
          <cell r="E344">
            <v>28097</v>
          </cell>
          <cell r="F344" t="str">
            <v>P</v>
          </cell>
          <cell r="G344" t="str">
            <v>Islam</v>
          </cell>
          <cell r="H344" t="str">
            <v>K/3</v>
          </cell>
          <cell r="I344" t="str">
            <v>3672072210750001</v>
          </cell>
          <cell r="J344" t="str">
            <v>Link. Kubang Menyawak Rt/Rw 004/001 Kel./Desa. Warnasari Kec. Citangkil Kota Cilegon</v>
          </cell>
          <cell r="K344"/>
          <cell r="L344"/>
          <cell r="M344" t="str">
            <v>SMA/SMK</v>
          </cell>
          <cell r="N344" t="str">
            <v>IPS</v>
          </cell>
          <cell r="O344"/>
          <cell r="P344" t="str">
            <v>-</v>
          </cell>
          <cell r="Q344">
            <v>43374</v>
          </cell>
          <cell r="R344">
            <v>43374</v>
          </cell>
          <cell r="S344" t="str">
            <v>Definitif</v>
          </cell>
          <cell r="T344" t="str">
            <v>Fitter</v>
          </cell>
          <cell r="U344" t="str">
            <v>Fitter</v>
          </cell>
          <cell r="V344">
            <v>44105</v>
          </cell>
          <cell r="W344" t="str">
            <v>PRODUKSI FABRIKASI</v>
          </cell>
          <cell r="X344" t="str">
            <v>PABRIK KOMPONEN TURBIN</v>
          </cell>
          <cell r="Y344" t="str">
            <v>Core</v>
          </cell>
          <cell r="Z344">
            <v>6</v>
          </cell>
          <cell r="AA344">
            <v>1</v>
          </cell>
          <cell r="AB344">
            <v>44424</v>
          </cell>
          <cell r="AC344">
            <v>4500000</v>
          </cell>
          <cell r="AD344">
            <v>500000</v>
          </cell>
          <cell r="AE344">
            <v>261200</v>
          </cell>
          <cell r="AF344">
            <v>0</v>
          </cell>
          <cell r="AG344">
            <v>5261200</v>
          </cell>
          <cell r="AH344">
            <v>3375000</v>
          </cell>
          <cell r="AI344">
            <v>375000</v>
          </cell>
          <cell r="AJ344">
            <v>261200</v>
          </cell>
          <cell r="AK344">
            <v>0</v>
          </cell>
          <cell r="AL344">
            <v>4011200</v>
          </cell>
          <cell r="AM344" t="str">
            <v>A</v>
          </cell>
          <cell r="AN344" t="str">
            <v>-</v>
          </cell>
          <cell r="AO344" t="str">
            <v>-</v>
          </cell>
          <cell r="AP344" t="str">
            <v>PKT</v>
          </cell>
          <cell r="AQ344" t="str">
            <v>-</v>
          </cell>
          <cell r="AR344" t="str">
            <v>TL</v>
          </cell>
          <cell r="AS344" t="str">
            <v>TL</v>
          </cell>
          <cell r="AT344" t="str">
            <v>-</v>
          </cell>
          <cell r="AU344" t="str">
            <v>KT</v>
          </cell>
          <cell r="AV344" t="str">
            <v>NT</v>
          </cell>
          <cell r="AW344" t="str">
            <v>C</v>
          </cell>
        </row>
        <row r="345">
          <cell r="C345">
            <v>765929</v>
          </cell>
          <cell r="D345" t="str">
            <v>Bandung</v>
          </cell>
          <cell r="E345">
            <v>28098</v>
          </cell>
          <cell r="F345" t="str">
            <v>P</v>
          </cell>
          <cell r="G345" t="str">
            <v>Islam</v>
          </cell>
          <cell r="H345" t="str">
            <v>K/3</v>
          </cell>
          <cell r="I345" t="str">
            <v>3525161907660121</v>
          </cell>
          <cell r="J345" t="str">
            <v>Taman Krakatau Blok H 13 No.22 Rt.021/005 Kel.Waringinkurung Kec.Waringinkurung serang</v>
          </cell>
          <cell r="K345"/>
          <cell r="L345"/>
          <cell r="M345" t="str">
            <v>SMA/SMK</v>
          </cell>
          <cell r="N345" t="str">
            <v>MESIN</v>
          </cell>
          <cell r="O345"/>
          <cell r="P345" t="str">
            <v>-</v>
          </cell>
          <cell r="Q345">
            <v>43374</v>
          </cell>
          <cell r="R345">
            <v>43374</v>
          </cell>
          <cell r="S345" t="str">
            <v>Definitif</v>
          </cell>
          <cell r="T345" t="str">
            <v>Operator Forklift</v>
          </cell>
          <cell r="U345" t="str">
            <v>Operator Forklift</v>
          </cell>
          <cell r="V345">
            <v>44105</v>
          </cell>
          <cell r="W345" t="str">
            <v>PRODUKSI KOMPONEN</v>
          </cell>
          <cell r="X345" t="str">
            <v>PABRIK KOMPONEN TURBIN</v>
          </cell>
          <cell r="Y345" t="str">
            <v>Core</v>
          </cell>
          <cell r="Z345">
            <v>6</v>
          </cell>
          <cell r="AA345">
            <v>1</v>
          </cell>
          <cell r="AB345">
            <v>44424</v>
          </cell>
          <cell r="AC345">
            <v>4500000</v>
          </cell>
          <cell r="AD345">
            <v>500000</v>
          </cell>
          <cell r="AE345">
            <v>253100</v>
          </cell>
          <cell r="AF345">
            <v>0</v>
          </cell>
          <cell r="AG345">
            <v>5253100</v>
          </cell>
          <cell r="AH345">
            <v>3375000</v>
          </cell>
          <cell r="AI345">
            <v>375000</v>
          </cell>
          <cell r="AJ345">
            <v>253100</v>
          </cell>
          <cell r="AK345">
            <v>0</v>
          </cell>
          <cell r="AL345">
            <v>4003100</v>
          </cell>
          <cell r="AM345" t="str">
            <v>A</v>
          </cell>
          <cell r="AN345" t="str">
            <v>-</v>
          </cell>
          <cell r="AO345" t="str">
            <v>-</v>
          </cell>
          <cell r="AP345" t="str">
            <v>PKT</v>
          </cell>
          <cell r="AQ345" t="str">
            <v>-</v>
          </cell>
          <cell r="AR345" t="str">
            <v>TL</v>
          </cell>
          <cell r="AS345" t="str">
            <v>TL</v>
          </cell>
          <cell r="AT345" t="str">
            <v>-</v>
          </cell>
          <cell r="AU345" t="str">
            <v>KT</v>
          </cell>
          <cell r="AV345" t="str">
            <v>T</v>
          </cell>
          <cell r="AW345" t="str">
            <v>C</v>
          </cell>
        </row>
        <row r="346">
          <cell r="C346">
            <v>775585</v>
          </cell>
          <cell r="D346" t="str">
            <v>Tegal</v>
          </cell>
          <cell r="E346">
            <v>28136</v>
          </cell>
          <cell r="F346" t="str">
            <v>P</v>
          </cell>
          <cell r="G346" t="str">
            <v>Islam</v>
          </cell>
          <cell r="H346" t="str">
            <v>K/1</v>
          </cell>
          <cell r="I346" t="str">
            <v>3376022911660003</v>
          </cell>
          <cell r="J346"/>
          <cell r="K346"/>
          <cell r="L346"/>
          <cell r="M346" t="str">
            <v>STM</v>
          </cell>
          <cell r="N346" t="str">
            <v>Mesin Tenaga</v>
          </cell>
          <cell r="O346"/>
          <cell r="P346">
            <v>1995</v>
          </cell>
          <cell r="Q346">
            <v>41593</v>
          </cell>
          <cell r="R346">
            <v>42005</v>
          </cell>
          <cell r="S346" t="str">
            <v>Definitif</v>
          </cell>
          <cell r="T346" t="str">
            <v xml:space="preserve">Operator Mesin Bubut Horizontal C  </v>
          </cell>
          <cell r="U346" t="str">
            <v xml:space="preserve">Operator Mesin Bubut Horizontal C  </v>
          </cell>
          <cell r="V346" t="str">
            <v>-</v>
          </cell>
          <cell r="W346" t="str">
            <v>BAGIAN PRODUKSI</v>
          </cell>
          <cell r="X346" t="str">
            <v>PABRIK HIDROMEKANIKAL TEGAL</v>
          </cell>
          <cell r="Y346" t="str">
            <v>Core</v>
          </cell>
          <cell r="Z346">
            <v>6</v>
          </cell>
          <cell r="AA346">
            <v>1</v>
          </cell>
          <cell r="AB346">
            <v>44424</v>
          </cell>
          <cell r="AC346">
            <v>4500000</v>
          </cell>
          <cell r="AD346">
            <v>500000</v>
          </cell>
          <cell r="AE346">
            <v>851100</v>
          </cell>
          <cell r="AF346">
            <v>0</v>
          </cell>
          <cell r="AG346">
            <v>5851100</v>
          </cell>
          <cell r="AH346">
            <v>3375000</v>
          </cell>
          <cell r="AI346">
            <v>375000</v>
          </cell>
          <cell r="AJ346">
            <v>851100</v>
          </cell>
          <cell r="AK346">
            <v>0</v>
          </cell>
          <cell r="AL346">
            <v>4601100</v>
          </cell>
          <cell r="AM346" t="str">
            <v>A</v>
          </cell>
          <cell r="AN346" t="str">
            <v>-</v>
          </cell>
          <cell r="AO346" t="str">
            <v>-</v>
          </cell>
          <cell r="AP346" t="str">
            <v>TGL</v>
          </cell>
          <cell r="AQ346" t="str">
            <v>-</v>
          </cell>
          <cell r="AR346" t="str">
            <v>TL</v>
          </cell>
          <cell r="AS346" t="str">
            <v>TL</v>
          </cell>
          <cell r="AT346" t="str">
            <v>-</v>
          </cell>
          <cell r="AU346" t="str">
            <v>KT</v>
          </cell>
          <cell r="AV346" t="str">
            <v>T</v>
          </cell>
          <cell r="AW346" t="str">
            <v>C</v>
          </cell>
        </row>
        <row r="347">
          <cell r="C347">
            <v>775591</v>
          </cell>
          <cell r="D347" t="str">
            <v>Tegal</v>
          </cell>
          <cell r="E347">
            <v>28145</v>
          </cell>
          <cell r="F347" t="str">
            <v>P</v>
          </cell>
          <cell r="G347" t="str">
            <v>Islam</v>
          </cell>
          <cell r="H347" t="str">
            <v>K/1</v>
          </cell>
          <cell r="I347" t="str">
            <v>3328112001770010</v>
          </cell>
          <cell r="J347"/>
          <cell r="K347"/>
          <cell r="L347"/>
          <cell r="M347" t="str">
            <v>STM</v>
          </cell>
          <cell r="N347" t="str">
            <v>Teknik Elektro</v>
          </cell>
          <cell r="O347"/>
          <cell r="P347">
            <v>1995</v>
          </cell>
          <cell r="Q347">
            <v>41593</v>
          </cell>
          <cell r="R347">
            <v>42005</v>
          </cell>
          <cell r="S347" t="str">
            <v>Definitif</v>
          </cell>
          <cell r="T347" t="str">
            <v xml:space="preserve">Pelaksana Administrasi Gudang/  Logistik </v>
          </cell>
          <cell r="U347" t="str">
            <v xml:space="preserve">Pelaksana Administrasi Gudang/  Logistik </v>
          </cell>
          <cell r="V347" t="str">
            <v>-</v>
          </cell>
          <cell r="W347" t="str">
            <v>BAGIAN PENGENDALIAN MATERIAL &amp; PRODUKSI</v>
          </cell>
          <cell r="X347" t="str">
            <v>DIVISI SUMBER DAYA AIR</v>
          </cell>
          <cell r="Y347" t="str">
            <v>Core</v>
          </cell>
          <cell r="Z347">
            <v>6</v>
          </cell>
          <cell r="AA347">
            <v>2</v>
          </cell>
          <cell r="AB347">
            <v>44424</v>
          </cell>
          <cell r="AC347">
            <v>4900000</v>
          </cell>
          <cell r="AD347">
            <v>544444</v>
          </cell>
          <cell r="AE347">
            <v>610655.55555555597</v>
          </cell>
          <cell r="AF347">
            <v>0</v>
          </cell>
          <cell r="AG347">
            <v>6055099.555555556</v>
          </cell>
          <cell r="AH347">
            <v>3675000</v>
          </cell>
          <cell r="AI347">
            <v>408333.33333333337</v>
          </cell>
          <cell r="AJ347">
            <v>610655.55555555597</v>
          </cell>
          <cell r="AK347">
            <v>0</v>
          </cell>
          <cell r="AL347">
            <v>4693988.8888888899</v>
          </cell>
          <cell r="AM347" t="str">
            <v>A</v>
          </cell>
          <cell r="AN347" t="str">
            <v>-</v>
          </cell>
          <cell r="AO347" t="str">
            <v>-</v>
          </cell>
          <cell r="AP347" t="str">
            <v>DSA</v>
          </cell>
          <cell r="AQ347" t="str">
            <v>PIV</v>
          </cell>
          <cell r="AR347" t="str">
            <v>TTL</v>
          </cell>
          <cell r="AS347" t="str">
            <v>TTL</v>
          </cell>
          <cell r="AT347" t="str">
            <v>-</v>
          </cell>
          <cell r="AU347" t="str">
            <v>KT</v>
          </cell>
          <cell r="AV347" t="str">
            <v>T</v>
          </cell>
          <cell r="AW347" t="str">
            <v>C</v>
          </cell>
        </row>
        <row r="348">
          <cell r="C348">
            <v>776251</v>
          </cell>
          <cell r="D348" t="str">
            <v>Majalengka</v>
          </cell>
          <cell r="E348">
            <v>28152</v>
          </cell>
          <cell r="F348" t="str">
            <v>P</v>
          </cell>
          <cell r="G348" t="str">
            <v>Islam</v>
          </cell>
          <cell r="H348" t="str">
            <v>K/3</v>
          </cell>
          <cell r="I348" t="str">
            <v>3604022701770063</v>
          </cell>
          <cell r="J348" t="str">
            <v>Lingk. Kemang Jl. Jend. Sudirman No. 70 Rt.001/Rw 002 Cipocok Jaya Serang</v>
          </cell>
          <cell r="K348"/>
          <cell r="L348"/>
          <cell r="M348" t="str">
            <v>SMA/SMK</v>
          </cell>
          <cell r="N348" t="str">
            <v>Civil Building</v>
          </cell>
          <cell r="O348"/>
          <cell r="P348" t="str">
            <v>-</v>
          </cell>
          <cell r="Q348">
            <v>43374</v>
          </cell>
          <cell r="R348">
            <v>43374</v>
          </cell>
          <cell r="S348" t="str">
            <v>Definitif</v>
          </cell>
          <cell r="T348" t="str">
            <v>Pelaksana Pemeriksa Barang</v>
          </cell>
          <cell r="U348" t="str">
            <v>Pelaksana Pemeriksa Barang</v>
          </cell>
          <cell r="V348">
            <v>44105</v>
          </cell>
          <cell r="W348" t="str">
            <v>UNIT PENGENDALIAN KUALITAS</v>
          </cell>
          <cell r="X348" t="str">
            <v>PABRIK KOMPONEN TURBIN</v>
          </cell>
          <cell r="Y348" t="str">
            <v>Core</v>
          </cell>
          <cell r="Z348">
            <v>6</v>
          </cell>
          <cell r="AA348">
            <v>1</v>
          </cell>
          <cell r="AB348">
            <v>44424</v>
          </cell>
          <cell r="AC348">
            <v>4500000</v>
          </cell>
          <cell r="AD348">
            <v>500000</v>
          </cell>
          <cell r="AE348">
            <v>253100</v>
          </cell>
          <cell r="AF348">
            <v>0</v>
          </cell>
          <cell r="AG348">
            <v>5253100</v>
          </cell>
          <cell r="AH348">
            <v>3375000</v>
          </cell>
          <cell r="AI348">
            <v>375000</v>
          </cell>
          <cell r="AJ348">
            <v>253100</v>
          </cell>
          <cell r="AK348">
            <v>0</v>
          </cell>
          <cell r="AL348">
            <v>4003100</v>
          </cell>
          <cell r="AM348" t="str">
            <v>A</v>
          </cell>
          <cell r="AN348" t="str">
            <v>-</v>
          </cell>
          <cell r="AO348" t="str">
            <v>-</v>
          </cell>
          <cell r="AP348" t="str">
            <v>PKT</v>
          </cell>
          <cell r="AQ348" t="str">
            <v>-</v>
          </cell>
          <cell r="AR348" t="str">
            <v>TTL</v>
          </cell>
          <cell r="AS348" t="str">
            <v>TL</v>
          </cell>
          <cell r="AT348" t="str">
            <v>-</v>
          </cell>
          <cell r="AU348" t="str">
            <v>KT</v>
          </cell>
          <cell r="AV348" t="str">
            <v>T</v>
          </cell>
          <cell r="AW348" t="str">
            <v>C</v>
          </cell>
        </row>
        <row r="349">
          <cell r="C349">
            <v>776252</v>
          </cell>
          <cell r="D349" t="str">
            <v>Cilegon</v>
          </cell>
          <cell r="E349">
            <v>28214</v>
          </cell>
          <cell r="F349" t="str">
            <v>P</v>
          </cell>
          <cell r="G349" t="str">
            <v>Islam</v>
          </cell>
          <cell r="H349" t="str">
            <v>K/2</v>
          </cell>
          <cell r="I349" t="str">
            <v>3672050303770001</v>
          </cell>
          <cell r="J349" t="str">
            <v>Link. Jombang Wetan Rt.005/005 Ds. Jombang Wetan Kec. Jombang Cilegon</v>
          </cell>
          <cell r="K349"/>
          <cell r="L349"/>
          <cell r="M349" t="str">
            <v>SMA/SMK</v>
          </cell>
          <cell r="N349" t="str">
            <v>Teknik mesin</v>
          </cell>
          <cell r="O349"/>
          <cell r="P349" t="str">
            <v>-</v>
          </cell>
          <cell r="Q349">
            <v>43374</v>
          </cell>
          <cell r="R349">
            <v>43374</v>
          </cell>
          <cell r="S349" t="str">
            <v>Definitif</v>
          </cell>
          <cell r="T349" t="str">
            <v>Pelaksana Pemeriksa Barang</v>
          </cell>
          <cell r="U349" t="str">
            <v>Pelaksana Pemeriksa Barang</v>
          </cell>
          <cell r="V349">
            <v>44105</v>
          </cell>
          <cell r="W349" t="str">
            <v>UNIT PENGENDALIAN KUALITAS</v>
          </cell>
          <cell r="X349" t="str">
            <v>PABRIK KOMPONEN TURBIN</v>
          </cell>
          <cell r="Y349" t="str">
            <v>Core</v>
          </cell>
          <cell r="Z349">
            <v>6</v>
          </cell>
          <cell r="AA349">
            <v>1</v>
          </cell>
          <cell r="AB349">
            <v>44424</v>
          </cell>
          <cell r="AC349">
            <v>4500000</v>
          </cell>
          <cell r="AD349">
            <v>500000</v>
          </cell>
          <cell r="AE349">
            <v>253100</v>
          </cell>
          <cell r="AF349">
            <v>0</v>
          </cell>
          <cell r="AG349">
            <v>5253100</v>
          </cell>
          <cell r="AH349">
            <v>3375000</v>
          </cell>
          <cell r="AI349">
            <v>375000</v>
          </cell>
          <cell r="AJ349">
            <v>253100</v>
          </cell>
          <cell r="AK349">
            <v>0</v>
          </cell>
          <cell r="AL349">
            <v>4003100</v>
          </cell>
          <cell r="AM349" t="str">
            <v>A</v>
          </cell>
          <cell r="AN349" t="str">
            <v>-</v>
          </cell>
          <cell r="AO349" t="str">
            <v>-</v>
          </cell>
          <cell r="AP349" t="str">
            <v>PKT</v>
          </cell>
          <cell r="AQ349" t="str">
            <v>-</v>
          </cell>
          <cell r="AR349" t="str">
            <v>TTL</v>
          </cell>
          <cell r="AS349" t="str">
            <v>TL</v>
          </cell>
          <cell r="AT349" t="str">
            <v>-</v>
          </cell>
          <cell r="AU349" t="str">
            <v>KT</v>
          </cell>
          <cell r="AV349" t="str">
            <v>T</v>
          </cell>
          <cell r="AW349" t="str">
            <v>C</v>
          </cell>
        </row>
        <row r="350">
          <cell r="C350">
            <v>775973</v>
          </cell>
          <cell r="D350" t="str">
            <v>Serang</v>
          </cell>
          <cell r="E350">
            <v>28220</v>
          </cell>
          <cell r="F350" t="str">
            <v>P</v>
          </cell>
          <cell r="G350" t="str">
            <v>Islam</v>
          </cell>
          <cell r="H350" t="str">
            <v>K/3</v>
          </cell>
          <cell r="I350" t="str">
            <v>3672050504770005</v>
          </cell>
          <cell r="J350" t="str">
            <v>Komp.Metro Villa Blok D9 No.7 Rt/Rw 03/06 Ds. Gedong Dalem Kec. Jombang Cilegon</v>
          </cell>
          <cell r="K350"/>
          <cell r="L350"/>
          <cell r="M350" t="str">
            <v>SMA/SMK</v>
          </cell>
          <cell r="N350" t="str">
            <v>-</v>
          </cell>
          <cell r="O350"/>
          <cell r="P350" t="str">
            <v>-</v>
          </cell>
          <cell r="Q350">
            <v>43374</v>
          </cell>
          <cell r="R350">
            <v>43374</v>
          </cell>
          <cell r="S350" t="str">
            <v>Definitif</v>
          </cell>
          <cell r="T350" t="str">
            <v>Fitter</v>
          </cell>
          <cell r="U350" t="str">
            <v>Fitter</v>
          </cell>
          <cell r="V350">
            <v>44105</v>
          </cell>
          <cell r="W350" t="str">
            <v>PRODUKSI FABRIKASI</v>
          </cell>
          <cell r="X350" t="str">
            <v>PABRIK KOMPONEN TURBIN</v>
          </cell>
          <cell r="Y350" t="str">
            <v>Core</v>
          </cell>
          <cell r="Z350">
            <v>6</v>
          </cell>
          <cell r="AA350">
            <v>1</v>
          </cell>
          <cell r="AB350">
            <v>44424</v>
          </cell>
          <cell r="AC350">
            <v>4500000</v>
          </cell>
          <cell r="AD350">
            <v>500000</v>
          </cell>
          <cell r="AE350">
            <v>261200</v>
          </cell>
          <cell r="AF350">
            <v>0</v>
          </cell>
          <cell r="AG350">
            <v>5261200</v>
          </cell>
          <cell r="AH350">
            <v>3375000</v>
          </cell>
          <cell r="AI350">
            <v>375000</v>
          </cell>
          <cell r="AJ350">
            <v>261200</v>
          </cell>
          <cell r="AK350">
            <v>0</v>
          </cell>
          <cell r="AL350">
            <v>4011200</v>
          </cell>
          <cell r="AM350" t="str">
            <v>A</v>
          </cell>
          <cell r="AN350" t="str">
            <v>-</v>
          </cell>
          <cell r="AO350" t="str">
            <v>-</v>
          </cell>
          <cell r="AP350" t="str">
            <v>PKT</v>
          </cell>
          <cell r="AQ350" t="str">
            <v>-</v>
          </cell>
          <cell r="AR350" t="str">
            <v>TL</v>
          </cell>
          <cell r="AS350" t="str">
            <v>TL</v>
          </cell>
          <cell r="AT350" t="str">
            <v>-</v>
          </cell>
          <cell r="AU350" t="str">
            <v>KT</v>
          </cell>
          <cell r="AV350" t="str">
            <v>T</v>
          </cell>
          <cell r="AW350" t="str">
            <v>C</v>
          </cell>
        </row>
        <row r="351">
          <cell r="C351">
            <v>775954</v>
          </cell>
          <cell r="D351" t="str">
            <v>Semarang</v>
          </cell>
          <cell r="E351">
            <v>28233</v>
          </cell>
          <cell r="F351" t="str">
            <v>P</v>
          </cell>
          <cell r="G351" t="str">
            <v>Islam</v>
          </cell>
          <cell r="H351" t="str">
            <v>K/3</v>
          </cell>
          <cell r="I351" t="str">
            <v>3516010905660001</v>
          </cell>
          <cell r="J351" t="str">
            <v>Taman Krakatau Blok I.7 No. 4 Rt/Rw 031/ 005 Ds. Waringin Kurung Kec. Waringin Kurung Serang</v>
          </cell>
          <cell r="K351"/>
          <cell r="L351"/>
          <cell r="M351" t="str">
            <v>SMA/SMK</v>
          </cell>
          <cell r="N351" t="str">
            <v>Mesin Kontruksi</v>
          </cell>
          <cell r="O351"/>
          <cell r="P351" t="str">
            <v>-</v>
          </cell>
          <cell r="Q351">
            <v>43374</v>
          </cell>
          <cell r="R351">
            <v>43374</v>
          </cell>
          <cell r="S351" t="str">
            <v>Definitif</v>
          </cell>
          <cell r="T351" t="str">
            <v>Operator Blasting</v>
          </cell>
          <cell r="U351" t="str">
            <v>Operator Blasting</v>
          </cell>
          <cell r="V351">
            <v>44105</v>
          </cell>
          <cell r="W351" t="str">
            <v>PRODUKSI FABRIKASI</v>
          </cell>
          <cell r="X351" t="str">
            <v>PABRIK KOMPONEN TURBIN</v>
          </cell>
          <cell r="Y351" t="str">
            <v>Core</v>
          </cell>
          <cell r="Z351">
            <v>6</v>
          </cell>
          <cell r="AA351">
            <v>1</v>
          </cell>
          <cell r="AB351">
            <v>44424</v>
          </cell>
          <cell r="AC351">
            <v>4500000</v>
          </cell>
          <cell r="AD351">
            <v>500000</v>
          </cell>
          <cell r="AE351">
            <v>261200</v>
          </cell>
          <cell r="AF351">
            <v>0</v>
          </cell>
          <cell r="AG351">
            <v>5261200</v>
          </cell>
          <cell r="AH351">
            <v>2250000</v>
          </cell>
          <cell r="AI351">
            <v>0</v>
          </cell>
          <cell r="AJ351">
            <v>0</v>
          </cell>
          <cell r="AK351">
            <v>0</v>
          </cell>
          <cell r="AL351">
            <v>2250000</v>
          </cell>
          <cell r="AM351" t="str">
            <v>A</v>
          </cell>
          <cell r="AN351" t="str">
            <v>H</v>
          </cell>
          <cell r="AO351">
            <v>44433</v>
          </cell>
          <cell r="AP351" t="str">
            <v>PKT</v>
          </cell>
          <cell r="AQ351" t="str">
            <v>-</v>
          </cell>
          <cell r="AR351" t="str">
            <v>TL</v>
          </cell>
          <cell r="AS351" t="str">
            <v>TL</v>
          </cell>
          <cell r="AT351" t="str">
            <v>-</v>
          </cell>
          <cell r="AU351" t="str">
            <v>KT</v>
          </cell>
          <cell r="AV351" t="str">
            <v>T</v>
          </cell>
          <cell r="AW351" t="str">
            <v>C</v>
          </cell>
        </row>
        <row r="352">
          <cell r="C352">
            <v>776268</v>
          </cell>
          <cell r="D352" t="str">
            <v>Cilegon</v>
          </cell>
          <cell r="E352">
            <v>28338</v>
          </cell>
          <cell r="F352" t="str">
            <v>W</v>
          </cell>
          <cell r="G352" t="str">
            <v>Kristen</v>
          </cell>
          <cell r="H352" t="str">
            <v>BK</v>
          </cell>
          <cell r="I352" t="str">
            <v>3525110209830023</v>
          </cell>
          <cell r="J352" t="str">
            <v>Taman Krakatau Blok E15 No 12A Rt.005/008 Waringinkurung Cilegon</v>
          </cell>
          <cell r="K352"/>
          <cell r="L352"/>
          <cell r="M352" t="str">
            <v>S1</v>
          </cell>
          <cell r="N352" t="str">
            <v>Sastra Inggris</v>
          </cell>
          <cell r="O352"/>
          <cell r="P352" t="str">
            <v>-</v>
          </cell>
          <cell r="Q352">
            <v>43374</v>
          </cell>
          <cell r="R352">
            <v>43374</v>
          </cell>
          <cell r="S352" t="str">
            <v>Definitif</v>
          </cell>
          <cell r="T352" t="str">
            <v>Pelaksana Ahli Administrasi HSE</v>
          </cell>
          <cell r="U352" t="str">
            <v>Pelaksana Ahli Administrasi HSE</v>
          </cell>
          <cell r="V352">
            <v>44105</v>
          </cell>
          <cell r="W352" t="str">
            <v>UNIT QSHE</v>
          </cell>
          <cell r="X352" t="str">
            <v>DIVISI PEMBANGKIT</v>
          </cell>
          <cell r="Y352" t="str">
            <v>Support</v>
          </cell>
          <cell r="Z352">
            <v>6</v>
          </cell>
          <cell r="AA352">
            <v>1</v>
          </cell>
          <cell r="AB352">
            <v>44424</v>
          </cell>
          <cell r="AC352">
            <v>4500000</v>
          </cell>
          <cell r="AD352">
            <v>500000</v>
          </cell>
          <cell r="AE352">
            <v>548279.91666666698</v>
          </cell>
          <cell r="AF352">
            <v>0</v>
          </cell>
          <cell r="AG352">
            <v>5548279.916666667</v>
          </cell>
          <cell r="AH352">
            <v>2250000</v>
          </cell>
          <cell r="AI352">
            <v>0</v>
          </cell>
          <cell r="AJ352">
            <v>0</v>
          </cell>
          <cell r="AK352">
            <v>0</v>
          </cell>
          <cell r="AL352">
            <v>2250000</v>
          </cell>
          <cell r="AM352" t="str">
            <v>A</v>
          </cell>
          <cell r="AN352" t="str">
            <v>-</v>
          </cell>
          <cell r="AO352">
            <v>44652</v>
          </cell>
          <cell r="AP352" t="str">
            <v>DPM</v>
          </cell>
          <cell r="AQ352" t="str">
            <v>QSH</v>
          </cell>
          <cell r="AR352" t="str">
            <v>TADM</v>
          </cell>
          <cell r="AS352" t="str">
            <v>TTL</v>
          </cell>
          <cell r="AT352" t="str">
            <v>-</v>
          </cell>
          <cell r="AU352" t="str">
            <v>KT</v>
          </cell>
          <cell r="AV352" t="str">
            <v>NT</v>
          </cell>
          <cell r="AW352" t="str">
            <v>F</v>
          </cell>
        </row>
        <row r="353">
          <cell r="C353">
            <v>775477</v>
          </cell>
          <cell r="D353" t="str">
            <v>Pemalang</v>
          </cell>
          <cell r="E353">
            <v>28342</v>
          </cell>
          <cell r="F353" t="str">
            <v>P</v>
          </cell>
          <cell r="G353" t="str">
            <v>Islam</v>
          </cell>
          <cell r="H353" t="str">
            <v>K/2</v>
          </cell>
          <cell r="I353" t="str">
            <v>3525140508770002</v>
          </cell>
          <cell r="J353" t="str">
            <v>Awikoen Madya Barat, Rt 001/Rw 002 Gresik</v>
          </cell>
          <cell r="K353" t="str">
            <v>6281999967135</v>
          </cell>
          <cell r="L353"/>
          <cell r="M353" t="str">
            <v>STM</v>
          </cell>
          <cell r="N353" t="str">
            <v>Mesin</v>
          </cell>
          <cell r="O353"/>
          <cell r="P353">
            <v>1997</v>
          </cell>
          <cell r="Q353">
            <v>39860</v>
          </cell>
          <cell r="R353">
            <v>39949</v>
          </cell>
          <cell r="S353" t="str">
            <v>Definitif</v>
          </cell>
          <cell r="T353" t="str">
            <v>Operator Mesin Bubut Horizontal  0 &gt; 350 L &gt; 1500 B Bagian Produksi 4</v>
          </cell>
          <cell r="U353" t="str">
            <v>Operator Mesin Bubut Horizontal  0 &gt; 350 L &gt; 1500 B Bagian Produksi 4</v>
          </cell>
          <cell r="V353">
            <v>44061</v>
          </cell>
          <cell r="W353" t="str">
            <v>BAGIAN PRODUKSI PABRIK PERALATAN INDUSTRI 2</v>
          </cell>
          <cell r="X353" t="str">
            <v>PABRIK PERALATAN INDUSTRI</v>
          </cell>
          <cell r="Y353" t="str">
            <v>Core</v>
          </cell>
          <cell r="Z353">
            <v>6</v>
          </cell>
          <cell r="AA353">
            <v>2</v>
          </cell>
          <cell r="AB353">
            <v>44424</v>
          </cell>
          <cell r="AC353">
            <v>4900000</v>
          </cell>
          <cell r="AD353">
            <v>544444</v>
          </cell>
          <cell r="AE353">
            <v>814655.55555555597</v>
          </cell>
          <cell r="AF353">
            <v>0</v>
          </cell>
          <cell r="AG353">
            <v>6259099.555555556</v>
          </cell>
          <cell r="AH353">
            <v>2450000</v>
          </cell>
          <cell r="AI353">
            <v>0</v>
          </cell>
          <cell r="AJ353">
            <v>0</v>
          </cell>
          <cell r="AK353">
            <v>0</v>
          </cell>
          <cell r="AL353">
            <v>2450000</v>
          </cell>
          <cell r="AM353" t="str">
            <v>A</v>
          </cell>
          <cell r="AN353" t="str">
            <v>H</v>
          </cell>
          <cell r="AO353">
            <v>44562</v>
          </cell>
          <cell r="AP353" t="str">
            <v>PPI</v>
          </cell>
          <cell r="AQ353" t="str">
            <v>-</v>
          </cell>
          <cell r="AR353" t="str">
            <v>TL</v>
          </cell>
          <cell r="AS353" t="str">
            <v>TL</v>
          </cell>
          <cell r="AT353" t="str">
            <v>BP</v>
          </cell>
          <cell r="AU353" t="str">
            <v>KT</v>
          </cell>
          <cell r="AV353" t="str">
            <v>T</v>
          </cell>
          <cell r="AW353" t="str">
            <v>C</v>
          </cell>
        </row>
        <row r="354">
          <cell r="C354">
            <v>776108</v>
          </cell>
          <cell r="D354" t="str">
            <v>Sidoarjo</v>
          </cell>
          <cell r="E354">
            <v>28347</v>
          </cell>
          <cell r="F354" t="str">
            <v>P</v>
          </cell>
          <cell r="G354" t="str">
            <v>Islam</v>
          </cell>
          <cell r="H354" t="str">
            <v>K/3</v>
          </cell>
          <cell r="I354" t="str">
            <v>3604061008770001</v>
          </cell>
          <cell r="J354" t="str">
            <v>Taman Krakatau Blok G24/10 Rt.003/007 Kel.Waringinkurung Kec.Waringinkurung Cilegon</v>
          </cell>
          <cell r="K354"/>
          <cell r="L354"/>
          <cell r="M354" t="str">
            <v>SMA/SMK</v>
          </cell>
          <cell r="N354" t="str">
            <v>Otomotif</v>
          </cell>
          <cell r="O354"/>
          <cell r="P354" t="str">
            <v>-</v>
          </cell>
          <cell r="Q354">
            <v>43374</v>
          </cell>
          <cell r="R354">
            <v>43374</v>
          </cell>
          <cell r="S354" t="str">
            <v>Definitif</v>
          </cell>
          <cell r="T354" t="str">
            <v>Pelaksana Ahli Permesinan</v>
          </cell>
          <cell r="U354" t="str">
            <v>Pelaksana Ahli Permesinan</v>
          </cell>
          <cell r="V354">
            <v>44105</v>
          </cell>
          <cell r="W354" t="str">
            <v>PRODUKSI PERMESINAN</v>
          </cell>
          <cell r="X354" t="str">
            <v>PABRIK KOMPONEN TURBIN</v>
          </cell>
          <cell r="Y354" t="str">
            <v>Core</v>
          </cell>
          <cell r="Z354">
            <v>6</v>
          </cell>
          <cell r="AA354">
            <v>2</v>
          </cell>
          <cell r="AB354">
            <v>44424</v>
          </cell>
          <cell r="AC354">
            <v>4900000</v>
          </cell>
          <cell r="AD354">
            <v>544444</v>
          </cell>
          <cell r="AE354">
            <v>1952119.9722222229</v>
          </cell>
          <cell r="AF354">
            <v>0</v>
          </cell>
          <cell r="AG354">
            <v>7396563.9722222229</v>
          </cell>
          <cell r="AH354">
            <v>3675000</v>
          </cell>
          <cell r="AI354">
            <v>408333.33333333337</v>
          </cell>
          <cell r="AJ354">
            <v>1952119.9722222229</v>
          </cell>
          <cell r="AK354">
            <v>0</v>
          </cell>
          <cell r="AL354">
            <v>6035453.305555556</v>
          </cell>
          <cell r="AM354" t="str">
            <v>A</v>
          </cell>
          <cell r="AN354" t="str">
            <v>-</v>
          </cell>
          <cell r="AO354" t="str">
            <v>-</v>
          </cell>
          <cell r="AP354" t="str">
            <v>PKT</v>
          </cell>
          <cell r="AQ354" t="str">
            <v>-</v>
          </cell>
          <cell r="AR354" t="str">
            <v>TL</v>
          </cell>
          <cell r="AS354" t="str">
            <v>TL</v>
          </cell>
          <cell r="AT354" t="str">
            <v>-</v>
          </cell>
          <cell r="AU354" t="str">
            <v>KT</v>
          </cell>
          <cell r="AV354" t="str">
            <v>T</v>
          </cell>
          <cell r="AW354" t="str">
            <v>C</v>
          </cell>
        </row>
        <row r="355">
          <cell r="C355">
            <v>775571</v>
          </cell>
          <cell r="D355" t="str">
            <v>Gresik</v>
          </cell>
          <cell r="E355">
            <v>28381</v>
          </cell>
          <cell r="F355" t="str">
            <v>P</v>
          </cell>
          <cell r="G355" t="str">
            <v>Islam</v>
          </cell>
          <cell r="H355" t="str">
            <v>K/2</v>
          </cell>
          <cell r="I355" t="str">
            <v>3578205409650001</v>
          </cell>
          <cell r="J355" t="str">
            <v>Jl sumargo gg. Kenongo no.13 Lamongan</v>
          </cell>
          <cell r="K355" t="str">
            <v>628563409988</v>
          </cell>
          <cell r="L355"/>
          <cell r="M355" t="str">
            <v>S1</v>
          </cell>
          <cell r="N355" t="str">
            <v>Teknik Mesin</v>
          </cell>
          <cell r="O355"/>
          <cell r="P355" t="str">
            <v>2002</v>
          </cell>
          <cell r="Q355">
            <v>41867</v>
          </cell>
          <cell r="R355">
            <v>41989</v>
          </cell>
          <cell r="S355" t="str">
            <v>Definitif</v>
          </cell>
          <cell r="T355" t="str">
            <v xml:space="preserve">Pelaksana Gambar D  </v>
          </cell>
          <cell r="U355" t="str">
            <v xml:space="preserve">Pelaksana Gambar D  </v>
          </cell>
          <cell r="V355" t="str">
            <v>-</v>
          </cell>
          <cell r="W355" t="str">
            <v>BAGIAN TEKNIK</v>
          </cell>
          <cell r="X355" t="str">
            <v>DIVISI INDUSTRI KOMPONEN &amp; PERMESINAN</v>
          </cell>
          <cell r="Y355" t="str">
            <v>Core</v>
          </cell>
          <cell r="Z355">
            <v>6</v>
          </cell>
          <cell r="AA355">
            <v>2</v>
          </cell>
          <cell r="AB355">
            <v>44424</v>
          </cell>
          <cell r="AC355">
            <v>4900000</v>
          </cell>
          <cell r="AD355">
            <v>544444</v>
          </cell>
          <cell r="AE355">
            <v>610655.55555555597</v>
          </cell>
          <cell r="AF355">
            <v>0</v>
          </cell>
          <cell r="AG355">
            <v>6055099.555555556</v>
          </cell>
          <cell r="AH355">
            <v>3675000</v>
          </cell>
          <cell r="AI355">
            <v>408333.33333333337</v>
          </cell>
          <cell r="AJ355">
            <v>610655.55555555597</v>
          </cell>
          <cell r="AK355">
            <v>0</v>
          </cell>
          <cell r="AL355">
            <v>4693988.8888888899</v>
          </cell>
          <cell r="AM355" t="str">
            <v>A</v>
          </cell>
          <cell r="AN355" t="str">
            <v>H</v>
          </cell>
          <cell r="AO355">
            <v>44743</v>
          </cell>
          <cell r="AP355" t="str">
            <v>DKP</v>
          </cell>
          <cell r="AQ355" t="str">
            <v>PEM</v>
          </cell>
          <cell r="AR355" t="str">
            <v>TTL</v>
          </cell>
          <cell r="AS355" t="str">
            <v>TTL</v>
          </cell>
          <cell r="AT355" t="str">
            <v>-</v>
          </cell>
          <cell r="AU355" t="str">
            <v>KT</v>
          </cell>
          <cell r="AV355" t="str">
            <v>NT</v>
          </cell>
          <cell r="AW355" t="str">
            <v>F</v>
          </cell>
        </row>
        <row r="356">
          <cell r="C356">
            <v>775604</v>
          </cell>
          <cell r="D356" t="str">
            <v>Malang</v>
          </cell>
          <cell r="E356">
            <v>28383</v>
          </cell>
          <cell r="F356" t="str">
            <v>P</v>
          </cell>
          <cell r="G356" t="str">
            <v>Islam</v>
          </cell>
          <cell r="H356" t="str">
            <v>K/2</v>
          </cell>
          <cell r="I356" t="str">
            <v>3573011509770007</v>
          </cell>
          <cell r="J356"/>
          <cell r="K356"/>
          <cell r="L356"/>
          <cell r="M356" t="str">
            <v>S1</v>
          </cell>
          <cell r="N356" t="str">
            <v>Teknik Sipil</v>
          </cell>
          <cell r="O356" t="str">
            <v>Universitas Merdeka Malang</v>
          </cell>
          <cell r="P356">
            <v>2001</v>
          </cell>
          <cell r="Q356">
            <v>42037</v>
          </cell>
          <cell r="R356">
            <v>42186</v>
          </cell>
          <cell r="S356" t="str">
            <v>Definitif</v>
          </cell>
          <cell r="T356" t="str">
            <v>Staf Quality Assurance</v>
          </cell>
          <cell r="U356" t="str">
            <v>Staf Quality Assurance</v>
          </cell>
          <cell r="V356">
            <v>44562</v>
          </cell>
          <cell r="W356" t="str">
            <v>BAGIAN QUALITY ASSURANCE</v>
          </cell>
          <cell r="X356" t="str">
            <v>BIRO SISTEM, MUTU &amp; K3LH</v>
          </cell>
          <cell r="Y356" t="str">
            <v>Core</v>
          </cell>
          <cell r="Z356">
            <v>5</v>
          </cell>
          <cell r="AA356">
            <v>4</v>
          </cell>
          <cell r="AB356">
            <v>44424</v>
          </cell>
          <cell r="AC356">
            <v>6900000</v>
          </cell>
          <cell r="AD356">
            <v>766667</v>
          </cell>
          <cell r="AE356">
            <v>218701.33333333256</v>
          </cell>
          <cell r="AF356">
            <v>2175822.0000000005</v>
          </cell>
          <cell r="AG356">
            <v>10061190.333333332</v>
          </cell>
          <cell r="AH356">
            <v>5175000</v>
          </cell>
          <cell r="AI356">
            <v>575000</v>
          </cell>
          <cell r="AJ356">
            <v>218701.33333333256</v>
          </cell>
          <cell r="AK356">
            <v>1087911.0000000002</v>
          </cell>
          <cell r="AL356">
            <v>7056612.3333333321</v>
          </cell>
          <cell r="AM356" t="str">
            <v>A</v>
          </cell>
          <cell r="AN356" t="str">
            <v>H</v>
          </cell>
          <cell r="AO356">
            <v>44743</v>
          </cell>
          <cell r="AP356" t="str">
            <v>BSQ</v>
          </cell>
          <cell r="AQ356" t="str">
            <v>-</v>
          </cell>
          <cell r="AR356" t="str">
            <v>TADM</v>
          </cell>
          <cell r="AS356" t="str">
            <v>TADM</v>
          </cell>
          <cell r="AT356" t="str">
            <v>-</v>
          </cell>
          <cell r="AU356" t="str">
            <v>KT</v>
          </cell>
          <cell r="AV356" t="str">
            <v>NT</v>
          </cell>
          <cell r="AW356" t="str">
            <v>F</v>
          </cell>
        </row>
        <row r="357">
          <cell r="C357">
            <v>776204</v>
          </cell>
          <cell r="D357" t="str">
            <v>Serang</v>
          </cell>
          <cell r="E357">
            <v>28410</v>
          </cell>
          <cell r="F357" t="str">
            <v>P</v>
          </cell>
          <cell r="G357" t="str">
            <v>Islam</v>
          </cell>
          <cell r="H357" t="str">
            <v>K/2</v>
          </cell>
          <cell r="I357" t="str">
            <v>3672081210770008</v>
          </cell>
          <cell r="J357" t="str">
            <v>JL.MERAPI NO.76 KAV BLOK.F DS/KEL.CIWADUK RT/RW.002/007 KEC.CILEGON KOTA CILEGON BANTEN KOTA CILEGON</v>
          </cell>
          <cell r="K357"/>
          <cell r="L357"/>
          <cell r="M357" t="str">
            <v>SMA/SMK</v>
          </cell>
          <cell r="N357" t="str">
            <v>MESIN</v>
          </cell>
          <cell r="O357"/>
          <cell r="P357" t="str">
            <v>-</v>
          </cell>
          <cell r="Q357">
            <v>43374</v>
          </cell>
          <cell r="R357">
            <v>43374</v>
          </cell>
          <cell r="S357" t="str">
            <v>Definitif</v>
          </cell>
          <cell r="T357" t="str">
            <v>Operator Mesin</v>
          </cell>
          <cell r="U357" t="str">
            <v>Operator Mesin</v>
          </cell>
          <cell r="V357">
            <v>44105</v>
          </cell>
          <cell r="W357" t="str">
            <v>PRODUKSI KOMPONEN</v>
          </cell>
          <cell r="X357" t="str">
            <v>PABRIK KOMPONEN TURBIN</v>
          </cell>
          <cell r="Y357" t="str">
            <v>Core</v>
          </cell>
          <cell r="Z357">
            <v>6</v>
          </cell>
          <cell r="AA357">
            <v>1</v>
          </cell>
          <cell r="AB357">
            <v>44424</v>
          </cell>
          <cell r="AC357">
            <v>4500000</v>
          </cell>
          <cell r="AD357">
            <v>500000</v>
          </cell>
          <cell r="AE357">
            <v>-430800</v>
          </cell>
          <cell r="AF357">
            <v>0</v>
          </cell>
          <cell r="AG357">
            <v>4569200</v>
          </cell>
          <cell r="AH357">
            <v>2250000</v>
          </cell>
          <cell r="AI357">
            <v>0</v>
          </cell>
          <cell r="AJ357">
            <v>0</v>
          </cell>
          <cell r="AK357">
            <v>0</v>
          </cell>
          <cell r="AL357">
            <v>2250000</v>
          </cell>
          <cell r="AM357" t="str">
            <v>A</v>
          </cell>
          <cell r="AN357" t="str">
            <v>H</v>
          </cell>
          <cell r="AO357">
            <v>44433</v>
          </cell>
          <cell r="AP357" t="str">
            <v>PKT</v>
          </cell>
          <cell r="AQ357" t="str">
            <v>-</v>
          </cell>
          <cell r="AR357" t="str">
            <v>TL</v>
          </cell>
          <cell r="AS357" t="str">
            <v>TL</v>
          </cell>
          <cell r="AT357" t="str">
            <v>-</v>
          </cell>
          <cell r="AU357" t="str">
            <v>KT</v>
          </cell>
          <cell r="AV357" t="str">
            <v>T</v>
          </cell>
          <cell r="AW357" t="str">
            <v>C</v>
          </cell>
        </row>
        <row r="358">
          <cell r="C358">
            <v>775491</v>
          </cell>
          <cell r="D358" t="str">
            <v>Madiun</v>
          </cell>
          <cell r="E358">
            <v>28474</v>
          </cell>
          <cell r="F358" t="str">
            <v>P</v>
          </cell>
          <cell r="G358" t="str">
            <v>Islam</v>
          </cell>
          <cell r="H358" t="str">
            <v>K/1</v>
          </cell>
          <cell r="I358" t="str">
            <v>3519071512770001</v>
          </cell>
          <cell r="J358" t="str">
            <v>Jln.Awikoen Tama Utara no.8 Gresik</v>
          </cell>
          <cell r="K358"/>
          <cell r="L358"/>
          <cell r="M358" t="str">
            <v>S1</v>
          </cell>
          <cell r="N358" t="str">
            <v>Teknik Mesin</v>
          </cell>
          <cell r="O358"/>
          <cell r="P358">
            <v>2015</v>
          </cell>
          <cell r="Q358">
            <v>39860</v>
          </cell>
          <cell r="R358">
            <v>39949</v>
          </cell>
          <cell r="S358" t="str">
            <v>Pjs.</v>
          </cell>
          <cell r="T358" t="str">
            <v>Supervisor Perawatan</v>
          </cell>
          <cell r="U358" t="str">
            <v>Pjs. Supervisor Perawatan</v>
          </cell>
          <cell r="V358">
            <v>43709</v>
          </cell>
          <cell r="W358" t="str">
            <v>BAGIAN PERBAIKAN</v>
          </cell>
          <cell r="X358" t="str">
            <v>DIVISI INDUSTRI KOMPONEN &amp; PERMESINAN</v>
          </cell>
          <cell r="Y358" t="str">
            <v>Core</v>
          </cell>
          <cell r="Z358">
            <v>4</v>
          </cell>
          <cell r="AA358">
            <v>3</v>
          </cell>
          <cell r="AB358">
            <v>44424</v>
          </cell>
          <cell r="AC358">
            <v>5900000</v>
          </cell>
          <cell r="AD358">
            <v>655556</v>
          </cell>
          <cell r="AE358">
            <v>-139023.55555555597</v>
          </cell>
          <cell r="AF358">
            <v>1871793</v>
          </cell>
          <cell r="AG358">
            <v>8288325.444444444</v>
          </cell>
          <cell r="AH358">
            <v>4425000</v>
          </cell>
          <cell r="AI358">
            <v>491666.66666666674</v>
          </cell>
          <cell r="AJ358">
            <v>-139023.55555555597</v>
          </cell>
          <cell r="AK358">
            <v>935896.5</v>
          </cell>
          <cell r="AL358">
            <v>5713539.611111111</v>
          </cell>
          <cell r="AM358" t="str">
            <v>A</v>
          </cell>
          <cell r="AN358" t="str">
            <v>-</v>
          </cell>
          <cell r="AO358" t="str">
            <v>-</v>
          </cell>
          <cell r="AP358" t="str">
            <v>DKP</v>
          </cell>
          <cell r="AQ358" t="str">
            <v>MNT</v>
          </cell>
          <cell r="AR358" t="str">
            <v>TTL</v>
          </cell>
          <cell r="AS358" t="str">
            <v>TTL</v>
          </cell>
          <cell r="AT358" t="str">
            <v>-</v>
          </cell>
          <cell r="AU358" t="str">
            <v>KT</v>
          </cell>
          <cell r="AV358" t="str">
            <v>T</v>
          </cell>
          <cell r="AW358" t="str">
            <v>F</v>
          </cell>
        </row>
        <row r="359">
          <cell r="C359">
            <v>785947</v>
          </cell>
          <cell r="D359" t="str">
            <v>Serang</v>
          </cell>
          <cell r="E359">
            <v>28492</v>
          </cell>
          <cell r="F359" t="str">
            <v>P</v>
          </cell>
          <cell r="G359" t="str">
            <v>Islam</v>
          </cell>
          <cell r="H359" t="str">
            <v>K/2</v>
          </cell>
          <cell r="I359" t="str">
            <v>3672080201780001</v>
          </cell>
          <cell r="J359" t="str">
            <v>LINK.DERINGO PEMALANG DS/KEL.DRINGO RT/RW.005/005 KEC.CITANGKIL KOTA CILEGON BANTEN KOTA CILEGON</v>
          </cell>
          <cell r="K359"/>
          <cell r="L359"/>
          <cell r="M359" t="str">
            <v>SMA/SMK</v>
          </cell>
          <cell r="N359" t="str">
            <v>IPS</v>
          </cell>
          <cell r="O359"/>
          <cell r="P359" t="str">
            <v>-</v>
          </cell>
          <cell r="Q359">
            <v>43374</v>
          </cell>
          <cell r="R359">
            <v>43374</v>
          </cell>
          <cell r="S359" t="str">
            <v>Definitif</v>
          </cell>
          <cell r="T359" t="str">
            <v>Pelaksana Las</v>
          </cell>
          <cell r="U359" t="str">
            <v>Pelaksana Las</v>
          </cell>
          <cell r="V359">
            <v>44105</v>
          </cell>
          <cell r="W359" t="str">
            <v>PRODUKSI KOMPONEN</v>
          </cell>
          <cell r="X359" t="str">
            <v>PABRIK KOMPONEN TURBIN</v>
          </cell>
          <cell r="Y359" t="str">
            <v>Core</v>
          </cell>
          <cell r="Z359">
            <v>6</v>
          </cell>
          <cell r="AA359">
            <v>1</v>
          </cell>
          <cell r="AB359">
            <v>44424</v>
          </cell>
          <cell r="AC359">
            <v>4500000</v>
          </cell>
          <cell r="AD359">
            <v>500000</v>
          </cell>
          <cell r="AE359">
            <v>-31100</v>
          </cell>
          <cell r="AF359">
            <v>0</v>
          </cell>
          <cell r="AG359">
            <v>4968900</v>
          </cell>
          <cell r="AH359">
            <v>3375000</v>
          </cell>
          <cell r="AI359">
            <v>375000</v>
          </cell>
          <cell r="AJ359">
            <v>-31100</v>
          </cell>
          <cell r="AK359">
            <v>0</v>
          </cell>
          <cell r="AL359">
            <v>3718900</v>
          </cell>
          <cell r="AM359" t="str">
            <v>A</v>
          </cell>
          <cell r="AN359" t="str">
            <v>-</v>
          </cell>
          <cell r="AO359" t="str">
            <v>-</v>
          </cell>
          <cell r="AP359" t="str">
            <v>PKT</v>
          </cell>
          <cell r="AQ359" t="str">
            <v>-</v>
          </cell>
          <cell r="AR359" t="str">
            <v>TL</v>
          </cell>
          <cell r="AS359" t="str">
            <v>TL</v>
          </cell>
          <cell r="AT359" t="str">
            <v>-</v>
          </cell>
          <cell r="AU359" t="str">
            <v>KT</v>
          </cell>
          <cell r="AV359" t="str">
            <v>NT</v>
          </cell>
          <cell r="AW359" t="str">
            <v>C</v>
          </cell>
        </row>
        <row r="360">
          <cell r="C360">
            <v>785742</v>
          </cell>
          <cell r="D360" t="str">
            <v>Gresik</v>
          </cell>
          <cell r="E360">
            <v>28589</v>
          </cell>
          <cell r="F360" t="str">
            <v>P</v>
          </cell>
          <cell r="G360" t="str">
            <v>Islam</v>
          </cell>
          <cell r="H360" t="str">
            <v>K/2</v>
          </cell>
          <cell r="I360" t="str">
            <v>3578232202680001</v>
          </cell>
          <cell r="J360"/>
          <cell r="K360"/>
          <cell r="L360"/>
          <cell r="M360" t="str">
            <v>SMK</v>
          </cell>
          <cell r="N360" t="str">
            <v xml:space="preserve">Teknik Listrik </v>
          </cell>
          <cell r="O360"/>
          <cell r="P360">
            <v>1997</v>
          </cell>
          <cell r="Q360">
            <v>42932</v>
          </cell>
          <cell r="R360">
            <v>43055</v>
          </cell>
          <cell r="S360" t="str">
            <v>Pgs.</v>
          </cell>
          <cell r="T360" t="str">
            <v>Supervisor Core 1</v>
          </cell>
          <cell r="U360" t="str">
            <v>Pgs. Supervisor Core 1</v>
          </cell>
          <cell r="V360">
            <v>44571</v>
          </cell>
          <cell r="W360" t="str">
            <v>BAGIAN PRODUKSI PENGECORAN 1</v>
          </cell>
          <cell r="X360" t="str">
            <v>PABRIK PENGECORAN</v>
          </cell>
          <cell r="Y360" t="str">
            <v>Core</v>
          </cell>
          <cell r="Z360">
            <v>4</v>
          </cell>
          <cell r="AA360">
            <v>1</v>
          </cell>
          <cell r="AB360">
            <v>44424</v>
          </cell>
          <cell r="AC360">
            <v>4500000</v>
          </cell>
          <cell r="AD360">
            <v>500000</v>
          </cell>
          <cell r="AE360">
            <v>647100</v>
          </cell>
          <cell r="AF360">
            <v>1663816</v>
          </cell>
          <cell r="AG360">
            <v>7310916</v>
          </cell>
          <cell r="AH360">
            <v>3375000</v>
          </cell>
          <cell r="AI360">
            <v>375000</v>
          </cell>
          <cell r="AJ360">
            <v>647100</v>
          </cell>
          <cell r="AK360">
            <v>831908</v>
          </cell>
          <cell r="AL360">
            <v>5229008</v>
          </cell>
          <cell r="AM360" t="str">
            <v>A</v>
          </cell>
          <cell r="AN360" t="str">
            <v>-</v>
          </cell>
          <cell r="AO360" t="str">
            <v>-</v>
          </cell>
          <cell r="AP360" t="str">
            <v>FOU</v>
          </cell>
          <cell r="AQ360" t="str">
            <v>-</v>
          </cell>
          <cell r="AR360" t="str">
            <v>TTL</v>
          </cell>
          <cell r="AS360" t="str">
            <v>TL</v>
          </cell>
          <cell r="AT360" t="str">
            <v>BPP</v>
          </cell>
          <cell r="AU360" t="str">
            <v>KT</v>
          </cell>
          <cell r="AV360" t="str">
            <v>T</v>
          </cell>
          <cell r="AW360" t="str">
            <v>C</v>
          </cell>
        </row>
        <row r="361">
          <cell r="C361">
            <v>786283</v>
          </cell>
          <cell r="D361" t="str">
            <v>Serang</v>
          </cell>
          <cell r="E361">
            <v>28627</v>
          </cell>
          <cell r="F361" t="str">
            <v>P</v>
          </cell>
          <cell r="G361" t="str">
            <v>Islam</v>
          </cell>
          <cell r="H361" t="str">
            <v>K/3</v>
          </cell>
          <cell r="I361" t="str">
            <v>3672051705780002</v>
          </cell>
          <cell r="J361" t="str">
            <v>Kp. Cipacung RT. 019/006, Karang Suraga, Cinangka, Serang - Banten Serang</v>
          </cell>
          <cell r="K361"/>
          <cell r="L361"/>
          <cell r="M361" t="str">
            <v>S1</v>
          </cell>
          <cell r="N361" t="str">
            <v>-</v>
          </cell>
          <cell r="O361"/>
          <cell r="P361" t="str">
            <v>-</v>
          </cell>
          <cell r="Q361">
            <v>43374</v>
          </cell>
          <cell r="R361">
            <v>43374</v>
          </cell>
          <cell r="S361" t="str">
            <v>Definitif</v>
          </cell>
          <cell r="T361" t="str">
            <v>Quality Engineer Pengadaan</v>
          </cell>
          <cell r="U361" t="str">
            <v>Quality Engineer Pengadaan</v>
          </cell>
          <cell r="V361">
            <v>44105</v>
          </cell>
          <cell r="W361" t="str">
            <v>BAGIAN PENGADAAN</v>
          </cell>
          <cell r="X361" t="str">
            <v>DIVISI PEMBANGKIT</v>
          </cell>
          <cell r="Y361" t="str">
            <v>Support</v>
          </cell>
          <cell r="Z361">
            <v>5</v>
          </cell>
          <cell r="AA361">
            <v>5</v>
          </cell>
          <cell r="AB361">
            <v>44424</v>
          </cell>
          <cell r="AC361">
            <v>7900000</v>
          </cell>
          <cell r="AD361">
            <v>877778</v>
          </cell>
          <cell r="AE361">
            <v>2407834.3955555558</v>
          </cell>
          <cell r="AF361">
            <v>0</v>
          </cell>
          <cell r="AG361">
            <v>11185612.395555556</v>
          </cell>
          <cell r="AH361">
            <v>5925000</v>
          </cell>
          <cell r="AI361">
            <v>658333.33333333326</v>
          </cell>
          <cell r="AJ361">
            <v>2407834.3955555558</v>
          </cell>
          <cell r="AK361">
            <v>0</v>
          </cell>
          <cell r="AL361">
            <v>8991167.7288888879</v>
          </cell>
          <cell r="AM361" t="str">
            <v>A</v>
          </cell>
          <cell r="AN361" t="str">
            <v>-</v>
          </cell>
          <cell r="AO361" t="str">
            <v>-</v>
          </cell>
          <cell r="AP361" t="str">
            <v>DPM</v>
          </cell>
          <cell r="AQ361" t="str">
            <v>PEM</v>
          </cell>
          <cell r="AR361" t="str">
            <v>TTL</v>
          </cell>
          <cell r="AS361" t="str">
            <v>TTL</v>
          </cell>
          <cell r="AT361" t="str">
            <v>-</v>
          </cell>
          <cell r="AU361" t="str">
            <v>KT</v>
          </cell>
          <cell r="AV361" t="str">
            <v>T</v>
          </cell>
          <cell r="AW361" t="str">
            <v>F</v>
          </cell>
        </row>
        <row r="362">
          <cell r="C362">
            <v>785546</v>
          </cell>
          <cell r="D362" t="str">
            <v>Gresik</v>
          </cell>
          <cell r="E362">
            <v>28637</v>
          </cell>
          <cell r="F362" t="str">
            <v>P</v>
          </cell>
          <cell r="G362" t="str">
            <v>Islam</v>
          </cell>
          <cell r="H362" t="str">
            <v>K/2</v>
          </cell>
          <cell r="I362" t="str">
            <v>3525132705780015</v>
          </cell>
          <cell r="J362" t="str">
            <v>Bringkang RT 08 RW 04 Menganti Gresik GRESIK</v>
          </cell>
          <cell r="K362" t="str">
            <v>6282142090700</v>
          </cell>
          <cell r="L362"/>
          <cell r="M362" t="str">
            <v>SMA</v>
          </cell>
          <cell r="N362" t="str">
            <v xml:space="preserve"> IPA Biologi</v>
          </cell>
          <cell r="O362"/>
          <cell r="P362" t="str">
            <v>1996</v>
          </cell>
          <cell r="Q362">
            <v>41579</v>
          </cell>
          <cell r="R362">
            <v>41989</v>
          </cell>
          <cell r="S362" t="str">
            <v>Pjs.</v>
          </cell>
          <cell r="T362" t="str">
            <v>Supervisor Cetak 5</v>
          </cell>
          <cell r="U362" t="str">
            <v>Pjs. Supervisor Cetak 5</v>
          </cell>
          <cell r="V362">
            <v>43906</v>
          </cell>
          <cell r="W362" t="str">
            <v>BAGIAN PRODUKSI 1</v>
          </cell>
          <cell r="X362" t="str">
            <v>PABRIK PENGECORAN</v>
          </cell>
          <cell r="Y362" t="str">
            <v>Core</v>
          </cell>
          <cell r="Z362">
            <v>4</v>
          </cell>
          <cell r="AA362">
            <v>3</v>
          </cell>
          <cell r="AB362">
            <v>44424</v>
          </cell>
          <cell r="AC362">
            <v>5900000</v>
          </cell>
          <cell r="AD362">
            <v>655556</v>
          </cell>
          <cell r="AE362">
            <v>-707598.55555555597</v>
          </cell>
          <cell r="AF362">
            <v>1871793</v>
          </cell>
          <cell r="AG362">
            <v>7719750.444444444</v>
          </cell>
          <cell r="AH362">
            <v>4425000</v>
          </cell>
          <cell r="AI362">
            <v>491666.66666666674</v>
          </cell>
          <cell r="AJ362">
            <v>-707598.55555555597</v>
          </cell>
          <cell r="AK362">
            <v>935896.5</v>
          </cell>
          <cell r="AL362">
            <v>5144964.611111111</v>
          </cell>
          <cell r="AM362" t="str">
            <v>A</v>
          </cell>
          <cell r="AN362" t="str">
            <v>-</v>
          </cell>
          <cell r="AO362" t="str">
            <v>-</v>
          </cell>
          <cell r="AP362" t="str">
            <v>FOU</v>
          </cell>
          <cell r="AQ362" t="str">
            <v>-</v>
          </cell>
          <cell r="AR362" t="str">
            <v>TTL</v>
          </cell>
          <cell r="AS362" t="str">
            <v>TTL</v>
          </cell>
          <cell r="AT362" t="str">
            <v>BP</v>
          </cell>
          <cell r="AU362" t="str">
            <v>KT</v>
          </cell>
          <cell r="AV362" t="str">
            <v>T</v>
          </cell>
          <cell r="AW362" t="str">
            <v>C</v>
          </cell>
        </row>
        <row r="363">
          <cell r="C363">
            <v>785490</v>
          </cell>
          <cell r="D363" t="str">
            <v>Pasuruan</v>
          </cell>
          <cell r="E363">
            <v>28675</v>
          </cell>
          <cell r="F363" t="str">
            <v>P</v>
          </cell>
          <cell r="G363" t="str">
            <v>Islam</v>
          </cell>
          <cell r="H363" t="str">
            <v>K/-</v>
          </cell>
          <cell r="I363" t="str">
            <v>3579020407780000</v>
          </cell>
          <cell r="J363"/>
          <cell r="K363"/>
          <cell r="L363"/>
          <cell r="M363" t="str">
            <v>S1</v>
          </cell>
          <cell r="N363" t="str">
            <v>Teknik Mesin</v>
          </cell>
          <cell r="O363"/>
          <cell r="P363">
            <v>2006</v>
          </cell>
          <cell r="Q363">
            <v>39860</v>
          </cell>
          <cell r="R363">
            <v>39949</v>
          </cell>
          <cell r="S363" t="str">
            <v>Definitif</v>
          </cell>
          <cell r="T363" t="str">
            <v>Staf Bagian Technical Advisor</v>
          </cell>
          <cell r="U363" t="str">
            <v>Staf Bagian Technical Advisor</v>
          </cell>
          <cell r="V363">
            <v>44440</v>
          </cell>
          <cell r="W363" t="str">
            <v>BAGIAN TECHNICAL ADVISOR</v>
          </cell>
          <cell r="X363" t="str">
            <v>DIVISI SUMBER DAYA AIR</v>
          </cell>
          <cell r="Y363" t="str">
            <v>Core</v>
          </cell>
          <cell r="Z363">
            <v>5</v>
          </cell>
          <cell r="AA363">
            <v>4</v>
          </cell>
          <cell r="AB363">
            <v>44424</v>
          </cell>
          <cell r="AC363">
            <v>6900000</v>
          </cell>
          <cell r="AD363">
            <v>766667</v>
          </cell>
          <cell r="AE363">
            <v>-431440.66666666698</v>
          </cell>
          <cell r="AF363">
            <v>2147924</v>
          </cell>
          <cell r="AG363">
            <v>9383150.3333333321</v>
          </cell>
          <cell r="AH363">
            <v>5175000</v>
          </cell>
          <cell r="AI363">
            <v>575000</v>
          </cell>
          <cell r="AJ363">
            <v>-431440.66666666698</v>
          </cell>
          <cell r="AK363">
            <v>1073962</v>
          </cell>
          <cell r="AL363">
            <v>6392521.333333333</v>
          </cell>
          <cell r="AM363" t="str">
            <v>A</v>
          </cell>
          <cell r="AN363" t="str">
            <v>-</v>
          </cell>
          <cell r="AO363" t="str">
            <v>-</v>
          </cell>
          <cell r="AP363" t="str">
            <v>DSA</v>
          </cell>
          <cell r="AQ363" t="str">
            <v>PEM</v>
          </cell>
          <cell r="AR363" t="str">
            <v>TTL</v>
          </cell>
          <cell r="AS363" t="str">
            <v>TPEM</v>
          </cell>
          <cell r="AT363" t="str">
            <v>-</v>
          </cell>
          <cell r="AU363" t="str">
            <v>KT</v>
          </cell>
          <cell r="AV363" t="str">
            <v>T</v>
          </cell>
          <cell r="AW363" t="str">
            <v>F</v>
          </cell>
        </row>
        <row r="364">
          <cell r="C364">
            <v>785944</v>
          </cell>
          <cell r="D364" t="str">
            <v>Serang</v>
          </cell>
          <cell r="E364">
            <v>28695</v>
          </cell>
          <cell r="F364" t="str">
            <v>P</v>
          </cell>
          <cell r="G364" t="str">
            <v>Islam</v>
          </cell>
          <cell r="H364" t="str">
            <v>K/2</v>
          </cell>
          <cell r="I364"/>
          <cell r="J364" t="str">
            <v>LINK.SUMAMPIR TIMUR DS/KEL.KEBON DALEM RT/RW.001/004 KEC.PURWAKARTA KOTA CILEGON BANTEN KOTA CILEGON</v>
          </cell>
          <cell r="K364"/>
          <cell r="L364"/>
          <cell r="M364" t="str">
            <v>SMA/SMK</v>
          </cell>
          <cell r="N364" t="str">
            <v>OTOMOTIF</v>
          </cell>
          <cell r="O364"/>
          <cell r="P364" t="str">
            <v>-</v>
          </cell>
          <cell r="Q364">
            <v>43374</v>
          </cell>
          <cell r="R364">
            <v>43374</v>
          </cell>
          <cell r="S364" t="str">
            <v>Definitif</v>
          </cell>
          <cell r="T364" t="str">
            <v>Pelaksana Las</v>
          </cell>
          <cell r="U364" t="str">
            <v>Pelaksana Las</v>
          </cell>
          <cell r="V364">
            <v>44105</v>
          </cell>
          <cell r="W364" t="str">
            <v>PRODUKSI KOMPONEN</v>
          </cell>
          <cell r="X364" t="str">
            <v>PABRIK KOMPONEN TURBIN</v>
          </cell>
          <cell r="Y364" t="str">
            <v>Core</v>
          </cell>
          <cell r="Z364">
            <v>6</v>
          </cell>
          <cell r="AA364">
            <v>1</v>
          </cell>
          <cell r="AB364">
            <v>44424</v>
          </cell>
          <cell r="AC364">
            <v>4500000</v>
          </cell>
          <cell r="AD364">
            <v>500000</v>
          </cell>
          <cell r="AE364">
            <v>-31100</v>
          </cell>
          <cell r="AF364">
            <v>0</v>
          </cell>
          <cell r="AG364">
            <v>4968900</v>
          </cell>
          <cell r="AH364">
            <v>3375000</v>
          </cell>
          <cell r="AI364">
            <v>375000</v>
          </cell>
          <cell r="AJ364">
            <v>-31100</v>
          </cell>
          <cell r="AK364">
            <v>0</v>
          </cell>
          <cell r="AL364">
            <v>3718900</v>
          </cell>
          <cell r="AM364" t="str">
            <v>A</v>
          </cell>
          <cell r="AN364" t="str">
            <v>-</v>
          </cell>
          <cell r="AO364" t="str">
            <v>-</v>
          </cell>
          <cell r="AP364" t="str">
            <v>PKT</v>
          </cell>
          <cell r="AQ364" t="str">
            <v>-</v>
          </cell>
          <cell r="AR364" t="str">
            <v>TL</v>
          </cell>
          <cell r="AS364" t="str">
            <v>TL</v>
          </cell>
          <cell r="AT364" t="str">
            <v>-</v>
          </cell>
          <cell r="AU364" t="str">
            <v>KT</v>
          </cell>
          <cell r="AV364" t="str">
            <v>T</v>
          </cell>
          <cell r="AW364" t="str">
            <v>C</v>
          </cell>
        </row>
        <row r="365">
          <cell r="C365">
            <v>785941</v>
          </cell>
          <cell r="D365" t="str">
            <v>Serang</v>
          </cell>
          <cell r="E365">
            <v>28713</v>
          </cell>
          <cell r="F365" t="str">
            <v>P</v>
          </cell>
          <cell r="G365" t="str">
            <v>Islam</v>
          </cell>
          <cell r="H365" t="str">
            <v>K/2</v>
          </cell>
          <cell r="I365" t="str">
            <v>3515133108830002</v>
          </cell>
          <cell r="J365"/>
          <cell r="K365"/>
          <cell r="L365"/>
          <cell r="M365" t="str">
            <v>SMA/SMK</v>
          </cell>
          <cell r="N365" t="str">
            <v>Biologi</v>
          </cell>
          <cell r="O365"/>
          <cell r="P365" t="str">
            <v>-</v>
          </cell>
          <cell r="Q365">
            <v>43374</v>
          </cell>
          <cell r="R365">
            <v>43374</v>
          </cell>
          <cell r="S365" t="str">
            <v>Definitif</v>
          </cell>
          <cell r="T365" t="str">
            <v>Pelaksana Administrasi</v>
          </cell>
          <cell r="U365" t="str">
            <v>Pelaksana Administrasi</v>
          </cell>
          <cell r="V365">
            <v>44105</v>
          </cell>
          <cell r="W365" t="str">
            <v>PRODUKSI KOMPONEN</v>
          </cell>
          <cell r="X365" t="str">
            <v>PABRIK KOMPONEN TURBIN</v>
          </cell>
          <cell r="Y365" t="str">
            <v>Core</v>
          </cell>
          <cell r="Z365">
            <v>6</v>
          </cell>
          <cell r="AA365">
            <v>1</v>
          </cell>
          <cell r="AB365">
            <v>44424</v>
          </cell>
          <cell r="AC365">
            <v>4500000</v>
          </cell>
          <cell r="AD365">
            <v>500000</v>
          </cell>
          <cell r="AE365">
            <v>69400</v>
          </cell>
          <cell r="AF365">
            <v>0</v>
          </cell>
          <cell r="AG365">
            <v>5069400</v>
          </cell>
          <cell r="AH365">
            <v>3375000</v>
          </cell>
          <cell r="AI365">
            <v>375000</v>
          </cell>
          <cell r="AJ365">
            <v>69400</v>
          </cell>
          <cell r="AK365">
            <v>0</v>
          </cell>
          <cell r="AL365">
            <v>3819400</v>
          </cell>
          <cell r="AM365" t="str">
            <v>A</v>
          </cell>
          <cell r="AN365" t="str">
            <v>-</v>
          </cell>
          <cell r="AO365" t="str">
            <v>-</v>
          </cell>
          <cell r="AP365" t="str">
            <v>PKT</v>
          </cell>
          <cell r="AQ365" t="str">
            <v>-</v>
          </cell>
          <cell r="AR365" t="str">
            <v>TADM</v>
          </cell>
          <cell r="AS365" t="str">
            <v>TL</v>
          </cell>
          <cell r="AT365" t="str">
            <v>-</v>
          </cell>
          <cell r="AU365" t="str">
            <v>KT</v>
          </cell>
          <cell r="AV365" t="str">
            <v>NT</v>
          </cell>
          <cell r="AW365" t="str">
            <v>C</v>
          </cell>
        </row>
        <row r="366">
          <cell r="C366">
            <v>785964</v>
          </cell>
          <cell r="D366" t="str">
            <v>Lebak</v>
          </cell>
          <cell r="E366">
            <v>28740</v>
          </cell>
          <cell r="F366" t="str">
            <v>P</v>
          </cell>
          <cell r="G366" t="str">
            <v>Islam</v>
          </cell>
          <cell r="H366" t="str">
            <v>K/2</v>
          </cell>
          <cell r="I366" t="str">
            <v>3604050709780001</v>
          </cell>
          <cell r="J366" t="str">
            <v>Media Raya Blok C1 No.16 Rt.004/Rw.003 Pejaten Kramatwatu  Serang</v>
          </cell>
          <cell r="K366"/>
          <cell r="L366"/>
          <cell r="M366" t="str">
            <v>SMA/SMK</v>
          </cell>
          <cell r="N366" t="str">
            <v>-</v>
          </cell>
          <cell r="O366"/>
          <cell r="P366" t="str">
            <v>-</v>
          </cell>
          <cell r="Q366">
            <v>43374</v>
          </cell>
          <cell r="R366">
            <v>43374</v>
          </cell>
          <cell r="S366" t="str">
            <v>Definitif</v>
          </cell>
          <cell r="T366" t="str">
            <v>Fitter</v>
          </cell>
          <cell r="U366" t="str">
            <v>Fitter</v>
          </cell>
          <cell r="V366">
            <v>44105</v>
          </cell>
          <cell r="W366" t="str">
            <v>PRODUKSI FABRIKASI</v>
          </cell>
          <cell r="X366" t="str">
            <v>PABRIK KOMPONEN TURBIN</v>
          </cell>
          <cell r="Y366" t="str">
            <v>Core</v>
          </cell>
          <cell r="Z366">
            <v>6</v>
          </cell>
          <cell r="AA366">
            <v>1</v>
          </cell>
          <cell r="AB366">
            <v>44424</v>
          </cell>
          <cell r="AC366">
            <v>4500000</v>
          </cell>
          <cell r="AD366">
            <v>500000</v>
          </cell>
          <cell r="AE366">
            <v>-430800</v>
          </cell>
          <cell r="AF366">
            <v>0</v>
          </cell>
          <cell r="AG366">
            <v>4569200</v>
          </cell>
          <cell r="AH366">
            <v>3375000</v>
          </cell>
          <cell r="AI366">
            <v>375000</v>
          </cell>
          <cell r="AJ366">
            <v>-430800</v>
          </cell>
          <cell r="AK366">
            <v>0</v>
          </cell>
          <cell r="AL366">
            <v>3319200</v>
          </cell>
          <cell r="AM366" t="str">
            <v>A</v>
          </cell>
          <cell r="AN366" t="str">
            <v>-</v>
          </cell>
          <cell r="AO366" t="str">
            <v>-</v>
          </cell>
          <cell r="AP366" t="str">
            <v>PKT</v>
          </cell>
          <cell r="AQ366" t="str">
            <v>-</v>
          </cell>
          <cell r="AR366" t="str">
            <v>TL</v>
          </cell>
          <cell r="AS366" t="str">
            <v>TL</v>
          </cell>
          <cell r="AT366" t="str">
            <v>-</v>
          </cell>
          <cell r="AU366" t="str">
            <v>KT</v>
          </cell>
          <cell r="AV366" t="str">
            <v>T</v>
          </cell>
          <cell r="AW366" t="str">
            <v>C</v>
          </cell>
        </row>
        <row r="367">
          <cell r="C367">
            <v>785644</v>
          </cell>
          <cell r="D367" t="str">
            <v>Tegal</v>
          </cell>
          <cell r="E367">
            <v>28745</v>
          </cell>
          <cell r="F367" t="str">
            <v>P</v>
          </cell>
          <cell r="G367" t="str">
            <v>Islam</v>
          </cell>
          <cell r="H367" t="str">
            <v>K/2</v>
          </cell>
          <cell r="I367" t="str">
            <v>3376031209780003</v>
          </cell>
          <cell r="J367"/>
          <cell r="K367"/>
          <cell r="L367"/>
          <cell r="M367" t="str">
            <v>S1</v>
          </cell>
          <cell r="N367" t="str">
            <v>Teknik Mesin</v>
          </cell>
          <cell r="O367"/>
          <cell r="P367">
            <v>2004</v>
          </cell>
          <cell r="Q367">
            <v>42416</v>
          </cell>
          <cell r="R367">
            <v>42614</v>
          </cell>
          <cell r="S367" t="str">
            <v>Definitif</v>
          </cell>
          <cell r="T367" t="str">
            <v xml:space="preserve">Staf Bidang Pemasaran  </v>
          </cell>
          <cell r="U367" t="str">
            <v xml:space="preserve">Staf Bidang Pemasaran  </v>
          </cell>
          <cell r="V367" t="str">
            <v>-</v>
          </cell>
          <cell r="W367" t="str">
            <v>BIDANG PEMASARAN</v>
          </cell>
          <cell r="X367" t="str">
            <v>DIVISI SUMBER DAYA AIR</v>
          </cell>
          <cell r="Y367" t="str">
            <v>Core</v>
          </cell>
          <cell r="Z367">
            <v>5</v>
          </cell>
          <cell r="AA367">
            <v>4</v>
          </cell>
          <cell r="AB367">
            <v>44424</v>
          </cell>
          <cell r="AC367">
            <v>6900000</v>
          </cell>
          <cell r="AD367">
            <v>766667</v>
          </cell>
          <cell r="AE367">
            <v>1742708.333333333</v>
          </cell>
          <cell r="AF367">
            <v>0</v>
          </cell>
          <cell r="AG367">
            <v>9409375.3333333321</v>
          </cell>
          <cell r="AH367">
            <v>5175000</v>
          </cell>
          <cell r="AI367">
            <v>575000</v>
          </cell>
          <cell r="AJ367">
            <v>1742708.333333333</v>
          </cell>
          <cell r="AK367">
            <v>0</v>
          </cell>
          <cell r="AL367">
            <v>7492708.333333333</v>
          </cell>
          <cell r="AM367" t="str">
            <v>A</v>
          </cell>
          <cell r="AN367" t="str">
            <v>-</v>
          </cell>
          <cell r="AO367" t="str">
            <v>-</v>
          </cell>
          <cell r="AP367" t="str">
            <v>DSA</v>
          </cell>
          <cell r="AQ367" t="str">
            <v>PEM</v>
          </cell>
          <cell r="AR367" t="str">
            <v>TPEM</v>
          </cell>
          <cell r="AS367" t="str">
            <v>TPEM</v>
          </cell>
          <cell r="AT367" t="str">
            <v>-</v>
          </cell>
          <cell r="AU367" t="str">
            <v>KT</v>
          </cell>
          <cell r="AV367" t="str">
            <v>T</v>
          </cell>
          <cell r="AW367" t="str">
            <v>F</v>
          </cell>
        </row>
        <row r="368">
          <cell r="C368">
            <v>786088</v>
          </cell>
          <cell r="D368" t="str">
            <v>Cilegon</v>
          </cell>
          <cell r="E368">
            <v>28746</v>
          </cell>
          <cell r="F368" t="str">
            <v>P</v>
          </cell>
          <cell r="G368" t="str">
            <v>Islam</v>
          </cell>
          <cell r="H368" t="str">
            <v>K/3</v>
          </cell>
          <cell r="I368" t="str">
            <v>6271011309780002</v>
          </cell>
          <cell r="J368" t="str">
            <v>Link. Kubang Lesung Rt/Rw 001/001 Kel/Desa.Taman Baru Kec.Citangkil Cilegon</v>
          </cell>
          <cell r="K368"/>
          <cell r="L368"/>
          <cell r="M368" t="str">
            <v>SMA/SMK</v>
          </cell>
          <cell r="N368" t="str">
            <v>IPS</v>
          </cell>
          <cell r="O368"/>
          <cell r="P368" t="str">
            <v>-</v>
          </cell>
          <cell r="Q368">
            <v>43374</v>
          </cell>
          <cell r="R368">
            <v>43374</v>
          </cell>
          <cell r="S368" t="str">
            <v>Definitif</v>
          </cell>
          <cell r="T368" t="str">
            <v>Pelaksana Pengelasan</v>
          </cell>
          <cell r="U368" t="str">
            <v>Pelaksana Pengelasan</v>
          </cell>
          <cell r="V368">
            <v>44105</v>
          </cell>
          <cell r="W368" t="str">
            <v>PRODUKSI FABRIKASI</v>
          </cell>
          <cell r="X368" t="str">
            <v>PABRIK KOMPONEN TURBIN</v>
          </cell>
          <cell r="Y368" t="str">
            <v>Core</v>
          </cell>
          <cell r="Z368">
            <v>6</v>
          </cell>
          <cell r="AA368">
            <v>1</v>
          </cell>
          <cell r="AB368">
            <v>44424</v>
          </cell>
          <cell r="AC368">
            <v>4500000</v>
          </cell>
          <cell r="AD368">
            <v>500000</v>
          </cell>
          <cell r="AE368">
            <v>592600</v>
          </cell>
          <cell r="AF368">
            <v>0</v>
          </cell>
          <cell r="AG368">
            <v>5592600</v>
          </cell>
          <cell r="AH368">
            <v>3375000</v>
          </cell>
          <cell r="AI368">
            <v>375000</v>
          </cell>
          <cell r="AJ368">
            <v>592600</v>
          </cell>
          <cell r="AK368">
            <v>0</v>
          </cell>
          <cell r="AL368">
            <v>4342600</v>
          </cell>
          <cell r="AM368" t="str">
            <v>A</v>
          </cell>
          <cell r="AN368" t="str">
            <v>-</v>
          </cell>
          <cell r="AO368" t="str">
            <v>-</v>
          </cell>
          <cell r="AP368" t="str">
            <v>PKT</v>
          </cell>
          <cell r="AQ368" t="str">
            <v>-</v>
          </cell>
          <cell r="AR368" t="str">
            <v>TL</v>
          </cell>
          <cell r="AS368" t="str">
            <v>TL</v>
          </cell>
          <cell r="AT368" t="str">
            <v>-</v>
          </cell>
          <cell r="AU368" t="str">
            <v>KT</v>
          </cell>
          <cell r="AV368" t="str">
            <v>NT</v>
          </cell>
          <cell r="AW368" t="str">
            <v>C</v>
          </cell>
        </row>
        <row r="369">
          <cell r="C369">
            <v>785555</v>
          </cell>
          <cell r="D369" t="str">
            <v>Surabaya</v>
          </cell>
          <cell r="E369">
            <v>28817</v>
          </cell>
          <cell r="F369" t="str">
            <v>P</v>
          </cell>
          <cell r="G369" t="str">
            <v>Islam</v>
          </cell>
          <cell r="H369" t="str">
            <v>K/3</v>
          </cell>
          <cell r="I369" t="str">
            <v>3578162311780004</v>
          </cell>
          <cell r="J369" t="str">
            <v>Tenggumung wetan gg merpati /22 Surabaya</v>
          </cell>
          <cell r="K369" t="str">
            <v>6283851376992</v>
          </cell>
          <cell r="L369"/>
          <cell r="M369" t="str">
            <v>SMK</v>
          </cell>
          <cell r="N369" t="str">
            <v>Mekanik Umum</v>
          </cell>
          <cell r="O369"/>
          <cell r="P369" t="str">
            <v>1999</v>
          </cell>
          <cell r="Q369">
            <v>41579</v>
          </cell>
          <cell r="R369">
            <v>41989</v>
          </cell>
          <cell r="S369" t="str">
            <v>Definitif</v>
          </cell>
          <cell r="T369" t="str">
            <v xml:space="preserve">Operator Mesin Bubut Horizontal C  </v>
          </cell>
          <cell r="U369" t="str">
            <v xml:space="preserve">Operator Mesin Bubut Horizontal C  </v>
          </cell>
          <cell r="V369" t="str">
            <v>-</v>
          </cell>
          <cell r="W369" t="str">
            <v>BAGIAN PRODUKSI PENGECORAN 2</v>
          </cell>
          <cell r="X369" t="str">
            <v>PABRIK PENGECORAN</v>
          </cell>
          <cell r="Y369" t="str">
            <v>Core</v>
          </cell>
          <cell r="Z369">
            <v>6</v>
          </cell>
          <cell r="AA369">
            <v>1</v>
          </cell>
          <cell r="AB369">
            <v>44424</v>
          </cell>
          <cell r="AC369">
            <v>4500000</v>
          </cell>
          <cell r="AD369">
            <v>500000</v>
          </cell>
          <cell r="AE369">
            <v>851100</v>
          </cell>
          <cell r="AF369">
            <v>0</v>
          </cell>
          <cell r="AG369">
            <v>5851100</v>
          </cell>
          <cell r="AH369">
            <v>2250000</v>
          </cell>
          <cell r="AI369">
            <v>0</v>
          </cell>
          <cell r="AJ369">
            <v>0</v>
          </cell>
          <cell r="AK369">
            <v>0</v>
          </cell>
          <cell r="AL369">
            <v>2250000</v>
          </cell>
          <cell r="AM369" t="str">
            <v>A</v>
          </cell>
          <cell r="AN369" t="str">
            <v>H</v>
          </cell>
          <cell r="AO369">
            <v>44433</v>
          </cell>
          <cell r="AP369" t="str">
            <v>FOU</v>
          </cell>
          <cell r="AQ369" t="str">
            <v>-</v>
          </cell>
          <cell r="AR369" t="str">
            <v>TL</v>
          </cell>
          <cell r="AS369" t="str">
            <v>TL</v>
          </cell>
          <cell r="AT369" t="str">
            <v>BP</v>
          </cell>
          <cell r="AU369" t="str">
            <v>KT</v>
          </cell>
          <cell r="AV369" t="str">
            <v>T</v>
          </cell>
          <cell r="AW369" t="str">
            <v>C</v>
          </cell>
        </row>
        <row r="370">
          <cell r="C370">
            <v>786157</v>
          </cell>
          <cell r="D370" t="str">
            <v>Serang</v>
          </cell>
          <cell r="E370">
            <v>28847</v>
          </cell>
          <cell r="F370" t="str">
            <v>P</v>
          </cell>
          <cell r="G370" t="str">
            <v>Islam</v>
          </cell>
          <cell r="H370" t="str">
            <v>K/3</v>
          </cell>
          <cell r="I370" t="str">
            <v>3604302312780001</v>
          </cell>
          <cell r="J370" t="str">
            <v>Kramat Asem Rt 002/004 Mekarsari ANYAR SERANG</v>
          </cell>
          <cell r="K370"/>
          <cell r="L370"/>
          <cell r="M370" t="str">
            <v>SMA/SMK</v>
          </cell>
          <cell r="N370" t="str">
            <v>MESIN</v>
          </cell>
          <cell r="O370"/>
          <cell r="P370" t="str">
            <v>-</v>
          </cell>
          <cell r="Q370">
            <v>43374</v>
          </cell>
          <cell r="R370">
            <v>43374</v>
          </cell>
          <cell r="S370" t="str">
            <v>Definitif</v>
          </cell>
          <cell r="T370" t="str">
            <v>Pelaksana Gudang</v>
          </cell>
          <cell r="U370" t="str">
            <v>Pelaksana Gudang</v>
          </cell>
          <cell r="V370">
            <v>44105</v>
          </cell>
          <cell r="W370" t="str">
            <v>BAGIAN GUDANG</v>
          </cell>
          <cell r="X370" t="str">
            <v>DIVISI PEMBANGKIT</v>
          </cell>
          <cell r="Y370" t="str">
            <v>Core</v>
          </cell>
          <cell r="Z370">
            <v>6</v>
          </cell>
          <cell r="AA370">
            <v>1</v>
          </cell>
          <cell r="AB370">
            <v>44424</v>
          </cell>
          <cell r="AC370">
            <v>4500000</v>
          </cell>
          <cell r="AD370">
            <v>500000</v>
          </cell>
          <cell r="AE370">
            <v>-31100</v>
          </cell>
          <cell r="AF370">
            <v>0</v>
          </cell>
          <cell r="AG370">
            <v>4968900</v>
          </cell>
          <cell r="AH370">
            <v>3375000</v>
          </cell>
          <cell r="AI370">
            <v>375000</v>
          </cell>
          <cell r="AJ370">
            <v>-31100</v>
          </cell>
          <cell r="AK370">
            <v>0</v>
          </cell>
          <cell r="AL370">
            <v>3718900</v>
          </cell>
          <cell r="AM370" t="str">
            <v>A</v>
          </cell>
          <cell r="AN370" t="str">
            <v>-</v>
          </cell>
          <cell r="AO370" t="str">
            <v>-</v>
          </cell>
          <cell r="AP370" t="str">
            <v>DPM</v>
          </cell>
          <cell r="AQ370" t="str">
            <v>PIV</v>
          </cell>
          <cell r="AR370" t="str">
            <v>TTL</v>
          </cell>
          <cell r="AS370" t="str">
            <v>TTL</v>
          </cell>
          <cell r="AT370" t="str">
            <v>-</v>
          </cell>
          <cell r="AU370" t="str">
            <v>KT</v>
          </cell>
          <cell r="AV370" t="str">
            <v>T</v>
          </cell>
          <cell r="AW370" t="str">
            <v>C</v>
          </cell>
        </row>
        <row r="371">
          <cell r="C371">
            <v>796131</v>
          </cell>
          <cell r="D371" t="str">
            <v>Serang</v>
          </cell>
          <cell r="E371">
            <v>28856</v>
          </cell>
          <cell r="F371" t="str">
            <v>P</v>
          </cell>
          <cell r="G371" t="str">
            <v>Islam</v>
          </cell>
          <cell r="H371" t="str">
            <v>K/2</v>
          </cell>
          <cell r="I371" t="str">
            <v>3672080101790003</v>
          </cell>
          <cell r="J371" t="str">
            <v>Jl. Lembang Raya No. 4 Rt.05/01 Kel. Citangkil Kec. Citangkil Cilegon</v>
          </cell>
          <cell r="K371"/>
          <cell r="L371"/>
          <cell r="M371" t="str">
            <v>SMA/SMK</v>
          </cell>
          <cell r="N371" t="str">
            <v>MESIN</v>
          </cell>
          <cell r="O371"/>
          <cell r="P371" t="str">
            <v>-</v>
          </cell>
          <cell r="Q371">
            <v>43374</v>
          </cell>
          <cell r="R371">
            <v>43374</v>
          </cell>
          <cell r="S371" t="str">
            <v>Definitif</v>
          </cell>
          <cell r="T371" t="str">
            <v>Operator Mesin</v>
          </cell>
          <cell r="U371" t="str">
            <v>Operator Mesin</v>
          </cell>
          <cell r="V371">
            <v>44105</v>
          </cell>
          <cell r="W371" t="str">
            <v>PRODUKSI PERMESINAN</v>
          </cell>
          <cell r="X371" t="str">
            <v>PABRIK KOMPONEN TURBIN</v>
          </cell>
          <cell r="Y371" t="str">
            <v>Core</v>
          </cell>
          <cell r="Z371">
            <v>6</v>
          </cell>
          <cell r="AA371">
            <v>2</v>
          </cell>
          <cell r="AB371">
            <v>44424</v>
          </cell>
          <cell r="AC371">
            <v>4900000</v>
          </cell>
          <cell r="AD371">
            <v>544444</v>
          </cell>
          <cell r="AE371">
            <v>373955.55555555597</v>
          </cell>
          <cell r="AF371">
            <v>0</v>
          </cell>
          <cell r="AG371">
            <v>5818399.555555556</v>
          </cell>
          <cell r="AH371">
            <v>3675000</v>
          </cell>
          <cell r="AI371">
            <v>408333.33333333337</v>
          </cell>
          <cell r="AJ371">
            <v>373955.55555555597</v>
          </cell>
          <cell r="AK371">
            <v>0</v>
          </cell>
          <cell r="AL371">
            <v>4457288.8888888899</v>
          </cell>
          <cell r="AM371" t="str">
            <v>A</v>
          </cell>
          <cell r="AN371" t="str">
            <v>-</v>
          </cell>
          <cell r="AO371" t="str">
            <v>-</v>
          </cell>
          <cell r="AP371" t="str">
            <v>PKT</v>
          </cell>
          <cell r="AQ371" t="str">
            <v>-</v>
          </cell>
          <cell r="AR371" t="str">
            <v>TL</v>
          </cell>
          <cell r="AS371" t="str">
            <v>TL</v>
          </cell>
          <cell r="AT371" t="str">
            <v>-</v>
          </cell>
          <cell r="AU371" t="str">
            <v>KT</v>
          </cell>
          <cell r="AV371" t="str">
            <v>T</v>
          </cell>
          <cell r="AW371" t="str">
            <v>C</v>
          </cell>
        </row>
        <row r="372">
          <cell r="C372">
            <v>796328</v>
          </cell>
          <cell r="D372" t="str">
            <v>Tegal</v>
          </cell>
          <cell r="E372">
            <v>28871</v>
          </cell>
          <cell r="F372" t="str">
            <v>P</v>
          </cell>
          <cell r="G372" t="str">
            <v>Islam</v>
          </cell>
          <cell r="H372" t="str">
            <v>K</v>
          </cell>
          <cell r="I372"/>
          <cell r="J372"/>
          <cell r="K372"/>
          <cell r="L372"/>
          <cell r="M372" t="str">
            <v>SMK</v>
          </cell>
          <cell r="N372" t="str">
            <v>Teknik Mesin</v>
          </cell>
          <cell r="O372"/>
          <cell r="P372" t="str">
            <v>-</v>
          </cell>
          <cell r="Q372">
            <v>43891</v>
          </cell>
          <cell r="R372">
            <v>44243</v>
          </cell>
          <cell r="S372" t="str">
            <v>Definitif</v>
          </cell>
          <cell r="T372" t="str">
            <v>Operator Gas Cutting</v>
          </cell>
          <cell r="U372" t="str">
            <v>Operator Gas Cutting</v>
          </cell>
          <cell r="V372" t="str">
            <v>-</v>
          </cell>
          <cell r="W372" t="str">
            <v>BAGIAN PRODUKSI</v>
          </cell>
          <cell r="X372" t="str">
            <v>PABRIK HIDROMEKANIKAL TEGAL</v>
          </cell>
          <cell r="Y372" t="str">
            <v>Core</v>
          </cell>
          <cell r="Z372">
            <v>6</v>
          </cell>
          <cell r="AA372">
            <v>1</v>
          </cell>
          <cell r="AB372">
            <v>44424</v>
          </cell>
          <cell r="AC372">
            <v>4500000</v>
          </cell>
          <cell r="AD372">
            <v>500000</v>
          </cell>
          <cell r="AE372">
            <v>35100</v>
          </cell>
          <cell r="AF372">
            <v>0</v>
          </cell>
          <cell r="AG372">
            <v>5035100</v>
          </cell>
          <cell r="AH372">
            <v>3375000</v>
          </cell>
          <cell r="AI372">
            <v>375000</v>
          </cell>
          <cell r="AJ372">
            <v>35100</v>
          </cell>
          <cell r="AK372">
            <v>0</v>
          </cell>
          <cell r="AL372">
            <v>3785100</v>
          </cell>
          <cell r="AM372" t="str">
            <v>A</v>
          </cell>
          <cell r="AN372" t="str">
            <v>-</v>
          </cell>
          <cell r="AO372" t="str">
            <v>-</v>
          </cell>
          <cell r="AP372" t="str">
            <v>TGL</v>
          </cell>
          <cell r="AQ372" t="str">
            <v>-</v>
          </cell>
          <cell r="AR372" t="str">
            <v>TL</v>
          </cell>
          <cell r="AS372" t="str">
            <v>TL</v>
          </cell>
          <cell r="AT372" t="str">
            <v>-</v>
          </cell>
          <cell r="AU372" t="str">
            <v>KT</v>
          </cell>
          <cell r="AV372" t="str">
            <v>T</v>
          </cell>
          <cell r="AW372" t="str">
            <v>C</v>
          </cell>
        </row>
        <row r="373">
          <cell r="C373">
            <v>795915</v>
          </cell>
          <cell r="D373" t="str">
            <v>Serang</v>
          </cell>
          <cell r="E373">
            <v>28933</v>
          </cell>
          <cell r="F373" t="str">
            <v>P</v>
          </cell>
          <cell r="G373" t="str">
            <v>Islam</v>
          </cell>
          <cell r="H373" t="str">
            <v>K/2</v>
          </cell>
          <cell r="I373" t="str">
            <v>3672080807740003</v>
          </cell>
          <cell r="J373" t="str">
            <v>KP.LEGOKCAU DS/KEL.WARINGIN RT/RW.001/001 KEC.MANCAK KAB.SERANG BANTEN KABUPATEN SERANG</v>
          </cell>
          <cell r="K373"/>
          <cell r="L373"/>
          <cell r="M373" t="str">
            <v>D3</v>
          </cell>
          <cell r="N373" t="str">
            <v>-</v>
          </cell>
          <cell r="O373"/>
          <cell r="P373" t="str">
            <v>-</v>
          </cell>
          <cell r="Q373">
            <v>43374</v>
          </cell>
          <cell r="R373">
            <v>43374</v>
          </cell>
          <cell r="S373" t="str">
            <v>Definitif</v>
          </cell>
          <cell r="T373" t="str">
            <v>Operator Blasting</v>
          </cell>
          <cell r="U373" t="str">
            <v>Operator Blasting</v>
          </cell>
          <cell r="V373">
            <v>44105</v>
          </cell>
          <cell r="W373" t="str">
            <v>PRODUKSI KOMPONEN</v>
          </cell>
          <cell r="X373" t="str">
            <v>PABRIK KOMPONEN TURBIN</v>
          </cell>
          <cell r="Y373" t="str">
            <v>Core</v>
          </cell>
          <cell r="Z373">
            <v>6</v>
          </cell>
          <cell r="AA373">
            <v>1</v>
          </cell>
          <cell r="AB373">
            <v>44424</v>
          </cell>
          <cell r="AC373">
            <v>4500000</v>
          </cell>
          <cell r="AD373">
            <v>500000</v>
          </cell>
          <cell r="AE373">
            <v>253100</v>
          </cell>
          <cell r="AF373">
            <v>0</v>
          </cell>
          <cell r="AG373">
            <v>5253100</v>
          </cell>
          <cell r="AH373">
            <v>3375000</v>
          </cell>
          <cell r="AI373">
            <v>375000</v>
          </cell>
          <cell r="AJ373">
            <v>253100</v>
          </cell>
          <cell r="AK373">
            <v>0</v>
          </cell>
          <cell r="AL373">
            <v>4003100</v>
          </cell>
          <cell r="AM373" t="str">
            <v>A</v>
          </cell>
          <cell r="AN373" t="str">
            <v>-</v>
          </cell>
          <cell r="AO373" t="str">
            <v>-</v>
          </cell>
          <cell r="AP373" t="str">
            <v>PKT</v>
          </cell>
          <cell r="AQ373" t="str">
            <v>-</v>
          </cell>
          <cell r="AR373" t="str">
            <v>TL</v>
          </cell>
          <cell r="AS373" t="str">
            <v>TL</v>
          </cell>
          <cell r="AT373" t="str">
            <v>-</v>
          </cell>
          <cell r="AU373" t="str">
            <v>KT</v>
          </cell>
          <cell r="AV373" t="str">
            <v>T</v>
          </cell>
          <cell r="AW373" t="str">
            <v>D</v>
          </cell>
        </row>
        <row r="374">
          <cell r="C374">
            <v>796293</v>
          </cell>
          <cell r="D374" t="str">
            <v>Surabaya</v>
          </cell>
          <cell r="E374">
            <v>28942</v>
          </cell>
          <cell r="F374" t="str">
            <v>P</v>
          </cell>
          <cell r="G374" t="str">
            <v>Islam</v>
          </cell>
          <cell r="H374" t="str">
            <v>K/2</v>
          </cell>
          <cell r="I374"/>
          <cell r="J374"/>
          <cell r="K374"/>
          <cell r="L374"/>
          <cell r="M374" t="str">
            <v>D1</v>
          </cell>
          <cell r="N374" t="str">
            <v>Information Technology / Accounting</v>
          </cell>
          <cell r="O374"/>
          <cell r="P374">
            <v>1998</v>
          </cell>
          <cell r="Q374">
            <v>44151</v>
          </cell>
          <cell r="R374">
            <v>44151</v>
          </cell>
          <cell r="S374" t="str">
            <v>Definitif</v>
          </cell>
          <cell r="T374" t="str">
            <v>Staf Ahli</v>
          </cell>
          <cell r="U374" t="str">
            <v>Staf Ahli</v>
          </cell>
          <cell r="V374" t="str">
            <v>-</v>
          </cell>
          <cell r="W374" t="str">
            <v>BAGIAN SISTEM TIK / SAP</v>
          </cell>
          <cell r="X374" t="str">
            <v>BIRO SISTEM, MUTU &amp; K3LH</v>
          </cell>
          <cell r="Y374" t="str">
            <v>Support</v>
          </cell>
          <cell r="Z374">
            <v>5</v>
          </cell>
          <cell r="AA374">
            <v>6</v>
          </cell>
          <cell r="AB374">
            <v>44424</v>
          </cell>
          <cell r="AC374">
            <v>8900000</v>
          </cell>
          <cell r="AD374">
            <v>988889</v>
          </cell>
          <cell r="AE374">
            <v>10266611.111111112</v>
          </cell>
          <cell r="AF374">
            <v>0</v>
          </cell>
          <cell r="AG374">
            <v>20155500.111111112</v>
          </cell>
          <cell r="AH374">
            <v>6675000</v>
          </cell>
          <cell r="AI374">
            <v>741666.66666666663</v>
          </cell>
          <cell r="AJ374">
            <v>10266611.111111112</v>
          </cell>
          <cell r="AK374">
            <v>0</v>
          </cell>
          <cell r="AL374">
            <v>17683277.77777778</v>
          </cell>
          <cell r="AM374" t="str">
            <v>A</v>
          </cell>
          <cell r="AN374" t="str">
            <v>-</v>
          </cell>
          <cell r="AO374" t="str">
            <v>-</v>
          </cell>
          <cell r="AP374" t="str">
            <v>BSQ</v>
          </cell>
          <cell r="AQ374" t="str">
            <v>-</v>
          </cell>
          <cell r="AR374" t="str">
            <v>TADM</v>
          </cell>
          <cell r="AS374" t="str">
            <v>TADM</v>
          </cell>
          <cell r="AT374" t="str">
            <v>-</v>
          </cell>
          <cell r="AU374" t="str">
            <v>KT</v>
          </cell>
          <cell r="AV374" t="str">
            <v>T</v>
          </cell>
          <cell r="AW374" t="str">
            <v>C</v>
          </cell>
        </row>
        <row r="375">
          <cell r="C375">
            <v>796061</v>
          </cell>
          <cell r="D375" t="str">
            <v>Pulomerak</v>
          </cell>
          <cell r="E375">
            <v>28976</v>
          </cell>
          <cell r="F375" t="str">
            <v>P</v>
          </cell>
          <cell r="G375" t="str">
            <v>Islam</v>
          </cell>
          <cell r="H375" t="str">
            <v>K/3</v>
          </cell>
          <cell r="I375" t="str">
            <v>3672060105790001</v>
          </cell>
          <cell r="J375"/>
          <cell r="K375"/>
          <cell r="L375"/>
          <cell r="M375" t="str">
            <v>SMA/SMK</v>
          </cell>
          <cell r="N375" t="str">
            <v>-</v>
          </cell>
          <cell r="O375"/>
          <cell r="P375" t="str">
            <v>-</v>
          </cell>
          <cell r="Q375">
            <v>43374</v>
          </cell>
          <cell r="R375">
            <v>43374</v>
          </cell>
          <cell r="S375" t="str">
            <v>Definitif</v>
          </cell>
          <cell r="T375" t="str">
            <v>Pelaksana Gudang</v>
          </cell>
          <cell r="U375" t="str">
            <v>Pelaksana Gudang</v>
          </cell>
          <cell r="V375">
            <v>44105</v>
          </cell>
          <cell r="W375" t="str">
            <v>PRODUKSI FABRIKASI</v>
          </cell>
          <cell r="X375" t="str">
            <v>PABRIK KOMPONEN TURBIN</v>
          </cell>
          <cell r="Y375" t="str">
            <v>Core</v>
          </cell>
          <cell r="Z375">
            <v>6</v>
          </cell>
          <cell r="AA375">
            <v>2</v>
          </cell>
          <cell r="AB375">
            <v>44424</v>
          </cell>
          <cell r="AC375">
            <v>4900000</v>
          </cell>
          <cell r="AD375">
            <v>544444</v>
          </cell>
          <cell r="AE375">
            <v>373955.55555555597</v>
          </cell>
          <cell r="AF375">
            <v>0</v>
          </cell>
          <cell r="AG375">
            <v>5818399.555555556</v>
          </cell>
          <cell r="AH375">
            <v>3675000</v>
          </cell>
          <cell r="AI375">
            <v>408333.33333333337</v>
          </cell>
          <cell r="AJ375">
            <v>373955.55555555597</v>
          </cell>
          <cell r="AK375">
            <v>0</v>
          </cell>
          <cell r="AL375">
            <v>4457288.8888888899</v>
          </cell>
          <cell r="AM375" t="str">
            <v>A</v>
          </cell>
          <cell r="AN375" t="str">
            <v>-</v>
          </cell>
          <cell r="AO375" t="str">
            <v>-</v>
          </cell>
          <cell r="AP375" t="str">
            <v>PKT</v>
          </cell>
          <cell r="AQ375" t="str">
            <v>-</v>
          </cell>
          <cell r="AR375" t="str">
            <v>TL</v>
          </cell>
          <cell r="AS375" t="str">
            <v>TL</v>
          </cell>
          <cell r="AT375" t="str">
            <v>-</v>
          </cell>
          <cell r="AU375" t="str">
            <v>KT</v>
          </cell>
          <cell r="AV375" t="str">
            <v>T</v>
          </cell>
          <cell r="AW375" t="str">
            <v>C</v>
          </cell>
        </row>
        <row r="376">
          <cell r="C376">
            <v>795560</v>
          </cell>
          <cell r="D376" t="str">
            <v>Surabaya</v>
          </cell>
          <cell r="E376">
            <v>28987</v>
          </cell>
          <cell r="F376" t="str">
            <v>P</v>
          </cell>
          <cell r="G376" t="str">
            <v>Islam</v>
          </cell>
          <cell r="H376" t="str">
            <v>K/1</v>
          </cell>
          <cell r="I376" t="str">
            <v>3524251205790003</v>
          </cell>
          <cell r="J376"/>
          <cell r="K376"/>
          <cell r="L376"/>
          <cell r="M376" t="str">
            <v>S1</v>
          </cell>
          <cell r="N376" t="str">
            <v>Teknik Industri</v>
          </cell>
          <cell r="O376"/>
          <cell r="P376" t="str">
            <v>2004</v>
          </cell>
          <cell r="Q376">
            <v>41579</v>
          </cell>
          <cell r="R376">
            <v>41989</v>
          </cell>
          <cell r="S376" t="str">
            <v>Definitif</v>
          </cell>
          <cell r="T376" t="str">
            <v xml:space="preserve">Pelaksana Administrasi Pembelian/  Pengadaan </v>
          </cell>
          <cell r="U376" t="str">
            <v xml:space="preserve">Pelaksana Administrasi Pembelian/  Pengadaan </v>
          </cell>
          <cell r="V376" t="str">
            <v>-</v>
          </cell>
          <cell r="W376" t="str">
            <v>BIDANG PPP &amp; INVENTORI</v>
          </cell>
          <cell r="X376" t="str">
            <v>DIVISI INDUSTRI KOMPONEN &amp; PERMESINAN</v>
          </cell>
          <cell r="Y376" t="str">
            <v>Core</v>
          </cell>
          <cell r="Z376">
            <v>6</v>
          </cell>
          <cell r="AA376">
            <v>2</v>
          </cell>
          <cell r="AB376">
            <v>44424</v>
          </cell>
          <cell r="AC376">
            <v>4900000</v>
          </cell>
          <cell r="AD376">
            <v>544444</v>
          </cell>
          <cell r="AE376">
            <v>1018655.555555556</v>
          </cell>
          <cell r="AF376">
            <v>0</v>
          </cell>
          <cell r="AG376">
            <v>6463099.555555556</v>
          </cell>
          <cell r="AH376">
            <v>2450000</v>
          </cell>
          <cell r="AI376">
            <v>0</v>
          </cell>
          <cell r="AJ376">
            <v>0</v>
          </cell>
          <cell r="AK376">
            <v>0</v>
          </cell>
          <cell r="AL376">
            <v>2450000</v>
          </cell>
          <cell r="AM376" t="str">
            <v>A</v>
          </cell>
          <cell r="AN376" t="str">
            <v>H</v>
          </cell>
          <cell r="AO376">
            <v>44562</v>
          </cell>
          <cell r="AP376" t="str">
            <v>DKP</v>
          </cell>
          <cell r="AQ376" t="str">
            <v>PIV</v>
          </cell>
          <cell r="AR376" t="str">
            <v>TTL</v>
          </cell>
          <cell r="AS376" t="str">
            <v>TTL</v>
          </cell>
          <cell r="AT376" t="str">
            <v>-</v>
          </cell>
          <cell r="AU376" t="str">
            <v>KT</v>
          </cell>
          <cell r="AV376" t="str">
            <v>T</v>
          </cell>
          <cell r="AW376" t="str">
            <v>F</v>
          </cell>
        </row>
        <row r="377">
          <cell r="C377">
            <v>795952</v>
          </cell>
          <cell r="D377" t="str">
            <v>Lampung</v>
          </cell>
          <cell r="E377">
            <v>28987</v>
          </cell>
          <cell r="F377" t="str">
            <v>P</v>
          </cell>
          <cell r="G377" t="str">
            <v>Islam</v>
          </cell>
          <cell r="H377" t="str">
            <v>K/2</v>
          </cell>
          <cell r="I377" t="str">
            <v>3672082506730005</v>
          </cell>
          <cell r="J377" t="str">
            <v>LINK.TEGAL TONG DS/KRL.KEBONSARI RT/RW.003/005 KEC.CITANGKIL KOTA CILEGON BANTEN KOTA CILEGON</v>
          </cell>
          <cell r="K377"/>
          <cell r="L377"/>
          <cell r="M377" t="str">
            <v>SMA/SMK</v>
          </cell>
          <cell r="N377" t="str">
            <v>-</v>
          </cell>
          <cell r="O377"/>
          <cell r="P377" t="str">
            <v>-</v>
          </cell>
          <cell r="Q377">
            <v>43374</v>
          </cell>
          <cell r="R377">
            <v>43374</v>
          </cell>
          <cell r="S377" t="str">
            <v>Definitif</v>
          </cell>
          <cell r="T377" t="str">
            <v>Pelaksana Las</v>
          </cell>
          <cell r="U377" t="str">
            <v>Pelaksana Las</v>
          </cell>
          <cell r="V377">
            <v>44105</v>
          </cell>
          <cell r="W377" t="str">
            <v>PRODUKSI KOMPONEN</v>
          </cell>
          <cell r="X377" t="str">
            <v>PABRIK KOMPONEN TURBIN</v>
          </cell>
          <cell r="Y377" t="str">
            <v>Core</v>
          </cell>
          <cell r="Z377">
            <v>6</v>
          </cell>
          <cell r="AA377">
            <v>1</v>
          </cell>
          <cell r="AB377">
            <v>44424</v>
          </cell>
          <cell r="AC377">
            <v>4500000</v>
          </cell>
          <cell r="AD377">
            <v>500000</v>
          </cell>
          <cell r="AE377">
            <v>261200</v>
          </cell>
          <cell r="AF377">
            <v>0</v>
          </cell>
          <cell r="AG377">
            <v>5261200</v>
          </cell>
          <cell r="AH377">
            <v>3375000</v>
          </cell>
          <cell r="AI377">
            <v>375000</v>
          </cell>
          <cell r="AJ377">
            <v>261200</v>
          </cell>
          <cell r="AK377">
            <v>0</v>
          </cell>
          <cell r="AL377">
            <v>4011200</v>
          </cell>
          <cell r="AM377" t="str">
            <v>A</v>
          </cell>
          <cell r="AN377" t="str">
            <v>-</v>
          </cell>
          <cell r="AO377" t="str">
            <v>-</v>
          </cell>
          <cell r="AP377" t="str">
            <v>PKT</v>
          </cell>
          <cell r="AQ377" t="str">
            <v>-</v>
          </cell>
          <cell r="AR377" t="str">
            <v>TL</v>
          </cell>
          <cell r="AS377" t="str">
            <v>TL</v>
          </cell>
          <cell r="AT377" t="str">
            <v>-</v>
          </cell>
          <cell r="AU377" t="str">
            <v>KT</v>
          </cell>
          <cell r="AV377" t="str">
            <v>T</v>
          </cell>
          <cell r="AW377" t="str">
            <v>C</v>
          </cell>
        </row>
        <row r="378">
          <cell r="C378">
            <v>795990</v>
          </cell>
          <cell r="D378" t="str">
            <v>Sera</v>
          </cell>
          <cell r="E378">
            <v>28994</v>
          </cell>
          <cell r="F378" t="str">
            <v>P</v>
          </cell>
          <cell r="G378" t="str">
            <v>Islam</v>
          </cell>
          <cell r="H378" t="str">
            <v>K/3</v>
          </cell>
          <cell r="I378" t="str">
            <v xml:space="preserve"> 36720221501860002</v>
          </cell>
          <cell r="J378" t="str">
            <v>Link Duku Malang Rt.008/004 Desa.Tegal Bunder Kec.Purwakarta Cilegon</v>
          </cell>
          <cell r="K378"/>
          <cell r="L378"/>
          <cell r="M378" t="str">
            <v>SMA/SMK</v>
          </cell>
          <cell r="N378" t="str">
            <v>-</v>
          </cell>
          <cell r="O378"/>
          <cell r="P378" t="str">
            <v>-</v>
          </cell>
          <cell r="Q378">
            <v>43374</v>
          </cell>
          <cell r="R378">
            <v>43374</v>
          </cell>
          <cell r="S378" t="str">
            <v>Definitif</v>
          </cell>
          <cell r="T378" t="str">
            <v>Fitter</v>
          </cell>
          <cell r="U378" t="str">
            <v>Fitter</v>
          </cell>
          <cell r="V378">
            <v>44105</v>
          </cell>
          <cell r="W378" t="str">
            <v>PRODUKSI FABRIKASI</v>
          </cell>
          <cell r="X378" t="str">
            <v>PABRIK KOMPONEN TURBIN</v>
          </cell>
          <cell r="Y378" t="str">
            <v>Core</v>
          </cell>
          <cell r="Z378">
            <v>6</v>
          </cell>
          <cell r="AA378">
            <v>1</v>
          </cell>
          <cell r="AB378">
            <v>44424</v>
          </cell>
          <cell r="AC378">
            <v>4500000</v>
          </cell>
          <cell r="AD378">
            <v>500000</v>
          </cell>
          <cell r="AE378">
            <v>253100</v>
          </cell>
          <cell r="AF378">
            <v>0</v>
          </cell>
          <cell r="AG378">
            <v>5253100</v>
          </cell>
          <cell r="AH378">
            <v>3375000</v>
          </cell>
          <cell r="AI378">
            <v>375000</v>
          </cell>
          <cell r="AJ378">
            <v>253100</v>
          </cell>
          <cell r="AK378">
            <v>0</v>
          </cell>
          <cell r="AL378">
            <v>4003100</v>
          </cell>
          <cell r="AM378" t="str">
            <v>A</v>
          </cell>
          <cell r="AN378" t="str">
            <v>-</v>
          </cell>
          <cell r="AO378" t="str">
            <v>-</v>
          </cell>
          <cell r="AP378" t="str">
            <v>PKT</v>
          </cell>
          <cell r="AQ378" t="str">
            <v>-</v>
          </cell>
          <cell r="AR378" t="str">
            <v>TL</v>
          </cell>
          <cell r="AS378" t="str">
            <v>TL</v>
          </cell>
          <cell r="AT378" t="str">
            <v>-</v>
          </cell>
          <cell r="AU378" t="str">
            <v>KT</v>
          </cell>
          <cell r="AV378" t="str">
            <v>T</v>
          </cell>
          <cell r="AW378" t="str">
            <v>C</v>
          </cell>
        </row>
        <row r="379">
          <cell r="C379">
            <v>795553</v>
          </cell>
          <cell r="D379" t="str">
            <v>Surabaya</v>
          </cell>
          <cell r="E379">
            <v>29004</v>
          </cell>
          <cell r="F379" t="str">
            <v>P</v>
          </cell>
          <cell r="G379" t="str">
            <v>Islam</v>
          </cell>
          <cell r="H379" t="str">
            <v>K/-</v>
          </cell>
          <cell r="I379" t="str">
            <v>3578272905790001</v>
          </cell>
          <cell r="J379"/>
          <cell r="K379"/>
          <cell r="L379"/>
          <cell r="M379" t="str">
            <v>SMK</v>
          </cell>
          <cell r="N379" t="str">
            <v>Mekanik Umum</v>
          </cell>
          <cell r="O379"/>
          <cell r="P379" t="str">
            <v>1999</v>
          </cell>
          <cell r="Q379">
            <v>41579</v>
          </cell>
          <cell r="R379">
            <v>41989</v>
          </cell>
          <cell r="S379" t="str">
            <v>Definitif</v>
          </cell>
          <cell r="T379" t="str">
            <v xml:space="preserve">Operator Mesin Bubut Horizontal C  </v>
          </cell>
          <cell r="U379" t="str">
            <v xml:space="preserve">Operator Mesin Bubut Horizontal C  </v>
          </cell>
          <cell r="V379" t="str">
            <v>-</v>
          </cell>
          <cell r="W379" t="str">
            <v>BAGIAN PRODUKSI PENGECORAN 2</v>
          </cell>
          <cell r="X379" t="str">
            <v>PABRIK PENGECORAN</v>
          </cell>
          <cell r="Y379" t="str">
            <v>Core</v>
          </cell>
          <cell r="Z379">
            <v>6</v>
          </cell>
          <cell r="AA379">
            <v>1</v>
          </cell>
          <cell r="AB379">
            <v>44424</v>
          </cell>
          <cell r="AC379">
            <v>4500000</v>
          </cell>
          <cell r="AD379">
            <v>500000</v>
          </cell>
          <cell r="AE379">
            <v>851100</v>
          </cell>
          <cell r="AF379">
            <v>0</v>
          </cell>
          <cell r="AG379">
            <v>5851100</v>
          </cell>
          <cell r="AH379">
            <v>3375000</v>
          </cell>
          <cell r="AI379">
            <v>375000</v>
          </cell>
          <cell r="AJ379">
            <v>851100</v>
          </cell>
          <cell r="AK379">
            <v>0</v>
          </cell>
          <cell r="AL379">
            <v>4601100</v>
          </cell>
          <cell r="AM379" t="str">
            <v>A</v>
          </cell>
          <cell r="AN379" t="str">
            <v>-</v>
          </cell>
          <cell r="AO379" t="str">
            <v>-</v>
          </cell>
          <cell r="AP379" t="str">
            <v>FOU</v>
          </cell>
          <cell r="AQ379" t="str">
            <v>-</v>
          </cell>
          <cell r="AR379" t="str">
            <v>TL</v>
          </cell>
          <cell r="AS379" t="str">
            <v>TL</v>
          </cell>
          <cell r="AT379" t="str">
            <v>BP</v>
          </cell>
          <cell r="AU379" t="str">
            <v>KT</v>
          </cell>
          <cell r="AV379" t="str">
            <v>T</v>
          </cell>
          <cell r="AW379" t="str">
            <v>C</v>
          </cell>
        </row>
        <row r="380">
          <cell r="C380">
            <v>795565</v>
          </cell>
          <cell r="D380" t="str">
            <v>Klaten</v>
          </cell>
          <cell r="E380">
            <v>29012</v>
          </cell>
          <cell r="F380" t="str">
            <v>P</v>
          </cell>
          <cell r="G380" t="str">
            <v>Islam</v>
          </cell>
          <cell r="H380" t="str">
            <v>K/1</v>
          </cell>
          <cell r="I380" t="str">
            <v>3515166809920003</v>
          </cell>
          <cell r="J380"/>
          <cell r="K380"/>
          <cell r="L380"/>
          <cell r="M380" t="str">
            <v>STM</v>
          </cell>
          <cell r="N380" t="str">
            <v xml:space="preserve">  Otomotif </v>
          </cell>
          <cell r="O380"/>
          <cell r="P380" t="str">
            <v>1999</v>
          </cell>
          <cell r="Q380">
            <v>41579</v>
          </cell>
          <cell r="R380">
            <v>41989</v>
          </cell>
          <cell r="S380" t="str">
            <v>Pjs.</v>
          </cell>
          <cell r="T380" t="str">
            <v xml:space="preserve">Supervisor Perakitan 1  </v>
          </cell>
          <cell r="U380" t="str">
            <v xml:space="preserve">Pjs. Supervisor Perakitan 1  </v>
          </cell>
          <cell r="V380">
            <v>44061</v>
          </cell>
          <cell r="W380" t="str">
            <v>BAGIAN PRODUKSI 3</v>
          </cell>
          <cell r="X380" t="str">
            <v>PABRIK PERALATAN INDUSTRI</v>
          </cell>
          <cell r="Y380" t="str">
            <v>Core</v>
          </cell>
          <cell r="Z380">
            <v>4</v>
          </cell>
          <cell r="AA380">
            <v>2</v>
          </cell>
          <cell r="AB380">
            <v>44424</v>
          </cell>
          <cell r="AC380">
            <v>4900000</v>
          </cell>
          <cell r="AD380">
            <v>544444</v>
          </cell>
          <cell r="AE380">
            <v>487462.55555555597</v>
          </cell>
          <cell r="AF380">
            <v>1871793</v>
          </cell>
          <cell r="AG380">
            <v>7803699.555555556</v>
          </cell>
          <cell r="AH380">
            <v>2450000</v>
          </cell>
          <cell r="AI380">
            <v>0</v>
          </cell>
          <cell r="AJ380">
            <v>0</v>
          </cell>
          <cell r="AK380">
            <v>0</v>
          </cell>
          <cell r="AL380">
            <v>2450000</v>
          </cell>
          <cell r="AM380" t="str">
            <v>A</v>
          </cell>
          <cell r="AN380" t="str">
            <v>H</v>
          </cell>
          <cell r="AO380">
            <v>44562</v>
          </cell>
          <cell r="AP380" t="str">
            <v>PPI</v>
          </cell>
          <cell r="AQ380" t="str">
            <v>-</v>
          </cell>
          <cell r="AR380" t="str">
            <v>TTL</v>
          </cell>
          <cell r="AS380" t="str">
            <v>TTL</v>
          </cell>
          <cell r="AT380" t="str">
            <v>BP</v>
          </cell>
          <cell r="AU380" t="str">
            <v>KT</v>
          </cell>
          <cell r="AV380" t="str">
            <v>T</v>
          </cell>
          <cell r="AW380" t="str">
            <v>C</v>
          </cell>
        </row>
        <row r="381">
          <cell r="C381">
            <v>796072</v>
          </cell>
          <cell r="D381" t="str">
            <v>Serang</v>
          </cell>
          <cell r="E381">
            <v>29022</v>
          </cell>
          <cell r="F381" t="str">
            <v>P</v>
          </cell>
          <cell r="G381" t="str">
            <v>Islam</v>
          </cell>
          <cell r="H381" t="str">
            <v>K/2</v>
          </cell>
          <cell r="I381" t="str">
            <v>3672085606790001</v>
          </cell>
          <cell r="J381" t="str">
            <v>Link. Mekar Jadi Rt/Rw 013/001 Kel/Desa Lebak Denok Kecamatan Citangkil Cilegon</v>
          </cell>
          <cell r="K381"/>
          <cell r="L381"/>
          <cell r="M381" t="str">
            <v>SMA/SMK</v>
          </cell>
          <cell r="N381" t="str">
            <v>-</v>
          </cell>
          <cell r="O381"/>
          <cell r="P381" t="str">
            <v>-</v>
          </cell>
          <cell r="Q381">
            <v>43374</v>
          </cell>
          <cell r="R381">
            <v>43374</v>
          </cell>
          <cell r="S381" t="str">
            <v>Definitif</v>
          </cell>
          <cell r="T381" t="str">
            <v>Pelaksana Pengelasan</v>
          </cell>
          <cell r="U381" t="str">
            <v>Pelaksana Pengelasan</v>
          </cell>
          <cell r="V381">
            <v>44105</v>
          </cell>
          <cell r="W381" t="str">
            <v>PRODUKSI FABRIKASI</v>
          </cell>
          <cell r="X381" t="str">
            <v>PABRIK KOMPONEN TURBIN</v>
          </cell>
          <cell r="Y381" t="str">
            <v>Core</v>
          </cell>
          <cell r="Z381">
            <v>6</v>
          </cell>
          <cell r="AA381">
            <v>1</v>
          </cell>
          <cell r="AB381">
            <v>44424</v>
          </cell>
          <cell r="AC381">
            <v>4500000</v>
          </cell>
          <cell r="AD381">
            <v>500000</v>
          </cell>
          <cell r="AE381">
            <v>253100</v>
          </cell>
          <cell r="AF381">
            <v>0</v>
          </cell>
          <cell r="AG381">
            <v>5253100</v>
          </cell>
          <cell r="AH381">
            <v>3375000</v>
          </cell>
          <cell r="AI381">
            <v>375000</v>
          </cell>
          <cell r="AJ381">
            <v>253100</v>
          </cell>
          <cell r="AK381">
            <v>0</v>
          </cell>
          <cell r="AL381">
            <v>4003100</v>
          </cell>
          <cell r="AM381" t="str">
            <v>A</v>
          </cell>
          <cell r="AN381" t="str">
            <v>-</v>
          </cell>
          <cell r="AO381" t="str">
            <v>-</v>
          </cell>
          <cell r="AP381" t="str">
            <v>PKT</v>
          </cell>
          <cell r="AQ381" t="str">
            <v>-</v>
          </cell>
          <cell r="AR381" t="str">
            <v>TL</v>
          </cell>
          <cell r="AS381" t="str">
            <v>TL</v>
          </cell>
          <cell r="AT381" t="str">
            <v>-</v>
          </cell>
          <cell r="AU381" t="str">
            <v>KT</v>
          </cell>
          <cell r="AV381" t="str">
            <v>T</v>
          </cell>
          <cell r="AW381" t="str">
            <v>C</v>
          </cell>
        </row>
        <row r="382">
          <cell r="C382">
            <v>796098</v>
          </cell>
          <cell r="D382" t="str">
            <v>Serang</v>
          </cell>
          <cell r="E382">
            <v>29039</v>
          </cell>
          <cell r="F382" t="str">
            <v>P</v>
          </cell>
          <cell r="G382" t="str">
            <v>Islam</v>
          </cell>
          <cell r="H382" t="str">
            <v>K/2</v>
          </cell>
          <cell r="I382" t="str">
            <v>3672080307790004</v>
          </cell>
          <cell r="J382" t="str">
            <v>link.mekarjadi rt 013/001 lebak denok citangkil-cilegon CILEGON</v>
          </cell>
          <cell r="K382"/>
          <cell r="L382"/>
          <cell r="M382" t="str">
            <v>SMA/SMK</v>
          </cell>
          <cell r="N382" t="str">
            <v>IPS</v>
          </cell>
          <cell r="O382"/>
          <cell r="P382" t="str">
            <v>-</v>
          </cell>
          <cell r="Q382">
            <v>43374</v>
          </cell>
          <cell r="R382">
            <v>43374</v>
          </cell>
          <cell r="S382" t="str">
            <v>Definitif</v>
          </cell>
          <cell r="T382" t="str">
            <v>Pelaksana Pengelasan</v>
          </cell>
          <cell r="U382" t="str">
            <v>Pelaksana Pengelasan</v>
          </cell>
          <cell r="V382">
            <v>44105</v>
          </cell>
          <cell r="W382" t="str">
            <v>PRODUKSI FABRIKASI</v>
          </cell>
          <cell r="X382" t="str">
            <v>PABRIK KOMPONEN TURBIN</v>
          </cell>
          <cell r="Y382" t="str">
            <v>Core</v>
          </cell>
          <cell r="Z382">
            <v>6</v>
          </cell>
          <cell r="AA382">
            <v>2</v>
          </cell>
          <cell r="AB382">
            <v>44424</v>
          </cell>
          <cell r="AC382">
            <v>4900000</v>
          </cell>
          <cell r="AD382">
            <v>544444</v>
          </cell>
          <cell r="AE382">
            <v>373955.55555555597</v>
          </cell>
          <cell r="AF382">
            <v>0</v>
          </cell>
          <cell r="AG382">
            <v>5818399.555555556</v>
          </cell>
          <cell r="AH382">
            <v>3675000</v>
          </cell>
          <cell r="AI382">
            <v>408333.33333333337</v>
          </cell>
          <cell r="AJ382">
            <v>373955.55555555597</v>
          </cell>
          <cell r="AK382">
            <v>0</v>
          </cell>
          <cell r="AL382">
            <v>4457288.8888888899</v>
          </cell>
          <cell r="AM382" t="str">
            <v>A</v>
          </cell>
          <cell r="AN382" t="str">
            <v>-</v>
          </cell>
          <cell r="AO382" t="str">
            <v>-</v>
          </cell>
          <cell r="AP382" t="str">
            <v>PKT</v>
          </cell>
          <cell r="AQ382" t="str">
            <v>-</v>
          </cell>
          <cell r="AR382" t="str">
            <v>TL</v>
          </cell>
          <cell r="AS382" t="str">
            <v>TL</v>
          </cell>
          <cell r="AT382" t="str">
            <v>-</v>
          </cell>
          <cell r="AU382" t="str">
            <v>KT</v>
          </cell>
          <cell r="AV382" t="str">
            <v>NT</v>
          </cell>
          <cell r="AW382" t="str">
            <v>C</v>
          </cell>
        </row>
        <row r="383">
          <cell r="C383">
            <v>796134</v>
          </cell>
          <cell r="D383" t="str">
            <v>Serang</v>
          </cell>
          <cell r="E383">
            <v>29042</v>
          </cell>
          <cell r="F383" t="str">
            <v>P</v>
          </cell>
          <cell r="G383" t="str">
            <v>Islam</v>
          </cell>
          <cell r="H383" t="str">
            <v>K/2</v>
          </cell>
          <cell r="I383" t="str">
            <v>3672080607790001</v>
          </cell>
          <cell r="J383" t="str">
            <v>Link. Sukajaya Rt/Rw 04/07 Kel.Kebonsari Kec.Citangkil Cilegon</v>
          </cell>
          <cell r="K383"/>
          <cell r="L383"/>
          <cell r="M383" t="str">
            <v>D3</v>
          </cell>
          <cell r="N383" t="str">
            <v>AKUNTANSI</v>
          </cell>
          <cell r="O383"/>
          <cell r="P383" t="str">
            <v>-</v>
          </cell>
          <cell r="Q383">
            <v>43374</v>
          </cell>
          <cell r="R383">
            <v>43374</v>
          </cell>
          <cell r="S383" t="str">
            <v>Definitif</v>
          </cell>
          <cell r="T383" t="str">
            <v>Operator Mesin</v>
          </cell>
          <cell r="U383" t="str">
            <v>Operator Mesin</v>
          </cell>
          <cell r="V383">
            <v>44105</v>
          </cell>
          <cell r="W383" t="str">
            <v>PRODUKSI PERMESINAN</v>
          </cell>
          <cell r="X383" t="str">
            <v>PABRIK KOMPONEN TURBIN</v>
          </cell>
          <cell r="Y383" t="str">
            <v>Core</v>
          </cell>
          <cell r="Z383">
            <v>6</v>
          </cell>
          <cell r="AA383">
            <v>2</v>
          </cell>
          <cell r="AB383">
            <v>44424</v>
          </cell>
          <cell r="AC383">
            <v>4900000</v>
          </cell>
          <cell r="AD383">
            <v>544444</v>
          </cell>
          <cell r="AE383">
            <v>754416.63888888899</v>
          </cell>
          <cell r="AF383">
            <v>0</v>
          </cell>
          <cell r="AG383">
            <v>6198860.638888889</v>
          </cell>
          <cell r="AH383">
            <v>2450000</v>
          </cell>
          <cell r="AI383">
            <v>0</v>
          </cell>
          <cell r="AJ383">
            <v>0</v>
          </cell>
          <cell r="AK383">
            <v>0</v>
          </cell>
          <cell r="AL383">
            <v>2450000</v>
          </cell>
          <cell r="AM383" t="str">
            <v>A</v>
          </cell>
          <cell r="AN383" t="str">
            <v>-</v>
          </cell>
          <cell r="AO383">
            <v>44593</v>
          </cell>
          <cell r="AP383" t="str">
            <v>PKT</v>
          </cell>
          <cell r="AQ383" t="str">
            <v>-</v>
          </cell>
          <cell r="AR383" t="str">
            <v>TL</v>
          </cell>
          <cell r="AS383" t="str">
            <v>TL</v>
          </cell>
          <cell r="AT383" t="str">
            <v>-</v>
          </cell>
          <cell r="AU383" t="str">
            <v>KT</v>
          </cell>
          <cell r="AV383" t="str">
            <v>NT</v>
          </cell>
          <cell r="AW383" t="str">
            <v>D</v>
          </cell>
        </row>
        <row r="384">
          <cell r="C384">
            <v>795739</v>
          </cell>
          <cell r="D384" t="str">
            <v>Surabaya</v>
          </cell>
          <cell r="E384">
            <v>29066</v>
          </cell>
          <cell r="F384" t="str">
            <v>P</v>
          </cell>
          <cell r="G384" t="str">
            <v>Islam</v>
          </cell>
          <cell r="H384" t="str">
            <v>K/2</v>
          </cell>
          <cell r="I384" t="str">
            <v>3578173007790001</v>
          </cell>
          <cell r="J384"/>
          <cell r="K384"/>
          <cell r="L384"/>
          <cell r="M384" t="str">
            <v>SMK</v>
          </cell>
          <cell r="N384" t="str">
            <v>Mesin Tenaga</v>
          </cell>
          <cell r="O384"/>
          <cell r="P384">
            <v>1999</v>
          </cell>
          <cell r="Q384">
            <v>42932</v>
          </cell>
          <cell r="R384">
            <v>43055</v>
          </cell>
          <cell r="S384" t="str">
            <v>Definitif</v>
          </cell>
          <cell r="T384" t="str">
            <v xml:space="preserve">Pelaksana Reparasi dan  Pemeliharaan Mesin </v>
          </cell>
          <cell r="U384" t="str">
            <v xml:space="preserve">Pelaksana Reparasi dan  Pemeliharaan Mesin </v>
          </cell>
          <cell r="V384" t="str">
            <v>-</v>
          </cell>
          <cell r="W384" t="str">
            <v>BAGIAN PERBAIKAN</v>
          </cell>
          <cell r="X384" t="str">
            <v>DIVISI INDUSTRI KOMPONEN &amp; PERMESINAN</v>
          </cell>
          <cell r="Y384" t="str">
            <v>Core</v>
          </cell>
          <cell r="Z384">
            <v>6</v>
          </cell>
          <cell r="AA384">
            <v>1</v>
          </cell>
          <cell r="AB384">
            <v>44424</v>
          </cell>
          <cell r="AC384">
            <v>4500000</v>
          </cell>
          <cell r="AD384">
            <v>500000</v>
          </cell>
          <cell r="AE384">
            <v>443100</v>
          </cell>
          <cell r="AF384">
            <v>0</v>
          </cell>
          <cell r="AG384">
            <v>5443100</v>
          </cell>
          <cell r="AH384">
            <v>2250000</v>
          </cell>
          <cell r="AI384">
            <v>0</v>
          </cell>
          <cell r="AJ384">
            <v>0</v>
          </cell>
          <cell r="AK384">
            <v>0</v>
          </cell>
          <cell r="AL384">
            <v>2250000</v>
          </cell>
          <cell r="AM384" t="str">
            <v>A</v>
          </cell>
          <cell r="AN384" t="str">
            <v>H</v>
          </cell>
          <cell r="AO384">
            <v>44562</v>
          </cell>
          <cell r="AP384" t="str">
            <v>DKP</v>
          </cell>
          <cell r="AQ384" t="str">
            <v>MNT</v>
          </cell>
          <cell r="AR384" t="str">
            <v>TTL</v>
          </cell>
          <cell r="AS384" t="str">
            <v>TTL</v>
          </cell>
          <cell r="AT384" t="str">
            <v>-</v>
          </cell>
          <cell r="AU384" t="str">
            <v>KT</v>
          </cell>
          <cell r="AV384" t="str">
            <v>T</v>
          </cell>
          <cell r="AW384" t="str">
            <v>C</v>
          </cell>
        </row>
        <row r="385">
          <cell r="C385">
            <v>796218</v>
          </cell>
          <cell r="D385" t="str">
            <v>Serang</v>
          </cell>
          <cell r="E385">
            <v>29099</v>
          </cell>
          <cell r="F385" t="str">
            <v>P</v>
          </cell>
          <cell r="G385" t="str">
            <v>Islam</v>
          </cell>
          <cell r="H385" t="str">
            <v>K/1</v>
          </cell>
          <cell r="I385" t="str">
            <v>3672080109790006</v>
          </cell>
          <cell r="J385" t="str">
            <v>Link Kalentemu Timur Rt.004/005 Desa Samangraya Kec.Citangkil Cilegon</v>
          </cell>
          <cell r="K385"/>
          <cell r="L385"/>
          <cell r="M385" t="str">
            <v>SMA/SMK</v>
          </cell>
          <cell r="N385" t="str">
            <v>-</v>
          </cell>
          <cell r="O385"/>
          <cell r="P385" t="str">
            <v>-</v>
          </cell>
          <cell r="Q385">
            <v>43374</v>
          </cell>
          <cell r="R385">
            <v>43374</v>
          </cell>
          <cell r="S385" t="str">
            <v>Definitif</v>
          </cell>
          <cell r="T385" t="str">
            <v>Operator Mesin</v>
          </cell>
          <cell r="U385" t="str">
            <v>Operator Mesin</v>
          </cell>
          <cell r="V385">
            <v>44105</v>
          </cell>
          <cell r="W385" t="str">
            <v>PRODUKSI FABRIKASI</v>
          </cell>
          <cell r="X385" t="str">
            <v>PABRIK KOMPONEN TURBIN</v>
          </cell>
          <cell r="Y385" t="str">
            <v>Core</v>
          </cell>
          <cell r="Z385">
            <v>6</v>
          </cell>
          <cell r="AA385">
            <v>1</v>
          </cell>
          <cell r="AB385">
            <v>44424</v>
          </cell>
          <cell r="AC385">
            <v>4500000</v>
          </cell>
          <cell r="AD385">
            <v>500000</v>
          </cell>
          <cell r="AE385">
            <v>69400</v>
          </cell>
          <cell r="AF385">
            <v>0</v>
          </cell>
          <cell r="AG385">
            <v>5069400</v>
          </cell>
          <cell r="AH385">
            <v>3375000</v>
          </cell>
          <cell r="AI385">
            <v>375000</v>
          </cell>
          <cell r="AJ385">
            <v>69400</v>
          </cell>
          <cell r="AK385">
            <v>0</v>
          </cell>
          <cell r="AL385">
            <v>3819400</v>
          </cell>
          <cell r="AM385" t="str">
            <v>A</v>
          </cell>
          <cell r="AN385" t="str">
            <v>-</v>
          </cell>
          <cell r="AO385" t="str">
            <v>-</v>
          </cell>
          <cell r="AP385" t="str">
            <v>PKT</v>
          </cell>
          <cell r="AQ385" t="str">
            <v>-</v>
          </cell>
          <cell r="AR385" t="str">
            <v>TL</v>
          </cell>
          <cell r="AS385" t="str">
            <v>TL</v>
          </cell>
          <cell r="AT385" t="str">
            <v>-</v>
          </cell>
          <cell r="AU385" t="str">
            <v>KT</v>
          </cell>
          <cell r="AV385" t="str">
            <v>T</v>
          </cell>
          <cell r="AW385" t="str">
            <v>C</v>
          </cell>
        </row>
        <row r="386">
          <cell r="C386">
            <v>796008</v>
          </cell>
          <cell r="D386" t="str">
            <v>Serang</v>
          </cell>
          <cell r="E386">
            <v>29100</v>
          </cell>
          <cell r="F386" t="str">
            <v>P</v>
          </cell>
          <cell r="G386" t="str">
            <v>Islam</v>
          </cell>
          <cell r="H386" t="str">
            <v>K/3</v>
          </cell>
          <cell r="I386" t="str">
            <v>3672080209790002</v>
          </cell>
          <cell r="J386"/>
          <cell r="K386"/>
          <cell r="L386"/>
          <cell r="M386" t="str">
            <v>SMA/SMK</v>
          </cell>
          <cell r="N386" t="str">
            <v>Biologi</v>
          </cell>
          <cell r="O386"/>
          <cell r="P386" t="str">
            <v>-</v>
          </cell>
          <cell r="Q386">
            <v>43374</v>
          </cell>
          <cell r="R386">
            <v>43374</v>
          </cell>
          <cell r="S386" t="str">
            <v>Definitif</v>
          </cell>
          <cell r="T386" t="str">
            <v>Fitter</v>
          </cell>
          <cell r="U386" t="str">
            <v>Fitter</v>
          </cell>
          <cell r="V386">
            <v>44105</v>
          </cell>
          <cell r="W386" t="str">
            <v>PRODUKSI FABRIKASI</v>
          </cell>
          <cell r="X386" t="str">
            <v>PABRIK KOMPONEN TURBIN</v>
          </cell>
          <cell r="Y386" t="str">
            <v>Core</v>
          </cell>
          <cell r="Z386">
            <v>6</v>
          </cell>
          <cell r="AA386">
            <v>2</v>
          </cell>
          <cell r="AB386">
            <v>44424</v>
          </cell>
          <cell r="AC386">
            <v>4900000</v>
          </cell>
          <cell r="AD386">
            <v>544444</v>
          </cell>
          <cell r="AE386">
            <v>772555.55555555597</v>
          </cell>
          <cell r="AF386">
            <v>0</v>
          </cell>
          <cell r="AG386">
            <v>6216999.555555556</v>
          </cell>
          <cell r="AH386">
            <v>3675000</v>
          </cell>
          <cell r="AI386">
            <v>408333.33333333337</v>
          </cell>
          <cell r="AJ386">
            <v>772555.55555555597</v>
          </cell>
          <cell r="AK386">
            <v>0</v>
          </cell>
          <cell r="AL386">
            <v>4855888.8888888899</v>
          </cell>
          <cell r="AM386" t="str">
            <v>A</v>
          </cell>
          <cell r="AN386" t="str">
            <v>-</v>
          </cell>
          <cell r="AO386" t="str">
            <v>-</v>
          </cell>
          <cell r="AP386" t="str">
            <v>PKT</v>
          </cell>
          <cell r="AQ386" t="str">
            <v>-</v>
          </cell>
          <cell r="AR386" t="str">
            <v>TL</v>
          </cell>
          <cell r="AS386" t="str">
            <v>TL</v>
          </cell>
          <cell r="AT386" t="str">
            <v>-</v>
          </cell>
          <cell r="AU386" t="str">
            <v>KT</v>
          </cell>
          <cell r="AV386" t="str">
            <v>NT</v>
          </cell>
          <cell r="AW386" t="str">
            <v>C</v>
          </cell>
        </row>
        <row r="387">
          <cell r="C387">
            <v>796326</v>
          </cell>
          <cell r="D387" t="str">
            <v>Tegal</v>
          </cell>
          <cell r="E387">
            <v>29133</v>
          </cell>
          <cell r="F387" t="str">
            <v>P</v>
          </cell>
          <cell r="G387" t="str">
            <v>Islam</v>
          </cell>
          <cell r="H387" t="str">
            <v>K</v>
          </cell>
          <cell r="I387"/>
          <cell r="J387"/>
          <cell r="K387"/>
          <cell r="L387"/>
          <cell r="M387" t="str">
            <v>SMK</v>
          </cell>
          <cell r="N387" t="str">
            <v>Teknologi dan Industri</v>
          </cell>
          <cell r="O387"/>
          <cell r="P387" t="str">
            <v>-</v>
          </cell>
          <cell r="Q387">
            <v>43891</v>
          </cell>
          <cell r="R387">
            <v>44243</v>
          </cell>
          <cell r="S387" t="str">
            <v>Definitif</v>
          </cell>
          <cell r="T387" t="str">
            <v>Pelaksana Stel</v>
          </cell>
          <cell r="U387" t="str">
            <v>Pelaksana Stel</v>
          </cell>
          <cell r="V387" t="str">
            <v>-</v>
          </cell>
          <cell r="W387" t="str">
            <v>BAGIAN PRODUKSI</v>
          </cell>
          <cell r="X387" t="str">
            <v>PABRIK HIDROMEKANIKAL TEGAL</v>
          </cell>
          <cell r="Y387" t="str">
            <v>Core</v>
          </cell>
          <cell r="Z387">
            <v>6</v>
          </cell>
          <cell r="AA387">
            <v>1</v>
          </cell>
          <cell r="AB387">
            <v>44424</v>
          </cell>
          <cell r="AC387">
            <v>4500000</v>
          </cell>
          <cell r="AD387">
            <v>500000</v>
          </cell>
          <cell r="AE387">
            <v>35100</v>
          </cell>
          <cell r="AF387">
            <v>0</v>
          </cell>
          <cell r="AG387">
            <v>5035100</v>
          </cell>
          <cell r="AH387">
            <v>3375000</v>
          </cell>
          <cell r="AI387">
            <v>375000</v>
          </cell>
          <cell r="AJ387">
            <v>35100</v>
          </cell>
          <cell r="AK387">
            <v>0</v>
          </cell>
          <cell r="AL387">
            <v>3785100</v>
          </cell>
          <cell r="AM387" t="str">
            <v>A</v>
          </cell>
          <cell r="AN387" t="str">
            <v>-</v>
          </cell>
          <cell r="AO387" t="str">
            <v>-</v>
          </cell>
          <cell r="AP387" t="str">
            <v>TGL</v>
          </cell>
          <cell r="AQ387" t="str">
            <v>-</v>
          </cell>
          <cell r="AR387" t="str">
            <v>TL</v>
          </cell>
          <cell r="AS387" t="str">
            <v>TL</v>
          </cell>
          <cell r="AT387" t="str">
            <v>-</v>
          </cell>
          <cell r="AU387" t="str">
            <v>KT</v>
          </cell>
          <cell r="AV387" t="str">
            <v>T</v>
          </cell>
          <cell r="AW387" t="str">
            <v>C</v>
          </cell>
        </row>
        <row r="388">
          <cell r="C388">
            <v>795982</v>
          </cell>
          <cell r="D388" t="str">
            <v>Kunjir</v>
          </cell>
          <cell r="E388">
            <v>29138</v>
          </cell>
          <cell r="F388" t="str">
            <v>P</v>
          </cell>
          <cell r="G388" t="str">
            <v>Islam</v>
          </cell>
          <cell r="H388" t="str">
            <v>K/2</v>
          </cell>
          <cell r="I388" t="str">
            <v>3604101108780060</v>
          </cell>
          <cell r="J388" t="str">
            <v xml:space="preserve">Jl. Raya Serang Sirih Kp.Rahayu Rt.03/Rw.04 Desa Anyar Kecamatan Anyar Kabupaten Serang </v>
          </cell>
          <cell r="K388"/>
          <cell r="L388"/>
          <cell r="M388" t="str">
            <v>SMA/SMK</v>
          </cell>
          <cell r="N388" t="str">
            <v>-</v>
          </cell>
          <cell r="O388"/>
          <cell r="P388" t="str">
            <v>-</v>
          </cell>
          <cell r="Q388">
            <v>43374</v>
          </cell>
          <cell r="R388">
            <v>43374</v>
          </cell>
          <cell r="S388" t="str">
            <v>Definitif</v>
          </cell>
          <cell r="T388" t="str">
            <v>Fitter</v>
          </cell>
          <cell r="U388" t="str">
            <v>Fitter</v>
          </cell>
          <cell r="V388">
            <v>44105</v>
          </cell>
          <cell r="W388" t="str">
            <v>PRODUKSI FABRIKASI</v>
          </cell>
          <cell r="X388" t="str">
            <v>PABRIK KOMPONEN TURBIN</v>
          </cell>
          <cell r="Y388" t="str">
            <v>Core</v>
          </cell>
          <cell r="Z388">
            <v>6</v>
          </cell>
          <cell r="AA388">
            <v>1</v>
          </cell>
          <cell r="AB388">
            <v>44424</v>
          </cell>
          <cell r="AC388">
            <v>4500000</v>
          </cell>
          <cell r="AD388">
            <v>500000</v>
          </cell>
          <cell r="AE388">
            <v>69400</v>
          </cell>
          <cell r="AF388">
            <v>0</v>
          </cell>
          <cell r="AG388">
            <v>5069400</v>
          </cell>
          <cell r="AH388">
            <v>2250000</v>
          </cell>
          <cell r="AI388">
            <v>0</v>
          </cell>
          <cell r="AJ388">
            <v>0</v>
          </cell>
          <cell r="AK388">
            <v>0</v>
          </cell>
          <cell r="AL388">
            <v>2250000</v>
          </cell>
          <cell r="AM388" t="str">
            <v>A</v>
          </cell>
          <cell r="AN388" t="str">
            <v>H</v>
          </cell>
          <cell r="AO388">
            <v>44516</v>
          </cell>
          <cell r="AP388" t="str">
            <v>PKT</v>
          </cell>
          <cell r="AQ388" t="str">
            <v>-</v>
          </cell>
          <cell r="AR388" t="str">
            <v>TL</v>
          </cell>
          <cell r="AS388" t="str">
            <v>TL</v>
          </cell>
          <cell r="AT388" t="str">
            <v>-</v>
          </cell>
          <cell r="AU388" t="str">
            <v>KT</v>
          </cell>
          <cell r="AV388" t="str">
            <v>T</v>
          </cell>
          <cell r="AW388" t="str">
            <v>C</v>
          </cell>
        </row>
        <row r="389">
          <cell r="C389">
            <v>795635</v>
          </cell>
          <cell r="D389" t="str">
            <v>Sidikalang</v>
          </cell>
          <cell r="E389">
            <v>29144</v>
          </cell>
          <cell r="F389" t="str">
            <v>P</v>
          </cell>
          <cell r="G389" t="str">
            <v>Islam</v>
          </cell>
          <cell r="H389" t="str">
            <v>BK</v>
          </cell>
          <cell r="I389" t="str">
            <v>3524260108810001</v>
          </cell>
          <cell r="J389"/>
          <cell r="K389"/>
          <cell r="L389"/>
          <cell r="M389" t="str">
            <v>SMA</v>
          </cell>
          <cell r="N389" t="str">
            <v xml:space="preserve"> SMA  </v>
          </cell>
          <cell r="O389"/>
          <cell r="P389">
            <v>1999</v>
          </cell>
          <cell r="Q389">
            <v>42201</v>
          </cell>
          <cell r="R389">
            <v>42461</v>
          </cell>
          <cell r="S389" t="str">
            <v>Definitif</v>
          </cell>
          <cell r="T389" t="str">
            <v>Pelaksana Stel C Bagian Produksi</v>
          </cell>
          <cell r="U389" t="str">
            <v>Pelaksana Stel C Bagian Produksi</v>
          </cell>
          <cell r="V389">
            <v>44440</v>
          </cell>
          <cell r="W389" t="str">
            <v>BAGIAN PRODUKSI</v>
          </cell>
          <cell r="X389" t="str">
            <v>PABRIK HIDROMEKANIKAL TEGAL</v>
          </cell>
          <cell r="Y389" t="str">
            <v>Core</v>
          </cell>
          <cell r="Z389">
            <v>6</v>
          </cell>
          <cell r="AA389">
            <v>2</v>
          </cell>
          <cell r="AB389">
            <v>44424</v>
          </cell>
          <cell r="AC389">
            <v>4900000</v>
          </cell>
          <cell r="AD389">
            <v>544444</v>
          </cell>
          <cell r="AE389">
            <v>610655.55555555597</v>
          </cell>
          <cell r="AF389">
            <v>0</v>
          </cell>
          <cell r="AG389">
            <v>6055099.555555556</v>
          </cell>
          <cell r="AH389">
            <v>3675000</v>
          </cell>
          <cell r="AI389">
            <v>408333.33333333337</v>
          </cell>
          <cell r="AJ389">
            <v>610655.55555555597</v>
          </cell>
          <cell r="AK389">
            <v>0</v>
          </cell>
          <cell r="AL389">
            <v>4693988.8888888899</v>
          </cell>
          <cell r="AM389" t="str">
            <v>A</v>
          </cell>
          <cell r="AN389" t="str">
            <v>-</v>
          </cell>
          <cell r="AO389" t="str">
            <v>-</v>
          </cell>
          <cell r="AP389" t="str">
            <v>TGL</v>
          </cell>
          <cell r="AQ389" t="str">
            <v>-</v>
          </cell>
          <cell r="AR389" t="str">
            <v>TL</v>
          </cell>
          <cell r="AS389" t="str">
            <v>TL</v>
          </cell>
          <cell r="AT389" t="str">
            <v>-</v>
          </cell>
          <cell r="AU389" t="str">
            <v>KT</v>
          </cell>
          <cell r="AV389" t="str">
            <v>T</v>
          </cell>
          <cell r="AW389" t="str">
            <v>C</v>
          </cell>
        </row>
        <row r="390">
          <cell r="C390">
            <v>795581</v>
          </cell>
          <cell r="D390" t="str">
            <v>Tegal</v>
          </cell>
          <cell r="E390">
            <v>29185</v>
          </cell>
          <cell r="F390" t="str">
            <v>P</v>
          </cell>
          <cell r="G390" t="str">
            <v>Islam</v>
          </cell>
          <cell r="H390" t="str">
            <v>K/1</v>
          </cell>
          <cell r="I390" t="str">
            <v>3376022611790001</v>
          </cell>
          <cell r="J390"/>
          <cell r="K390"/>
          <cell r="L390"/>
          <cell r="M390" t="str">
            <v>STM</v>
          </cell>
          <cell r="N390" t="str">
            <v>Mesin Tenaga</v>
          </cell>
          <cell r="O390"/>
          <cell r="P390">
            <v>1996</v>
          </cell>
          <cell r="Q390">
            <v>41593</v>
          </cell>
          <cell r="R390">
            <v>42005</v>
          </cell>
          <cell r="S390" t="str">
            <v>Definitif</v>
          </cell>
          <cell r="T390" t="str">
            <v xml:space="preserve">Pelaksana Stel Konstruksi C  </v>
          </cell>
          <cell r="U390" t="str">
            <v xml:space="preserve">Pelaksana Stel Konstruksi C  </v>
          </cell>
          <cell r="V390" t="str">
            <v>-</v>
          </cell>
          <cell r="W390" t="str">
            <v>BAGIAN PRODUKSI</v>
          </cell>
          <cell r="X390" t="str">
            <v>PABRIK HIDROMEKANIKAL TEGAL</v>
          </cell>
          <cell r="Y390" t="str">
            <v>Core</v>
          </cell>
          <cell r="Z390">
            <v>6</v>
          </cell>
          <cell r="AA390">
            <v>1</v>
          </cell>
          <cell r="AB390">
            <v>44424</v>
          </cell>
          <cell r="AC390">
            <v>4500000</v>
          </cell>
          <cell r="AD390">
            <v>500000</v>
          </cell>
          <cell r="AE390">
            <v>851100</v>
          </cell>
          <cell r="AF390">
            <v>0</v>
          </cell>
          <cell r="AG390">
            <v>5851100</v>
          </cell>
          <cell r="AH390">
            <v>3375000</v>
          </cell>
          <cell r="AI390">
            <v>375000</v>
          </cell>
          <cell r="AJ390">
            <v>851100</v>
          </cell>
          <cell r="AK390">
            <v>0</v>
          </cell>
          <cell r="AL390">
            <v>4601100</v>
          </cell>
          <cell r="AM390" t="str">
            <v>A</v>
          </cell>
          <cell r="AN390" t="str">
            <v>-</v>
          </cell>
          <cell r="AO390" t="str">
            <v>-</v>
          </cell>
          <cell r="AP390" t="str">
            <v>TGL</v>
          </cell>
          <cell r="AQ390" t="str">
            <v>-</v>
          </cell>
          <cell r="AR390" t="str">
            <v>TL</v>
          </cell>
          <cell r="AS390" t="str">
            <v>TL</v>
          </cell>
          <cell r="AT390" t="str">
            <v>-</v>
          </cell>
          <cell r="AU390" t="str">
            <v>KT</v>
          </cell>
          <cell r="AV390" t="str">
            <v>T</v>
          </cell>
          <cell r="AW390" t="str">
            <v>C</v>
          </cell>
        </row>
        <row r="391">
          <cell r="C391">
            <v>796155</v>
          </cell>
          <cell r="D391" t="str">
            <v>Tasik Malaya</v>
          </cell>
          <cell r="E391">
            <v>29198</v>
          </cell>
          <cell r="F391" t="str">
            <v>P</v>
          </cell>
          <cell r="G391" t="str">
            <v>Islam</v>
          </cell>
          <cell r="H391" t="str">
            <v>K/3</v>
          </cell>
          <cell r="I391" t="str">
            <v>3672020912790003</v>
          </cell>
          <cell r="J391" t="str">
            <v>TAMAN KRAKATAU BLOK I /20 NO:6 RT 01/06 SERANG</v>
          </cell>
          <cell r="K391"/>
          <cell r="L391"/>
          <cell r="M391" t="str">
            <v>SMA/SMK</v>
          </cell>
          <cell r="N391" t="str">
            <v>-</v>
          </cell>
          <cell r="O391"/>
          <cell r="P391" t="str">
            <v>-</v>
          </cell>
          <cell r="Q391">
            <v>43374</v>
          </cell>
          <cell r="R391">
            <v>43374</v>
          </cell>
          <cell r="S391" t="str">
            <v>Definitif</v>
          </cell>
          <cell r="T391" t="str">
            <v>Pelaksana Gudang</v>
          </cell>
          <cell r="U391" t="str">
            <v>Pelaksana Gudang</v>
          </cell>
          <cell r="V391">
            <v>44105</v>
          </cell>
          <cell r="W391" t="str">
            <v>BAGIAN GUDANG</v>
          </cell>
          <cell r="X391" t="str">
            <v>DIVISI PEMBANGKIT</v>
          </cell>
          <cell r="Y391" t="str">
            <v>Core</v>
          </cell>
          <cell r="Z391">
            <v>6</v>
          </cell>
          <cell r="AA391">
            <v>1</v>
          </cell>
          <cell r="AB391">
            <v>44424</v>
          </cell>
          <cell r="AC391">
            <v>4500000</v>
          </cell>
          <cell r="AD391">
            <v>500000</v>
          </cell>
          <cell r="AE391">
            <v>-31100</v>
          </cell>
          <cell r="AF391">
            <v>0</v>
          </cell>
          <cell r="AG391">
            <v>4968900</v>
          </cell>
          <cell r="AH391">
            <v>3375000</v>
          </cell>
          <cell r="AI391">
            <v>375000</v>
          </cell>
          <cell r="AJ391">
            <v>-31100</v>
          </cell>
          <cell r="AK391">
            <v>0</v>
          </cell>
          <cell r="AL391">
            <v>3718900</v>
          </cell>
          <cell r="AM391" t="str">
            <v>A</v>
          </cell>
          <cell r="AN391" t="str">
            <v>H</v>
          </cell>
          <cell r="AO391">
            <v>44743</v>
          </cell>
          <cell r="AP391" t="str">
            <v>DPM</v>
          </cell>
          <cell r="AQ391" t="str">
            <v>PIV</v>
          </cell>
          <cell r="AR391" t="str">
            <v>TTL</v>
          </cell>
          <cell r="AS391" t="str">
            <v>TTL</v>
          </cell>
          <cell r="AT391" t="str">
            <v>-</v>
          </cell>
          <cell r="AU391" t="str">
            <v>KT</v>
          </cell>
          <cell r="AV391" t="str">
            <v>T</v>
          </cell>
          <cell r="AW391" t="str">
            <v>C</v>
          </cell>
        </row>
        <row r="392">
          <cell r="C392">
            <v>796294</v>
          </cell>
          <cell r="D392" t="str">
            <v>Pangkalan Susu</v>
          </cell>
          <cell r="E392">
            <v>29215</v>
          </cell>
          <cell r="F392" t="str">
            <v>P</v>
          </cell>
          <cell r="G392" t="str">
            <v>Islam</v>
          </cell>
          <cell r="H392" t="str">
            <v>BK</v>
          </cell>
          <cell r="I392"/>
          <cell r="J392"/>
          <cell r="K392"/>
          <cell r="L392"/>
          <cell r="M392" t="str">
            <v>SMA</v>
          </cell>
          <cell r="N392" t="str">
            <v>-</v>
          </cell>
          <cell r="O392"/>
          <cell r="P392" t="str">
            <v>-</v>
          </cell>
          <cell r="Q392">
            <v>43877</v>
          </cell>
          <cell r="R392">
            <v>44243</v>
          </cell>
          <cell r="S392" t="str">
            <v>Definitif</v>
          </cell>
          <cell r="T392" t="str">
            <v>Pelaksana Perhitungan Harga</v>
          </cell>
          <cell r="U392" t="str">
            <v>Pelaksana Perhitungan Harga</v>
          </cell>
          <cell r="V392" t="str">
            <v>-</v>
          </cell>
          <cell r="W392" t="str">
            <v>BIDANG PEMASARAN</v>
          </cell>
          <cell r="X392" t="str">
            <v>DIVISI INDUSTRI KOMPONEN &amp; PERMESINAN</v>
          </cell>
          <cell r="Y392" t="str">
            <v>Core</v>
          </cell>
          <cell r="Z392">
            <v>6</v>
          </cell>
          <cell r="AA392">
            <v>1</v>
          </cell>
          <cell r="AB392">
            <v>44424</v>
          </cell>
          <cell r="AC392">
            <v>4500000</v>
          </cell>
          <cell r="AD392">
            <v>500000</v>
          </cell>
          <cell r="AE392">
            <v>35100</v>
          </cell>
          <cell r="AF392">
            <v>0</v>
          </cell>
          <cell r="AG392">
            <v>5035100</v>
          </cell>
          <cell r="AH392">
            <v>2250000</v>
          </cell>
          <cell r="AI392">
            <v>0</v>
          </cell>
          <cell r="AJ392">
            <v>0</v>
          </cell>
          <cell r="AK392">
            <v>0</v>
          </cell>
          <cell r="AL392">
            <v>2250000</v>
          </cell>
          <cell r="AM392" t="str">
            <v>A</v>
          </cell>
          <cell r="AN392" t="str">
            <v>H</v>
          </cell>
          <cell r="AO392">
            <v>44562</v>
          </cell>
          <cell r="AP392" t="str">
            <v>DKP</v>
          </cell>
          <cell r="AQ392" t="str">
            <v>PEM</v>
          </cell>
          <cell r="AR392" t="str">
            <v>TPEM</v>
          </cell>
          <cell r="AS392" t="str">
            <v>TPEM</v>
          </cell>
          <cell r="AT392" t="str">
            <v>-</v>
          </cell>
          <cell r="AU392" t="str">
            <v>KT</v>
          </cell>
          <cell r="AV392" t="str">
            <v>NT</v>
          </cell>
          <cell r="AW392" t="str">
            <v>C</v>
          </cell>
        </row>
        <row r="393">
          <cell r="C393">
            <v>806198</v>
          </cell>
          <cell r="D393" t="str">
            <v>Serang</v>
          </cell>
          <cell r="E393">
            <v>29221</v>
          </cell>
          <cell r="F393" t="str">
            <v>P</v>
          </cell>
          <cell r="G393" t="str">
            <v>Islam</v>
          </cell>
          <cell r="H393" t="str">
            <v>K/3</v>
          </cell>
          <cell r="I393" t="str">
            <v>3672011512920001</v>
          </cell>
          <cell r="J393" t="str">
            <v>JL.SUNAN DERAJAT,LINGK.TEMUGIRING DS/KEL.BANJAR NEGARA RT/RW.003/001 KEC.CIWANDAN KOTA CILEGON BANTEN KOTA CILEGON</v>
          </cell>
          <cell r="K393"/>
          <cell r="L393"/>
          <cell r="M393" t="str">
            <v>SMA/SMK</v>
          </cell>
          <cell r="N393" t="str">
            <v>IPS</v>
          </cell>
          <cell r="O393"/>
          <cell r="P393" t="str">
            <v>-</v>
          </cell>
          <cell r="Q393">
            <v>43374</v>
          </cell>
          <cell r="R393">
            <v>43374</v>
          </cell>
          <cell r="S393" t="str">
            <v>Definitif</v>
          </cell>
          <cell r="T393" t="str">
            <v>Fitter</v>
          </cell>
          <cell r="U393" t="str">
            <v>Fitter</v>
          </cell>
          <cell r="V393">
            <v>44105</v>
          </cell>
          <cell r="W393" t="str">
            <v>PRODUKSI KOMPONEN</v>
          </cell>
          <cell r="X393" t="str">
            <v>PABRIK KOMPONEN TURBIN</v>
          </cell>
          <cell r="Y393" t="str">
            <v>Core</v>
          </cell>
          <cell r="Z393">
            <v>6</v>
          </cell>
          <cell r="AA393">
            <v>1</v>
          </cell>
          <cell r="AB393">
            <v>44424</v>
          </cell>
          <cell r="AC393">
            <v>4500000</v>
          </cell>
          <cell r="AD393">
            <v>500000</v>
          </cell>
          <cell r="AE393">
            <v>69400</v>
          </cell>
          <cell r="AF393">
            <v>0</v>
          </cell>
          <cell r="AG393">
            <v>5069400</v>
          </cell>
          <cell r="AH393">
            <v>3375000</v>
          </cell>
          <cell r="AI393">
            <v>375000</v>
          </cell>
          <cell r="AJ393">
            <v>69400</v>
          </cell>
          <cell r="AK393">
            <v>0</v>
          </cell>
          <cell r="AL393">
            <v>3819400</v>
          </cell>
          <cell r="AM393" t="str">
            <v>A</v>
          </cell>
          <cell r="AN393" t="str">
            <v>-</v>
          </cell>
          <cell r="AO393" t="str">
            <v>-</v>
          </cell>
          <cell r="AP393" t="str">
            <v>PKT</v>
          </cell>
          <cell r="AQ393" t="str">
            <v>-</v>
          </cell>
          <cell r="AR393" t="str">
            <v>TL</v>
          </cell>
          <cell r="AS393" t="str">
            <v>TL</v>
          </cell>
          <cell r="AT393" t="str">
            <v>-</v>
          </cell>
          <cell r="AU393" t="str">
            <v>KT</v>
          </cell>
          <cell r="AV393" t="str">
            <v>NT</v>
          </cell>
          <cell r="AW393" t="str">
            <v>C</v>
          </cell>
        </row>
        <row r="394">
          <cell r="C394">
            <v>806135</v>
          </cell>
          <cell r="D394" t="str">
            <v>Cilegon</v>
          </cell>
          <cell r="E394">
            <v>29265</v>
          </cell>
          <cell r="F394" t="str">
            <v>P</v>
          </cell>
          <cell r="G394" t="str">
            <v>Islam</v>
          </cell>
          <cell r="H394" t="str">
            <v>K/2</v>
          </cell>
          <cell r="I394" t="str">
            <v>3672082409680001</v>
          </cell>
          <cell r="J394" t="str">
            <v>Kp. Baru Rt12/04 Ds. Kebonsari - Kec. Ciwandan  Cilegon</v>
          </cell>
          <cell r="K394"/>
          <cell r="L394"/>
          <cell r="M394" t="str">
            <v>SMA/SMK</v>
          </cell>
          <cell r="N394" t="str">
            <v>MESIN</v>
          </cell>
          <cell r="O394"/>
          <cell r="P394" t="str">
            <v>-</v>
          </cell>
          <cell r="Q394">
            <v>43374</v>
          </cell>
          <cell r="R394">
            <v>43374</v>
          </cell>
          <cell r="S394" t="str">
            <v>Definitif</v>
          </cell>
          <cell r="T394" t="str">
            <v>Operator Mesin</v>
          </cell>
          <cell r="U394" t="str">
            <v>Operator Mesin</v>
          </cell>
          <cell r="V394">
            <v>44105</v>
          </cell>
          <cell r="W394" t="str">
            <v>PRODUKSI PERMESINAN</v>
          </cell>
          <cell r="X394" t="str">
            <v>PABRIK KOMPONEN TURBIN</v>
          </cell>
          <cell r="Y394" t="str">
            <v>Core</v>
          </cell>
          <cell r="Z394">
            <v>6</v>
          </cell>
          <cell r="AA394">
            <v>2</v>
          </cell>
          <cell r="AB394">
            <v>44424</v>
          </cell>
          <cell r="AC394">
            <v>4900000</v>
          </cell>
          <cell r="AD394">
            <v>544444</v>
          </cell>
          <cell r="AE394">
            <v>1211111.138888889</v>
          </cell>
          <cell r="AF394">
            <v>0</v>
          </cell>
          <cell r="AG394">
            <v>6655555.138888889</v>
          </cell>
          <cell r="AH394">
            <v>3675000</v>
          </cell>
          <cell r="AI394">
            <v>408333.33333333337</v>
          </cell>
          <cell r="AJ394">
            <v>1211111.138888889</v>
          </cell>
          <cell r="AK394">
            <v>0</v>
          </cell>
          <cell r="AL394">
            <v>5294444.472222222</v>
          </cell>
          <cell r="AM394" t="str">
            <v>A</v>
          </cell>
          <cell r="AN394" t="str">
            <v>-</v>
          </cell>
          <cell r="AO394" t="str">
            <v>-</v>
          </cell>
          <cell r="AP394" t="str">
            <v>PKT</v>
          </cell>
          <cell r="AQ394" t="str">
            <v>-</v>
          </cell>
          <cell r="AR394" t="str">
            <v>TL</v>
          </cell>
          <cell r="AS394" t="str">
            <v>TL</v>
          </cell>
          <cell r="AT394" t="str">
            <v>-</v>
          </cell>
          <cell r="AU394" t="str">
            <v>KT</v>
          </cell>
          <cell r="AV394" t="str">
            <v>T</v>
          </cell>
          <cell r="AW394" t="str">
            <v>C</v>
          </cell>
        </row>
        <row r="395">
          <cell r="C395">
            <v>806195</v>
          </cell>
          <cell r="D395" t="str">
            <v>Serang</v>
          </cell>
          <cell r="E395">
            <v>29285</v>
          </cell>
          <cell r="F395" t="str">
            <v>P</v>
          </cell>
          <cell r="G395" t="str">
            <v>Islam</v>
          </cell>
          <cell r="H395" t="str">
            <v>K/2</v>
          </cell>
          <cell r="I395" t="str">
            <v>1271162706680000</v>
          </cell>
          <cell r="J395" t="str">
            <v>Link. Kalentemu Barat Rt.001/001 No.28 Kel.Samangraya Kec.Citangkil KOTA CILEGON</v>
          </cell>
          <cell r="K395"/>
          <cell r="L395"/>
          <cell r="M395" t="str">
            <v>SMA/SMK</v>
          </cell>
          <cell r="N395" t="str">
            <v>IPS</v>
          </cell>
          <cell r="O395"/>
          <cell r="P395" t="str">
            <v>-</v>
          </cell>
          <cell r="Q395">
            <v>43374</v>
          </cell>
          <cell r="R395">
            <v>43374</v>
          </cell>
          <cell r="S395" t="str">
            <v>Definitif</v>
          </cell>
          <cell r="T395" t="str">
            <v>Fitter</v>
          </cell>
          <cell r="U395" t="str">
            <v>Fitter</v>
          </cell>
          <cell r="V395">
            <v>44105</v>
          </cell>
          <cell r="W395" t="str">
            <v>PRODUKSI KOMPONEN</v>
          </cell>
          <cell r="X395" t="str">
            <v>PABRIK KOMPONEN TURBIN</v>
          </cell>
          <cell r="Y395" t="str">
            <v>Core</v>
          </cell>
          <cell r="Z395">
            <v>6</v>
          </cell>
          <cell r="AA395">
            <v>1</v>
          </cell>
          <cell r="AB395">
            <v>44424</v>
          </cell>
          <cell r="AC395">
            <v>4500000</v>
          </cell>
          <cell r="AD395">
            <v>500000</v>
          </cell>
          <cell r="AE395">
            <v>-292200</v>
          </cell>
          <cell r="AF395">
            <v>0</v>
          </cell>
          <cell r="AG395">
            <v>4707800</v>
          </cell>
          <cell r="AH395">
            <v>3375000</v>
          </cell>
          <cell r="AI395">
            <v>375000</v>
          </cell>
          <cell r="AJ395">
            <v>-292200</v>
          </cell>
          <cell r="AK395">
            <v>0</v>
          </cell>
          <cell r="AL395">
            <v>3457800</v>
          </cell>
          <cell r="AM395" t="str">
            <v>A</v>
          </cell>
          <cell r="AN395" t="str">
            <v>-</v>
          </cell>
          <cell r="AO395" t="str">
            <v>-</v>
          </cell>
          <cell r="AP395" t="str">
            <v>PKT</v>
          </cell>
          <cell r="AQ395" t="str">
            <v>-</v>
          </cell>
          <cell r="AR395" t="str">
            <v>TL</v>
          </cell>
          <cell r="AS395" t="str">
            <v>TL</v>
          </cell>
          <cell r="AT395" t="str">
            <v>-</v>
          </cell>
          <cell r="AU395" t="str">
            <v>KT</v>
          </cell>
          <cell r="AV395" t="str">
            <v>NT</v>
          </cell>
          <cell r="AW395" t="str">
            <v>C</v>
          </cell>
        </row>
        <row r="396">
          <cell r="C396">
            <v>806133</v>
          </cell>
          <cell r="D396" t="str">
            <v>Ciamis</v>
          </cell>
          <cell r="E396">
            <v>29291</v>
          </cell>
          <cell r="F396" t="str">
            <v>P</v>
          </cell>
          <cell r="G396" t="str">
            <v>Islam</v>
          </cell>
          <cell r="H396" t="str">
            <v>K/2</v>
          </cell>
          <cell r="I396" t="str">
            <v>3515141810670001</v>
          </cell>
          <cell r="J396"/>
          <cell r="K396"/>
          <cell r="L396"/>
          <cell r="M396" t="str">
            <v>SMA/SMK</v>
          </cell>
          <cell r="N396" t="str">
            <v>MESIN</v>
          </cell>
          <cell r="O396"/>
          <cell r="P396" t="str">
            <v>-</v>
          </cell>
          <cell r="Q396">
            <v>43374</v>
          </cell>
          <cell r="R396">
            <v>43374</v>
          </cell>
          <cell r="S396" t="str">
            <v>Definitif</v>
          </cell>
          <cell r="T396" t="str">
            <v>Operator Mesin</v>
          </cell>
          <cell r="U396" t="str">
            <v>Operator Mesin</v>
          </cell>
          <cell r="V396">
            <v>44105</v>
          </cell>
          <cell r="W396" t="str">
            <v>PRODUKSI PERMESINAN</v>
          </cell>
          <cell r="X396" t="str">
            <v>PABRIK KOMPONEN TURBIN</v>
          </cell>
          <cell r="Y396" t="str">
            <v>Core</v>
          </cell>
          <cell r="Z396">
            <v>6</v>
          </cell>
          <cell r="AA396">
            <v>2</v>
          </cell>
          <cell r="AB396">
            <v>44424</v>
          </cell>
          <cell r="AC396">
            <v>4900000</v>
          </cell>
          <cell r="AD396">
            <v>544444</v>
          </cell>
          <cell r="AE396">
            <v>754416.63888888899</v>
          </cell>
          <cell r="AF396">
            <v>0</v>
          </cell>
          <cell r="AG396">
            <v>6198860.638888889</v>
          </cell>
          <cell r="AH396">
            <v>2450000</v>
          </cell>
          <cell r="AI396">
            <v>0</v>
          </cell>
          <cell r="AJ396">
            <v>0</v>
          </cell>
          <cell r="AK396">
            <v>0</v>
          </cell>
          <cell r="AL396">
            <v>2450000</v>
          </cell>
          <cell r="AM396" t="str">
            <v>A</v>
          </cell>
          <cell r="AN396" t="str">
            <v>-</v>
          </cell>
          <cell r="AO396">
            <v>44652</v>
          </cell>
          <cell r="AP396" t="str">
            <v>PKT</v>
          </cell>
          <cell r="AQ396" t="str">
            <v>-</v>
          </cell>
          <cell r="AR396" t="str">
            <v>TL</v>
          </cell>
          <cell r="AS396" t="str">
            <v>TL</v>
          </cell>
          <cell r="AT396" t="str">
            <v>-</v>
          </cell>
          <cell r="AU396" t="str">
            <v>KT</v>
          </cell>
          <cell r="AV396" t="str">
            <v>T</v>
          </cell>
          <cell r="AW396" t="str">
            <v>C</v>
          </cell>
        </row>
        <row r="397">
          <cell r="C397">
            <v>805602</v>
          </cell>
          <cell r="D397" t="str">
            <v>Tulungagung</v>
          </cell>
          <cell r="E397">
            <v>29312</v>
          </cell>
          <cell r="F397" t="str">
            <v>P</v>
          </cell>
          <cell r="G397" t="str">
            <v>Islam</v>
          </cell>
          <cell r="H397" t="str">
            <v>K/3</v>
          </cell>
          <cell r="I397" t="str">
            <v>3604301010790007</v>
          </cell>
          <cell r="J397"/>
          <cell r="K397"/>
          <cell r="L397"/>
          <cell r="M397" t="str">
            <v>STM</v>
          </cell>
          <cell r="N397" t="str">
            <v>Mesin</v>
          </cell>
          <cell r="O397"/>
          <cell r="P397">
            <v>1999</v>
          </cell>
          <cell r="Q397">
            <v>42037</v>
          </cell>
          <cell r="R397">
            <v>42186</v>
          </cell>
          <cell r="S397" t="str">
            <v>Definitif</v>
          </cell>
          <cell r="T397" t="str">
            <v xml:space="preserve">Pemeriksa Produk Akhir A  </v>
          </cell>
          <cell r="U397" t="str">
            <v xml:space="preserve">Pemeriksa Produk Akhir A  </v>
          </cell>
          <cell r="V397" t="str">
            <v>-</v>
          </cell>
          <cell r="W397" t="str">
            <v xml:space="preserve">UNIT PENGENDALIAN KUALITAS </v>
          </cell>
          <cell r="X397" t="str">
            <v>PABRIK PERALATAN INDUSTRI</v>
          </cell>
          <cell r="Y397" t="str">
            <v>Core</v>
          </cell>
          <cell r="Z397">
            <v>6</v>
          </cell>
          <cell r="AA397">
            <v>3</v>
          </cell>
          <cell r="AB397">
            <v>44424</v>
          </cell>
          <cell r="AC397">
            <v>5900000</v>
          </cell>
          <cell r="AD397">
            <v>655556</v>
          </cell>
          <cell r="AE397">
            <v>228394.44444444403</v>
          </cell>
          <cell r="AF397">
            <v>0</v>
          </cell>
          <cell r="AG397">
            <v>6783950.444444444</v>
          </cell>
          <cell r="AH397">
            <v>4425000</v>
          </cell>
          <cell r="AI397">
            <v>491666.66666666674</v>
          </cell>
          <cell r="AJ397">
            <v>228394.44444444403</v>
          </cell>
          <cell r="AK397">
            <v>0</v>
          </cell>
          <cell r="AL397">
            <v>5145061.111111111</v>
          </cell>
          <cell r="AM397" t="str">
            <v>A</v>
          </cell>
          <cell r="AN397" t="str">
            <v>-</v>
          </cell>
          <cell r="AO397" t="str">
            <v>-</v>
          </cell>
          <cell r="AP397" t="str">
            <v>PPI</v>
          </cell>
          <cell r="AQ397" t="str">
            <v>-</v>
          </cell>
          <cell r="AR397" t="str">
            <v>TTL</v>
          </cell>
          <cell r="AS397" t="str">
            <v>TL</v>
          </cell>
          <cell r="AT397" t="str">
            <v>BPP</v>
          </cell>
          <cell r="AU397" t="str">
            <v>KT</v>
          </cell>
          <cell r="AV397" t="str">
            <v>T</v>
          </cell>
          <cell r="AW397" t="str">
            <v>C</v>
          </cell>
        </row>
        <row r="398">
          <cell r="C398">
            <v>805738</v>
          </cell>
          <cell r="D398" t="str">
            <v>Surabaya</v>
          </cell>
          <cell r="E398">
            <v>29315</v>
          </cell>
          <cell r="F398" t="str">
            <v>P</v>
          </cell>
          <cell r="G398" t="str">
            <v>Islam</v>
          </cell>
          <cell r="H398" t="str">
            <v>K/2</v>
          </cell>
          <cell r="I398" t="str">
            <v>3525142305680001</v>
          </cell>
          <cell r="J398"/>
          <cell r="K398"/>
          <cell r="L398" t="str">
            <v>sigid.margono@barata.id</v>
          </cell>
          <cell r="M398" t="str">
            <v>SMA</v>
          </cell>
          <cell r="N398" t="str">
            <v xml:space="preserve">Sosial </v>
          </cell>
          <cell r="O398"/>
          <cell r="P398">
            <v>1998</v>
          </cell>
          <cell r="Q398">
            <v>42932</v>
          </cell>
          <cell r="R398">
            <v>43055</v>
          </cell>
          <cell r="S398" t="str">
            <v>Definitif</v>
          </cell>
          <cell r="T398" t="str">
            <v>Pelaksana Administrasi</v>
          </cell>
          <cell r="U398" t="str">
            <v>Pelaksana Administrasi</v>
          </cell>
          <cell r="V398">
            <v>44608</v>
          </cell>
          <cell r="W398" t="str">
            <v>BAGIAN SUPPLY CHAIN</v>
          </cell>
          <cell r="X398" t="str">
            <v>DIVISI INDUSTRI KOMPONEN &amp; PERMESINAN</v>
          </cell>
          <cell r="Y398" t="str">
            <v>Support</v>
          </cell>
          <cell r="Z398">
            <v>6</v>
          </cell>
          <cell r="AA398">
            <v>1</v>
          </cell>
          <cell r="AB398">
            <v>44424</v>
          </cell>
          <cell r="AC398">
            <v>4500000</v>
          </cell>
          <cell r="AD398">
            <v>500000</v>
          </cell>
          <cell r="AE398">
            <v>647100</v>
          </cell>
          <cell r="AF398">
            <v>0</v>
          </cell>
          <cell r="AG398">
            <v>5647100</v>
          </cell>
          <cell r="AH398">
            <v>3375000</v>
          </cell>
          <cell r="AI398">
            <v>375000</v>
          </cell>
          <cell r="AJ398">
            <v>647100</v>
          </cell>
          <cell r="AK398">
            <v>0</v>
          </cell>
          <cell r="AL398">
            <v>4397100</v>
          </cell>
          <cell r="AM398" t="str">
            <v>A</v>
          </cell>
          <cell r="AN398" t="str">
            <v>-</v>
          </cell>
          <cell r="AO398" t="str">
            <v>-</v>
          </cell>
          <cell r="AP398" t="str">
            <v>DKP</v>
          </cell>
          <cell r="AQ398" t="str">
            <v>PIV</v>
          </cell>
          <cell r="AR398" t="str">
            <v>TTL</v>
          </cell>
          <cell r="AS398" t="str">
            <v>TTL</v>
          </cell>
          <cell r="AT398" t="str">
            <v>-</v>
          </cell>
          <cell r="AU398" t="str">
            <v>KT</v>
          </cell>
          <cell r="AV398" t="str">
            <v>NT</v>
          </cell>
          <cell r="AW398" t="str">
            <v>C</v>
          </cell>
        </row>
        <row r="399">
          <cell r="C399">
            <v>805583</v>
          </cell>
          <cell r="D399" t="str">
            <v>Tegal</v>
          </cell>
          <cell r="E399">
            <v>29330</v>
          </cell>
          <cell r="F399" t="str">
            <v>P</v>
          </cell>
          <cell r="G399" t="str">
            <v>Islam</v>
          </cell>
          <cell r="H399" t="str">
            <v>K/-</v>
          </cell>
          <cell r="I399" t="str">
            <v>3376030405660001</v>
          </cell>
          <cell r="J399"/>
          <cell r="K399"/>
          <cell r="L399"/>
          <cell r="M399" t="str">
            <v>STM</v>
          </cell>
          <cell r="N399" t="str">
            <v>Bangunan</v>
          </cell>
          <cell r="O399"/>
          <cell r="P399">
            <v>1998</v>
          </cell>
          <cell r="Q399">
            <v>41593</v>
          </cell>
          <cell r="R399">
            <v>42005</v>
          </cell>
          <cell r="S399" t="str">
            <v>Definitif</v>
          </cell>
          <cell r="T399" t="str">
            <v xml:space="preserve">Pelaksana Las Listrik Manual D  </v>
          </cell>
          <cell r="U399" t="str">
            <v xml:space="preserve">Pelaksana Las Listrik Manual D  </v>
          </cell>
          <cell r="V399" t="str">
            <v>-</v>
          </cell>
          <cell r="W399" t="str">
            <v>BAGIAN PRODUKSI</v>
          </cell>
          <cell r="X399" t="str">
            <v>PABRIK HIDROMEKANIKAL TEGAL</v>
          </cell>
          <cell r="Y399" t="str">
            <v>Core</v>
          </cell>
          <cell r="Z399">
            <v>6</v>
          </cell>
          <cell r="AA399">
            <v>1</v>
          </cell>
          <cell r="AB399">
            <v>44424</v>
          </cell>
          <cell r="AC399">
            <v>4500000</v>
          </cell>
          <cell r="AD399">
            <v>500000</v>
          </cell>
          <cell r="AE399">
            <v>851100</v>
          </cell>
          <cell r="AF399">
            <v>0</v>
          </cell>
          <cell r="AG399">
            <v>5851100</v>
          </cell>
          <cell r="AH399">
            <v>3375000</v>
          </cell>
          <cell r="AI399">
            <v>375000</v>
          </cell>
          <cell r="AJ399">
            <v>851100</v>
          </cell>
          <cell r="AK399">
            <v>0</v>
          </cell>
          <cell r="AL399">
            <v>4601100</v>
          </cell>
          <cell r="AM399" t="str">
            <v>A</v>
          </cell>
          <cell r="AN399" t="str">
            <v>-</v>
          </cell>
          <cell r="AO399" t="str">
            <v>-</v>
          </cell>
          <cell r="AP399" t="str">
            <v>TGL</v>
          </cell>
          <cell r="AQ399" t="str">
            <v>-</v>
          </cell>
          <cell r="AR399" t="str">
            <v>TL</v>
          </cell>
          <cell r="AS399" t="str">
            <v>TL</v>
          </cell>
          <cell r="AT399" t="str">
            <v>-</v>
          </cell>
          <cell r="AU399" t="str">
            <v>KT</v>
          </cell>
          <cell r="AV399" t="str">
            <v>T</v>
          </cell>
          <cell r="AW399" t="str">
            <v>C</v>
          </cell>
        </row>
        <row r="400">
          <cell r="C400">
            <v>805545</v>
          </cell>
          <cell r="D400" t="str">
            <v>Pacitan</v>
          </cell>
          <cell r="E400">
            <v>29346</v>
          </cell>
          <cell r="F400" t="str">
            <v>P</v>
          </cell>
          <cell r="G400" t="str">
            <v>Islam</v>
          </cell>
          <cell r="H400" t="str">
            <v>K/2</v>
          </cell>
          <cell r="I400" t="str">
            <v>3525160505800121</v>
          </cell>
          <cell r="J400" t="str">
            <v>Jl dr soetomo gg 13a Gresik</v>
          </cell>
          <cell r="K400"/>
          <cell r="L400"/>
          <cell r="M400" t="str">
            <v>SMK</v>
          </cell>
          <cell r="N400" t="str">
            <v>Mekanik Umum</v>
          </cell>
          <cell r="O400"/>
          <cell r="P400" t="str">
            <v>1999</v>
          </cell>
          <cell r="Q400">
            <v>41867</v>
          </cell>
          <cell r="R400">
            <v>41989</v>
          </cell>
          <cell r="S400" t="str">
            <v>Definitif</v>
          </cell>
          <cell r="T400" t="str">
            <v xml:space="preserve">Pelaksana Model  </v>
          </cell>
          <cell r="U400" t="str">
            <v xml:space="preserve">Pelaksana Model  </v>
          </cell>
          <cell r="V400" t="str">
            <v>-</v>
          </cell>
          <cell r="W400" t="str">
            <v>BAGIAN PRODUKSI PENGECORAN 1</v>
          </cell>
          <cell r="X400" t="str">
            <v>PABRIK PENGECORAN</v>
          </cell>
          <cell r="Y400" t="str">
            <v>Core</v>
          </cell>
          <cell r="Z400">
            <v>6</v>
          </cell>
          <cell r="AA400">
            <v>1</v>
          </cell>
          <cell r="AB400">
            <v>44424</v>
          </cell>
          <cell r="AC400">
            <v>4500000</v>
          </cell>
          <cell r="AD400">
            <v>500000</v>
          </cell>
          <cell r="AE400">
            <v>851100</v>
          </cell>
          <cell r="AF400">
            <v>0</v>
          </cell>
          <cell r="AG400">
            <v>5851100</v>
          </cell>
          <cell r="AH400">
            <v>3375000</v>
          </cell>
          <cell r="AI400">
            <v>375000</v>
          </cell>
          <cell r="AJ400">
            <v>851100</v>
          </cell>
          <cell r="AK400">
            <v>0</v>
          </cell>
          <cell r="AL400">
            <v>4601100</v>
          </cell>
          <cell r="AM400" t="str">
            <v>A</v>
          </cell>
          <cell r="AN400" t="str">
            <v>-</v>
          </cell>
          <cell r="AO400" t="str">
            <v>-</v>
          </cell>
          <cell r="AP400" t="str">
            <v>FOU</v>
          </cell>
          <cell r="AQ400" t="str">
            <v>-</v>
          </cell>
          <cell r="AR400" t="str">
            <v>TL</v>
          </cell>
          <cell r="AS400" t="str">
            <v>TL</v>
          </cell>
          <cell r="AT400" t="str">
            <v>BP</v>
          </cell>
          <cell r="AU400" t="str">
            <v>KT</v>
          </cell>
          <cell r="AV400" t="str">
            <v>T</v>
          </cell>
          <cell r="AW400" t="str">
            <v>C</v>
          </cell>
        </row>
        <row r="401">
          <cell r="C401">
            <v>805752</v>
          </cell>
          <cell r="D401" t="str">
            <v>Surabaya</v>
          </cell>
          <cell r="E401">
            <v>29373</v>
          </cell>
          <cell r="F401" t="str">
            <v>P</v>
          </cell>
          <cell r="G401" t="str">
            <v>Islam</v>
          </cell>
          <cell r="H401" t="str">
            <v>K/-</v>
          </cell>
          <cell r="I401" t="str">
            <v>3329091404670005</v>
          </cell>
          <cell r="J401" t="str">
            <v>Dk.Gemol RT 001 RW 003 Jajartunggal Wiyung Surabaya SURABAYA</v>
          </cell>
          <cell r="K401" t="str">
            <v>6282232815672</v>
          </cell>
          <cell r="L401"/>
          <cell r="M401" t="str">
            <v>SMK</v>
          </cell>
          <cell r="N401" t="str">
            <v xml:space="preserve"> Bangunan Gedung</v>
          </cell>
          <cell r="O401"/>
          <cell r="P401">
            <v>2000</v>
          </cell>
          <cell r="Q401">
            <v>42932</v>
          </cell>
          <cell r="R401">
            <v>43055</v>
          </cell>
          <cell r="S401" t="str">
            <v>Definitif</v>
          </cell>
          <cell r="T401" t="str">
            <v>Pelaksana Stel Mekanik (Fabrikasi) Bagian Produksi 4</v>
          </cell>
          <cell r="U401" t="str">
            <v>Pelaksana Stel Mekanik (Fabrikasi) Bagian Produksi 4</v>
          </cell>
          <cell r="V401">
            <v>44061</v>
          </cell>
          <cell r="W401" t="str">
            <v>BAGIAN PRODUKSI PABRIK PERALATAN INDUSTRI 2</v>
          </cell>
          <cell r="X401" t="str">
            <v>PABRIK PERALATAN INDUSTRI</v>
          </cell>
          <cell r="Y401" t="str">
            <v>Core</v>
          </cell>
          <cell r="Z401">
            <v>6</v>
          </cell>
          <cell r="AA401">
            <v>1</v>
          </cell>
          <cell r="AB401">
            <v>44424</v>
          </cell>
          <cell r="AC401">
            <v>4500000</v>
          </cell>
          <cell r="AD401">
            <v>500000</v>
          </cell>
          <cell r="AE401">
            <v>647100</v>
          </cell>
          <cell r="AF401">
            <v>0</v>
          </cell>
          <cell r="AG401">
            <v>5647100</v>
          </cell>
          <cell r="AH401">
            <v>2250000</v>
          </cell>
          <cell r="AI401">
            <v>0</v>
          </cell>
          <cell r="AJ401">
            <v>0</v>
          </cell>
          <cell r="AK401">
            <v>0</v>
          </cell>
          <cell r="AL401">
            <v>2250000</v>
          </cell>
          <cell r="AM401" t="str">
            <v>A</v>
          </cell>
          <cell r="AN401" t="str">
            <v>H</v>
          </cell>
          <cell r="AO401">
            <v>44433</v>
          </cell>
          <cell r="AP401" t="str">
            <v>PPI</v>
          </cell>
          <cell r="AQ401" t="str">
            <v>-</v>
          </cell>
          <cell r="AR401" t="str">
            <v>TL</v>
          </cell>
          <cell r="AS401" t="str">
            <v>TL</v>
          </cell>
          <cell r="AT401" t="str">
            <v>BP</v>
          </cell>
          <cell r="AU401" t="str">
            <v>KT</v>
          </cell>
          <cell r="AV401" t="str">
            <v>T</v>
          </cell>
          <cell r="AW401" t="str">
            <v>C</v>
          </cell>
        </row>
        <row r="402">
          <cell r="C402">
            <v>805579</v>
          </cell>
          <cell r="D402" t="str">
            <v>Surabaya</v>
          </cell>
          <cell r="E402">
            <v>29377</v>
          </cell>
          <cell r="F402" t="str">
            <v>P</v>
          </cell>
          <cell r="G402" t="str">
            <v>Islam</v>
          </cell>
          <cell r="H402" t="str">
            <v>K/2</v>
          </cell>
          <cell r="I402" t="str">
            <v>3578232404910001</v>
          </cell>
          <cell r="J402"/>
          <cell r="K402"/>
          <cell r="L402" t="str">
            <v>nizar@barata.id</v>
          </cell>
          <cell r="M402" t="str">
            <v>D1</v>
          </cell>
          <cell r="N402" t="str">
            <v>Komputer &amp; Administrasi Bisnis</v>
          </cell>
          <cell r="O402"/>
          <cell r="P402" t="str">
            <v>2000</v>
          </cell>
          <cell r="Q402">
            <v>40731</v>
          </cell>
          <cell r="R402">
            <v>41989</v>
          </cell>
          <cell r="S402" t="str">
            <v>Definitif</v>
          </cell>
          <cell r="T402" t="str">
            <v xml:space="preserve">Pelaksana Administrasi Pengadaan  </v>
          </cell>
          <cell r="U402" t="str">
            <v xml:space="preserve">Pelaksana Administrasi Pengadaan  </v>
          </cell>
          <cell r="V402" t="str">
            <v>-</v>
          </cell>
          <cell r="W402" t="str">
            <v>BIDANG PERENCANAAN SUPPLY CHAIN</v>
          </cell>
          <cell r="X402" t="str">
            <v>BIRO MANAJEMEN SUPPLY CHAIN</v>
          </cell>
          <cell r="Y402" t="str">
            <v>Support</v>
          </cell>
          <cell r="Z402">
            <v>6</v>
          </cell>
          <cell r="AA402">
            <v>2</v>
          </cell>
          <cell r="AB402">
            <v>44424</v>
          </cell>
          <cell r="AC402">
            <v>4900000</v>
          </cell>
          <cell r="AD402">
            <v>544444</v>
          </cell>
          <cell r="AE402">
            <v>814655.55555555597</v>
          </cell>
          <cell r="AF402">
            <v>0</v>
          </cell>
          <cell r="AG402">
            <v>6259099.555555556</v>
          </cell>
          <cell r="AH402">
            <v>3675000</v>
          </cell>
          <cell r="AI402">
            <v>408333.33333333337</v>
          </cell>
          <cell r="AJ402">
            <v>814655.55555555597</v>
          </cell>
          <cell r="AK402">
            <v>0</v>
          </cell>
          <cell r="AL402">
            <v>4897988.8888888899</v>
          </cell>
          <cell r="AM402" t="str">
            <v>A</v>
          </cell>
          <cell r="AN402" t="str">
            <v>-</v>
          </cell>
          <cell r="AO402" t="str">
            <v>-</v>
          </cell>
          <cell r="AP402" t="str">
            <v>BSC</v>
          </cell>
          <cell r="AQ402" t="str">
            <v>-</v>
          </cell>
          <cell r="AR402" t="str">
            <v>TTL</v>
          </cell>
          <cell r="AS402" t="str">
            <v>TTL</v>
          </cell>
          <cell r="AT402" t="str">
            <v>-</v>
          </cell>
          <cell r="AU402" t="str">
            <v>KT</v>
          </cell>
          <cell r="AV402" t="str">
            <v>NT</v>
          </cell>
          <cell r="AW402" t="str">
            <v>C</v>
          </cell>
        </row>
        <row r="403">
          <cell r="C403">
            <v>806238</v>
          </cell>
          <cell r="D403" t="str">
            <v>Banyumas</v>
          </cell>
          <cell r="E403">
            <v>29384</v>
          </cell>
          <cell r="F403" t="str">
            <v>P</v>
          </cell>
          <cell r="G403" t="str">
            <v>Islam</v>
          </cell>
          <cell r="H403" t="str">
            <v>K/2</v>
          </cell>
          <cell r="I403" t="str">
            <v>3672051206800011</v>
          </cell>
          <cell r="J403"/>
          <cell r="K403"/>
          <cell r="L403"/>
          <cell r="M403" t="str">
            <v>D3</v>
          </cell>
          <cell r="N403" t="str">
            <v>Mekanik Industri</v>
          </cell>
          <cell r="O403"/>
          <cell r="P403" t="str">
            <v>-</v>
          </cell>
          <cell r="Q403">
            <v>43374</v>
          </cell>
          <cell r="R403">
            <v>43374</v>
          </cell>
          <cell r="S403" t="str">
            <v>Definitif</v>
          </cell>
          <cell r="T403" t="str">
            <v>Junior Officer Pemeriksa Barang</v>
          </cell>
          <cell r="U403" t="str">
            <v>Junior Officer Pemeriksa Barang</v>
          </cell>
          <cell r="V403">
            <v>44105</v>
          </cell>
          <cell r="W403" t="str">
            <v>UNIT QSHE</v>
          </cell>
          <cell r="X403" t="str">
            <v>DIVISI PEMBANGKIT</v>
          </cell>
          <cell r="Y403" t="str">
            <v>Core</v>
          </cell>
          <cell r="Z403">
            <v>5</v>
          </cell>
          <cell r="AA403">
            <v>2</v>
          </cell>
          <cell r="AB403">
            <v>44424</v>
          </cell>
          <cell r="AC403">
            <v>4900000</v>
          </cell>
          <cell r="AD403">
            <v>544444</v>
          </cell>
          <cell r="AE403">
            <v>2935263.638888889</v>
          </cell>
          <cell r="AF403">
            <v>0</v>
          </cell>
          <cell r="AG403">
            <v>8379707.638888889</v>
          </cell>
          <cell r="AH403">
            <v>2450000</v>
          </cell>
          <cell r="AI403">
            <v>0</v>
          </cell>
          <cell r="AJ403">
            <v>0</v>
          </cell>
          <cell r="AK403">
            <v>0</v>
          </cell>
          <cell r="AL403">
            <v>2450000</v>
          </cell>
          <cell r="AM403" t="str">
            <v>A</v>
          </cell>
          <cell r="AN403" t="str">
            <v>-</v>
          </cell>
          <cell r="AO403">
            <v>44593</v>
          </cell>
          <cell r="AP403" t="str">
            <v>DPM</v>
          </cell>
          <cell r="AQ403" t="str">
            <v>QSH</v>
          </cell>
          <cell r="AR403" t="str">
            <v>TADM</v>
          </cell>
          <cell r="AS403" t="str">
            <v>TTL</v>
          </cell>
          <cell r="AT403" t="str">
            <v>-</v>
          </cell>
          <cell r="AU403" t="str">
            <v>KT</v>
          </cell>
          <cell r="AV403" t="str">
            <v>T</v>
          </cell>
          <cell r="AW403" t="str">
            <v>D</v>
          </cell>
        </row>
        <row r="404">
          <cell r="C404">
            <v>806223</v>
          </cell>
          <cell r="D404" t="str">
            <v>Serang</v>
          </cell>
          <cell r="E404">
            <v>29384</v>
          </cell>
          <cell r="F404" t="str">
            <v>P</v>
          </cell>
          <cell r="G404" t="str">
            <v>Islam</v>
          </cell>
          <cell r="H404" t="str">
            <v>K/2</v>
          </cell>
          <cell r="I404" t="str">
            <v>3672011206800002</v>
          </cell>
          <cell r="J404" t="str">
            <v>Jl. Sunan Ampel No. 26 Rt.003 Rw.001 Ds. Warnasari Citangkil Cilegon</v>
          </cell>
          <cell r="K404"/>
          <cell r="L404"/>
          <cell r="M404" t="str">
            <v>SMA/SMK</v>
          </cell>
          <cell r="N404" t="str">
            <v>-</v>
          </cell>
          <cell r="O404"/>
          <cell r="P404" t="str">
            <v>-</v>
          </cell>
          <cell r="Q404">
            <v>43374</v>
          </cell>
          <cell r="R404">
            <v>43374</v>
          </cell>
          <cell r="S404" t="str">
            <v>Definitif</v>
          </cell>
          <cell r="T404" t="str">
            <v>Operator Mesin</v>
          </cell>
          <cell r="U404" t="str">
            <v>Operator Mesin</v>
          </cell>
          <cell r="V404">
            <v>44105</v>
          </cell>
          <cell r="W404" t="str">
            <v>PRODUKSI FABRIKASI</v>
          </cell>
          <cell r="X404" t="str">
            <v>PABRIK KOMPONEN TURBIN</v>
          </cell>
          <cell r="Y404" t="str">
            <v>Core</v>
          </cell>
          <cell r="Z404">
            <v>6</v>
          </cell>
          <cell r="AA404">
            <v>1</v>
          </cell>
          <cell r="AB404">
            <v>44424</v>
          </cell>
          <cell r="AC404">
            <v>4500000</v>
          </cell>
          <cell r="AD404">
            <v>500000</v>
          </cell>
          <cell r="AE404">
            <v>592600</v>
          </cell>
          <cell r="AF404">
            <v>0</v>
          </cell>
          <cell r="AG404">
            <v>5592600</v>
          </cell>
          <cell r="AH404">
            <v>3375000</v>
          </cell>
          <cell r="AI404">
            <v>375000</v>
          </cell>
          <cell r="AJ404">
            <v>592600</v>
          </cell>
          <cell r="AK404">
            <v>0</v>
          </cell>
          <cell r="AL404">
            <v>4342600</v>
          </cell>
          <cell r="AM404" t="str">
            <v>A</v>
          </cell>
          <cell r="AN404" t="str">
            <v>-</v>
          </cell>
          <cell r="AO404" t="str">
            <v>-</v>
          </cell>
          <cell r="AP404" t="str">
            <v>PKT</v>
          </cell>
          <cell r="AQ404" t="str">
            <v>-</v>
          </cell>
          <cell r="AR404" t="str">
            <v>TL</v>
          </cell>
          <cell r="AS404" t="str">
            <v>TL</v>
          </cell>
          <cell r="AT404" t="str">
            <v>-</v>
          </cell>
          <cell r="AU404" t="str">
            <v>KT</v>
          </cell>
          <cell r="AV404" t="str">
            <v>T</v>
          </cell>
          <cell r="AW404" t="str">
            <v>C</v>
          </cell>
        </row>
        <row r="405">
          <cell r="C405">
            <v>805549</v>
          </cell>
          <cell r="D405" t="str">
            <v>Surabaya</v>
          </cell>
          <cell r="E405">
            <v>29395</v>
          </cell>
          <cell r="F405" t="str">
            <v>P</v>
          </cell>
          <cell r="G405" t="str">
            <v>Islam</v>
          </cell>
          <cell r="H405" t="str">
            <v>K/2</v>
          </cell>
          <cell r="I405" t="str">
            <v>3578142306800005</v>
          </cell>
          <cell r="J405"/>
          <cell r="K405"/>
          <cell r="L405"/>
          <cell r="M405" t="str">
            <v>SMK</v>
          </cell>
          <cell r="N405" t="str">
            <v>Mekanik Umum</v>
          </cell>
          <cell r="O405"/>
          <cell r="P405" t="str">
            <v>2000</v>
          </cell>
          <cell r="Q405">
            <v>41867</v>
          </cell>
          <cell r="R405">
            <v>41989</v>
          </cell>
          <cell r="S405" t="str">
            <v>Definitif</v>
          </cell>
          <cell r="T405" t="str">
            <v xml:space="preserve">Pelaksana Cetak  </v>
          </cell>
          <cell r="U405" t="str">
            <v xml:space="preserve">Pelaksana Cetak  </v>
          </cell>
          <cell r="V405" t="str">
            <v>-</v>
          </cell>
          <cell r="W405" t="str">
            <v>BAGIAN PRODUKSI PENGECORAN 1</v>
          </cell>
          <cell r="X405" t="str">
            <v>PABRIK PENGECORAN</v>
          </cell>
          <cell r="Y405" t="str">
            <v>Core</v>
          </cell>
          <cell r="Z405">
            <v>6</v>
          </cell>
          <cell r="AA405">
            <v>1</v>
          </cell>
          <cell r="AB405">
            <v>44424</v>
          </cell>
          <cell r="AC405">
            <v>4500000</v>
          </cell>
          <cell r="AD405">
            <v>500000</v>
          </cell>
          <cell r="AE405">
            <v>851100</v>
          </cell>
          <cell r="AF405">
            <v>0</v>
          </cell>
          <cell r="AG405">
            <v>5851100</v>
          </cell>
          <cell r="AH405">
            <v>3375000</v>
          </cell>
          <cell r="AI405">
            <v>375000</v>
          </cell>
          <cell r="AJ405">
            <v>851100</v>
          </cell>
          <cell r="AK405">
            <v>0</v>
          </cell>
          <cell r="AL405">
            <v>4601100</v>
          </cell>
          <cell r="AM405" t="str">
            <v>A</v>
          </cell>
          <cell r="AN405" t="str">
            <v>-</v>
          </cell>
          <cell r="AO405" t="str">
            <v>-</v>
          </cell>
          <cell r="AP405" t="str">
            <v>FOU</v>
          </cell>
          <cell r="AQ405" t="str">
            <v>-</v>
          </cell>
          <cell r="AR405" t="str">
            <v>TL</v>
          </cell>
          <cell r="AS405" t="str">
            <v>TL</v>
          </cell>
          <cell r="AT405" t="str">
            <v>BP</v>
          </cell>
          <cell r="AU405" t="str">
            <v>KT</v>
          </cell>
          <cell r="AV405" t="str">
            <v>T</v>
          </cell>
          <cell r="AW405" t="str">
            <v>C</v>
          </cell>
        </row>
        <row r="406">
          <cell r="C406">
            <v>805478</v>
          </cell>
          <cell r="D406" t="str">
            <v>Surabaya</v>
          </cell>
          <cell r="E406">
            <v>29436</v>
          </cell>
          <cell r="F406" t="str">
            <v>P</v>
          </cell>
          <cell r="G406" t="str">
            <v>Islam</v>
          </cell>
          <cell r="H406" t="str">
            <v>K/2</v>
          </cell>
          <cell r="I406" t="str">
            <v>3516015004720002</v>
          </cell>
          <cell r="J406"/>
          <cell r="K406"/>
          <cell r="L406"/>
          <cell r="M406" t="str">
            <v>STM</v>
          </cell>
          <cell r="N406" t="str">
            <v>Mesin</v>
          </cell>
          <cell r="O406"/>
          <cell r="P406">
            <v>1998</v>
          </cell>
          <cell r="Q406">
            <v>39860</v>
          </cell>
          <cell r="R406">
            <v>39949</v>
          </cell>
          <cell r="S406" t="str">
            <v>Pjs.</v>
          </cell>
          <cell r="T406" t="str">
            <v>Supervisor Permesinan</v>
          </cell>
          <cell r="U406" t="str">
            <v>Pjs. Supervisor Permesinan</v>
          </cell>
          <cell r="V406">
            <v>43374</v>
          </cell>
          <cell r="W406" t="str">
            <v>BAGIAN PRODUKSI 4</v>
          </cell>
          <cell r="X406" t="str">
            <v>PABRIK PERALATAN INDUSTRI</v>
          </cell>
          <cell r="Y406" t="str">
            <v>Core</v>
          </cell>
          <cell r="Z406">
            <v>4</v>
          </cell>
          <cell r="AA406">
            <v>2</v>
          </cell>
          <cell r="AB406">
            <v>44424</v>
          </cell>
          <cell r="AC406">
            <v>4900000</v>
          </cell>
          <cell r="AD406">
            <v>544444</v>
          </cell>
          <cell r="AE406">
            <v>705462.55555555597</v>
          </cell>
          <cell r="AF406">
            <v>1871793</v>
          </cell>
          <cell r="AG406">
            <v>8021699.555555556</v>
          </cell>
          <cell r="AH406">
            <v>3675000</v>
          </cell>
          <cell r="AI406">
            <v>408333.33333333337</v>
          </cell>
          <cell r="AJ406">
            <v>705462.55555555597</v>
          </cell>
          <cell r="AK406">
            <v>935896.5</v>
          </cell>
          <cell r="AL406">
            <v>5724692.3888888899</v>
          </cell>
          <cell r="AM406" t="str">
            <v>A</v>
          </cell>
          <cell r="AN406" t="str">
            <v>-</v>
          </cell>
          <cell r="AO406" t="str">
            <v>-</v>
          </cell>
          <cell r="AP406" t="str">
            <v>PPI</v>
          </cell>
          <cell r="AQ406" t="str">
            <v>-</v>
          </cell>
          <cell r="AR406" t="str">
            <v>TL</v>
          </cell>
          <cell r="AS406" t="str">
            <v>TTL</v>
          </cell>
          <cell r="AT406" t="str">
            <v>BP</v>
          </cell>
          <cell r="AU406" t="str">
            <v>KT</v>
          </cell>
          <cell r="AV406" t="str">
            <v>T</v>
          </cell>
          <cell r="AW406" t="str">
            <v>C</v>
          </cell>
        </row>
        <row r="407">
          <cell r="C407">
            <v>806303</v>
          </cell>
          <cell r="D407" t="str">
            <v>Tegal</v>
          </cell>
          <cell r="E407">
            <v>29441</v>
          </cell>
          <cell r="F407" t="str">
            <v>P</v>
          </cell>
          <cell r="G407" t="str">
            <v>Islam</v>
          </cell>
          <cell r="H407" t="str">
            <v>K</v>
          </cell>
          <cell r="I407"/>
          <cell r="J407"/>
          <cell r="K407"/>
          <cell r="L407"/>
          <cell r="M407" t="str">
            <v>SMK</v>
          </cell>
          <cell r="N407" t="str">
            <v>Listrik</v>
          </cell>
          <cell r="O407"/>
          <cell r="P407" t="str">
            <v>-</v>
          </cell>
          <cell r="Q407">
            <v>43891</v>
          </cell>
          <cell r="R407">
            <v>44243</v>
          </cell>
          <cell r="S407" t="str">
            <v>Definitif</v>
          </cell>
          <cell r="T407" t="str">
            <v>Pelaksana Pemeliharaan Listrik</v>
          </cell>
          <cell r="U407" t="str">
            <v>Pelaksana Pemeliharaan Listrik</v>
          </cell>
          <cell r="V407" t="str">
            <v>-</v>
          </cell>
          <cell r="W407" t="str">
            <v>BAGIAN PEMELIHARAAN &amp; PERBAIKAN</v>
          </cell>
          <cell r="X407" t="str">
            <v>DIVISI SUMBER DAYA AIR</v>
          </cell>
          <cell r="Y407" t="str">
            <v>Core</v>
          </cell>
          <cell r="Z407">
            <v>6</v>
          </cell>
          <cell r="AA407">
            <v>1</v>
          </cell>
          <cell r="AB407">
            <v>44424</v>
          </cell>
          <cell r="AC407">
            <v>4500000</v>
          </cell>
          <cell r="AD407">
            <v>500000</v>
          </cell>
          <cell r="AE407">
            <v>35100</v>
          </cell>
          <cell r="AF407">
            <v>0</v>
          </cell>
          <cell r="AG407">
            <v>5035100</v>
          </cell>
          <cell r="AH407">
            <v>3375000</v>
          </cell>
          <cell r="AI407">
            <v>375000</v>
          </cell>
          <cell r="AJ407">
            <v>35100</v>
          </cell>
          <cell r="AK407">
            <v>0</v>
          </cell>
          <cell r="AL407">
            <v>3785100</v>
          </cell>
          <cell r="AM407" t="str">
            <v>A</v>
          </cell>
          <cell r="AN407" t="str">
            <v>-</v>
          </cell>
          <cell r="AO407" t="str">
            <v>-</v>
          </cell>
          <cell r="AP407" t="str">
            <v>DSA</v>
          </cell>
          <cell r="AQ407" t="str">
            <v>PIV</v>
          </cell>
          <cell r="AR407" t="str">
            <v>TTL</v>
          </cell>
          <cell r="AS407" t="str">
            <v>TTL</v>
          </cell>
          <cell r="AT407" t="str">
            <v>-</v>
          </cell>
          <cell r="AU407" t="str">
            <v>KT</v>
          </cell>
          <cell r="AV407" t="str">
            <v>T</v>
          </cell>
          <cell r="AW407" t="str">
            <v>C</v>
          </cell>
        </row>
        <row r="408">
          <cell r="C408">
            <v>806057</v>
          </cell>
          <cell r="D408" t="str">
            <v>Bandung</v>
          </cell>
          <cell r="E408">
            <v>29468</v>
          </cell>
          <cell r="F408" t="str">
            <v>P</v>
          </cell>
          <cell r="G408" t="str">
            <v>Islam</v>
          </cell>
          <cell r="H408" t="str">
            <v>K/2</v>
          </cell>
          <cell r="I408" t="str">
            <v>3604012305681252</v>
          </cell>
          <cell r="J408" t="str">
            <v>Link. Karang Tumaritis Rt. 016 Rw.003 Lebak Denok Kec. Citangkil Cilegon</v>
          </cell>
          <cell r="K408"/>
          <cell r="L408"/>
          <cell r="M408" t="str">
            <v>S1</v>
          </cell>
          <cell r="N408" t="str">
            <v>TEKNIK INDUSTRI</v>
          </cell>
          <cell r="O408"/>
          <cell r="P408" t="str">
            <v>-</v>
          </cell>
          <cell r="Q408">
            <v>43374</v>
          </cell>
          <cell r="R408">
            <v>43374</v>
          </cell>
          <cell r="S408" t="str">
            <v>Definitif</v>
          </cell>
          <cell r="T408" t="str">
            <v>Manager Produksi Fabrikasi</v>
          </cell>
          <cell r="U408" t="str">
            <v>Manager Produksi Fabrikasi</v>
          </cell>
          <cell r="V408">
            <v>44562</v>
          </cell>
          <cell r="W408" t="str">
            <v>PRODUKSI FABRIKASI</v>
          </cell>
          <cell r="X408" t="str">
            <v>PABRIK KOMPONEN TURBIN</v>
          </cell>
          <cell r="Y408" t="str">
            <v>Core</v>
          </cell>
          <cell r="Z408">
            <v>3</v>
          </cell>
          <cell r="AA408">
            <v>7</v>
          </cell>
          <cell r="AB408">
            <v>44424</v>
          </cell>
          <cell r="AC408">
            <v>9900000</v>
          </cell>
          <cell r="AD408">
            <v>1100000</v>
          </cell>
          <cell r="AE408">
            <v>2181710.5</v>
          </cell>
          <cell r="AF408">
            <v>2684905</v>
          </cell>
          <cell r="AG408">
            <v>15866615.5</v>
          </cell>
          <cell r="AH408">
            <v>7425000</v>
          </cell>
          <cell r="AI408">
            <v>825000</v>
          </cell>
          <cell r="AJ408">
            <v>2181710.5</v>
          </cell>
          <cell r="AK408">
            <v>1342452.5</v>
          </cell>
          <cell r="AL408">
            <v>11774163</v>
          </cell>
          <cell r="AM408" t="str">
            <v>A</v>
          </cell>
          <cell r="AN408" t="str">
            <v>-</v>
          </cell>
          <cell r="AO408" t="str">
            <v>-</v>
          </cell>
          <cell r="AP408" t="str">
            <v>PKT</v>
          </cell>
          <cell r="AQ408" t="str">
            <v>-</v>
          </cell>
          <cell r="AR408" t="str">
            <v>TTL</v>
          </cell>
          <cell r="AS408" t="str">
            <v>TTL</v>
          </cell>
          <cell r="AT408" t="str">
            <v>-</v>
          </cell>
          <cell r="AU408" t="str">
            <v>KT</v>
          </cell>
          <cell r="AV408" t="str">
            <v>T</v>
          </cell>
          <cell r="AW408" t="str">
            <v>F</v>
          </cell>
        </row>
        <row r="409">
          <cell r="C409">
            <v>805735</v>
          </cell>
          <cell r="D409" t="str">
            <v>Surabaya</v>
          </cell>
          <cell r="E409">
            <v>29470</v>
          </cell>
          <cell r="F409" t="str">
            <v>P</v>
          </cell>
          <cell r="G409" t="str">
            <v>Islam</v>
          </cell>
          <cell r="H409" t="str">
            <v>BK</v>
          </cell>
          <cell r="I409" t="str">
            <v>1271021610750000</v>
          </cell>
          <cell r="J409"/>
          <cell r="K409"/>
          <cell r="L409" t="str">
            <v>mukti@barata.id</v>
          </cell>
          <cell r="M409" t="str">
            <v>S1</v>
          </cell>
          <cell r="N409" t="str">
            <v>Administrasi Publik</v>
          </cell>
          <cell r="O409"/>
          <cell r="P409">
            <v>2006</v>
          </cell>
          <cell r="Q409">
            <v>42932</v>
          </cell>
          <cell r="R409">
            <v>43055</v>
          </cell>
          <cell r="S409" t="str">
            <v>Definitif</v>
          </cell>
          <cell r="T409" t="str">
            <v>Pelaksana Administrasi Kepegawaian Bagian Organisasi &amp; Tata Laksana</v>
          </cell>
          <cell r="U409" t="str">
            <v>Pelaksana Administrasi Kepegawaian Bagian Organisasi &amp; Tata Laksana</v>
          </cell>
          <cell r="V409">
            <v>44104</v>
          </cell>
          <cell r="W409" t="str">
            <v>BAGIAN ORGANISASI &amp; TATA LAKSANA</v>
          </cell>
          <cell r="X409" t="str">
            <v>BIRO HUMAN CAPITAL</v>
          </cell>
          <cell r="Y409" t="str">
            <v>Support</v>
          </cell>
          <cell r="Z409">
            <v>6</v>
          </cell>
          <cell r="AA409">
            <v>1</v>
          </cell>
          <cell r="AB409">
            <v>44424</v>
          </cell>
          <cell r="AC409">
            <v>4500000</v>
          </cell>
          <cell r="AD409">
            <v>500000</v>
          </cell>
          <cell r="AE409">
            <v>443100</v>
          </cell>
          <cell r="AF409">
            <v>0</v>
          </cell>
          <cell r="AG409">
            <v>5443100</v>
          </cell>
          <cell r="AH409">
            <v>2250000</v>
          </cell>
          <cell r="AI409">
            <v>0</v>
          </cell>
          <cell r="AJ409">
            <v>0</v>
          </cell>
          <cell r="AK409">
            <v>0</v>
          </cell>
          <cell r="AL409">
            <v>2250000</v>
          </cell>
          <cell r="AM409" t="str">
            <v>A</v>
          </cell>
          <cell r="AN409" t="str">
            <v>H</v>
          </cell>
          <cell r="AO409">
            <v>44433</v>
          </cell>
          <cell r="AP409" t="str">
            <v>BHC</v>
          </cell>
          <cell r="AQ409" t="str">
            <v>-</v>
          </cell>
          <cell r="AR409" t="str">
            <v>TADM</v>
          </cell>
          <cell r="AS409" t="str">
            <v>TADM</v>
          </cell>
          <cell r="AT409" t="str">
            <v>-</v>
          </cell>
          <cell r="AU409" t="str">
            <v>KT</v>
          </cell>
          <cell r="AV409" t="str">
            <v>NT</v>
          </cell>
          <cell r="AW409" t="str">
            <v>F</v>
          </cell>
        </row>
        <row r="410">
          <cell r="C410">
            <v>805970</v>
          </cell>
          <cell r="D410" t="str">
            <v>Serang</v>
          </cell>
          <cell r="E410">
            <v>29521</v>
          </cell>
          <cell r="F410" t="str">
            <v>P</v>
          </cell>
          <cell r="G410" t="str">
            <v>Islam</v>
          </cell>
          <cell r="H410" t="str">
            <v>K/2</v>
          </cell>
          <cell r="I410" t="str">
            <v>3604322710800001</v>
          </cell>
          <cell r="J410" t="str">
            <v>Kp Gunung Pal Rt.06/03  Mancak</v>
          </cell>
          <cell r="K410"/>
          <cell r="L410"/>
          <cell r="M410" t="str">
            <v>SMA/SMK</v>
          </cell>
          <cell r="N410" t="str">
            <v>-</v>
          </cell>
          <cell r="O410"/>
          <cell r="P410" t="str">
            <v>-</v>
          </cell>
          <cell r="Q410">
            <v>43374</v>
          </cell>
          <cell r="R410">
            <v>43374</v>
          </cell>
          <cell r="S410" t="str">
            <v>Definitif</v>
          </cell>
          <cell r="T410" t="str">
            <v>Fitter</v>
          </cell>
          <cell r="U410" t="str">
            <v>Fitter</v>
          </cell>
          <cell r="V410">
            <v>44105</v>
          </cell>
          <cell r="W410" t="str">
            <v>PRODUKSI FABRIKASI</v>
          </cell>
          <cell r="X410" t="str">
            <v>PABRIK KOMPONEN TURBIN</v>
          </cell>
          <cell r="Y410" t="str">
            <v>Core</v>
          </cell>
          <cell r="Z410">
            <v>6</v>
          </cell>
          <cell r="AA410">
            <v>1</v>
          </cell>
          <cell r="AB410">
            <v>44424</v>
          </cell>
          <cell r="AC410">
            <v>4500000</v>
          </cell>
          <cell r="AD410">
            <v>500000</v>
          </cell>
          <cell r="AE410">
            <v>-430800</v>
          </cell>
          <cell r="AF410">
            <v>0</v>
          </cell>
          <cell r="AG410">
            <v>4569200</v>
          </cell>
          <cell r="AH410">
            <v>2250000</v>
          </cell>
          <cell r="AI410">
            <v>0</v>
          </cell>
          <cell r="AJ410">
            <v>0</v>
          </cell>
          <cell r="AK410">
            <v>0</v>
          </cell>
          <cell r="AL410">
            <v>2250000</v>
          </cell>
          <cell r="AM410" t="str">
            <v>A</v>
          </cell>
          <cell r="AN410" t="str">
            <v>H</v>
          </cell>
          <cell r="AO410">
            <v>44562</v>
          </cell>
          <cell r="AP410" t="str">
            <v>PKT</v>
          </cell>
          <cell r="AQ410" t="str">
            <v>-</v>
          </cell>
          <cell r="AR410" t="str">
            <v>TL</v>
          </cell>
          <cell r="AS410" t="str">
            <v>TL</v>
          </cell>
          <cell r="AT410" t="str">
            <v>-</v>
          </cell>
          <cell r="AU410" t="str">
            <v>KT</v>
          </cell>
          <cell r="AV410" t="str">
            <v>T</v>
          </cell>
          <cell r="AW410" t="str">
            <v>C</v>
          </cell>
        </row>
        <row r="411">
          <cell r="C411">
            <v>805920</v>
          </cell>
          <cell r="D411" t="str">
            <v>Cilegon</v>
          </cell>
          <cell r="E411">
            <v>29543</v>
          </cell>
          <cell r="F411" t="str">
            <v>P</v>
          </cell>
          <cell r="G411" t="str">
            <v>Islam</v>
          </cell>
          <cell r="H411" t="str">
            <v>K/3</v>
          </cell>
          <cell r="I411" t="str">
            <v>3672051811800002</v>
          </cell>
          <cell r="J411"/>
          <cell r="K411"/>
          <cell r="L411"/>
          <cell r="M411" t="str">
            <v>SMA/SMK</v>
          </cell>
          <cell r="N411" t="str">
            <v>Mesin</v>
          </cell>
          <cell r="O411"/>
          <cell r="P411" t="str">
            <v>-</v>
          </cell>
          <cell r="Q411">
            <v>43374</v>
          </cell>
          <cell r="R411">
            <v>43374</v>
          </cell>
          <cell r="S411" t="str">
            <v>Definitif</v>
          </cell>
          <cell r="T411" t="str">
            <v>Supervisor Pengendalian Produksi</v>
          </cell>
          <cell r="U411" t="str">
            <v>Supervisor Pengendalian Produksi</v>
          </cell>
          <cell r="V411">
            <v>44667</v>
          </cell>
          <cell r="W411" t="str">
            <v>BAGIAN PERENCANAAN &amp; PENGENDALIAN PRODUKSI</v>
          </cell>
          <cell r="X411" t="str">
            <v>DIVISI PEMBANGKIT</v>
          </cell>
          <cell r="Y411" t="str">
            <v>Core</v>
          </cell>
          <cell r="Z411">
            <v>4</v>
          </cell>
          <cell r="AA411">
            <v>3</v>
          </cell>
          <cell r="AB411">
            <v>44424</v>
          </cell>
          <cell r="AC411">
            <v>5900000</v>
          </cell>
          <cell r="AD411">
            <v>655556</v>
          </cell>
          <cell r="AE411">
            <v>-1753042.9722222229</v>
          </cell>
          <cell r="AF411">
            <v>2079770</v>
          </cell>
          <cell r="AG411">
            <v>6882283.0277777771</v>
          </cell>
          <cell r="AH411">
            <v>4425000</v>
          </cell>
          <cell r="AI411">
            <v>491666.66666666674</v>
          </cell>
          <cell r="AJ411">
            <v>-1753042.9722222229</v>
          </cell>
          <cell r="AK411">
            <v>1039885</v>
          </cell>
          <cell r="AL411">
            <v>4203508.694444444</v>
          </cell>
          <cell r="AM411" t="str">
            <v>A</v>
          </cell>
          <cell r="AN411" t="str">
            <v>-</v>
          </cell>
          <cell r="AO411" t="str">
            <v>-</v>
          </cell>
          <cell r="AP411" t="str">
            <v>DPM</v>
          </cell>
          <cell r="AQ411" t="str">
            <v>PIV</v>
          </cell>
          <cell r="AR411" t="str">
            <v>TTL</v>
          </cell>
          <cell r="AS411" t="str">
            <v>TTL</v>
          </cell>
          <cell r="AT411" t="str">
            <v>-</v>
          </cell>
          <cell r="AU411" t="str">
            <v>KT</v>
          </cell>
          <cell r="AV411" t="str">
            <v>T</v>
          </cell>
          <cell r="AW411" t="str">
            <v>C</v>
          </cell>
        </row>
        <row r="412">
          <cell r="C412">
            <v>806128</v>
          </cell>
          <cell r="D412" t="str">
            <v>Serang</v>
          </cell>
          <cell r="E412">
            <v>29573</v>
          </cell>
          <cell r="F412" t="str">
            <v>P</v>
          </cell>
          <cell r="G412" t="str">
            <v>Islam</v>
          </cell>
          <cell r="H412" t="str">
            <v>K/3</v>
          </cell>
          <cell r="I412" t="str">
            <v>3672081812800002</v>
          </cell>
          <cell r="J412" t="str">
            <v>Link.kubang lesung kulon RT 3 RW 4 Cilegon</v>
          </cell>
          <cell r="K412"/>
          <cell r="L412"/>
          <cell r="M412" t="str">
            <v>S1</v>
          </cell>
          <cell r="N412" t="str">
            <v>MESIN</v>
          </cell>
          <cell r="O412"/>
          <cell r="P412" t="str">
            <v>-</v>
          </cell>
          <cell r="Q412">
            <v>43374</v>
          </cell>
          <cell r="R412">
            <v>43374</v>
          </cell>
          <cell r="S412" t="str">
            <v>Definitif</v>
          </cell>
          <cell r="T412" t="str">
            <v>Operator Mesin</v>
          </cell>
          <cell r="U412" t="str">
            <v>Operator Mesin</v>
          </cell>
          <cell r="V412">
            <v>44105</v>
          </cell>
          <cell r="W412" t="str">
            <v>PRODUKSI PERMESINAN</v>
          </cell>
          <cell r="X412" t="str">
            <v>PABRIK KOMPONEN TURBIN</v>
          </cell>
          <cell r="Y412" t="str">
            <v>Core</v>
          </cell>
          <cell r="Z412">
            <v>6</v>
          </cell>
          <cell r="AA412">
            <v>1</v>
          </cell>
          <cell r="AB412">
            <v>44424</v>
          </cell>
          <cell r="AC412">
            <v>4500000</v>
          </cell>
          <cell r="AD412">
            <v>500000</v>
          </cell>
          <cell r="AE412">
            <v>592600</v>
          </cell>
          <cell r="AF412">
            <v>0</v>
          </cell>
          <cell r="AG412">
            <v>5592600</v>
          </cell>
          <cell r="AH412">
            <v>2250000</v>
          </cell>
          <cell r="AI412">
            <v>0</v>
          </cell>
          <cell r="AJ412">
            <v>0</v>
          </cell>
          <cell r="AK412">
            <v>0</v>
          </cell>
          <cell r="AL412">
            <v>2250000</v>
          </cell>
          <cell r="AM412" t="str">
            <v>A</v>
          </cell>
          <cell r="AN412" t="str">
            <v>H</v>
          </cell>
          <cell r="AO412">
            <v>44516</v>
          </cell>
          <cell r="AP412" t="str">
            <v>PKT</v>
          </cell>
          <cell r="AQ412" t="str">
            <v>-</v>
          </cell>
          <cell r="AR412" t="str">
            <v>TL</v>
          </cell>
          <cell r="AS412" t="str">
            <v>TL</v>
          </cell>
          <cell r="AT412" t="str">
            <v>-</v>
          </cell>
          <cell r="AU412" t="str">
            <v>KT</v>
          </cell>
          <cell r="AV412" t="str">
            <v>T</v>
          </cell>
          <cell r="AW412" t="str">
            <v>F</v>
          </cell>
        </row>
        <row r="413">
          <cell r="C413">
            <v>806068</v>
          </cell>
          <cell r="D413" t="str">
            <v>Serang</v>
          </cell>
          <cell r="E413">
            <v>29579</v>
          </cell>
          <cell r="F413" t="str">
            <v>P</v>
          </cell>
          <cell r="G413" t="str">
            <v>Islam</v>
          </cell>
          <cell r="H413" t="str">
            <v>K/3</v>
          </cell>
          <cell r="I413" t="str">
            <v>3525164108930002</v>
          </cell>
          <cell r="J413" t="str">
            <v>Kp.tegal,RT.03/RW.01,Desa cikoneng Anyer,serang</v>
          </cell>
          <cell r="K413"/>
          <cell r="L413"/>
          <cell r="M413" t="str">
            <v>SMA/SMK</v>
          </cell>
          <cell r="N413" t="str">
            <v>IPS</v>
          </cell>
          <cell r="O413"/>
          <cell r="P413" t="str">
            <v>-</v>
          </cell>
          <cell r="Q413">
            <v>43374</v>
          </cell>
          <cell r="R413">
            <v>43374</v>
          </cell>
          <cell r="S413" t="str">
            <v>Definitif</v>
          </cell>
          <cell r="T413" t="str">
            <v>Pelaksana Ahli Fabrikasi</v>
          </cell>
          <cell r="U413" t="str">
            <v>Pelaksana Ahli Fabrikasi</v>
          </cell>
          <cell r="V413">
            <v>44105</v>
          </cell>
          <cell r="W413" t="str">
            <v>PRODUKSI FABRIKASI</v>
          </cell>
          <cell r="X413" t="str">
            <v>PABRIK KOMPONEN TURBIN</v>
          </cell>
          <cell r="Y413" t="str">
            <v>Core</v>
          </cell>
          <cell r="Z413">
            <v>6</v>
          </cell>
          <cell r="AA413">
            <v>1</v>
          </cell>
          <cell r="AB413">
            <v>44424</v>
          </cell>
          <cell r="AC413">
            <v>4500000</v>
          </cell>
          <cell r="AD413">
            <v>500000</v>
          </cell>
          <cell r="AE413">
            <v>69400</v>
          </cell>
          <cell r="AF413">
            <v>0</v>
          </cell>
          <cell r="AG413">
            <v>5069400</v>
          </cell>
          <cell r="AH413">
            <v>3375000</v>
          </cell>
          <cell r="AI413">
            <v>375000</v>
          </cell>
          <cell r="AJ413">
            <v>69400</v>
          </cell>
          <cell r="AK413">
            <v>0</v>
          </cell>
          <cell r="AL413">
            <v>3819400</v>
          </cell>
          <cell r="AM413" t="str">
            <v>A</v>
          </cell>
          <cell r="AN413" t="str">
            <v>-</v>
          </cell>
          <cell r="AO413" t="str">
            <v>-</v>
          </cell>
          <cell r="AP413" t="str">
            <v>PKT</v>
          </cell>
          <cell r="AQ413" t="str">
            <v>-</v>
          </cell>
          <cell r="AR413" t="str">
            <v>TL</v>
          </cell>
          <cell r="AS413" t="str">
            <v>TL</v>
          </cell>
          <cell r="AT413" t="str">
            <v>-</v>
          </cell>
          <cell r="AU413" t="str">
            <v>KT</v>
          </cell>
          <cell r="AV413" t="str">
            <v>NT</v>
          </cell>
          <cell r="AW413" t="str">
            <v>C</v>
          </cell>
        </row>
        <row r="414">
          <cell r="C414">
            <v>815492</v>
          </cell>
          <cell r="D414" t="str">
            <v>Mojokerto</v>
          </cell>
          <cell r="E414">
            <v>29596</v>
          </cell>
          <cell r="F414" t="str">
            <v>P</v>
          </cell>
          <cell r="G414" t="str">
            <v>Islam</v>
          </cell>
          <cell r="H414" t="str">
            <v>K/2</v>
          </cell>
          <cell r="I414" t="str">
            <v>3525161001810122</v>
          </cell>
          <cell r="J414"/>
          <cell r="K414"/>
          <cell r="L414"/>
          <cell r="M414" t="str">
            <v>SMA</v>
          </cell>
          <cell r="N414" t="str">
            <v xml:space="preserve"> IPA </v>
          </cell>
          <cell r="O414"/>
          <cell r="P414">
            <v>1999</v>
          </cell>
          <cell r="Q414">
            <v>40041</v>
          </cell>
          <cell r="R414">
            <v>40148</v>
          </cell>
          <cell r="S414" t="str">
            <v>Definitif</v>
          </cell>
          <cell r="T414" t="str">
            <v>Operator Mesin Bubut Vertikal B Bagian Produksi 4</v>
          </cell>
          <cell r="U414" t="str">
            <v>Operator Mesin Bubut Vertikal B Bagian Produksi 4</v>
          </cell>
          <cell r="V414">
            <v>44061</v>
          </cell>
          <cell r="W414" t="str">
            <v>BAGIAN PRODUKSI PABRIK PERALATAN INDUSTRI 2</v>
          </cell>
          <cell r="X414" t="str">
            <v>PABRIK PERALATAN INDUSTRI</v>
          </cell>
          <cell r="Y414" t="str">
            <v>Core</v>
          </cell>
          <cell r="Z414">
            <v>6</v>
          </cell>
          <cell r="AA414">
            <v>2</v>
          </cell>
          <cell r="AB414">
            <v>44424</v>
          </cell>
          <cell r="AC414">
            <v>4900000</v>
          </cell>
          <cell r="AD414">
            <v>544444</v>
          </cell>
          <cell r="AE414">
            <v>1018655.555555556</v>
          </cell>
          <cell r="AF414">
            <v>0</v>
          </cell>
          <cell r="AG414">
            <v>6463099.555555556</v>
          </cell>
          <cell r="AH414">
            <v>3675000</v>
          </cell>
          <cell r="AI414">
            <v>408333.33333333337</v>
          </cell>
          <cell r="AJ414">
            <v>1018655.555555556</v>
          </cell>
          <cell r="AK414">
            <v>0</v>
          </cell>
          <cell r="AL414">
            <v>5101988.8888888899</v>
          </cell>
          <cell r="AM414" t="str">
            <v>A</v>
          </cell>
          <cell r="AN414" t="str">
            <v>-</v>
          </cell>
          <cell r="AO414" t="str">
            <v>-</v>
          </cell>
          <cell r="AP414" t="str">
            <v>PPI</v>
          </cell>
          <cell r="AQ414" t="str">
            <v>-</v>
          </cell>
          <cell r="AR414" t="str">
            <v>TL</v>
          </cell>
          <cell r="AS414" t="str">
            <v>TL</v>
          </cell>
          <cell r="AT414" t="str">
            <v>BP</v>
          </cell>
          <cell r="AU414" t="str">
            <v>KT</v>
          </cell>
          <cell r="AV414" t="str">
            <v>NT</v>
          </cell>
          <cell r="AW414" t="str">
            <v>C</v>
          </cell>
        </row>
        <row r="415">
          <cell r="C415">
            <v>816237</v>
          </cell>
          <cell r="D415" t="str">
            <v>Bogor</v>
          </cell>
          <cell r="E415">
            <v>29603</v>
          </cell>
          <cell r="F415" t="str">
            <v>P</v>
          </cell>
          <cell r="G415" t="str">
            <v>Islam</v>
          </cell>
          <cell r="H415" t="str">
            <v>K/2</v>
          </cell>
          <cell r="I415" t="str">
            <v>3672081701810003</v>
          </cell>
          <cell r="J415" t="str">
            <v>Link. Ramanuju Baru No.25 Rt02/Rw09 Citangkil Cilegon</v>
          </cell>
          <cell r="K415"/>
          <cell r="L415"/>
          <cell r="M415" t="str">
            <v>D3</v>
          </cell>
          <cell r="N415" t="str">
            <v xml:space="preserve"> PENDIDIKAN KHUSUS KEJURUAN TEKNIK</v>
          </cell>
          <cell r="O415"/>
          <cell r="P415" t="str">
            <v>-</v>
          </cell>
          <cell r="Q415">
            <v>43374</v>
          </cell>
          <cell r="R415">
            <v>43374</v>
          </cell>
          <cell r="S415" t="str">
            <v>Definitif</v>
          </cell>
          <cell r="T415" t="str">
            <v>Junior Officer Pemeriksa Barang</v>
          </cell>
          <cell r="U415" t="str">
            <v>Junior Officer Pemeriksa Barang</v>
          </cell>
          <cell r="V415">
            <v>44105</v>
          </cell>
          <cell r="W415" t="str">
            <v>UNIT QSHE</v>
          </cell>
          <cell r="X415" t="str">
            <v>DIVISI PEMBANGKIT</v>
          </cell>
          <cell r="Y415" t="str">
            <v>Core</v>
          </cell>
          <cell r="Z415">
            <v>5</v>
          </cell>
          <cell r="AA415">
            <v>3</v>
          </cell>
          <cell r="AB415">
            <v>44424</v>
          </cell>
          <cell r="AC415">
            <v>5900000</v>
          </cell>
          <cell r="AD415">
            <v>655556</v>
          </cell>
          <cell r="AE415">
            <v>1476055.861111111</v>
          </cell>
          <cell r="AF415">
            <v>0</v>
          </cell>
          <cell r="AG415">
            <v>8031611.861111111</v>
          </cell>
          <cell r="AH415">
            <v>4425000</v>
          </cell>
          <cell r="AI415">
            <v>491666.66666666674</v>
          </cell>
          <cell r="AJ415">
            <v>1476055.861111111</v>
          </cell>
          <cell r="AK415">
            <v>0</v>
          </cell>
          <cell r="AL415">
            <v>6392722.527777778</v>
          </cell>
          <cell r="AM415" t="str">
            <v>A</v>
          </cell>
          <cell r="AN415" t="str">
            <v>-</v>
          </cell>
          <cell r="AO415" t="str">
            <v>-</v>
          </cell>
          <cell r="AP415" t="str">
            <v>DPM</v>
          </cell>
          <cell r="AQ415" t="str">
            <v>QSH</v>
          </cell>
          <cell r="AR415" t="str">
            <v>TADM</v>
          </cell>
          <cell r="AS415" t="str">
            <v>TTL</v>
          </cell>
          <cell r="AT415" t="str">
            <v>-</v>
          </cell>
          <cell r="AU415" t="str">
            <v>KT</v>
          </cell>
          <cell r="AV415" t="str">
            <v>T</v>
          </cell>
          <cell r="AW415" t="str">
            <v>D</v>
          </cell>
        </row>
        <row r="416">
          <cell r="C416">
            <v>815766</v>
          </cell>
          <cell r="D416" t="str">
            <v>Tegal</v>
          </cell>
          <cell r="E416">
            <v>29619</v>
          </cell>
          <cell r="F416" t="str">
            <v>P</v>
          </cell>
          <cell r="G416" t="str">
            <v>Islam</v>
          </cell>
          <cell r="H416" t="str">
            <v>BK</v>
          </cell>
          <cell r="I416" t="str">
            <v>3328011205710004</v>
          </cell>
          <cell r="J416" t="str">
            <v>Desa Tegal wangi rt.06 rw.02 kec.talang kab.tegal jateng Kab.tegal</v>
          </cell>
          <cell r="K416" t="str">
            <v>628563001297</v>
          </cell>
          <cell r="L416"/>
          <cell r="M416" t="str">
            <v>SMK</v>
          </cell>
          <cell r="N416" t="str">
            <v>Mesin Produksi</v>
          </cell>
          <cell r="O416"/>
          <cell r="P416">
            <v>1999</v>
          </cell>
          <cell r="Q416">
            <v>42932</v>
          </cell>
          <cell r="R416">
            <v>43055</v>
          </cell>
          <cell r="S416" t="str">
            <v>Definitif</v>
          </cell>
          <cell r="T416" t="str">
            <v xml:space="preserve">Pelaksana Pemeriksa Produk Akhir </v>
          </cell>
          <cell r="U416" t="str">
            <v xml:space="preserve">Pelaksana Pemeriksa Produk Akhir </v>
          </cell>
          <cell r="V416" t="str">
            <v>-</v>
          </cell>
          <cell r="W416" t="str">
            <v>UNIT PENGENDALIAN KUALITAS</v>
          </cell>
          <cell r="X416" t="str">
            <v>PABRIK HIDROMEKANIKAL TEGAL</v>
          </cell>
          <cell r="Y416" t="str">
            <v>Core</v>
          </cell>
          <cell r="Z416">
            <v>6</v>
          </cell>
          <cell r="AA416">
            <v>1</v>
          </cell>
          <cell r="AB416">
            <v>44424</v>
          </cell>
          <cell r="AC416">
            <v>4500000</v>
          </cell>
          <cell r="AD416">
            <v>500000</v>
          </cell>
          <cell r="AE416">
            <v>443100</v>
          </cell>
          <cell r="AF416">
            <v>0</v>
          </cell>
          <cell r="AG416">
            <v>5443100</v>
          </cell>
          <cell r="AH416">
            <v>3375000</v>
          </cell>
          <cell r="AI416">
            <v>375000</v>
          </cell>
          <cell r="AJ416">
            <v>443100</v>
          </cell>
          <cell r="AK416">
            <v>0</v>
          </cell>
          <cell r="AL416">
            <v>4193100</v>
          </cell>
          <cell r="AM416" t="str">
            <v>A</v>
          </cell>
          <cell r="AN416" t="str">
            <v>-</v>
          </cell>
          <cell r="AO416" t="str">
            <v>-</v>
          </cell>
          <cell r="AP416" t="str">
            <v>TGL</v>
          </cell>
          <cell r="AQ416" t="str">
            <v>-</v>
          </cell>
          <cell r="AR416" t="str">
            <v>TADM</v>
          </cell>
          <cell r="AS416" t="str">
            <v>TL</v>
          </cell>
          <cell r="AT416" t="str">
            <v>-</v>
          </cell>
          <cell r="AU416" t="str">
            <v>KT</v>
          </cell>
          <cell r="AV416" t="str">
            <v>T</v>
          </cell>
          <cell r="AW416" t="str">
            <v>C</v>
          </cell>
        </row>
        <row r="417">
          <cell r="C417">
            <v>815931</v>
          </cell>
          <cell r="D417" t="str">
            <v>Serang</v>
          </cell>
          <cell r="E417">
            <v>29629</v>
          </cell>
          <cell r="F417" t="str">
            <v>P</v>
          </cell>
          <cell r="G417" t="str">
            <v>Islam</v>
          </cell>
          <cell r="H417" t="str">
            <v>K/2</v>
          </cell>
          <cell r="I417" t="str">
            <v>3672021103800002</v>
          </cell>
          <cell r="J417" t="str">
            <v>LINK.KUBANG WELUT DS/KEL.SAMANGRAYA RT/RW.001/004 KEC.CITANGKIL KOTA CILEGON BANTEN KOTA CILEGON</v>
          </cell>
          <cell r="K417"/>
          <cell r="L417"/>
          <cell r="M417" t="str">
            <v>SMA/SMK</v>
          </cell>
          <cell r="N417" t="str">
            <v>MESIN</v>
          </cell>
          <cell r="O417"/>
          <cell r="P417" t="str">
            <v>-</v>
          </cell>
          <cell r="Q417">
            <v>43374</v>
          </cell>
          <cell r="R417">
            <v>43374</v>
          </cell>
          <cell r="S417" t="str">
            <v>Definitif</v>
          </cell>
          <cell r="T417" t="str">
            <v>Pelaksana Ahli Komponen</v>
          </cell>
          <cell r="U417" t="str">
            <v>Pelaksana Ahli Komponen</v>
          </cell>
          <cell r="V417">
            <v>44105</v>
          </cell>
          <cell r="W417" t="str">
            <v>PRODUKSI KOMPONEN</v>
          </cell>
          <cell r="X417" t="str">
            <v>PABRIK KOMPONEN TURBIN</v>
          </cell>
          <cell r="Y417" t="str">
            <v>Core</v>
          </cell>
          <cell r="Z417">
            <v>6</v>
          </cell>
          <cell r="AA417">
            <v>1</v>
          </cell>
          <cell r="AB417">
            <v>44424</v>
          </cell>
          <cell r="AC417">
            <v>4500000</v>
          </cell>
          <cell r="AD417">
            <v>500000</v>
          </cell>
          <cell r="AE417">
            <v>592600</v>
          </cell>
          <cell r="AF417">
            <v>0</v>
          </cell>
          <cell r="AG417">
            <v>5592600</v>
          </cell>
          <cell r="AH417">
            <v>3375000</v>
          </cell>
          <cell r="AI417">
            <v>375000</v>
          </cell>
          <cell r="AJ417">
            <v>592600</v>
          </cell>
          <cell r="AK417">
            <v>0</v>
          </cell>
          <cell r="AL417">
            <v>4342600</v>
          </cell>
          <cell r="AM417" t="str">
            <v>A</v>
          </cell>
          <cell r="AN417" t="str">
            <v>-</v>
          </cell>
          <cell r="AO417" t="str">
            <v>-</v>
          </cell>
          <cell r="AP417" t="str">
            <v>PKT</v>
          </cell>
          <cell r="AQ417" t="str">
            <v>-</v>
          </cell>
          <cell r="AR417" t="str">
            <v>TL</v>
          </cell>
          <cell r="AS417" t="str">
            <v>TL</v>
          </cell>
          <cell r="AT417" t="str">
            <v>-</v>
          </cell>
          <cell r="AU417" t="str">
            <v>KT</v>
          </cell>
          <cell r="AV417" t="str">
            <v>T</v>
          </cell>
          <cell r="AW417" t="str">
            <v>C</v>
          </cell>
        </row>
        <row r="418">
          <cell r="C418">
            <v>815517</v>
          </cell>
          <cell r="D418" t="str">
            <v>Bojonegoro</v>
          </cell>
          <cell r="E418">
            <v>29631</v>
          </cell>
          <cell r="F418" t="str">
            <v>P</v>
          </cell>
          <cell r="G418" t="str">
            <v>Islam</v>
          </cell>
          <cell r="H418" t="str">
            <v>K/2</v>
          </cell>
          <cell r="I418" t="str">
            <v>3522091402810003</v>
          </cell>
          <cell r="J418"/>
          <cell r="K418"/>
          <cell r="L418"/>
          <cell r="M418" t="str">
            <v>S1</v>
          </cell>
          <cell r="N418" t="str">
            <v xml:space="preserve">Manajemen </v>
          </cell>
          <cell r="O418"/>
          <cell r="P418">
            <v>2006</v>
          </cell>
          <cell r="Q418">
            <v>41229</v>
          </cell>
          <cell r="R418">
            <v>41321</v>
          </cell>
          <cell r="S418" t="str">
            <v>Definitif</v>
          </cell>
          <cell r="T418" t="str">
            <v>Pelaksana Register Kas, Bank &amp; Voucher (Administrasi Utang) B Bagian Perbendaharaan</v>
          </cell>
          <cell r="U418" t="str">
            <v>Pelaksana Register Kas, Bank &amp; Voucher (Administrasi Utang) B Bagian Perbendaharaan</v>
          </cell>
          <cell r="V418">
            <v>44104</v>
          </cell>
          <cell r="W418" t="str">
            <v xml:space="preserve">BIDANG KEUANGAN </v>
          </cell>
          <cell r="X418" t="str">
            <v>BIRO KEUANGAN &amp; AKUNTANSI</v>
          </cell>
          <cell r="Y418" t="str">
            <v>Support</v>
          </cell>
          <cell r="Z418">
            <v>6</v>
          </cell>
          <cell r="AA418">
            <v>2</v>
          </cell>
          <cell r="AB418">
            <v>44424</v>
          </cell>
          <cell r="AC418">
            <v>4900000</v>
          </cell>
          <cell r="AD418">
            <v>544444</v>
          </cell>
          <cell r="AE418">
            <v>895505.55555555597</v>
          </cell>
          <cell r="AF418">
            <v>0</v>
          </cell>
          <cell r="AG418">
            <v>6339949.555555556</v>
          </cell>
          <cell r="AH418">
            <v>3675000</v>
          </cell>
          <cell r="AI418">
            <v>408333.33333333337</v>
          </cell>
          <cell r="AJ418">
            <v>895505.55555555597</v>
          </cell>
          <cell r="AK418">
            <v>0</v>
          </cell>
          <cell r="AL418">
            <v>4978838.8888888899</v>
          </cell>
          <cell r="AM418" t="str">
            <v>A</v>
          </cell>
          <cell r="AN418" t="str">
            <v>-</v>
          </cell>
          <cell r="AO418" t="str">
            <v>-</v>
          </cell>
          <cell r="AP418" t="str">
            <v>BKA</v>
          </cell>
          <cell r="AQ418" t="str">
            <v>-</v>
          </cell>
          <cell r="AR418" t="str">
            <v>TADM</v>
          </cell>
          <cell r="AS418" t="str">
            <v>TADM</v>
          </cell>
          <cell r="AT418" t="str">
            <v>-</v>
          </cell>
          <cell r="AU418" t="str">
            <v>KT</v>
          </cell>
          <cell r="AV418" t="str">
            <v>NT</v>
          </cell>
          <cell r="AW418" t="str">
            <v>F</v>
          </cell>
        </row>
        <row r="419">
          <cell r="C419">
            <v>816320</v>
          </cell>
          <cell r="D419" t="str">
            <v>Surabaya</v>
          </cell>
          <cell r="E419">
            <v>29669</v>
          </cell>
          <cell r="F419" t="str">
            <v>P</v>
          </cell>
          <cell r="G419" t="str">
            <v>Islam</v>
          </cell>
          <cell r="H419" t="str">
            <v>K/1</v>
          </cell>
          <cell r="I419"/>
          <cell r="J419"/>
          <cell r="K419"/>
          <cell r="L419"/>
          <cell r="M419" t="str">
            <v>SMA</v>
          </cell>
          <cell r="N419" t="str">
            <v>IPS</v>
          </cell>
          <cell r="O419"/>
          <cell r="P419" t="str">
            <v>-</v>
          </cell>
          <cell r="Q419">
            <v>43877</v>
          </cell>
          <cell r="R419">
            <v>44243</v>
          </cell>
          <cell r="S419" t="str">
            <v>Definitif</v>
          </cell>
          <cell r="T419" t="str">
            <v>Pelaksana Stel</v>
          </cell>
          <cell r="U419" t="str">
            <v>Pelaksana Stel</v>
          </cell>
          <cell r="V419" t="str">
            <v>-</v>
          </cell>
          <cell r="W419" t="str">
            <v>BAGIAN PRODUKSI PABRIK PERALATAN INDUSTRI 1</v>
          </cell>
          <cell r="X419" t="str">
            <v>PABRIK PERALATAN INDUSTRI</v>
          </cell>
          <cell r="Y419" t="str">
            <v>Core</v>
          </cell>
          <cell r="Z419">
            <v>6</v>
          </cell>
          <cell r="AA419">
            <v>1</v>
          </cell>
          <cell r="AB419">
            <v>44424</v>
          </cell>
          <cell r="AC419">
            <v>4500000</v>
          </cell>
          <cell r="AD419">
            <v>500000</v>
          </cell>
          <cell r="AE419">
            <v>35100</v>
          </cell>
          <cell r="AF419">
            <v>0</v>
          </cell>
          <cell r="AG419">
            <v>5035100</v>
          </cell>
          <cell r="AH419">
            <v>3375000</v>
          </cell>
          <cell r="AI419">
            <v>375000</v>
          </cell>
          <cell r="AJ419">
            <v>35100</v>
          </cell>
          <cell r="AK419">
            <v>0</v>
          </cell>
          <cell r="AL419">
            <v>3785100</v>
          </cell>
          <cell r="AM419" t="str">
            <v>A</v>
          </cell>
          <cell r="AN419" t="str">
            <v>H</v>
          </cell>
          <cell r="AO419">
            <v>44743</v>
          </cell>
          <cell r="AP419" t="str">
            <v>PPI</v>
          </cell>
          <cell r="AQ419" t="str">
            <v>-</v>
          </cell>
          <cell r="AR419" t="str">
            <v>TL</v>
          </cell>
          <cell r="AS419" t="str">
            <v>TL</v>
          </cell>
          <cell r="AT419" t="str">
            <v>BP</v>
          </cell>
          <cell r="AU419" t="str">
            <v>KT</v>
          </cell>
          <cell r="AV419" t="str">
            <v>NT</v>
          </cell>
          <cell r="AW419" t="str">
            <v>C</v>
          </cell>
        </row>
        <row r="420">
          <cell r="C420">
            <v>815563</v>
          </cell>
          <cell r="D420" t="str">
            <v>Lamongan</v>
          </cell>
          <cell r="E420">
            <v>29671</v>
          </cell>
          <cell r="F420" t="str">
            <v>P</v>
          </cell>
          <cell r="G420" t="str">
            <v>Islam</v>
          </cell>
          <cell r="H420" t="str">
            <v>K/2</v>
          </cell>
          <cell r="I420" t="str">
            <v>3276022409900017</v>
          </cell>
          <cell r="J420"/>
          <cell r="K420"/>
          <cell r="L420"/>
          <cell r="M420" t="str">
            <v>SMK</v>
          </cell>
          <cell r="N420" t="str">
            <v>Mekanik Umum</v>
          </cell>
          <cell r="O420"/>
          <cell r="P420" t="str">
            <v>2001</v>
          </cell>
          <cell r="Q420">
            <v>41579</v>
          </cell>
          <cell r="R420">
            <v>41989</v>
          </cell>
          <cell r="S420" t="str">
            <v>Definitif</v>
          </cell>
          <cell r="T420" t="str">
            <v xml:space="preserve">Operator Mesin Dishing  </v>
          </cell>
          <cell r="U420" t="str">
            <v xml:space="preserve">Operator Mesin Dishing  </v>
          </cell>
          <cell r="V420" t="str">
            <v>-</v>
          </cell>
          <cell r="W420" t="str">
            <v>BAGIAN PRODUKSI PABRIK PERALATAN INDUSTRI 1</v>
          </cell>
          <cell r="X420" t="str">
            <v>PABRIK PERALATAN INDUSTRI</v>
          </cell>
          <cell r="Y420" t="str">
            <v>Core</v>
          </cell>
          <cell r="Z420">
            <v>6</v>
          </cell>
          <cell r="AA420">
            <v>2</v>
          </cell>
          <cell r="AB420">
            <v>44424</v>
          </cell>
          <cell r="AC420">
            <v>4900000</v>
          </cell>
          <cell r="AD420">
            <v>544444</v>
          </cell>
          <cell r="AE420">
            <v>406655.55555555597</v>
          </cell>
          <cell r="AF420">
            <v>0</v>
          </cell>
          <cell r="AG420">
            <v>5851099.555555556</v>
          </cell>
          <cell r="AH420">
            <v>3675000</v>
          </cell>
          <cell r="AI420">
            <v>408333.33333333337</v>
          </cell>
          <cell r="AJ420">
            <v>406655.55555555597</v>
          </cell>
          <cell r="AK420">
            <v>0</v>
          </cell>
          <cell r="AL420">
            <v>4489988.8888888899</v>
          </cell>
          <cell r="AM420" t="str">
            <v>A</v>
          </cell>
          <cell r="AN420" t="str">
            <v>-</v>
          </cell>
          <cell r="AO420" t="str">
            <v>-</v>
          </cell>
          <cell r="AP420" t="str">
            <v>PPI</v>
          </cell>
          <cell r="AQ420" t="str">
            <v>-</v>
          </cell>
          <cell r="AR420" t="str">
            <v>TL</v>
          </cell>
          <cell r="AS420" t="str">
            <v>TL</v>
          </cell>
          <cell r="AT420" t="str">
            <v>BP</v>
          </cell>
          <cell r="AU420" t="str">
            <v>KT</v>
          </cell>
          <cell r="AV420" t="str">
            <v>T</v>
          </cell>
          <cell r="AW420" t="str">
            <v>C</v>
          </cell>
        </row>
        <row r="421">
          <cell r="C421">
            <v>815998</v>
          </cell>
          <cell r="D421" t="str">
            <v>Gunung Kidul</v>
          </cell>
          <cell r="E421">
            <v>29680</v>
          </cell>
          <cell r="F421" t="str">
            <v>P</v>
          </cell>
          <cell r="G421" t="str">
            <v>Islam</v>
          </cell>
          <cell r="H421" t="str">
            <v>K/1</v>
          </cell>
          <cell r="I421" t="str">
            <v>3672070404810003</v>
          </cell>
          <cell r="J421" t="str">
            <v>Link Luwung Sawo No 134 Ds. Kotabumi Kec. Purwakarta Cilegon</v>
          </cell>
          <cell r="K421"/>
          <cell r="L421"/>
          <cell r="M421" t="str">
            <v>SMA/SMK</v>
          </cell>
          <cell r="N421" t="str">
            <v>-</v>
          </cell>
          <cell r="O421"/>
          <cell r="P421" t="str">
            <v>-</v>
          </cell>
          <cell r="Q421">
            <v>43374</v>
          </cell>
          <cell r="R421">
            <v>43374</v>
          </cell>
          <cell r="S421" t="str">
            <v>Definitif</v>
          </cell>
          <cell r="T421" t="str">
            <v>Fitter</v>
          </cell>
          <cell r="U421" t="str">
            <v>Fitter</v>
          </cell>
          <cell r="V421">
            <v>44105</v>
          </cell>
          <cell r="W421" t="str">
            <v>PRODUKSI FABRIKASI</v>
          </cell>
          <cell r="X421" t="str">
            <v>PABRIK KOMPONEN TURBIN</v>
          </cell>
          <cell r="Y421" t="str">
            <v>Core</v>
          </cell>
          <cell r="Z421">
            <v>6</v>
          </cell>
          <cell r="AA421">
            <v>1</v>
          </cell>
          <cell r="AB421">
            <v>44424</v>
          </cell>
          <cell r="AC421">
            <v>4500000</v>
          </cell>
          <cell r="AD421">
            <v>500000</v>
          </cell>
          <cell r="AE421">
            <v>585779.91666666698</v>
          </cell>
          <cell r="AF421">
            <v>0</v>
          </cell>
          <cell r="AG421">
            <v>5585779.916666667</v>
          </cell>
          <cell r="AH421">
            <v>3375000</v>
          </cell>
          <cell r="AI421">
            <v>375000</v>
          </cell>
          <cell r="AJ421">
            <v>585779.91666666698</v>
          </cell>
          <cell r="AK421">
            <v>0</v>
          </cell>
          <cell r="AL421">
            <v>4335779.916666667</v>
          </cell>
          <cell r="AM421" t="str">
            <v>A</v>
          </cell>
          <cell r="AN421" t="str">
            <v>-</v>
          </cell>
          <cell r="AO421" t="str">
            <v>-</v>
          </cell>
          <cell r="AP421" t="str">
            <v>PKT</v>
          </cell>
          <cell r="AQ421" t="str">
            <v>-</v>
          </cell>
          <cell r="AR421" t="str">
            <v>TL</v>
          </cell>
          <cell r="AS421" t="str">
            <v>TL</v>
          </cell>
          <cell r="AT421" t="str">
            <v>-</v>
          </cell>
          <cell r="AU421" t="str">
            <v>KT</v>
          </cell>
          <cell r="AV421" t="str">
            <v>T</v>
          </cell>
          <cell r="AW421" t="str">
            <v>C</v>
          </cell>
        </row>
        <row r="422">
          <cell r="C422">
            <v>816280</v>
          </cell>
          <cell r="D422" t="str">
            <v>Garut</v>
          </cell>
          <cell r="E422">
            <v>29694</v>
          </cell>
          <cell r="F422" t="str">
            <v>P</v>
          </cell>
          <cell r="G422" t="str">
            <v>Islam</v>
          </cell>
          <cell r="H422" t="str">
            <v>K/2</v>
          </cell>
          <cell r="I422" t="str">
            <v>3275011804810020</v>
          </cell>
          <cell r="J422" t="str">
            <v>Kampung Rawa Aren Rt/Rw 002/012  Bekasi Timur</v>
          </cell>
          <cell r="K422"/>
          <cell r="L422"/>
          <cell r="M422" t="str">
            <v>S1</v>
          </cell>
          <cell r="N422" t="str">
            <v>Electro Engineering</v>
          </cell>
          <cell r="O422"/>
          <cell r="P422" t="str">
            <v>-</v>
          </cell>
          <cell r="Q422">
            <v>43374</v>
          </cell>
          <cell r="R422">
            <v>43374</v>
          </cell>
          <cell r="S422" t="str">
            <v>Definitif</v>
          </cell>
          <cell r="T422" t="str">
            <v>Officer Bagian Pengadaan</v>
          </cell>
          <cell r="U422" t="str">
            <v>Officer Bagian Pengadaan</v>
          </cell>
          <cell r="V422">
            <v>44105</v>
          </cell>
          <cell r="W422" t="str">
            <v>BAGIAN PENGADAAN</v>
          </cell>
          <cell r="X422" t="str">
            <v>DIVISI PEMBANGKIT</v>
          </cell>
          <cell r="Y422" t="str">
            <v>Support</v>
          </cell>
          <cell r="Z422">
            <v>5</v>
          </cell>
          <cell r="AA422">
            <v>5</v>
          </cell>
          <cell r="AB422">
            <v>44424</v>
          </cell>
          <cell r="AC422">
            <v>7900000</v>
          </cell>
          <cell r="AD422">
            <v>877778</v>
          </cell>
          <cell r="AE422">
            <v>2269745.6866666665</v>
          </cell>
          <cell r="AF422">
            <v>0</v>
          </cell>
          <cell r="AG422">
            <v>11047523.686666667</v>
          </cell>
          <cell r="AH422">
            <v>5175000</v>
          </cell>
          <cell r="AI422">
            <v>575000</v>
          </cell>
          <cell r="AJ422">
            <v>2269745.6866666665</v>
          </cell>
          <cell r="AK422">
            <v>0</v>
          </cell>
          <cell r="AL422">
            <v>8019745.6866666665</v>
          </cell>
          <cell r="AM422" t="str">
            <v>A</v>
          </cell>
          <cell r="AN422" t="str">
            <v>-</v>
          </cell>
          <cell r="AO422" t="str">
            <v>-</v>
          </cell>
          <cell r="AP422" t="str">
            <v>DPM</v>
          </cell>
          <cell r="AQ422" t="str">
            <v>PEM</v>
          </cell>
          <cell r="AR422" t="str">
            <v>TTL</v>
          </cell>
          <cell r="AS422" t="str">
            <v>TTL</v>
          </cell>
          <cell r="AT422" t="str">
            <v>-</v>
          </cell>
          <cell r="AU422" t="str">
            <v>KT</v>
          </cell>
          <cell r="AV422" t="str">
            <v>T</v>
          </cell>
          <cell r="AW422" t="str">
            <v>F</v>
          </cell>
        </row>
        <row r="423">
          <cell r="C423">
            <v>816302</v>
          </cell>
          <cell r="D423" t="str">
            <v>Purworejo</v>
          </cell>
          <cell r="E423">
            <v>29720</v>
          </cell>
          <cell r="F423" t="str">
            <v>P</v>
          </cell>
          <cell r="G423" t="str">
            <v>Islam</v>
          </cell>
          <cell r="H423" t="str">
            <v>K</v>
          </cell>
          <cell r="I423"/>
          <cell r="J423"/>
          <cell r="K423"/>
          <cell r="L423"/>
          <cell r="M423" t="str">
            <v>S1</v>
          </cell>
          <cell r="N423" t="str">
            <v>Teknik Perkapalan</v>
          </cell>
          <cell r="O423"/>
          <cell r="P423" t="str">
            <v>-</v>
          </cell>
          <cell r="Q423">
            <v>43891</v>
          </cell>
          <cell r="R423">
            <v>44243</v>
          </cell>
          <cell r="S423" t="str">
            <v>Definitif</v>
          </cell>
          <cell r="T423" t="str">
            <v>Pelaksana Pengendalian Produksi</v>
          </cell>
          <cell r="U423" t="str">
            <v>Pelaksana Pengendalian Produksi</v>
          </cell>
          <cell r="V423" t="str">
            <v>-</v>
          </cell>
          <cell r="W423" t="str">
            <v>BAGIAN PENGENDALIAN MATERIAL &amp; PRODUKSI</v>
          </cell>
          <cell r="X423" t="str">
            <v>DIVISI SUMBER DAYA AIR</v>
          </cell>
          <cell r="Y423" t="str">
            <v>Core</v>
          </cell>
          <cell r="Z423">
            <v>6</v>
          </cell>
          <cell r="AA423">
            <v>1</v>
          </cell>
          <cell r="AB423">
            <v>44424</v>
          </cell>
          <cell r="AC423">
            <v>4500000</v>
          </cell>
          <cell r="AD423">
            <v>500000</v>
          </cell>
          <cell r="AE423">
            <v>35100</v>
          </cell>
          <cell r="AF423">
            <v>0</v>
          </cell>
          <cell r="AG423">
            <v>5035100</v>
          </cell>
          <cell r="AH423">
            <v>3375000</v>
          </cell>
          <cell r="AI423">
            <v>375000</v>
          </cell>
          <cell r="AJ423">
            <v>35100</v>
          </cell>
          <cell r="AK423">
            <v>0</v>
          </cell>
          <cell r="AL423">
            <v>3785100</v>
          </cell>
          <cell r="AM423" t="str">
            <v>A</v>
          </cell>
          <cell r="AN423" t="str">
            <v>-</v>
          </cell>
          <cell r="AO423" t="str">
            <v>-</v>
          </cell>
          <cell r="AP423" t="str">
            <v>DSA</v>
          </cell>
          <cell r="AQ423" t="str">
            <v>PIV</v>
          </cell>
          <cell r="AR423" t="str">
            <v>TTL</v>
          </cell>
          <cell r="AS423" t="str">
            <v>TTL</v>
          </cell>
          <cell r="AT423" t="str">
            <v>-</v>
          </cell>
          <cell r="AU423" t="str">
            <v>KT</v>
          </cell>
          <cell r="AV423" t="str">
            <v>T</v>
          </cell>
          <cell r="AW423" t="str">
            <v>F</v>
          </cell>
        </row>
        <row r="424">
          <cell r="C424">
            <v>815567</v>
          </cell>
          <cell r="D424" t="str">
            <v>Tuban</v>
          </cell>
          <cell r="E424">
            <v>29724</v>
          </cell>
          <cell r="F424" t="str">
            <v>P</v>
          </cell>
          <cell r="G424" t="str">
            <v>Islam</v>
          </cell>
          <cell r="H424" t="str">
            <v>K/2</v>
          </cell>
          <cell r="I424" t="str">
            <v>3504070104800001</v>
          </cell>
          <cell r="J424"/>
          <cell r="K424"/>
          <cell r="L424"/>
          <cell r="M424" t="str">
            <v>SMK</v>
          </cell>
          <cell r="N424" t="str">
            <v xml:space="preserve"> Bangunan Gedung</v>
          </cell>
          <cell r="O424"/>
          <cell r="P424" t="str">
            <v>1999</v>
          </cell>
          <cell r="Q424">
            <v>41579</v>
          </cell>
          <cell r="R424">
            <v>41989</v>
          </cell>
          <cell r="S424" t="str">
            <v>Definitif</v>
          </cell>
          <cell r="T424" t="str">
            <v>Pelaksana Las Listrik Manual Bagian Produksi 3</v>
          </cell>
          <cell r="U424" t="str">
            <v>Pelaksana Las Listrik Manual Bagian Produksi 3</v>
          </cell>
          <cell r="V424">
            <v>44061</v>
          </cell>
          <cell r="W424" t="str">
            <v>BAGIAN PRODUKSI PABRIK PERALATAN INDUSTRI 1</v>
          </cell>
          <cell r="X424" t="str">
            <v>PABRIK PERALATAN INDUSTRI</v>
          </cell>
          <cell r="Y424" t="str">
            <v>Core</v>
          </cell>
          <cell r="Z424">
            <v>6</v>
          </cell>
          <cell r="AA424">
            <v>2</v>
          </cell>
          <cell r="AB424">
            <v>44424</v>
          </cell>
          <cell r="AC424">
            <v>4900000</v>
          </cell>
          <cell r="AD424">
            <v>544444</v>
          </cell>
          <cell r="AE424">
            <v>406655.55555555597</v>
          </cell>
          <cell r="AF424">
            <v>0</v>
          </cell>
          <cell r="AG424">
            <v>5851099.555555556</v>
          </cell>
          <cell r="AH424">
            <v>3675000</v>
          </cell>
          <cell r="AI424">
            <v>408333.33333333337</v>
          </cell>
          <cell r="AJ424">
            <v>406655.55555555597</v>
          </cell>
          <cell r="AK424">
            <v>0</v>
          </cell>
          <cell r="AL424">
            <v>4489988.8888888899</v>
          </cell>
          <cell r="AM424" t="str">
            <v>A</v>
          </cell>
          <cell r="AN424" t="str">
            <v>H</v>
          </cell>
          <cell r="AO424">
            <v>44743</v>
          </cell>
          <cell r="AP424" t="str">
            <v>PPI</v>
          </cell>
          <cell r="AQ424" t="str">
            <v>-</v>
          </cell>
          <cell r="AR424" t="str">
            <v>TL</v>
          </cell>
          <cell r="AS424" t="str">
            <v>TL</v>
          </cell>
          <cell r="AT424" t="str">
            <v>BP</v>
          </cell>
          <cell r="AU424" t="str">
            <v>KT</v>
          </cell>
          <cell r="AV424" t="str">
            <v>T</v>
          </cell>
          <cell r="AW424" t="str">
            <v>C</v>
          </cell>
        </row>
        <row r="425">
          <cell r="C425">
            <v>816178</v>
          </cell>
          <cell r="D425" t="str">
            <v>Medan</v>
          </cell>
          <cell r="E425">
            <v>29726</v>
          </cell>
          <cell r="F425" t="str">
            <v>P</v>
          </cell>
          <cell r="G425" t="str">
            <v>Islam</v>
          </cell>
          <cell r="H425" t="str">
            <v>K/1</v>
          </cell>
          <cell r="I425" t="str">
            <v>3672080704720002</v>
          </cell>
          <cell r="J425" t="str">
            <v>Link. Telu Rt.005 Rw.004 Ds. Jombang Wetan Kec. Jombang Cilegon</v>
          </cell>
          <cell r="K425"/>
          <cell r="L425"/>
          <cell r="M425" t="str">
            <v>S1</v>
          </cell>
          <cell r="N425" t="str">
            <v>Teknik Mesin</v>
          </cell>
          <cell r="O425"/>
          <cell r="P425" t="str">
            <v>-</v>
          </cell>
          <cell r="Q425">
            <v>43374</v>
          </cell>
          <cell r="R425">
            <v>43374</v>
          </cell>
          <cell r="S425" t="str">
            <v>Definitif</v>
          </cell>
          <cell r="T425" t="str">
            <v>Officer Bagian Teknik</v>
          </cell>
          <cell r="U425" t="str">
            <v>Officer Bagian Teknik</v>
          </cell>
          <cell r="V425">
            <v>44105</v>
          </cell>
          <cell r="W425" t="str">
            <v>BAGIAN TEKNIK</v>
          </cell>
          <cell r="X425" t="str">
            <v>DIVISI PEMBANGKIT</v>
          </cell>
          <cell r="Y425" t="str">
            <v>Core</v>
          </cell>
          <cell r="Z425">
            <v>5</v>
          </cell>
          <cell r="AA425">
            <v>5</v>
          </cell>
          <cell r="AB425">
            <v>44424</v>
          </cell>
          <cell r="AC425">
            <v>7900000</v>
          </cell>
          <cell r="AD425">
            <v>877778</v>
          </cell>
          <cell r="AE425">
            <v>5598077.4555555563</v>
          </cell>
          <cell r="AF425">
            <v>0</v>
          </cell>
          <cell r="AG425">
            <v>14375855.455555556</v>
          </cell>
          <cell r="AH425">
            <v>5925000</v>
          </cell>
          <cell r="AI425">
            <v>658333.33333333326</v>
          </cell>
          <cell r="AJ425">
            <v>5598077.4555555563</v>
          </cell>
          <cell r="AK425">
            <v>0</v>
          </cell>
          <cell r="AL425">
            <v>12181410.78888889</v>
          </cell>
          <cell r="AM425" t="str">
            <v>A</v>
          </cell>
          <cell r="AN425" t="str">
            <v>-</v>
          </cell>
          <cell r="AO425" t="str">
            <v>-</v>
          </cell>
          <cell r="AP425" t="str">
            <v>DPM</v>
          </cell>
          <cell r="AQ425" t="str">
            <v>PIV</v>
          </cell>
          <cell r="AR425" t="str">
            <v>TTL</v>
          </cell>
          <cell r="AS425" t="str">
            <v>TTL</v>
          </cell>
          <cell r="AT425" t="str">
            <v>-</v>
          </cell>
          <cell r="AU425" t="str">
            <v>KT</v>
          </cell>
          <cell r="AV425" t="str">
            <v>T</v>
          </cell>
          <cell r="AW425" t="str">
            <v>F</v>
          </cell>
        </row>
        <row r="426">
          <cell r="C426">
            <v>815572</v>
          </cell>
          <cell r="D426" t="str">
            <v>Surabaya</v>
          </cell>
          <cell r="E426">
            <v>29734</v>
          </cell>
          <cell r="F426" t="str">
            <v>P</v>
          </cell>
          <cell r="G426" t="str">
            <v>Islam</v>
          </cell>
          <cell r="H426" t="str">
            <v>K/1</v>
          </cell>
          <cell r="I426" t="str">
            <v>3578312805810002</v>
          </cell>
          <cell r="J426"/>
          <cell r="K426"/>
          <cell r="L426"/>
          <cell r="M426" t="str">
            <v>SMK</v>
          </cell>
          <cell r="N426" t="str">
            <v>Mesin Produksi</v>
          </cell>
          <cell r="O426"/>
          <cell r="P426" t="str">
            <v>2000</v>
          </cell>
          <cell r="Q426">
            <v>41579</v>
          </cell>
          <cell r="R426">
            <v>41989</v>
          </cell>
          <cell r="S426" t="str">
            <v>Definitif</v>
          </cell>
          <cell r="T426" t="str">
            <v>Operator Mesin Frais Universal Bagian Produksi 4</v>
          </cell>
          <cell r="U426" t="str">
            <v>Operator Mesin Frais Universal Bagian Produksi 4</v>
          </cell>
          <cell r="V426">
            <v>44061</v>
          </cell>
          <cell r="W426" t="str">
            <v>BAGIAN PRODUKSI PABRIK PERALATAN INDUSTRI 2</v>
          </cell>
          <cell r="X426" t="str">
            <v>PABRIK PERALATAN INDUSTRI</v>
          </cell>
          <cell r="Y426" t="str">
            <v>Core</v>
          </cell>
          <cell r="Z426">
            <v>6</v>
          </cell>
          <cell r="AA426">
            <v>2</v>
          </cell>
          <cell r="AB426">
            <v>44424</v>
          </cell>
          <cell r="AC426">
            <v>4900000</v>
          </cell>
          <cell r="AD426">
            <v>544444</v>
          </cell>
          <cell r="AE426">
            <v>406655.55555555597</v>
          </cell>
          <cell r="AF426">
            <v>0</v>
          </cell>
          <cell r="AG426">
            <v>5851099.555555556</v>
          </cell>
          <cell r="AH426">
            <v>3675000</v>
          </cell>
          <cell r="AI426">
            <v>408333.33333333337</v>
          </cell>
          <cell r="AJ426">
            <v>406655.55555555597</v>
          </cell>
          <cell r="AK426">
            <v>0</v>
          </cell>
          <cell r="AL426">
            <v>4489988.8888888899</v>
          </cell>
          <cell r="AM426" t="str">
            <v>A</v>
          </cell>
          <cell r="AN426" t="str">
            <v>H</v>
          </cell>
          <cell r="AO426">
            <v>44743</v>
          </cell>
          <cell r="AP426" t="str">
            <v>PPI</v>
          </cell>
          <cell r="AQ426" t="str">
            <v>-</v>
          </cell>
          <cell r="AR426" t="str">
            <v>TL</v>
          </cell>
          <cell r="AS426" t="str">
            <v>TL</v>
          </cell>
          <cell r="AT426" t="str">
            <v>BP</v>
          </cell>
          <cell r="AU426" t="str">
            <v>KT</v>
          </cell>
          <cell r="AV426" t="str">
            <v>T</v>
          </cell>
          <cell r="AW426" t="str">
            <v>C</v>
          </cell>
        </row>
        <row r="427">
          <cell r="C427">
            <v>815559</v>
          </cell>
          <cell r="D427" t="str">
            <v>Surabaya</v>
          </cell>
          <cell r="E427">
            <v>29739</v>
          </cell>
          <cell r="F427" t="str">
            <v>P</v>
          </cell>
          <cell r="G427" t="str">
            <v>Islam</v>
          </cell>
          <cell r="H427" t="str">
            <v>K/3</v>
          </cell>
          <cell r="I427" t="str">
            <v>3201021105680002</v>
          </cell>
          <cell r="J427"/>
          <cell r="K427"/>
          <cell r="L427"/>
          <cell r="M427" t="str">
            <v>SMK</v>
          </cell>
          <cell r="N427" t="str">
            <v xml:space="preserve"> Bangunan Gedung</v>
          </cell>
          <cell r="O427"/>
          <cell r="P427" t="str">
            <v>2000</v>
          </cell>
          <cell r="Q427">
            <v>41579</v>
          </cell>
          <cell r="R427">
            <v>41989</v>
          </cell>
          <cell r="S427" t="str">
            <v>Definitif</v>
          </cell>
          <cell r="T427" t="str">
            <v xml:space="preserve">Pelaksana Administrasi Pengendalian  Pekerjaan </v>
          </cell>
          <cell r="U427" t="str">
            <v xml:space="preserve">Pelaksana Administrasi Pengendalian  Pekerjaan </v>
          </cell>
          <cell r="V427" t="str">
            <v>-</v>
          </cell>
          <cell r="W427" t="str">
            <v>BAGIAN INVENTORI</v>
          </cell>
          <cell r="X427" t="str">
            <v>DIVISI INDUSTRI KOMPONEN &amp; PERMESINAN</v>
          </cell>
          <cell r="Y427" t="str">
            <v>Core</v>
          </cell>
          <cell r="Z427">
            <v>6</v>
          </cell>
          <cell r="AA427">
            <v>2</v>
          </cell>
          <cell r="AB427">
            <v>44424</v>
          </cell>
          <cell r="AC427">
            <v>4900000</v>
          </cell>
          <cell r="AD427">
            <v>544444</v>
          </cell>
          <cell r="AE427">
            <v>406655.55555555597</v>
          </cell>
          <cell r="AF427">
            <v>0</v>
          </cell>
          <cell r="AG427">
            <v>5851099.555555556</v>
          </cell>
          <cell r="AH427">
            <v>2450000</v>
          </cell>
          <cell r="AI427">
            <v>0</v>
          </cell>
          <cell r="AJ427">
            <v>0</v>
          </cell>
          <cell r="AK427">
            <v>0</v>
          </cell>
          <cell r="AL427">
            <v>2450000</v>
          </cell>
          <cell r="AM427" t="str">
            <v>A</v>
          </cell>
          <cell r="AN427" t="str">
            <v>H</v>
          </cell>
          <cell r="AO427">
            <v>44562</v>
          </cell>
          <cell r="AP427" t="str">
            <v>DKP</v>
          </cell>
          <cell r="AQ427" t="str">
            <v>PIV</v>
          </cell>
          <cell r="AR427" t="str">
            <v>TTL</v>
          </cell>
          <cell r="AS427" t="str">
            <v>TTL</v>
          </cell>
          <cell r="AT427" t="str">
            <v>-</v>
          </cell>
          <cell r="AU427" t="str">
            <v>KT</v>
          </cell>
          <cell r="AV427" t="str">
            <v>T</v>
          </cell>
          <cell r="AW427" t="str">
            <v>C</v>
          </cell>
        </row>
        <row r="428">
          <cell r="C428">
            <v>816123</v>
          </cell>
          <cell r="D428" t="str">
            <v>Sukabumi</v>
          </cell>
          <cell r="E428">
            <v>29755</v>
          </cell>
          <cell r="F428" t="str">
            <v>P</v>
          </cell>
          <cell r="G428" t="str">
            <v>Islam</v>
          </cell>
          <cell r="H428" t="str">
            <v>K/2</v>
          </cell>
          <cell r="I428" t="str">
            <v>3273210904890002</v>
          </cell>
          <cell r="J428" t="str">
            <v>Kp Legok Sukmajaya Rt.02/Rw.01 Ds. Dranggong Kec. Taktakan Serang</v>
          </cell>
          <cell r="K428"/>
          <cell r="L428"/>
          <cell r="M428" t="str">
            <v>SMA/SMK</v>
          </cell>
          <cell r="N428" t="str">
            <v>Teknik Industri</v>
          </cell>
          <cell r="O428"/>
          <cell r="P428" t="str">
            <v>-</v>
          </cell>
          <cell r="Q428">
            <v>43374</v>
          </cell>
          <cell r="R428">
            <v>43374</v>
          </cell>
          <cell r="S428" t="str">
            <v>Definitif</v>
          </cell>
          <cell r="T428" t="str">
            <v>Operator Mesin</v>
          </cell>
          <cell r="U428" t="str">
            <v>Operator Mesin</v>
          </cell>
          <cell r="V428">
            <v>44105</v>
          </cell>
          <cell r="W428" t="str">
            <v>PRODUKSI PERMESINAN</v>
          </cell>
          <cell r="X428" t="str">
            <v>PABRIK KOMPONEN TURBIN</v>
          </cell>
          <cell r="Y428" t="str">
            <v>Core</v>
          </cell>
          <cell r="Z428">
            <v>6</v>
          </cell>
          <cell r="AA428">
            <v>1</v>
          </cell>
          <cell r="AB428">
            <v>44424</v>
          </cell>
          <cell r="AC428">
            <v>4500000</v>
          </cell>
          <cell r="AD428">
            <v>500000</v>
          </cell>
          <cell r="AE428">
            <v>253100</v>
          </cell>
          <cell r="AF428">
            <v>0</v>
          </cell>
          <cell r="AG428">
            <v>5253100</v>
          </cell>
          <cell r="AH428">
            <v>3375000</v>
          </cell>
          <cell r="AI428">
            <v>375000</v>
          </cell>
          <cell r="AJ428">
            <v>253100</v>
          </cell>
          <cell r="AK428">
            <v>0</v>
          </cell>
          <cell r="AL428">
            <v>4003100</v>
          </cell>
          <cell r="AM428" t="str">
            <v>A</v>
          </cell>
          <cell r="AN428" t="str">
            <v>-</v>
          </cell>
          <cell r="AO428" t="str">
            <v>-</v>
          </cell>
          <cell r="AP428" t="str">
            <v>PKT</v>
          </cell>
          <cell r="AQ428" t="str">
            <v>-</v>
          </cell>
          <cell r="AR428" t="str">
            <v>TL</v>
          </cell>
          <cell r="AS428" t="str">
            <v>TL</v>
          </cell>
          <cell r="AT428" t="str">
            <v>-</v>
          </cell>
          <cell r="AU428" t="str">
            <v>KT</v>
          </cell>
          <cell r="AV428" t="str">
            <v>T</v>
          </cell>
          <cell r="AW428" t="str">
            <v>C</v>
          </cell>
        </row>
        <row r="429">
          <cell r="C429">
            <v>815901</v>
          </cell>
          <cell r="D429" t="str">
            <v>Jakarta</v>
          </cell>
          <cell r="E429">
            <v>29782</v>
          </cell>
          <cell r="F429" t="str">
            <v>P</v>
          </cell>
          <cell r="G429" t="str">
            <v>Kristen</v>
          </cell>
          <cell r="H429" t="str">
            <v>K/3</v>
          </cell>
          <cell r="I429" t="str">
            <v>3276011507810013</v>
          </cell>
          <cell r="J429" t="str">
            <v>Jl. Kartini No.01, Jawa Barat, Kota Depok, Pancoran Mas, Depok Rt. 01 Rw. 09 Pancoran Mas Depok</v>
          </cell>
          <cell r="K429"/>
          <cell r="L429"/>
          <cell r="M429" t="str">
            <v>S2</v>
          </cell>
          <cell r="N429" t="str">
            <v>Teknik Industri</v>
          </cell>
          <cell r="O429"/>
          <cell r="P429" t="str">
            <v>-</v>
          </cell>
          <cell r="Q429">
            <v>43374</v>
          </cell>
          <cell r="R429">
            <v>43374</v>
          </cell>
          <cell r="S429" t="str">
            <v>Definitif</v>
          </cell>
          <cell r="T429" t="str">
            <v xml:space="preserve">Senior Manager Keuangan &amp; Personalia  </v>
          </cell>
          <cell r="U429" t="str">
            <v xml:space="preserve">Senior Manager Keuangan &amp; Personalia  </v>
          </cell>
          <cell r="V429">
            <v>43497</v>
          </cell>
          <cell r="W429" t="str">
            <v>BIDANG KEUANGAN &amp; SDM</v>
          </cell>
          <cell r="X429" t="str">
            <v>DIVISI PEMBANGKIT</v>
          </cell>
          <cell r="Y429" t="str">
            <v>Support</v>
          </cell>
          <cell r="Z429">
            <v>2</v>
          </cell>
          <cell r="AA429">
            <v>8</v>
          </cell>
          <cell r="AB429">
            <v>44424</v>
          </cell>
          <cell r="AC429">
            <v>10900000</v>
          </cell>
          <cell r="AD429">
            <v>1211111</v>
          </cell>
          <cell r="AE429">
            <v>5810613.8888888881</v>
          </cell>
          <cell r="AF429">
            <v>3246750</v>
          </cell>
          <cell r="AG429">
            <v>21168474.888888888</v>
          </cell>
          <cell r="AH429">
            <v>8175000</v>
          </cell>
          <cell r="AI429">
            <v>908333.33333333326</v>
          </cell>
          <cell r="AJ429">
            <v>5810613.8888888881</v>
          </cell>
          <cell r="AK429">
            <v>1623375</v>
          </cell>
          <cell r="AL429">
            <v>16517322.222222222</v>
          </cell>
          <cell r="AM429" t="str">
            <v>A</v>
          </cell>
          <cell r="AN429" t="str">
            <v>-</v>
          </cell>
          <cell r="AO429" t="str">
            <v>-</v>
          </cell>
          <cell r="AP429" t="str">
            <v>DPM</v>
          </cell>
          <cell r="AQ429" t="str">
            <v>KSD</v>
          </cell>
          <cell r="AR429" t="str">
            <v>TADM</v>
          </cell>
          <cell r="AS429" t="str">
            <v>TADM</v>
          </cell>
          <cell r="AT429" t="str">
            <v>-</v>
          </cell>
          <cell r="AU429" t="str">
            <v>KT</v>
          </cell>
          <cell r="AV429" t="str">
            <v>T</v>
          </cell>
          <cell r="AW429" t="str">
            <v>G</v>
          </cell>
        </row>
        <row r="430">
          <cell r="C430">
            <v>815746</v>
          </cell>
          <cell r="D430" t="str">
            <v>Lamongan</v>
          </cell>
          <cell r="E430">
            <v>29799</v>
          </cell>
          <cell r="F430" t="str">
            <v>P</v>
          </cell>
          <cell r="G430" t="str">
            <v>Islam</v>
          </cell>
          <cell r="H430" t="str">
            <v>K/2</v>
          </cell>
          <cell r="I430" t="str">
            <v>3672040209820003</v>
          </cell>
          <cell r="J430"/>
          <cell r="K430"/>
          <cell r="L430"/>
          <cell r="M430" t="str">
            <v>SMK</v>
          </cell>
          <cell r="N430" t="str">
            <v>Teknik Mesin Tenaga</v>
          </cell>
          <cell r="O430"/>
          <cell r="P430">
            <v>1999</v>
          </cell>
          <cell r="Q430">
            <v>42932</v>
          </cell>
          <cell r="R430">
            <v>43055</v>
          </cell>
          <cell r="S430" t="str">
            <v>Pjs.</v>
          </cell>
          <cell r="T430" t="str">
            <v>Supervisor Cetak 2</v>
          </cell>
          <cell r="U430" t="str">
            <v>Pjs. Supervisor Cetak 2</v>
          </cell>
          <cell r="V430">
            <v>43906</v>
          </cell>
          <cell r="W430" t="str">
            <v>BAGIAN PRODUKSI 1</v>
          </cell>
          <cell r="X430" t="str">
            <v>PABRIK PENGECORAN</v>
          </cell>
          <cell r="Y430" t="str">
            <v>Core</v>
          </cell>
          <cell r="Z430">
            <v>4</v>
          </cell>
          <cell r="AA430">
            <v>2</v>
          </cell>
          <cell r="AB430">
            <v>44424</v>
          </cell>
          <cell r="AC430">
            <v>4900000</v>
          </cell>
          <cell r="AD430">
            <v>544444</v>
          </cell>
          <cell r="AE430">
            <v>-40487.444444444031</v>
          </cell>
          <cell r="AF430">
            <v>1871793</v>
          </cell>
          <cell r="AG430">
            <v>7275749.555555556</v>
          </cell>
          <cell r="AH430">
            <v>3675000</v>
          </cell>
          <cell r="AI430">
            <v>408333.33333333337</v>
          </cell>
          <cell r="AJ430">
            <v>-40487.444444444031</v>
          </cell>
          <cell r="AK430">
            <v>935896.5</v>
          </cell>
          <cell r="AL430">
            <v>4978742.3888888899</v>
          </cell>
          <cell r="AM430" t="str">
            <v>A</v>
          </cell>
          <cell r="AN430" t="str">
            <v>-</v>
          </cell>
          <cell r="AO430" t="str">
            <v>-</v>
          </cell>
          <cell r="AP430" t="str">
            <v>FOU</v>
          </cell>
          <cell r="AQ430" t="str">
            <v>-</v>
          </cell>
          <cell r="AR430" t="str">
            <v>TTL</v>
          </cell>
          <cell r="AS430" t="str">
            <v>TTL</v>
          </cell>
          <cell r="AT430" t="str">
            <v>BP</v>
          </cell>
          <cell r="AU430" t="str">
            <v>KT</v>
          </cell>
          <cell r="AV430" t="str">
            <v>T</v>
          </cell>
          <cell r="AW430" t="str">
            <v>C</v>
          </cell>
        </row>
        <row r="431">
          <cell r="C431">
            <v>816153</v>
          </cell>
          <cell r="D431" t="str">
            <v>Toboali</v>
          </cell>
          <cell r="E431">
            <v>29819</v>
          </cell>
          <cell r="F431" t="str">
            <v>W</v>
          </cell>
          <cell r="G431" t="str">
            <v>Islam</v>
          </cell>
          <cell r="H431" t="str">
            <v>BK</v>
          </cell>
          <cell r="I431" t="str">
            <v>3672016108810002</v>
          </cell>
          <cell r="J431" t="str">
            <v>Perumnas BCK Blok B3 No 9 Cibeber Cilegon Cilegon</v>
          </cell>
          <cell r="K431"/>
          <cell r="L431"/>
          <cell r="M431" t="str">
            <v>S2</v>
          </cell>
          <cell r="N431" t="str">
            <v>Teknik Informatika</v>
          </cell>
          <cell r="O431"/>
          <cell r="P431" t="str">
            <v>-</v>
          </cell>
          <cell r="Q431">
            <v>43374</v>
          </cell>
          <cell r="R431">
            <v>43374</v>
          </cell>
          <cell r="S431" t="str">
            <v>Definitif</v>
          </cell>
          <cell r="T431" t="str">
            <v>Pelaksana Administrasi</v>
          </cell>
          <cell r="U431" t="str">
            <v>Pelaksana Administrasi</v>
          </cell>
          <cell r="V431">
            <v>44105</v>
          </cell>
          <cell r="W431" t="str">
            <v>BAGIAN PEMELIHARAAN &amp; PERBAIKAN</v>
          </cell>
          <cell r="X431" t="str">
            <v>DIVISI PEMBANGKIT</v>
          </cell>
          <cell r="Y431" t="str">
            <v>Core</v>
          </cell>
          <cell r="Z431">
            <v>6</v>
          </cell>
          <cell r="AA431">
            <v>1</v>
          </cell>
          <cell r="AB431">
            <v>44424</v>
          </cell>
          <cell r="AC431">
            <v>4500000</v>
          </cell>
          <cell r="AD431">
            <v>500000</v>
          </cell>
          <cell r="AE431">
            <v>232839</v>
          </cell>
          <cell r="AF431">
            <v>0</v>
          </cell>
          <cell r="AG431">
            <v>5232839</v>
          </cell>
          <cell r="AH431">
            <v>2250000</v>
          </cell>
          <cell r="AI431">
            <v>0</v>
          </cell>
          <cell r="AJ431">
            <v>0</v>
          </cell>
          <cell r="AK431">
            <v>0</v>
          </cell>
          <cell r="AL431">
            <v>2250000</v>
          </cell>
          <cell r="AM431" t="str">
            <v>A</v>
          </cell>
          <cell r="AN431" t="str">
            <v>-</v>
          </cell>
          <cell r="AO431">
            <v>44516</v>
          </cell>
          <cell r="AP431" t="str">
            <v>DPM</v>
          </cell>
          <cell r="AQ431" t="str">
            <v>PIV</v>
          </cell>
          <cell r="AR431" t="str">
            <v>TTL</v>
          </cell>
          <cell r="AS431" t="str">
            <v>TTL</v>
          </cell>
          <cell r="AT431" t="str">
            <v>-</v>
          </cell>
          <cell r="AU431" t="str">
            <v>KT</v>
          </cell>
          <cell r="AV431" t="str">
            <v>NT</v>
          </cell>
          <cell r="AW431" t="str">
            <v>G</v>
          </cell>
        </row>
        <row r="432">
          <cell r="C432">
            <v>815529</v>
          </cell>
          <cell r="D432" t="str">
            <v>Ngawi</v>
          </cell>
          <cell r="E432">
            <v>29822</v>
          </cell>
          <cell r="F432" t="str">
            <v>P</v>
          </cell>
          <cell r="G432" t="str">
            <v>Kristen</v>
          </cell>
          <cell r="H432" t="str">
            <v>BK</v>
          </cell>
          <cell r="I432" t="str">
            <v>3515082308930005</v>
          </cell>
          <cell r="J432" t="str">
            <v>Potroagung I no.10 Surabaya</v>
          </cell>
          <cell r="K432" t="str">
            <v>6281233333946</v>
          </cell>
          <cell r="L432"/>
          <cell r="M432" t="str">
            <v>S1</v>
          </cell>
          <cell r="N432" t="str">
            <v xml:space="preserve"> Teknik Elektro </v>
          </cell>
          <cell r="O432" t="str">
            <v>Institut Teknologi Sepuluh November (ITS)</v>
          </cell>
          <cell r="P432">
            <v>2006</v>
          </cell>
          <cell r="Q432">
            <v>41395</v>
          </cell>
          <cell r="R432">
            <v>41533</v>
          </cell>
          <cell r="S432" t="str">
            <v>Definitif</v>
          </cell>
          <cell r="T432" t="str">
            <v>Senior Manager Operasi</v>
          </cell>
          <cell r="U432" t="str">
            <v>Senior Manager Operasi</v>
          </cell>
          <cell r="V432">
            <v>44440</v>
          </cell>
          <cell r="W432" t="str">
            <v>BIDANG OPERASI</v>
          </cell>
          <cell r="X432" t="str">
            <v>DIVISI PEMBANGKIT</v>
          </cell>
          <cell r="Y432" t="str">
            <v>Core</v>
          </cell>
          <cell r="Z432">
            <v>2</v>
          </cell>
          <cell r="AA432">
            <v>6</v>
          </cell>
          <cell r="AB432">
            <v>44424</v>
          </cell>
          <cell r="AC432">
            <v>8900000</v>
          </cell>
          <cell r="AD432">
            <v>988889</v>
          </cell>
          <cell r="AE432">
            <v>-201238.88888888806</v>
          </cell>
          <cell r="AF432">
            <v>3468750</v>
          </cell>
          <cell r="AG432">
            <v>13156400.111111112</v>
          </cell>
          <cell r="AH432">
            <v>6675000</v>
          </cell>
          <cell r="AI432">
            <v>741666.66666666663</v>
          </cell>
          <cell r="AJ432">
            <v>-201238.88888888806</v>
          </cell>
          <cell r="AK432">
            <v>1734375</v>
          </cell>
          <cell r="AL432">
            <v>8949802.7777777798</v>
          </cell>
          <cell r="AM432" t="str">
            <v>A</v>
          </cell>
          <cell r="AN432" t="str">
            <v>H</v>
          </cell>
          <cell r="AO432">
            <v>44743</v>
          </cell>
          <cell r="AP432" t="str">
            <v>DPM</v>
          </cell>
          <cell r="AQ432" t="str">
            <v>OPS</v>
          </cell>
          <cell r="AR432" t="str">
            <v>TTL</v>
          </cell>
          <cell r="AS432" t="str">
            <v>TTL</v>
          </cell>
          <cell r="AT432" t="str">
            <v>-</v>
          </cell>
          <cell r="AU432" t="str">
            <v>KT</v>
          </cell>
          <cell r="AV432" t="str">
            <v>T</v>
          </cell>
          <cell r="AW432" t="str">
            <v>F</v>
          </cell>
        </row>
        <row r="433">
          <cell r="C433">
            <v>816321</v>
          </cell>
          <cell r="D433" t="str">
            <v>Bojonegoro</v>
          </cell>
          <cell r="E433">
            <v>29843</v>
          </cell>
          <cell r="F433" t="str">
            <v>P</v>
          </cell>
          <cell r="G433" t="str">
            <v>Islam</v>
          </cell>
          <cell r="H433" t="str">
            <v>K/2</v>
          </cell>
          <cell r="I433"/>
          <cell r="J433"/>
          <cell r="K433"/>
          <cell r="L433"/>
          <cell r="M433" t="str">
            <v>SMA</v>
          </cell>
          <cell r="N433" t="str">
            <v>Paket C - IPS</v>
          </cell>
          <cell r="O433"/>
          <cell r="P433" t="str">
            <v>-</v>
          </cell>
          <cell r="Q433">
            <v>43877</v>
          </cell>
          <cell r="R433">
            <v>44243</v>
          </cell>
          <cell r="S433" t="str">
            <v>Definitif</v>
          </cell>
          <cell r="T433" t="str">
            <v>Pelaksana Stel</v>
          </cell>
          <cell r="U433" t="str">
            <v>Pelaksana Stel</v>
          </cell>
          <cell r="V433" t="str">
            <v>-</v>
          </cell>
          <cell r="W433" t="str">
            <v>BAGIAN PRODUKSI PABRIK PERALATAN INDUSTRI 1</v>
          </cell>
          <cell r="X433" t="str">
            <v>PABRIK PERALATAN INDUSTRI</v>
          </cell>
          <cell r="Y433" t="str">
            <v>Core</v>
          </cell>
          <cell r="Z433">
            <v>6</v>
          </cell>
          <cell r="AA433">
            <v>1</v>
          </cell>
          <cell r="AB433">
            <v>44424</v>
          </cell>
          <cell r="AC433">
            <v>4500000</v>
          </cell>
          <cell r="AD433">
            <v>500000</v>
          </cell>
          <cell r="AE433">
            <v>35100</v>
          </cell>
          <cell r="AF433">
            <v>0</v>
          </cell>
          <cell r="AG433">
            <v>5035100</v>
          </cell>
          <cell r="AH433">
            <v>3375000</v>
          </cell>
          <cell r="AI433">
            <v>375000</v>
          </cell>
          <cell r="AJ433">
            <v>35100</v>
          </cell>
          <cell r="AK433">
            <v>0</v>
          </cell>
          <cell r="AL433">
            <v>3785100</v>
          </cell>
          <cell r="AM433" t="str">
            <v>A</v>
          </cell>
          <cell r="AN433" t="str">
            <v>H</v>
          </cell>
          <cell r="AO433">
            <v>44743</v>
          </cell>
          <cell r="AP433" t="str">
            <v>PPI</v>
          </cell>
          <cell r="AQ433" t="str">
            <v>-</v>
          </cell>
          <cell r="AR433" t="str">
            <v>TL</v>
          </cell>
          <cell r="AS433" t="str">
            <v>TL</v>
          </cell>
          <cell r="AT433" t="str">
            <v>BP</v>
          </cell>
          <cell r="AU433" t="str">
            <v>KT</v>
          </cell>
          <cell r="AV433" t="str">
            <v>NT</v>
          </cell>
          <cell r="AW433" t="str">
            <v>C</v>
          </cell>
        </row>
        <row r="434">
          <cell r="C434">
            <v>816026</v>
          </cell>
          <cell r="D434" t="str">
            <v>Serang</v>
          </cell>
          <cell r="E434">
            <v>29850</v>
          </cell>
          <cell r="F434" t="str">
            <v>P</v>
          </cell>
          <cell r="G434" t="str">
            <v>Islam</v>
          </cell>
          <cell r="H434" t="str">
            <v>K/2</v>
          </cell>
          <cell r="I434" t="str">
            <v>3672062109810002</v>
          </cell>
          <cell r="J434" t="str">
            <v>Link. Masigit Rt.003/001 Kel. Kotasari Kec. Grogol Cilegon</v>
          </cell>
          <cell r="K434"/>
          <cell r="L434"/>
          <cell r="M434" t="str">
            <v>SMA/SMK</v>
          </cell>
          <cell r="N434" t="str">
            <v>-</v>
          </cell>
          <cell r="O434"/>
          <cell r="P434" t="str">
            <v>-</v>
          </cell>
          <cell r="Q434">
            <v>43374</v>
          </cell>
          <cell r="R434">
            <v>43374</v>
          </cell>
          <cell r="S434" t="str">
            <v>Definitif</v>
          </cell>
          <cell r="T434" t="str">
            <v>Pelaksana Ahli Fabrikasi</v>
          </cell>
          <cell r="U434" t="str">
            <v>Pelaksana Ahli Fabrikasi</v>
          </cell>
          <cell r="V434">
            <v>44105</v>
          </cell>
          <cell r="W434" t="str">
            <v>PRODUKSI FABRIKASI</v>
          </cell>
          <cell r="X434" t="str">
            <v>PABRIK KOMPONEN TURBIN</v>
          </cell>
          <cell r="Y434" t="str">
            <v>Core</v>
          </cell>
          <cell r="Z434">
            <v>6</v>
          </cell>
          <cell r="AA434">
            <v>2</v>
          </cell>
          <cell r="AB434">
            <v>44424</v>
          </cell>
          <cell r="AC434">
            <v>4900000</v>
          </cell>
          <cell r="AD434">
            <v>544444</v>
          </cell>
          <cell r="AE434">
            <v>754416.63888888899</v>
          </cell>
          <cell r="AF434">
            <v>0</v>
          </cell>
          <cell r="AG434">
            <v>6198860.638888889</v>
          </cell>
          <cell r="AH434">
            <v>3675000</v>
          </cell>
          <cell r="AI434">
            <v>408333.33333333337</v>
          </cell>
          <cell r="AJ434">
            <v>754416.63888888899</v>
          </cell>
          <cell r="AK434">
            <v>0</v>
          </cell>
          <cell r="AL434">
            <v>4837749.972222222</v>
          </cell>
          <cell r="AM434" t="str">
            <v>A</v>
          </cell>
          <cell r="AN434" t="str">
            <v>-</v>
          </cell>
          <cell r="AO434" t="str">
            <v>-</v>
          </cell>
          <cell r="AP434" t="str">
            <v>PKT</v>
          </cell>
          <cell r="AQ434" t="str">
            <v>-</v>
          </cell>
          <cell r="AR434" t="str">
            <v>TL</v>
          </cell>
          <cell r="AS434" t="str">
            <v>TL</v>
          </cell>
          <cell r="AT434" t="str">
            <v>-</v>
          </cell>
          <cell r="AU434" t="str">
            <v>KT</v>
          </cell>
          <cell r="AV434" t="str">
            <v>T</v>
          </cell>
          <cell r="AW434" t="str">
            <v>C</v>
          </cell>
        </row>
        <row r="435">
          <cell r="C435">
            <v>816148</v>
          </cell>
          <cell r="D435" t="str">
            <v>Serang</v>
          </cell>
          <cell r="E435">
            <v>29853</v>
          </cell>
          <cell r="F435" t="str">
            <v>P</v>
          </cell>
          <cell r="G435" t="str">
            <v>Islam</v>
          </cell>
          <cell r="H435" t="str">
            <v>K/2</v>
          </cell>
          <cell r="I435" t="str">
            <v>3672082409810002</v>
          </cell>
          <cell r="J435" t="str">
            <v>Link.Warung Juet Rt.003/002 Kel.Samangraya Kec.Citangkil Cilegon</v>
          </cell>
          <cell r="K435"/>
          <cell r="L435"/>
          <cell r="M435" t="str">
            <v>SMA/SMK</v>
          </cell>
          <cell r="N435" t="str">
            <v>Listrik Industri</v>
          </cell>
          <cell r="O435"/>
          <cell r="P435" t="str">
            <v>-</v>
          </cell>
          <cell r="Q435">
            <v>43374</v>
          </cell>
          <cell r="R435">
            <v>43374</v>
          </cell>
          <cell r="S435" t="str">
            <v>Definitif</v>
          </cell>
          <cell r="T435" t="str">
            <v>Pelaksana Perawatan Listrik</v>
          </cell>
          <cell r="U435" t="str">
            <v>Pelaksana Perawatan Listrik</v>
          </cell>
          <cell r="V435">
            <v>44105</v>
          </cell>
          <cell r="W435" t="str">
            <v>BAGIAN PEMELIHARAAN &amp; PERBAIKAN</v>
          </cell>
          <cell r="X435" t="str">
            <v>DIVISI PEMBANGKIT</v>
          </cell>
          <cell r="Y435" t="str">
            <v>Core</v>
          </cell>
          <cell r="Z435">
            <v>6</v>
          </cell>
          <cell r="AA435">
            <v>1</v>
          </cell>
          <cell r="AB435">
            <v>44424</v>
          </cell>
          <cell r="AC435">
            <v>4500000</v>
          </cell>
          <cell r="AD435">
            <v>500000</v>
          </cell>
          <cell r="AE435">
            <v>592600</v>
          </cell>
          <cell r="AF435">
            <v>0</v>
          </cell>
          <cell r="AG435">
            <v>5592600</v>
          </cell>
          <cell r="AH435">
            <v>3375000</v>
          </cell>
          <cell r="AI435">
            <v>375000</v>
          </cell>
          <cell r="AJ435">
            <v>592600</v>
          </cell>
          <cell r="AK435">
            <v>0</v>
          </cell>
          <cell r="AL435">
            <v>4342600</v>
          </cell>
          <cell r="AM435" t="str">
            <v>A</v>
          </cell>
          <cell r="AN435" t="str">
            <v>H</v>
          </cell>
          <cell r="AO435">
            <v>44743</v>
          </cell>
          <cell r="AP435" t="str">
            <v>DPM</v>
          </cell>
          <cell r="AQ435" t="str">
            <v>PIV</v>
          </cell>
          <cell r="AR435" t="str">
            <v>TTL</v>
          </cell>
          <cell r="AS435" t="str">
            <v>TTL</v>
          </cell>
          <cell r="AT435" t="str">
            <v>-</v>
          </cell>
          <cell r="AU435" t="str">
            <v>KT</v>
          </cell>
          <cell r="AV435" t="str">
            <v>T</v>
          </cell>
          <cell r="AW435" t="str">
            <v>C</v>
          </cell>
        </row>
        <row r="436">
          <cell r="C436">
            <v>875556</v>
          </cell>
          <cell r="D436" t="str">
            <v>Blora</v>
          </cell>
          <cell r="E436">
            <v>29872</v>
          </cell>
          <cell r="F436" t="str">
            <v>P</v>
          </cell>
          <cell r="G436" t="str">
            <v>Islam</v>
          </cell>
          <cell r="H436" t="str">
            <v>K/1</v>
          </cell>
          <cell r="I436" t="str">
            <v>3316101310870001</v>
          </cell>
          <cell r="J436" t="str">
            <v>DESA TUTUP , DK NGETREP ,RT 01 RW 03 BLORA</v>
          </cell>
          <cell r="K436"/>
          <cell r="L436"/>
          <cell r="M436" t="str">
            <v>SMK</v>
          </cell>
          <cell r="N436" t="str">
            <v>Mesin Perkakas</v>
          </cell>
          <cell r="O436"/>
          <cell r="P436" t="str">
            <v>2006</v>
          </cell>
          <cell r="Q436">
            <v>41579</v>
          </cell>
          <cell r="R436">
            <v>41989</v>
          </cell>
          <cell r="S436" t="str">
            <v>Definitif</v>
          </cell>
          <cell r="T436" t="str">
            <v xml:space="preserve">Operator Mesin Bubut Horizontal C  </v>
          </cell>
          <cell r="U436" t="str">
            <v xml:space="preserve">Operator Mesin Bubut Horizontal C  </v>
          </cell>
          <cell r="V436" t="str">
            <v>-</v>
          </cell>
          <cell r="W436" t="str">
            <v>BAGIAN PRODUKSI PENGECORAN 2</v>
          </cell>
          <cell r="X436" t="str">
            <v>PABRIK PENGECORAN</v>
          </cell>
          <cell r="Y436" t="str">
            <v>Core</v>
          </cell>
          <cell r="Z436">
            <v>6</v>
          </cell>
          <cell r="AA436">
            <v>1</v>
          </cell>
          <cell r="AB436">
            <v>44424</v>
          </cell>
          <cell r="AC436">
            <v>4500000</v>
          </cell>
          <cell r="AD436">
            <v>500000</v>
          </cell>
          <cell r="AE436">
            <v>851100</v>
          </cell>
          <cell r="AF436">
            <v>0</v>
          </cell>
          <cell r="AG436">
            <v>5851100</v>
          </cell>
          <cell r="AH436">
            <v>3375000</v>
          </cell>
          <cell r="AI436">
            <v>375000</v>
          </cell>
          <cell r="AJ436">
            <v>851100</v>
          </cell>
          <cell r="AK436">
            <v>0</v>
          </cell>
          <cell r="AL436">
            <v>4601100</v>
          </cell>
          <cell r="AM436" t="str">
            <v>A</v>
          </cell>
          <cell r="AN436" t="str">
            <v>-</v>
          </cell>
          <cell r="AO436" t="str">
            <v>-</v>
          </cell>
          <cell r="AP436" t="str">
            <v>FOU</v>
          </cell>
          <cell r="AQ436" t="str">
            <v>-</v>
          </cell>
          <cell r="AR436" t="str">
            <v>TL</v>
          </cell>
          <cell r="AS436" t="str">
            <v>TL</v>
          </cell>
          <cell r="AT436" t="str">
            <v>BP</v>
          </cell>
          <cell r="AU436" t="str">
            <v>KT</v>
          </cell>
          <cell r="AV436" t="str">
            <v>T</v>
          </cell>
          <cell r="AW436" t="str">
            <v>C</v>
          </cell>
        </row>
        <row r="437">
          <cell r="C437">
            <v>816129</v>
          </cell>
          <cell r="D437" t="str">
            <v>Cilegon</v>
          </cell>
          <cell r="E437">
            <v>29883</v>
          </cell>
          <cell r="F437" t="str">
            <v>P</v>
          </cell>
          <cell r="G437" t="str">
            <v>Islam</v>
          </cell>
          <cell r="H437" t="str">
            <v>K/1</v>
          </cell>
          <cell r="I437" t="str">
            <v>3672011505680002</v>
          </cell>
          <cell r="J437" t="str">
            <v>Perum Puri Hijau Regency Blok Pa.03 Rt.003/003 Kel.Toyomerto Kec. Kramatwatu Serang</v>
          </cell>
          <cell r="K437"/>
          <cell r="L437"/>
          <cell r="M437" t="str">
            <v>D3</v>
          </cell>
          <cell r="N437" t="str">
            <v>TEKNIK MESIN INDUSTRI</v>
          </cell>
          <cell r="O437"/>
          <cell r="P437" t="str">
            <v>-</v>
          </cell>
          <cell r="Q437">
            <v>43374</v>
          </cell>
          <cell r="R437">
            <v>43374</v>
          </cell>
          <cell r="S437" t="str">
            <v>Definitif</v>
          </cell>
          <cell r="T437" t="str">
            <v>Operator Mesin</v>
          </cell>
          <cell r="U437" t="str">
            <v>Operator Mesin</v>
          </cell>
          <cell r="V437">
            <v>44105</v>
          </cell>
          <cell r="W437" t="str">
            <v>PRODUKSI PERMESINAN</v>
          </cell>
          <cell r="X437" t="str">
            <v>PABRIK KOMPONEN TURBIN</v>
          </cell>
          <cell r="Y437" t="str">
            <v>Core</v>
          </cell>
          <cell r="Z437">
            <v>6</v>
          </cell>
          <cell r="AA437">
            <v>1</v>
          </cell>
          <cell r="AB437">
            <v>44424</v>
          </cell>
          <cell r="AC437">
            <v>4500000</v>
          </cell>
          <cell r="AD437">
            <v>500000</v>
          </cell>
          <cell r="AE437">
            <v>585779.91666666698</v>
          </cell>
          <cell r="AF437">
            <v>0</v>
          </cell>
          <cell r="AG437">
            <v>5585779.916666667</v>
          </cell>
          <cell r="AH437">
            <v>3375000</v>
          </cell>
          <cell r="AI437">
            <v>375000</v>
          </cell>
          <cell r="AJ437">
            <v>585779.91666666698</v>
          </cell>
          <cell r="AK437">
            <v>0</v>
          </cell>
          <cell r="AL437">
            <v>4335779.916666667</v>
          </cell>
          <cell r="AM437" t="str">
            <v>A</v>
          </cell>
          <cell r="AN437" t="str">
            <v>-</v>
          </cell>
          <cell r="AO437" t="str">
            <v>-</v>
          </cell>
          <cell r="AP437" t="str">
            <v>PKT</v>
          </cell>
          <cell r="AQ437" t="str">
            <v>-</v>
          </cell>
          <cell r="AR437" t="str">
            <v>TL</v>
          </cell>
          <cell r="AS437" t="str">
            <v>TL</v>
          </cell>
          <cell r="AT437" t="str">
            <v>-</v>
          </cell>
          <cell r="AU437" t="str">
            <v>KT</v>
          </cell>
          <cell r="AV437" t="str">
            <v>T</v>
          </cell>
          <cell r="AW437" t="str">
            <v>D</v>
          </cell>
        </row>
        <row r="438">
          <cell r="C438">
            <v>815520</v>
          </cell>
          <cell r="D438" t="str">
            <v>Surabaya</v>
          </cell>
          <cell r="E438">
            <v>29926</v>
          </cell>
          <cell r="F438" t="str">
            <v>P</v>
          </cell>
          <cell r="G438" t="str">
            <v>Islam</v>
          </cell>
          <cell r="H438" t="str">
            <v>K/3</v>
          </cell>
          <cell r="I438" t="str">
            <v>3578170710890002</v>
          </cell>
          <cell r="J438"/>
          <cell r="K438"/>
          <cell r="L438" t="str">
            <v>sumarno@barata.id</v>
          </cell>
          <cell r="M438" t="str">
            <v>S1</v>
          </cell>
          <cell r="N438" t="str">
            <v>Manajemen</v>
          </cell>
          <cell r="O438"/>
          <cell r="P438">
            <v>2006</v>
          </cell>
          <cell r="Q438">
            <v>41229</v>
          </cell>
          <cell r="R438">
            <v>41321</v>
          </cell>
          <cell r="S438" t="str">
            <v>Definitif</v>
          </cell>
          <cell r="T438" t="str">
            <v>Manager Umum &amp; Kawasan</v>
          </cell>
          <cell r="U438" t="str">
            <v>Manager Umum &amp; Kawasan</v>
          </cell>
          <cell r="V438">
            <v>44562</v>
          </cell>
          <cell r="W438" t="str">
            <v>BIDANG UMUM &amp; KESEKRETARIATAN</v>
          </cell>
          <cell r="X438" t="str">
            <v>SEKRETARIAT PERUSAHAAN</v>
          </cell>
          <cell r="Y438" t="str">
            <v>Support</v>
          </cell>
          <cell r="Z438">
            <v>3</v>
          </cell>
          <cell r="AA438">
            <v>4</v>
          </cell>
          <cell r="AB438">
            <v>44424</v>
          </cell>
          <cell r="AC438">
            <v>6900000</v>
          </cell>
          <cell r="AD438">
            <v>766667</v>
          </cell>
          <cell r="AE438">
            <v>-220138.66666666744</v>
          </cell>
          <cell r="AF438">
            <v>2417580</v>
          </cell>
          <cell r="AG438">
            <v>9864108.3333333321</v>
          </cell>
          <cell r="AH438">
            <v>5175000</v>
          </cell>
          <cell r="AI438">
            <v>575000</v>
          </cell>
          <cell r="AJ438">
            <v>-220138.66666666744</v>
          </cell>
          <cell r="AK438">
            <v>1208790</v>
          </cell>
          <cell r="AL438">
            <v>6738651.3333333321</v>
          </cell>
          <cell r="AM438" t="str">
            <v>A</v>
          </cell>
          <cell r="AN438" t="str">
            <v>-</v>
          </cell>
          <cell r="AO438" t="str">
            <v>-</v>
          </cell>
          <cell r="AP438" t="str">
            <v>SKP</v>
          </cell>
          <cell r="AQ438" t="str">
            <v>-</v>
          </cell>
          <cell r="AR438" t="str">
            <v>TADM</v>
          </cell>
          <cell r="AS438" t="str">
            <v>TADM</v>
          </cell>
          <cell r="AT438" t="str">
            <v>-</v>
          </cell>
          <cell r="AU438" t="str">
            <v>KT</v>
          </cell>
          <cell r="AV438" t="str">
            <v>NT</v>
          </cell>
          <cell r="AW438" t="str">
            <v>F</v>
          </cell>
        </row>
        <row r="439">
          <cell r="C439">
            <v>825542</v>
          </cell>
          <cell r="D439" t="str">
            <v>Pacitan</v>
          </cell>
          <cell r="E439">
            <v>29952</v>
          </cell>
          <cell r="F439" t="str">
            <v>P</v>
          </cell>
          <cell r="G439" t="str">
            <v>Islam</v>
          </cell>
          <cell r="H439" t="str">
            <v>K/2</v>
          </cell>
          <cell r="I439" t="str">
            <v>3578042801830002</v>
          </cell>
          <cell r="J439" t="str">
            <v>Perum cerme indah blok X/16 Gresik</v>
          </cell>
          <cell r="K439" t="str">
            <v>6281222006482</v>
          </cell>
          <cell r="L439"/>
          <cell r="M439" t="str">
            <v>SMA</v>
          </cell>
          <cell r="N439" t="str">
            <v>Paket C</v>
          </cell>
          <cell r="O439"/>
          <cell r="P439" t="str">
            <v>-</v>
          </cell>
          <cell r="Q439">
            <v>41579</v>
          </cell>
          <cell r="R439">
            <v>41989</v>
          </cell>
          <cell r="S439" t="str">
            <v>Definitif</v>
          </cell>
          <cell r="T439" t="str">
            <v>Pelaksana Pemeliharaan Listrik C</v>
          </cell>
          <cell r="U439" t="str">
            <v>Pelaksana Pemeliharaan Listrik C</v>
          </cell>
          <cell r="V439">
            <v>44571</v>
          </cell>
          <cell r="W439" t="str">
            <v>BAGIAN PERENCANAAN PEMELIHARAAN</v>
          </cell>
          <cell r="X439" t="str">
            <v>DIVISI INDUSTRI KOMPONEN &amp; PERMESINAN</v>
          </cell>
          <cell r="Y439" t="str">
            <v>Core</v>
          </cell>
          <cell r="Z439">
            <v>6</v>
          </cell>
          <cell r="AA439">
            <v>3</v>
          </cell>
          <cell r="AB439">
            <v>44424</v>
          </cell>
          <cell r="AC439">
            <v>5900000</v>
          </cell>
          <cell r="AD439">
            <v>655556</v>
          </cell>
          <cell r="AE439">
            <v>-367606</v>
          </cell>
          <cell r="AF439">
            <v>0</v>
          </cell>
          <cell r="AG439">
            <v>6187950</v>
          </cell>
          <cell r="AH439">
            <v>4425000</v>
          </cell>
          <cell r="AI439">
            <v>491667</v>
          </cell>
          <cell r="AJ439">
            <v>-367606</v>
          </cell>
          <cell r="AK439">
            <v>0</v>
          </cell>
          <cell r="AL439">
            <v>4549061</v>
          </cell>
          <cell r="AM439" t="str">
            <v>A</v>
          </cell>
          <cell r="AN439" t="str">
            <v>-</v>
          </cell>
          <cell r="AO439" t="str">
            <v>-</v>
          </cell>
          <cell r="AP439" t="str">
            <v>DKP</v>
          </cell>
          <cell r="AQ439" t="str">
            <v>MNT</v>
          </cell>
          <cell r="AR439" t="str">
            <v>TTL</v>
          </cell>
          <cell r="AS439" t="str">
            <v>TTL</v>
          </cell>
          <cell r="AT439" t="str">
            <v>-</v>
          </cell>
          <cell r="AU439" t="str">
            <v>KT</v>
          </cell>
          <cell r="AV439" t="str">
            <v>NT</v>
          </cell>
          <cell r="AW439" t="str">
            <v>C</v>
          </cell>
        </row>
        <row r="440">
          <cell r="C440">
            <v>826137</v>
          </cell>
          <cell r="D440" t="str">
            <v>Cilegon</v>
          </cell>
          <cell r="E440">
            <v>29954</v>
          </cell>
          <cell r="F440" t="str">
            <v>P</v>
          </cell>
          <cell r="G440" t="str">
            <v>Islam</v>
          </cell>
          <cell r="H440" t="str">
            <v>K/2</v>
          </cell>
          <cell r="I440" t="str">
            <v>3672070301820001</v>
          </cell>
          <cell r="J440" t="str">
            <v>Kp. Sumampir Rt01/01 No. 21 Ds. Ramanuju Purwakarta Cilegon</v>
          </cell>
          <cell r="K440"/>
          <cell r="L440"/>
          <cell r="M440" t="str">
            <v>SMA/SMK</v>
          </cell>
          <cell r="N440" t="str">
            <v>MESIN</v>
          </cell>
          <cell r="O440"/>
          <cell r="P440" t="str">
            <v>-</v>
          </cell>
          <cell r="Q440">
            <v>43374</v>
          </cell>
          <cell r="R440">
            <v>43374</v>
          </cell>
          <cell r="S440" t="str">
            <v>Definitif</v>
          </cell>
          <cell r="T440" t="str">
            <v>Operator Mesin</v>
          </cell>
          <cell r="U440" t="str">
            <v>Operator Mesin</v>
          </cell>
          <cell r="V440">
            <v>44105</v>
          </cell>
          <cell r="W440" t="str">
            <v>PRODUKSI PERMESINAN</v>
          </cell>
          <cell r="X440" t="str">
            <v>PABRIK KOMPONEN TURBIN</v>
          </cell>
          <cell r="Y440" t="str">
            <v>Core</v>
          </cell>
          <cell r="Z440">
            <v>6</v>
          </cell>
          <cell r="AA440">
            <v>2</v>
          </cell>
          <cell r="AB440">
            <v>44424</v>
          </cell>
          <cell r="AC440">
            <v>4900000</v>
          </cell>
          <cell r="AD440">
            <v>544444</v>
          </cell>
          <cell r="AE440">
            <v>1519698.805555556</v>
          </cell>
          <cell r="AF440">
            <v>0</v>
          </cell>
          <cell r="AG440">
            <v>6964142.805555556</v>
          </cell>
          <cell r="AH440">
            <v>3675000</v>
          </cell>
          <cell r="AI440">
            <v>408333.33333333337</v>
          </cell>
          <cell r="AJ440">
            <v>1519698.805555556</v>
          </cell>
          <cell r="AK440">
            <v>0</v>
          </cell>
          <cell r="AL440">
            <v>5603032.1388888899</v>
          </cell>
          <cell r="AM440" t="str">
            <v>A</v>
          </cell>
          <cell r="AN440" t="str">
            <v>-</v>
          </cell>
          <cell r="AO440" t="str">
            <v>-</v>
          </cell>
          <cell r="AP440" t="str">
            <v>PKT</v>
          </cell>
          <cell r="AQ440" t="str">
            <v>-</v>
          </cell>
          <cell r="AR440" t="str">
            <v>TL</v>
          </cell>
          <cell r="AS440" t="str">
            <v>TL</v>
          </cell>
          <cell r="AT440" t="str">
            <v>-</v>
          </cell>
          <cell r="AU440" t="str">
            <v>KT</v>
          </cell>
          <cell r="AV440" t="str">
            <v>T</v>
          </cell>
          <cell r="AW440" t="str">
            <v>C</v>
          </cell>
        </row>
        <row r="441">
          <cell r="C441">
            <v>825533</v>
          </cell>
          <cell r="D441" t="str">
            <v>P. Siantar</v>
          </cell>
          <cell r="E441">
            <v>29962</v>
          </cell>
          <cell r="F441" t="str">
            <v>P</v>
          </cell>
          <cell r="G441" t="str">
            <v>Islam</v>
          </cell>
          <cell r="H441" t="str">
            <v>BK</v>
          </cell>
          <cell r="I441" t="str">
            <v>3515141101820002</v>
          </cell>
          <cell r="J441"/>
          <cell r="K441"/>
          <cell r="L441"/>
          <cell r="M441" t="str">
            <v>S1</v>
          </cell>
          <cell r="N441" t="str">
            <v xml:space="preserve"> Teknik Material </v>
          </cell>
          <cell r="O441"/>
          <cell r="P441">
            <v>2005</v>
          </cell>
          <cell r="Q441">
            <v>41410</v>
          </cell>
          <cell r="R441">
            <v>41533</v>
          </cell>
          <cell r="S441" t="str">
            <v>Definitif</v>
          </cell>
          <cell r="T441" t="str">
            <v xml:space="preserve">Manager Pengendalian  Kualitas </v>
          </cell>
          <cell r="U441" t="str">
            <v xml:space="preserve">Manager Pengendalian  Kualitas </v>
          </cell>
          <cell r="V441">
            <v>44562</v>
          </cell>
          <cell r="W441" t="str">
            <v>UNIT PENGENDALIAN KUALITAS</v>
          </cell>
          <cell r="X441" t="str">
            <v>PABRIK PENGECORAN</v>
          </cell>
          <cell r="Y441" t="str">
            <v>Core</v>
          </cell>
          <cell r="Z441">
            <v>3</v>
          </cell>
          <cell r="AA441">
            <v>5</v>
          </cell>
          <cell r="AB441">
            <v>44424</v>
          </cell>
          <cell r="AC441">
            <v>7900000</v>
          </cell>
          <cell r="AD441">
            <v>877778</v>
          </cell>
          <cell r="AE441">
            <v>773700.22222222155</v>
          </cell>
          <cell r="AF441">
            <v>2417580</v>
          </cell>
          <cell r="AG441">
            <v>11969058.222222222</v>
          </cell>
          <cell r="AH441">
            <v>5925000</v>
          </cell>
          <cell r="AI441">
            <v>658333.33333333326</v>
          </cell>
          <cell r="AJ441">
            <v>1497722</v>
          </cell>
          <cell r="AK441">
            <v>1208790</v>
          </cell>
          <cell r="AL441">
            <v>9289845.3333333321</v>
          </cell>
          <cell r="AM441" t="str">
            <v>A</v>
          </cell>
          <cell r="AN441" t="str">
            <v>-</v>
          </cell>
          <cell r="AO441" t="str">
            <v>-</v>
          </cell>
          <cell r="AP441" t="str">
            <v>FOU</v>
          </cell>
          <cell r="AQ441" t="str">
            <v>-</v>
          </cell>
          <cell r="AR441" t="str">
            <v>TTL</v>
          </cell>
          <cell r="AS441" t="str">
            <v>TTL</v>
          </cell>
          <cell r="AT441" t="str">
            <v>BPP</v>
          </cell>
          <cell r="AU441" t="str">
            <v>KT</v>
          </cell>
          <cell r="AV441" t="str">
            <v>T</v>
          </cell>
          <cell r="AW441" t="str">
            <v>F</v>
          </cell>
        </row>
        <row r="442">
          <cell r="C442">
            <v>826146</v>
          </cell>
          <cell r="D442" t="str">
            <v>Bandung</v>
          </cell>
          <cell r="E442">
            <v>29973</v>
          </cell>
          <cell r="F442" t="str">
            <v>P</v>
          </cell>
          <cell r="G442" t="str">
            <v>Islam</v>
          </cell>
          <cell r="H442" t="str">
            <v>K/1</v>
          </cell>
          <cell r="I442" t="str">
            <v>3672062201820001</v>
          </cell>
          <cell r="J442" t="str">
            <v>Puri Krakatau Hijau Blok G 2 no 3 RT o1 RW 07 Cilegon</v>
          </cell>
          <cell r="K442"/>
          <cell r="L442"/>
          <cell r="M442" t="str">
            <v>SMA/SMK</v>
          </cell>
          <cell r="N442" t="str">
            <v>Listrik</v>
          </cell>
          <cell r="O442"/>
          <cell r="P442" t="str">
            <v>-</v>
          </cell>
          <cell r="Q442">
            <v>43374</v>
          </cell>
          <cell r="R442">
            <v>43374</v>
          </cell>
          <cell r="S442" t="str">
            <v>Definitif</v>
          </cell>
          <cell r="T442" t="str">
            <v>Pelaksana Perawatan Listrik</v>
          </cell>
          <cell r="U442" t="str">
            <v>Pelaksana Perawatan Listrik</v>
          </cell>
          <cell r="V442">
            <v>44105</v>
          </cell>
          <cell r="W442" t="str">
            <v>BAGIAN PEMELIHARAAN &amp; PERBAIKAN</v>
          </cell>
          <cell r="X442" t="str">
            <v>DIVISI PEMBANGKIT</v>
          </cell>
          <cell r="Y442" t="str">
            <v>Core</v>
          </cell>
          <cell r="Z442">
            <v>6</v>
          </cell>
          <cell r="AA442">
            <v>1</v>
          </cell>
          <cell r="AB442">
            <v>44424</v>
          </cell>
          <cell r="AC442">
            <v>4500000</v>
          </cell>
          <cell r="AD442">
            <v>500000</v>
          </cell>
          <cell r="AE442">
            <v>69400</v>
          </cell>
          <cell r="AF442">
            <v>0</v>
          </cell>
          <cell r="AG442">
            <v>5069400</v>
          </cell>
          <cell r="AH442">
            <v>3375000</v>
          </cell>
          <cell r="AI442">
            <v>375000</v>
          </cell>
          <cell r="AJ442">
            <v>69400</v>
          </cell>
          <cell r="AK442">
            <v>0</v>
          </cell>
          <cell r="AL442">
            <v>3819400</v>
          </cell>
          <cell r="AM442" t="str">
            <v>A</v>
          </cell>
          <cell r="AN442" t="str">
            <v>-</v>
          </cell>
          <cell r="AO442" t="str">
            <v>-</v>
          </cell>
          <cell r="AP442" t="str">
            <v>DPM</v>
          </cell>
          <cell r="AQ442" t="str">
            <v>PIV</v>
          </cell>
          <cell r="AR442" t="str">
            <v>TTL</v>
          </cell>
          <cell r="AS442" t="str">
            <v>TTL</v>
          </cell>
          <cell r="AT442" t="str">
            <v>-</v>
          </cell>
          <cell r="AU442" t="str">
            <v>KT</v>
          </cell>
          <cell r="AV442" t="str">
            <v>T</v>
          </cell>
          <cell r="AW442" t="str">
            <v>C</v>
          </cell>
        </row>
        <row r="443">
          <cell r="C443">
            <v>825905</v>
          </cell>
          <cell r="D443" t="str">
            <v>Serang</v>
          </cell>
          <cell r="E443">
            <v>29982</v>
          </cell>
          <cell r="F443" t="str">
            <v>P</v>
          </cell>
          <cell r="G443" t="str">
            <v>Islam</v>
          </cell>
          <cell r="H443" t="str">
            <v>K/2</v>
          </cell>
          <cell r="I443" t="str">
            <v>3673013101820001</v>
          </cell>
          <cell r="J443" t="str">
            <v>Jl. Karya bhakti 3 no.16 Komp KPN Ciceri Serang Serang</v>
          </cell>
          <cell r="K443"/>
          <cell r="L443"/>
          <cell r="M443" t="str">
            <v>D3</v>
          </cell>
          <cell r="N443" t="str">
            <v>Management Informatika</v>
          </cell>
          <cell r="O443"/>
          <cell r="P443" t="str">
            <v>-</v>
          </cell>
          <cell r="Q443">
            <v>43374</v>
          </cell>
          <cell r="R443">
            <v>43374</v>
          </cell>
          <cell r="S443" t="str">
            <v>Definitif</v>
          </cell>
          <cell r="T443" t="str">
            <v>Officer Bagian Personalia</v>
          </cell>
          <cell r="U443" t="str">
            <v>Officer Bagian Personalia</v>
          </cell>
          <cell r="V443">
            <v>44105</v>
          </cell>
          <cell r="W443" t="str">
            <v>BAGIAN PERSONALIA &amp; UMUM</v>
          </cell>
          <cell r="X443" t="str">
            <v>DIVISI PEMBANGKIT</v>
          </cell>
          <cell r="Y443" t="str">
            <v>Support</v>
          </cell>
          <cell r="Z443">
            <v>5</v>
          </cell>
          <cell r="AA443">
            <v>5</v>
          </cell>
          <cell r="AB443">
            <v>44424</v>
          </cell>
          <cell r="AC443">
            <v>7900000</v>
          </cell>
          <cell r="AD443">
            <v>877778</v>
          </cell>
          <cell r="AE443">
            <v>2791342.0522222221</v>
          </cell>
          <cell r="AF443">
            <v>0</v>
          </cell>
          <cell r="AG443">
            <v>11569120.052222222</v>
          </cell>
          <cell r="AH443">
            <v>5925000</v>
          </cell>
          <cell r="AI443">
            <v>658333.33333333326</v>
          </cell>
          <cell r="AJ443">
            <v>2791342.0522222221</v>
          </cell>
          <cell r="AK443">
            <v>0</v>
          </cell>
          <cell r="AL443">
            <v>9374675.3855555542</v>
          </cell>
          <cell r="AM443" t="str">
            <v>A</v>
          </cell>
          <cell r="AN443" t="str">
            <v>-</v>
          </cell>
          <cell r="AO443" t="str">
            <v>-</v>
          </cell>
          <cell r="AP443" t="str">
            <v>DPM</v>
          </cell>
          <cell r="AQ443" t="str">
            <v>KSD</v>
          </cell>
          <cell r="AR443" t="str">
            <v>TADM</v>
          </cell>
          <cell r="AS443" t="str">
            <v>TADM</v>
          </cell>
          <cell r="AT443" t="str">
            <v>-</v>
          </cell>
          <cell r="AU443" t="str">
            <v>KT</v>
          </cell>
          <cell r="AV443" t="str">
            <v>T</v>
          </cell>
          <cell r="AW443" t="str">
            <v>D</v>
          </cell>
        </row>
        <row r="444">
          <cell r="C444">
            <v>826130</v>
          </cell>
          <cell r="D444" t="str">
            <v>Serang</v>
          </cell>
          <cell r="E444">
            <v>29991</v>
          </cell>
          <cell r="F444" t="str">
            <v>P</v>
          </cell>
          <cell r="G444" t="str">
            <v>Islam</v>
          </cell>
          <cell r="H444" t="str">
            <v>K/2</v>
          </cell>
          <cell r="I444" t="str">
            <v>3672080902820003</v>
          </cell>
          <cell r="J444" t="str">
            <v>Komp. Twi Fwa 124 No.15 Rt.006/006 Kel. Warnasari Kec.Citangkil Cilegon</v>
          </cell>
          <cell r="K444"/>
          <cell r="L444"/>
          <cell r="M444" t="str">
            <v>SMA/SMK</v>
          </cell>
          <cell r="N444" t="str">
            <v>MESIN</v>
          </cell>
          <cell r="O444"/>
          <cell r="P444" t="str">
            <v>-</v>
          </cell>
          <cell r="Q444">
            <v>43374</v>
          </cell>
          <cell r="R444">
            <v>43374</v>
          </cell>
          <cell r="S444" t="str">
            <v>Definitif</v>
          </cell>
          <cell r="T444" t="str">
            <v>Operator Mesin</v>
          </cell>
          <cell r="U444" t="str">
            <v>Operator Mesin</v>
          </cell>
          <cell r="V444">
            <v>44105</v>
          </cell>
          <cell r="W444" t="str">
            <v>PRODUKSI PERMESINAN</v>
          </cell>
          <cell r="X444" t="str">
            <v>PABRIK KOMPONEN TURBIN</v>
          </cell>
          <cell r="Y444" t="str">
            <v>Core</v>
          </cell>
          <cell r="Z444">
            <v>6</v>
          </cell>
          <cell r="AA444">
            <v>2</v>
          </cell>
          <cell r="AB444">
            <v>44424</v>
          </cell>
          <cell r="AC444">
            <v>4900000</v>
          </cell>
          <cell r="AD444">
            <v>544444</v>
          </cell>
          <cell r="AE444">
            <v>373955.55555555597</v>
          </cell>
          <cell r="AF444">
            <v>0</v>
          </cell>
          <cell r="AG444">
            <v>5818399.555555556</v>
          </cell>
          <cell r="AH444">
            <v>3675000</v>
          </cell>
          <cell r="AI444">
            <v>408333.33333333337</v>
          </cell>
          <cell r="AJ444">
            <v>373955.55555555597</v>
          </cell>
          <cell r="AK444">
            <v>0</v>
          </cell>
          <cell r="AL444">
            <v>4457288.8888888899</v>
          </cell>
          <cell r="AM444" t="str">
            <v>A</v>
          </cell>
          <cell r="AN444" t="str">
            <v>-</v>
          </cell>
          <cell r="AO444" t="str">
            <v>-</v>
          </cell>
          <cell r="AP444" t="str">
            <v>PKT</v>
          </cell>
          <cell r="AQ444" t="str">
            <v>-</v>
          </cell>
          <cell r="AR444" t="str">
            <v>TL</v>
          </cell>
          <cell r="AS444" t="str">
            <v>TL</v>
          </cell>
          <cell r="AT444" t="str">
            <v>-</v>
          </cell>
          <cell r="AU444" t="str">
            <v>KT</v>
          </cell>
          <cell r="AV444" t="str">
            <v>T</v>
          </cell>
          <cell r="AW444" t="str">
            <v>C</v>
          </cell>
        </row>
        <row r="445">
          <cell r="C445">
            <v>825472</v>
          </cell>
          <cell r="D445" t="str">
            <v>Kediri</v>
          </cell>
          <cell r="E445">
            <v>30034</v>
          </cell>
          <cell r="F445" t="str">
            <v>P</v>
          </cell>
          <cell r="G445" t="str">
            <v>Islam</v>
          </cell>
          <cell r="H445" t="str">
            <v>K/2</v>
          </cell>
          <cell r="I445" t="str">
            <v>3604042308680203</v>
          </cell>
          <cell r="J445" t="str">
            <v>Jl. Kyai Sahlan 14/31, Manyar Sidomukti, Manyar, Gresik Gresik</v>
          </cell>
          <cell r="K445"/>
          <cell r="L445"/>
          <cell r="M445" t="str">
            <v>S1</v>
          </cell>
          <cell r="N445" t="str">
            <v>Teknik Mesin</v>
          </cell>
          <cell r="O445"/>
          <cell r="P445">
            <v>2014</v>
          </cell>
          <cell r="Q445">
            <v>39860</v>
          </cell>
          <cell r="R445">
            <v>39949</v>
          </cell>
          <cell r="S445" t="str">
            <v>Definitif</v>
          </cell>
          <cell r="T445" t="str">
            <v>Junior Engineer</v>
          </cell>
          <cell r="U445" t="str">
            <v>Junior Engineer</v>
          </cell>
          <cell r="V445" t="str">
            <v>-</v>
          </cell>
          <cell r="W445" t="str">
            <v>BAGIAN TEKNIK</v>
          </cell>
          <cell r="X445" t="str">
            <v>DIVISI INDUSTRI KOMPONEN &amp; PERMESINAN</v>
          </cell>
          <cell r="Y445" t="str">
            <v>Core</v>
          </cell>
          <cell r="Z445">
            <v>5</v>
          </cell>
          <cell r="AA445">
            <v>3</v>
          </cell>
          <cell r="AB445">
            <v>44424</v>
          </cell>
          <cell r="AC445">
            <v>5900000</v>
          </cell>
          <cell r="AD445">
            <v>655556</v>
          </cell>
          <cell r="AE445">
            <v>1004919.444444444</v>
          </cell>
          <cell r="AF445">
            <v>0</v>
          </cell>
          <cell r="AG445">
            <v>7560475.444444444</v>
          </cell>
          <cell r="AH445">
            <v>4425000</v>
          </cell>
          <cell r="AI445">
            <v>491666.66666666674</v>
          </cell>
          <cell r="AJ445">
            <v>1004919.444444444</v>
          </cell>
          <cell r="AK445">
            <v>0</v>
          </cell>
          <cell r="AL445">
            <v>5921586.111111111</v>
          </cell>
          <cell r="AM445" t="str">
            <v>A</v>
          </cell>
          <cell r="AN445" t="str">
            <v>-</v>
          </cell>
          <cell r="AO445" t="str">
            <v>-</v>
          </cell>
          <cell r="AP445" t="str">
            <v>DKP</v>
          </cell>
          <cell r="AQ445" t="str">
            <v>PEM</v>
          </cell>
          <cell r="AR445" t="str">
            <v>TTL</v>
          </cell>
          <cell r="AS445" t="str">
            <v>TTL</v>
          </cell>
          <cell r="AT445" t="str">
            <v>-</v>
          </cell>
          <cell r="AU445" t="str">
            <v>KT</v>
          </cell>
          <cell r="AV445" t="str">
            <v>T</v>
          </cell>
          <cell r="AW445" t="str">
            <v>F</v>
          </cell>
        </row>
        <row r="446">
          <cell r="C446">
            <v>825558</v>
          </cell>
          <cell r="D446" t="str">
            <v>Surabaya</v>
          </cell>
          <cell r="E446">
            <v>30036</v>
          </cell>
          <cell r="F446" t="str">
            <v>P</v>
          </cell>
          <cell r="G446" t="str">
            <v>Islam</v>
          </cell>
          <cell r="H446" t="str">
            <v>K/2</v>
          </cell>
          <cell r="I446" t="str">
            <v>3578042603820002</v>
          </cell>
          <cell r="J446"/>
          <cell r="K446"/>
          <cell r="L446"/>
          <cell r="M446" t="str">
            <v>SMK</v>
          </cell>
          <cell r="N446" t="str">
            <v>Mekanik Umum</v>
          </cell>
          <cell r="O446"/>
          <cell r="P446" t="str">
            <v>2001</v>
          </cell>
          <cell r="Q446">
            <v>41579</v>
          </cell>
          <cell r="R446">
            <v>41989</v>
          </cell>
          <cell r="S446" t="str">
            <v>Pjs.</v>
          </cell>
          <cell r="T446" t="str">
            <v>Supervisor Finishing 6</v>
          </cell>
          <cell r="U446" t="str">
            <v>Pjs. Supervisor Finishing 6</v>
          </cell>
          <cell r="V446">
            <v>43906</v>
          </cell>
          <cell r="W446" t="str">
            <v>BAGIAN PRODUKSI 2</v>
          </cell>
          <cell r="X446" t="str">
            <v>PABRIK PENGECORAN</v>
          </cell>
          <cell r="Y446" t="str">
            <v>Core</v>
          </cell>
          <cell r="Z446">
            <v>4</v>
          </cell>
          <cell r="AA446">
            <v>3</v>
          </cell>
          <cell r="AB446">
            <v>44424</v>
          </cell>
          <cell r="AC446">
            <v>5900000</v>
          </cell>
          <cell r="AD446">
            <v>655556</v>
          </cell>
          <cell r="AE446">
            <v>-707598.55555555597</v>
          </cell>
          <cell r="AF446">
            <v>1871793</v>
          </cell>
          <cell r="AG446">
            <v>7719750.444444444</v>
          </cell>
          <cell r="AH446">
            <v>4425000</v>
          </cell>
          <cell r="AI446">
            <v>491666.66666666674</v>
          </cell>
          <cell r="AJ446">
            <v>-707598.55555555597</v>
          </cell>
          <cell r="AK446">
            <v>935896.5</v>
          </cell>
          <cell r="AL446">
            <v>5144964.611111111</v>
          </cell>
          <cell r="AM446" t="str">
            <v>A</v>
          </cell>
          <cell r="AN446" t="str">
            <v>-</v>
          </cell>
          <cell r="AO446" t="str">
            <v>-</v>
          </cell>
          <cell r="AP446" t="str">
            <v>FOU</v>
          </cell>
          <cell r="AQ446" t="str">
            <v>-</v>
          </cell>
          <cell r="AR446" t="str">
            <v>TTL</v>
          </cell>
          <cell r="AS446" t="str">
            <v>TTL</v>
          </cell>
          <cell r="AT446" t="str">
            <v>BP</v>
          </cell>
          <cell r="AU446" t="str">
            <v>KT</v>
          </cell>
          <cell r="AV446" t="str">
            <v>T</v>
          </cell>
          <cell r="AW446" t="str">
            <v>C</v>
          </cell>
        </row>
        <row r="447">
          <cell r="C447">
            <v>825578</v>
          </cell>
          <cell r="D447" t="str">
            <v>Surabaya</v>
          </cell>
          <cell r="E447">
            <v>30039</v>
          </cell>
          <cell r="F447" t="str">
            <v>P</v>
          </cell>
          <cell r="G447" t="str">
            <v>Islam</v>
          </cell>
          <cell r="H447" t="str">
            <v>K/1</v>
          </cell>
          <cell r="I447" t="str">
            <v>3578102903820006</v>
          </cell>
          <cell r="J447"/>
          <cell r="K447"/>
          <cell r="L447" t="str">
            <v>hadi.nurdiansyah@barata.id</v>
          </cell>
          <cell r="M447" t="str">
            <v>S1</v>
          </cell>
          <cell r="N447" t="str">
            <v>Teknik Informatika</v>
          </cell>
          <cell r="O447"/>
          <cell r="P447" t="str">
            <v>2004</v>
          </cell>
          <cell r="Q447">
            <v>41579</v>
          </cell>
          <cell r="R447">
            <v>41989</v>
          </cell>
          <cell r="S447" t="str">
            <v>Definitif</v>
          </cell>
          <cell r="T447" t="str">
            <v>Pelaksana Administrasi Bagian Sistem TIK / SAP</v>
          </cell>
          <cell r="U447" t="str">
            <v>Pelaksana Administrasi Bagian Sistem TIK / SAP</v>
          </cell>
          <cell r="V447">
            <v>44104</v>
          </cell>
          <cell r="W447" t="str">
            <v>BAGIAN SISTEM TIK / SAP</v>
          </cell>
          <cell r="X447" t="str">
            <v>BIRO SISTEM, MUTU &amp; K3LH</v>
          </cell>
          <cell r="Y447" t="str">
            <v>Support</v>
          </cell>
          <cell r="Z447">
            <v>6</v>
          </cell>
          <cell r="AA447">
            <v>2</v>
          </cell>
          <cell r="AB447">
            <v>44424</v>
          </cell>
          <cell r="AC447">
            <v>4900000</v>
          </cell>
          <cell r="AD447">
            <v>544444</v>
          </cell>
          <cell r="AE447">
            <v>406655.55555555597</v>
          </cell>
          <cell r="AF447">
            <v>0</v>
          </cell>
          <cell r="AG447">
            <v>5851099.555555556</v>
          </cell>
          <cell r="AH447">
            <v>2450000</v>
          </cell>
          <cell r="AI447">
            <v>0</v>
          </cell>
          <cell r="AJ447">
            <v>0</v>
          </cell>
          <cell r="AK447">
            <v>0</v>
          </cell>
          <cell r="AL447">
            <v>2450000</v>
          </cell>
          <cell r="AM447" t="str">
            <v>A</v>
          </cell>
          <cell r="AN447" t="str">
            <v>H</v>
          </cell>
          <cell r="AO447">
            <v>44433</v>
          </cell>
          <cell r="AP447" t="str">
            <v>BSQ</v>
          </cell>
          <cell r="AQ447" t="str">
            <v>-</v>
          </cell>
          <cell r="AR447" t="str">
            <v>TADM</v>
          </cell>
          <cell r="AS447" t="str">
            <v>TADM</v>
          </cell>
          <cell r="AT447" t="str">
            <v>-</v>
          </cell>
          <cell r="AU447" t="str">
            <v>KT</v>
          </cell>
          <cell r="AV447" t="str">
            <v>NT</v>
          </cell>
          <cell r="AW447" t="str">
            <v>F</v>
          </cell>
        </row>
        <row r="448">
          <cell r="C448">
            <v>826124</v>
          </cell>
          <cell r="D448" t="str">
            <v>Cirebon</v>
          </cell>
          <cell r="E448">
            <v>30049</v>
          </cell>
          <cell r="F448" t="str">
            <v>P</v>
          </cell>
          <cell r="G448" t="str">
            <v>Islam</v>
          </cell>
          <cell r="H448" t="str">
            <v>K/3</v>
          </cell>
          <cell r="I448" t="str">
            <v>3604060804820002</v>
          </cell>
          <cell r="J448" t="str">
            <v xml:space="preserve">Taman Krakatau Blok H14 No.12 Jl. Gorda 3 Kec. Waringinkurung </v>
          </cell>
          <cell r="K448"/>
          <cell r="L448"/>
          <cell r="M448" t="str">
            <v>S1</v>
          </cell>
          <cell r="N448" t="str">
            <v>TEKNIK MESIN INDUSTRI</v>
          </cell>
          <cell r="O448"/>
          <cell r="P448" t="str">
            <v>-</v>
          </cell>
          <cell r="Q448">
            <v>43374</v>
          </cell>
          <cell r="R448">
            <v>43374</v>
          </cell>
          <cell r="S448" t="str">
            <v>Definitif</v>
          </cell>
          <cell r="T448" t="str">
            <v>Operator Mesin</v>
          </cell>
          <cell r="U448" t="str">
            <v>Operator Mesin</v>
          </cell>
          <cell r="V448">
            <v>44105</v>
          </cell>
          <cell r="W448" t="str">
            <v>PRODUKSI PERMESINAN</v>
          </cell>
          <cell r="X448" t="str">
            <v>PABRIK KOMPONEN TURBIN</v>
          </cell>
          <cell r="Y448" t="str">
            <v>Core</v>
          </cell>
          <cell r="Z448">
            <v>6</v>
          </cell>
          <cell r="AA448">
            <v>1</v>
          </cell>
          <cell r="AB448">
            <v>44424</v>
          </cell>
          <cell r="AC448">
            <v>4500000</v>
          </cell>
          <cell r="AD448">
            <v>500000</v>
          </cell>
          <cell r="AE448">
            <v>253100</v>
          </cell>
          <cell r="AF448">
            <v>0</v>
          </cell>
          <cell r="AG448">
            <v>5253100</v>
          </cell>
          <cell r="AH448">
            <v>3375000</v>
          </cell>
          <cell r="AI448">
            <v>375000</v>
          </cell>
          <cell r="AJ448">
            <v>253100</v>
          </cell>
          <cell r="AK448">
            <v>0</v>
          </cell>
          <cell r="AL448">
            <v>4003100</v>
          </cell>
          <cell r="AM448" t="str">
            <v>A</v>
          </cell>
          <cell r="AN448" t="str">
            <v>-</v>
          </cell>
          <cell r="AO448" t="str">
            <v>-</v>
          </cell>
          <cell r="AP448" t="str">
            <v>PKT</v>
          </cell>
          <cell r="AQ448" t="str">
            <v>-</v>
          </cell>
          <cell r="AR448" t="str">
            <v>TL</v>
          </cell>
          <cell r="AS448" t="str">
            <v>TL</v>
          </cell>
          <cell r="AT448" t="str">
            <v>-</v>
          </cell>
          <cell r="AU448" t="str">
            <v>KT</v>
          </cell>
          <cell r="AV448" t="str">
            <v>T</v>
          </cell>
          <cell r="AW448" t="str">
            <v>F</v>
          </cell>
        </row>
        <row r="449">
          <cell r="C449">
            <v>825573</v>
          </cell>
          <cell r="D449" t="str">
            <v>Nganjuk</v>
          </cell>
          <cell r="E449">
            <v>30052</v>
          </cell>
          <cell r="F449" t="str">
            <v>P</v>
          </cell>
          <cell r="G449" t="str">
            <v>Islam</v>
          </cell>
          <cell r="H449" t="str">
            <v>K/2</v>
          </cell>
          <cell r="I449" t="str">
            <v>3578101104820006</v>
          </cell>
          <cell r="J449"/>
          <cell r="K449"/>
          <cell r="L449"/>
          <cell r="M449" t="str">
            <v>SMK</v>
          </cell>
          <cell r="N449" t="str">
            <v>Mekanik Umum</v>
          </cell>
          <cell r="O449"/>
          <cell r="P449" t="str">
            <v>2001</v>
          </cell>
          <cell r="Q449">
            <v>41579</v>
          </cell>
          <cell r="R449">
            <v>41989</v>
          </cell>
          <cell r="S449" t="str">
            <v>Definitif</v>
          </cell>
          <cell r="T449" t="str">
            <v>Operator Msn Bubut Horizontal C Bagian Produksi 4</v>
          </cell>
          <cell r="U449" t="str">
            <v>Operator Msn Bubut Horizontal C Bagian Produksi 4</v>
          </cell>
          <cell r="V449">
            <v>44061</v>
          </cell>
          <cell r="W449" t="str">
            <v>BAGIAN PRODUKSI PABRIK PERALATAN INDUSTRI 2</v>
          </cell>
          <cell r="X449" t="str">
            <v>PABRIK PERALATAN INDUSTRI</v>
          </cell>
          <cell r="Y449" t="str">
            <v>Core</v>
          </cell>
          <cell r="Z449">
            <v>6</v>
          </cell>
          <cell r="AA449">
            <v>2</v>
          </cell>
          <cell r="AB449">
            <v>44424</v>
          </cell>
          <cell r="AC449">
            <v>4900000</v>
          </cell>
          <cell r="AD449">
            <v>544444</v>
          </cell>
          <cell r="AE449">
            <v>406655.55555555597</v>
          </cell>
          <cell r="AF449">
            <v>0</v>
          </cell>
          <cell r="AG449">
            <v>5851099.555555556</v>
          </cell>
          <cell r="AH449">
            <v>3675000</v>
          </cell>
          <cell r="AI449">
            <v>408333.33333333337</v>
          </cell>
          <cell r="AJ449">
            <v>406655.55555555597</v>
          </cell>
          <cell r="AK449">
            <v>0</v>
          </cell>
          <cell r="AL449">
            <v>4489988.8888888899</v>
          </cell>
          <cell r="AM449" t="str">
            <v>A</v>
          </cell>
          <cell r="AN449" t="str">
            <v>H</v>
          </cell>
          <cell r="AO449">
            <v>44743</v>
          </cell>
          <cell r="AP449" t="str">
            <v>PPI</v>
          </cell>
          <cell r="AQ449" t="str">
            <v>-</v>
          </cell>
          <cell r="AR449" t="str">
            <v>TL</v>
          </cell>
          <cell r="AS449" t="str">
            <v>TL</v>
          </cell>
          <cell r="AT449" t="str">
            <v>BP</v>
          </cell>
          <cell r="AU449" t="str">
            <v>KT</v>
          </cell>
          <cell r="AV449" t="str">
            <v>T</v>
          </cell>
          <cell r="AW449" t="str">
            <v>C</v>
          </cell>
        </row>
        <row r="450">
          <cell r="C450">
            <v>826138</v>
          </cell>
          <cell r="D450" t="str">
            <v>Sinar Ogan</v>
          </cell>
          <cell r="E450">
            <v>30056</v>
          </cell>
          <cell r="F450" t="str">
            <v>P</v>
          </cell>
          <cell r="G450" t="str">
            <v>Islam</v>
          </cell>
          <cell r="H450" t="str">
            <v>K/2</v>
          </cell>
          <cell r="I450" t="str">
            <v>3604056210690002</v>
          </cell>
          <cell r="J450" t="str">
            <v>Harjatani Permai blok i no. 4, Kramatwatu Serang</v>
          </cell>
          <cell r="K450"/>
          <cell r="L450"/>
          <cell r="M450" t="str">
            <v>S1</v>
          </cell>
          <cell r="N450" t="str">
            <v>Tehnik Informatika</v>
          </cell>
          <cell r="O450"/>
          <cell r="P450" t="str">
            <v>-</v>
          </cell>
          <cell r="Q450">
            <v>43374</v>
          </cell>
          <cell r="R450">
            <v>43374</v>
          </cell>
          <cell r="S450" t="str">
            <v>Definitif</v>
          </cell>
          <cell r="T450" t="str">
            <v>Supervisor Perencanaan Produksi &amp; Evaluasi</v>
          </cell>
          <cell r="U450" t="str">
            <v>Supervisor Perencanaan Produksi &amp; Evaluasi</v>
          </cell>
          <cell r="V450">
            <v>44667</v>
          </cell>
          <cell r="W450" t="str">
            <v>BAGIAN PERENCANAAN &amp; PENGENDALIAN PRODUKSI</v>
          </cell>
          <cell r="X450" t="str">
            <v>DIVISI PEMBANGKIT</v>
          </cell>
          <cell r="Y450" t="str">
            <v>Core</v>
          </cell>
          <cell r="Z450">
            <v>4</v>
          </cell>
          <cell r="AA450">
            <v>4</v>
          </cell>
          <cell r="AB450">
            <v>44424</v>
          </cell>
          <cell r="AC450">
            <v>6900000</v>
          </cell>
          <cell r="AD450">
            <v>766667</v>
          </cell>
          <cell r="AE450">
            <v>-418792.69333333336</v>
          </cell>
          <cell r="AF450">
            <v>2079770</v>
          </cell>
          <cell r="AG450">
            <v>9327644.3066666666</v>
          </cell>
          <cell r="AH450">
            <v>5175000</v>
          </cell>
          <cell r="AI450">
            <v>575000</v>
          </cell>
          <cell r="AJ450">
            <v>-418792.69333333336</v>
          </cell>
          <cell r="AK450">
            <v>1039885</v>
          </cell>
          <cell r="AL450">
            <v>6371092.3066666666</v>
          </cell>
          <cell r="AM450" t="str">
            <v>A</v>
          </cell>
          <cell r="AN450" t="str">
            <v>-</v>
          </cell>
          <cell r="AO450" t="str">
            <v>-</v>
          </cell>
          <cell r="AP450" t="str">
            <v>DPM</v>
          </cell>
          <cell r="AQ450" t="str">
            <v>PIV</v>
          </cell>
          <cell r="AR450" t="str">
            <v>TTL</v>
          </cell>
          <cell r="AS450" t="str">
            <v>TTL</v>
          </cell>
          <cell r="AT450" t="str">
            <v>-</v>
          </cell>
          <cell r="AU450" t="str">
            <v>KT</v>
          </cell>
          <cell r="AV450" t="str">
            <v>T</v>
          </cell>
          <cell r="AW450" t="str">
            <v>F</v>
          </cell>
        </row>
        <row r="451">
          <cell r="C451">
            <v>825535</v>
          </cell>
          <cell r="D451" t="str">
            <v>Malang</v>
          </cell>
          <cell r="E451">
            <v>30057</v>
          </cell>
          <cell r="F451" t="str">
            <v>P</v>
          </cell>
          <cell r="G451" t="str">
            <v>Islam</v>
          </cell>
          <cell r="H451" t="str">
            <v>K/2</v>
          </cell>
          <cell r="I451" t="str">
            <v>3573051604820005</v>
          </cell>
          <cell r="J451"/>
          <cell r="K451"/>
          <cell r="L451"/>
          <cell r="M451" t="str">
            <v>S1</v>
          </cell>
          <cell r="N451" t="str">
            <v>Teknik Mesin</v>
          </cell>
          <cell r="O451" t="str">
            <v>Universitas Brawijaya</v>
          </cell>
          <cell r="P451">
            <v>2008</v>
          </cell>
          <cell r="Q451">
            <v>41410</v>
          </cell>
          <cell r="R451">
            <v>41533</v>
          </cell>
          <cell r="S451" t="str">
            <v>Definitif</v>
          </cell>
          <cell r="T451" t="str">
            <v>Technical Advisor 2</v>
          </cell>
          <cell r="U451" t="str">
            <v>Technical Advisor 2</v>
          </cell>
          <cell r="V451">
            <v>44577</v>
          </cell>
          <cell r="W451" t="str">
            <v>BAGIAN TECHNICAL ADVISOR</v>
          </cell>
          <cell r="X451" t="str">
            <v>DIVISI INDUSTRI GULA &amp; AGRO</v>
          </cell>
          <cell r="Y451" t="str">
            <v>Core</v>
          </cell>
          <cell r="Z451">
            <v>3</v>
          </cell>
          <cell r="AA451">
            <v>6</v>
          </cell>
          <cell r="AB451">
            <v>44424</v>
          </cell>
          <cell r="AC451">
            <v>8900000</v>
          </cell>
          <cell r="AD451">
            <v>988889</v>
          </cell>
          <cell r="AE451">
            <v>1413436.1111111119</v>
          </cell>
          <cell r="AF451">
            <v>3468750</v>
          </cell>
          <cell r="AG451">
            <v>14771075.111111112</v>
          </cell>
          <cell r="AH451">
            <v>6675000</v>
          </cell>
          <cell r="AI451">
            <v>741666.66666666663</v>
          </cell>
          <cell r="AJ451">
            <v>1413436.1111111119</v>
          </cell>
          <cell r="AK451">
            <v>1734375</v>
          </cell>
          <cell r="AL451">
            <v>10564477.77777778</v>
          </cell>
          <cell r="AM451" t="str">
            <v>A</v>
          </cell>
          <cell r="AN451" t="str">
            <v>-</v>
          </cell>
          <cell r="AO451" t="str">
            <v>-</v>
          </cell>
          <cell r="AP451" t="str">
            <v>DGA</v>
          </cell>
          <cell r="AQ451" t="str">
            <v>PEM</v>
          </cell>
          <cell r="AR451" t="str">
            <v>TPEM</v>
          </cell>
          <cell r="AS451" t="str">
            <v>TPEM</v>
          </cell>
          <cell r="AT451" t="str">
            <v>-</v>
          </cell>
          <cell r="AU451" t="str">
            <v>KT</v>
          </cell>
          <cell r="AV451" t="str">
            <v>T</v>
          </cell>
          <cell r="AW451" t="str">
            <v>F</v>
          </cell>
        </row>
        <row r="452">
          <cell r="C452">
            <v>825473</v>
          </cell>
          <cell r="D452" t="str">
            <v>Surabaya</v>
          </cell>
          <cell r="E452">
            <v>30063</v>
          </cell>
          <cell r="F452" t="str">
            <v>P</v>
          </cell>
          <cell r="G452" t="str">
            <v>Islam</v>
          </cell>
          <cell r="H452" t="str">
            <v>K/1</v>
          </cell>
          <cell r="I452" t="str">
            <v>3578092204820003</v>
          </cell>
          <cell r="J452"/>
          <cell r="K452"/>
          <cell r="L452"/>
          <cell r="M452" t="str">
            <v>S1</v>
          </cell>
          <cell r="N452" t="str">
            <v>Teknik Mesin</v>
          </cell>
          <cell r="O452"/>
          <cell r="P452">
            <v>2014</v>
          </cell>
          <cell r="Q452">
            <v>39860</v>
          </cell>
          <cell r="R452">
            <v>39949</v>
          </cell>
          <cell r="S452" t="str">
            <v>Definitif</v>
          </cell>
          <cell r="T452" t="str">
            <v>Operator Mesin Bubut Horizontal  0 &gt; 350 L &gt; 1500 B Bagian Produksi 4</v>
          </cell>
          <cell r="U452" t="str">
            <v>Operator Mesin Bubut Horizontal  0 &gt; 350 L &gt; 1500 B Bagian Produksi 4</v>
          </cell>
          <cell r="V452">
            <v>44061</v>
          </cell>
          <cell r="W452" t="str">
            <v>BAGIAN PRODUKSI PABRIK PERALATAN INDUSTRI 2</v>
          </cell>
          <cell r="X452" t="str">
            <v>PABRIK PERALATAN INDUSTRI</v>
          </cell>
          <cell r="Y452" t="str">
            <v>Core</v>
          </cell>
          <cell r="Z452">
            <v>6</v>
          </cell>
          <cell r="AA452">
            <v>2</v>
          </cell>
          <cell r="AB452">
            <v>44424</v>
          </cell>
          <cell r="AC452">
            <v>4900000</v>
          </cell>
          <cell r="AD452">
            <v>544444</v>
          </cell>
          <cell r="AE452">
            <v>1117505.555555556</v>
          </cell>
          <cell r="AF452">
            <v>0</v>
          </cell>
          <cell r="AG452">
            <v>6561949.555555556</v>
          </cell>
          <cell r="AH452">
            <v>3675000</v>
          </cell>
          <cell r="AI452">
            <v>408333.33333333337</v>
          </cell>
          <cell r="AJ452">
            <v>1117505.555555556</v>
          </cell>
          <cell r="AK452">
            <v>0</v>
          </cell>
          <cell r="AL452">
            <v>5200838.8888888899</v>
          </cell>
          <cell r="AM452" t="str">
            <v>A</v>
          </cell>
          <cell r="AN452" t="str">
            <v>-</v>
          </cell>
          <cell r="AO452" t="str">
            <v>-</v>
          </cell>
          <cell r="AP452" t="str">
            <v>PPI</v>
          </cell>
          <cell r="AQ452" t="str">
            <v>-</v>
          </cell>
          <cell r="AR452" t="str">
            <v>TL</v>
          </cell>
          <cell r="AS452" t="str">
            <v>TL</v>
          </cell>
          <cell r="AT452" t="str">
            <v>BP</v>
          </cell>
          <cell r="AU452" t="str">
            <v>KT</v>
          </cell>
          <cell r="AV452" t="str">
            <v>T</v>
          </cell>
          <cell r="AW452" t="str">
            <v>F</v>
          </cell>
        </row>
        <row r="453">
          <cell r="C453">
            <v>826221</v>
          </cell>
          <cell r="D453" t="str">
            <v>Purwokerto</v>
          </cell>
          <cell r="E453">
            <v>30080</v>
          </cell>
          <cell r="F453" t="str">
            <v>P</v>
          </cell>
          <cell r="G453" t="str">
            <v>Islam</v>
          </cell>
          <cell r="H453" t="str">
            <v>K/3</v>
          </cell>
          <cell r="I453" t="str">
            <v>3672050905820006</v>
          </cell>
          <cell r="J453" t="str">
            <v>Link. Jombang Tangsi Rt.002/002 Kel. Jombang Wetan Kec. Jombang  Cilegon</v>
          </cell>
          <cell r="K453"/>
          <cell r="L453"/>
          <cell r="M453" t="str">
            <v>SMA/SMK</v>
          </cell>
          <cell r="N453" t="str">
            <v>-</v>
          </cell>
          <cell r="O453"/>
          <cell r="P453" t="str">
            <v>-</v>
          </cell>
          <cell r="Q453">
            <v>43374</v>
          </cell>
          <cell r="R453">
            <v>43374</v>
          </cell>
          <cell r="S453" t="str">
            <v>Definitif</v>
          </cell>
          <cell r="T453" t="str">
            <v>Operator Mesin</v>
          </cell>
          <cell r="U453" t="str">
            <v>Operator Mesin</v>
          </cell>
          <cell r="V453">
            <v>44105</v>
          </cell>
          <cell r="W453" t="str">
            <v>PRODUKSI FABRIKASI</v>
          </cell>
          <cell r="X453" t="str">
            <v>PABRIK KOMPONEN TURBIN</v>
          </cell>
          <cell r="Y453" t="str">
            <v>Core</v>
          </cell>
          <cell r="Z453">
            <v>6</v>
          </cell>
          <cell r="AA453">
            <v>1</v>
          </cell>
          <cell r="AB453">
            <v>44424</v>
          </cell>
          <cell r="AC453">
            <v>4500000</v>
          </cell>
          <cell r="AD453">
            <v>500000</v>
          </cell>
          <cell r="AE453">
            <v>592600</v>
          </cell>
          <cell r="AF453">
            <v>0</v>
          </cell>
          <cell r="AG453">
            <v>5592600</v>
          </cell>
          <cell r="AH453">
            <v>3375000</v>
          </cell>
          <cell r="AI453">
            <v>375000</v>
          </cell>
          <cell r="AJ453">
            <v>592600</v>
          </cell>
          <cell r="AK453">
            <v>0</v>
          </cell>
          <cell r="AL453">
            <v>4342600</v>
          </cell>
          <cell r="AM453" t="str">
            <v>A</v>
          </cell>
          <cell r="AN453" t="str">
            <v>-</v>
          </cell>
          <cell r="AO453" t="str">
            <v>-</v>
          </cell>
          <cell r="AP453" t="str">
            <v>PKT</v>
          </cell>
          <cell r="AQ453" t="str">
            <v>-</v>
          </cell>
          <cell r="AR453" t="str">
            <v>TL</v>
          </cell>
          <cell r="AS453" t="str">
            <v>TL</v>
          </cell>
          <cell r="AT453" t="str">
            <v>-</v>
          </cell>
          <cell r="AU453" t="str">
            <v>KT</v>
          </cell>
          <cell r="AV453" t="str">
            <v>T</v>
          </cell>
          <cell r="AW453" t="str">
            <v>C</v>
          </cell>
        </row>
        <row r="454">
          <cell r="C454">
            <v>825607</v>
          </cell>
          <cell r="D454" t="str">
            <v>Surabaya</v>
          </cell>
          <cell r="E454">
            <v>30103</v>
          </cell>
          <cell r="F454" t="str">
            <v>P</v>
          </cell>
          <cell r="G454" t="str">
            <v>Islam</v>
          </cell>
          <cell r="H454" t="str">
            <v>K/2</v>
          </cell>
          <cell r="I454" t="str">
            <v>3672071905790002</v>
          </cell>
          <cell r="J454"/>
          <cell r="K454"/>
          <cell r="L454"/>
          <cell r="M454" t="str">
            <v>SMK</v>
          </cell>
          <cell r="N454" t="str">
            <v>Mekanik Umum</v>
          </cell>
          <cell r="O454"/>
          <cell r="P454" t="str">
            <v>2001</v>
          </cell>
          <cell r="Q454">
            <v>41671</v>
          </cell>
          <cell r="R454">
            <v>42309</v>
          </cell>
          <cell r="S454" t="str">
            <v>Definitif</v>
          </cell>
          <cell r="T454" t="str">
            <v>Operator Mesin Drilling/Rollubi Bagian Produksi 4</v>
          </cell>
          <cell r="U454" t="str">
            <v>Operator Mesin Drilling/Rollubi Bagian Produksi 4</v>
          </cell>
          <cell r="V454">
            <v>44061</v>
          </cell>
          <cell r="W454" t="str">
            <v>BAGIAN PRODUKSI PABRIK PERALATAN INDUSTRI 2</v>
          </cell>
          <cell r="X454" t="str">
            <v>PABRIK PERALATAN INDUSTRI</v>
          </cell>
          <cell r="Y454" t="str">
            <v>Core</v>
          </cell>
          <cell r="Z454">
            <v>6</v>
          </cell>
          <cell r="AA454">
            <v>2</v>
          </cell>
          <cell r="AB454">
            <v>44424</v>
          </cell>
          <cell r="AC454">
            <v>4900000</v>
          </cell>
          <cell r="AD454">
            <v>544444</v>
          </cell>
          <cell r="AE454">
            <v>406655.55555555597</v>
          </cell>
          <cell r="AF454">
            <v>0</v>
          </cell>
          <cell r="AG454">
            <v>5851099.555555556</v>
          </cell>
          <cell r="AH454">
            <v>2450000</v>
          </cell>
          <cell r="AI454">
            <v>0</v>
          </cell>
          <cell r="AJ454">
            <v>0</v>
          </cell>
          <cell r="AK454">
            <v>0</v>
          </cell>
          <cell r="AL454">
            <v>2450000</v>
          </cell>
          <cell r="AM454" t="str">
            <v>A</v>
          </cell>
          <cell r="AN454" t="str">
            <v>H</v>
          </cell>
          <cell r="AO454">
            <v>44562</v>
          </cell>
          <cell r="AP454" t="str">
            <v>PPI</v>
          </cell>
          <cell r="AQ454" t="str">
            <v>-</v>
          </cell>
          <cell r="AR454" t="str">
            <v>TL</v>
          </cell>
          <cell r="AS454" t="str">
            <v>TL</v>
          </cell>
          <cell r="AT454" t="str">
            <v>BP</v>
          </cell>
          <cell r="AU454" t="str">
            <v>KT</v>
          </cell>
          <cell r="AV454" t="str">
            <v>T</v>
          </cell>
          <cell r="AW454" t="str">
            <v>C</v>
          </cell>
        </row>
        <row r="455">
          <cell r="C455">
            <v>826194</v>
          </cell>
          <cell r="D455" t="str">
            <v>Cilegon</v>
          </cell>
          <cell r="E455">
            <v>30114</v>
          </cell>
          <cell r="F455" t="str">
            <v>P</v>
          </cell>
          <cell r="G455" t="str">
            <v>Islam</v>
          </cell>
          <cell r="H455" t="str">
            <v>K/2</v>
          </cell>
          <cell r="I455" t="str">
            <v>3672081206820010</v>
          </cell>
          <cell r="J455" t="str">
            <v>LINK.NYIKAMBANG DS/KEL.SUKMAJAYA RT/RW.002/003 KEC.JOMBANG KOTA CILEGON BANTEN KOTA CILEGON</v>
          </cell>
          <cell r="K455"/>
          <cell r="L455"/>
          <cell r="M455" t="str">
            <v>SMA/SMK</v>
          </cell>
          <cell r="N455" t="str">
            <v>MESIN</v>
          </cell>
          <cell r="O455"/>
          <cell r="P455" t="str">
            <v>-</v>
          </cell>
          <cell r="Q455">
            <v>43374</v>
          </cell>
          <cell r="R455">
            <v>43374</v>
          </cell>
          <cell r="S455" t="str">
            <v>Definitif</v>
          </cell>
          <cell r="T455" t="str">
            <v>Pelaksana Painting &amp; Coating</v>
          </cell>
          <cell r="U455" t="str">
            <v>Pelaksana Painting &amp; Coating</v>
          </cell>
          <cell r="V455">
            <v>44105</v>
          </cell>
          <cell r="W455" t="str">
            <v>PRODUKSI KOMPONEN</v>
          </cell>
          <cell r="X455" t="str">
            <v>PABRIK KOMPONEN TURBIN</v>
          </cell>
          <cell r="Y455" t="str">
            <v>Core</v>
          </cell>
          <cell r="Z455">
            <v>6</v>
          </cell>
          <cell r="AA455">
            <v>1</v>
          </cell>
          <cell r="AB455">
            <v>44424</v>
          </cell>
          <cell r="AC455">
            <v>4500000</v>
          </cell>
          <cell r="AD455">
            <v>500000</v>
          </cell>
          <cell r="AE455">
            <v>-292200</v>
          </cell>
          <cell r="AF455">
            <v>0</v>
          </cell>
          <cell r="AG455">
            <v>4707800</v>
          </cell>
          <cell r="AH455">
            <v>3375000</v>
          </cell>
          <cell r="AI455">
            <v>375000</v>
          </cell>
          <cell r="AJ455">
            <v>-292200</v>
          </cell>
          <cell r="AK455">
            <v>0</v>
          </cell>
          <cell r="AL455">
            <v>3457800</v>
          </cell>
          <cell r="AM455" t="str">
            <v>A</v>
          </cell>
          <cell r="AN455" t="str">
            <v>-</v>
          </cell>
          <cell r="AO455" t="str">
            <v>-</v>
          </cell>
          <cell r="AP455" t="str">
            <v>PKT</v>
          </cell>
          <cell r="AQ455" t="str">
            <v>-</v>
          </cell>
          <cell r="AR455" t="str">
            <v>TL</v>
          </cell>
          <cell r="AS455" t="str">
            <v>TL</v>
          </cell>
          <cell r="AT455" t="str">
            <v>-</v>
          </cell>
          <cell r="AU455" t="str">
            <v>KT</v>
          </cell>
          <cell r="AV455" t="str">
            <v>T</v>
          </cell>
          <cell r="AW455" t="str">
            <v>C</v>
          </cell>
        </row>
        <row r="456">
          <cell r="C456">
            <v>826140</v>
          </cell>
          <cell r="D456" t="str">
            <v>Solo</v>
          </cell>
          <cell r="E456">
            <v>30118</v>
          </cell>
          <cell r="F456" t="str">
            <v>P</v>
          </cell>
          <cell r="G456" t="str">
            <v>Islam</v>
          </cell>
          <cell r="H456" t="str">
            <v>K/2</v>
          </cell>
          <cell r="I456" t="str">
            <v>3313021606820001</v>
          </cell>
          <cell r="J456" t="str">
            <v>Komp. Rss Pemda Blok C3 No.10 Rt.3/13 Banjarsari Serang</v>
          </cell>
          <cell r="K456"/>
          <cell r="L456"/>
          <cell r="M456" t="str">
            <v>D3</v>
          </cell>
          <cell r="N456" t="str">
            <v>TEKNIK MESIN OTOMOTIF</v>
          </cell>
          <cell r="O456"/>
          <cell r="P456" t="str">
            <v>-</v>
          </cell>
          <cell r="Q456">
            <v>43374</v>
          </cell>
          <cell r="R456">
            <v>43374</v>
          </cell>
          <cell r="S456" t="str">
            <v>Definitif</v>
          </cell>
          <cell r="T456" t="str">
            <v>Pelaksana Ahli Persiapan &amp; Pemrograman Mesin</v>
          </cell>
          <cell r="U456" t="str">
            <v>Pelaksana Ahli Persiapan &amp; Pemrograman Mesin</v>
          </cell>
          <cell r="V456">
            <v>44105</v>
          </cell>
          <cell r="W456" t="str">
            <v>PRODUKSI PERMESINAN</v>
          </cell>
          <cell r="X456" t="str">
            <v>PABRIK KOMPONEN TURBIN</v>
          </cell>
          <cell r="Y456" t="str">
            <v>Core</v>
          </cell>
          <cell r="Z456">
            <v>6</v>
          </cell>
          <cell r="AA456">
            <v>2</v>
          </cell>
          <cell r="AB456">
            <v>44424</v>
          </cell>
          <cell r="AC456">
            <v>4900000</v>
          </cell>
          <cell r="AD456">
            <v>544444</v>
          </cell>
          <cell r="AE456">
            <v>2321341.388888889</v>
          </cell>
          <cell r="AF456">
            <v>0</v>
          </cell>
          <cell r="AG456">
            <v>7765785.388888889</v>
          </cell>
          <cell r="AH456">
            <v>3675000</v>
          </cell>
          <cell r="AI456">
            <v>408333.33333333337</v>
          </cell>
          <cell r="AJ456">
            <v>2321341.388888889</v>
          </cell>
          <cell r="AK456">
            <v>0</v>
          </cell>
          <cell r="AL456">
            <v>6404674.722222222</v>
          </cell>
          <cell r="AM456" t="str">
            <v>A</v>
          </cell>
          <cell r="AN456" t="str">
            <v>-</v>
          </cell>
          <cell r="AO456" t="str">
            <v>-</v>
          </cell>
          <cell r="AP456" t="str">
            <v>PKT</v>
          </cell>
          <cell r="AQ456" t="str">
            <v>-</v>
          </cell>
          <cell r="AR456" t="str">
            <v>TTL</v>
          </cell>
          <cell r="AS456" t="str">
            <v>TL</v>
          </cell>
          <cell r="AT456" t="str">
            <v>-</v>
          </cell>
          <cell r="AU456" t="str">
            <v>KT</v>
          </cell>
          <cell r="AV456" t="str">
            <v>T</v>
          </cell>
          <cell r="AW456" t="str">
            <v>D</v>
          </cell>
        </row>
        <row r="457">
          <cell r="C457">
            <v>825475</v>
          </cell>
          <cell r="D457" t="str">
            <v>Surabaya</v>
          </cell>
          <cell r="E457">
            <v>30143</v>
          </cell>
          <cell r="F457" t="str">
            <v>P</v>
          </cell>
          <cell r="G457" t="str">
            <v>Islam</v>
          </cell>
          <cell r="H457" t="str">
            <v>K/1</v>
          </cell>
          <cell r="I457" t="str">
            <v>3578021107820003</v>
          </cell>
          <cell r="J457"/>
          <cell r="K457"/>
          <cell r="L457"/>
          <cell r="M457" t="str">
            <v>S1</v>
          </cell>
          <cell r="N457" t="str">
            <v>Teknik Mesin</v>
          </cell>
          <cell r="O457"/>
          <cell r="P457">
            <v>2015</v>
          </cell>
          <cell r="Q457">
            <v>39860</v>
          </cell>
          <cell r="R457">
            <v>39949</v>
          </cell>
          <cell r="S457" t="str">
            <v>Definitif</v>
          </cell>
          <cell r="T457" t="str">
            <v xml:space="preserve">Drafter  </v>
          </cell>
          <cell r="U457" t="str">
            <v xml:space="preserve">Drafter  </v>
          </cell>
          <cell r="V457">
            <v>43632</v>
          </cell>
          <cell r="W457" t="str">
            <v>BAGIAN TEKNIK</v>
          </cell>
          <cell r="X457" t="str">
            <v>DIVISI INDUSTRI KOMPONEN &amp; PERMESINAN</v>
          </cell>
          <cell r="Y457" t="str">
            <v>Core</v>
          </cell>
          <cell r="Z457">
            <v>6</v>
          </cell>
          <cell r="AA457">
            <v>3</v>
          </cell>
          <cell r="AB457">
            <v>44424</v>
          </cell>
          <cell r="AC457">
            <v>5900000</v>
          </cell>
          <cell r="AD457">
            <v>655556</v>
          </cell>
          <cell r="AE457">
            <v>450394.44444444403</v>
          </cell>
          <cell r="AF457">
            <v>0</v>
          </cell>
          <cell r="AG457">
            <v>7005950.444444444</v>
          </cell>
          <cell r="AH457">
            <v>2950000</v>
          </cell>
          <cell r="AI457">
            <v>0</v>
          </cell>
          <cell r="AJ457">
            <v>0</v>
          </cell>
          <cell r="AK457">
            <v>0</v>
          </cell>
          <cell r="AL457">
            <v>2950000</v>
          </cell>
          <cell r="AM457" t="str">
            <v>A</v>
          </cell>
          <cell r="AN457" t="str">
            <v>-</v>
          </cell>
          <cell r="AO457">
            <v>44599</v>
          </cell>
          <cell r="AP457" t="str">
            <v>DKP</v>
          </cell>
          <cell r="AQ457" t="str">
            <v>PEM</v>
          </cell>
          <cell r="AR457" t="str">
            <v>TTL</v>
          </cell>
          <cell r="AS457" t="str">
            <v>TTL</v>
          </cell>
          <cell r="AT457" t="str">
            <v>-</v>
          </cell>
          <cell r="AU457" t="str">
            <v>KT</v>
          </cell>
          <cell r="AV457" t="str">
            <v>T</v>
          </cell>
          <cell r="AW457" t="str">
            <v>F</v>
          </cell>
        </row>
        <row r="458">
          <cell r="C458">
            <v>825749</v>
          </cell>
          <cell r="D458" t="str">
            <v>Surabaya</v>
          </cell>
          <cell r="E458">
            <v>30144</v>
          </cell>
          <cell r="F458" t="str">
            <v>P</v>
          </cell>
          <cell r="G458" t="str">
            <v>Islam</v>
          </cell>
          <cell r="H458" t="str">
            <v>K/1</v>
          </cell>
          <cell r="I458" t="str">
            <v>3516141907920005</v>
          </cell>
          <cell r="J458" t="str">
            <v>Jln.Pesapen Barat 7 no 26 SURABAYA</v>
          </cell>
          <cell r="K458" t="str">
            <v>6281332440025</v>
          </cell>
          <cell r="L458"/>
          <cell r="M458" t="str">
            <v>STM</v>
          </cell>
          <cell r="N458" t="str">
            <v>Mekanik Umum</v>
          </cell>
          <cell r="O458"/>
          <cell r="P458">
            <v>2000</v>
          </cell>
          <cell r="Q458">
            <v>42932</v>
          </cell>
          <cell r="R458">
            <v>43055</v>
          </cell>
          <cell r="S458" t="str">
            <v>Definitif</v>
          </cell>
          <cell r="T458" t="str">
            <v>Pelaksana Stel Konstruksi Bagian Produksi 3</v>
          </cell>
          <cell r="U458" t="str">
            <v>Pelaksana Stel Konstruksi Bagian Produksi 3</v>
          </cell>
          <cell r="V458">
            <v>44061</v>
          </cell>
          <cell r="W458" t="str">
            <v>BAGIAN PRODUKSI PABRIK PERALATAN INDUSTRI 1</v>
          </cell>
          <cell r="X458" t="str">
            <v>PABRIK PERALATAN INDUSTRI</v>
          </cell>
          <cell r="Y458" t="str">
            <v>Core</v>
          </cell>
          <cell r="Z458">
            <v>6</v>
          </cell>
          <cell r="AA458">
            <v>1</v>
          </cell>
          <cell r="AB458">
            <v>44424</v>
          </cell>
          <cell r="AC458">
            <v>4500000</v>
          </cell>
          <cell r="AD458">
            <v>500000</v>
          </cell>
          <cell r="AE458">
            <v>443100</v>
          </cell>
          <cell r="AF458">
            <v>0</v>
          </cell>
          <cell r="AG458">
            <v>5443100</v>
          </cell>
          <cell r="AH458">
            <v>3375000</v>
          </cell>
          <cell r="AI458">
            <v>375000</v>
          </cell>
          <cell r="AJ458">
            <v>443100</v>
          </cell>
          <cell r="AK458">
            <v>0</v>
          </cell>
          <cell r="AL458">
            <v>4193100</v>
          </cell>
          <cell r="AM458" t="str">
            <v>A</v>
          </cell>
          <cell r="AN458" t="str">
            <v>H</v>
          </cell>
          <cell r="AO458">
            <v>44743</v>
          </cell>
          <cell r="AP458" t="str">
            <v>PPI</v>
          </cell>
          <cell r="AQ458" t="str">
            <v>-</v>
          </cell>
          <cell r="AR458" t="str">
            <v>TL</v>
          </cell>
          <cell r="AS458" t="str">
            <v>TL</v>
          </cell>
          <cell r="AT458" t="str">
            <v>BP</v>
          </cell>
          <cell r="AU458" t="str">
            <v>KT</v>
          </cell>
          <cell r="AV458" t="str">
            <v>T</v>
          </cell>
          <cell r="AW458" t="str">
            <v>C</v>
          </cell>
        </row>
        <row r="459">
          <cell r="C459">
            <v>825767</v>
          </cell>
          <cell r="D459" t="str">
            <v>Brebes</v>
          </cell>
          <cell r="E459">
            <v>30158</v>
          </cell>
          <cell r="F459" t="str">
            <v>P</v>
          </cell>
          <cell r="G459" t="str">
            <v>Islam</v>
          </cell>
          <cell r="H459" t="str">
            <v>K</v>
          </cell>
          <cell r="I459" t="str">
            <v>3209032607820002</v>
          </cell>
          <cell r="J459"/>
          <cell r="K459"/>
          <cell r="L459"/>
          <cell r="M459" t="str">
            <v>S1</v>
          </cell>
          <cell r="N459" t="str">
            <v>Akuntansi</v>
          </cell>
          <cell r="O459"/>
          <cell r="P459">
            <v>2005</v>
          </cell>
          <cell r="Q459">
            <v>42932</v>
          </cell>
          <cell r="R459">
            <v>43055</v>
          </cell>
          <cell r="S459" t="str">
            <v>Definitif</v>
          </cell>
          <cell r="T459" t="str">
            <v xml:space="preserve">Pelaksana Hutang Piutang/  Penagihan </v>
          </cell>
          <cell r="U459" t="str">
            <v xml:space="preserve">Pelaksana Hutang Piutang/  Penagihan </v>
          </cell>
          <cell r="V459" t="str">
            <v>-</v>
          </cell>
          <cell r="W459" t="str">
            <v>BIDANG KEUANGAN &amp; SDM</v>
          </cell>
          <cell r="X459" t="str">
            <v>DIVISI SUMBER DAYA AIR</v>
          </cell>
          <cell r="Y459" t="str">
            <v>Support</v>
          </cell>
          <cell r="Z459">
            <v>6</v>
          </cell>
          <cell r="AA459">
            <v>1</v>
          </cell>
          <cell r="AB459">
            <v>44424</v>
          </cell>
          <cell r="AC459">
            <v>4500000</v>
          </cell>
          <cell r="AD459">
            <v>500000</v>
          </cell>
          <cell r="AE459">
            <v>443100</v>
          </cell>
          <cell r="AF459">
            <v>0</v>
          </cell>
          <cell r="AG459">
            <v>5443100</v>
          </cell>
          <cell r="AH459">
            <v>3375000</v>
          </cell>
          <cell r="AI459">
            <v>375000</v>
          </cell>
          <cell r="AJ459">
            <v>443100</v>
          </cell>
          <cell r="AK459">
            <v>0</v>
          </cell>
          <cell r="AL459">
            <v>4193100</v>
          </cell>
          <cell r="AM459" t="str">
            <v>A</v>
          </cell>
          <cell r="AN459" t="str">
            <v>-</v>
          </cell>
          <cell r="AO459" t="str">
            <v>-</v>
          </cell>
          <cell r="AP459" t="str">
            <v>DSA</v>
          </cell>
          <cell r="AQ459" t="str">
            <v>KSD</v>
          </cell>
          <cell r="AR459" t="str">
            <v>TADM</v>
          </cell>
          <cell r="AS459" t="str">
            <v>TADM</v>
          </cell>
          <cell r="AT459" t="str">
            <v>-</v>
          </cell>
          <cell r="AU459" t="str">
            <v>KT</v>
          </cell>
          <cell r="AV459" t="str">
            <v>T</v>
          </cell>
          <cell r="AW459" t="str">
            <v>F</v>
          </cell>
        </row>
        <row r="460">
          <cell r="C460">
            <v>825599</v>
          </cell>
          <cell r="D460" t="str">
            <v>Lhokseumawe</v>
          </cell>
          <cell r="E460">
            <v>30179</v>
          </cell>
          <cell r="F460" t="str">
            <v>P</v>
          </cell>
          <cell r="G460" t="str">
            <v>Islam</v>
          </cell>
          <cell r="H460" t="str">
            <v>K/-</v>
          </cell>
          <cell r="I460" t="str">
            <v>3525101608820004</v>
          </cell>
          <cell r="J460"/>
          <cell r="K460"/>
          <cell r="L460"/>
          <cell r="M460" t="str">
            <v>SMU</v>
          </cell>
          <cell r="N460" t="str">
            <v xml:space="preserve"> SMU  </v>
          </cell>
          <cell r="O460"/>
          <cell r="P460">
            <v>1999</v>
          </cell>
          <cell r="Q460">
            <v>42037</v>
          </cell>
          <cell r="R460">
            <v>42186</v>
          </cell>
          <cell r="S460" t="str">
            <v>Definitif</v>
          </cell>
          <cell r="T460" t="str">
            <v>Manager Produksi 3</v>
          </cell>
          <cell r="U460" t="str">
            <v>Manager Produksi 3</v>
          </cell>
          <cell r="V460">
            <v>44562</v>
          </cell>
          <cell r="W460" t="str">
            <v>BAGIAN PRODUKSI 3</v>
          </cell>
          <cell r="X460" t="str">
            <v>PABRIK PERALATAN INDUSTRI</v>
          </cell>
          <cell r="Y460" t="str">
            <v>Core</v>
          </cell>
          <cell r="Z460">
            <v>3</v>
          </cell>
          <cell r="AA460">
            <v>4</v>
          </cell>
          <cell r="AB460">
            <v>44424</v>
          </cell>
          <cell r="AC460">
            <v>6900000</v>
          </cell>
          <cell r="AD460">
            <v>766667</v>
          </cell>
          <cell r="AE460">
            <v>997568.83333333302</v>
          </cell>
          <cell r="AF460">
            <v>2684905</v>
          </cell>
          <cell r="AG460">
            <v>11349140.833333332</v>
          </cell>
          <cell r="AH460">
            <v>5175000</v>
          </cell>
          <cell r="AI460">
            <v>575000</v>
          </cell>
          <cell r="AJ460">
            <v>997568.83333333302</v>
          </cell>
          <cell r="AK460">
            <v>1342452.5</v>
          </cell>
          <cell r="AL460">
            <v>8090021.333333333</v>
          </cell>
          <cell r="AM460" t="str">
            <v>A</v>
          </cell>
          <cell r="AN460" t="str">
            <v>-</v>
          </cell>
          <cell r="AO460" t="str">
            <v>-</v>
          </cell>
          <cell r="AP460" t="str">
            <v>PPI</v>
          </cell>
          <cell r="AQ460" t="str">
            <v>-</v>
          </cell>
          <cell r="AR460" t="str">
            <v>TTL</v>
          </cell>
          <cell r="AS460" t="str">
            <v>TTL</v>
          </cell>
          <cell r="AT460" t="str">
            <v>BP</v>
          </cell>
          <cell r="AU460" t="str">
            <v>KT</v>
          </cell>
          <cell r="AV460" t="str">
            <v>NT</v>
          </cell>
          <cell r="AW460" t="str">
            <v>C</v>
          </cell>
        </row>
        <row r="461">
          <cell r="C461">
            <v>825686</v>
          </cell>
          <cell r="D461" t="str">
            <v>Surabaya</v>
          </cell>
          <cell r="E461">
            <v>30186</v>
          </cell>
          <cell r="F461" t="str">
            <v>P</v>
          </cell>
          <cell r="G461" t="str">
            <v>Islam</v>
          </cell>
          <cell r="H461" t="str">
            <v>BK</v>
          </cell>
          <cell r="I461" t="str">
            <v>3578102308820002</v>
          </cell>
          <cell r="J461"/>
          <cell r="K461"/>
          <cell r="L461"/>
          <cell r="M461" t="str">
            <v>D3</v>
          </cell>
          <cell r="N461" t="str">
            <v>Teknik Elektro</v>
          </cell>
          <cell r="O461" t="str">
            <v>Politeknik Perkapalan Negeri Surabaya</v>
          </cell>
          <cell r="P461">
            <v>2011</v>
          </cell>
          <cell r="Q461">
            <v>42888</v>
          </cell>
          <cell r="R461">
            <v>43116</v>
          </cell>
          <cell r="S461" t="str">
            <v>Definitif</v>
          </cell>
          <cell r="T461" t="str">
            <v>Junior Engineer Bidang Operasi</v>
          </cell>
          <cell r="U461" t="str">
            <v>Junior Engineer Bidang Operasi</v>
          </cell>
          <cell r="V461">
            <v>44061</v>
          </cell>
          <cell r="W461" t="str">
            <v>BIDANG OPERASI</v>
          </cell>
          <cell r="X461" t="str">
            <v>DIVISI OIL &amp; GAS</v>
          </cell>
          <cell r="Y461" t="str">
            <v>Core</v>
          </cell>
          <cell r="Z461">
            <v>5</v>
          </cell>
          <cell r="AA461">
            <v>3</v>
          </cell>
          <cell r="AB461">
            <v>44424</v>
          </cell>
          <cell r="AC461">
            <v>5900000</v>
          </cell>
          <cell r="AD461">
            <v>655556</v>
          </cell>
          <cell r="AE461">
            <v>767919.44444444403</v>
          </cell>
          <cell r="AF461">
            <v>0</v>
          </cell>
          <cell r="AG461">
            <v>7323475.444444444</v>
          </cell>
          <cell r="AH461">
            <v>4425000</v>
          </cell>
          <cell r="AI461">
            <v>491666.66666666674</v>
          </cell>
          <cell r="AJ461">
            <v>767919.44444444403</v>
          </cell>
          <cell r="AK461">
            <v>0</v>
          </cell>
          <cell r="AL461">
            <v>5684586.111111111</v>
          </cell>
          <cell r="AM461" t="str">
            <v>A</v>
          </cell>
          <cell r="AN461" t="str">
            <v>-</v>
          </cell>
          <cell r="AO461" t="str">
            <v>-</v>
          </cell>
          <cell r="AP461" t="str">
            <v>DMG</v>
          </cell>
          <cell r="AQ461" t="str">
            <v>OPS</v>
          </cell>
          <cell r="AR461" t="str">
            <v>TTL</v>
          </cell>
          <cell r="AS461" t="str">
            <v>TTL</v>
          </cell>
          <cell r="AT461" t="str">
            <v>-</v>
          </cell>
          <cell r="AU461" t="str">
            <v>KT</v>
          </cell>
          <cell r="AV461" t="str">
            <v>T</v>
          </cell>
          <cell r="AW461" t="str">
            <v>D</v>
          </cell>
        </row>
        <row r="462">
          <cell r="C462">
            <v>825906</v>
          </cell>
          <cell r="D462" t="str">
            <v>Serang</v>
          </cell>
          <cell r="E462">
            <v>30191</v>
          </cell>
          <cell r="F462" t="str">
            <v>W</v>
          </cell>
          <cell r="G462" t="str">
            <v>Islam</v>
          </cell>
          <cell r="H462" t="str">
            <v>BK</v>
          </cell>
          <cell r="I462" t="str">
            <v>3604056808820001</v>
          </cell>
          <cell r="J462" t="str">
            <v>Villa Permata Hijau Cluster Topaz Blok I 1 No. 12 Rt.003/007 Serdang Cilegon</v>
          </cell>
          <cell r="K462"/>
          <cell r="L462"/>
          <cell r="M462" t="str">
            <v>S1</v>
          </cell>
          <cell r="N462" t="str">
            <v>Akuntansi</v>
          </cell>
          <cell r="O462"/>
          <cell r="P462" t="str">
            <v>-</v>
          </cell>
          <cell r="Q462">
            <v>43374</v>
          </cell>
          <cell r="R462">
            <v>43374</v>
          </cell>
          <cell r="S462" t="str">
            <v>Definitif</v>
          </cell>
          <cell r="T462" t="str">
            <v>Pelaksana Administrasi</v>
          </cell>
          <cell r="U462" t="str">
            <v>Pelaksana Administrasi</v>
          </cell>
          <cell r="V462">
            <v>44105</v>
          </cell>
          <cell r="W462" t="str">
            <v>BAGIAN ADMINISTRASI &amp; KEUANGAN</v>
          </cell>
          <cell r="X462" t="str">
            <v>DIVISI PEMBANGKIT</v>
          </cell>
          <cell r="Y462" t="str">
            <v>Support</v>
          </cell>
          <cell r="Z462">
            <v>6</v>
          </cell>
          <cell r="AA462">
            <v>3</v>
          </cell>
          <cell r="AB462">
            <v>44424</v>
          </cell>
          <cell r="AC462">
            <v>5900000</v>
          </cell>
          <cell r="AD462">
            <v>655556</v>
          </cell>
          <cell r="AE462">
            <v>780174.52777777705</v>
          </cell>
          <cell r="AF462">
            <v>0</v>
          </cell>
          <cell r="AG462">
            <v>7335730.5277777771</v>
          </cell>
          <cell r="AH462">
            <v>2950000</v>
          </cell>
          <cell r="AI462">
            <v>0</v>
          </cell>
          <cell r="AJ462">
            <v>0</v>
          </cell>
          <cell r="AK462">
            <v>0</v>
          </cell>
          <cell r="AL462">
            <v>2950000</v>
          </cell>
          <cell r="AM462" t="str">
            <v>A</v>
          </cell>
          <cell r="AN462" t="str">
            <v>H</v>
          </cell>
          <cell r="AO462">
            <v>44433</v>
          </cell>
          <cell r="AP462" t="str">
            <v>DPM</v>
          </cell>
          <cell r="AQ462" t="str">
            <v>KSD</v>
          </cell>
          <cell r="AR462" t="str">
            <v>TADM</v>
          </cell>
          <cell r="AS462" t="str">
            <v>TADM</v>
          </cell>
          <cell r="AT462" t="str">
            <v>-</v>
          </cell>
          <cell r="AU462" t="str">
            <v>KT</v>
          </cell>
          <cell r="AV462" t="str">
            <v>NT</v>
          </cell>
          <cell r="AW462" t="str">
            <v>F</v>
          </cell>
        </row>
        <row r="463">
          <cell r="C463">
            <v>826232</v>
          </cell>
          <cell r="D463" t="str">
            <v>Serang</v>
          </cell>
          <cell r="E463">
            <v>30199</v>
          </cell>
          <cell r="F463" t="str">
            <v>P</v>
          </cell>
          <cell r="G463" t="str">
            <v>Islam</v>
          </cell>
          <cell r="H463" t="str">
            <v>K/3</v>
          </cell>
          <cell r="I463" t="str">
            <v>3672080509820004</v>
          </cell>
          <cell r="J463" t="str">
            <v>Krenceng Jl Ir. Sutami Rt. 009 Rw. 003 Citangkil Kebonsari Cilegon</v>
          </cell>
          <cell r="K463"/>
          <cell r="L463"/>
          <cell r="M463" t="str">
            <v>SMA/SMK</v>
          </cell>
          <cell r="N463" t="str">
            <v>-</v>
          </cell>
          <cell r="O463"/>
          <cell r="P463" t="str">
            <v>-</v>
          </cell>
          <cell r="Q463">
            <v>43374</v>
          </cell>
          <cell r="R463">
            <v>43374</v>
          </cell>
          <cell r="S463" t="str">
            <v>Definitif</v>
          </cell>
          <cell r="T463" t="str">
            <v>Operator Mesin</v>
          </cell>
          <cell r="U463" t="str">
            <v>Operator Mesin</v>
          </cell>
          <cell r="V463">
            <v>44105</v>
          </cell>
          <cell r="W463" t="str">
            <v>PRODUKSI FABRIKASI</v>
          </cell>
          <cell r="X463" t="str">
            <v>PABRIK KOMPONEN TURBIN</v>
          </cell>
          <cell r="Y463" t="str">
            <v>Core</v>
          </cell>
          <cell r="Z463">
            <v>6</v>
          </cell>
          <cell r="AA463">
            <v>2</v>
          </cell>
          <cell r="AB463">
            <v>44424</v>
          </cell>
          <cell r="AC463">
            <v>4900000</v>
          </cell>
          <cell r="AD463">
            <v>544444</v>
          </cell>
          <cell r="AE463">
            <v>772555.55555555597</v>
          </cell>
          <cell r="AF463">
            <v>0</v>
          </cell>
          <cell r="AG463">
            <v>6216999.555555556</v>
          </cell>
          <cell r="AH463">
            <v>3675000</v>
          </cell>
          <cell r="AI463">
            <v>408333.33333333337</v>
          </cell>
          <cell r="AJ463">
            <v>772555.55555555597</v>
          </cell>
          <cell r="AK463">
            <v>0</v>
          </cell>
          <cell r="AL463">
            <v>4855888.8888888899</v>
          </cell>
          <cell r="AM463" t="str">
            <v>A</v>
          </cell>
          <cell r="AN463" t="str">
            <v>-</v>
          </cell>
          <cell r="AO463" t="str">
            <v>-</v>
          </cell>
          <cell r="AP463" t="str">
            <v>PKT</v>
          </cell>
          <cell r="AQ463" t="str">
            <v>-</v>
          </cell>
          <cell r="AR463" t="str">
            <v>TL</v>
          </cell>
          <cell r="AS463" t="str">
            <v>TL</v>
          </cell>
          <cell r="AT463" t="str">
            <v>-</v>
          </cell>
          <cell r="AU463" t="str">
            <v>KT</v>
          </cell>
          <cell r="AV463" t="str">
            <v>T</v>
          </cell>
          <cell r="AW463" t="str">
            <v>C</v>
          </cell>
        </row>
        <row r="464">
          <cell r="C464">
            <v>825485</v>
          </cell>
          <cell r="D464" t="str">
            <v>Mojokerto</v>
          </cell>
          <cell r="E464">
            <v>30214</v>
          </cell>
          <cell r="F464" t="str">
            <v>P</v>
          </cell>
          <cell r="G464" t="str">
            <v>Islam</v>
          </cell>
          <cell r="H464" t="str">
            <v>K/1</v>
          </cell>
          <cell r="I464" t="str">
            <v>3576012009820004</v>
          </cell>
          <cell r="J464" t="str">
            <v>Babatan RT.02 , RW.03 Desa sumber Dadi kecamatan mantup Lamongan</v>
          </cell>
          <cell r="K464" t="str">
            <v>6281333517877</v>
          </cell>
          <cell r="L464"/>
          <cell r="M464" t="str">
            <v>STM</v>
          </cell>
          <cell r="N464" t="str">
            <v>Mesin</v>
          </cell>
          <cell r="O464"/>
          <cell r="P464">
            <v>2001</v>
          </cell>
          <cell r="Q464">
            <v>39860</v>
          </cell>
          <cell r="R464">
            <v>39949</v>
          </cell>
          <cell r="S464" t="str">
            <v>Definitif</v>
          </cell>
          <cell r="T464" t="str">
            <v>Manager Produksi</v>
          </cell>
          <cell r="U464" t="str">
            <v>Manager Produksi</v>
          </cell>
          <cell r="V464">
            <v>44562</v>
          </cell>
          <cell r="W464" t="str">
            <v>BAGIAN PRODUKSI 5</v>
          </cell>
          <cell r="X464" t="str">
            <v>PABRIK PRECISION &amp; HEAVY MACHINERY</v>
          </cell>
          <cell r="Y464" t="str">
            <v>Core</v>
          </cell>
          <cell r="Z464">
            <v>3</v>
          </cell>
          <cell r="AA464">
            <v>4</v>
          </cell>
          <cell r="AB464">
            <v>44424</v>
          </cell>
          <cell r="AC464">
            <v>6900000</v>
          </cell>
          <cell r="AD464">
            <v>766667</v>
          </cell>
          <cell r="AE464">
            <v>451568.83333333302</v>
          </cell>
          <cell r="AF464">
            <v>2684905</v>
          </cell>
          <cell r="AG464">
            <v>10803140.833333332</v>
          </cell>
          <cell r="AH464">
            <v>5175000</v>
          </cell>
          <cell r="AI464">
            <v>575000</v>
          </cell>
          <cell r="AJ464">
            <v>1058183</v>
          </cell>
          <cell r="AK464">
            <v>1342452.5</v>
          </cell>
          <cell r="AL464">
            <v>8150635.5</v>
          </cell>
          <cell r="AM464" t="str">
            <v>A</v>
          </cell>
          <cell r="AN464" t="str">
            <v>-</v>
          </cell>
          <cell r="AO464" t="str">
            <v>-</v>
          </cell>
          <cell r="AP464" t="str">
            <v>PPI</v>
          </cell>
          <cell r="AQ464" t="str">
            <v>-</v>
          </cell>
          <cell r="AR464" t="str">
            <v>TTL</v>
          </cell>
          <cell r="AS464" t="str">
            <v>TTL</v>
          </cell>
          <cell r="AT464" t="str">
            <v>BP</v>
          </cell>
          <cell r="AU464" t="str">
            <v>KT</v>
          </cell>
          <cell r="AV464" t="str">
            <v>T</v>
          </cell>
          <cell r="AW464" t="str">
            <v>C</v>
          </cell>
        </row>
        <row r="465">
          <cell r="C465">
            <v>825986</v>
          </cell>
          <cell r="D465" t="str">
            <v>Serang</v>
          </cell>
          <cell r="E465">
            <v>30219</v>
          </cell>
          <cell r="F465" t="str">
            <v>P</v>
          </cell>
          <cell r="G465" t="str">
            <v>Islam</v>
          </cell>
          <cell r="H465" t="str">
            <v>K/2</v>
          </cell>
          <cell r="I465" t="str">
            <v>3604050808720004</v>
          </cell>
          <cell r="J465" t="str">
            <v>Jl. Sunan Kudus Link. Kalentemu Timur Rt.004/005 Kel.Samang Raya Kec.Citangkil Cilegon</v>
          </cell>
          <cell r="K465"/>
          <cell r="L465"/>
          <cell r="M465" t="str">
            <v>SMA/SMK</v>
          </cell>
          <cell r="N465" t="str">
            <v>-</v>
          </cell>
          <cell r="O465"/>
          <cell r="P465" t="str">
            <v>-</v>
          </cell>
          <cell r="Q465">
            <v>43374</v>
          </cell>
          <cell r="R465">
            <v>43374</v>
          </cell>
          <cell r="S465" t="str">
            <v>Definitif</v>
          </cell>
          <cell r="T465" t="str">
            <v>Fitter</v>
          </cell>
          <cell r="U465" t="str">
            <v>Fitter</v>
          </cell>
          <cell r="V465">
            <v>44105</v>
          </cell>
          <cell r="W465" t="str">
            <v>PRODUKSI FABRIKASI</v>
          </cell>
          <cell r="X465" t="str">
            <v>PABRIK KOMPONEN TURBIN</v>
          </cell>
          <cell r="Y465" t="str">
            <v>Core</v>
          </cell>
          <cell r="Z465">
            <v>6</v>
          </cell>
          <cell r="AA465">
            <v>1</v>
          </cell>
          <cell r="AB465">
            <v>44424</v>
          </cell>
          <cell r="AC465">
            <v>4500000</v>
          </cell>
          <cell r="AD465">
            <v>500000</v>
          </cell>
          <cell r="AE465">
            <v>69400</v>
          </cell>
          <cell r="AF465">
            <v>0</v>
          </cell>
          <cell r="AG465">
            <v>5069400</v>
          </cell>
          <cell r="AH465">
            <v>3375000</v>
          </cell>
          <cell r="AI465">
            <v>375000</v>
          </cell>
          <cell r="AJ465">
            <v>69400</v>
          </cell>
          <cell r="AK465">
            <v>0</v>
          </cell>
          <cell r="AL465">
            <v>3819400</v>
          </cell>
          <cell r="AM465" t="str">
            <v>OUT</v>
          </cell>
          <cell r="AN465" t="str">
            <v>-</v>
          </cell>
          <cell r="AO465" t="str">
            <v>-</v>
          </cell>
          <cell r="AP465" t="str">
            <v>PKT</v>
          </cell>
          <cell r="AQ465" t="str">
            <v>-</v>
          </cell>
          <cell r="AR465" t="str">
            <v>TL</v>
          </cell>
          <cell r="AS465" t="str">
            <v>TL</v>
          </cell>
          <cell r="AT465" t="str">
            <v>-</v>
          </cell>
          <cell r="AU465" t="str">
            <v>KT</v>
          </cell>
          <cell r="AV465" t="str">
            <v>T</v>
          </cell>
          <cell r="AW465" t="str">
            <v>C</v>
          </cell>
        </row>
        <row r="466">
          <cell r="C466">
            <v>826279</v>
          </cell>
          <cell r="D466" t="str">
            <v>Lumajang</v>
          </cell>
          <cell r="E466">
            <v>30237</v>
          </cell>
          <cell r="F466" t="str">
            <v>P</v>
          </cell>
          <cell r="G466" t="str">
            <v>Islam</v>
          </cell>
          <cell r="H466" t="str">
            <v>K/1</v>
          </cell>
          <cell r="I466" t="str">
            <v>3672011310820002</v>
          </cell>
          <cell r="J466" t="str">
            <v>Link Kalanganyar No.21 Kel. Kedaleman Kecamatan Cibeber Cilegon</v>
          </cell>
          <cell r="K466"/>
          <cell r="L466"/>
          <cell r="M466" t="str">
            <v>S1</v>
          </cell>
          <cell r="N466" t="str">
            <v>Fisika</v>
          </cell>
          <cell r="O466"/>
          <cell r="P466" t="str">
            <v>-</v>
          </cell>
          <cell r="Q466">
            <v>43374</v>
          </cell>
          <cell r="R466">
            <v>43374</v>
          </cell>
          <cell r="S466" t="str">
            <v>Definitif</v>
          </cell>
          <cell r="T466" t="str">
            <v>Junior Officer Pengadaan</v>
          </cell>
          <cell r="U466" t="str">
            <v>Junior Officer Pengadaan</v>
          </cell>
          <cell r="V466">
            <v>44105</v>
          </cell>
          <cell r="W466" t="str">
            <v>BAGIAN PENGADAAN</v>
          </cell>
          <cell r="X466" t="str">
            <v>DIVISI PEMBANGKIT</v>
          </cell>
          <cell r="Y466" t="str">
            <v>Support</v>
          </cell>
          <cell r="Z466">
            <v>5</v>
          </cell>
          <cell r="AA466">
            <v>4</v>
          </cell>
          <cell r="AB466">
            <v>44424</v>
          </cell>
          <cell r="AC466">
            <v>6900000</v>
          </cell>
          <cell r="AD466">
            <v>766667</v>
          </cell>
          <cell r="AE466">
            <v>892369.55666666757</v>
          </cell>
          <cell r="AF466">
            <v>0</v>
          </cell>
          <cell r="AG466">
            <v>8559036.5566666685</v>
          </cell>
          <cell r="AH466">
            <v>5175000</v>
          </cell>
          <cell r="AI466">
            <v>575000</v>
          </cell>
          <cell r="AJ466">
            <v>892369.55666666757</v>
          </cell>
          <cell r="AK466">
            <v>0</v>
          </cell>
          <cell r="AL466">
            <v>6642369.5566666676</v>
          </cell>
          <cell r="AM466" t="str">
            <v>A</v>
          </cell>
          <cell r="AN466" t="str">
            <v>H</v>
          </cell>
          <cell r="AO466">
            <v>44743</v>
          </cell>
          <cell r="AP466" t="str">
            <v>DPM</v>
          </cell>
          <cell r="AQ466" t="str">
            <v>PEM</v>
          </cell>
          <cell r="AR466" t="str">
            <v>TTL</v>
          </cell>
          <cell r="AS466" t="str">
            <v>TTL</v>
          </cell>
          <cell r="AT466" t="str">
            <v>-</v>
          </cell>
          <cell r="AU466" t="str">
            <v>KT</v>
          </cell>
          <cell r="AV466" t="str">
            <v>T</v>
          </cell>
          <cell r="AW466" t="str">
            <v>F</v>
          </cell>
        </row>
        <row r="467">
          <cell r="C467">
            <v>825489</v>
          </cell>
          <cell r="D467" t="str">
            <v>Surabaya</v>
          </cell>
          <cell r="E467">
            <v>30242</v>
          </cell>
          <cell r="F467" t="str">
            <v>P</v>
          </cell>
          <cell r="G467" t="str">
            <v>Islam</v>
          </cell>
          <cell r="H467" t="str">
            <v>K/2</v>
          </cell>
          <cell r="I467" t="str">
            <v>3516141810820003</v>
          </cell>
          <cell r="J467"/>
          <cell r="K467"/>
          <cell r="L467"/>
          <cell r="M467" t="str">
            <v>S1</v>
          </cell>
          <cell r="N467" t="str">
            <v>Teknik Mesin</v>
          </cell>
          <cell r="O467"/>
          <cell r="P467">
            <v>2008</v>
          </cell>
          <cell r="Q467">
            <v>39860</v>
          </cell>
          <cell r="R467">
            <v>39949</v>
          </cell>
          <cell r="S467" t="str">
            <v>Definitif</v>
          </cell>
          <cell r="T467" t="str">
            <v>Junior Engineer Bidang Operasi</v>
          </cell>
          <cell r="U467" t="str">
            <v>Junior Engineer Bidang Operasi</v>
          </cell>
          <cell r="V467">
            <v>44061</v>
          </cell>
          <cell r="W467" t="str">
            <v>BIDANG OPERASI</v>
          </cell>
          <cell r="X467" t="str">
            <v>DIVISI INDUSTRI GULA &amp; AGRO</v>
          </cell>
          <cell r="Y467" t="str">
            <v>Core</v>
          </cell>
          <cell r="Z467">
            <v>5</v>
          </cell>
          <cell r="AA467">
            <v>3</v>
          </cell>
          <cell r="AB467">
            <v>44424</v>
          </cell>
          <cell r="AC467">
            <v>5900000</v>
          </cell>
          <cell r="AD467">
            <v>655556</v>
          </cell>
          <cell r="AE467">
            <v>767919.44444444403</v>
          </cell>
          <cell r="AF467">
            <v>0</v>
          </cell>
          <cell r="AG467">
            <v>7323475.444444444</v>
          </cell>
          <cell r="AH467">
            <v>4425000</v>
          </cell>
          <cell r="AI467">
            <v>491666.66666666674</v>
          </cell>
          <cell r="AJ467">
            <v>767919.44444444403</v>
          </cell>
          <cell r="AK467">
            <v>0</v>
          </cell>
          <cell r="AL467">
            <v>5684586.111111111</v>
          </cell>
          <cell r="AM467" t="str">
            <v>A</v>
          </cell>
          <cell r="AN467" t="str">
            <v>-</v>
          </cell>
          <cell r="AO467" t="str">
            <v>-</v>
          </cell>
          <cell r="AP467" t="str">
            <v>DGA</v>
          </cell>
          <cell r="AQ467" t="str">
            <v>OPS</v>
          </cell>
          <cell r="AR467" t="str">
            <v>TTL</v>
          </cell>
          <cell r="AS467" t="str">
            <v>TTL</v>
          </cell>
          <cell r="AT467" t="str">
            <v>-</v>
          </cell>
          <cell r="AU467" t="str">
            <v>KT</v>
          </cell>
          <cell r="AV467" t="str">
            <v>T</v>
          </cell>
          <cell r="AW467" t="str">
            <v>F</v>
          </cell>
        </row>
        <row r="468">
          <cell r="C468">
            <v>826207</v>
          </cell>
          <cell r="D468" t="str">
            <v>Searang</v>
          </cell>
          <cell r="E468">
            <v>30259</v>
          </cell>
          <cell r="F468" t="str">
            <v>P</v>
          </cell>
          <cell r="G468" t="str">
            <v>Islam</v>
          </cell>
          <cell r="H468" t="str">
            <v>K/1</v>
          </cell>
          <cell r="I468" t="str">
            <v>3672080411820003</v>
          </cell>
          <cell r="J468" t="str">
            <v>LINK.RAMANUJU TEGAL DS/KEL.CITANGKIL RT/RW.001/001 KEC.CITANGKIL KOTA CILEGON BANTEN KOTA CILEGON</v>
          </cell>
          <cell r="K468"/>
          <cell r="L468"/>
          <cell r="M468" t="str">
            <v>S1</v>
          </cell>
          <cell r="N468" t="str">
            <v>EKONOMI-MANAJEMEN</v>
          </cell>
          <cell r="O468"/>
          <cell r="P468" t="str">
            <v>-</v>
          </cell>
          <cell r="Q468">
            <v>43374</v>
          </cell>
          <cell r="R468">
            <v>43374</v>
          </cell>
          <cell r="S468" t="str">
            <v>Definitif</v>
          </cell>
          <cell r="T468" t="str">
            <v>Operator Mesin</v>
          </cell>
          <cell r="U468" t="str">
            <v>Operator Mesin</v>
          </cell>
          <cell r="V468">
            <v>44105</v>
          </cell>
          <cell r="W468" t="str">
            <v>PRODUKSI KOMPONEN</v>
          </cell>
          <cell r="X468" t="str">
            <v>PABRIK KOMPONEN TURBIN</v>
          </cell>
          <cell r="Y468" t="str">
            <v>Core</v>
          </cell>
          <cell r="Z468">
            <v>6</v>
          </cell>
          <cell r="AA468">
            <v>1</v>
          </cell>
          <cell r="AB468">
            <v>44424</v>
          </cell>
          <cell r="AC468">
            <v>4500000</v>
          </cell>
          <cell r="AD468">
            <v>500000</v>
          </cell>
          <cell r="AE468">
            <v>-31100</v>
          </cell>
          <cell r="AF468">
            <v>0</v>
          </cell>
          <cell r="AG468">
            <v>4968900</v>
          </cell>
          <cell r="AH468">
            <v>2250000</v>
          </cell>
          <cell r="AI468">
            <v>0</v>
          </cell>
          <cell r="AJ468">
            <v>0</v>
          </cell>
          <cell r="AK468">
            <v>0</v>
          </cell>
          <cell r="AL468">
            <v>2250000</v>
          </cell>
          <cell r="AM468" t="str">
            <v>A</v>
          </cell>
          <cell r="AN468" t="str">
            <v>H</v>
          </cell>
          <cell r="AO468">
            <v>44433</v>
          </cell>
          <cell r="AP468" t="str">
            <v>PKT</v>
          </cell>
          <cell r="AQ468" t="str">
            <v>-</v>
          </cell>
          <cell r="AR468" t="str">
            <v>TL</v>
          </cell>
          <cell r="AS468" t="str">
            <v>TL</v>
          </cell>
          <cell r="AT468" t="str">
            <v>-</v>
          </cell>
          <cell r="AU468" t="str">
            <v>KT</v>
          </cell>
          <cell r="AV468" t="str">
            <v>NT</v>
          </cell>
          <cell r="AW468" t="str">
            <v>F</v>
          </cell>
        </row>
        <row r="469">
          <cell r="C469">
            <v>826174</v>
          </cell>
          <cell r="D469" t="str">
            <v>Serang</v>
          </cell>
          <cell r="E469">
            <v>30271</v>
          </cell>
          <cell r="F469" t="str">
            <v>P</v>
          </cell>
          <cell r="G469" t="str">
            <v>Islam</v>
          </cell>
          <cell r="H469" t="str">
            <v>K/2</v>
          </cell>
          <cell r="I469" t="str">
            <v>3672021611820002</v>
          </cell>
          <cell r="J469" t="str">
            <v>Jl. Mawar 1 F-10 No.34, Rt.003/004, Ciwedus Cilegon</v>
          </cell>
          <cell r="K469"/>
          <cell r="L469"/>
          <cell r="M469" t="str">
            <v>S1</v>
          </cell>
          <cell r="N469" t="str">
            <v>Teknik Industri</v>
          </cell>
          <cell r="O469"/>
          <cell r="P469" t="str">
            <v>-</v>
          </cell>
          <cell r="Q469">
            <v>43374</v>
          </cell>
          <cell r="R469">
            <v>43374</v>
          </cell>
          <cell r="S469" t="str">
            <v>Definitif</v>
          </cell>
          <cell r="T469" t="str">
            <v>Junior Officer Bagian Teknik</v>
          </cell>
          <cell r="U469" t="str">
            <v>Junior Officer Bagian Teknik</v>
          </cell>
          <cell r="V469">
            <v>44105</v>
          </cell>
          <cell r="W469" t="str">
            <v>BAGIAN TEKNIK</v>
          </cell>
          <cell r="X469" t="str">
            <v>DIVISI PEMBANGKIT</v>
          </cell>
          <cell r="Y469" t="str">
            <v>Core</v>
          </cell>
          <cell r="Z469">
            <v>5</v>
          </cell>
          <cell r="AA469">
            <v>4</v>
          </cell>
          <cell r="AB469">
            <v>44424</v>
          </cell>
          <cell r="AC469">
            <v>6900000</v>
          </cell>
          <cell r="AD469">
            <v>766667</v>
          </cell>
          <cell r="AE469">
            <v>364944.75</v>
          </cell>
          <cell r="AF469">
            <v>0</v>
          </cell>
          <cell r="AG469">
            <v>8031611.75</v>
          </cell>
          <cell r="AH469">
            <v>5175000</v>
          </cell>
          <cell r="AI469">
            <v>575000</v>
          </cell>
          <cell r="AJ469">
            <v>364944.75</v>
          </cell>
          <cell r="AK469">
            <v>0</v>
          </cell>
          <cell r="AL469">
            <v>6114944.75</v>
          </cell>
          <cell r="AM469" t="str">
            <v>A</v>
          </cell>
          <cell r="AN469" t="str">
            <v>H</v>
          </cell>
          <cell r="AO469">
            <v>44743</v>
          </cell>
          <cell r="AP469" t="str">
            <v>DPM</v>
          </cell>
          <cell r="AQ469" t="str">
            <v>PIV</v>
          </cell>
          <cell r="AR469" t="str">
            <v>TTL</v>
          </cell>
          <cell r="AS469" t="str">
            <v>TTL</v>
          </cell>
          <cell r="AT469" t="str">
            <v>-</v>
          </cell>
          <cell r="AU469" t="str">
            <v>KT</v>
          </cell>
          <cell r="AV469" t="str">
            <v>T</v>
          </cell>
          <cell r="AW469" t="str">
            <v>F</v>
          </cell>
        </row>
        <row r="470">
          <cell r="C470">
            <v>825755</v>
          </cell>
          <cell r="D470" t="str">
            <v>Surabaya</v>
          </cell>
          <cell r="E470">
            <v>30290</v>
          </cell>
          <cell r="F470" t="str">
            <v>P</v>
          </cell>
          <cell r="G470" t="str">
            <v>Islam</v>
          </cell>
          <cell r="H470" t="str">
            <v>K/3</v>
          </cell>
          <cell r="I470" t="str">
            <v>3672020808710005</v>
          </cell>
          <cell r="J470"/>
          <cell r="K470"/>
          <cell r="L470"/>
          <cell r="M470" t="str">
            <v>SMK</v>
          </cell>
          <cell r="N470" t="str">
            <v>Teknik Niaga</v>
          </cell>
          <cell r="O470"/>
          <cell r="P470">
            <v>2003</v>
          </cell>
          <cell r="Q470">
            <v>42932</v>
          </cell>
          <cell r="R470">
            <v>43055</v>
          </cell>
          <cell r="S470" t="str">
            <v>Definitif</v>
          </cell>
          <cell r="T470" t="str">
            <v>Pelaksana Cetak Tangan (cupola) Bagian Produksi 4</v>
          </cell>
          <cell r="U470" t="str">
            <v>Pelaksana Cetak Tangan (cupola) Bagian Produksi 4</v>
          </cell>
          <cell r="V470">
            <v>44061</v>
          </cell>
          <cell r="W470" t="str">
            <v>BAGIAN PRODUKSI PABRIK PERALATAN INDUSTRI 2</v>
          </cell>
          <cell r="X470" t="str">
            <v>PABRIK PERALATAN INDUSTRI</v>
          </cell>
          <cell r="Y470" t="str">
            <v>Core</v>
          </cell>
          <cell r="Z470">
            <v>6</v>
          </cell>
          <cell r="AA470">
            <v>1</v>
          </cell>
          <cell r="AB470">
            <v>44424</v>
          </cell>
          <cell r="AC470">
            <v>4500000</v>
          </cell>
          <cell r="AD470">
            <v>500000</v>
          </cell>
          <cell r="AE470">
            <v>443100</v>
          </cell>
          <cell r="AF470">
            <v>0</v>
          </cell>
          <cell r="AG470">
            <v>5443100</v>
          </cell>
          <cell r="AH470">
            <v>2250000</v>
          </cell>
          <cell r="AI470">
            <v>0</v>
          </cell>
          <cell r="AJ470">
            <v>0</v>
          </cell>
          <cell r="AK470">
            <v>0</v>
          </cell>
          <cell r="AL470">
            <v>2250000</v>
          </cell>
          <cell r="AM470" t="str">
            <v>A</v>
          </cell>
          <cell r="AN470" t="str">
            <v>H</v>
          </cell>
          <cell r="AO470">
            <v>44433</v>
          </cell>
          <cell r="AP470" t="str">
            <v>PPI</v>
          </cell>
          <cell r="AQ470" t="str">
            <v>-</v>
          </cell>
          <cell r="AR470" t="str">
            <v>TL</v>
          </cell>
          <cell r="AS470" t="str">
            <v>TL</v>
          </cell>
          <cell r="AT470" t="str">
            <v>BP</v>
          </cell>
          <cell r="AU470" t="str">
            <v>KT</v>
          </cell>
          <cell r="AV470" t="str">
            <v>T</v>
          </cell>
          <cell r="AW470" t="str">
            <v>C</v>
          </cell>
        </row>
        <row r="471">
          <cell r="C471">
            <v>785762</v>
          </cell>
          <cell r="D471" t="str">
            <v>Tegal</v>
          </cell>
          <cell r="E471">
            <v>30291</v>
          </cell>
          <cell r="F471" t="str">
            <v>P</v>
          </cell>
          <cell r="G471" t="str">
            <v>Islam</v>
          </cell>
          <cell r="H471" t="str">
            <v>BK</v>
          </cell>
          <cell r="I471" t="str">
            <v>3376022306780004</v>
          </cell>
          <cell r="J471"/>
          <cell r="K471"/>
          <cell r="L471"/>
          <cell r="M471" t="str">
            <v>SMK</v>
          </cell>
          <cell r="N471" t="str">
            <v>Mesin Tenaga</v>
          </cell>
          <cell r="O471"/>
          <cell r="P471">
            <v>1997</v>
          </cell>
          <cell r="Q471">
            <v>42932</v>
          </cell>
          <cell r="R471">
            <v>43055</v>
          </cell>
          <cell r="S471" t="str">
            <v>Definitif</v>
          </cell>
          <cell r="T471" t="str">
            <v xml:space="preserve">Pelaksana Las Listrik  </v>
          </cell>
          <cell r="U471" t="str">
            <v xml:space="preserve">Pelaksana Las Listrik  </v>
          </cell>
          <cell r="V471" t="str">
            <v>-</v>
          </cell>
          <cell r="W471" t="str">
            <v>BAGIAN PRODUKSI</v>
          </cell>
          <cell r="X471" t="str">
            <v>PABRIK HIDROMEKANIKAL TEGAL</v>
          </cell>
          <cell r="Y471" t="str">
            <v>Core</v>
          </cell>
          <cell r="Z471">
            <v>6</v>
          </cell>
          <cell r="AA471">
            <v>1</v>
          </cell>
          <cell r="AB471">
            <v>44424</v>
          </cell>
          <cell r="AC471">
            <v>4500000</v>
          </cell>
          <cell r="AD471">
            <v>500000</v>
          </cell>
          <cell r="AE471">
            <v>443100</v>
          </cell>
          <cell r="AF471">
            <v>0</v>
          </cell>
          <cell r="AG471">
            <v>5443100</v>
          </cell>
          <cell r="AH471">
            <v>3375000</v>
          </cell>
          <cell r="AI471">
            <v>375000</v>
          </cell>
          <cell r="AJ471">
            <v>443100</v>
          </cell>
          <cell r="AK471">
            <v>0</v>
          </cell>
          <cell r="AL471">
            <v>4193100</v>
          </cell>
          <cell r="AM471" t="str">
            <v>A</v>
          </cell>
          <cell r="AN471" t="str">
            <v>-</v>
          </cell>
          <cell r="AO471" t="str">
            <v>-</v>
          </cell>
          <cell r="AP471" t="str">
            <v>TGL</v>
          </cell>
          <cell r="AQ471" t="str">
            <v>-</v>
          </cell>
          <cell r="AR471" t="str">
            <v>TL</v>
          </cell>
          <cell r="AS471" t="str">
            <v>TL</v>
          </cell>
          <cell r="AT471" t="str">
            <v>-</v>
          </cell>
          <cell r="AU471" t="str">
            <v>KT</v>
          </cell>
          <cell r="AV471" t="str">
            <v>T</v>
          </cell>
          <cell r="AW471" t="str">
            <v>C</v>
          </cell>
        </row>
        <row r="472">
          <cell r="C472">
            <v>825773</v>
          </cell>
          <cell r="D472" t="str">
            <v>Tegal</v>
          </cell>
          <cell r="E472">
            <v>30291</v>
          </cell>
          <cell r="F472" t="str">
            <v>P</v>
          </cell>
          <cell r="G472" t="str">
            <v>Islam</v>
          </cell>
          <cell r="H472" t="str">
            <v>BK</v>
          </cell>
          <cell r="I472" t="str">
            <v>3376030308740001</v>
          </cell>
          <cell r="J472" t="str">
            <v>desa purbayasa Tegal</v>
          </cell>
          <cell r="K472" t="str">
            <v>6282235762827</v>
          </cell>
          <cell r="L472"/>
          <cell r="M472" t="str">
            <v>D1</v>
          </cell>
          <cell r="N472" t="str">
            <v>Mesin Industri</v>
          </cell>
          <cell r="O472"/>
          <cell r="P472">
            <v>2002</v>
          </cell>
          <cell r="Q472">
            <v>42932</v>
          </cell>
          <cell r="R472">
            <v>43175</v>
          </cell>
          <cell r="S472" t="str">
            <v>Definitif</v>
          </cell>
          <cell r="T472" t="str">
            <v xml:space="preserve">Pelaksana Stel Konstruksi   </v>
          </cell>
          <cell r="U472" t="str">
            <v xml:space="preserve">Pelaksana Stel Konstruksi   </v>
          </cell>
          <cell r="V472" t="str">
            <v>-</v>
          </cell>
          <cell r="W472" t="str">
            <v>BAGIAN PRODUKSI</v>
          </cell>
          <cell r="X472" t="str">
            <v>PABRIK HIDROMEKANIKAL TEGAL</v>
          </cell>
          <cell r="Y472" t="str">
            <v>Core</v>
          </cell>
          <cell r="Z472">
            <v>6</v>
          </cell>
          <cell r="AA472">
            <v>1</v>
          </cell>
          <cell r="AB472">
            <v>44424</v>
          </cell>
          <cell r="AC472">
            <v>4500000</v>
          </cell>
          <cell r="AD472">
            <v>500000</v>
          </cell>
          <cell r="AE472">
            <v>443100</v>
          </cell>
          <cell r="AF472">
            <v>0</v>
          </cell>
          <cell r="AG472">
            <v>5443100</v>
          </cell>
          <cell r="AH472">
            <v>3375000</v>
          </cell>
          <cell r="AI472">
            <v>375000</v>
          </cell>
          <cell r="AJ472">
            <v>443100</v>
          </cell>
          <cell r="AK472">
            <v>0</v>
          </cell>
          <cell r="AL472">
            <v>4193100</v>
          </cell>
          <cell r="AM472" t="str">
            <v>A</v>
          </cell>
          <cell r="AN472" t="str">
            <v>-</v>
          </cell>
          <cell r="AO472" t="str">
            <v>-</v>
          </cell>
          <cell r="AP472" t="str">
            <v>TGL</v>
          </cell>
          <cell r="AQ472" t="str">
            <v>-</v>
          </cell>
          <cell r="AR472" t="str">
            <v>TL</v>
          </cell>
          <cell r="AS472" t="str">
            <v>TL</v>
          </cell>
          <cell r="AT472" t="str">
            <v>-</v>
          </cell>
          <cell r="AU472" t="str">
            <v>KT</v>
          </cell>
          <cell r="AV472" t="str">
            <v>T</v>
          </cell>
          <cell r="AW472" t="str">
            <v>C</v>
          </cell>
        </row>
        <row r="473">
          <cell r="C473">
            <v>835547</v>
          </cell>
          <cell r="D473" t="str">
            <v>Gresik</v>
          </cell>
          <cell r="E473">
            <v>30328</v>
          </cell>
          <cell r="F473" t="str">
            <v>P</v>
          </cell>
          <cell r="G473" t="str">
            <v>Islam</v>
          </cell>
          <cell r="H473" t="str">
            <v>K/2</v>
          </cell>
          <cell r="I473" t="str">
            <v>3515071810690002</v>
          </cell>
          <cell r="J473" t="str">
            <v>Jl Raya Jenu Merakurak 190 TUBAN</v>
          </cell>
          <cell r="K473"/>
          <cell r="L473"/>
          <cell r="M473" t="str">
            <v>SMK</v>
          </cell>
          <cell r="N473" t="str">
            <v>Mekanik Umum</v>
          </cell>
          <cell r="O473"/>
          <cell r="P473" t="str">
            <v>2001</v>
          </cell>
          <cell r="Q473">
            <v>41579</v>
          </cell>
          <cell r="R473">
            <v>41989</v>
          </cell>
          <cell r="S473" t="str">
            <v>Pjs.</v>
          </cell>
          <cell r="T473" t="str">
            <v xml:space="preserve">Supervisor Melting 3  </v>
          </cell>
          <cell r="U473" t="str">
            <v xml:space="preserve">Pjs. Supervisor Melting 3  </v>
          </cell>
          <cell r="V473">
            <v>43891</v>
          </cell>
          <cell r="W473" t="str">
            <v>BAGIAN PRODUKSI 1</v>
          </cell>
          <cell r="X473" t="str">
            <v>PABRIK PENGECORAN</v>
          </cell>
          <cell r="Y473" t="str">
            <v>Core</v>
          </cell>
          <cell r="Z473">
            <v>4</v>
          </cell>
          <cell r="AA473">
            <v>3</v>
          </cell>
          <cell r="AB473">
            <v>44424</v>
          </cell>
          <cell r="AC473">
            <v>5900000</v>
          </cell>
          <cell r="AD473">
            <v>655556</v>
          </cell>
          <cell r="AE473">
            <v>-707598.55555555597</v>
          </cell>
          <cell r="AF473">
            <v>1871793</v>
          </cell>
          <cell r="AG473">
            <v>7719750.444444444</v>
          </cell>
          <cell r="AH473">
            <v>4425000</v>
          </cell>
          <cell r="AI473">
            <v>491666.66666666674</v>
          </cell>
          <cell r="AJ473">
            <v>-707598.55555555597</v>
          </cell>
          <cell r="AK473">
            <v>935896.5</v>
          </cell>
          <cell r="AL473">
            <v>5144964.611111111</v>
          </cell>
          <cell r="AM473" t="str">
            <v>A</v>
          </cell>
          <cell r="AN473" t="str">
            <v>-</v>
          </cell>
          <cell r="AO473" t="str">
            <v>-</v>
          </cell>
          <cell r="AP473" t="str">
            <v>FOU</v>
          </cell>
          <cell r="AQ473" t="str">
            <v>-</v>
          </cell>
          <cell r="AR473" t="str">
            <v>TTL</v>
          </cell>
          <cell r="AS473" t="str">
            <v>TTL</v>
          </cell>
          <cell r="AT473" t="str">
            <v>BP</v>
          </cell>
          <cell r="AU473" t="str">
            <v>KT</v>
          </cell>
          <cell r="AV473" t="str">
            <v>T</v>
          </cell>
          <cell r="AW473" t="str">
            <v>C</v>
          </cell>
        </row>
        <row r="474">
          <cell r="C474">
            <v>835597</v>
          </cell>
          <cell r="D474" t="str">
            <v>Surabaya</v>
          </cell>
          <cell r="E474">
            <v>30344</v>
          </cell>
          <cell r="F474" t="str">
            <v>P</v>
          </cell>
          <cell r="G474" t="str">
            <v>Islam</v>
          </cell>
          <cell r="H474" t="str">
            <v>K/-</v>
          </cell>
          <cell r="I474" t="str">
            <v>3578102408810000</v>
          </cell>
          <cell r="J474"/>
          <cell r="K474"/>
          <cell r="L474"/>
          <cell r="M474" t="str">
            <v>STM</v>
          </cell>
          <cell r="N474" t="str">
            <v>Mesin Tenaga</v>
          </cell>
          <cell r="O474"/>
          <cell r="P474" t="str">
            <v>1998</v>
          </cell>
          <cell r="Q474">
            <v>41579</v>
          </cell>
          <cell r="R474">
            <v>42110</v>
          </cell>
          <cell r="S474" t="str">
            <v>Definitif</v>
          </cell>
          <cell r="T474" t="str">
            <v xml:space="preserve">Operator Mesin Milling  </v>
          </cell>
          <cell r="U474" t="str">
            <v xml:space="preserve">Operator Mesin Milling  </v>
          </cell>
          <cell r="V474" t="str">
            <v>-</v>
          </cell>
          <cell r="W474" t="str">
            <v>BAGIAN PRODUKSI PABRIK PERALATAN INDUSTRI 2</v>
          </cell>
          <cell r="X474" t="str">
            <v>PABRIK PERALATAN INDUSTRI</v>
          </cell>
          <cell r="Y474" t="str">
            <v>Core</v>
          </cell>
          <cell r="Z474">
            <v>6</v>
          </cell>
          <cell r="AA474">
            <v>2</v>
          </cell>
          <cell r="AB474">
            <v>44424</v>
          </cell>
          <cell r="AC474">
            <v>4900000</v>
          </cell>
          <cell r="AD474">
            <v>544444</v>
          </cell>
          <cell r="AE474">
            <v>406655.55555555597</v>
          </cell>
          <cell r="AF474">
            <v>0</v>
          </cell>
          <cell r="AG474">
            <v>5851099.555555556</v>
          </cell>
          <cell r="AH474">
            <v>2450000</v>
          </cell>
          <cell r="AI474">
            <v>0</v>
          </cell>
          <cell r="AJ474">
            <v>0</v>
          </cell>
          <cell r="AK474">
            <v>0</v>
          </cell>
          <cell r="AL474">
            <v>2450000</v>
          </cell>
          <cell r="AM474" t="str">
            <v>A</v>
          </cell>
          <cell r="AN474" t="str">
            <v>H</v>
          </cell>
          <cell r="AO474">
            <v>44433</v>
          </cell>
          <cell r="AP474" t="str">
            <v>PPI</v>
          </cell>
          <cell r="AQ474" t="str">
            <v>-</v>
          </cell>
          <cell r="AR474" t="str">
            <v>TL</v>
          </cell>
          <cell r="AS474" t="str">
            <v>TL</v>
          </cell>
          <cell r="AT474" t="str">
            <v>BP</v>
          </cell>
          <cell r="AU474" t="str">
            <v>KT</v>
          </cell>
          <cell r="AV474" t="str">
            <v>NT</v>
          </cell>
          <cell r="AW474" t="str">
            <v>C</v>
          </cell>
        </row>
        <row r="475">
          <cell r="C475">
            <v>835486</v>
          </cell>
          <cell r="D475" t="str">
            <v>Surabaya</v>
          </cell>
          <cell r="E475">
            <v>30349</v>
          </cell>
          <cell r="F475" t="str">
            <v>P</v>
          </cell>
          <cell r="G475" t="str">
            <v>Islam</v>
          </cell>
          <cell r="H475" t="str">
            <v>K/1</v>
          </cell>
          <cell r="I475" t="str">
            <v>3578030202830002</v>
          </cell>
          <cell r="J475"/>
          <cell r="K475"/>
          <cell r="L475"/>
          <cell r="M475" t="str">
            <v>STM</v>
          </cell>
          <cell r="N475" t="str">
            <v>Mesin</v>
          </cell>
          <cell r="O475"/>
          <cell r="P475">
            <v>2002</v>
          </cell>
          <cell r="Q475">
            <v>39860</v>
          </cell>
          <cell r="R475">
            <v>39949</v>
          </cell>
          <cell r="S475" t="str">
            <v>Definitif</v>
          </cell>
          <cell r="T475" t="str">
            <v>Pelaksana Perakitan 2</v>
          </cell>
          <cell r="U475" t="str">
            <v>Pelaksana Perakitan 2</v>
          </cell>
          <cell r="V475">
            <v>44571</v>
          </cell>
          <cell r="W475" t="str">
            <v>BAGIAN PRODUKSI 2</v>
          </cell>
          <cell r="X475" t="str">
            <v>PABRIK PERALATAN INDUSTRI</v>
          </cell>
          <cell r="Y475" t="str">
            <v>Core</v>
          </cell>
          <cell r="Z475">
            <v>6</v>
          </cell>
          <cell r="AA475">
            <v>3</v>
          </cell>
          <cell r="AB475">
            <v>44424</v>
          </cell>
          <cell r="AC475">
            <v>5900000</v>
          </cell>
          <cell r="AD475">
            <v>655556</v>
          </cell>
          <cell r="AE475">
            <v>-707598.55555555597</v>
          </cell>
          <cell r="AF475">
            <v>0</v>
          </cell>
          <cell r="AG475">
            <v>5847957.444444444</v>
          </cell>
          <cell r="AH475">
            <v>2950000</v>
          </cell>
          <cell r="AI475">
            <v>0</v>
          </cell>
          <cell r="AJ475">
            <v>0</v>
          </cell>
          <cell r="AK475">
            <v>0</v>
          </cell>
          <cell r="AL475">
            <v>2950000</v>
          </cell>
          <cell r="AM475" t="str">
            <v>A</v>
          </cell>
          <cell r="AN475" t="str">
            <v>H</v>
          </cell>
          <cell r="AO475">
            <v>44433</v>
          </cell>
          <cell r="AP475" t="str">
            <v>PPI</v>
          </cell>
          <cell r="AQ475" t="str">
            <v>-</v>
          </cell>
          <cell r="AR475" t="str">
            <v>TTL</v>
          </cell>
          <cell r="AS475" t="str">
            <v>TL</v>
          </cell>
          <cell r="AT475" t="str">
            <v>BP</v>
          </cell>
          <cell r="AU475" t="str">
            <v>KT</v>
          </cell>
          <cell r="AV475" t="str">
            <v>T</v>
          </cell>
          <cell r="AW475" t="str">
            <v>C</v>
          </cell>
        </row>
        <row r="476">
          <cell r="C476">
            <v>835482</v>
          </cell>
          <cell r="D476" t="str">
            <v>Tuban</v>
          </cell>
          <cell r="E476">
            <v>30355</v>
          </cell>
          <cell r="F476" t="str">
            <v>P</v>
          </cell>
          <cell r="G476" t="str">
            <v>Islam</v>
          </cell>
          <cell r="H476" t="str">
            <v>K/2</v>
          </cell>
          <cell r="I476" t="str">
            <v>3525140802830004</v>
          </cell>
          <cell r="J476" t="str">
            <v>Perum Grand Gresik Harmoni Blok B6/09 Gresik</v>
          </cell>
          <cell r="K476" t="str">
            <v>6281216130022</v>
          </cell>
          <cell r="L476"/>
          <cell r="M476" t="str">
            <v>STM</v>
          </cell>
          <cell r="N476" t="str">
            <v>Mesin</v>
          </cell>
          <cell r="O476"/>
          <cell r="P476">
            <v>2001</v>
          </cell>
          <cell r="Q476">
            <v>39860</v>
          </cell>
          <cell r="R476">
            <v>39949</v>
          </cell>
          <cell r="S476" t="str">
            <v>Definitif</v>
          </cell>
          <cell r="T476" t="str">
            <v>Supervisor Pengendalian Material &amp; Produksi 2</v>
          </cell>
          <cell r="U476" t="str">
            <v>Supervisor Pengendalian Material &amp; Produksi 2</v>
          </cell>
          <cell r="V476">
            <v>44136</v>
          </cell>
          <cell r="W476" t="str">
            <v>BAGIAN PENGENDALIAN MATERIAL &amp; PRODUKSI</v>
          </cell>
          <cell r="X476" t="str">
            <v>DIVISI INDUSTRI KOMPONEN &amp; PERMESINAN</v>
          </cell>
          <cell r="Y476" t="str">
            <v>Core</v>
          </cell>
          <cell r="Z476">
            <v>4</v>
          </cell>
          <cell r="AA476">
            <v>4</v>
          </cell>
          <cell r="AB476">
            <v>44424</v>
          </cell>
          <cell r="AC476">
            <v>6900000</v>
          </cell>
          <cell r="AD476">
            <v>766667</v>
          </cell>
          <cell r="AE476">
            <v>-46886.666666666977</v>
          </cell>
          <cell r="AF476">
            <v>2079770</v>
          </cell>
          <cell r="AG476">
            <v>9699550.3333333321</v>
          </cell>
          <cell r="AH476">
            <v>5175000</v>
          </cell>
          <cell r="AI476">
            <v>575000</v>
          </cell>
          <cell r="AJ476">
            <v>-46886.666666666977</v>
          </cell>
          <cell r="AK476">
            <v>1039885</v>
          </cell>
          <cell r="AL476">
            <v>6742998.333333333</v>
          </cell>
          <cell r="AM476" t="str">
            <v>A</v>
          </cell>
          <cell r="AN476" t="str">
            <v>-</v>
          </cell>
          <cell r="AO476" t="str">
            <v>-</v>
          </cell>
          <cell r="AP476" t="str">
            <v>DKP</v>
          </cell>
          <cell r="AQ476" t="str">
            <v>PIV</v>
          </cell>
          <cell r="AR476" t="str">
            <v>TTL</v>
          </cell>
          <cell r="AS476" t="str">
            <v>TTL</v>
          </cell>
          <cell r="AT476" t="str">
            <v>-</v>
          </cell>
          <cell r="AU476" t="str">
            <v>KT</v>
          </cell>
          <cell r="AV476" t="str">
            <v>T</v>
          </cell>
          <cell r="AW476" t="str">
            <v>C</v>
          </cell>
        </row>
        <row r="477">
          <cell r="C477">
            <v>835544</v>
          </cell>
          <cell r="D477" t="str">
            <v>Gresik</v>
          </cell>
          <cell r="E477">
            <v>30359</v>
          </cell>
          <cell r="F477" t="str">
            <v>P</v>
          </cell>
          <cell r="G477" t="str">
            <v>Islam</v>
          </cell>
          <cell r="H477" t="str">
            <v>K/2</v>
          </cell>
          <cell r="I477" t="str">
            <v>3525111202830004</v>
          </cell>
          <cell r="J477"/>
          <cell r="K477"/>
          <cell r="L477"/>
          <cell r="M477" t="str">
            <v>SMK</v>
          </cell>
          <cell r="N477" t="str">
            <v xml:space="preserve">IPS </v>
          </cell>
          <cell r="O477"/>
          <cell r="P477" t="str">
            <v>2001</v>
          </cell>
          <cell r="Q477">
            <v>41867</v>
          </cell>
          <cell r="R477">
            <v>41989</v>
          </cell>
          <cell r="S477" t="str">
            <v>Definitif</v>
          </cell>
          <cell r="T477" t="str">
            <v xml:space="preserve">Operator  Crane C  </v>
          </cell>
          <cell r="U477" t="str">
            <v xml:space="preserve">Operator  Crane C  </v>
          </cell>
          <cell r="V477" t="str">
            <v>-</v>
          </cell>
          <cell r="W477" t="str">
            <v>BAGIAN INVENTORI</v>
          </cell>
          <cell r="X477" t="str">
            <v>DIVISI INDUSTRI KOMPONEN &amp; PERMESINAN</v>
          </cell>
          <cell r="Y477" t="str">
            <v>Core</v>
          </cell>
          <cell r="Z477">
            <v>6</v>
          </cell>
          <cell r="AA477">
            <v>2</v>
          </cell>
          <cell r="AB477">
            <v>44424</v>
          </cell>
          <cell r="AC477">
            <v>4900000</v>
          </cell>
          <cell r="AD477">
            <v>544444</v>
          </cell>
          <cell r="AE477">
            <v>406655.55555555597</v>
          </cell>
          <cell r="AF477">
            <v>0</v>
          </cell>
          <cell r="AG477">
            <v>5851099.555555556</v>
          </cell>
          <cell r="AH477">
            <v>3675000</v>
          </cell>
          <cell r="AI477">
            <v>408333.33333333337</v>
          </cell>
          <cell r="AJ477">
            <v>406655.55555555597</v>
          </cell>
          <cell r="AK477">
            <v>0</v>
          </cell>
          <cell r="AL477">
            <v>4489988.8888888899</v>
          </cell>
          <cell r="AM477" t="str">
            <v>A</v>
          </cell>
          <cell r="AN477" t="str">
            <v>-</v>
          </cell>
          <cell r="AO477" t="str">
            <v>-</v>
          </cell>
          <cell r="AP477" t="str">
            <v>DKP</v>
          </cell>
          <cell r="AQ477" t="str">
            <v>PIV</v>
          </cell>
          <cell r="AR477" t="str">
            <v>TTL</v>
          </cell>
          <cell r="AS477" t="str">
            <v>TTL</v>
          </cell>
          <cell r="AT477" t="str">
            <v>-</v>
          </cell>
          <cell r="AU477" t="str">
            <v>KT</v>
          </cell>
          <cell r="AV477" t="str">
            <v>NT</v>
          </cell>
          <cell r="AW477" t="str">
            <v>C</v>
          </cell>
        </row>
        <row r="478">
          <cell r="C478">
            <v>836301</v>
          </cell>
          <cell r="D478" t="str">
            <v>Malang</v>
          </cell>
          <cell r="E478">
            <v>30360</v>
          </cell>
          <cell r="F478" t="str">
            <v>P</v>
          </cell>
          <cell r="G478" t="str">
            <v>Islam</v>
          </cell>
          <cell r="H478" t="str">
            <v>K/1</v>
          </cell>
          <cell r="I478"/>
          <cell r="J478"/>
          <cell r="K478"/>
          <cell r="L478"/>
          <cell r="M478" t="str">
            <v>SMK</v>
          </cell>
          <cell r="N478" t="str">
            <v>Teknik Mesin</v>
          </cell>
          <cell r="O478"/>
          <cell r="P478" t="str">
            <v>-</v>
          </cell>
          <cell r="Q478">
            <v>43877</v>
          </cell>
          <cell r="R478">
            <v>44243</v>
          </cell>
          <cell r="S478" t="str">
            <v>Definitif</v>
          </cell>
          <cell r="T478" t="str">
            <v>Pelaksana Pemeliharaan Mesin</v>
          </cell>
          <cell r="U478" t="str">
            <v>Pelaksana Pemeliharaan Mesin</v>
          </cell>
          <cell r="V478" t="str">
            <v>-</v>
          </cell>
          <cell r="W478" t="str">
            <v>BAGIAN PERBAIKAN</v>
          </cell>
          <cell r="X478" t="str">
            <v>DIVISI INDUSTRI KOMPONEN &amp; PERMESINAN</v>
          </cell>
          <cell r="Y478" t="str">
            <v>Core</v>
          </cell>
          <cell r="Z478">
            <v>6</v>
          </cell>
          <cell r="AA478">
            <v>1</v>
          </cell>
          <cell r="AB478">
            <v>44424</v>
          </cell>
          <cell r="AC478">
            <v>4500000</v>
          </cell>
          <cell r="AD478">
            <v>500000</v>
          </cell>
          <cell r="AE478">
            <v>35100</v>
          </cell>
          <cell r="AF478">
            <v>0</v>
          </cell>
          <cell r="AG478">
            <v>5035100</v>
          </cell>
          <cell r="AH478">
            <v>2250000</v>
          </cell>
          <cell r="AI478">
            <v>0</v>
          </cell>
          <cell r="AJ478">
            <v>0</v>
          </cell>
          <cell r="AK478">
            <v>0</v>
          </cell>
          <cell r="AL478">
            <v>2250000</v>
          </cell>
          <cell r="AM478" t="str">
            <v>A</v>
          </cell>
          <cell r="AN478" t="str">
            <v>H</v>
          </cell>
          <cell r="AO478">
            <v>44562</v>
          </cell>
          <cell r="AP478" t="str">
            <v>DKP</v>
          </cell>
          <cell r="AQ478" t="str">
            <v>MNT</v>
          </cell>
          <cell r="AR478" t="str">
            <v>TTL</v>
          </cell>
          <cell r="AS478" t="str">
            <v>TTL</v>
          </cell>
          <cell r="AT478" t="str">
            <v>-</v>
          </cell>
          <cell r="AU478" t="str">
            <v>KT</v>
          </cell>
          <cell r="AV478" t="str">
            <v>T</v>
          </cell>
          <cell r="AW478" t="str">
            <v>C</v>
          </cell>
        </row>
        <row r="479">
          <cell r="C479">
            <v>835595</v>
          </cell>
          <cell r="D479" t="str">
            <v>Madiun</v>
          </cell>
          <cell r="E479">
            <v>30376</v>
          </cell>
          <cell r="F479" t="str">
            <v>P</v>
          </cell>
          <cell r="G479" t="str">
            <v>Islam</v>
          </cell>
          <cell r="H479" t="str">
            <v>K/1</v>
          </cell>
          <cell r="I479" t="str">
            <v>3515062101710006</v>
          </cell>
          <cell r="J479"/>
          <cell r="K479"/>
          <cell r="L479"/>
          <cell r="M479" t="str">
            <v>D3</v>
          </cell>
          <cell r="N479" t="str">
            <v>Teknik Mesin</v>
          </cell>
          <cell r="O479"/>
          <cell r="P479">
            <v>2006</v>
          </cell>
          <cell r="Q479">
            <v>41883</v>
          </cell>
          <cell r="R479">
            <v>42005</v>
          </cell>
          <cell r="S479" t="str">
            <v>Definitif</v>
          </cell>
          <cell r="T479" t="str">
            <v xml:space="preserve">Pelaksana Gambar  </v>
          </cell>
          <cell r="U479" t="str">
            <v xml:space="preserve">Pelaksana Gambar  </v>
          </cell>
          <cell r="V479" t="str">
            <v>-</v>
          </cell>
          <cell r="W479" t="str">
            <v>BIDANG OPERASI</v>
          </cell>
          <cell r="X479" t="str">
            <v>DIVISI PEMBANGKIT</v>
          </cell>
          <cell r="Y479" t="str">
            <v>Core</v>
          </cell>
          <cell r="Z479">
            <v>6</v>
          </cell>
          <cell r="AA479">
            <v>2</v>
          </cell>
          <cell r="AB479">
            <v>44424</v>
          </cell>
          <cell r="AC479">
            <v>4900000</v>
          </cell>
          <cell r="AD479">
            <v>544444</v>
          </cell>
          <cell r="AE479">
            <v>610655.55555555597</v>
          </cell>
          <cell r="AF479">
            <v>0</v>
          </cell>
          <cell r="AG479">
            <v>6055099.555555556</v>
          </cell>
          <cell r="AH479">
            <v>2450000</v>
          </cell>
          <cell r="AI479">
            <v>0</v>
          </cell>
          <cell r="AJ479">
            <v>0</v>
          </cell>
          <cell r="AK479">
            <v>0</v>
          </cell>
          <cell r="AL479">
            <v>2450000</v>
          </cell>
          <cell r="AM479" t="str">
            <v>A</v>
          </cell>
          <cell r="AN479" t="str">
            <v>H</v>
          </cell>
          <cell r="AO479">
            <v>44433</v>
          </cell>
          <cell r="AP479" t="str">
            <v>DPM</v>
          </cell>
          <cell r="AQ479" t="str">
            <v>OPS</v>
          </cell>
          <cell r="AR479" t="str">
            <v>TTL</v>
          </cell>
          <cell r="AS479" t="str">
            <v>TTL</v>
          </cell>
          <cell r="AT479" t="str">
            <v>-</v>
          </cell>
          <cell r="AU479" t="str">
            <v>KT</v>
          </cell>
          <cell r="AV479" t="str">
            <v>T</v>
          </cell>
          <cell r="AW479" t="str">
            <v>D</v>
          </cell>
        </row>
        <row r="480">
          <cell r="C480">
            <v>836052</v>
          </cell>
          <cell r="D480" t="str">
            <v>Bandung</v>
          </cell>
          <cell r="E480">
            <v>30377</v>
          </cell>
          <cell r="F480" t="str">
            <v>P</v>
          </cell>
          <cell r="G480" t="str">
            <v>Islam</v>
          </cell>
          <cell r="H480" t="str">
            <v>K/3</v>
          </cell>
          <cell r="I480" t="str">
            <v>3172020107720017</v>
          </cell>
          <cell r="J480" t="str">
            <v>Link Mekarsari Rt 02/02 Kel.Warnasari Kec.Citangkil Cilegon</v>
          </cell>
          <cell r="K480"/>
          <cell r="L480"/>
          <cell r="M480" t="str">
            <v>S1</v>
          </cell>
          <cell r="N480" t="str">
            <v>Teknik Industri</v>
          </cell>
          <cell r="O480"/>
          <cell r="P480" t="str">
            <v>-</v>
          </cell>
          <cell r="Q480">
            <v>43374</v>
          </cell>
          <cell r="R480">
            <v>43374</v>
          </cell>
          <cell r="S480" t="str">
            <v>Definitif</v>
          </cell>
          <cell r="T480" t="str">
            <v>Supervisor Blade Ring</v>
          </cell>
          <cell r="U480" t="str">
            <v>Supervisor Blade Ring</v>
          </cell>
          <cell r="V480">
            <v>44105</v>
          </cell>
          <cell r="W480" t="str">
            <v>BAGIAN PRODUKSI FABRIKASI</v>
          </cell>
          <cell r="X480" t="str">
            <v>PABRIK KOMPONEN TURBIN</v>
          </cell>
          <cell r="Y480" t="str">
            <v>Core</v>
          </cell>
          <cell r="Z480">
            <v>4</v>
          </cell>
          <cell r="AA480">
            <v>4</v>
          </cell>
          <cell r="AB480">
            <v>44424</v>
          </cell>
          <cell r="AC480">
            <v>6900000</v>
          </cell>
          <cell r="AD480">
            <v>766667</v>
          </cell>
          <cell r="AE480">
            <v>-305407.25000000186</v>
          </cell>
          <cell r="AF480">
            <v>2079770</v>
          </cell>
          <cell r="AG480">
            <v>9441029.7499999981</v>
          </cell>
          <cell r="AH480">
            <v>5175000</v>
          </cell>
          <cell r="AI480">
            <v>575000</v>
          </cell>
          <cell r="AJ480">
            <v>-305407.25000000186</v>
          </cell>
          <cell r="AK480">
            <v>1039885</v>
          </cell>
          <cell r="AL480">
            <v>6484477.7499999981</v>
          </cell>
          <cell r="AM480" t="str">
            <v>A</v>
          </cell>
          <cell r="AN480" t="str">
            <v>-</v>
          </cell>
          <cell r="AO480" t="str">
            <v>-</v>
          </cell>
          <cell r="AP480" t="str">
            <v>PKT</v>
          </cell>
          <cell r="AQ480" t="str">
            <v>-</v>
          </cell>
          <cell r="AR480" t="str">
            <v>TTL</v>
          </cell>
          <cell r="AS480" t="str">
            <v>TTL</v>
          </cell>
          <cell r="AT480" t="str">
            <v>-</v>
          </cell>
          <cell r="AU480" t="str">
            <v>KT</v>
          </cell>
          <cell r="AV480" t="str">
            <v>T</v>
          </cell>
          <cell r="AW480" t="str">
            <v>F</v>
          </cell>
        </row>
        <row r="481">
          <cell r="C481">
            <v>836175</v>
          </cell>
          <cell r="D481" t="str">
            <v>Sleman</v>
          </cell>
          <cell r="E481">
            <v>30397</v>
          </cell>
          <cell r="F481" t="str">
            <v>P</v>
          </cell>
          <cell r="G481" t="str">
            <v>Islam</v>
          </cell>
          <cell r="H481" t="str">
            <v>K/2</v>
          </cell>
          <cell r="I481" t="str">
            <v>3672082203830002</v>
          </cell>
          <cell r="J481" t="str">
            <v>Jl Sunan Kudus Link Kalentemu Barat 85 Rt.001/001 Kel. Samangraya Kec. Citangkil Cilegon</v>
          </cell>
          <cell r="K481"/>
          <cell r="L481"/>
          <cell r="M481" t="str">
            <v>S1</v>
          </cell>
          <cell r="N481" t="str">
            <v>Teknik Mesin</v>
          </cell>
          <cell r="O481"/>
          <cell r="P481" t="str">
            <v>-</v>
          </cell>
          <cell r="Q481">
            <v>43374</v>
          </cell>
          <cell r="R481">
            <v>43374</v>
          </cell>
          <cell r="S481" t="str">
            <v>Definitif</v>
          </cell>
          <cell r="T481" t="str">
            <v>Junior Officer Bagian Teknik</v>
          </cell>
          <cell r="U481" t="str">
            <v>Junior Officer Bagian Teknik</v>
          </cell>
          <cell r="V481">
            <v>44105</v>
          </cell>
          <cell r="W481" t="str">
            <v>BAGIAN TEKNIK</v>
          </cell>
          <cell r="X481" t="str">
            <v>DIVISI PEMBANGKIT</v>
          </cell>
          <cell r="Y481" t="str">
            <v>Core</v>
          </cell>
          <cell r="Z481">
            <v>5</v>
          </cell>
          <cell r="AA481">
            <v>4</v>
          </cell>
          <cell r="AB481">
            <v>44424</v>
          </cell>
          <cell r="AC481">
            <v>6900000</v>
          </cell>
          <cell r="AD481">
            <v>766667</v>
          </cell>
          <cell r="AE481">
            <v>364944.75</v>
          </cell>
          <cell r="AF481">
            <v>0</v>
          </cell>
          <cell r="AG481">
            <v>8031611.75</v>
          </cell>
          <cell r="AH481">
            <v>5175000</v>
          </cell>
          <cell r="AI481">
            <v>575000</v>
          </cell>
          <cell r="AJ481">
            <v>364944.75</v>
          </cell>
          <cell r="AK481">
            <v>0</v>
          </cell>
          <cell r="AL481">
            <v>6114944.75</v>
          </cell>
          <cell r="AM481" t="str">
            <v>A</v>
          </cell>
          <cell r="AN481" t="str">
            <v>-</v>
          </cell>
          <cell r="AO481" t="str">
            <v>-</v>
          </cell>
          <cell r="AP481" t="str">
            <v>DPM</v>
          </cell>
          <cell r="AQ481" t="str">
            <v>PIV</v>
          </cell>
          <cell r="AR481" t="str">
            <v>TTL</v>
          </cell>
          <cell r="AS481" t="str">
            <v>TTL</v>
          </cell>
          <cell r="AT481" t="str">
            <v>-</v>
          </cell>
          <cell r="AU481" t="str">
            <v>KT</v>
          </cell>
          <cell r="AV481" t="str">
            <v>T</v>
          </cell>
          <cell r="AW481" t="str">
            <v>F</v>
          </cell>
        </row>
        <row r="482">
          <cell r="C482">
            <v>836215</v>
          </cell>
          <cell r="D482" t="str">
            <v>Serang</v>
          </cell>
          <cell r="E482">
            <v>30402</v>
          </cell>
          <cell r="F482" t="str">
            <v>P</v>
          </cell>
          <cell r="G482" t="str">
            <v>Islam</v>
          </cell>
          <cell r="H482" t="str">
            <v>K/1</v>
          </cell>
          <cell r="I482" t="str">
            <v>3506111509920001</v>
          </cell>
          <cell r="J482" t="str">
            <v>Kp. Leuweug Sawo Ds. Kotabumi Rt/Rw 03/09 Kecamatan Purwakarta Cilegon</v>
          </cell>
          <cell r="K482"/>
          <cell r="L482"/>
          <cell r="M482" t="str">
            <v>SMA/SMK</v>
          </cell>
          <cell r="N482" t="str">
            <v>LISTRIK INDUSTRI</v>
          </cell>
          <cell r="O482"/>
          <cell r="P482" t="str">
            <v>-</v>
          </cell>
          <cell r="Q482">
            <v>43374</v>
          </cell>
          <cell r="R482">
            <v>43374</v>
          </cell>
          <cell r="S482" t="str">
            <v>Definitif</v>
          </cell>
          <cell r="T482" t="str">
            <v>Pelaksana Ahli Persiapan &amp; Pemrograman Mesin</v>
          </cell>
          <cell r="U482" t="str">
            <v>Pelaksana Ahli Persiapan &amp; Pemrograman Mesin</v>
          </cell>
          <cell r="V482">
            <v>44105</v>
          </cell>
          <cell r="W482" t="str">
            <v>PRODUKSI KOMPONEN</v>
          </cell>
          <cell r="X482" t="str">
            <v>PABRIK KOMPONEN TURBIN</v>
          </cell>
          <cell r="Y482" t="str">
            <v>Core</v>
          </cell>
          <cell r="Z482">
            <v>6</v>
          </cell>
          <cell r="AA482">
            <v>1</v>
          </cell>
          <cell r="AB482">
            <v>44424</v>
          </cell>
          <cell r="AC482">
            <v>4500000</v>
          </cell>
          <cell r="AD482">
            <v>500000</v>
          </cell>
          <cell r="AE482">
            <v>800706.25</v>
          </cell>
          <cell r="AF482">
            <v>0</v>
          </cell>
          <cell r="AG482">
            <v>5800706.25</v>
          </cell>
          <cell r="AH482">
            <v>3375000</v>
          </cell>
          <cell r="AI482">
            <v>375000</v>
          </cell>
          <cell r="AJ482">
            <v>800706.25</v>
          </cell>
          <cell r="AK482">
            <v>0</v>
          </cell>
          <cell r="AL482">
            <v>4550706.25</v>
          </cell>
          <cell r="AM482" t="str">
            <v>A</v>
          </cell>
          <cell r="AN482" t="str">
            <v>-</v>
          </cell>
          <cell r="AO482" t="str">
            <v>-</v>
          </cell>
          <cell r="AP482" t="str">
            <v>PKT</v>
          </cell>
          <cell r="AQ482" t="str">
            <v>-</v>
          </cell>
          <cell r="AR482" t="str">
            <v>TTL</v>
          </cell>
          <cell r="AS482" t="str">
            <v>TL</v>
          </cell>
          <cell r="AT482" t="str">
            <v>-</v>
          </cell>
          <cell r="AU482" t="str">
            <v>KT</v>
          </cell>
          <cell r="AV482" t="str">
            <v>T</v>
          </cell>
          <cell r="AW482" t="str">
            <v>C</v>
          </cell>
        </row>
        <row r="483">
          <cell r="C483">
            <v>835479</v>
          </cell>
          <cell r="D483" t="str">
            <v>Surabaya</v>
          </cell>
          <cell r="E483">
            <v>30403</v>
          </cell>
          <cell r="F483" t="str">
            <v>P</v>
          </cell>
          <cell r="G483" t="str">
            <v>Islam</v>
          </cell>
          <cell r="H483" t="str">
            <v>K/2</v>
          </cell>
          <cell r="I483" t="str">
            <v>3578171712880010</v>
          </cell>
          <cell r="J483" t="str">
            <v>Semampir tengah 4a no.8 SURABAYA</v>
          </cell>
          <cell r="K483"/>
          <cell r="L483"/>
          <cell r="M483" t="str">
            <v>STM</v>
          </cell>
          <cell r="N483" t="str">
            <v>Mesin</v>
          </cell>
          <cell r="O483"/>
          <cell r="P483">
            <v>2001</v>
          </cell>
          <cell r="Q483">
            <v>39860</v>
          </cell>
          <cell r="R483">
            <v>39949</v>
          </cell>
          <cell r="S483" t="str">
            <v>Definitif</v>
          </cell>
          <cell r="T483" t="str">
            <v xml:space="preserve">Pelaksana Dapur D  </v>
          </cell>
          <cell r="U483" t="str">
            <v xml:space="preserve">Pelaksana Dapur D  </v>
          </cell>
          <cell r="V483" t="str">
            <v>-</v>
          </cell>
          <cell r="W483" t="str">
            <v>BAGIAN PRODUKSI PENGECORAN 1</v>
          </cell>
          <cell r="X483" t="str">
            <v>PABRIK PENGECORAN</v>
          </cell>
          <cell r="Y483" t="str">
            <v>Core</v>
          </cell>
          <cell r="Z483">
            <v>6</v>
          </cell>
          <cell r="AA483">
            <v>2</v>
          </cell>
          <cell r="AB483">
            <v>44424</v>
          </cell>
          <cell r="AC483">
            <v>4900000</v>
          </cell>
          <cell r="AD483">
            <v>544444</v>
          </cell>
          <cell r="AE483">
            <v>814655.55555555597</v>
          </cell>
          <cell r="AF483">
            <v>0</v>
          </cell>
          <cell r="AG483">
            <v>6259099.555555556</v>
          </cell>
          <cell r="AH483">
            <v>2450000</v>
          </cell>
          <cell r="AI483">
            <v>0</v>
          </cell>
          <cell r="AJ483">
            <v>0</v>
          </cell>
          <cell r="AK483">
            <v>0</v>
          </cell>
          <cell r="AL483">
            <v>2450000</v>
          </cell>
          <cell r="AM483" t="str">
            <v>A</v>
          </cell>
          <cell r="AN483" t="str">
            <v>H</v>
          </cell>
          <cell r="AO483">
            <v>44562</v>
          </cell>
          <cell r="AP483" t="str">
            <v>FOU</v>
          </cell>
          <cell r="AQ483" t="str">
            <v>-</v>
          </cell>
          <cell r="AR483" t="str">
            <v>TL</v>
          </cell>
          <cell r="AS483" t="str">
            <v>TL</v>
          </cell>
          <cell r="AT483" t="str">
            <v>BP</v>
          </cell>
          <cell r="AU483" t="str">
            <v>KT</v>
          </cell>
          <cell r="AV483" t="str">
            <v>T</v>
          </cell>
          <cell r="AW483" t="str">
            <v>C</v>
          </cell>
        </row>
        <row r="484">
          <cell r="C484">
            <v>835524</v>
          </cell>
          <cell r="D484" t="str">
            <v>Surabaya</v>
          </cell>
          <cell r="E484">
            <v>30405</v>
          </cell>
          <cell r="F484" t="str">
            <v>P</v>
          </cell>
          <cell r="G484" t="str">
            <v>Islam</v>
          </cell>
          <cell r="H484" t="str">
            <v>K/1</v>
          </cell>
          <cell r="I484" t="str">
            <v>3578092211910001</v>
          </cell>
          <cell r="J484"/>
          <cell r="K484"/>
          <cell r="L484"/>
          <cell r="M484" t="str">
            <v>S1</v>
          </cell>
          <cell r="N484" t="str">
            <v>Teknik Mesin</v>
          </cell>
          <cell r="O484"/>
          <cell r="P484">
            <v>2007</v>
          </cell>
          <cell r="Q484">
            <v>41395</v>
          </cell>
          <cell r="R484">
            <v>41533</v>
          </cell>
          <cell r="S484" t="str">
            <v>Definitif</v>
          </cell>
          <cell r="T484" t="str">
            <v>Manager Teknik</v>
          </cell>
          <cell r="U484" t="str">
            <v>Manager Teknik</v>
          </cell>
          <cell r="V484">
            <v>44562</v>
          </cell>
          <cell r="W484" t="str">
            <v>BAGIAN TEKNIK</v>
          </cell>
          <cell r="X484" t="str">
            <v>DIVISI INDUSTRI KOMPONEN &amp; PERMESINAN</v>
          </cell>
          <cell r="Y484" t="str">
            <v>Core</v>
          </cell>
          <cell r="Z484">
            <v>3</v>
          </cell>
          <cell r="AA484">
            <v>5</v>
          </cell>
          <cell r="AB484">
            <v>44424</v>
          </cell>
          <cell r="AC484">
            <v>7900000</v>
          </cell>
          <cell r="AD484">
            <v>877778</v>
          </cell>
          <cell r="AE484">
            <v>266782.72222222202</v>
          </cell>
          <cell r="AF484">
            <v>2684905</v>
          </cell>
          <cell r="AG484">
            <v>11729465.722222222</v>
          </cell>
          <cell r="AH484">
            <v>5925000</v>
          </cell>
          <cell r="AI484">
            <v>658333.33333333326</v>
          </cell>
          <cell r="AJ484">
            <v>266782.72222222202</v>
          </cell>
          <cell r="AK484">
            <v>1342452.5</v>
          </cell>
          <cell r="AL484">
            <v>8192568.555555555</v>
          </cell>
          <cell r="AM484" t="str">
            <v>A</v>
          </cell>
          <cell r="AN484" t="str">
            <v>-</v>
          </cell>
          <cell r="AO484" t="str">
            <v>-</v>
          </cell>
          <cell r="AP484" t="str">
            <v>DKP</v>
          </cell>
          <cell r="AQ484" t="str">
            <v>PEM</v>
          </cell>
          <cell r="AR484" t="str">
            <v>TTL</v>
          </cell>
          <cell r="AS484" t="str">
            <v>TTL</v>
          </cell>
          <cell r="AT484" t="str">
            <v>-</v>
          </cell>
          <cell r="AU484" t="str">
            <v>KT</v>
          </cell>
          <cell r="AV484" t="str">
            <v>T</v>
          </cell>
          <cell r="AW484" t="str">
            <v>F</v>
          </cell>
        </row>
        <row r="485">
          <cell r="C485">
            <v>835503</v>
          </cell>
          <cell r="D485" t="str">
            <v>Kediri</v>
          </cell>
          <cell r="E485">
            <v>30453</v>
          </cell>
          <cell r="F485" t="str">
            <v>P</v>
          </cell>
          <cell r="G485" t="str">
            <v>Islam</v>
          </cell>
          <cell r="H485" t="str">
            <v>K</v>
          </cell>
          <cell r="I485" t="str">
            <v>3578261705830001</v>
          </cell>
          <cell r="J485"/>
          <cell r="K485"/>
          <cell r="L485"/>
          <cell r="M485" t="str">
            <v>S1</v>
          </cell>
          <cell r="N485" t="str">
            <v>Teknik Mesin</v>
          </cell>
          <cell r="O485"/>
          <cell r="P485">
            <v>2008</v>
          </cell>
          <cell r="Q485">
            <v>40634</v>
          </cell>
          <cell r="R485">
            <v>40725</v>
          </cell>
          <cell r="S485" t="str">
            <v>Definitif</v>
          </cell>
          <cell r="T485" t="str">
            <v>Staf Bagian Quality Assurance</v>
          </cell>
          <cell r="U485" t="str">
            <v>Staf Bagian Quality Assurance</v>
          </cell>
          <cell r="V485">
            <v>44104</v>
          </cell>
          <cell r="W485" t="str">
            <v>BAGIAN QUALITY ASSURANCE</v>
          </cell>
          <cell r="X485" t="str">
            <v>BIRO SISTEM, MUTU &amp; K3LH</v>
          </cell>
          <cell r="Y485" t="str">
            <v>Support</v>
          </cell>
          <cell r="Z485">
            <v>5</v>
          </cell>
          <cell r="AA485">
            <v>5</v>
          </cell>
          <cell r="AB485">
            <v>44424</v>
          </cell>
          <cell r="AC485">
            <v>7900000</v>
          </cell>
          <cell r="AD485">
            <v>877778</v>
          </cell>
          <cell r="AE485">
            <v>907597.22222222202</v>
          </cell>
          <cell r="AF485">
            <v>0</v>
          </cell>
          <cell r="AG485">
            <v>9685375.222222222</v>
          </cell>
          <cell r="AH485">
            <v>3950000</v>
          </cell>
          <cell r="AI485">
            <v>0</v>
          </cell>
          <cell r="AJ485">
            <v>0</v>
          </cell>
          <cell r="AK485">
            <v>0</v>
          </cell>
          <cell r="AL485">
            <v>3950000</v>
          </cell>
          <cell r="AM485" t="str">
            <v>A</v>
          </cell>
          <cell r="AN485" t="str">
            <v>H</v>
          </cell>
          <cell r="AO485">
            <v>44433</v>
          </cell>
          <cell r="AP485" t="str">
            <v>BSQ</v>
          </cell>
          <cell r="AQ485" t="str">
            <v>-</v>
          </cell>
          <cell r="AR485" t="str">
            <v>TADM</v>
          </cell>
          <cell r="AS485" t="str">
            <v>TADM</v>
          </cell>
          <cell r="AT485" t="str">
            <v>-</v>
          </cell>
          <cell r="AU485" t="str">
            <v>KT</v>
          </cell>
          <cell r="AV485" t="str">
            <v>T</v>
          </cell>
          <cell r="AW485" t="str">
            <v>F</v>
          </cell>
        </row>
        <row r="486">
          <cell r="C486">
            <v>835537</v>
          </cell>
          <cell r="D486" t="str">
            <v>Gresik</v>
          </cell>
          <cell r="E486">
            <v>30478</v>
          </cell>
          <cell r="F486" t="str">
            <v>W</v>
          </cell>
          <cell r="G486" t="str">
            <v>Islam</v>
          </cell>
          <cell r="H486" t="str">
            <v>K/1</v>
          </cell>
          <cell r="I486" t="str">
            <v>3525165106830003</v>
          </cell>
          <cell r="J486" t="str">
            <v>Jl. Kapten Dulasim XI-H/56 RT.08 RW.02 Gresik</v>
          </cell>
          <cell r="K486" t="str">
            <v>628113339918</v>
          </cell>
          <cell r="L486" t="str">
            <v>erma@barata.id</v>
          </cell>
          <cell r="M486" t="str">
            <v>S1</v>
          </cell>
          <cell r="N486" t="str">
            <v>Akuntansi</v>
          </cell>
          <cell r="O486" t="str">
            <v>Universitas Muhammadiyah Gresik</v>
          </cell>
          <cell r="P486">
            <v>2005</v>
          </cell>
          <cell r="Q486">
            <v>41410</v>
          </cell>
          <cell r="R486">
            <v>41533</v>
          </cell>
          <cell r="S486" t="str">
            <v>Definitif</v>
          </cell>
          <cell r="T486" t="str">
            <v>Senior Manager Akuntansi &amp; Perpajakan</v>
          </cell>
          <cell r="U486" t="str">
            <v>Senior Manager Akuntansi &amp; Perpajakan</v>
          </cell>
          <cell r="V486">
            <v>44120</v>
          </cell>
          <cell r="W486" t="str">
            <v>BIDANG AKUNTANSI &amp; PERPAJAKAN</v>
          </cell>
          <cell r="X486" t="str">
            <v>BIRO KEUANGAN &amp; AKUNTANSI</v>
          </cell>
          <cell r="Y486" t="str">
            <v>Support</v>
          </cell>
          <cell r="Z486">
            <v>2</v>
          </cell>
          <cell r="AA486">
            <v>7</v>
          </cell>
          <cell r="AB486">
            <v>44562</v>
          </cell>
          <cell r="AC486">
            <v>9900000</v>
          </cell>
          <cell r="AD486">
            <v>1100000</v>
          </cell>
          <cell r="AE486">
            <v>1635436.1111111119</v>
          </cell>
          <cell r="AF486">
            <v>3246750</v>
          </cell>
          <cell r="AG486">
            <v>15882186.111111112</v>
          </cell>
          <cell r="AH486">
            <v>7425000</v>
          </cell>
          <cell r="AI486">
            <v>825000</v>
          </cell>
          <cell r="AJ486">
            <v>1900800</v>
          </cell>
          <cell r="AK486">
            <v>1623375</v>
          </cell>
          <cell r="AL486">
            <v>11774175</v>
          </cell>
          <cell r="AM486" t="str">
            <v>A</v>
          </cell>
          <cell r="AN486" t="str">
            <v>-</v>
          </cell>
          <cell r="AO486" t="str">
            <v>-</v>
          </cell>
          <cell r="AP486" t="str">
            <v>BKA</v>
          </cell>
          <cell r="AQ486" t="str">
            <v>-</v>
          </cell>
          <cell r="AR486" t="str">
            <v>TADM</v>
          </cell>
          <cell r="AS486" t="str">
            <v>TADM</v>
          </cell>
          <cell r="AT486" t="str">
            <v>-</v>
          </cell>
          <cell r="AU486" t="str">
            <v>KT</v>
          </cell>
          <cell r="AV486" t="str">
            <v>NT</v>
          </cell>
          <cell r="AW486" t="str">
            <v>F</v>
          </cell>
        </row>
        <row r="487">
          <cell r="C487">
            <v>836078</v>
          </cell>
          <cell r="D487" t="str">
            <v>Serang</v>
          </cell>
          <cell r="E487">
            <v>30479</v>
          </cell>
          <cell r="F487" t="str">
            <v>P</v>
          </cell>
          <cell r="G487" t="str">
            <v>Islam</v>
          </cell>
          <cell r="H487" t="str">
            <v>K/3</v>
          </cell>
          <cell r="I487" t="str">
            <v>3672081206830006</v>
          </cell>
          <cell r="J487" t="str">
            <v>Link. Kapudenok Jaya Rt/Rw 014/002 Kel/Desa Lebak Denok Kecamatan Citangkil Cilegon</v>
          </cell>
          <cell r="K487"/>
          <cell r="L487"/>
          <cell r="M487" t="str">
            <v>SMA/SMK</v>
          </cell>
          <cell r="N487" t="str">
            <v>-</v>
          </cell>
          <cell r="O487"/>
          <cell r="P487" t="str">
            <v>-</v>
          </cell>
          <cell r="Q487">
            <v>43374</v>
          </cell>
          <cell r="R487">
            <v>43374</v>
          </cell>
          <cell r="S487" t="str">
            <v>Definitif</v>
          </cell>
          <cell r="T487" t="str">
            <v>Pelaksana Pengelasan</v>
          </cell>
          <cell r="U487" t="str">
            <v>Pelaksana Pengelasan</v>
          </cell>
          <cell r="V487">
            <v>44105</v>
          </cell>
          <cell r="W487" t="str">
            <v>PRODUKSI FABRIKASI</v>
          </cell>
          <cell r="X487" t="str">
            <v>PABRIK KOMPONEN TURBIN</v>
          </cell>
          <cell r="Y487" t="str">
            <v>Core</v>
          </cell>
          <cell r="Z487">
            <v>6</v>
          </cell>
          <cell r="AA487">
            <v>1</v>
          </cell>
          <cell r="AB487">
            <v>44424</v>
          </cell>
          <cell r="AC487">
            <v>4500000</v>
          </cell>
          <cell r="AD487">
            <v>500000</v>
          </cell>
          <cell r="AE487">
            <v>253100</v>
          </cell>
          <cell r="AF487">
            <v>0</v>
          </cell>
          <cell r="AG487">
            <v>5253100</v>
          </cell>
          <cell r="AH487">
            <v>3375000</v>
          </cell>
          <cell r="AI487">
            <v>375000</v>
          </cell>
          <cell r="AJ487">
            <v>253100</v>
          </cell>
          <cell r="AK487">
            <v>0</v>
          </cell>
          <cell r="AL487">
            <v>4003100</v>
          </cell>
          <cell r="AM487" t="str">
            <v>A</v>
          </cell>
          <cell r="AN487" t="str">
            <v>-</v>
          </cell>
          <cell r="AO487" t="str">
            <v>-</v>
          </cell>
          <cell r="AP487" t="str">
            <v>PKT</v>
          </cell>
          <cell r="AQ487" t="str">
            <v>-</v>
          </cell>
          <cell r="AR487" t="str">
            <v>TL</v>
          </cell>
          <cell r="AS487" t="str">
            <v>TL</v>
          </cell>
          <cell r="AT487" t="str">
            <v>-</v>
          </cell>
          <cell r="AU487" t="str">
            <v>KT</v>
          </cell>
          <cell r="AV487" t="str">
            <v>T</v>
          </cell>
          <cell r="AW487" t="str">
            <v>C</v>
          </cell>
        </row>
        <row r="488">
          <cell r="C488">
            <v>835577</v>
          </cell>
          <cell r="D488" t="str">
            <v>Jombang</v>
          </cell>
          <cell r="E488">
            <v>30501</v>
          </cell>
          <cell r="F488" t="str">
            <v>P</v>
          </cell>
          <cell r="G488" t="str">
            <v>Islam</v>
          </cell>
          <cell r="H488" t="str">
            <v>K/1</v>
          </cell>
          <cell r="I488" t="str">
            <v>3604051912710002</v>
          </cell>
          <cell r="J488"/>
          <cell r="K488"/>
          <cell r="L488"/>
          <cell r="M488" t="str">
            <v>SMK</v>
          </cell>
          <cell r="N488" t="str">
            <v>Elektro</v>
          </cell>
          <cell r="O488"/>
          <cell r="P488" t="str">
            <v>2002</v>
          </cell>
          <cell r="Q488">
            <v>41579</v>
          </cell>
          <cell r="R488">
            <v>41989</v>
          </cell>
          <cell r="S488" t="str">
            <v>Definitif</v>
          </cell>
          <cell r="T488" t="str">
            <v>Pelaksana Stel Perakitan Bagian Produksi 4</v>
          </cell>
          <cell r="U488" t="str">
            <v>Pelaksana Stel Perakitan Bagian Produksi 4</v>
          </cell>
          <cell r="V488">
            <v>44061</v>
          </cell>
          <cell r="W488" t="str">
            <v>BAGIAN PRODUKSI PABRIK PERALATAN INDUSTRI 2</v>
          </cell>
          <cell r="X488" t="str">
            <v>PABRIK PERALATAN INDUSTRI</v>
          </cell>
          <cell r="Y488" t="str">
            <v>Core</v>
          </cell>
          <cell r="Z488">
            <v>6</v>
          </cell>
          <cell r="AA488">
            <v>2</v>
          </cell>
          <cell r="AB488">
            <v>44424</v>
          </cell>
          <cell r="AC488">
            <v>4900000</v>
          </cell>
          <cell r="AD488">
            <v>544444</v>
          </cell>
          <cell r="AE488">
            <v>406655.55555555597</v>
          </cell>
          <cell r="AF488">
            <v>0</v>
          </cell>
          <cell r="AG488">
            <v>5851099.555555556</v>
          </cell>
          <cell r="AH488">
            <v>3675000</v>
          </cell>
          <cell r="AI488">
            <v>408333.33333333337</v>
          </cell>
          <cell r="AJ488">
            <v>406655.55555555597</v>
          </cell>
          <cell r="AK488">
            <v>0</v>
          </cell>
          <cell r="AL488">
            <v>4489988.8888888899</v>
          </cell>
          <cell r="AM488" t="str">
            <v>A</v>
          </cell>
          <cell r="AN488" t="str">
            <v>H</v>
          </cell>
          <cell r="AO488">
            <v>44743</v>
          </cell>
          <cell r="AP488" t="str">
            <v>PPI</v>
          </cell>
          <cell r="AQ488" t="str">
            <v>-</v>
          </cell>
          <cell r="AR488" t="str">
            <v>TL</v>
          </cell>
          <cell r="AS488" t="str">
            <v>TL</v>
          </cell>
          <cell r="AT488" t="str">
            <v>BP</v>
          </cell>
          <cell r="AU488" t="str">
            <v>KT</v>
          </cell>
          <cell r="AV488" t="str">
            <v>T</v>
          </cell>
          <cell r="AW488" t="str">
            <v>C</v>
          </cell>
        </row>
        <row r="489">
          <cell r="C489">
            <v>835484</v>
          </cell>
          <cell r="D489" t="str">
            <v>Surabaya</v>
          </cell>
          <cell r="E489">
            <v>30514</v>
          </cell>
          <cell r="F489" t="str">
            <v>P</v>
          </cell>
          <cell r="G489" t="str">
            <v>Islam</v>
          </cell>
          <cell r="H489" t="str">
            <v>K/4</v>
          </cell>
          <cell r="I489" t="str">
            <v>3578041707830003</v>
          </cell>
          <cell r="J489"/>
          <cell r="K489"/>
          <cell r="L489"/>
          <cell r="M489" t="str">
            <v>SMA</v>
          </cell>
          <cell r="N489" t="str">
            <v xml:space="preserve"> IPS </v>
          </cell>
          <cell r="O489"/>
          <cell r="P489">
            <v>2001</v>
          </cell>
          <cell r="Q489">
            <v>39860</v>
          </cell>
          <cell r="R489">
            <v>39949</v>
          </cell>
          <cell r="S489" t="str">
            <v>Definitif</v>
          </cell>
          <cell r="T489" t="str">
            <v xml:space="preserve">Pemeriksa Barang Masuk A  </v>
          </cell>
          <cell r="U489" t="str">
            <v xml:space="preserve">Pemeriksa Barang Masuk A  </v>
          </cell>
          <cell r="V489" t="str">
            <v>-</v>
          </cell>
          <cell r="W489" t="str">
            <v xml:space="preserve">UNIT PENGENDALIAN KUALITAS </v>
          </cell>
          <cell r="X489" t="str">
            <v>PABRIK PERALATAN INDUSTRI</v>
          </cell>
          <cell r="Y489" t="str">
            <v>Core</v>
          </cell>
          <cell r="Z489">
            <v>6</v>
          </cell>
          <cell r="AA489">
            <v>2</v>
          </cell>
          <cell r="AB489">
            <v>44424</v>
          </cell>
          <cell r="AC489">
            <v>4900000</v>
          </cell>
          <cell r="AD489">
            <v>544444</v>
          </cell>
          <cell r="AE489">
            <v>1018655.555555556</v>
          </cell>
          <cell r="AF489">
            <v>0</v>
          </cell>
          <cell r="AG489">
            <v>6463099.555555556</v>
          </cell>
          <cell r="AH489">
            <v>2450000</v>
          </cell>
          <cell r="AI489">
            <v>0</v>
          </cell>
          <cell r="AJ489">
            <v>0</v>
          </cell>
          <cell r="AK489">
            <v>0</v>
          </cell>
          <cell r="AL489">
            <v>2450000</v>
          </cell>
          <cell r="AM489" t="str">
            <v>A</v>
          </cell>
          <cell r="AN489" t="str">
            <v>-</v>
          </cell>
          <cell r="AO489">
            <v>44621</v>
          </cell>
          <cell r="AP489" t="str">
            <v>PPI</v>
          </cell>
          <cell r="AQ489" t="str">
            <v>-</v>
          </cell>
          <cell r="AR489" t="str">
            <v>TTL</v>
          </cell>
          <cell r="AS489" t="str">
            <v>TL</v>
          </cell>
          <cell r="AT489" t="str">
            <v>BPP</v>
          </cell>
          <cell r="AU489" t="str">
            <v>KT</v>
          </cell>
          <cell r="AV489" t="str">
            <v>NT</v>
          </cell>
          <cell r="AW489" t="str">
            <v>C</v>
          </cell>
        </row>
        <row r="490">
          <cell r="C490">
            <v>836086</v>
          </cell>
          <cell r="D490" t="str">
            <v>Cilegon</v>
          </cell>
          <cell r="E490">
            <v>30515</v>
          </cell>
          <cell r="F490" t="str">
            <v>P</v>
          </cell>
          <cell r="G490" t="str">
            <v>Islam</v>
          </cell>
          <cell r="H490" t="str">
            <v>K/2</v>
          </cell>
          <cell r="I490" t="str">
            <v>3672081807830002</v>
          </cell>
          <cell r="J490" t="str">
            <v>Link. Tegal Wangi Rt.001/006 Kel.Rawaarum Kec.Grogol Cilegon</v>
          </cell>
          <cell r="K490"/>
          <cell r="L490"/>
          <cell r="M490" t="str">
            <v>SMA/SMK</v>
          </cell>
          <cell r="N490" t="str">
            <v>-</v>
          </cell>
          <cell r="O490"/>
          <cell r="P490" t="str">
            <v>-</v>
          </cell>
          <cell r="Q490">
            <v>43374</v>
          </cell>
          <cell r="R490">
            <v>43374</v>
          </cell>
          <cell r="S490" t="str">
            <v>Definitif</v>
          </cell>
          <cell r="T490" t="str">
            <v>Pelaksana Pengelasan</v>
          </cell>
          <cell r="U490" t="str">
            <v>Pelaksana Pengelasan</v>
          </cell>
          <cell r="V490">
            <v>44105</v>
          </cell>
          <cell r="W490" t="str">
            <v>PRODUKSI FABRIKASI</v>
          </cell>
          <cell r="X490" t="str">
            <v>PABRIK KOMPONEN TURBIN</v>
          </cell>
          <cell r="Y490" t="str">
            <v>Core</v>
          </cell>
          <cell r="Z490">
            <v>6</v>
          </cell>
          <cell r="AA490">
            <v>1</v>
          </cell>
          <cell r="AB490">
            <v>44424</v>
          </cell>
          <cell r="AC490">
            <v>4500000</v>
          </cell>
          <cell r="AD490">
            <v>500000</v>
          </cell>
          <cell r="AE490">
            <v>592600</v>
          </cell>
          <cell r="AF490">
            <v>0</v>
          </cell>
          <cell r="AG490">
            <v>5592600</v>
          </cell>
          <cell r="AH490">
            <v>3375000</v>
          </cell>
          <cell r="AI490">
            <v>375000</v>
          </cell>
          <cell r="AJ490">
            <v>592600</v>
          </cell>
          <cell r="AK490">
            <v>0</v>
          </cell>
          <cell r="AL490">
            <v>4342600</v>
          </cell>
          <cell r="AM490" t="str">
            <v>A</v>
          </cell>
          <cell r="AN490" t="str">
            <v>-</v>
          </cell>
          <cell r="AO490" t="str">
            <v>-</v>
          </cell>
          <cell r="AP490" t="str">
            <v>PKT</v>
          </cell>
          <cell r="AQ490" t="str">
            <v>-</v>
          </cell>
          <cell r="AR490" t="str">
            <v>TL</v>
          </cell>
          <cell r="AS490" t="str">
            <v>TL</v>
          </cell>
          <cell r="AT490" t="str">
            <v>-</v>
          </cell>
          <cell r="AU490" t="str">
            <v>KT</v>
          </cell>
          <cell r="AV490" t="str">
            <v>T</v>
          </cell>
          <cell r="AW490" t="str">
            <v>C</v>
          </cell>
        </row>
        <row r="491">
          <cell r="C491">
            <v>835481</v>
          </cell>
          <cell r="D491" t="str">
            <v>Sidoarjo</v>
          </cell>
          <cell r="E491">
            <v>30528</v>
          </cell>
          <cell r="F491" t="str">
            <v>P</v>
          </cell>
          <cell r="G491" t="str">
            <v>Islam</v>
          </cell>
          <cell r="H491" t="str">
            <v>K/2</v>
          </cell>
          <cell r="I491" t="str">
            <v>3578170106820001</v>
          </cell>
          <cell r="J491"/>
          <cell r="K491"/>
          <cell r="L491"/>
          <cell r="M491" t="str">
            <v>S1</v>
          </cell>
          <cell r="N491" t="str">
            <v xml:space="preserve"> Teknik Industri </v>
          </cell>
          <cell r="O491"/>
          <cell r="P491">
            <v>2017</v>
          </cell>
          <cell r="Q491">
            <v>39860</v>
          </cell>
          <cell r="R491">
            <v>39949</v>
          </cell>
          <cell r="S491" t="str">
            <v>Definitif</v>
          </cell>
          <cell r="T491" t="str">
            <v xml:space="preserve">Manager Pengendalian  Kualitas </v>
          </cell>
          <cell r="U491" t="str">
            <v xml:space="preserve">Manager Pengendalian  Kualitas </v>
          </cell>
          <cell r="V491">
            <v>44562</v>
          </cell>
          <cell r="W491" t="str">
            <v>UNIT PENGENDALIAN KUALITAS</v>
          </cell>
          <cell r="X491" t="str">
            <v>PABRIK PRECISION &amp; HEAVY MACHINERY</v>
          </cell>
          <cell r="Y491" t="str">
            <v>Core</v>
          </cell>
          <cell r="Z491">
            <v>3</v>
          </cell>
          <cell r="AA491">
            <v>3</v>
          </cell>
          <cell r="AB491">
            <v>44424</v>
          </cell>
          <cell r="AC491">
            <v>5900000</v>
          </cell>
          <cell r="AD491">
            <v>655556</v>
          </cell>
          <cell r="AE491">
            <v>347322.44444444356</v>
          </cell>
          <cell r="AF491">
            <v>2417580</v>
          </cell>
          <cell r="AG491">
            <v>9320458.444444444</v>
          </cell>
          <cell r="AH491">
            <v>4425000</v>
          </cell>
          <cell r="AI491">
            <v>491666.66666666674</v>
          </cell>
          <cell r="AJ491">
            <v>347322.44444444356</v>
          </cell>
          <cell r="AK491">
            <v>1208790</v>
          </cell>
          <cell r="AL491">
            <v>6472779.1111111101</v>
          </cell>
          <cell r="AM491" t="str">
            <v>A</v>
          </cell>
          <cell r="AN491" t="str">
            <v>-</v>
          </cell>
          <cell r="AO491" t="str">
            <v>-</v>
          </cell>
          <cell r="AP491" t="str">
            <v>PPI</v>
          </cell>
          <cell r="AQ491" t="str">
            <v>-</v>
          </cell>
          <cell r="AR491" t="str">
            <v>TTL</v>
          </cell>
          <cell r="AS491" t="str">
            <v>TTL</v>
          </cell>
          <cell r="AT491" t="str">
            <v>BPP</v>
          </cell>
          <cell r="AU491" t="str">
            <v>KT</v>
          </cell>
          <cell r="AV491" t="str">
            <v>T</v>
          </cell>
          <cell r="AW491" t="str">
            <v>F</v>
          </cell>
        </row>
        <row r="492">
          <cell r="C492">
            <v>835763</v>
          </cell>
          <cell r="D492" t="str">
            <v>Pemalang</v>
          </cell>
          <cell r="E492">
            <v>30555</v>
          </cell>
          <cell r="F492" t="str">
            <v>P</v>
          </cell>
          <cell r="G492" t="str">
            <v>Islam</v>
          </cell>
          <cell r="H492" t="str">
            <v>BK</v>
          </cell>
          <cell r="I492" t="str">
            <v>3376022708830002</v>
          </cell>
          <cell r="J492"/>
          <cell r="K492"/>
          <cell r="L492"/>
          <cell r="M492" t="str">
            <v>SMK</v>
          </cell>
          <cell r="N492" t="str">
            <v>Teknik Mesin</v>
          </cell>
          <cell r="O492"/>
          <cell r="P492">
            <v>2003</v>
          </cell>
          <cell r="Q492">
            <v>42932</v>
          </cell>
          <cell r="R492">
            <v>43055</v>
          </cell>
          <cell r="S492" t="str">
            <v>Definitif</v>
          </cell>
          <cell r="T492" t="str">
            <v xml:space="preserve">Pelaksana Gambar C  </v>
          </cell>
          <cell r="U492" t="str">
            <v xml:space="preserve">Pelaksana Gambar C  </v>
          </cell>
          <cell r="V492" t="str">
            <v>-</v>
          </cell>
          <cell r="W492" t="str">
            <v>BAGIAN TEKNIK</v>
          </cell>
          <cell r="X492" t="str">
            <v>DIVISI SUMBER DAYA AIR</v>
          </cell>
          <cell r="Y492" t="str">
            <v>Core</v>
          </cell>
          <cell r="Z492">
            <v>6</v>
          </cell>
          <cell r="AA492">
            <v>1</v>
          </cell>
          <cell r="AB492">
            <v>44424</v>
          </cell>
          <cell r="AC492">
            <v>4500000</v>
          </cell>
          <cell r="AD492">
            <v>500000</v>
          </cell>
          <cell r="AE492">
            <v>443100</v>
          </cell>
          <cell r="AF492">
            <v>0</v>
          </cell>
          <cell r="AG492">
            <v>5443100</v>
          </cell>
          <cell r="AH492">
            <v>3375000</v>
          </cell>
          <cell r="AI492">
            <v>375000</v>
          </cell>
          <cell r="AJ492">
            <v>443100</v>
          </cell>
          <cell r="AK492">
            <v>0</v>
          </cell>
          <cell r="AL492">
            <v>4193100</v>
          </cell>
          <cell r="AM492" t="str">
            <v>A</v>
          </cell>
          <cell r="AN492" t="str">
            <v>-</v>
          </cell>
          <cell r="AO492" t="str">
            <v>-</v>
          </cell>
          <cell r="AP492" t="str">
            <v>DSA</v>
          </cell>
          <cell r="AQ492" t="str">
            <v>PIV</v>
          </cell>
          <cell r="AR492" t="str">
            <v>TTL</v>
          </cell>
          <cell r="AS492" t="str">
            <v>TTL</v>
          </cell>
          <cell r="AT492" t="str">
            <v>-</v>
          </cell>
          <cell r="AU492" t="str">
            <v>KT</v>
          </cell>
          <cell r="AV492" t="str">
            <v>T</v>
          </cell>
          <cell r="AW492" t="str">
            <v>C</v>
          </cell>
        </row>
        <row r="493">
          <cell r="C493">
            <v>835474</v>
          </cell>
          <cell r="D493" t="str">
            <v>Surabaya</v>
          </cell>
          <cell r="E493">
            <v>30560</v>
          </cell>
          <cell r="F493" t="str">
            <v>P</v>
          </cell>
          <cell r="G493" t="str">
            <v>Islam</v>
          </cell>
          <cell r="H493" t="str">
            <v>K/2</v>
          </cell>
          <cell r="I493" t="str">
            <v>3578040109830010</v>
          </cell>
          <cell r="J493"/>
          <cell r="K493"/>
          <cell r="L493"/>
          <cell r="M493" t="str">
            <v>STM</v>
          </cell>
          <cell r="N493" t="str">
            <v>Mesin</v>
          </cell>
          <cell r="O493"/>
          <cell r="P493">
            <v>2001</v>
          </cell>
          <cell r="Q493">
            <v>39860</v>
          </cell>
          <cell r="R493">
            <v>39949</v>
          </cell>
          <cell r="S493" t="str">
            <v>Pjs.</v>
          </cell>
          <cell r="T493" t="str">
            <v>Supervisor Permesinan 1</v>
          </cell>
          <cell r="U493" t="str">
            <v>Pjs. Supervisor Permesinan 1</v>
          </cell>
          <cell r="V493">
            <v>44287</v>
          </cell>
          <cell r="W493" t="str">
            <v>BAGIAN PRODUKSI 4</v>
          </cell>
          <cell r="X493" t="str">
            <v>PABRIK PERALATAN INDUSTRI</v>
          </cell>
          <cell r="Y493" t="str">
            <v>Core</v>
          </cell>
          <cell r="Z493">
            <v>4</v>
          </cell>
          <cell r="AA493">
            <v>2</v>
          </cell>
          <cell r="AB493">
            <v>44424</v>
          </cell>
          <cell r="AC493">
            <v>4900000</v>
          </cell>
          <cell r="AD493">
            <v>544444</v>
          </cell>
          <cell r="AE493">
            <v>625512.55555555597</v>
          </cell>
          <cell r="AF493">
            <v>1871793</v>
          </cell>
          <cell r="AG493">
            <v>7941749.555555556</v>
          </cell>
          <cell r="AH493">
            <v>3675000</v>
          </cell>
          <cell r="AI493">
            <v>408333.33333333337</v>
          </cell>
          <cell r="AJ493">
            <v>625512.55555555597</v>
          </cell>
          <cell r="AK493">
            <v>935896.5</v>
          </cell>
          <cell r="AL493">
            <v>5644742.3888888899</v>
          </cell>
          <cell r="AM493" t="str">
            <v>A</v>
          </cell>
          <cell r="AN493" t="str">
            <v>H</v>
          </cell>
          <cell r="AO493">
            <v>44743</v>
          </cell>
          <cell r="AP493" t="str">
            <v>PPI</v>
          </cell>
          <cell r="AQ493" t="str">
            <v>-</v>
          </cell>
          <cell r="AR493" t="str">
            <v>TL</v>
          </cell>
          <cell r="AS493" t="str">
            <v>TTL</v>
          </cell>
          <cell r="AT493" t="str">
            <v>BP</v>
          </cell>
          <cell r="AU493" t="str">
            <v>KT</v>
          </cell>
          <cell r="AV493" t="str">
            <v>T</v>
          </cell>
          <cell r="AW493" t="str">
            <v>C</v>
          </cell>
        </row>
        <row r="494">
          <cell r="C494">
            <v>835741</v>
          </cell>
          <cell r="D494" t="str">
            <v xml:space="preserve">Gresik </v>
          </cell>
          <cell r="E494">
            <v>30561</v>
          </cell>
          <cell r="F494" t="str">
            <v>P</v>
          </cell>
          <cell r="G494" t="str">
            <v>Islam</v>
          </cell>
          <cell r="H494" t="str">
            <v>K/2</v>
          </cell>
          <cell r="I494" t="str">
            <v>3578032904920003</v>
          </cell>
          <cell r="J494"/>
          <cell r="K494"/>
          <cell r="L494"/>
          <cell r="M494" t="str">
            <v>SMK</v>
          </cell>
          <cell r="N494" t="str">
            <v xml:space="preserve">Teknik Mesin </v>
          </cell>
          <cell r="O494"/>
          <cell r="P494">
            <v>2002</v>
          </cell>
          <cell r="Q494">
            <v>42932</v>
          </cell>
          <cell r="R494">
            <v>43055</v>
          </cell>
          <cell r="S494" t="str">
            <v>Pgs.</v>
          </cell>
          <cell r="T494" t="str">
            <v>Supervisor Pengendalian Produksi</v>
          </cell>
          <cell r="U494" t="str">
            <v>Pgs. Supervisor Pengendalian Produksi</v>
          </cell>
          <cell r="V494">
            <v>43559</v>
          </cell>
          <cell r="W494" t="str">
            <v>BAGIAN PENGENDALIAN MATERIAL &amp; PRODUKSI</v>
          </cell>
          <cell r="X494" t="str">
            <v>DIVISI INDUSTRI KOMPONEN &amp; PERMESINAN</v>
          </cell>
          <cell r="Y494" t="str">
            <v>Core</v>
          </cell>
          <cell r="Z494">
            <v>4</v>
          </cell>
          <cell r="AA494">
            <v>3</v>
          </cell>
          <cell r="AB494">
            <v>44424</v>
          </cell>
          <cell r="AC494">
            <v>5900000</v>
          </cell>
          <cell r="AD494">
            <v>655556</v>
          </cell>
          <cell r="AE494">
            <v>-613023.55555555597</v>
          </cell>
          <cell r="AF494">
            <v>1871793</v>
          </cell>
          <cell r="AG494">
            <v>7814325.444444444</v>
          </cell>
          <cell r="AH494">
            <v>4425000</v>
          </cell>
          <cell r="AI494">
            <v>491666.66666666674</v>
          </cell>
          <cell r="AJ494">
            <v>-613023.55555555597</v>
          </cell>
          <cell r="AK494">
            <v>935896.5</v>
          </cell>
          <cell r="AL494">
            <v>5239539.611111111</v>
          </cell>
          <cell r="AM494" t="str">
            <v>A</v>
          </cell>
          <cell r="AN494" t="str">
            <v>-</v>
          </cell>
          <cell r="AO494" t="str">
            <v>-</v>
          </cell>
          <cell r="AP494" t="str">
            <v>DKP</v>
          </cell>
          <cell r="AQ494" t="str">
            <v>PIV</v>
          </cell>
          <cell r="AR494" t="str">
            <v>TTL</v>
          </cell>
          <cell r="AS494" t="str">
            <v>TTL</v>
          </cell>
          <cell r="AT494" t="str">
            <v>-</v>
          </cell>
          <cell r="AU494" t="str">
            <v>KT</v>
          </cell>
          <cell r="AV494" t="str">
            <v>T</v>
          </cell>
          <cell r="AW494" t="str">
            <v>C</v>
          </cell>
        </row>
        <row r="495">
          <cell r="C495">
            <v>836151</v>
          </cell>
          <cell r="D495" t="str">
            <v xml:space="preserve">Bandar Lampung </v>
          </cell>
          <cell r="E495">
            <v>30578</v>
          </cell>
          <cell r="F495" t="str">
            <v>P</v>
          </cell>
          <cell r="G495" t="str">
            <v>Islam</v>
          </cell>
          <cell r="H495" t="str">
            <v>K/3</v>
          </cell>
          <cell r="I495" t="str">
            <v>3672081909830001</v>
          </cell>
          <cell r="J495" t="str">
            <v>Komp Taman Warnasari Indah Blok FWA 33 No.3 RT005/RW005 CILEGON</v>
          </cell>
          <cell r="K495"/>
          <cell r="L495"/>
          <cell r="M495" t="str">
            <v>S1</v>
          </cell>
          <cell r="N495" t="str">
            <v>Teknik Informatika</v>
          </cell>
          <cell r="O495"/>
          <cell r="P495" t="str">
            <v>-</v>
          </cell>
          <cell r="Q495">
            <v>43374</v>
          </cell>
          <cell r="R495">
            <v>43374</v>
          </cell>
          <cell r="S495" t="str">
            <v>Definitif</v>
          </cell>
          <cell r="T495" t="str">
            <v>Pelaksana Ahli Perawatan Mesin</v>
          </cell>
          <cell r="U495" t="str">
            <v>Pelaksana Ahli Perawatan Mesin</v>
          </cell>
          <cell r="V495">
            <v>44105</v>
          </cell>
          <cell r="W495" t="str">
            <v>BAGIAN PEMELIHARAAN &amp; PERBAIKAN</v>
          </cell>
          <cell r="X495" t="str">
            <v>DIVISI PEMBANGKIT</v>
          </cell>
          <cell r="Y495" t="str">
            <v>Core</v>
          </cell>
          <cell r="Z495">
            <v>6</v>
          </cell>
          <cell r="AA495">
            <v>2</v>
          </cell>
          <cell r="AB495">
            <v>44424</v>
          </cell>
          <cell r="AC495">
            <v>4900000</v>
          </cell>
          <cell r="AD495">
            <v>544444</v>
          </cell>
          <cell r="AE495">
            <v>772555.55555555597</v>
          </cell>
          <cell r="AF495">
            <v>0</v>
          </cell>
          <cell r="AG495">
            <v>6216999.555555556</v>
          </cell>
          <cell r="AH495">
            <v>3675000</v>
          </cell>
          <cell r="AI495">
            <v>408333.33333333337</v>
          </cell>
          <cell r="AJ495">
            <v>772555.55555555597</v>
          </cell>
          <cell r="AK495">
            <v>0</v>
          </cell>
          <cell r="AL495">
            <v>4855888.8888888899</v>
          </cell>
          <cell r="AM495" t="str">
            <v>A</v>
          </cell>
          <cell r="AN495" t="str">
            <v>-</v>
          </cell>
          <cell r="AO495" t="str">
            <v>-</v>
          </cell>
          <cell r="AP495" t="str">
            <v>DPM</v>
          </cell>
          <cell r="AQ495" t="str">
            <v>PIV</v>
          </cell>
          <cell r="AR495" t="str">
            <v>TTL</v>
          </cell>
          <cell r="AS495" t="str">
            <v>TTL</v>
          </cell>
          <cell r="AT495" t="str">
            <v>-</v>
          </cell>
          <cell r="AU495" t="str">
            <v>KT</v>
          </cell>
          <cell r="AV495" t="str">
            <v>T</v>
          </cell>
          <cell r="AW495" t="str">
            <v>F</v>
          </cell>
        </row>
        <row r="496">
          <cell r="C496">
            <v>836208</v>
          </cell>
          <cell r="D496" t="str">
            <v>Jakarta</v>
          </cell>
          <cell r="E496">
            <v>30579</v>
          </cell>
          <cell r="F496" t="str">
            <v>P</v>
          </cell>
          <cell r="G496" t="str">
            <v>Islam</v>
          </cell>
          <cell r="H496" t="str">
            <v>K/2</v>
          </cell>
          <cell r="I496" t="str">
            <v>3672022009830001</v>
          </cell>
          <cell r="J496" t="str">
            <v>Link. Temu Putih Rt/Rw 004/002 Kel. Ciwaduk Kec. Cilegon Cilegon</v>
          </cell>
          <cell r="K496"/>
          <cell r="L496"/>
          <cell r="M496" t="str">
            <v>SMA/SMK</v>
          </cell>
          <cell r="N496" t="str">
            <v>MESIN MEKANIK</v>
          </cell>
          <cell r="O496"/>
          <cell r="P496" t="str">
            <v>-</v>
          </cell>
          <cell r="Q496">
            <v>43374</v>
          </cell>
          <cell r="R496">
            <v>43374</v>
          </cell>
          <cell r="S496" t="str">
            <v>Definitif</v>
          </cell>
          <cell r="T496" t="str">
            <v>Operator Mesin</v>
          </cell>
          <cell r="U496" t="str">
            <v>Operator Mesin</v>
          </cell>
          <cell r="V496">
            <v>44105</v>
          </cell>
          <cell r="W496" t="str">
            <v>PRODUKSI KOMPONEN</v>
          </cell>
          <cell r="X496" t="str">
            <v>PABRIK KOMPONEN TURBIN</v>
          </cell>
          <cell r="Y496" t="str">
            <v>Core</v>
          </cell>
          <cell r="Z496">
            <v>6</v>
          </cell>
          <cell r="AA496">
            <v>1</v>
          </cell>
          <cell r="AB496">
            <v>44424</v>
          </cell>
          <cell r="AC496">
            <v>4500000</v>
          </cell>
          <cell r="AD496">
            <v>500000</v>
          </cell>
          <cell r="AE496">
            <v>69400</v>
          </cell>
          <cell r="AF496">
            <v>0</v>
          </cell>
          <cell r="AG496">
            <v>5069400</v>
          </cell>
          <cell r="AH496">
            <v>3375000</v>
          </cell>
          <cell r="AI496">
            <v>375000</v>
          </cell>
          <cell r="AJ496">
            <v>69400</v>
          </cell>
          <cell r="AK496">
            <v>0</v>
          </cell>
          <cell r="AL496">
            <v>3819400</v>
          </cell>
          <cell r="AM496" t="str">
            <v>A</v>
          </cell>
          <cell r="AN496" t="str">
            <v>-</v>
          </cell>
          <cell r="AO496" t="str">
            <v>-</v>
          </cell>
          <cell r="AP496" t="str">
            <v>PKT</v>
          </cell>
          <cell r="AQ496" t="str">
            <v>-</v>
          </cell>
          <cell r="AR496" t="str">
            <v>TL</v>
          </cell>
          <cell r="AS496" t="str">
            <v>TL</v>
          </cell>
          <cell r="AT496" t="str">
            <v>-</v>
          </cell>
          <cell r="AU496" t="str">
            <v>KT</v>
          </cell>
          <cell r="AV496" t="str">
            <v>T</v>
          </cell>
          <cell r="AW496" t="str">
            <v>C</v>
          </cell>
        </row>
        <row r="497">
          <cell r="C497">
            <v>836188</v>
          </cell>
          <cell r="D497" t="str">
            <v>Aceh</v>
          </cell>
          <cell r="E497">
            <v>30582</v>
          </cell>
          <cell r="F497" t="str">
            <v>P</v>
          </cell>
          <cell r="G497" t="str">
            <v>Islam</v>
          </cell>
          <cell r="H497" t="str">
            <v>K/1</v>
          </cell>
          <cell r="I497"/>
          <cell r="J497" t="str">
            <v>Link Telu Rt 005/Rw.004 Jombang Wetan Kec.Jombang Cilegon</v>
          </cell>
          <cell r="K497"/>
          <cell r="L497"/>
          <cell r="M497" t="str">
            <v>S1</v>
          </cell>
          <cell r="N497" t="str">
            <v>-</v>
          </cell>
          <cell r="O497"/>
          <cell r="P497" t="str">
            <v>-</v>
          </cell>
          <cell r="Q497">
            <v>43374</v>
          </cell>
          <cell r="R497">
            <v>43374</v>
          </cell>
          <cell r="S497" t="str">
            <v>Definitif</v>
          </cell>
          <cell r="T497" t="str">
            <v>Junior Estimator</v>
          </cell>
          <cell r="U497" t="str">
            <v>Junior Estimator</v>
          </cell>
          <cell r="V497">
            <v>44105</v>
          </cell>
          <cell r="W497" t="str">
            <v>BAGIAN ESTIMATOR</v>
          </cell>
          <cell r="X497" t="str">
            <v>DIVISI PEMBANGKIT</v>
          </cell>
          <cell r="Y497" t="str">
            <v>Core</v>
          </cell>
          <cell r="Z497">
            <v>5</v>
          </cell>
          <cell r="AA497">
            <v>4</v>
          </cell>
          <cell r="AB497">
            <v>44424</v>
          </cell>
          <cell r="AC497">
            <v>6900000</v>
          </cell>
          <cell r="AD497">
            <v>766667</v>
          </cell>
          <cell r="AE497">
            <v>308694.75</v>
          </cell>
          <cell r="AF497">
            <v>0</v>
          </cell>
          <cell r="AG497">
            <v>7975361.75</v>
          </cell>
          <cell r="AH497">
            <v>5175000</v>
          </cell>
          <cell r="AI497">
            <v>575000</v>
          </cell>
          <cell r="AJ497">
            <v>308694.75</v>
          </cell>
          <cell r="AK497">
            <v>0</v>
          </cell>
          <cell r="AL497">
            <v>6058694.75</v>
          </cell>
          <cell r="AM497" t="str">
            <v>A</v>
          </cell>
          <cell r="AN497" t="str">
            <v>-</v>
          </cell>
          <cell r="AO497" t="str">
            <v>-</v>
          </cell>
          <cell r="AP497" t="str">
            <v>DPM</v>
          </cell>
          <cell r="AQ497" t="str">
            <v>PEM</v>
          </cell>
          <cell r="AR497" t="str">
            <v>TPEM</v>
          </cell>
          <cell r="AS497" t="str">
            <v>TPEM</v>
          </cell>
          <cell r="AT497" t="str">
            <v>-</v>
          </cell>
          <cell r="AU497" t="str">
            <v>KT</v>
          </cell>
          <cell r="AV497" t="str">
            <v>T</v>
          </cell>
          <cell r="AW497" t="str">
            <v>F</v>
          </cell>
        </row>
        <row r="498">
          <cell r="C498">
            <v>836112</v>
          </cell>
          <cell r="D498" t="str">
            <v>Serang</v>
          </cell>
          <cell r="E498">
            <v>30583</v>
          </cell>
          <cell r="F498" t="str">
            <v>P</v>
          </cell>
          <cell r="G498" t="str">
            <v>Islam</v>
          </cell>
          <cell r="H498" t="str">
            <v>K/2</v>
          </cell>
          <cell r="I498" t="str">
            <v>3672082409830003</v>
          </cell>
          <cell r="J498"/>
          <cell r="K498"/>
          <cell r="L498"/>
          <cell r="M498" t="str">
            <v>SMA/SMK</v>
          </cell>
          <cell r="N498" t="str">
            <v>TEKNIK MESIN INDUSTRI</v>
          </cell>
          <cell r="O498"/>
          <cell r="P498" t="str">
            <v>-</v>
          </cell>
          <cell r="Q498">
            <v>43374</v>
          </cell>
          <cell r="R498">
            <v>43374</v>
          </cell>
          <cell r="S498" t="str">
            <v>Definitif</v>
          </cell>
          <cell r="T498" t="str">
            <v>Operator Mesin</v>
          </cell>
          <cell r="U498" t="str">
            <v>Operator Mesin</v>
          </cell>
          <cell r="V498">
            <v>44105</v>
          </cell>
          <cell r="W498" t="str">
            <v>PRODUKSI PERMESINAN</v>
          </cell>
          <cell r="X498" t="str">
            <v>PABRIK KOMPONEN TURBIN</v>
          </cell>
          <cell r="Y498" t="str">
            <v>Core</v>
          </cell>
          <cell r="Z498">
            <v>6</v>
          </cell>
          <cell r="AA498">
            <v>1</v>
          </cell>
          <cell r="AB498">
            <v>44424</v>
          </cell>
          <cell r="AC498">
            <v>4500000</v>
          </cell>
          <cell r="AD498">
            <v>500000</v>
          </cell>
          <cell r="AE498">
            <v>-292200</v>
          </cell>
          <cell r="AF498">
            <v>0</v>
          </cell>
          <cell r="AG498">
            <v>4707800</v>
          </cell>
          <cell r="AH498">
            <v>2250000</v>
          </cell>
          <cell r="AI498">
            <v>0</v>
          </cell>
          <cell r="AJ498">
            <v>0</v>
          </cell>
          <cell r="AK498">
            <v>0</v>
          </cell>
          <cell r="AL498">
            <v>2250000</v>
          </cell>
          <cell r="AM498" t="str">
            <v>A</v>
          </cell>
          <cell r="AN498" t="str">
            <v>-</v>
          </cell>
          <cell r="AO498">
            <v>44516</v>
          </cell>
          <cell r="AP498" t="str">
            <v>PKT</v>
          </cell>
          <cell r="AQ498" t="str">
            <v>-</v>
          </cell>
          <cell r="AR498" t="str">
            <v>TL</v>
          </cell>
          <cell r="AS498" t="str">
            <v>TL</v>
          </cell>
          <cell r="AT498" t="str">
            <v>-</v>
          </cell>
          <cell r="AU498" t="str">
            <v>KT</v>
          </cell>
          <cell r="AV498" t="str">
            <v>T</v>
          </cell>
          <cell r="AW498" t="str">
            <v>C</v>
          </cell>
        </row>
        <row r="499">
          <cell r="C499">
            <v>836179</v>
          </cell>
          <cell r="D499" t="str">
            <v>Palembang</v>
          </cell>
          <cell r="E499">
            <v>30584</v>
          </cell>
          <cell r="F499" t="str">
            <v>P</v>
          </cell>
          <cell r="G499" t="str">
            <v>Islam</v>
          </cell>
          <cell r="H499" t="str">
            <v>K/1</v>
          </cell>
          <cell r="I499" t="str">
            <v>3604212509830011</v>
          </cell>
          <cell r="J499" t="str">
            <v>Komp. Korem Cilaku B 5 No.13 Rt 03/Rw 04 Kel.Cilaku Kec. Curug Serang</v>
          </cell>
          <cell r="K499"/>
          <cell r="L499"/>
          <cell r="M499" t="str">
            <v>S1</v>
          </cell>
          <cell r="N499" t="str">
            <v>Teknik Mesin</v>
          </cell>
          <cell r="O499"/>
          <cell r="P499" t="str">
            <v>-</v>
          </cell>
          <cell r="Q499">
            <v>43374</v>
          </cell>
          <cell r="R499">
            <v>43374</v>
          </cell>
          <cell r="S499" t="str">
            <v>Definitif</v>
          </cell>
          <cell r="T499" t="str">
            <v>Officer Bagian Teknik</v>
          </cell>
          <cell r="U499" t="str">
            <v>Officer Bagian Teknik</v>
          </cell>
          <cell r="V499">
            <v>44105</v>
          </cell>
          <cell r="W499" t="str">
            <v>BAGIAN TEKNIK</v>
          </cell>
          <cell r="X499" t="str">
            <v>DIVISI PEMBANGKIT</v>
          </cell>
          <cell r="Y499" t="str">
            <v>Core</v>
          </cell>
          <cell r="Z499">
            <v>5</v>
          </cell>
          <cell r="AA499">
            <v>5</v>
          </cell>
          <cell r="AB499">
            <v>44424</v>
          </cell>
          <cell r="AC499">
            <v>7900000</v>
          </cell>
          <cell r="AD499">
            <v>877778</v>
          </cell>
          <cell r="AE499">
            <v>6348778.5755555555</v>
          </cell>
          <cell r="AF499">
            <v>0</v>
          </cell>
          <cell r="AG499">
            <v>15126556.575555556</v>
          </cell>
          <cell r="AH499">
            <v>5925000</v>
          </cell>
          <cell r="AI499">
            <v>658333.33333333326</v>
          </cell>
          <cell r="AJ499">
            <v>6348778.5755555555</v>
          </cell>
          <cell r="AK499">
            <v>0</v>
          </cell>
          <cell r="AL499">
            <v>12932111.908888888</v>
          </cell>
          <cell r="AM499" t="str">
            <v>A</v>
          </cell>
          <cell r="AN499" t="str">
            <v>-</v>
          </cell>
          <cell r="AO499" t="str">
            <v>-</v>
          </cell>
          <cell r="AP499" t="str">
            <v>DPM</v>
          </cell>
          <cell r="AQ499" t="str">
            <v>PIV</v>
          </cell>
          <cell r="AR499" t="str">
            <v>TTL</v>
          </cell>
          <cell r="AS499" t="str">
            <v>TTL</v>
          </cell>
          <cell r="AT499" t="str">
            <v>-</v>
          </cell>
          <cell r="AU499" t="str">
            <v>KT</v>
          </cell>
          <cell r="AV499" t="str">
            <v>T</v>
          </cell>
          <cell r="AW499" t="str">
            <v>F</v>
          </cell>
        </row>
        <row r="500">
          <cell r="C500">
            <v>836224</v>
          </cell>
          <cell r="D500" t="str">
            <v>Serang</v>
          </cell>
          <cell r="E500">
            <v>30604</v>
          </cell>
          <cell r="F500" t="str">
            <v>P</v>
          </cell>
          <cell r="G500" t="str">
            <v>Islam</v>
          </cell>
          <cell r="H500" t="str">
            <v>K/1</v>
          </cell>
          <cell r="I500" t="str">
            <v>3673011510830006</v>
          </cell>
          <cell r="J500"/>
          <cell r="K500"/>
          <cell r="L500"/>
          <cell r="M500" t="str">
            <v>D3</v>
          </cell>
          <cell r="N500" t="str">
            <v>Mesin Industri</v>
          </cell>
          <cell r="O500"/>
          <cell r="P500" t="str">
            <v>-</v>
          </cell>
          <cell r="Q500">
            <v>43374</v>
          </cell>
          <cell r="R500">
            <v>43374</v>
          </cell>
          <cell r="S500" t="str">
            <v>Definitif</v>
          </cell>
          <cell r="T500" t="str">
            <v>Operator Mesin</v>
          </cell>
          <cell r="U500" t="str">
            <v>Operator Mesin</v>
          </cell>
          <cell r="V500">
            <v>44105</v>
          </cell>
          <cell r="W500" t="str">
            <v>PRODUKSI FABRIKASI</v>
          </cell>
          <cell r="X500" t="str">
            <v>PABRIK KOMPONEN TURBIN</v>
          </cell>
          <cell r="Y500" t="str">
            <v>Core</v>
          </cell>
          <cell r="Z500">
            <v>6</v>
          </cell>
          <cell r="AA500">
            <v>1</v>
          </cell>
          <cell r="AB500">
            <v>44424</v>
          </cell>
          <cell r="AC500">
            <v>4500000</v>
          </cell>
          <cell r="AD500">
            <v>500000</v>
          </cell>
          <cell r="AE500">
            <v>585779.91666666698</v>
          </cell>
          <cell r="AF500">
            <v>0</v>
          </cell>
          <cell r="AG500">
            <v>5585779.916666667</v>
          </cell>
          <cell r="AH500">
            <v>3375000</v>
          </cell>
          <cell r="AI500">
            <v>375000</v>
          </cell>
          <cell r="AJ500">
            <v>585779.91666666698</v>
          </cell>
          <cell r="AK500">
            <v>0</v>
          </cell>
          <cell r="AL500">
            <v>4335779.916666667</v>
          </cell>
          <cell r="AM500" t="str">
            <v>A</v>
          </cell>
          <cell r="AN500" t="str">
            <v>-</v>
          </cell>
          <cell r="AO500" t="str">
            <v>-</v>
          </cell>
          <cell r="AP500" t="str">
            <v>PKT</v>
          </cell>
          <cell r="AQ500" t="str">
            <v>-</v>
          </cell>
          <cell r="AR500" t="str">
            <v>TL</v>
          </cell>
          <cell r="AS500" t="str">
            <v>TL</v>
          </cell>
          <cell r="AT500" t="str">
            <v>-</v>
          </cell>
          <cell r="AU500" t="str">
            <v>KT</v>
          </cell>
          <cell r="AV500" t="str">
            <v>T</v>
          </cell>
          <cell r="AW500" t="str">
            <v>D</v>
          </cell>
        </row>
        <row r="501">
          <cell r="C501">
            <v>835541</v>
          </cell>
          <cell r="D501" t="str">
            <v>Gresik</v>
          </cell>
          <cell r="E501">
            <v>30609</v>
          </cell>
          <cell r="F501" t="str">
            <v>P</v>
          </cell>
          <cell r="G501" t="str">
            <v>Islam</v>
          </cell>
          <cell r="H501" t="str">
            <v>K/2</v>
          </cell>
          <cell r="I501" t="str">
            <v>3275011401930000</v>
          </cell>
          <cell r="J501"/>
          <cell r="K501"/>
          <cell r="L501" t="str">
            <v>syaifulloh@barata.id</v>
          </cell>
          <cell r="M501" t="str">
            <v>S2</v>
          </cell>
          <cell r="N501" t="str">
            <v>Hukum</v>
          </cell>
          <cell r="O501" t="str">
            <v>Universitas Airlangga</v>
          </cell>
          <cell r="P501">
            <v>2008</v>
          </cell>
          <cell r="Q501">
            <v>41410</v>
          </cell>
          <cell r="R501">
            <v>41563</v>
          </cell>
          <cell r="S501" t="str">
            <v>Pjs.</v>
          </cell>
          <cell r="T501" t="str">
            <v>Senior Corporate Legal</v>
          </cell>
          <cell r="U501" t="str">
            <v>Pjs. Senior Corporate Legal</v>
          </cell>
          <cell r="V501">
            <v>44136</v>
          </cell>
          <cell r="W501" t="str">
            <v>BIRO HUKUM</v>
          </cell>
          <cell r="X501" t="str">
            <v>BIRO HUKUM</v>
          </cell>
          <cell r="Y501" t="str">
            <v>Support</v>
          </cell>
          <cell r="Z501">
            <v>2</v>
          </cell>
          <cell r="AA501">
            <v>6</v>
          </cell>
          <cell r="AB501">
            <v>44424</v>
          </cell>
          <cell r="AC501">
            <v>8900000</v>
          </cell>
          <cell r="AD501">
            <v>988889</v>
          </cell>
          <cell r="AE501">
            <v>291242.11111111194</v>
          </cell>
          <cell r="AF501">
            <v>2688309</v>
          </cell>
          <cell r="AG501">
            <v>12868440.111111112</v>
          </cell>
          <cell r="AH501">
            <v>4450000</v>
          </cell>
          <cell r="AI501">
            <v>0</v>
          </cell>
          <cell r="AJ501">
            <v>0</v>
          </cell>
          <cell r="AK501">
            <v>0</v>
          </cell>
          <cell r="AL501">
            <v>4450000</v>
          </cell>
          <cell r="AM501" t="str">
            <v>A</v>
          </cell>
          <cell r="AN501" t="str">
            <v>H</v>
          </cell>
          <cell r="AO501">
            <v>44562</v>
          </cell>
          <cell r="AP501" t="str">
            <v>BHM</v>
          </cell>
          <cell r="AQ501" t="str">
            <v>-</v>
          </cell>
          <cell r="AR501" t="str">
            <v>TADM</v>
          </cell>
          <cell r="AS501" t="str">
            <v>TADM</v>
          </cell>
          <cell r="AT501" t="str">
            <v>-</v>
          </cell>
          <cell r="AU501" t="str">
            <v>KT</v>
          </cell>
          <cell r="AV501" t="str">
            <v>NT</v>
          </cell>
          <cell r="AW501" t="str">
            <v>G</v>
          </cell>
        </row>
        <row r="502">
          <cell r="C502">
            <v>836136</v>
          </cell>
          <cell r="D502" t="str">
            <v>Jakarta</v>
          </cell>
          <cell r="E502">
            <v>30614</v>
          </cell>
          <cell r="F502" t="str">
            <v>P</v>
          </cell>
          <cell r="G502" t="str">
            <v>Islam</v>
          </cell>
          <cell r="H502" t="str">
            <v>K/1</v>
          </cell>
          <cell r="I502" t="str">
            <v>3672082510830001</v>
          </cell>
          <cell r="J502" t="str">
            <v>Link. Kubang Sepat Impres Rt.001/010 Kel.Citangkil Kec.Citangkil Cilegon</v>
          </cell>
          <cell r="K502"/>
          <cell r="L502"/>
          <cell r="M502" t="str">
            <v>D3</v>
          </cell>
          <cell r="N502" t="str">
            <v>TEKNIK MESIN INDUSTRI</v>
          </cell>
          <cell r="O502"/>
          <cell r="P502" t="str">
            <v>-</v>
          </cell>
          <cell r="Q502">
            <v>43374</v>
          </cell>
          <cell r="R502">
            <v>43374</v>
          </cell>
          <cell r="S502" t="str">
            <v>Definitif</v>
          </cell>
          <cell r="T502" t="str">
            <v>Operator Mesin</v>
          </cell>
          <cell r="U502" t="str">
            <v>Operator Mesin</v>
          </cell>
          <cell r="V502">
            <v>44105</v>
          </cell>
          <cell r="W502" t="str">
            <v>PRODUKSI PERMESINAN</v>
          </cell>
          <cell r="X502" t="str">
            <v>PABRIK KOMPONEN TURBIN</v>
          </cell>
          <cell r="Y502" t="str">
            <v>Core</v>
          </cell>
          <cell r="Z502">
            <v>6</v>
          </cell>
          <cell r="AA502">
            <v>2</v>
          </cell>
          <cell r="AB502">
            <v>44424</v>
          </cell>
          <cell r="AC502">
            <v>4900000</v>
          </cell>
          <cell r="AD502">
            <v>544444</v>
          </cell>
          <cell r="AE502">
            <v>1192361.138888889</v>
          </cell>
          <cell r="AF502">
            <v>0</v>
          </cell>
          <cell r="AG502">
            <v>6636805.138888889</v>
          </cell>
          <cell r="AH502">
            <v>3675000</v>
          </cell>
          <cell r="AI502">
            <v>408333.33333333337</v>
          </cell>
          <cell r="AJ502">
            <v>1192361.138888889</v>
          </cell>
          <cell r="AK502">
            <v>0</v>
          </cell>
          <cell r="AL502">
            <v>5275694.472222222</v>
          </cell>
          <cell r="AM502" t="str">
            <v>A</v>
          </cell>
          <cell r="AN502" t="str">
            <v>-</v>
          </cell>
          <cell r="AO502" t="str">
            <v>-</v>
          </cell>
          <cell r="AP502" t="str">
            <v>PKT</v>
          </cell>
          <cell r="AQ502" t="str">
            <v>-</v>
          </cell>
          <cell r="AR502" t="str">
            <v>TL</v>
          </cell>
          <cell r="AS502" t="str">
            <v>TL</v>
          </cell>
          <cell r="AT502" t="str">
            <v>-</v>
          </cell>
          <cell r="AU502" t="str">
            <v>KT</v>
          </cell>
          <cell r="AV502" t="str">
            <v>T</v>
          </cell>
          <cell r="AW502" t="str">
            <v>D</v>
          </cell>
        </row>
        <row r="503">
          <cell r="C503">
            <v>836149</v>
          </cell>
          <cell r="D503" t="str">
            <v>Cilegon</v>
          </cell>
          <cell r="E503">
            <v>30655</v>
          </cell>
          <cell r="F503" t="str">
            <v>P</v>
          </cell>
          <cell r="G503" t="str">
            <v>Kristen</v>
          </cell>
          <cell r="H503" t="str">
            <v>K/-</v>
          </cell>
          <cell r="I503" t="str">
            <v>3301210611940006</v>
          </cell>
          <cell r="J503" t="str">
            <v>Perum Puri Anggrek Blok C 4B No 2 Serang</v>
          </cell>
          <cell r="K503"/>
          <cell r="L503"/>
          <cell r="M503" t="str">
            <v>SMA/SMK</v>
          </cell>
          <cell r="N503" t="str">
            <v>Teknik Mesin</v>
          </cell>
          <cell r="O503"/>
          <cell r="P503" t="str">
            <v>-</v>
          </cell>
          <cell r="Q503">
            <v>43374</v>
          </cell>
          <cell r="R503">
            <v>43374</v>
          </cell>
          <cell r="S503" t="str">
            <v>Definitif</v>
          </cell>
          <cell r="T503" t="str">
            <v>Pelaksana Perawatan Mesin</v>
          </cell>
          <cell r="U503" t="str">
            <v>Pelaksana Perawatan Mesin</v>
          </cell>
          <cell r="V503">
            <v>44105</v>
          </cell>
          <cell r="W503" t="str">
            <v>BAGIAN PEMELIHARAAN &amp; PERBAIKAN</v>
          </cell>
          <cell r="X503" t="str">
            <v>DIVISI PEMBANGKIT</v>
          </cell>
          <cell r="Y503" t="str">
            <v>Core</v>
          </cell>
          <cell r="Z503">
            <v>6</v>
          </cell>
          <cell r="AA503">
            <v>1</v>
          </cell>
          <cell r="AB503">
            <v>44424</v>
          </cell>
          <cell r="AC503">
            <v>4500000</v>
          </cell>
          <cell r="AD503">
            <v>500000</v>
          </cell>
          <cell r="AE503">
            <v>-31100</v>
          </cell>
          <cell r="AF503">
            <v>0</v>
          </cell>
          <cell r="AG503">
            <v>4968900</v>
          </cell>
          <cell r="AH503">
            <v>3375000</v>
          </cell>
          <cell r="AI503">
            <v>375000</v>
          </cell>
          <cell r="AJ503">
            <v>-31100</v>
          </cell>
          <cell r="AK503">
            <v>0</v>
          </cell>
          <cell r="AL503">
            <v>3718900</v>
          </cell>
          <cell r="AM503" t="str">
            <v>A</v>
          </cell>
          <cell r="AN503" t="str">
            <v>-</v>
          </cell>
          <cell r="AO503" t="str">
            <v>-</v>
          </cell>
          <cell r="AP503" t="str">
            <v>DPM</v>
          </cell>
          <cell r="AQ503" t="str">
            <v>PIV</v>
          </cell>
          <cell r="AR503" t="str">
            <v>TTL</v>
          </cell>
          <cell r="AS503" t="str">
            <v>TTL</v>
          </cell>
          <cell r="AT503" t="str">
            <v>-</v>
          </cell>
          <cell r="AU503" t="str">
            <v>KT</v>
          </cell>
          <cell r="AV503" t="str">
            <v>T</v>
          </cell>
          <cell r="AW503" t="str">
            <v>C</v>
          </cell>
        </row>
        <row r="504">
          <cell r="C504">
            <v>835750</v>
          </cell>
          <cell r="D504" t="str">
            <v>Sidoarjo</v>
          </cell>
          <cell r="E504">
            <v>30676</v>
          </cell>
          <cell r="F504" t="str">
            <v>P</v>
          </cell>
          <cell r="G504" t="str">
            <v>Islam</v>
          </cell>
          <cell r="H504" t="str">
            <v>K/2</v>
          </cell>
          <cell r="I504" t="str">
            <v>3516082612830003</v>
          </cell>
          <cell r="J504" t="str">
            <v>Ngemplak rt02 rw01 Ngimbangan Mojosari Mojokerto</v>
          </cell>
          <cell r="K504" t="str">
            <v>6281236407405</v>
          </cell>
          <cell r="L504"/>
          <cell r="M504" t="str">
            <v>STM</v>
          </cell>
          <cell r="N504" t="str">
            <v>Mesin</v>
          </cell>
          <cell r="O504"/>
          <cell r="P504">
            <v>2002</v>
          </cell>
          <cell r="Q504">
            <v>42932</v>
          </cell>
          <cell r="R504">
            <v>43055</v>
          </cell>
          <cell r="S504" t="str">
            <v>Pjs.</v>
          </cell>
          <cell r="T504" t="str">
            <v>Supervisor Perakitan 4</v>
          </cell>
          <cell r="U504" t="str">
            <v>Pjs. Supervisor Perakitan 4</v>
          </cell>
          <cell r="V504">
            <v>44090</v>
          </cell>
          <cell r="W504" t="str">
            <v>BAGIAN PRODUKSI 3</v>
          </cell>
          <cell r="X504" t="str">
            <v>PABRIK PERALATAN INDUSTRI</v>
          </cell>
          <cell r="Y504" t="str">
            <v>Core</v>
          </cell>
          <cell r="Z504">
            <v>4</v>
          </cell>
          <cell r="AA504">
            <v>2</v>
          </cell>
          <cell r="AB504">
            <v>44424</v>
          </cell>
          <cell r="AC504">
            <v>4900000</v>
          </cell>
          <cell r="AD504">
            <v>544444</v>
          </cell>
          <cell r="AE504">
            <v>51462.555555555969</v>
          </cell>
          <cell r="AF504">
            <v>1871793</v>
          </cell>
          <cell r="AG504">
            <v>7367699.555555556</v>
          </cell>
          <cell r="AH504">
            <v>2450000</v>
          </cell>
          <cell r="AI504">
            <v>0</v>
          </cell>
          <cell r="AJ504">
            <v>0</v>
          </cell>
          <cell r="AK504">
            <v>0</v>
          </cell>
          <cell r="AL504">
            <v>2450000</v>
          </cell>
          <cell r="AM504" t="str">
            <v>A</v>
          </cell>
          <cell r="AN504" t="str">
            <v>H</v>
          </cell>
          <cell r="AO504">
            <v>44562</v>
          </cell>
          <cell r="AP504" t="str">
            <v>PPI</v>
          </cell>
          <cell r="AQ504" t="str">
            <v>-</v>
          </cell>
          <cell r="AR504" t="str">
            <v>TTL</v>
          </cell>
          <cell r="AS504" t="str">
            <v>TTL</v>
          </cell>
          <cell r="AT504" t="str">
            <v>BP</v>
          </cell>
          <cell r="AU504" t="str">
            <v>KT</v>
          </cell>
          <cell r="AV504" t="str">
            <v>T</v>
          </cell>
          <cell r="AW504" t="str">
            <v>C</v>
          </cell>
        </row>
        <row r="505">
          <cell r="C505">
            <v>845759</v>
          </cell>
          <cell r="D505" t="str">
            <v>Bojonegoro</v>
          </cell>
          <cell r="E505">
            <v>30684</v>
          </cell>
          <cell r="F505" t="str">
            <v>P</v>
          </cell>
          <cell r="G505" t="str">
            <v>Islam</v>
          </cell>
          <cell r="H505" t="str">
            <v>K/2</v>
          </cell>
          <cell r="I505" t="str">
            <v>3522100301840001</v>
          </cell>
          <cell r="J505"/>
          <cell r="K505"/>
          <cell r="L505"/>
          <cell r="M505" t="str">
            <v>SMA</v>
          </cell>
          <cell r="N505" t="str">
            <v>IPS</v>
          </cell>
          <cell r="O505"/>
          <cell r="P505">
            <v>2002</v>
          </cell>
          <cell r="Q505">
            <v>42932</v>
          </cell>
          <cell r="R505">
            <v>43055</v>
          </cell>
          <cell r="S505" t="str">
            <v>Definitif</v>
          </cell>
          <cell r="T505" t="str">
            <v>Pelaksana Model Bagian Produksi 4</v>
          </cell>
          <cell r="U505" t="str">
            <v>Pelaksana Model Bagian Produksi 4</v>
          </cell>
          <cell r="V505">
            <v>44061</v>
          </cell>
          <cell r="W505" t="str">
            <v>BAGIAN PRODUKSI PABRIK PERALATAN INDUSTRI 2</v>
          </cell>
          <cell r="X505" t="str">
            <v>PABRIK PERALATAN INDUSTRI</v>
          </cell>
          <cell r="Y505" t="str">
            <v>Core</v>
          </cell>
          <cell r="Z505">
            <v>6</v>
          </cell>
          <cell r="AA505">
            <v>1</v>
          </cell>
          <cell r="AB505">
            <v>44424</v>
          </cell>
          <cell r="AC505">
            <v>4500000</v>
          </cell>
          <cell r="AD505">
            <v>500000</v>
          </cell>
          <cell r="AE505">
            <v>443100</v>
          </cell>
          <cell r="AF505">
            <v>0</v>
          </cell>
          <cell r="AG505">
            <v>5443100</v>
          </cell>
          <cell r="AH505">
            <v>2250000</v>
          </cell>
          <cell r="AI505">
            <v>0</v>
          </cell>
          <cell r="AJ505">
            <v>0</v>
          </cell>
          <cell r="AK505">
            <v>0</v>
          </cell>
          <cell r="AL505">
            <v>2250000</v>
          </cell>
          <cell r="AM505" t="str">
            <v>A</v>
          </cell>
          <cell r="AN505" t="str">
            <v>H</v>
          </cell>
          <cell r="AO505">
            <v>44433</v>
          </cell>
          <cell r="AP505" t="str">
            <v>PPI</v>
          </cell>
          <cell r="AQ505" t="str">
            <v>-</v>
          </cell>
          <cell r="AR505" t="str">
            <v>TL</v>
          </cell>
          <cell r="AS505" t="str">
            <v>TL</v>
          </cell>
          <cell r="AT505" t="str">
            <v>BP</v>
          </cell>
          <cell r="AU505" t="str">
            <v>KT</v>
          </cell>
          <cell r="AV505" t="str">
            <v>NT</v>
          </cell>
          <cell r="AW505" t="str">
            <v>C</v>
          </cell>
        </row>
        <row r="506">
          <cell r="C506">
            <v>845756</v>
          </cell>
          <cell r="D506" t="str">
            <v>Surabaya</v>
          </cell>
          <cell r="E506">
            <v>30722</v>
          </cell>
          <cell r="F506" t="str">
            <v>P</v>
          </cell>
          <cell r="G506" t="str">
            <v>Islam</v>
          </cell>
          <cell r="H506" t="str">
            <v>K/3</v>
          </cell>
          <cell r="I506" t="str">
            <v>3578241002840002</v>
          </cell>
          <cell r="J506" t="str">
            <v>Jl.panjang jiwo lx no.4 A RT03.RW.03 kel.panjang jiwo,kec.tenggilis mejoyo Surabaya</v>
          </cell>
          <cell r="K506" t="str">
            <v>6285607847560</v>
          </cell>
          <cell r="L506"/>
          <cell r="M506" t="str">
            <v>SMK</v>
          </cell>
          <cell r="N506" t="str">
            <v>Bangunan Gedung</v>
          </cell>
          <cell r="O506"/>
          <cell r="P506">
            <v>2003</v>
          </cell>
          <cell r="Q506">
            <v>42932</v>
          </cell>
          <cell r="R506">
            <v>43055</v>
          </cell>
          <cell r="S506" t="str">
            <v>Definitif</v>
          </cell>
          <cell r="T506" t="str">
            <v>Pelaksana Pemeriksa Produk Akhir C Bagian Produksi 4</v>
          </cell>
          <cell r="U506" t="str">
            <v>Pelaksana Pemeriksa Produk Akhir C Bagian Produksi 4</v>
          </cell>
          <cell r="V506">
            <v>44061</v>
          </cell>
          <cell r="W506" t="str">
            <v xml:space="preserve">UNIT PENGENDALIAN KUALITAS </v>
          </cell>
          <cell r="X506" t="str">
            <v>PABRIK PERALATAN INDUSTRI</v>
          </cell>
          <cell r="Y506" t="str">
            <v>Core</v>
          </cell>
          <cell r="Z506">
            <v>6</v>
          </cell>
          <cell r="AA506">
            <v>1</v>
          </cell>
          <cell r="AB506">
            <v>44424</v>
          </cell>
          <cell r="AC506">
            <v>4500000</v>
          </cell>
          <cell r="AD506">
            <v>500000</v>
          </cell>
          <cell r="AE506">
            <v>443100</v>
          </cell>
          <cell r="AF506">
            <v>0</v>
          </cell>
          <cell r="AG506">
            <v>5443100</v>
          </cell>
          <cell r="AH506">
            <v>3375000</v>
          </cell>
          <cell r="AI506">
            <v>375000</v>
          </cell>
          <cell r="AJ506">
            <v>443100</v>
          </cell>
          <cell r="AK506">
            <v>0</v>
          </cell>
          <cell r="AL506">
            <v>4193100</v>
          </cell>
          <cell r="AM506" t="str">
            <v>A</v>
          </cell>
          <cell r="AN506" t="str">
            <v>-</v>
          </cell>
          <cell r="AO506" t="str">
            <v>-</v>
          </cell>
          <cell r="AP506" t="str">
            <v>PPI</v>
          </cell>
          <cell r="AQ506" t="str">
            <v>-</v>
          </cell>
          <cell r="AR506" t="str">
            <v>TTL</v>
          </cell>
          <cell r="AS506" t="str">
            <v>TL</v>
          </cell>
          <cell r="AT506" t="str">
            <v>BPP</v>
          </cell>
          <cell r="AU506" t="str">
            <v>KT</v>
          </cell>
          <cell r="AV506" t="str">
            <v>NT</v>
          </cell>
          <cell r="AW506" t="str">
            <v>C</v>
          </cell>
        </row>
        <row r="507">
          <cell r="C507">
            <v>846114</v>
          </cell>
          <cell r="D507" t="str">
            <v>Serang</v>
          </cell>
          <cell r="E507">
            <v>30746</v>
          </cell>
          <cell r="F507" t="str">
            <v>P</v>
          </cell>
          <cell r="G507" t="str">
            <v>Islam</v>
          </cell>
          <cell r="H507" t="str">
            <v>K/2</v>
          </cell>
          <cell r="I507" t="str">
            <v>3672080503840008</v>
          </cell>
          <cell r="J507" t="str">
            <v>Link. Mekarsari Rt 02/02 Warnasari Citangkil Sunan Ampel No 44 Cilegon</v>
          </cell>
          <cell r="K507"/>
          <cell r="L507"/>
          <cell r="M507" t="str">
            <v>SMA/SMK</v>
          </cell>
          <cell r="N507" t="str">
            <v>LISTRIK</v>
          </cell>
          <cell r="O507"/>
          <cell r="P507" t="str">
            <v>-</v>
          </cell>
          <cell r="Q507">
            <v>43374</v>
          </cell>
          <cell r="R507">
            <v>43374</v>
          </cell>
          <cell r="S507" t="str">
            <v>Definitif</v>
          </cell>
          <cell r="T507" t="str">
            <v>Operator Mesin</v>
          </cell>
          <cell r="U507" t="str">
            <v>Operator Mesin</v>
          </cell>
          <cell r="V507">
            <v>44105</v>
          </cell>
          <cell r="W507" t="str">
            <v>PRODUKSI PERMESINAN</v>
          </cell>
          <cell r="X507" t="str">
            <v>PABRIK KOMPONEN TURBIN</v>
          </cell>
          <cell r="Y507" t="str">
            <v>Core</v>
          </cell>
          <cell r="Z507">
            <v>6</v>
          </cell>
          <cell r="AA507">
            <v>1</v>
          </cell>
          <cell r="AB507">
            <v>44424</v>
          </cell>
          <cell r="AC507">
            <v>4500000</v>
          </cell>
          <cell r="AD507">
            <v>500000</v>
          </cell>
          <cell r="AE507">
            <v>-31100</v>
          </cell>
          <cell r="AF507">
            <v>0</v>
          </cell>
          <cell r="AG507">
            <v>4968900</v>
          </cell>
          <cell r="AH507">
            <v>3375000</v>
          </cell>
          <cell r="AI507">
            <v>375000</v>
          </cell>
          <cell r="AJ507">
            <v>-31100</v>
          </cell>
          <cell r="AK507">
            <v>0</v>
          </cell>
          <cell r="AL507">
            <v>3718900</v>
          </cell>
          <cell r="AM507" t="str">
            <v>A</v>
          </cell>
          <cell r="AN507" t="str">
            <v>-</v>
          </cell>
          <cell r="AO507" t="str">
            <v>-</v>
          </cell>
          <cell r="AP507" t="str">
            <v>PKT</v>
          </cell>
          <cell r="AQ507" t="str">
            <v>-</v>
          </cell>
          <cell r="AR507" t="str">
            <v>TL</v>
          </cell>
          <cell r="AS507" t="str">
            <v>TL</v>
          </cell>
          <cell r="AT507" t="str">
            <v>-</v>
          </cell>
          <cell r="AU507" t="str">
            <v>KT</v>
          </cell>
          <cell r="AV507" t="str">
            <v>T</v>
          </cell>
          <cell r="AW507" t="str">
            <v>C</v>
          </cell>
        </row>
        <row r="508">
          <cell r="C508">
            <v>845589</v>
          </cell>
          <cell r="D508" t="str">
            <v>Tegal</v>
          </cell>
          <cell r="E508">
            <v>30758</v>
          </cell>
          <cell r="F508" t="str">
            <v>W</v>
          </cell>
          <cell r="G508" t="str">
            <v>Islam</v>
          </cell>
          <cell r="H508" t="str">
            <v>BS/1</v>
          </cell>
          <cell r="I508" t="str">
            <v>3376032507700002</v>
          </cell>
          <cell r="J508"/>
          <cell r="K508"/>
          <cell r="L508"/>
          <cell r="M508" t="str">
            <v>SMK</v>
          </cell>
          <cell r="N508" t="str">
            <v>Sekretaris</v>
          </cell>
          <cell r="O508"/>
          <cell r="P508">
            <v>2006</v>
          </cell>
          <cell r="Q508">
            <v>41593</v>
          </cell>
          <cell r="R508">
            <v>42005</v>
          </cell>
          <cell r="S508" t="str">
            <v>Definitif</v>
          </cell>
          <cell r="T508" t="str">
            <v>Pelaksana Administrasi Kontrak</v>
          </cell>
          <cell r="U508" t="str">
            <v>Pelaksana Administrasi Kontrak</v>
          </cell>
          <cell r="V508">
            <v>43800</v>
          </cell>
          <cell r="W508" t="str">
            <v>BIDANG PEMASARAN</v>
          </cell>
          <cell r="X508" t="str">
            <v>DIVISI SUMBER DAYA AIR</v>
          </cell>
          <cell r="Y508" t="str">
            <v>Core</v>
          </cell>
          <cell r="Z508">
            <v>6</v>
          </cell>
          <cell r="AA508">
            <v>2</v>
          </cell>
          <cell r="AB508">
            <v>44424</v>
          </cell>
          <cell r="AC508">
            <v>4900000</v>
          </cell>
          <cell r="AD508">
            <v>544444</v>
          </cell>
          <cell r="AE508">
            <v>673505.55555555597</v>
          </cell>
          <cell r="AF508">
            <v>0</v>
          </cell>
          <cell r="AG508">
            <v>6117949.555555556</v>
          </cell>
          <cell r="AH508">
            <v>3675000</v>
          </cell>
          <cell r="AI508">
            <v>408333.33333333337</v>
          </cell>
          <cell r="AJ508">
            <v>673505.55555555597</v>
          </cell>
          <cell r="AK508">
            <v>0</v>
          </cell>
          <cell r="AL508">
            <v>4756838.8888888899</v>
          </cell>
          <cell r="AM508" t="str">
            <v>A</v>
          </cell>
          <cell r="AN508" t="str">
            <v>-</v>
          </cell>
          <cell r="AO508" t="str">
            <v>-</v>
          </cell>
          <cell r="AP508" t="str">
            <v>DSA</v>
          </cell>
          <cell r="AQ508" t="str">
            <v>PEM</v>
          </cell>
          <cell r="AR508" t="str">
            <v>TPEM</v>
          </cell>
          <cell r="AS508" t="str">
            <v>TPEM</v>
          </cell>
          <cell r="AT508" t="str">
            <v>-</v>
          </cell>
          <cell r="AU508" t="str">
            <v>KT</v>
          </cell>
          <cell r="AV508" t="str">
            <v>NT</v>
          </cell>
          <cell r="AW508" t="str">
            <v>C</v>
          </cell>
        </row>
        <row r="509">
          <cell r="C509">
            <v>846118</v>
          </cell>
          <cell r="D509" t="str">
            <v>Serang</v>
          </cell>
          <cell r="E509">
            <v>30761</v>
          </cell>
          <cell r="F509" t="str">
            <v>P</v>
          </cell>
          <cell r="G509" t="str">
            <v>Islam</v>
          </cell>
          <cell r="H509" t="str">
            <v>K/1</v>
          </cell>
          <cell r="I509" t="str">
            <v>3672082003840005</v>
          </cell>
          <cell r="J509" t="str">
            <v>Jl. Sunan Ampel Link. Kapudenok Jaya Rt.014/002 Kel.Lebak Kel.Lebak Denok. Kec. Citangkil Cilegon</v>
          </cell>
          <cell r="K509"/>
          <cell r="L509"/>
          <cell r="M509" t="str">
            <v>SMA/SMK</v>
          </cell>
          <cell r="N509" t="str">
            <v>MESIN</v>
          </cell>
          <cell r="O509"/>
          <cell r="P509" t="str">
            <v>-</v>
          </cell>
          <cell r="Q509">
            <v>43374</v>
          </cell>
          <cell r="R509">
            <v>43374</v>
          </cell>
          <cell r="S509" t="str">
            <v>Definitif</v>
          </cell>
          <cell r="T509" t="str">
            <v>Operator Mesin</v>
          </cell>
          <cell r="U509" t="str">
            <v>Operator Mesin</v>
          </cell>
          <cell r="V509">
            <v>44105</v>
          </cell>
          <cell r="W509" t="str">
            <v>PRODUKSI PERMESINAN</v>
          </cell>
          <cell r="X509" t="str">
            <v>PABRIK KOMPONEN TURBIN</v>
          </cell>
          <cell r="Y509" t="str">
            <v>Core</v>
          </cell>
          <cell r="Z509">
            <v>6</v>
          </cell>
          <cell r="AA509">
            <v>1</v>
          </cell>
          <cell r="AB509">
            <v>44424</v>
          </cell>
          <cell r="AC509">
            <v>4500000</v>
          </cell>
          <cell r="AD509">
            <v>500000</v>
          </cell>
          <cell r="AE509">
            <v>253100</v>
          </cell>
          <cell r="AF509">
            <v>0</v>
          </cell>
          <cell r="AG509">
            <v>5253100</v>
          </cell>
          <cell r="AH509">
            <v>3375000</v>
          </cell>
          <cell r="AI509">
            <v>375000</v>
          </cell>
          <cell r="AJ509">
            <v>253100</v>
          </cell>
          <cell r="AK509">
            <v>0</v>
          </cell>
          <cell r="AL509">
            <v>4003100</v>
          </cell>
          <cell r="AM509" t="str">
            <v>A</v>
          </cell>
          <cell r="AN509" t="str">
            <v>-</v>
          </cell>
          <cell r="AO509" t="str">
            <v>-</v>
          </cell>
          <cell r="AP509" t="str">
            <v>PKT</v>
          </cell>
          <cell r="AQ509" t="str">
            <v>-</v>
          </cell>
          <cell r="AR509" t="str">
            <v>TL</v>
          </cell>
          <cell r="AS509" t="str">
            <v>TL</v>
          </cell>
          <cell r="AT509" t="str">
            <v>-</v>
          </cell>
          <cell r="AU509" t="str">
            <v>KT</v>
          </cell>
          <cell r="AV509" t="str">
            <v>T</v>
          </cell>
          <cell r="AW509" t="str">
            <v>C</v>
          </cell>
        </row>
        <row r="510">
          <cell r="C510">
            <v>845538</v>
          </cell>
          <cell r="D510" t="str">
            <v>Tulungagung</v>
          </cell>
          <cell r="E510">
            <v>30775</v>
          </cell>
          <cell r="F510" t="str">
            <v>P</v>
          </cell>
          <cell r="G510" t="str">
            <v>Islam</v>
          </cell>
          <cell r="H510" t="str">
            <v>K/2</v>
          </cell>
          <cell r="I510" t="str">
            <v>3578100304840009</v>
          </cell>
          <cell r="J510"/>
          <cell r="K510"/>
          <cell r="L510"/>
          <cell r="M510" t="str">
            <v>S1</v>
          </cell>
          <cell r="N510" t="str">
            <v>Akuntansi</v>
          </cell>
          <cell r="O510" t="str">
            <v>Universitas Brawijaya</v>
          </cell>
          <cell r="P510">
            <v>2010</v>
          </cell>
          <cell r="Q510">
            <v>41410</v>
          </cell>
          <cell r="R510">
            <v>41533</v>
          </cell>
          <cell r="S510" t="str">
            <v>Definitif</v>
          </cell>
          <cell r="T510" t="str">
            <v>General Manager Biro Keuangan &amp; Akuntansi</v>
          </cell>
          <cell r="U510" t="str">
            <v>General Manager Biro Keuangan &amp; Akuntansi</v>
          </cell>
          <cell r="V510">
            <v>44562</v>
          </cell>
          <cell r="W510" t="str">
            <v>BIRO KEUANGAN &amp; AKUNTANSI</v>
          </cell>
          <cell r="X510" t="str">
            <v>BIRO KEUANGAN &amp; AKUNTANSI</v>
          </cell>
          <cell r="Y510" t="str">
            <v>Support</v>
          </cell>
          <cell r="Z510">
            <v>1</v>
          </cell>
          <cell r="AA510">
            <v>8</v>
          </cell>
          <cell r="AB510">
            <v>44562</v>
          </cell>
          <cell r="AC510">
            <v>10900000</v>
          </cell>
          <cell r="AD510">
            <v>1211111</v>
          </cell>
          <cell r="AE510">
            <v>1450245</v>
          </cell>
          <cell r="AF510">
            <v>6615600</v>
          </cell>
          <cell r="AG510">
            <v>20176956</v>
          </cell>
          <cell r="AH510">
            <v>8175000</v>
          </cell>
          <cell r="AI510">
            <v>908333.25</v>
          </cell>
          <cell r="AJ510">
            <v>1450245</v>
          </cell>
          <cell r="AK510">
            <v>3307800</v>
          </cell>
          <cell r="AL510">
            <v>13841378.25</v>
          </cell>
          <cell r="AM510" t="str">
            <v>A</v>
          </cell>
          <cell r="AN510" t="str">
            <v>-</v>
          </cell>
          <cell r="AO510" t="str">
            <v>-</v>
          </cell>
          <cell r="AP510" t="str">
            <v>BKA</v>
          </cell>
          <cell r="AQ510" t="str">
            <v>-</v>
          </cell>
          <cell r="AR510" t="str">
            <v>TADM</v>
          </cell>
          <cell r="AS510" t="str">
            <v>TADM</v>
          </cell>
          <cell r="AT510" t="str">
            <v>-</v>
          </cell>
          <cell r="AU510" t="str">
            <v>KT</v>
          </cell>
          <cell r="AV510" t="str">
            <v>NT</v>
          </cell>
          <cell r="AW510" t="str">
            <v>F</v>
          </cell>
        </row>
        <row r="511">
          <cell r="C511">
            <v>845760</v>
          </cell>
          <cell r="D511" t="str">
            <v>Tegal</v>
          </cell>
          <cell r="E511">
            <v>30804</v>
          </cell>
          <cell r="F511" t="str">
            <v>P</v>
          </cell>
          <cell r="G511" t="str">
            <v>Islam</v>
          </cell>
          <cell r="H511" t="str">
            <v>BK</v>
          </cell>
          <cell r="I511" t="str">
            <v>3376031904800001</v>
          </cell>
          <cell r="J511"/>
          <cell r="K511"/>
          <cell r="L511"/>
          <cell r="M511" t="str">
            <v>SMK</v>
          </cell>
          <cell r="N511" t="str">
            <v>Teknik Mesin</v>
          </cell>
          <cell r="O511"/>
          <cell r="P511">
            <v>2002</v>
          </cell>
          <cell r="Q511">
            <v>42932</v>
          </cell>
          <cell r="R511">
            <v>43055</v>
          </cell>
          <cell r="S511" t="str">
            <v>Definitif</v>
          </cell>
          <cell r="T511" t="str">
            <v xml:space="preserve">Op. Ms. Bubut Vertical  </v>
          </cell>
          <cell r="U511" t="str">
            <v xml:space="preserve">Op. Ms. Bubut Vertical  </v>
          </cell>
          <cell r="V511" t="str">
            <v>-</v>
          </cell>
          <cell r="W511" t="str">
            <v>BAGIAN PRODUKSI</v>
          </cell>
          <cell r="X511" t="str">
            <v>PABRIK HIDROMEKANIKAL TEGAL</v>
          </cell>
          <cell r="Y511" t="str">
            <v>Core</v>
          </cell>
          <cell r="Z511">
            <v>6</v>
          </cell>
          <cell r="AA511">
            <v>1</v>
          </cell>
          <cell r="AB511">
            <v>44424</v>
          </cell>
          <cell r="AC511">
            <v>4500000</v>
          </cell>
          <cell r="AD511">
            <v>500000</v>
          </cell>
          <cell r="AE511">
            <v>443100</v>
          </cell>
          <cell r="AF511">
            <v>0</v>
          </cell>
          <cell r="AG511">
            <v>5443100</v>
          </cell>
          <cell r="AH511">
            <v>3375000</v>
          </cell>
          <cell r="AI511">
            <v>375000</v>
          </cell>
          <cell r="AJ511">
            <v>443100</v>
          </cell>
          <cell r="AK511">
            <v>0</v>
          </cell>
          <cell r="AL511">
            <v>4193100</v>
          </cell>
          <cell r="AM511" t="str">
            <v>A</v>
          </cell>
          <cell r="AN511" t="str">
            <v>-</v>
          </cell>
          <cell r="AO511" t="str">
            <v>-</v>
          </cell>
          <cell r="AP511" t="str">
            <v>TGL</v>
          </cell>
          <cell r="AQ511" t="str">
            <v>-</v>
          </cell>
          <cell r="AR511" t="str">
            <v>TL</v>
          </cell>
          <cell r="AS511" t="str">
            <v>TL</v>
          </cell>
          <cell r="AT511" t="str">
            <v>-</v>
          </cell>
          <cell r="AU511" t="str">
            <v>KT</v>
          </cell>
          <cell r="AV511" t="str">
            <v>T</v>
          </cell>
          <cell r="AW511" t="str">
            <v>C</v>
          </cell>
        </row>
        <row r="512">
          <cell r="C512">
            <v>846187</v>
          </cell>
          <cell r="D512" t="str">
            <v>Padang</v>
          </cell>
          <cell r="E512">
            <v>30805</v>
          </cell>
          <cell r="F512" t="str">
            <v>P</v>
          </cell>
          <cell r="G512" t="str">
            <v>Islam</v>
          </cell>
          <cell r="H512" t="str">
            <v>K/1</v>
          </cell>
          <cell r="I512" t="str">
            <v>3672010305840002</v>
          </cell>
          <cell r="J512" t="str">
            <v>Komp.Pci Blok D 102/05 Rt.004 Rw.005 Cibeber Cilegon</v>
          </cell>
          <cell r="K512"/>
          <cell r="L512"/>
          <cell r="M512" t="str">
            <v>D3</v>
          </cell>
          <cell r="N512" t="str">
            <v>Teknik Mesin</v>
          </cell>
          <cell r="O512"/>
          <cell r="P512" t="str">
            <v>-</v>
          </cell>
          <cell r="Q512">
            <v>43374</v>
          </cell>
          <cell r="R512">
            <v>43374</v>
          </cell>
          <cell r="S512" t="str">
            <v>Definitif</v>
          </cell>
          <cell r="T512" t="str">
            <v>Junior Estimator</v>
          </cell>
          <cell r="U512" t="str">
            <v>Junior Estimator</v>
          </cell>
          <cell r="V512">
            <v>44105</v>
          </cell>
          <cell r="W512" t="str">
            <v>BAGIAN ESTIMATOR</v>
          </cell>
          <cell r="X512" t="str">
            <v>DIVISI PEMBANGKIT</v>
          </cell>
          <cell r="Y512" t="str">
            <v>Core</v>
          </cell>
          <cell r="Z512">
            <v>5</v>
          </cell>
          <cell r="AA512">
            <v>4</v>
          </cell>
          <cell r="AB512">
            <v>44424</v>
          </cell>
          <cell r="AC512">
            <v>6900000</v>
          </cell>
          <cell r="AD512">
            <v>766667</v>
          </cell>
          <cell r="AE512">
            <v>155374.41666666605</v>
          </cell>
          <cell r="AF512">
            <v>0</v>
          </cell>
          <cell r="AG512">
            <v>7822041.416666666</v>
          </cell>
          <cell r="AH512">
            <v>5175000</v>
          </cell>
          <cell r="AI512">
            <v>575000</v>
          </cell>
          <cell r="AJ512">
            <v>155374.41666666605</v>
          </cell>
          <cell r="AK512">
            <v>0</v>
          </cell>
          <cell r="AL512">
            <v>5905374.416666666</v>
          </cell>
          <cell r="AM512" t="str">
            <v>A</v>
          </cell>
          <cell r="AN512" t="str">
            <v>-</v>
          </cell>
          <cell r="AO512" t="str">
            <v>-</v>
          </cell>
          <cell r="AP512" t="str">
            <v>DPM</v>
          </cell>
          <cell r="AQ512" t="str">
            <v>PEM</v>
          </cell>
          <cell r="AR512" t="str">
            <v>TPEM</v>
          </cell>
          <cell r="AS512" t="str">
            <v>TPEM</v>
          </cell>
          <cell r="AT512" t="str">
            <v>-</v>
          </cell>
          <cell r="AU512" t="str">
            <v>KT</v>
          </cell>
          <cell r="AV512" t="str">
            <v>T</v>
          </cell>
          <cell r="AW512" t="str">
            <v>D</v>
          </cell>
        </row>
        <row r="513">
          <cell r="C513">
            <v>845761</v>
          </cell>
          <cell r="D513" t="str">
            <v>Tegal</v>
          </cell>
          <cell r="E513">
            <v>30827</v>
          </cell>
          <cell r="F513" t="str">
            <v>P</v>
          </cell>
          <cell r="G513" t="str">
            <v>Islam</v>
          </cell>
          <cell r="H513" t="str">
            <v>BK</v>
          </cell>
          <cell r="I513" t="str">
            <v>3376032505840001</v>
          </cell>
          <cell r="J513"/>
          <cell r="K513"/>
          <cell r="L513"/>
          <cell r="M513" t="str">
            <v>SMK</v>
          </cell>
          <cell r="N513" t="str">
            <v>Mesin</v>
          </cell>
          <cell r="O513"/>
          <cell r="P513">
            <v>2003</v>
          </cell>
          <cell r="Q513">
            <v>42932</v>
          </cell>
          <cell r="R513">
            <v>43055</v>
          </cell>
          <cell r="S513" t="str">
            <v>Definitif</v>
          </cell>
          <cell r="T513" t="str">
            <v xml:space="preserve">Pelaksana Stel Konstruksi   </v>
          </cell>
          <cell r="U513" t="str">
            <v xml:space="preserve">Pelaksana Stel Konstruksi   </v>
          </cell>
          <cell r="V513" t="str">
            <v>-</v>
          </cell>
          <cell r="W513" t="str">
            <v>BAGIAN PRODUKSI</v>
          </cell>
          <cell r="X513" t="str">
            <v>PABRIK HIDROMEKANIKAL TEGAL</v>
          </cell>
          <cell r="Y513" t="str">
            <v>Core</v>
          </cell>
          <cell r="Z513">
            <v>6</v>
          </cell>
          <cell r="AA513">
            <v>1</v>
          </cell>
          <cell r="AB513">
            <v>44424</v>
          </cell>
          <cell r="AC513">
            <v>4500000</v>
          </cell>
          <cell r="AD513">
            <v>500000</v>
          </cell>
          <cell r="AE513">
            <v>443100</v>
          </cell>
          <cell r="AF513">
            <v>0</v>
          </cell>
          <cell r="AG513">
            <v>5443100</v>
          </cell>
          <cell r="AH513">
            <v>3375000</v>
          </cell>
          <cell r="AI513">
            <v>375000</v>
          </cell>
          <cell r="AJ513">
            <v>443100</v>
          </cell>
          <cell r="AK513">
            <v>0</v>
          </cell>
          <cell r="AL513">
            <v>4193100</v>
          </cell>
          <cell r="AM513" t="str">
            <v>A</v>
          </cell>
          <cell r="AN513" t="str">
            <v>-</v>
          </cell>
          <cell r="AO513" t="str">
            <v>-</v>
          </cell>
          <cell r="AP513" t="str">
            <v>TGL</v>
          </cell>
          <cell r="AQ513" t="str">
            <v>-</v>
          </cell>
          <cell r="AR513" t="str">
            <v>TL</v>
          </cell>
          <cell r="AS513" t="str">
            <v>TL</v>
          </cell>
          <cell r="AT513" t="str">
            <v>-</v>
          </cell>
          <cell r="AU513" t="str">
            <v>KT</v>
          </cell>
          <cell r="AV513" t="str">
            <v>T</v>
          </cell>
          <cell r="AW513" t="str">
            <v>C</v>
          </cell>
        </row>
        <row r="514">
          <cell r="C514">
            <v>846205</v>
          </cell>
          <cell r="D514" t="str">
            <v>Serang</v>
          </cell>
          <cell r="E514">
            <v>30828</v>
          </cell>
          <cell r="F514" t="str">
            <v>P</v>
          </cell>
          <cell r="G514" t="str">
            <v>Islam</v>
          </cell>
          <cell r="H514" t="str">
            <v>K/1</v>
          </cell>
          <cell r="I514" t="str">
            <v>3672042605840003</v>
          </cell>
          <cell r="J514" t="str">
            <v>Link. Gambiran Rt.012/003 Kel. Gunung Sugih Kec.Ciwandan Cilegon</v>
          </cell>
          <cell r="K514"/>
          <cell r="L514"/>
          <cell r="M514" t="str">
            <v>SMA/SMK</v>
          </cell>
          <cell r="N514" t="str">
            <v>MESIN</v>
          </cell>
          <cell r="O514"/>
          <cell r="P514" t="str">
            <v>-</v>
          </cell>
          <cell r="Q514">
            <v>43374</v>
          </cell>
          <cell r="R514">
            <v>43374</v>
          </cell>
          <cell r="S514" t="str">
            <v>Definitif</v>
          </cell>
          <cell r="T514" t="str">
            <v>Operator Mesin</v>
          </cell>
          <cell r="U514" t="str">
            <v>Operator Mesin</v>
          </cell>
          <cell r="V514">
            <v>44105</v>
          </cell>
          <cell r="W514" t="str">
            <v>PRODUKSI KOMPONEN</v>
          </cell>
          <cell r="X514" t="str">
            <v>PABRIK KOMPONEN TURBIN</v>
          </cell>
          <cell r="Y514" t="str">
            <v>Core</v>
          </cell>
          <cell r="Z514">
            <v>6</v>
          </cell>
          <cell r="AA514">
            <v>1</v>
          </cell>
          <cell r="AB514">
            <v>44424</v>
          </cell>
          <cell r="AC514">
            <v>4500000</v>
          </cell>
          <cell r="AD514">
            <v>500000</v>
          </cell>
          <cell r="AE514">
            <v>-31100</v>
          </cell>
          <cell r="AF514">
            <v>0</v>
          </cell>
          <cell r="AG514">
            <v>4968900</v>
          </cell>
          <cell r="AH514">
            <v>3375000</v>
          </cell>
          <cell r="AI514">
            <v>375000</v>
          </cell>
          <cell r="AJ514">
            <v>-31100</v>
          </cell>
          <cell r="AK514">
            <v>0</v>
          </cell>
          <cell r="AL514">
            <v>3718900</v>
          </cell>
          <cell r="AM514" t="str">
            <v>A</v>
          </cell>
          <cell r="AN514" t="str">
            <v>-</v>
          </cell>
          <cell r="AO514" t="str">
            <v>-</v>
          </cell>
          <cell r="AP514" t="str">
            <v>PKT</v>
          </cell>
          <cell r="AQ514" t="str">
            <v>-</v>
          </cell>
          <cell r="AR514" t="str">
            <v>TL</v>
          </cell>
          <cell r="AS514" t="str">
            <v>TL</v>
          </cell>
          <cell r="AT514" t="str">
            <v>-</v>
          </cell>
          <cell r="AU514" t="str">
            <v>KT</v>
          </cell>
          <cell r="AV514" t="str">
            <v>T</v>
          </cell>
          <cell r="AW514" t="str">
            <v>C</v>
          </cell>
        </row>
        <row r="515">
          <cell r="C515">
            <v>846219</v>
          </cell>
          <cell r="D515" t="str">
            <v>Ciamis</v>
          </cell>
          <cell r="E515">
            <v>30848</v>
          </cell>
          <cell r="F515" t="str">
            <v>P</v>
          </cell>
          <cell r="G515" t="str">
            <v>Islam</v>
          </cell>
          <cell r="H515" t="str">
            <v>K/1</v>
          </cell>
          <cell r="I515" t="str">
            <v>3672016306720001</v>
          </cell>
          <cell r="J515" t="str">
            <v>Link. Cimerak Rt.13/04 Jl. Ir. Sutami No.89 Kebonsari Citangkil Cilegon</v>
          </cell>
          <cell r="K515"/>
          <cell r="L515"/>
          <cell r="M515" t="str">
            <v>SMA/SMK</v>
          </cell>
          <cell r="N515" t="str">
            <v>-</v>
          </cell>
          <cell r="O515"/>
          <cell r="P515" t="str">
            <v>-</v>
          </cell>
          <cell r="Q515">
            <v>43374</v>
          </cell>
          <cell r="R515">
            <v>43374</v>
          </cell>
          <cell r="S515" t="str">
            <v>Definitif</v>
          </cell>
          <cell r="T515" t="str">
            <v>Operator Mesin</v>
          </cell>
          <cell r="U515" t="str">
            <v>Operator Mesin</v>
          </cell>
          <cell r="V515">
            <v>44105</v>
          </cell>
          <cell r="W515" t="str">
            <v>PRODUKSI FABRIKASI</v>
          </cell>
          <cell r="X515" t="str">
            <v>PABRIK KOMPONEN TURBIN</v>
          </cell>
          <cell r="Y515" t="str">
            <v>Core</v>
          </cell>
          <cell r="Z515">
            <v>6</v>
          </cell>
          <cell r="AA515">
            <v>1</v>
          </cell>
          <cell r="AB515">
            <v>44424</v>
          </cell>
          <cell r="AC515">
            <v>4500000</v>
          </cell>
          <cell r="AD515">
            <v>500000</v>
          </cell>
          <cell r="AE515">
            <v>548279.91666666698</v>
          </cell>
          <cell r="AF515">
            <v>0</v>
          </cell>
          <cell r="AG515">
            <v>5548279.916666667</v>
          </cell>
          <cell r="AH515">
            <v>3375000</v>
          </cell>
          <cell r="AI515">
            <v>375000</v>
          </cell>
          <cell r="AJ515">
            <v>548279.91666666698</v>
          </cell>
          <cell r="AK515">
            <v>0</v>
          </cell>
          <cell r="AL515">
            <v>4298279.916666667</v>
          </cell>
          <cell r="AM515" t="str">
            <v>A</v>
          </cell>
          <cell r="AN515" t="str">
            <v>-</v>
          </cell>
          <cell r="AO515" t="str">
            <v>-</v>
          </cell>
          <cell r="AP515" t="str">
            <v>PKT</v>
          </cell>
          <cell r="AQ515" t="str">
            <v>-</v>
          </cell>
          <cell r="AR515" t="str">
            <v>TL</v>
          </cell>
          <cell r="AS515" t="str">
            <v>TL</v>
          </cell>
          <cell r="AT515" t="str">
            <v>-</v>
          </cell>
          <cell r="AU515" t="str">
            <v>KT</v>
          </cell>
          <cell r="AV515" t="str">
            <v>T</v>
          </cell>
          <cell r="AW515" t="str">
            <v>C</v>
          </cell>
        </row>
        <row r="516">
          <cell r="C516">
            <v>846171</v>
          </cell>
          <cell r="D516" t="str">
            <v>Bogor</v>
          </cell>
          <cell r="E516">
            <v>30879</v>
          </cell>
          <cell r="F516" t="str">
            <v>P</v>
          </cell>
          <cell r="G516" t="str">
            <v>Islam</v>
          </cell>
          <cell r="H516" t="str">
            <v>K/1</v>
          </cell>
          <cell r="I516" t="str">
            <v>3201251607840009</v>
          </cell>
          <cell r="J516" t="str">
            <v>Buluk Indah Rt 004/005 Kel. Cakung Timur Cakung Jakarta Timur</v>
          </cell>
          <cell r="K516"/>
          <cell r="L516"/>
          <cell r="M516" t="str">
            <v>S1</v>
          </cell>
          <cell r="N516" t="str">
            <v>Teknik Mesin</v>
          </cell>
          <cell r="O516"/>
          <cell r="P516" t="str">
            <v>-</v>
          </cell>
          <cell r="Q516">
            <v>43374</v>
          </cell>
          <cell r="R516">
            <v>43374</v>
          </cell>
          <cell r="S516" t="str">
            <v>Definitif</v>
          </cell>
          <cell r="T516" t="str">
            <v>Junior Officer Bagian Teknik</v>
          </cell>
          <cell r="U516" t="str">
            <v>Junior Officer Bagian Teknik</v>
          </cell>
          <cell r="V516">
            <v>44105</v>
          </cell>
          <cell r="W516" t="str">
            <v>BAGIAN TEKNIK</v>
          </cell>
          <cell r="X516" t="str">
            <v>DIVISI PEMBANGKIT</v>
          </cell>
          <cell r="Y516" t="str">
            <v>Core</v>
          </cell>
          <cell r="Z516">
            <v>5</v>
          </cell>
          <cell r="AA516">
            <v>4</v>
          </cell>
          <cell r="AB516">
            <v>44424</v>
          </cell>
          <cell r="AC516">
            <v>6900000</v>
          </cell>
          <cell r="AD516">
            <v>766667</v>
          </cell>
          <cell r="AE516">
            <v>136624.41666666605</v>
          </cell>
          <cell r="AF516">
            <v>0</v>
          </cell>
          <cell r="AG516">
            <v>7803291.416666666</v>
          </cell>
          <cell r="AH516">
            <v>5175000</v>
          </cell>
          <cell r="AI516">
            <v>575000</v>
          </cell>
          <cell r="AJ516">
            <v>136624.41666666605</v>
          </cell>
          <cell r="AK516">
            <v>0</v>
          </cell>
          <cell r="AL516">
            <v>5886624.416666666</v>
          </cell>
          <cell r="AM516" t="str">
            <v>A</v>
          </cell>
          <cell r="AN516" t="str">
            <v>-</v>
          </cell>
          <cell r="AO516" t="str">
            <v>-</v>
          </cell>
          <cell r="AP516" t="str">
            <v>DPM</v>
          </cell>
          <cell r="AQ516" t="str">
            <v>PIV</v>
          </cell>
          <cell r="AR516" t="str">
            <v>TTL</v>
          </cell>
          <cell r="AS516" t="str">
            <v>TTL</v>
          </cell>
          <cell r="AT516" t="str">
            <v>-</v>
          </cell>
          <cell r="AU516" t="str">
            <v>KT</v>
          </cell>
          <cell r="AV516" t="str">
            <v>T</v>
          </cell>
          <cell r="AW516" t="str">
            <v>F</v>
          </cell>
        </row>
        <row r="517">
          <cell r="C517">
            <v>846185</v>
          </cell>
          <cell r="D517" t="str">
            <v>Magetan</v>
          </cell>
          <cell r="E517">
            <v>30898</v>
          </cell>
          <cell r="F517" t="str">
            <v>P</v>
          </cell>
          <cell r="G517" t="str">
            <v>Islam</v>
          </cell>
          <cell r="H517" t="str">
            <v>K/1</v>
          </cell>
          <cell r="I517" t="str">
            <v>1804220408840001</v>
          </cell>
          <cell r="J517" t="str">
            <v>Link Ketileng Timur Blok Saen Rt.003 Rw.001 Ds. Ketileng Cilegon</v>
          </cell>
          <cell r="K517"/>
          <cell r="L517"/>
          <cell r="M517" t="str">
            <v>S1</v>
          </cell>
          <cell r="N517" t="str">
            <v>Teknik Mesin</v>
          </cell>
          <cell r="O517"/>
          <cell r="P517" t="str">
            <v>-</v>
          </cell>
          <cell r="Q517">
            <v>43374</v>
          </cell>
          <cell r="R517">
            <v>43374</v>
          </cell>
          <cell r="S517" t="str">
            <v>Definitif</v>
          </cell>
          <cell r="T517" t="str">
            <v>Junior Officer Estimasi</v>
          </cell>
          <cell r="U517" t="str">
            <v>Junior Officer Estimasi</v>
          </cell>
          <cell r="V517">
            <v>44105</v>
          </cell>
          <cell r="W517" t="str">
            <v>BAGIAN ESTIMATOR</v>
          </cell>
          <cell r="X517" t="str">
            <v>DIVISI PEMBANGKIT</v>
          </cell>
          <cell r="Y517" t="str">
            <v>Core</v>
          </cell>
          <cell r="Z517">
            <v>5</v>
          </cell>
          <cell r="AA517">
            <v>5</v>
          </cell>
          <cell r="AB517">
            <v>44424</v>
          </cell>
          <cell r="AC517">
            <v>7900000</v>
          </cell>
          <cell r="AD517">
            <v>877778</v>
          </cell>
          <cell r="AE517">
            <v>2794467.96</v>
          </cell>
          <cell r="AF517">
            <v>0</v>
          </cell>
          <cell r="AG517">
            <v>11572245.960000001</v>
          </cell>
          <cell r="AH517">
            <v>5175000</v>
          </cell>
          <cell r="AI517">
            <v>575000</v>
          </cell>
          <cell r="AJ517">
            <v>2794467.96</v>
          </cell>
          <cell r="AK517">
            <v>0</v>
          </cell>
          <cell r="AL517">
            <v>8544467.9600000009</v>
          </cell>
          <cell r="AM517" t="str">
            <v>A</v>
          </cell>
          <cell r="AN517" t="str">
            <v>-</v>
          </cell>
          <cell r="AO517" t="str">
            <v>-</v>
          </cell>
          <cell r="AP517" t="str">
            <v>DPM</v>
          </cell>
          <cell r="AQ517" t="str">
            <v>PEM</v>
          </cell>
          <cell r="AR517" t="str">
            <v>TPEM</v>
          </cell>
          <cell r="AS517" t="str">
            <v>TPEM</v>
          </cell>
          <cell r="AT517" t="str">
            <v>-</v>
          </cell>
          <cell r="AU517" t="str">
            <v>KT</v>
          </cell>
          <cell r="AV517" t="str">
            <v>T</v>
          </cell>
          <cell r="AW517" t="str">
            <v>F</v>
          </cell>
        </row>
        <row r="518">
          <cell r="C518">
            <v>845543</v>
          </cell>
          <cell r="D518" t="str">
            <v>Magetan</v>
          </cell>
          <cell r="E518">
            <v>30909</v>
          </cell>
          <cell r="F518" t="str">
            <v>P</v>
          </cell>
          <cell r="G518" t="str">
            <v>Islam</v>
          </cell>
          <cell r="H518" t="str">
            <v>K/3</v>
          </cell>
          <cell r="I518" t="str">
            <v>3520111508840001</v>
          </cell>
          <cell r="J518" t="str">
            <v>Kembang kuning kramat 2 no. 26 Surabaya</v>
          </cell>
          <cell r="K518" t="str">
            <v>6281234383388</v>
          </cell>
          <cell r="L518"/>
          <cell r="M518" t="str">
            <v>SMK</v>
          </cell>
          <cell r="N518" t="str">
            <v>Mekanik Otomotif</v>
          </cell>
          <cell r="O518"/>
          <cell r="P518" t="str">
            <v>2003</v>
          </cell>
          <cell r="Q518">
            <v>41579</v>
          </cell>
          <cell r="R518">
            <v>41989</v>
          </cell>
          <cell r="S518" t="str">
            <v>Definitif</v>
          </cell>
          <cell r="T518" t="str">
            <v xml:space="preserve">Pelaksana Reparasi Mesin C  </v>
          </cell>
          <cell r="U518" t="str">
            <v xml:space="preserve">Pelaksana Reparasi Mesin C  </v>
          </cell>
          <cell r="V518" t="str">
            <v>-</v>
          </cell>
          <cell r="W518" t="str">
            <v>BAGIAN PERBAIKAN</v>
          </cell>
          <cell r="X518" t="str">
            <v>DIVISI INDUSTRI KOMPONEN &amp; PERMESINAN</v>
          </cell>
          <cell r="Y518" t="str">
            <v>Core</v>
          </cell>
          <cell r="Z518">
            <v>6</v>
          </cell>
          <cell r="AA518">
            <v>2</v>
          </cell>
          <cell r="AB518">
            <v>44424</v>
          </cell>
          <cell r="AC518">
            <v>4900000</v>
          </cell>
          <cell r="AD518">
            <v>544444</v>
          </cell>
          <cell r="AE518">
            <v>406655.55555555597</v>
          </cell>
          <cell r="AF518">
            <v>0</v>
          </cell>
          <cell r="AG518">
            <v>5851099.555555556</v>
          </cell>
          <cell r="AH518">
            <v>3675000</v>
          </cell>
          <cell r="AI518">
            <v>408333.33333333337</v>
          </cell>
          <cell r="AJ518">
            <v>406655.55555555597</v>
          </cell>
          <cell r="AK518">
            <v>0</v>
          </cell>
          <cell r="AL518">
            <v>4489988.8888888899</v>
          </cell>
          <cell r="AM518" t="str">
            <v>A</v>
          </cell>
          <cell r="AN518" t="str">
            <v>H</v>
          </cell>
          <cell r="AO518">
            <v>44743</v>
          </cell>
          <cell r="AP518" t="str">
            <v>DKP</v>
          </cell>
          <cell r="AQ518" t="str">
            <v>MNT</v>
          </cell>
          <cell r="AR518" t="str">
            <v>TTL</v>
          </cell>
          <cell r="AS518" t="str">
            <v>TTL</v>
          </cell>
          <cell r="AT518" t="str">
            <v>-</v>
          </cell>
          <cell r="AU518" t="str">
            <v>KT</v>
          </cell>
          <cell r="AV518" t="str">
            <v>T</v>
          </cell>
          <cell r="AW518" t="str">
            <v>C</v>
          </cell>
        </row>
        <row r="519">
          <cell r="C519">
            <v>845550</v>
          </cell>
          <cell r="D519" t="str">
            <v>Gresik</v>
          </cell>
          <cell r="E519">
            <v>30915</v>
          </cell>
          <cell r="F519" t="str">
            <v>P</v>
          </cell>
          <cell r="G519" t="str">
            <v>Islam</v>
          </cell>
          <cell r="H519" t="str">
            <v>K/2</v>
          </cell>
          <cell r="I519" t="str">
            <v>3525102108840001</v>
          </cell>
          <cell r="J519"/>
          <cell r="K519"/>
          <cell r="L519"/>
          <cell r="M519" t="str">
            <v>D3</v>
          </cell>
          <cell r="N519" t="str">
            <v>Teknik Mesin</v>
          </cell>
          <cell r="O519"/>
          <cell r="P519" t="str">
            <v>2007</v>
          </cell>
          <cell r="Q519">
            <v>41233</v>
          </cell>
          <cell r="R519">
            <v>41989</v>
          </cell>
          <cell r="S519" t="str">
            <v>Definitif</v>
          </cell>
          <cell r="T519" t="str">
            <v>Pelaksana Adm. PK, Laboratorium &amp; Mekanik Bagian Pengendalian Kualitas</v>
          </cell>
          <cell r="U519" t="str">
            <v>Pelaksana Adm. PK, Laboratorium &amp; Mekanik Bagian Pengendalian Kualitas</v>
          </cell>
          <cell r="V519">
            <v>44061</v>
          </cell>
          <cell r="W519" t="str">
            <v>UNIT PENGENDALIAN KUALITAS</v>
          </cell>
          <cell r="X519" t="str">
            <v>PABRIK PENGECORAN</v>
          </cell>
          <cell r="Y519" t="str">
            <v>Core</v>
          </cell>
          <cell r="Z519">
            <v>6</v>
          </cell>
          <cell r="AA519">
            <v>2</v>
          </cell>
          <cell r="AB519">
            <v>44424</v>
          </cell>
          <cell r="AC519">
            <v>4900000</v>
          </cell>
          <cell r="AD519">
            <v>544444</v>
          </cell>
          <cell r="AE519">
            <v>895505.55555555597</v>
          </cell>
          <cell r="AF519">
            <v>0</v>
          </cell>
          <cell r="AG519">
            <v>6339949.555555556</v>
          </cell>
          <cell r="AH519">
            <v>3675000</v>
          </cell>
          <cell r="AI519">
            <v>408333.33333333337</v>
          </cell>
          <cell r="AJ519">
            <v>895505.55555555597</v>
          </cell>
          <cell r="AK519">
            <v>0</v>
          </cell>
          <cell r="AL519">
            <v>4978838.8888888899</v>
          </cell>
          <cell r="AM519" t="str">
            <v>A</v>
          </cell>
          <cell r="AN519" t="str">
            <v>-</v>
          </cell>
          <cell r="AO519" t="str">
            <v>-</v>
          </cell>
          <cell r="AP519" t="str">
            <v>FOU</v>
          </cell>
          <cell r="AQ519" t="str">
            <v>-</v>
          </cell>
          <cell r="AR519" t="str">
            <v>TTL</v>
          </cell>
          <cell r="AS519" t="str">
            <v>TL</v>
          </cell>
          <cell r="AT519" t="str">
            <v>BPP</v>
          </cell>
          <cell r="AU519" t="str">
            <v>KT</v>
          </cell>
          <cell r="AV519" t="str">
            <v>NT</v>
          </cell>
          <cell r="AW519" t="str">
            <v>D</v>
          </cell>
        </row>
        <row r="520">
          <cell r="C520">
            <v>845596</v>
          </cell>
          <cell r="D520" t="str">
            <v>Serang</v>
          </cell>
          <cell r="E520">
            <v>30934</v>
          </cell>
          <cell r="F520" t="str">
            <v>P</v>
          </cell>
          <cell r="G520" t="str">
            <v>Islam</v>
          </cell>
          <cell r="H520" t="str">
            <v>K/-</v>
          </cell>
          <cell r="I520" t="str">
            <v>3329071507670002</v>
          </cell>
          <cell r="J520"/>
          <cell r="K520"/>
          <cell r="L520"/>
          <cell r="M520" t="str">
            <v>S1</v>
          </cell>
          <cell r="N520" t="str">
            <v>Manajemen</v>
          </cell>
          <cell r="O520"/>
          <cell r="P520">
            <v>2006</v>
          </cell>
          <cell r="Q520">
            <v>41883</v>
          </cell>
          <cell r="R520">
            <v>42005</v>
          </cell>
          <cell r="S520" t="str">
            <v>Definitif</v>
          </cell>
          <cell r="T520" t="str">
            <v xml:space="preserve">Pelaksana Pengendali Pekerjaan  </v>
          </cell>
          <cell r="U520" t="str">
            <v xml:space="preserve">Pelaksana Pengendali Pekerjaan  </v>
          </cell>
          <cell r="V520" t="str">
            <v>-</v>
          </cell>
          <cell r="W520" t="str">
            <v>BIDANG PPP &amp; INVENTORI</v>
          </cell>
          <cell r="X520" t="str">
            <v>DIVISI PEMBANGKIT</v>
          </cell>
          <cell r="Y520" t="str">
            <v>Core</v>
          </cell>
          <cell r="Z520">
            <v>6</v>
          </cell>
          <cell r="AA520">
            <v>2</v>
          </cell>
          <cell r="AB520">
            <v>44424</v>
          </cell>
          <cell r="AC520">
            <v>4900000</v>
          </cell>
          <cell r="AD520">
            <v>544444</v>
          </cell>
          <cell r="AE520">
            <v>610655.55555555597</v>
          </cell>
          <cell r="AF520">
            <v>0</v>
          </cell>
          <cell r="AG520">
            <v>6055099.555555556</v>
          </cell>
          <cell r="AH520">
            <v>2450000</v>
          </cell>
          <cell r="AI520">
            <v>0</v>
          </cell>
          <cell r="AJ520">
            <v>0</v>
          </cell>
          <cell r="AK520">
            <v>0</v>
          </cell>
          <cell r="AL520">
            <v>2450000</v>
          </cell>
          <cell r="AM520" t="str">
            <v>A</v>
          </cell>
          <cell r="AN520" t="str">
            <v>H</v>
          </cell>
          <cell r="AO520">
            <v>44433</v>
          </cell>
          <cell r="AP520" t="str">
            <v>DPM</v>
          </cell>
          <cell r="AQ520" t="str">
            <v>PIV</v>
          </cell>
          <cell r="AR520" t="str">
            <v>TTL</v>
          </cell>
          <cell r="AS520" t="str">
            <v>TTL</v>
          </cell>
          <cell r="AT520" t="str">
            <v>-</v>
          </cell>
          <cell r="AU520" t="str">
            <v>KT</v>
          </cell>
          <cell r="AV520" t="str">
            <v>NT</v>
          </cell>
          <cell r="AW520" t="str">
            <v>F</v>
          </cell>
        </row>
        <row r="521">
          <cell r="C521">
            <v>845507</v>
          </cell>
          <cell r="D521" t="str">
            <v>Ciamis</v>
          </cell>
          <cell r="E521">
            <v>30950</v>
          </cell>
          <cell r="F521" t="str">
            <v>P</v>
          </cell>
          <cell r="G521" t="str">
            <v>Islam</v>
          </cell>
          <cell r="H521" t="str">
            <v>K/2</v>
          </cell>
          <cell r="I521" t="str">
            <v>3328102509840002</v>
          </cell>
          <cell r="J521"/>
          <cell r="K521"/>
          <cell r="L521"/>
          <cell r="M521" t="str">
            <v>S1</v>
          </cell>
          <cell r="N521" t="str">
            <v>Teknik Industri</v>
          </cell>
          <cell r="O521" t="str">
            <v>Universitas Mercu Buana</v>
          </cell>
          <cell r="P521">
            <v>2006</v>
          </cell>
          <cell r="Q521">
            <v>40725</v>
          </cell>
          <cell r="R521">
            <v>40817</v>
          </cell>
          <cell r="S521" t="str">
            <v>Definitif</v>
          </cell>
          <cell r="T521" t="str">
            <v>Senior Manager PPP &amp; Inventory</v>
          </cell>
          <cell r="U521" t="str">
            <v>Senior Manager PPP &amp; Inventory</v>
          </cell>
          <cell r="V521">
            <v>44562</v>
          </cell>
          <cell r="W521" t="str">
            <v>BIDANG PPP &amp; INVENTORI</v>
          </cell>
          <cell r="X521" t="str">
            <v>DIVISI SUMBER DAYA AIR</v>
          </cell>
          <cell r="Y521" t="str">
            <v>Core</v>
          </cell>
          <cell r="Z521">
            <v>2</v>
          </cell>
          <cell r="AA521">
            <v>6</v>
          </cell>
          <cell r="AB521">
            <v>44424</v>
          </cell>
          <cell r="AC521">
            <v>8900000</v>
          </cell>
          <cell r="AD521">
            <v>988889</v>
          </cell>
          <cell r="AE521">
            <v>-142323.88888888806</v>
          </cell>
          <cell r="AF521">
            <v>3468750</v>
          </cell>
          <cell r="AG521">
            <v>13215315.111111112</v>
          </cell>
          <cell r="AH521">
            <v>6675000</v>
          </cell>
          <cell r="AI521">
            <v>741666.66666666663</v>
          </cell>
          <cell r="AJ521">
            <v>-142323.88888888806</v>
          </cell>
          <cell r="AK521">
            <v>1734375</v>
          </cell>
          <cell r="AL521">
            <v>9008717.7777777798</v>
          </cell>
          <cell r="AM521" t="str">
            <v>A</v>
          </cell>
          <cell r="AN521" t="str">
            <v>-</v>
          </cell>
          <cell r="AO521" t="str">
            <v>-</v>
          </cell>
          <cell r="AP521" t="str">
            <v>DSA</v>
          </cell>
          <cell r="AQ521" t="str">
            <v>PIV</v>
          </cell>
          <cell r="AR521" t="str">
            <v>TTL</v>
          </cell>
          <cell r="AS521" t="str">
            <v>TTL</v>
          </cell>
          <cell r="AT521" t="str">
            <v>-</v>
          </cell>
          <cell r="AU521" t="str">
            <v>KT</v>
          </cell>
          <cell r="AV521" t="str">
            <v>T</v>
          </cell>
          <cell r="AW521" t="str">
            <v>F</v>
          </cell>
        </row>
        <row r="522">
          <cell r="C522">
            <v>846305</v>
          </cell>
          <cell r="D522" t="str">
            <v>Serang</v>
          </cell>
          <cell r="E522">
            <v>30952</v>
          </cell>
          <cell r="F522" t="str">
            <v>P</v>
          </cell>
          <cell r="G522" t="str">
            <v>Islam</v>
          </cell>
          <cell r="H522" t="str">
            <v>K/2</v>
          </cell>
          <cell r="I522"/>
          <cell r="J522"/>
          <cell r="K522"/>
          <cell r="L522"/>
          <cell r="M522" t="str">
            <v>D3</v>
          </cell>
          <cell r="N522" t="str">
            <v>Teknik dan Manajemen Industri</v>
          </cell>
          <cell r="O522"/>
          <cell r="P522" t="str">
            <v>-</v>
          </cell>
          <cell r="Q522">
            <v>43877</v>
          </cell>
          <cell r="R522">
            <v>44243</v>
          </cell>
          <cell r="S522" t="str">
            <v>Definitif</v>
          </cell>
          <cell r="T522" t="str">
            <v>Pelaksana Administrasi K3LH</v>
          </cell>
          <cell r="U522" t="str">
            <v>Pelaksana Administrasi K3LH</v>
          </cell>
          <cell r="V522" t="str">
            <v>-</v>
          </cell>
          <cell r="W522" t="str">
            <v>UNIT PENGENDALIAN KUALITAS</v>
          </cell>
          <cell r="X522" t="str">
            <v>PABRIK KOMPONEN TURBIN</v>
          </cell>
          <cell r="Y522" t="str">
            <v>Core</v>
          </cell>
          <cell r="Z522">
            <v>6</v>
          </cell>
          <cell r="AA522">
            <v>1</v>
          </cell>
          <cell r="AB522">
            <v>44424</v>
          </cell>
          <cell r="AC522">
            <v>4500000</v>
          </cell>
          <cell r="AD522">
            <v>500000</v>
          </cell>
          <cell r="AE522">
            <v>35100</v>
          </cell>
          <cell r="AF522">
            <v>0</v>
          </cell>
          <cell r="AG522">
            <v>5035100</v>
          </cell>
          <cell r="AH522">
            <v>3375000</v>
          </cell>
          <cell r="AI522">
            <v>375000</v>
          </cell>
          <cell r="AJ522">
            <v>35100</v>
          </cell>
          <cell r="AK522">
            <v>0</v>
          </cell>
          <cell r="AL522">
            <v>3785100</v>
          </cell>
          <cell r="AM522" t="str">
            <v>A</v>
          </cell>
          <cell r="AN522" t="str">
            <v>-</v>
          </cell>
          <cell r="AO522" t="str">
            <v>-</v>
          </cell>
          <cell r="AP522" t="str">
            <v>PKT</v>
          </cell>
          <cell r="AQ522" t="str">
            <v>-</v>
          </cell>
          <cell r="AR522" t="str">
            <v>TADM</v>
          </cell>
          <cell r="AS522" t="str">
            <v>TL</v>
          </cell>
          <cell r="AT522" t="str">
            <v>-</v>
          </cell>
          <cell r="AU522" t="str">
            <v>KT</v>
          </cell>
          <cell r="AV522" t="str">
            <v>T</v>
          </cell>
          <cell r="AW522" t="str">
            <v>D</v>
          </cell>
        </row>
        <row r="523">
          <cell r="C523">
            <v>845536</v>
          </cell>
          <cell r="D523" t="str">
            <v>Magelang</v>
          </cell>
          <cell r="E523">
            <v>30956</v>
          </cell>
          <cell r="F523" t="str">
            <v>P</v>
          </cell>
          <cell r="G523" t="str">
            <v>Katolik</v>
          </cell>
          <cell r="H523" t="str">
            <v>K/-</v>
          </cell>
          <cell r="I523" t="str">
            <v>3308070110840002</v>
          </cell>
          <cell r="J523" t="str">
            <v>Dusun Malang RT 001/RW 039, Kelurahan Caturharjo Sleman</v>
          </cell>
          <cell r="K523"/>
          <cell r="L523" t="str">
            <v>candra.avianto@barata.id</v>
          </cell>
          <cell r="M523" t="str">
            <v>S1</v>
          </cell>
          <cell r="N523" t="str">
            <v xml:space="preserve">Psikologi </v>
          </cell>
          <cell r="O523" t="str">
            <v>Universitas Sanata Dharma, Yogyakarta</v>
          </cell>
          <cell r="P523">
            <v>2008</v>
          </cell>
          <cell r="Q523">
            <v>41410</v>
          </cell>
          <cell r="R523">
            <v>41533</v>
          </cell>
          <cell r="S523" t="str">
            <v>Definitif</v>
          </cell>
          <cell r="T523" t="str">
            <v>Senior Manager Pengembangan Organisasi &amp; SDM</v>
          </cell>
          <cell r="U523" t="str">
            <v>Senior Manager Pengembangan Organisasi &amp; SDM</v>
          </cell>
          <cell r="V523">
            <v>44120</v>
          </cell>
          <cell r="W523" t="str">
            <v>BIDANG PENGEMBANGAN ORGANISASI &amp; SDM</v>
          </cell>
          <cell r="X523" t="str">
            <v>BIRO HUMAN CAPITAL</v>
          </cell>
          <cell r="Y523" t="str">
            <v>Support</v>
          </cell>
          <cell r="Z523">
            <v>2</v>
          </cell>
          <cell r="AA523">
            <v>7</v>
          </cell>
          <cell r="AB523">
            <v>44562</v>
          </cell>
          <cell r="AC523">
            <v>9900000</v>
          </cell>
          <cell r="AD523">
            <v>1100000</v>
          </cell>
          <cell r="AE523">
            <v>-308238.88888888806</v>
          </cell>
          <cell r="AF523">
            <v>3246750</v>
          </cell>
          <cell r="AG523">
            <v>13938511.111111112</v>
          </cell>
          <cell r="AH523">
            <v>7425000</v>
          </cell>
          <cell r="AI523">
            <v>825000</v>
          </cell>
          <cell r="AJ523">
            <v>-290000</v>
          </cell>
          <cell r="AK523">
            <v>1623375</v>
          </cell>
          <cell r="AL523">
            <v>9583375</v>
          </cell>
          <cell r="AM523" t="str">
            <v>A</v>
          </cell>
          <cell r="AN523" t="str">
            <v>-</v>
          </cell>
          <cell r="AO523" t="str">
            <v>-</v>
          </cell>
          <cell r="AP523" t="str">
            <v>BHC</v>
          </cell>
          <cell r="AQ523" t="str">
            <v>-</v>
          </cell>
          <cell r="AR523" t="str">
            <v>TADM</v>
          </cell>
          <cell r="AS523" t="str">
            <v>TADM</v>
          </cell>
          <cell r="AT523" t="str">
            <v>-</v>
          </cell>
          <cell r="AU523" t="str">
            <v>KT</v>
          </cell>
          <cell r="AV523" t="str">
            <v>NT</v>
          </cell>
          <cell r="AW523" t="str">
            <v>F</v>
          </cell>
        </row>
        <row r="524">
          <cell r="C524">
            <v>845501</v>
          </cell>
          <cell r="D524" t="str">
            <v>Madiun</v>
          </cell>
          <cell r="E524">
            <v>30970</v>
          </cell>
          <cell r="F524" t="str">
            <v>P</v>
          </cell>
          <cell r="G524" t="str">
            <v>Islam</v>
          </cell>
          <cell r="H524" t="str">
            <v>K/3</v>
          </cell>
          <cell r="I524" t="str">
            <v>3210172203950001</v>
          </cell>
          <cell r="J524"/>
          <cell r="K524"/>
          <cell r="L524"/>
          <cell r="M524" t="str">
            <v>S1</v>
          </cell>
          <cell r="N524" t="str">
            <v>Teknik Material</v>
          </cell>
          <cell r="O524"/>
          <cell r="P524">
            <v>2008</v>
          </cell>
          <cell r="Q524">
            <v>40634</v>
          </cell>
          <cell r="R524">
            <v>40725</v>
          </cell>
          <cell r="S524" t="str">
            <v>Pjs.</v>
          </cell>
          <cell r="T524" t="str">
            <v>Senior Manager SHE</v>
          </cell>
          <cell r="U524" t="str">
            <v>Pjs. Senior Manager SHE</v>
          </cell>
          <cell r="V524">
            <v>44652</v>
          </cell>
          <cell r="W524" t="str">
            <v>BIDANG SHE</v>
          </cell>
          <cell r="X524" t="str">
            <v>BIRO SISTEM, MUTU &amp; K3LH</v>
          </cell>
          <cell r="Y524" t="str">
            <v>Support</v>
          </cell>
          <cell r="Z524">
            <v>2</v>
          </cell>
          <cell r="AA524">
            <v>6</v>
          </cell>
          <cell r="AB524">
            <v>44424</v>
          </cell>
          <cell r="AC524">
            <v>8900000</v>
          </cell>
          <cell r="AD524">
            <v>988889</v>
          </cell>
          <cell r="AE524">
            <v>691331.11111111147</v>
          </cell>
          <cell r="AF524">
            <v>2922075</v>
          </cell>
          <cell r="AG524">
            <v>13502295.111111112</v>
          </cell>
          <cell r="AH524">
            <v>6675000</v>
          </cell>
          <cell r="AI524">
            <v>741666.66666666663</v>
          </cell>
          <cell r="AJ524">
            <v>691331.11111111147</v>
          </cell>
          <cell r="AK524">
            <v>1461037.5</v>
          </cell>
          <cell r="AL524">
            <v>9569035.277777778</v>
          </cell>
          <cell r="AM524" t="str">
            <v>A</v>
          </cell>
          <cell r="AN524" t="str">
            <v>-</v>
          </cell>
          <cell r="AO524" t="str">
            <v>-</v>
          </cell>
          <cell r="AP524" t="str">
            <v>BSQ</v>
          </cell>
          <cell r="AQ524" t="str">
            <v>-</v>
          </cell>
          <cell r="AR524" t="str">
            <v>TADM</v>
          </cell>
          <cell r="AS524" t="str">
            <v>TADM</v>
          </cell>
          <cell r="AT524" t="str">
            <v>-</v>
          </cell>
          <cell r="AU524" t="str">
            <v>KT</v>
          </cell>
          <cell r="AV524" t="str">
            <v>T</v>
          </cell>
          <cell r="AW524" t="str">
            <v>F</v>
          </cell>
        </row>
        <row r="525">
          <cell r="C525">
            <v>846120</v>
          </cell>
          <cell r="D525" t="str">
            <v>Serang</v>
          </cell>
          <cell r="E525">
            <v>30973</v>
          </cell>
          <cell r="F525" t="str">
            <v>P</v>
          </cell>
          <cell r="G525" t="str">
            <v>Islam</v>
          </cell>
          <cell r="H525" t="str">
            <v>K/2</v>
          </cell>
          <cell r="I525" t="str">
            <v>3672021810840001</v>
          </cell>
          <cell r="J525" t="str">
            <v>Link Ketileng Timur Rt.13 Rw.1  Cilegon</v>
          </cell>
          <cell r="K525"/>
          <cell r="L525"/>
          <cell r="M525" t="str">
            <v>SMA/SMK</v>
          </cell>
          <cell r="N525" t="str">
            <v>TEKNIK MESIN INDUSTRI</v>
          </cell>
          <cell r="O525"/>
          <cell r="P525" t="str">
            <v>-</v>
          </cell>
          <cell r="Q525">
            <v>43374</v>
          </cell>
          <cell r="R525">
            <v>43374</v>
          </cell>
          <cell r="S525" t="str">
            <v>Definitif</v>
          </cell>
          <cell r="T525" t="str">
            <v>Operator Mesin</v>
          </cell>
          <cell r="U525" t="str">
            <v>Operator Mesin</v>
          </cell>
          <cell r="V525">
            <v>44105</v>
          </cell>
          <cell r="W525" t="str">
            <v>PRODUKSI PERMESINAN</v>
          </cell>
          <cell r="X525" t="str">
            <v>PABRIK KOMPONEN TURBIN</v>
          </cell>
          <cell r="Y525" t="str">
            <v>Core</v>
          </cell>
          <cell r="Z525">
            <v>6</v>
          </cell>
          <cell r="AA525">
            <v>1</v>
          </cell>
          <cell r="AB525">
            <v>44424</v>
          </cell>
          <cell r="AC525">
            <v>4500000</v>
          </cell>
          <cell r="AD525">
            <v>500000</v>
          </cell>
          <cell r="AE525">
            <v>253100</v>
          </cell>
          <cell r="AF525">
            <v>0</v>
          </cell>
          <cell r="AG525">
            <v>5253100</v>
          </cell>
          <cell r="AH525">
            <v>3375000</v>
          </cell>
          <cell r="AI525">
            <v>375000</v>
          </cell>
          <cell r="AJ525">
            <v>253100</v>
          </cell>
          <cell r="AK525">
            <v>0</v>
          </cell>
          <cell r="AL525">
            <v>4003100</v>
          </cell>
          <cell r="AM525" t="str">
            <v>A</v>
          </cell>
          <cell r="AN525" t="str">
            <v>-</v>
          </cell>
          <cell r="AO525" t="str">
            <v>-</v>
          </cell>
          <cell r="AP525" t="str">
            <v>PKT</v>
          </cell>
          <cell r="AQ525" t="str">
            <v>-</v>
          </cell>
          <cell r="AR525" t="str">
            <v>TL</v>
          </cell>
          <cell r="AS525" t="str">
            <v>TL</v>
          </cell>
          <cell r="AT525" t="str">
            <v>-</v>
          </cell>
          <cell r="AU525" t="str">
            <v>KT</v>
          </cell>
          <cell r="AV525" t="str">
            <v>T</v>
          </cell>
          <cell r="AW525" t="str">
            <v>C</v>
          </cell>
        </row>
        <row r="526">
          <cell r="C526">
            <v>846121</v>
          </cell>
          <cell r="D526" t="str">
            <v>Cilegon</v>
          </cell>
          <cell r="E526">
            <v>30991</v>
          </cell>
          <cell r="F526" t="str">
            <v>P</v>
          </cell>
          <cell r="G526" t="str">
            <v>Islam</v>
          </cell>
          <cell r="H526" t="str">
            <v>K/1</v>
          </cell>
          <cell r="I526" t="str">
            <v>3672080301900005</v>
          </cell>
          <cell r="J526" t="str">
            <v>Jl Raya Serang 001/001 Ds.Jombang Kali Jombang Cilegon</v>
          </cell>
          <cell r="K526"/>
          <cell r="L526"/>
          <cell r="M526" t="str">
            <v>SMA/SMK</v>
          </cell>
          <cell r="N526" t="str">
            <v>LISTRIK INDUSTRI</v>
          </cell>
          <cell r="O526"/>
          <cell r="P526" t="str">
            <v>-</v>
          </cell>
          <cell r="Q526">
            <v>43374</v>
          </cell>
          <cell r="R526">
            <v>43374</v>
          </cell>
          <cell r="S526" t="str">
            <v>Definitif</v>
          </cell>
          <cell r="T526" t="str">
            <v>Operator Mesin</v>
          </cell>
          <cell r="U526" t="str">
            <v>Operator Mesin</v>
          </cell>
          <cell r="V526">
            <v>44105</v>
          </cell>
          <cell r="W526" t="str">
            <v>PRODUKSI PERMESINAN</v>
          </cell>
          <cell r="X526" t="str">
            <v>PABRIK KOMPONEN TURBIN</v>
          </cell>
          <cell r="Y526" t="str">
            <v>Core</v>
          </cell>
          <cell r="Z526">
            <v>6</v>
          </cell>
          <cell r="AA526">
            <v>1</v>
          </cell>
          <cell r="AB526">
            <v>44424</v>
          </cell>
          <cell r="AC526">
            <v>4500000</v>
          </cell>
          <cell r="AD526">
            <v>500000</v>
          </cell>
          <cell r="AE526">
            <v>253100</v>
          </cell>
          <cell r="AF526">
            <v>0</v>
          </cell>
          <cell r="AG526">
            <v>5253100</v>
          </cell>
          <cell r="AH526">
            <v>3375000</v>
          </cell>
          <cell r="AI526">
            <v>375000</v>
          </cell>
          <cell r="AJ526">
            <v>253100</v>
          </cell>
          <cell r="AK526">
            <v>0</v>
          </cell>
          <cell r="AL526">
            <v>4003100</v>
          </cell>
          <cell r="AM526" t="str">
            <v>A</v>
          </cell>
          <cell r="AN526" t="str">
            <v>-</v>
          </cell>
          <cell r="AO526" t="str">
            <v>-</v>
          </cell>
          <cell r="AP526" t="str">
            <v>PKT</v>
          </cell>
          <cell r="AQ526" t="str">
            <v>-</v>
          </cell>
          <cell r="AR526" t="str">
            <v>TL</v>
          </cell>
          <cell r="AS526" t="str">
            <v>TL</v>
          </cell>
          <cell r="AT526" t="str">
            <v>-</v>
          </cell>
          <cell r="AU526" t="str">
            <v>KT</v>
          </cell>
          <cell r="AV526" t="str">
            <v>T</v>
          </cell>
          <cell r="AW526" t="str">
            <v>C</v>
          </cell>
        </row>
        <row r="527">
          <cell r="C527">
            <v>846228</v>
          </cell>
          <cell r="D527" t="str">
            <v>Serang</v>
          </cell>
          <cell r="E527">
            <v>31005</v>
          </cell>
          <cell r="F527" t="str">
            <v>P</v>
          </cell>
          <cell r="G527" t="str">
            <v>Islam</v>
          </cell>
          <cell r="H527" t="str">
            <v>K/2</v>
          </cell>
          <cell r="I527" t="str">
            <v>3604321911840003</v>
          </cell>
          <cell r="J527" t="str">
            <v>Link Kp Pamekser Rt Rw 012 003 Kel Desa Batukuda Kec. Mancak Serang</v>
          </cell>
          <cell r="K527"/>
          <cell r="L527"/>
          <cell r="M527" t="str">
            <v>SMA/SMK</v>
          </cell>
          <cell r="N527" t="str">
            <v>-</v>
          </cell>
          <cell r="O527"/>
          <cell r="P527" t="str">
            <v>-</v>
          </cell>
          <cell r="Q527">
            <v>43374</v>
          </cell>
          <cell r="R527">
            <v>43374</v>
          </cell>
          <cell r="S527" t="str">
            <v>Definitif</v>
          </cell>
          <cell r="T527" t="str">
            <v>Operator Mesin</v>
          </cell>
          <cell r="U527" t="str">
            <v>Operator Mesin</v>
          </cell>
          <cell r="V527">
            <v>44105</v>
          </cell>
          <cell r="W527" t="str">
            <v>PRODUKSI FABRIKASI</v>
          </cell>
          <cell r="X527" t="str">
            <v>PABRIK KOMPONEN TURBIN</v>
          </cell>
          <cell r="Y527" t="str">
            <v>Core</v>
          </cell>
          <cell r="Z527">
            <v>6</v>
          </cell>
          <cell r="AA527">
            <v>1</v>
          </cell>
          <cell r="AB527">
            <v>44424</v>
          </cell>
          <cell r="AC527">
            <v>4500000</v>
          </cell>
          <cell r="AD527">
            <v>500000</v>
          </cell>
          <cell r="AE527">
            <v>818400</v>
          </cell>
          <cell r="AF527">
            <v>0</v>
          </cell>
          <cell r="AG527">
            <v>5818400</v>
          </cell>
          <cell r="AH527">
            <v>3375000</v>
          </cell>
          <cell r="AI527">
            <v>375000</v>
          </cell>
          <cell r="AJ527">
            <v>818400</v>
          </cell>
          <cell r="AK527">
            <v>0</v>
          </cell>
          <cell r="AL527">
            <v>4568400</v>
          </cell>
          <cell r="AM527" t="str">
            <v>A</v>
          </cell>
          <cell r="AN527" t="str">
            <v>-</v>
          </cell>
          <cell r="AO527" t="str">
            <v>-</v>
          </cell>
          <cell r="AP527" t="str">
            <v>PKT</v>
          </cell>
          <cell r="AQ527" t="str">
            <v>-</v>
          </cell>
          <cell r="AR527" t="str">
            <v>TL</v>
          </cell>
          <cell r="AS527" t="str">
            <v>TL</v>
          </cell>
          <cell r="AT527" t="str">
            <v>-</v>
          </cell>
          <cell r="AU527" t="str">
            <v>KT</v>
          </cell>
          <cell r="AV527" t="str">
            <v>T</v>
          </cell>
          <cell r="AW527" t="str">
            <v>C</v>
          </cell>
        </row>
        <row r="528">
          <cell r="C528">
            <v>846197</v>
          </cell>
          <cell r="D528" t="str">
            <v>Medan</v>
          </cell>
          <cell r="E528">
            <v>31018</v>
          </cell>
          <cell r="F528" t="str">
            <v>P</v>
          </cell>
          <cell r="G528" t="str">
            <v>Kristen</v>
          </cell>
          <cell r="H528" t="str">
            <v>K/1</v>
          </cell>
          <cell r="I528" t="str">
            <v>3672070212840002</v>
          </cell>
          <cell r="J528" t="str">
            <v>METRO GRAND CENDANA BLOK N.15 NO.8 DS/KEL.KEBON DALEM RT/RW.003/010 KEC.PURWAKARTA KOTA CILEGON BANTEN KOTA CILEGON</v>
          </cell>
          <cell r="K528"/>
          <cell r="L528"/>
          <cell r="M528" t="str">
            <v>SMA/SMK</v>
          </cell>
          <cell r="N528" t="str">
            <v>IPS</v>
          </cell>
          <cell r="O528"/>
          <cell r="P528" t="str">
            <v>-</v>
          </cell>
          <cell r="Q528">
            <v>43374</v>
          </cell>
          <cell r="R528">
            <v>43374</v>
          </cell>
          <cell r="S528" t="str">
            <v>Definitif</v>
          </cell>
          <cell r="T528" t="str">
            <v>Fitter</v>
          </cell>
          <cell r="U528" t="str">
            <v>Fitter</v>
          </cell>
          <cell r="V528">
            <v>44105</v>
          </cell>
          <cell r="W528" t="str">
            <v>PRODUKSI KOMPONEN</v>
          </cell>
          <cell r="X528" t="str">
            <v>PABRIK KOMPONEN TURBIN</v>
          </cell>
          <cell r="Y528" t="str">
            <v>Core</v>
          </cell>
          <cell r="Z528">
            <v>6</v>
          </cell>
          <cell r="AA528">
            <v>1</v>
          </cell>
          <cell r="AB528">
            <v>44424</v>
          </cell>
          <cell r="AC528">
            <v>4500000</v>
          </cell>
          <cell r="AD528">
            <v>500000</v>
          </cell>
          <cell r="AE528">
            <v>69400</v>
          </cell>
          <cell r="AF528">
            <v>0</v>
          </cell>
          <cell r="AG528">
            <v>5069400</v>
          </cell>
          <cell r="AH528">
            <v>3375000</v>
          </cell>
          <cell r="AI528">
            <v>375000</v>
          </cell>
          <cell r="AJ528">
            <v>69400</v>
          </cell>
          <cell r="AK528">
            <v>0</v>
          </cell>
          <cell r="AL528">
            <v>3819400</v>
          </cell>
          <cell r="AM528" t="str">
            <v>A</v>
          </cell>
          <cell r="AN528" t="str">
            <v>-</v>
          </cell>
          <cell r="AO528" t="str">
            <v>-</v>
          </cell>
          <cell r="AP528" t="str">
            <v>PKT</v>
          </cell>
          <cell r="AQ528" t="str">
            <v>-</v>
          </cell>
          <cell r="AR528" t="str">
            <v>TL</v>
          </cell>
          <cell r="AS528" t="str">
            <v>TL</v>
          </cell>
          <cell r="AT528" t="str">
            <v>-</v>
          </cell>
          <cell r="AU528" t="str">
            <v>KT</v>
          </cell>
          <cell r="AV528" t="str">
            <v>NT</v>
          </cell>
          <cell r="AW528" t="str">
            <v>C</v>
          </cell>
        </row>
        <row r="529">
          <cell r="C529">
            <v>846282</v>
          </cell>
          <cell r="D529" t="str">
            <v>Jakarta</v>
          </cell>
          <cell r="E529">
            <v>31032</v>
          </cell>
          <cell r="F529" t="str">
            <v>P</v>
          </cell>
          <cell r="G529" t="str">
            <v>Islam</v>
          </cell>
          <cell r="H529" t="str">
            <v>BK</v>
          </cell>
          <cell r="I529" t="str">
            <v>3525012010830001</v>
          </cell>
          <cell r="J529" t="str">
            <v>Jl. Cilungup Indah No. 14 Rt 004/002 Ds. Durensawit Kec. Durensawit Jakarta Timur</v>
          </cell>
          <cell r="K529"/>
          <cell r="L529"/>
          <cell r="M529" t="str">
            <v>S1</v>
          </cell>
          <cell r="N529" t="str">
            <v>Mechanical Engineering</v>
          </cell>
          <cell r="O529"/>
          <cell r="P529" t="str">
            <v>-</v>
          </cell>
          <cell r="Q529">
            <v>43374</v>
          </cell>
          <cell r="R529">
            <v>43374</v>
          </cell>
          <cell r="S529" t="str">
            <v>Definitif</v>
          </cell>
          <cell r="T529" t="str">
            <v>Officer Bagian Pengadaan</v>
          </cell>
          <cell r="U529" t="str">
            <v>Officer Bagian Pengadaan</v>
          </cell>
          <cell r="V529">
            <v>44105</v>
          </cell>
          <cell r="W529" t="str">
            <v>BAGIAN PENGADAAN</v>
          </cell>
          <cell r="X529" t="str">
            <v>DIVISI PEMBANGKIT</v>
          </cell>
          <cell r="Y529" t="str">
            <v>Support</v>
          </cell>
          <cell r="Z529">
            <v>5</v>
          </cell>
          <cell r="AA529">
            <v>4</v>
          </cell>
          <cell r="AB529">
            <v>44424</v>
          </cell>
          <cell r="AC529">
            <v>6900000</v>
          </cell>
          <cell r="AD529">
            <v>766667</v>
          </cell>
          <cell r="AE529">
            <v>656791.41666666605</v>
          </cell>
          <cell r="AF529">
            <v>0</v>
          </cell>
          <cell r="AG529">
            <v>8323458.416666666</v>
          </cell>
          <cell r="AH529">
            <v>5175000</v>
          </cell>
          <cell r="AI529">
            <v>575000</v>
          </cell>
          <cell r="AJ529">
            <v>656791.41666666605</v>
          </cell>
          <cell r="AK529">
            <v>0</v>
          </cell>
          <cell r="AL529">
            <v>6406791.416666666</v>
          </cell>
          <cell r="AM529" t="str">
            <v>A</v>
          </cell>
          <cell r="AN529" t="str">
            <v>-</v>
          </cell>
          <cell r="AO529" t="str">
            <v>-</v>
          </cell>
          <cell r="AP529" t="str">
            <v>DPM</v>
          </cell>
          <cell r="AQ529" t="str">
            <v>PEM</v>
          </cell>
          <cell r="AR529" t="str">
            <v>TTL</v>
          </cell>
          <cell r="AS529" t="str">
            <v>TTL</v>
          </cell>
          <cell r="AT529" t="str">
            <v>-</v>
          </cell>
          <cell r="AU529" t="str">
            <v>KT</v>
          </cell>
          <cell r="AV529" t="str">
            <v>T</v>
          </cell>
          <cell r="AW529" t="str">
            <v>F</v>
          </cell>
        </row>
        <row r="530">
          <cell r="C530">
            <v>845480</v>
          </cell>
          <cell r="D530" t="str">
            <v>Ngawi</v>
          </cell>
          <cell r="E530">
            <v>31037</v>
          </cell>
          <cell r="F530" t="str">
            <v>P</v>
          </cell>
          <cell r="G530" t="str">
            <v>Islam</v>
          </cell>
          <cell r="H530" t="str">
            <v>K/1</v>
          </cell>
          <cell r="I530" t="str">
            <v>3578142112840001</v>
          </cell>
          <cell r="J530"/>
          <cell r="K530"/>
          <cell r="L530"/>
          <cell r="M530" t="str">
            <v>STM</v>
          </cell>
          <cell r="N530" t="str">
            <v xml:space="preserve"> Listrik </v>
          </cell>
          <cell r="O530"/>
          <cell r="P530">
            <v>2003</v>
          </cell>
          <cell r="Q530">
            <v>39860</v>
          </cell>
          <cell r="R530">
            <v>39949</v>
          </cell>
          <cell r="S530" t="str">
            <v>Definitif</v>
          </cell>
          <cell r="T530" t="str">
            <v>Pelaksana Pemeliharaan Listrik B</v>
          </cell>
          <cell r="U530" t="str">
            <v>Pelaksana Pemeliharaan Listrik B</v>
          </cell>
          <cell r="V530">
            <v>44571</v>
          </cell>
          <cell r="W530" t="str">
            <v>BAGIAN PERAWATAN &amp; PERBAIKAN</v>
          </cell>
          <cell r="X530" t="str">
            <v>DIVISI INDUSTRI KOMPONEN &amp; PERMESINAN</v>
          </cell>
          <cell r="Y530" t="str">
            <v>Core</v>
          </cell>
          <cell r="Z530">
            <v>6</v>
          </cell>
          <cell r="AA530">
            <v>3</v>
          </cell>
          <cell r="AB530">
            <v>44424</v>
          </cell>
          <cell r="AC530">
            <v>5900000</v>
          </cell>
          <cell r="AD530">
            <v>655556</v>
          </cell>
          <cell r="AE530">
            <v>-65656</v>
          </cell>
          <cell r="AF530">
            <v>0</v>
          </cell>
          <cell r="AG530">
            <v>6489900</v>
          </cell>
          <cell r="AH530">
            <v>4425000</v>
          </cell>
          <cell r="AI530">
            <v>491667</v>
          </cell>
          <cell r="AJ530">
            <v>-65656</v>
          </cell>
          <cell r="AK530">
            <v>0</v>
          </cell>
          <cell r="AL530">
            <v>4851011</v>
          </cell>
          <cell r="AM530" t="str">
            <v>A</v>
          </cell>
          <cell r="AN530" t="str">
            <v>-</v>
          </cell>
          <cell r="AO530" t="str">
            <v>-</v>
          </cell>
          <cell r="AP530" t="str">
            <v>DKP</v>
          </cell>
          <cell r="AQ530" t="str">
            <v>MNT</v>
          </cell>
          <cell r="AR530" t="str">
            <v>TTL</v>
          </cell>
          <cell r="AS530" t="str">
            <v>TL</v>
          </cell>
          <cell r="AT530" t="str">
            <v>-</v>
          </cell>
          <cell r="AU530" t="str">
            <v>KT</v>
          </cell>
          <cell r="AV530" t="str">
            <v>T</v>
          </cell>
          <cell r="AW530" t="str">
            <v>C</v>
          </cell>
        </row>
        <row r="531">
          <cell r="C531">
            <v>846284</v>
          </cell>
          <cell r="D531" t="str">
            <v>Sumedang</v>
          </cell>
          <cell r="E531">
            <v>31043</v>
          </cell>
          <cell r="F531" t="str">
            <v>P</v>
          </cell>
          <cell r="G531" t="str">
            <v>Islam</v>
          </cell>
          <cell r="H531" t="str">
            <v>K/0</v>
          </cell>
          <cell r="I531" t="str">
            <v>3604042712840039</v>
          </cell>
          <cell r="J531" t="str">
            <v>Perum Pondok Cilagon Indah B.29/11 Cilegon</v>
          </cell>
          <cell r="K531"/>
          <cell r="L531"/>
          <cell r="M531" t="str">
            <v>D3</v>
          </cell>
          <cell r="N531" t="str">
            <v>AKUNTANSI</v>
          </cell>
          <cell r="O531"/>
          <cell r="P531" t="str">
            <v>-</v>
          </cell>
          <cell r="Q531">
            <v>43374</v>
          </cell>
          <cell r="R531">
            <v>43374</v>
          </cell>
          <cell r="S531" t="str">
            <v>Definitif</v>
          </cell>
          <cell r="T531" t="str">
            <v>Junior Officer Kawasan Berikat</v>
          </cell>
          <cell r="U531" t="str">
            <v>Junior Officer Kawasan Berikat</v>
          </cell>
          <cell r="V531">
            <v>44105</v>
          </cell>
          <cell r="W531" t="str">
            <v>BAGIAN KAWASAN BERIKAT</v>
          </cell>
          <cell r="X531" t="str">
            <v>DIVISI PEMBANGKIT</v>
          </cell>
          <cell r="Y531" t="str">
            <v>Support</v>
          </cell>
          <cell r="Z531">
            <v>5</v>
          </cell>
          <cell r="AA531">
            <v>3</v>
          </cell>
          <cell r="AB531">
            <v>44424</v>
          </cell>
          <cell r="AC531">
            <v>5900000</v>
          </cell>
          <cell r="AD531">
            <v>655556</v>
          </cell>
          <cell r="AE531">
            <v>43750.027777777053</v>
          </cell>
          <cell r="AF531">
            <v>0</v>
          </cell>
          <cell r="AG531">
            <v>6599306.0277777771</v>
          </cell>
          <cell r="AH531">
            <v>4425000</v>
          </cell>
          <cell r="AI531">
            <v>491666.66666666674</v>
          </cell>
          <cell r="AJ531">
            <v>43750.027777777053</v>
          </cell>
          <cell r="AK531">
            <v>0</v>
          </cell>
          <cell r="AL531">
            <v>4960416.694444444</v>
          </cell>
          <cell r="AM531" t="str">
            <v>A</v>
          </cell>
          <cell r="AN531" t="str">
            <v>-</v>
          </cell>
          <cell r="AO531" t="str">
            <v>-</v>
          </cell>
          <cell r="AP531" t="str">
            <v>DPM</v>
          </cell>
          <cell r="AQ531" t="str">
            <v>PEM</v>
          </cell>
          <cell r="AR531" t="str">
            <v>TTL</v>
          </cell>
          <cell r="AS531" t="str">
            <v>TTL</v>
          </cell>
          <cell r="AT531" t="str">
            <v>-</v>
          </cell>
          <cell r="AU531" t="str">
            <v>KT</v>
          </cell>
          <cell r="AV531" t="str">
            <v>NT</v>
          </cell>
          <cell r="AW531" t="str">
            <v>D</v>
          </cell>
        </row>
        <row r="532">
          <cell r="C532">
            <v>855476</v>
          </cell>
          <cell r="D532" t="str">
            <v>Surabaya</v>
          </cell>
          <cell r="E532">
            <v>31074</v>
          </cell>
          <cell r="F532" t="str">
            <v>P</v>
          </cell>
          <cell r="G532" t="str">
            <v>Islam</v>
          </cell>
          <cell r="H532" t="str">
            <v>K/2</v>
          </cell>
          <cell r="I532" t="str">
            <v>3672010310690001</v>
          </cell>
          <cell r="J532"/>
          <cell r="K532"/>
          <cell r="L532"/>
          <cell r="M532" t="str">
            <v>S1</v>
          </cell>
          <cell r="N532" t="str">
            <v>Teknik Mesin</v>
          </cell>
          <cell r="O532"/>
          <cell r="P532">
            <v>2020</v>
          </cell>
          <cell r="Q532">
            <v>39860</v>
          </cell>
          <cell r="R532">
            <v>39949</v>
          </cell>
          <cell r="S532" t="str">
            <v>Definitif</v>
          </cell>
          <cell r="T532" t="str">
            <v>Junior Engineer</v>
          </cell>
          <cell r="U532" t="str">
            <v>Junior Engineer</v>
          </cell>
          <cell r="V532">
            <v>44410</v>
          </cell>
          <cell r="W532" t="str">
            <v>BAGIAN TEKNIK</v>
          </cell>
          <cell r="X532" t="str">
            <v>DIVISI INDUSTRI KOMPONEN &amp; PERMESINAN</v>
          </cell>
          <cell r="Y532" t="str">
            <v>Core</v>
          </cell>
          <cell r="Z532">
            <v>5</v>
          </cell>
          <cell r="AA532">
            <v>4</v>
          </cell>
          <cell r="AB532">
            <v>44424</v>
          </cell>
          <cell r="AC532">
            <v>6900000</v>
          </cell>
          <cell r="AD532">
            <v>766667</v>
          </cell>
          <cell r="AE532">
            <v>-361916.66666666698</v>
          </cell>
          <cell r="AF532">
            <v>0</v>
          </cell>
          <cell r="AG532">
            <v>7304750.333333333</v>
          </cell>
          <cell r="AH532">
            <v>5175000</v>
          </cell>
          <cell r="AI532">
            <v>575000</v>
          </cell>
          <cell r="AJ532">
            <v>-361916.66666666698</v>
          </cell>
          <cell r="AK532">
            <v>0</v>
          </cell>
          <cell r="AL532">
            <v>5388083.333333333</v>
          </cell>
          <cell r="AM532" t="str">
            <v>A</v>
          </cell>
          <cell r="AN532" t="str">
            <v>-</v>
          </cell>
          <cell r="AO532" t="str">
            <v>-</v>
          </cell>
          <cell r="AP532" t="str">
            <v>DKP</v>
          </cell>
          <cell r="AQ532" t="str">
            <v>PEM</v>
          </cell>
          <cell r="AR532" t="str">
            <v>TTL</v>
          </cell>
          <cell r="AS532" t="str">
            <v>TTL</v>
          </cell>
          <cell r="AT532" t="str">
            <v>-</v>
          </cell>
          <cell r="AU532" t="str">
            <v>KT</v>
          </cell>
          <cell r="AV532" t="str">
            <v>T</v>
          </cell>
          <cell r="AW532" t="str">
            <v>F</v>
          </cell>
        </row>
        <row r="533">
          <cell r="C533">
            <v>856117</v>
          </cell>
          <cell r="D533" t="str">
            <v>Serang</v>
          </cell>
          <cell r="E533">
            <v>31076</v>
          </cell>
          <cell r="F533" t="str">
            <v>P</v>
          </cell>
          <cell r="G533" t="str">
            <v>Islam</v>
          </cell>
          <cell r="H533" t="str">
            <v>BK</v>
          </cell>
          <cell r="I533" t="str">
            <v>1113020202810002</v>
          </cell>
          <cell r="J533" t="str">
            <v>Jl. Perdamaian Link. Rokal Rt.001/010 No.56 Kel. Jombang Wetan Jombang Cilegon</v>
          </cell>
          <cell r="K533"/>
          <cell r="L533"/>
          <cell r="M533" t="str">
            <v>SMA/SMK</v>
          </cell>
          <cell r="N533" t="str">
            <v>TEKNIK MESIN INDUSTRI</v>
          </cell>
          <cell r="O533"/>
          <cell r="P533" t="str">
            <v>-</v>
          </cell>
          <cell r="Q533">
            <v>43374</v>
          </cell>
          <cell r="R533">
            <v>43374</v>
          </cell>
          <cell r="S533" t="str">
            <v>Definitif</v>
          </cell>
          <cell r="T533" t="str">
            <v>Operator Mesin</v>
          </cell>
          <cell r="U533" t="str">
            <v>Operator Mesin</v>
          </cell>
          <cell r="V533">
            <v>44105</v>
          </cell>
          <cell r="W533" t="str">
            <v>PRODUKSI PERMESINAN</v>
          </cell>
          <cell r="X533" t="str">
            <v>PABRIK KOMPONEN TURBIN</v>
          </cell>
          <cell r="Y533" t="str">
            <v>Core</v>
          </cell>
          <cell r="Z533">
            <v>6</v>
          </cell>
          <cell r="AA533">
            <v>1</v>
          </cell>
          <cell r="AB533">
            <v>44424</v>
          </cell>
          <cell r="AC533">
            <v>4500000</v>
          </cell>
          <cell r="AD533">
            <v>500000</v>
          </cell>
          <cell r="AE533">
            <v>69400</v>
          </cell>
          <cell r="AF533">
            <v>0</v>
          </cell>
          <cell r="AG533">
            <v>5069400</v>
          </cell>
          <cell r="AH533">
            <v>2250000</v>
          </cell>
          <cell r="AI533">
            <v>0</v>
          </cell>
          <cell r="AJ533">
            <v>0</v>
          </cell>
          <cell r="AK533">
            <v>0</v>
          </cell>
          <cell r="AL533">
            <v>2250000</v>
          </cell>
          <cell r="AM533" t="str">
            <v>A</v>
          </cell>
          <cell r="AN533" t="str">
            <v>H</v>
          </cell>
          <cell r="AO533">
            <v>44433</v>
          </cell>
          <cell r="AP533" t="str">
            <v>PKT</v>
          </cell>
          <cell r="AQ533" t="str">
            <v>-</v>
          </cell>
          <cell r="AR533" t="str">
            <v>TL</v>
          </cell>
          <cell r="AS533" t="str">
            <v>TL</v>
          </cell>
          <cell r="AT533" t="str">
            <v>-</v>
          </cell>
          <cell r="AU533" t="str">
            <v>KT</v>
          </cell>
          <cell r="AV533" t="str">
            <v>T</v>
          </cell>
          <cell r="AW533" t="str">
            <v>C</v>
          </cell>
        </row>
        <row r="534">
          <cell r="C534">
            <v>856325</v>
          </cell>
          <cell r="D534" t="str">
            <v>Brebes</v>
          </cell>
          <cell r="E534">
            <v>31115</v>
          </cell>
          <cell r="F534" t="str">
            <v>P</v>
          </cell>
          <cell r="G534" t="str">
            <v>Islam</v>
          </cell>
          <cell r="H534" t="str">
            <v>K</v>
          </cell>
          <cell r="I534"/>
          <cell r="J534"/>
          <cell r="K534"/>
          <cell r="L534"/>
          <cell r="M534" t="str">
            <v>SMK</v>
          </cell>
          <cell r="N534" t="str">
            <v>Teknik Mesin</v>
          </cell>
          <cell r="O534"/>
          <cell r="P534" t="str">
            <v>-</v>
          </cell>
          <cell r="Q534">
            <v>43891</v>
          </cell>
          <cell r="R534">
            <v>44243</v>
          </cell>
          <cell r="S534" t="str">
            <v>Definitif</v>
          </cell>
          <cell r="T534" t="str">
            <v>Pelaksana Stel</v>
          </cell>
          <cell r="U534" t="str">
            <v>Pelaksana Stel</v>
          </cell>
          <cell r="V534" t="str">
            <v>-</v>
          </cell>
          <cell r="W534" t="str">
            <v>BAGIAN PRODUKSI</v>
          </cell>
          <cell r="X534" t="str">
            <v>PABRIK HIDROMEKANIKAL TEGAL</v>
          </cell>
          <cell r="Y534" t="str">
            <v>Core</v>
          </cell>
          <cell r="Z534">
            <v>6</v>
          </cell>
          <cell r="AA534">
            <v>1</v>
          </cell>
          <cell r="AB534">
            <v>44424</v>
          </cell>
          <cell r="AC534">
            <v>4500000</v>
          </cell>
          <cell r="AD534">
            <v>500000</v>
          </cell>
          <cell r="AE534">
            <v>35100</v>
          </cell>
          <cell r="AF534">
            <v>0</v>
          </cell>
          <cell r="AG534">
            <v>5035100</v>
          </cell>
          <cell r="AH534">
            <v>3375000</v>
          </cell>
          <cell r="AI534">
            <v>375000</v>
          </cell>
          <cell r="AJ534">
            <v>35100</v>
          </cell>
          <cell r="AK534">
            <v>0</v>
          </cell>
          <cell r="AL534">
            <v>3785100</v>
          </cell>
          <cell r="AM534" t="str">
            <v>A</v>
          </cell>
          <cell r="AN534" t="str">
            <v>-</v>
          </cell>
          <cell r="AO534" t="str">
            <v>-</v>
          </cell>
          <cell r="AP534" t="str">
            <v>TGL</v>
          </cell>
          <cell r="AQ534" t="str">
            <v>-</v>
          </cell>
          <cell r="AR534" t="str">
            <v>TL</v>
          </cell>
          <cell r="AS534" t="str">
            <v>TL</v>
          </cell>
          <cell r="AT534" t="str">
            <v>-</v>
          </cell>
          <cell r="AU534" t="str">
            <v>KT</v>
          </cell>
          <cell r="AV534" t="str">
            <v>T</v>
          </cell>
          <cell r="AW534" t="str">
            <v>C</v>
          </cell>
        </row>
        <row r="535">
          <cell r="C535">
            <v>856051</v>
          </cell>
          <cell r="D535" t="str">
            <v>Padang</v>
          </cell>
          <cell r="E535">
            <v>31130</v>
          </cell>
          <cell r="F535" t="str">
            <v>P</v>
          </cell>
          <cell r="G535" t="str">
            <v>Islam</v>
          </cell>
          <cell r="H535" t="str">
            <v>K/2</v>
          </cell>
          <cell r="I535" t="str">
            <v>3672012403850002</v>
          </cell>
          <cell r="J535" t="str">
            <v>Perum. BCK Blok A 16 No.23-24 Cilegon</v>
          </cell>
          <cell r="K535"/>
          <cell r="L535"/>
          <cell r="M535" t="str">
            <v>D3</v>
          </cell>
          <cell r="N535" t="str">
            <v>-</v>
          </cell>
          <cell r="O535"/>
          <cell r="P535" t="str">
            <v>-</v>
          </cell>
          <cell r="Q535">
            <v>43374</v>
          </cell>
          <cell r="R535">
            <v>43374</v>
          </cell>
          <cell r="S535" t="str">
            <v>Definitif</v>
          </cell>
          <cell r="T535" t="str">
            <v>Manager Perencanaan &amp; Pengendalian Produksi</v>
          </cell>
          <cell r="U535" t="str">
            <v>Manager Perencanaan &amp; Pengendalian Produksi</v>
          </cell>
          <cell r="V535">
            <v>44562</v>
          </cell>
          <cell r="W535" t="str">
            <v>BIDANG PPP &amp; INVENTORI</v>
          </cell>
          <cell r="X535" t="str">
            <v>DIVISI PEMBANGKIT</v>
          </cell>
          <cell r="Y535" t="str">
            <v>Core</v>
          </cell>
          <cell r="Z535">
            <v>3</v>
          </cell>
          <cell r="AA535">
            <v>4</v>
          </cell>
          <cell r="AB535">
            <v>44424</v>
          </cell>
          <cell r="AC535">
            <v>6900000</v>
          </cell>
          <cell r="AD535">
            <v>766667</v>
          </cell>
          <cell r="AE535">
            <v>-278106.16666666698</v>
          </cell>
          <cell r="AF535">
            <v>2684905</v>
          </cell>
          <cell r="AG535">
            <v>10073465.833333332</v>
          </cell>
          <cell r="AH535">
            <v>5175000</v>
          </cell>
          <cell r="AI535">
            <v>575000</v>
          </cell>
          <cell r="AJ535">
            <v>-278106.16666666698</v>
          </cell>
          <cell r="AK535">
            <v>1342452.5</v>
          </cell>
          <cell r="AL535">
            <v>6814346.333333333</v>
          </cell>
          <cell r="AM535" t="str">
            <v>A</v>
          </cell>
          <cell r="AN535" t="str">
            <v>-</v>
          </cell>
          <cell r="AO535" t="str">
            <v>-</v>
          </cell>
          <cell r="AP535" t="str">
            <v>DPM</v>
          </cell>
          <cell r="AQ535" t="str">
            <v>PIV</v>
          </cell>
          <cell r="AR535" t="str">
            <v>TTL</v>
          </cell>
          <cell r="AS535" t="str">
            <v>TTL</v>
          </cell>
          <cell r="AT535" t="str">
            <v>-</v>
          </cell>
          <cell r="AU535" t="str">
            <v>KT</v>
          </cell>
          <cell r="AV535" t="str">
            <v>T</v>
          </cell>
          <cell r="AW535" t="str">
            <v>D</v>
          </cell>
        </row>
        <row r="536">
          <cell r="C536">
            <v>856317</v>
          </cell>
          <cell r="D536" t="str">
            <v>Gresik</v>
          </cell>
          <cell r="E536">
            <v>31141</v>
          </cell>
          <cell r="F536" t="str">
            <v>P</v>
          </cell>
          <cell r="G536" t="str">
            <v>Islam</v>
          </cell>
          <cell r="H536" t="str">
            <v>K/2</v>
          </cell>
          <cell r="I536"/>
          <cell r="J536"/>
          <cell r="K536"/>
          <cell r="L536"/>
          <cell r="M536" t="str">
            <v>SMK</v>
          </cell>
          <cell r="N536" t="str">
            <v>Teknik Listrik</v>
          </cell>
          <cell r="O536"/>
          <cell r="P536" t="str">
            <v>-</v>
          </cell>
          <cell r="Q536">
            <v>43877</v>
          </cell>
          <cell r="R536">
            <v>44243</v>
          </cell>
          <cell r="S536" t="str">
            <v>Definitif</v>
          </cell>
          <cell r="T536" t="str">
            <v>Pelaksana Las Listrik Manual</v>
          </cell>
          <cell r="U536" t="str">
            <v>Pelaksana Las Listrik Manual</v>
          </cell>
          <cell r="V536" t="str">
            <v>-</v>
          </cell>
          <cell r="W536" t="str">
            <v>BAGIAN PRODUKSI PABRIK PERALATAN INDUSTRI 1</v>
          </cell>
          <cell r="X536" t="str">
            <v>PABRIK PERALATAN INDUSTRI</v>
          </cell>
          <cell r="Y536" t="str">
            <v>Core</v>
          </cell>
          <cell r="Z536">
            <v>6</v>
          </cell>
          <cell r="AA536">
            <v>1</v>
          </cell>
          <cell r="AB536">
            <v>44424</v>
          </cell>
          <cell r="AC536">
            <v>4500000</v>
          </cell>
          <cell r="AD536">
            <v>500000</v>
          </cell>
          <cell r="AE536">
            <v>35100</v>
          </cell>
          <cell r="AF536">
            <v>0</v>
          </cell>
          <cell r="AG536">
            <v>5035100</v>
          </cell>
          <cell r="AH536">
            <v>3375000</v>
          </cell>
          <cell r="AI536">
            <v>375000</v>
          </cell>
          <cell r="AJ536">
            <v>35100</v>
          </cell>
          <cell r="AK536">
            <v>0</v>
          </cell>
          <cell r="AL536">
            <v>3785100</v>
          </cell>
          <cell r="AM536" t="str">
            <v>A</v>
          </cell>
          <cell r="AN536" t="str">
            <v>H</v>
          </cell>
          <cell r="AO536">
            <v>44743</v>
          </cell>
          <cell r="AP536" t="str">
            <v>PPI</v>
          </cell>
          <cell r="AQ536" t="str">
            <v>-</v>
          </cell>
          <cell r="AR536" t="str">
            <v>TL</v>
          </cell>
          <cell r="AS536" t="str">
            <v>TL</v>
          </cell>
          <cell r="AT536" t="str">
            <v>BP</v>
          </cell>
          <cell r="AU536" t="str">
            <v>KT</v>
          </cell>
          <cell r="AV536" t="str">
            <v>T</v>
          </cell>
          <cell r="AW536" t="str">
            <v>C</v>
          </cell>
        </row>
        <row r="537">
          <cell r="C537">
            <v>855497</v>
          </cell>
          <cell r="D537" t="str">
            <v>Kediri</v>
          </cell>
          <cell r="E537">
            <v>31161</v>
          </cell>
          <cell r="F537" t="str">
            <v>P</v>
          </cell>
          <cell r="G537" t="str">
            <v>Islam</v>
          </cell>
          <cell r="H537" t="str">
            <v>K/1</v>
          </cell>
          <cell r="I537" t="str">
            <v>3506062404850007</v>
          </cell>
          <cell r="J537"/>
          <cell r="K537"/>
          <cell r="L537"/>
          <cell r="M537" t="str">
            <v>S1</v>
          </cell>
          <cell r="N537" t="str">
            <v>Teknik Mesin- Metalurgi</v>
          </cell>
          <cell r="O537" t="str">
            <v>Institut Teknologi Sepuluh November (ITS)</v>
          </cell>
          <cell r="P537">
            <v>2010</v>
          </cell>
          <cell r="Q537">
            <v>40634</v>
          </cell>
          <cell r="R537">
            <v>40725</v>
          </cell>
          <cell r="S537" t="str">
            <v>Definitif</v>
          </cell>
          <cell r="T537" t="str">
            <v>Senior Manager Pabrik Pengecoran</v>
          </cell>
          <cell r="U537" t="str">
            <v>Senior Manager Pabrik Pengecoran</v>
          </cell>
          <cell r="V537">
            <v>44061</v>
          </cell>
          <cell r="W537" t="str">
            <v>PABRIK PENGECORAN</v>
          </cell>
          <cell r="X537" t="str">
            <v>PABRIK PENGECORAN</v>
          </cell>
          <cell r="Y537" t="str">
            <v>Core</v>
          </cell>
          <cell r="Z537">
            <v>2</v>
          </cell>
          <cell r="AA537">
            <v>8</v>
          </cell>
          <cell r="AB537">
            <v>44562</v>
          </cell>
          <cell r="AC537">
            <v>10900000</v>
          </cell>
          <cell r="AD537">
            <v>1211111</v>
          </cell>
          <cell r="AE537">
            <v>4556500</v>
          </cell>
          <cell r="AF537">
            <v>3468750</v>
          </cell>
          <cell r="AG537">
            <v>20136361</v>
          </cell>
          <cell r="AH537">
            <v>8175000</v>
          </cell>
          <cell r="AI537">
            <v>908333.25</v>
          </cell>
          <cell r="AJ537">
            <v>5215250</v>
          </cell>
          <cell r="AK537">
            <v>1734375</v>
          </cell>
          <cell r="AL537">
            <v>16032958.25</v>
          </cell>
          <cell r="AM537" t="str">
            <v>A</v>
          </cell>
          <cell r="AN537" t="str">
            <v>-</v>
          </cell>
          <cell r="AO537" t="str">
            <v>-</v>
          </cell>
          <cell r="AP537" t="str">
            <v>FOU</v>
          </cell>
          <cell r="AQ537" t="str">
            <v>-</v>
          </cell>
          <cell r="AR537" t="str">
            <v>TTL</v>
          </cell>
          <cell r="AS537" t="str">
            <v>TTL</v>
          </cell>
          <cell r="AT537" t="str">
            <v>-</v>
          </cell>
          <cell r="AU537" t="str">
            <v>KT</v>
          </cell>
          <cell r="AV537" t="str">
            <v>T</v>
          </cell>
          <cell r="AW537" t="str">
            <v>F</v>
          </cell>
        </row>
        <row r="538">
          <cell r="C538">
            <v>855753</v>
          </cell>
          <cell r="D538" t="str">
            <v>Gresik</v>
          </cell>
          <cell r="E538">
            <v>31164</v>
          </cell>
          <cell r="F538" t="str">
            <v>P</v>
          </cell>
          <cell r="G538" t="str">
            <v>Islam</v>
          </cell>
          <cell r="H538" t="str">
            <v>K/3</v>
          </cell>
          <cell r="I538" t="str">
            <v>3525102704850002</v>
          </cell>
          <cell r="J538"/>
          <cell r="K538"/>
          <cell r="L538"/>
          <cell r="M538" t="str">
            <v>SMK</v>
          </cell>
          <cell r="N538" t="str">
            <v>Teknik Mesin</v>
          </cell>
          <cell r="O538"/>
          <cell r="P538">
            <v>2003</v>
          </cell>
          <cell r="Q538">
            <v>42932</v>
          </cell>
          <cell r="R538">
            <v>43055</v>
          </cell>
          <cell r="S538" t="str">
            <v>Definitif</v>
          </cell>
          <cell r="T538" t="str">
            <v>Pelaksana Cetak Tangan Bagian Produksi 4</v>
          </cell>
          <cell r="U538" t="str">
            <v>Pelaksana Cetak Tangan Bagian Produksi 4</v>
          </cell>
          <cell r="V538">
            <v>44061</v>
          </cell>
          <cell r="W538" t="str">
            <v>BAGIAN PRODUKSI PABRIK PERALATAN INDUSTRI 2</v>
          </cell>
          <cell r="X538" t="str">
            <v>PABRIK PERALATAN INDUSTRI</v>
          </cell>
          <cell r="Y538" t="str">
            <v>Core</v>
          </cell>
          <cell r="Z538">
            <v>6</v>
          </cell>
          <cell r="AA538">
            <v>1</v>
          </cell>
          <cell r="AB538">
            <v>44424</v>
          </cell>
          <cell r="AC538">
            <v>4500000</v>
          </cell>
          <cell r="AD538">
            <v>500000</v>
          </cell>
          <cell r="AE538">
            <v>443100</v>
          </cell>
          <cell r="AF538">
            <v>0</v>
          </cell>
          <cell r="AG538">
            <v>5443100</v>
          </cell>
          <cell r="AH538">
            <v>3375000</v>
          </cell>
          <cell r="AI538">
            <v>375000</v>
          </cell>
          <cell r="AJ538">
            <v>443100</v>
          </cell>
          <cell r="AK538">
            <v>0</v>
          </cell>
          <cell r="AL538">
            <v>4193100</v>
          </cell>
          <cell r="AM538" t="str">
            <v>A</v>
          </cell>
          <cell r="AN538" t="str">
            <v>H</v>
          </cell>
          <cell r="AO538">
            <v>44743</v>
          </cell>
          <cell r="AP538" t="str">
            <v>PPI</v>
          </cell>
          <cell r="AQ538" t="str">
            <v>-</v>
          </cell>
          <cell r="AR538" t="str">
            <v>TL</v>
          </cell>
          <cell r="AS538" t="str">
            <v>TL</v>
          </cell>
          <cell r="AT538" t="str">
            <v>BP</v>
          </cell>
          <cell r="AU538" t="str">
            <v>KT</v>
          </cell>
          <cell r="AV538" t="str">
            <v>T</v>
          </cell>
          <cell r="AW538" t="str">
            <v>C</v>
          </cell>
        </row>
        <row r="539">
          <cell r="C539">
            <v>855987</v>
          </cell>
          <cell r="D539" t="str">
            <v>Serang</v>
          </cell>
          <cell r="E539">
            <v>31187</v>
          </cell>
          <cell r="F539" t="str">
            <v>P</v>
          </cell>
          <cell r="G539" t="str">
            <v>Islam</v>
          </cell>
          <cell r="H539" t="str">
            <v>K/2</v>
          </cell>
          <cell r="I539" t="str">
            <v>3515134812710003</v>
          </cell>
          <cell r="J539" t="str">
            <v>Kp.Pabean Rt. 010 Rw. 003 Kramatwatu Serang</v>
          </cell>
          <cell r="K539"/>
          <cell r="L539"/>
          <cell r="M539" t="str">
            <v>SMA/SMK</v>
          </cell>
          <cell r="N539" t="str">
            <v>-</v>
          </cell>
          <cell r="O539"/>
          <cell r="P539" t="str">
            <v>-</v>
          </cell>
          <cell r="Q539">
            <v>43374</v>
          </cell>
          <cell r="R539">
            <v>43374</v>
          </cell>
          <cell r="S539" t="str">
            <v>Definitif</v>
          </cell>
          <cell r="T539" t="str">
            <v>Fitter</v>
          </cell>
          <cell r="U539" t="str">
            <v>Fitter</v>
          </cell>
          <cell r="V539">
            <v>44105</v>
          </cell>
          <cell r="W539" t="str">
            <v>PRODUKSI FABRIKASI</v>
          </cell>
          <cell r="X539" t="str">
            <v>PABRIK KOMPONEN TURBIN</v>
          </cell>
          <cell r="Y539" t="str">
            <v>Core</v>
          </cell>
          <cell r="Z539">
            <v>6</v>
          </cell>
          <cell r="AA539">
            <v>1</v>
          </cell>
          <cell r="AB539">
            <v>44424</v>
          </cell>
          <cell r="AC539">
            <v>4500000</v>
          </cell>
          <cell r="AD539">
            <v>500000</v>
          </cell>
          <cell r="AE539">
            <v>253100</v>
          </cell>
          <cell r="AF539">
            <v>0</v>
          </cell>
          <cell r="AG539">
            <v>5253100</v>
          </cell>
          <cell r="AH539">
            <v>3375000</v>
          </cell>
          <cell r="AI539">
            <v>375000</v>
          </cell>
          <cell r="AJ539">
            <v>253100</v>
          </cell>
          <cell r="AK539">
            <v>0</v>
          </cell>
          <cell r="AL539">
            <v>4003100</v>
          </cell>
          <cell r="AM539" t="str">
            <v>A</v>
          </cell>
          <cell r="AN539" t="str">
            <v>-</v>
          </cell>
          <cell r="AO539" t="str">
            <v>-</v>
          </cell>
          <cell r="AP539" t="str">
            <v>PKT</v>
          </cell>
          <cell r="AQ539" t="str">
            <v>-</v>
          </cell>
          <cell r="AR539" t="str">
            <v>TL</v>
          </cell>
          <cell r="AS539" t="str">
            <v>TL</v>
          </cell>
          <cell r="AT539" t="str">
            <v>-</v>
          </cell>
          <cell r="AU539" t="str">
            <v>KT</v>
          </cell>
          <cell r="AV539" t="str">
            <v>T</v>
          </cell>
          <cell r="AW539" t="str">
            <v>C</v>
          </cell>
        </row>
        <row r="540">
          <cell r="C540">
            <v>855566</v>
          </cell>
          <cell r="D540" t="str">
            <v>Mojokerto</v>
          </cell>
          <cell r="E540">
            <v>31192</v>
          </cell>
          <cell r="F540" t="str">
            <v>P</v>
          </cell>
          <cell r="G540" t="str">
            <v>Islam</v>
          </cell>
          <cell r="H540" t="str">
            <v>K/-</v>
          </cell>
          <cell r="I540" t="str">
            <v>3172032301770004</v>
          </cell>
          <cell r="J540"/>
          <cell r="K540"/>
          <cell r="L540"/>
          <cell r="M540" t="str">
            <v>SMK</v>
          </cell>
          <cell r="N540" t="str">
            <v>Mesin Perkakas</v>
          </cell>
          <cell r="O540"/>
          <cell r="P540" t="str">
            <v>2003</v>
          </cell>
          <cell r="Q540">
            <v>41867</v>
          </cell>
          <cell r="R540">
            <v>41989</v>
          </cell>
          <cell r="S540" t="str">
            <v>Definitif</v>
          </cell>
          <cell r="T540" t="str">
            <v>Pelaksana Las Listrik Manual Bagian Produksi 3</v>
          </cell>
          <cell r="U540" t="str">
            <v>Pelaksana Las Listrik Manual Bagian Produksi 3</v>
          </cell>
          <cell r="V540">
            <v>44061</v>
          </cell>
          <cell r="W540" t="str">
            <v>BAGIAN PRODUKSI PABRIK PERALATAN INDUSTRI 1</v>
          </cell>
          <cell r="X540" t="str">
            <v>PABRIK PERALATAN INDUSTRI</v>
          </cell>
          <cell r="Y540" t="str">
            <v>Core</v>
          </cell>
          <cell r="Z540">
            <v>6</v>
          </cell>
          <cell r="AA540">
            <v>2</v>
          </cell>
          <cell r="AB540">
            <v>44424</v>
          </cell>
          <cell r="AC540">
            <v>4900000</v>
          </cell>
          <cell r="AD540">
            <v>544444</v>
          </cell>
          <cell r="AE540">
            <v>610655.55555555597</v>
          </cell>
          <cell r="AF540">
            <v>0</v>
          </cell>
          <cell r="AG540">
            <v>6055099.555555556</v>
          </cell>
          <cell r="AH540">
            <v>3675000</v>
          </cell>
          <cell r="AI540">
            <v>408333.33333333337</v>
          </cell>
          <cell r="AJ540">
            <v>610655.55555555597</v>
          </cell>
          <cell r="AK540">
            <v>0</v>
          </cell>
          <cell r="AL540">
            <v>4693988.8888888899</v>
          </cell>
          <cell r="AM540" t="str">
            <v>A</v>
          </cell>
          <cell r="AN540" t="str">
            <v>H</v>
          </cell>
          <cell r="AO540">
            <v>44743</v>
          </cell>
          <cell r="AP540" t="str">
            <v>PPI</v>
          </cell>
          <cell r="AQ540" t="str">
            <v>-</v>
          </cell>
          <cell r="AR540" t="str">
            <v>TL</v>
          </cell>
          <cell r="AS540" t="str">
            <v>TL</v>
          </cell>
          <cell r="AT540" t="str">
            <v>BP</v>
          </cell>
          <cell r="AU540" t="str">
            <v>KT</v>
          </cell>
          <cell r="AV540" t="str">
            <v>NT</v>
          </cell>
          <cell r="AW540" t="str">
            <v>C</v>
          </cell>
        </row>
        <row r="541">
          <cell r="C541">
            <v>855588</v>
          </cell>
          <cell r="D541" t="str">
            <v>Tegal</v>
          </cell>
          <cell r="E541">
            <v>31211</v>
          </cell>
          <cell r="F541" t="str">
            <v>P</v>
          </cell>
          <cell r="G541" t="str">
            <v>Islam</v>
          </cell>
          <cell r="H541" t="str">
            <v>K/-</v>
          </cell>
          <cell r="I541" t="str">
            <v>3376011306850001</v>
          </cell>
          <cell r="J541"/>
          <cell r="K541"/>
          <cell r="L541"/>
          <cell r="M541" t="str">
            <v>SMA</v>
          </cell>
          <cell r="N541" t="str">
            <v>IPS</v>
          </cell>
          <cell r="O541"/>
          <cell r="P541">
            <v>1987</v>
          </cell>
          <cell r="Q541">
            <v>41593</v>
          </cell>
          <cell r="R541">
            <v>42005</v>
          </cell>
          <cell r="S541" t="str">
            <v>Definitif</v>
          </cell>
          <cell r="T541" t="str">
            <v xml:space="preserve">Pelaksana Administrasi Umum  </v>
          </cell>
          <cell r="U541" t="str">
            <v xml:space="preserve">Pelaksana Administrasi Umum  </v>
          </cell>
          <cell r="V541" t="str">
            <v>-</v>
          </cell>
          <cell r="W541" t="str">
            <v>BIDANG KEUANGAN &amp; SDM</v>
          </cell>
          <cell r="X541" t="str">
            <v>DIVISI SUMBER DAYA AIR</v>
          </cell>
          <cell r="Y541" t="str">
            <v>Support</v>
          </cell>
          <cell r="Z541">
            <v>6</v>
          </cell>
          <cell r="AA541">
            <v>2</v>
          </cell>
          <cell r="AB541">
            <v>44424</v>
          </cell>
          <cell r="AC541">
            <v>4900000</v>
          </cell>
          <cell r="AD541">
            <v>544444</v>
          </cell>
          <cell r="AE541">
            <v>851100</v>
          </cell>
          <cell r="AF541">
            <v>0</v>
          </cell>
          <cell r="AG541">
            <v>6295544</v>
          </cell>
          <cell r="AH541">
            <v>3375000</v>
          </cell>
          <cell r="AI541">
            <v>375000</v>
          </cell>
          <cell r="AJ541">
            <v>851100</v>
          </cell>
          <cell r="AK541">
            <v>0</v>
          </cell>
          <cell r="AL541">
            <v>4601100</v>
          </cell>
          <cell r="AM541" t="str">
            <v>A</v>
          </cell>
          <cell r="AN541" t="str">
            <v>-</v>
          </cell>
          <cell r="AO541" t="str">
            <v>-</v>
          </cell>
          <cell r="AP541" t="str">
            <v>DSA</v>
          </cell>
          <cell r="AQ541" t="str">
            <v>KSD</v>
          </cell>
          <cell r="AR541" t="str">
            <v>TADM</v>
          </cell>
          <cell r="AS541" t="str">
            <v>TADM</v>
          </cell>
          <cell r="AT541" t="str">
            <v>-</v>
          </cell>
          <cell r="AU541" t="str">
            <v>KT</v>
          </cell>
          <cell r="AV541" t="str">
            <v>NT</v>
          </cell>
          <cell r="AW541" t="str">
            <v>C</v>
          </cell>
        </row>
        <row r="542">
          <cell r="C542">
            <v>856222</v>
          </cell>
          <cell r="D542" t="str">
            <v>Rangkas Bitung</v>
          </cell>
          <cell r="E542">
            <v>31230</v>
          </cell>
          <cell r="F542" t="str">
            <v>P</v>
          </cell>
          <cell r="G542" t="str">
            <v>Islam</v>
          </cell>
          <cell r="H542" t="str">
            <v>K/1</v>
          </cell>
          <cell r="I542" t="str">
            <v>3209171812680007</v>
          </cell>
          <cell r="J542" t="str">
            <v>Link Karundang Cipager Rt Rw 003 005 Desa Kel Karundang Kecamatan Cipocok Jaya Kota Serang Serang</v>
          </cell>
          <cell r="K542"/>
          <cell r="L542"/>
          <cell r="M542" t="str">
            <v>D3</v>
          </cell>
          <cell r="N542" t="str">
            <v>Teknik Mesin</v>
          </cell>
          <cell r="O542"/>
          <cell r="P542" t="str">
            <v>-</v>
          </cell>
          <cell r="Q542">
            <v>43374</v>
          </cell>
          <cell r="R542">
            <v>43374</v>
          </cell>
          <cell r="S542" t="str">
            <v>Definitif</v>
          </cell>
          <cell r="T542" t="str">
            <v>Operator Mesin</v>
          </cell>
          <cell r="U542" t="str">
            <v>Operator Mesin</v>
          </cell>
          <cell r="V542">
            <v>44105</v>
          </cell>
          <cell r="W542" t="str">
            <v>PRODUKSI FABRIKASI</v>
          </cell>
          <cell r="X542" t="str">
            <v>PABRIK KOMPONEN TURBIN</v>
          </cell>
          <cell r="Y542" t="str">
            <v>Core</v>
          </cell>
          <cell r="Z542">
            <v>6</v>
          </cell>
          <cell r="AA542">
            <v>1</v>
          </cell>
          <cell r="AB542">
            <v>44424</v>
          </cell>
          <cell r="AC542">
            <v>4500000</v>
          </cell>
          <cell r="AD542">
            <v>500000</v>
          </cell>
          <cell r="AE542">
            <v>585779.91666666698</v>
          </cell>
          <cell r="AF542">
            <v>0</v>
          </cell>
          <cell r="AG542">
            <v>5585779.916666667</v>
          </cell>
          <cell r="AH542">
            <v>3375000</v>
          </cell>
          <cell r="AI542">
            <v>375000</v>
          </cell>
          <cell r="AJ542">
            <v>585779.91666666698</v>
          </cell>
          <cell r="AK542">
            <v>0</v>
          </cell>
          <cell r="AL542">
            <v>4335779.916666667</v>
          </cell>
          <cell r="AM542" t="str">
            <v>A</v>
          </cell>
          <cell r="AN542" t="str">
            <v>-</v>
          </cell>
          <cell r="AO542" t="str">
            <v>-</v>
          </cell>
          <cell r="AP542" t="str">
            <v>PKT</v>
          </cell>
          <cell r="AQ542" t="str">
            <v>-</v>
          </cell>
          <cell r="AR542" t="str">
            <v>TL</v>
          </cell>
          <cell r="AS542" t="str">
            <v>TL</v>
          </cell>
          <cell r="AT542" t="str">
            <v>-</v>
          </cell>
          <cell r="AU542" t="str">
            <v>KT</v>
          </cell>
          <cell r="AV542" t="str">
            <v>T</v>
          </cell>
          <cell r="AW542" t="str">
            <v>D</v>
          </cell>
        </row>
        <row r="543">
          <cell r="C543">
            <v>856225</v>
          </cell>
          <cell r="D543" t="str">
            <v>Serang</v>
          </cell>
          <cell r="E543">
            <v>31233</v>
          </cell>
          <cell r="F543" t="str">
            <v>P</v>
          </cell>
          <cell r="G543" t="str">
            <v>Islam</v>
          </cell>
          <cell r="H543" t="str">
            <v>K/1</v>
          </cell>
          <cell r="I543" t="str">
            <v>3515100101700035</v>
          </cell>
          <cell r="J543"/>
          <cell r="K543"/>
          <cell r="L543"/>
          <cell r="M543" t="str">
            <v>D3</v>
          </cell>
          <cell r="N543" t="str">
            <v>Mesin Industri</v>
          </cell>
          <cell r="O543"/>
          <cell r="P543" t="str">
            <v>-</v>
          </cell>
          <cell r="Q543">
            <v>43374</v>
          </cell>
          <cell r="R543">
            <v>43374</v>
          </cell>
          <cell r="S543" t="str">
            <v>Definitif</v>
          </cell>
          <cell r="T543" t="str">
            <v>Operator Mesin</v>
          </cell>
          <cell r="U543" t="str">
            <v>Operator Mesin</v>
          </cell>
          <cell r="V543">
            <v>44105</v>
          </cell>
          <cell r="W543" t="str">
            <v>PRODUKSI FABRIKASI</v>
          </cell>
          <cell r="X543" t="str">
            <v>PABRIK KOMPONEN TURBIN</v>
          </cell>
          <cell r="Y543" t="str">
            <v>Core</v>
          </cell>
          <cell r="Z543">
            <v>6</v>
          </cell>
          <cell r="AA543">
            <v>1</v>
          </cell>
          <cell r="AB543">
            <v>44424</v>
          </cell>
          <cell r="AC543">
            <v>4500000</v>
          </cell>
          <cell r="AD543">
            <v>500000</v>
          </cell>
          <cell r="AE543">
            <v>585779.91666666698</v>
          </cell>
          <cell r="AF543">
            <v>0</v>
          </cell>
          <cell r="AG543">
            <v>5585779.916666667</v>
          </cell>
          <cell r="AH543">
            <v>3375000</v>
          </cell>
          <cell r="AI543">
            <v>375000</v>
          </cell>
          <cell r="AJ543">
            <v>585779.91666666698</v>
          </cell>
          <cell r="AK543">
            <v>0</v>
          </cell>
          <cell r="AL543">
            <v>4335779.916666667</v>
          </cell>
          <cell r="AM543" t="str">
            <v>A</v>
          </cell>
          <cell r="AN543" t="str">
            <v>-</v>
          </cell>
          <cell r="AO543" t="str">
            <v>-</v>
          </cell>
          <cell r="AP543" t="str">
            <v>PKT</v>
          </cell>
          <cell r="AQ543" t="str">
            <v>-</v>
          </cell>
          <cell r="AR543" t="str">
            <v>TL</v>
          </cell>
          <cell r="AS543" t="str">
            <v>TL</v>
          </cell>
          <cell r="AT543" t="str">
            <v>-</v>
          </cell>
          <cell r="AU543" t="str">
            <v>KT</v>
          </cell>
          <cell r="AV543" t="str">
            <v>T</v>
          </cell>
          <cell r="AW543" t="str">
            <v>D</v>
          </cell>
        </row>
        <row r="544">
          <cell r="C544">
            <v>856127</v>
          </cell>
          <cell r="D544" t="str">
            <v>Serang</v>
          </cell>
          <cell r="E544">
            <v>31236</v>
          </cell>
          <cell r="F544" t="str">
            <v>P</v>
          </cell>
          <cell r="G544" t="str">
            <v>Islam</v>
          </cell>
          <cell r="H544" t="str">
            <v>K/2</v>
          </cell>
          <cell r="I544" t="str">
            <v>3604150807850004</v>
          </cell>
          <cell r="J544" t="str">
            <v>Kp.Bendo Rt.002/001 Kel. Julang Kec.Cikande Kab.Serang Serang</v>
          </cell>
          <cell r="K544"/>
          <cell r="L544"/>
          <cell r="M544" t="str">
            <v>D3</v>
          </cell>
          <cell r="N544" t="str">
            <v>TEKNIK MESIN INDUSTRI</v>
          </cell>
          <cell r="O544"/>
          <cell r="P544" t="str">
            <v>-</v>
          </cell>
          <cell r="Q544">
            <v>43374</v>
          </cell>
          <cell r="R544">
            <v>43374</v>
          </cell>
          <cell r="S544" t="str">
            <v>Definitif</v>
          </cell>
          <cell r="T544" t="str">
            <v>Operator Mesin</v>
          </cell>
          <cell r="U544" t="str">
            <v>Operator Mesin</v>
          </cell>
          <cell r="V544">
            <v>44105</v>
          </cell>
          <cell r="W544" t="str">
            <v>PRODUKSI PERMESINAN</v>
          </cell>
          <cell r="X544" t="str">
            <v>PABRIK KOMPONEN TURBIN</v>
          </cell>
          <cell r="Y544" t="str">
            <v>Core</v>
          </cell>
          <cell r="Z544">
            <v>6</v>
          </cell>
          <cell r="AA544">
            <v>1</v>
          </cell>
          <cell r="AB544">
            <v>44424</v>
          </cell>
          <cell r="AC544">
            <v>4500000</v>
          </cell>
          <cell r="AD544">
            <v>500000</v>
          </cell>
          <cell r="AE544">
            <v>592600</v>
          </cell>
          <cell r="AF544">
            <v>0</v>
          </cell>
          <cell r="AG544">
            <v>5592600</v>
          </cell>
          <cell r="AH544">
            <v>3375000</v>
          </cell>
          <cell r="AI544">
            <v>375000</v>
          </cell>
          <cell r="AJ544">
            <v>592600</v>
          </cell>
          <cell r="AK544">
            <v>0</v>
          </cell>
          <cell r="AL544">
            <v>4342600</v>
          </cell>
          <cell r="AM544" t="str">
            <v>A</v>
          </cell>
          <cell r="AN544" t="str">
            <v>-</v>
          </cell>
          <cell r="AO544" t="str">
            <v>-</v>
          </cell>
          <cell r="AP544" t="str">
            <v>PKT</v>
          </cell>
          <cell r="AQ544" t="str">
            <v>-</v>
          </cell>
          <cell r="AR544" t="str">
            <v>TL</v>
          </cell>
          <cell r="AS544" t="str">
            <v>TL</v>
          </cell>
          <cell r="AT544" t="str">
            <v>-</v>
          </cell>
          <cell r="AU544" t="str">
            <v>KT</v>
          </cell>
          <cell r="AV544" t="str">
            <v>T</v>
          </cell>
          <cell r="AW544" t="str">
            <v>D</v>
          </cell>
        </row>
        <row r="545">
          <cell r="C545">
            <v>855930</v>
          </cell>
          <cell r="D545" t="str">
            <v>Serang</v>
          </cell>
          <cell r="E545">
            <v>31240</v>
          </cell>
          <cell r="F545" t="str">
            <v>P</v>
          </cell>
          <cell r="G545" t="str">
            <v>Islam</v>
          </cell>
          <cell r="H545" t="str">
            <v>K/2</v>
          </cell>
          <cell r="I545" t="str">
            <v>3672081207850002</v>
          </cell>
          <cell r="J545"/>
          <cell r="K545"/>
          <cell r="L545"/>
          <cell r="M545" t="str">
            <v>SMA/SMK</v>
          </cell>
          <cell r="N545" t="str">
            <v>LISTRIK INDUSTRI</v>
          </cell>
          <cell r="O545"/>
          <cell r="P545" t="str">
            <v>-</v>
          </cell>
          <cell r="Q545">
            <v>43374</v>
          </cell>
          <cell r="R545">
            <v>43374</v>
          </cell>
          <cell r="S545" t="str">
            <v>Definitif</v>
          </cell>
          <cell r="T545" t="str">
            <v>Pelaksana Ahli Komponen</v>
          </cell>
          <cell r="U545" t="str">
            <v>Pelaksana Ahli Komponen</v>
          </cell>
          <cell r="V545">
            <v>44105</v>
          </cell>
          <cell r="W545" t="str">
            <v>PRODUKSI KOMPONEN</v>
          </cell>
          <cell r="X545" t="str">
            <v>PABRIK KOMPONEN TURBIN</v>
          </cell>
          <cell r="Y545" t="str">
            <v>Core</v>
          </cell>
          <cell r="Z545">
            <v>6</v>
          </cell>
          <cell r="AA545">
            <v>1</v>
          </cell>
          <cell r="AB545">
            <v>44424</v>
          </cell>
          <cell r="AC545">
            <v>4500000</v>
          </cell>
          <cell r="AD545">
            <v>500000</v>
          </cell>
          <cell r="AE545">
            <v>592600</v>
          </cell>
          <cell r="AF545">
            <v>0</v>
          </cell>
          <cell r="AG545">
            <v>5592600</v>
          </cell>
          <cell r="AH545">
            <v>2250000</v>
          </cell>
          <cell r="AI545">
            <v>0</v>
          </cell>
          <cell r="AJ545">
            <v>0</v>
          </cell>
          <cell r="AK545">
            <v>0</v>
          </cell>
          <cell r="AL545">
            <v>2250000</v>
          </cell>
          <cell r="AM545" t="str">
            <v>A</v>
          </cell>
          <cell r="AN545" t="str">
            <v>H</v>
          </cell>
          <cell r="AO545">
            <v>44562</v>
          </cell>
          <cell r="AP545" t="str">
            <v>PKT</v>
          </cell>
          <cell r="AQ545" t="str">
            <v>-</v>
          </cell>
          <cell r="AR545" t="str">
            <v>TL</v>
          </cell>
          <cell r="AS545" t="str">
            <v>TL</v>
          </cell>
          <cell r="AT545" t="str">
            <v>-</v>
          </cell>
          <cell r="AU545" t="str">
            <v>KT</v>
          </cell>
          <cell r="AV545" t="str">
            <v>T</v>
          </cell>
          <cell r="AW545" t="str">
            <v>C</v>
          </cell>
        </row>
        <row r="546">
          <cell r="C546">
            <v>856113</v>
          </cell>
          <cell r="D546" t="str">
            <v>Serang</v>
          </cell>
          <cell r="E546">
            <v>31257</v>
          </cell>
          <cell r="F546" t="str">
            <v>P</v>
          </cell>
          <cell r="G546" t="str">
            <v>Islam</v>
          </cell>
          <cell r="H546" t="str">
            <v>K/1</v>
          </cell>
          <cell r="I546" t="str">
            <v>3604322907850001</v>
          </cell>
          <cell r="J546" t="str">
            <v>Jl. Raya Mancak Kp. Mancak Kel. Labuan Kec.Mancak Kab.Serang Serang</v>
          </cell>
          <cell r="K546"/>
          <cell r="L546"/>
          <cell r="M546" t="str">
            <v>SMA/SMK</v>
          </cell>
          <cell r="N546" t="str">
            <v>TEKNIK MESIN INDUSTRI</v>
          </cell>
          <cell r="O546"/>
          <cell r="P546" t="str">
            <v>-</v>
          </cell>
          <cell r="Q546">
            <v>43374</v>
          </cell>
          <cell r="R546">
            <v>43374</v>
          </cell>
          <cell r="S546" t="str">
            <v>Definitif</v>
          </cell>
          <cell r="T546" t="str">
            <v>Operator Mesin</v>
          </cell>
          <cell r="U546" t="str">
            <v>Operator Mesin</v>
          </cell>
          <cell r="V546">
            <v>44105</v>
          </cell>
          <cell r="W546" t="str">
            <v>PRODUKSI PERMESINAN</v>
          </cell>
          <cell r="X546" t="str">
            <v>PABRIK KOMPONEN TURBIN</v>
          </cell>
          <cell r="Y546" t="str">
            <v>Core</v>
          </cell>
          <cell r="Z546">
            <v>6</v>
          </cell>
          <cell r="AA546">
            <v>1</v>
          </cell>
          <cell r="AB546">
            <v>44424</v>
          </cell>
          <cell r="AC546">
            <v>4500000</v>
          </cell>
          <cell r="AD546">
            <v>500000</v>
          </cell>
          <cell r="AE546">
            <v>-31100</v>
          </cell>
          <cell r="AF546">
            <v>0</v>
          </cell>
          <cell r="AG546">
            <v>4968900</v>
          </cell>
          <cell r="AH546">
            <v>3375000</v>
          </cell>
          <cell r="AI546">
            <v>375000</v>
          </cell>
          <cell r="AJ546">
            <v>-31100</v>
          </cell>
          <cell r="AK546">
            <v>0</v>
          </cell>
          <cell r="AL546">
            <v>3718900</v>
          </cell>
          <cell r="AM546" t="str">
            <v>A</v>
          </cell>
          <cell r="AN546" t="str">
            <v>-</v>
          </cell>
          <cell r="AO546" t="str">
            <v>-</v>
          </cell>
          <cell r="AP546" t="str">
            <v>PKT</v>
          </cell>
          <cell r="AQ546" t="str">
            <v>-</v>
          </cell>
          <cell r="AR546" t="str">
            <v>TL</v>
          </cell>
          <cell r="AS546" t="str">
            <v>TL</v>
          </cell>
          <cell r="AT546" t="str">
            <v>-</v>
          </cell>
          <cell r="AU546" t="str">
            <v>KT</v>
          </cell>
          <cell r="AV546" t="str">
            <v>T</v>
          </cell>
          <cell r="AW546" t="str">
            <v>C</v>
          </cell>
        </row>
        <row r="547">
          <cell r="C547">
            <v>855586</v>
          </cell>
          <cell r="D547" t="str">
            <v>Tegal</v>
          </cell>
          <cell r="E547">
            <v>31274</v>
          </cell>
          <cell r="F547" t="str">
            <v>P</v>
          </cell>
          <cell r="G547" t="str">
            <v>Islam</v>
          </cell>
          <cell r="H547" t="str">
            <v>K/1</v>
          </cell>
          <cell r="I547" t="str">
            <v>3376031508850002</v>
          </cell>
          <cell r="J547"/>
          <cell r="K547"/>
          <cell r="L547"/>
          <cell r="M547" t="str">
            <v>STM</v>
          </cell>
          <cell r="N547" t="str">
            <v>Teknik Mesin</v>
          </cell>
          <cell r="O547"/>
          <cell r="P547">
            <v>2007</v>
          </cell>
          <cell r="Q547">
            <v>41593</v>
          </cell>
          <cell r="R547">
            <v>42005</v>
          </cell>
          <cell r="S547" t="str">
            <v>Definitif</v>
          </cell>
          <cell r="T547" t="str">
            <v xml:space="preserve">Pelaksana Dokumen (QC)  </v>
          </cell>
          <cell r="U547" t="str">
            <v xml:space="preserve">Pelaksana Dokumen (QC)  </v>
          </cell>
          <cell r="V547" t="str">
            <v>-</v>
          </cell>
          <cell r="W547" t="str">
            <v>UNIT PENGENDALIAN KUALITAS</v>
          </cell>
          <cell r="X547" t="str">
            <v>PABRIK HIDROMEKANIKAL TEGAL</v>
          </cell>
          <cell r="Y547" t="str">
            <v>Core</v>
          </cell>
          <cell r="Z547">
            <v>6</v>
          </cell>
          <cell r="AA547">
            <v>1</v>
          </cell>
          <cell r="AB547">
            <v>44424</v>
          </cell>
          <cell r="AC547">
            <v>4500000</v>
          </cell>
          <cell r="AD547">
            <v>500000</v>
          </cell>
          <cell r="AE547">
            <v>851100</v>
          </cell>
          <cell r="AF547">
            <v>0</v>
          </cell>
          <cell r="AG547">
            <v>5851100</v>
          </cell>
          <cell r="AH547">
            <v>3375000</v>
          </cell>
          <cell r="AI547">
            <v>375000</v>
          </cell>
          <cell r="AJ547">
            <v>851100</v>
          </cell>
          <cell r="AK547">
            <v>0</v>
          </cell>
          <cell r="AL547">
            <v>4601100</v>
          </cell>
          <cell r="AM547" t="str">
            <v>A</v>
          </cell>
          <cell r="AN547" t="str">
            <v>-</v>
          </cell>
          <cell r="AO547" t="str">
            <v>-</v>
          </cell>
          <cell r="AP547" t="str">
            <v>TGL</v>
          </cell>
          <cell r="AQ547" t="str">
            <v>-</v>
          </cell>
          <cell r="AR547" t="str">
            <v>TTL</v>
          </cell>
          <cell r="AS547" t="str">
            <v>TL</v>
          </cell>
          <cell r="AT547" t="str">
            <v>-</v>
          </cell>
          <cell r="AU547" t="str">
            <v>KT</v>
          </cell>
          <cell r="AV547" t="str">
            <v>T</v>
          </cell>
          <cell r="AW547" t="str">
            <v>C</v>
          </cell>
        </row>
        <row r="548">
          <cell r="C548">
            <v>855999</v>
          </cell>
          <cell r="D548" t="str">
            <v>Purworejo</v>
          </cell>
          <cell r="E548">
            <v>31300</v>
          </cell>
          <cell r="F548" t="str">
            <v>P</v>
          </cell>
          <cell r="G548" t="str">
            <v>Islam</v>
          </cell>
          <cell r="H548" t="str">
            <v>K/2</v>
          </cell>
          <cell r="I548" t="str">
            <v>3525101405710003</v>
          </cell>
          <cell r="J548"/>
          <cell r="K548"/>
          <cell r="L548"/>
          <cell r="M548" t="str">
            <v>S1</v>
          </cell>
          <cell r="N548" t="str">
            <v>TEKNIK MESIN</v>
          </cell>
          <cell r="O548"/>
          <cell r="P548" t="str">
            <v>-</v>
          </cell>
          <cell r="Q548">
            <v>43374</v>
          </cell>
          <cell r="R548">
            <v>43374</v>
          </cell>
          <cell r="S548" t="str">
            <v>Definitif</v>
          </cell>
          <cell r="T548" t="str">
            <v>Fitter</v>
          </cell>
          <cell r="U548" t="str">
            <v>Fitter</v>
          </cell>
          <cell r="V548">
            <v>44105</v>
          </cell>
          <cell r="W548" t="str">
            <v>PRODUKSI FABRIKASI</v>
          </cell>
          <cell r="X548" t="str">
            <v>PABRIK KOMPONEN TURBIN</v>
          </cell>
          <cell r="Y548" t="str">
            <v>Core</v>
          </cell>
          <cell r="Z548">
            <v>6</v>
          </cell>
          <cell r="AA548">
            <v>1</v>
          </cell>
          <cell r="AB548">
            <v>44424</v>
          </cell>
          <cell r="AC548">
            <v>4500000</v>
          </cell>
          <cell r="AD548">
            <v>500000</v>
          </cell>
          <cell r="AE548">
            <v>592600</v>
          </cell>
          <cell r="AF548">
            <v>0</v>
          </cell>
          <cell r="AG548">
            <v>5592600</v>
          </cell>
          <cell r="AH548">
            <v>3375000</v>
          </cell>
          <cell r="AI548">
            <v>375000</v>
          </cell>
          <cell r="AJ548">
            <v>592600</v>
          </cell>
          <cell r="AK548">
            <v>0</v>
          </cell>
          <cell r="AL548">
            <v>4342600</v>
          </cell>
          <cell r="AM548" t="str">
            <v>A</v>
          </cell>
          <cell r="AN548" t="str">
            <v>-</v>
          </cell>
          <cell r="AO548" t="str">
            <v>-</v>
          </cell>
          <cell r="AP548" t="str">
            <v>PKT</v>
          </cell>
          <cell r="AQ548" t="str">
            <v>-</v>
          </cell>
          <cell r="AR548" t="str">
            <v>TL</v>
          </cell>
          <cell r="AS548" t="str">
            <v>TL</v>
          </cell>
          <cell r="AT548" t="str">
            <v>-</v>
          </cell>
          <cell r="AU548" t="str">
            <v>KT</v>
          </cell>
          <cell r="AV548" t="str">
            <v>T</v>
          </cell>
          <cell r="AW548" t="str">
            <v>F</v>
          </cell>
        </row>
        <row r="549">
          <cell r="C549">
            <v>855523</v>
          </cell>
          <cell r="D549" t="str">
            <v>Surabaya</v>
          </cell>
          <cell r="E549">
            <v>31344</v>
          </cell>
          <cell r="F549" t="str">
            <v>P</v>
          </cell>
          <cell r="G549" t="str">
            <v>Islam</v>
          </cell>
          <cell r="H549" t="str">
            <v>K/2</v>
          </cell>
          <cell r="I549" t="str">
            <v>3515182410850003</v>
          </cell>
          <cell r="J549"/>
          <cell r="K549"/>
          <cell r="L549"/>
          <cell r="M549" t="str">
            <v>S1</v>
          </cell>
          <cell r="N549" t="str">
            <v>Teknik Sipil</v>
          </cell>
          <cell r="O549"/>
          <cell r="P549">
            <v>2012</v>
          </cell>
          <cell r="Q549">
            <v>41395</v>
          </cell>
          <cell r="R549">
            <v>41533</v>
          </cell>
          <cell r="S549" t="str">
            <v>Definitif</v>
          </cell>
          <cell r="T549" t="str">
            <v xml:space="preserve">Staf   </v>
          </cell>
          <cell r="U549" t="str">
            <v>Staf Administrasi</v>
          </cell>
          <cell r="V549">
            <v>44728</v>
          </cell>
          <cell r="W549" t="str">
            <v>BIDANG PERSONALIA &amp; HUBUNGAN INDUSTRIAL</v>
          </cell>
          <cell r="X549" t="str">
            <v>BIRO HUMAN CAPITAL</v>
          </cell>
          <cell r="Y549" t="str">
            <v>Core</v>
          </cell>
          <cell r="Z549">
            <v>5</v>
          </cell>
          <cell r="AA549">
            <v>4</v>
          </cell>
          <cell r="AB549">
            <v>44424</v>
          </cell>
          <cell r="AC549">
            <v>6900000</v>
          </cell>
          <cell r="AD549">
            <v>766667</v>
          </cell>
          <cell r="AE549">
            <v>2018708.333333333</v>
          </cell>
          <cell r="AF549">
            <v>0</v>
          </cell>
          <cell r="AG549">
            <v>9685375.3333333321</v>
          </cell>
          <cell r="AH549">
            <v>5175000</v>
          </cell>
          <cell r="AI549">
            <v>575000</v>
          </cell>
          <cell r="AJ549">
            <v>2018708.333333333</v>
          </cell>
          <cell r="AK549">
            <v>0</v>
          </cell>
          <cell r="AL549">
            <v>7768708.333333333</v>
          </cell>
          <cell r="AM549" t="str">
            <v>A</v>
          </cell>
          <cell r="AN549" t="str">
            <v>-</v>
          </cell>
          <cell r="AO549" t="str">
            <v>-</v>
          </cell>
          <cell r="AP549" t="str">
            <v>BHC</v>
          </cell>
          <cell r="AQ549" t="str">
            <v>-</v>
          </cell>
          <cell r="AR549" t="str">
            <v>TTL</v>
          </cell>
          <cell r="AS549" t="str">
            <v>TADM</v>
          </cell>
          <cell r="AT549" t="str">
            <v>-</v>
          </cell>
          <cell r="AU549" t="str">
            <v>KT</v>
          </cell>
          <cell r="AV549" t="str">
            <v>T</v>
          </cell>
          <cell r="AW549" t="str">
            <v>F</v>
          </cell>
        </row>
        <row r="550">
          <cell r="C550">
            <v>855554</v>
          </cell>
          <cell r="D550" t="str">
            <v>Mojokerto</v>
          </cell>
          <cell r="E550">
            <v>31361</v>
          </cell>
          <cell r="F550" t="str">
            <v>P</v>
          </cell>
          <cell r="G550" t="str">
            <v>Islam</v>
          </cell>
          <cell r="H550" t="str">
            <v>K/1</v>
          </cell>
          <cell r="I550" t="str">
            <v>3576021011850005</v>
          </cell>
          <cell r="J550"/>
          <cell r="K550"/>
          <cell r="L550"/>
          <cell r="M550" t="str">
            <v>SMK</v>
          </cell>
          <cell r="N550" t="str">
            <v>Mesin/Las</v>
          </cell>
          <cell r="O550"/>
          <cell r="P550" t="str">
            <v>2004</v>
          </cell>
          <cell r="Q550">
            <v>41579</v>
          </cell>
          <cell r="R550">
            <v>41989</v>
          </cell>
          <cell r="S550" t="str">
            <v>Definitif</v>
          </cell>
          <cell r="T550" t="str">
            <v xml:space="preserve">Operator Mesin Bubut Horizontal C  </v>
          </cell>
          <cell r="U550" t="str">
            <v xml:space="preserve">Operator Mesin Bubut Horizontal C  </v>
          </cell>
          <cell r="V550" t="str">
            <v>-</v>
          </cell>
          <cell r="W550" t="str">
            <v>BAGIAN PRODUKSI PENGECORAN 2</v>
          </cell>
          <cell r="X550" t="str">
            <v>PABRIK PENGECORAN</v>
          </cell>
          <cell r="Y550" t="str">
            <v>Core</v>
          </cell>
          <cell r="Z550">
            <v>6</v>
          </cell>
          <cell r="AA550">
            <v>2</v>
          </cell>
          <cell r="AB550">
            <v>44424</v>
          </cell>
          <cell r="AC550">
            <v>4900000</v>
          </cell>
          <cell r="AD550">
            <v>544444</v>
          </cell>
          <cell r="AE550">
            <v>673505.55555555597</v>
          </cell>
          <cell r="AF550">
            <v>0</v>
          </cell>
          <cell r="AG550">
            <v>6117949.555555556</v>
          </cell>
          <cell r="AH550">
            <v>3675000</v>
          </cell>
          <cell r="AI550">
            <v>408333.33333333337</v>
          </cell>
          <cell r="AJ550">
            <v>673505.55555555597</v>
          </cell>
          <cell r="AK550">
            <v>0</v>
          </cell>
          <cell r="AL550">
            <v>4756838.8888888899</v>
          </cell>
          <cell r="AM550" t="str">
            <v>A</v>
          </cell>
          <cell r="AN550" t="str">
            <v>-</v>
          </cell>
          <cell r="AO550" t="str">
            <v>-</v>
          </cell>
          <cell r="AP550" t="str">
            <v>FOU</v>
          </cell>
          <cell r="AQ550" t="str">
            <v>-</v>
          </cell>
          <cell r="AR550" t="str">
            <v>TL</v>
          </cell>
          <cell r="AS550" t="str">
            <v>TL</v>
          </cell>
          <cell r="AT550" t="str">
            <v>BP</v>
          </cell>
          <cell r="AU550" t="str">
            <v>KT</v>
          </cell>
          <cell r="AV550" t="str">
            <v>T</v>
          </cell>
          <cell r="AW550" t="str">
            <v>C</v>
          </cell>
        </row>
        <row r="551">
          <cell r="C551">
            <v>856050</v>
          </cell>
          <cell r="D551" t="str">
            <v>Serang</v>
          </cell>
          <cell r="E551">
            <v>31373</v>
          </cell>
          <cell r="F551" t="str">
            <v>P</v>
          </cell>
          <cell r="G551" t="str">
            <v>Islam</v>
          </cell>
          <cell r="H551" t="str">
            <v>K/2</v>
          </cell>
          <cell r="I551" t="str">
            <v xml:space="preserve"> 3521090103830008</v>
          </cell>
          <cell r="J551" t="str">
            <v>Jl. Yos Sudarso Gg. Dopal No. 61 Rt 05 / 07 Ds. Lebakgede Kec. Pulomerak Merak - Banten</v>
          </cell>
          <cell r="K551"/>
          <cell r="L551"/>
          <cell r="M551" t="str">
            <v>S1</v>
          </cell>
          <cell r="N551" t="str">
            <v>Teknik Otomotif</v>
          </cell>
          <cell r="O551"/>
          <cell r="P551" t="str">
            <v>-</v>
          </cell>
          <cell r="Q551">
            <v>43374</v>
          </cell>
          <cell r="R551">
            <v>43374</v>
          </cell>
          <cell r="S551" t="str">
            <v>Definitif</v>
          </cell>
          <cell r="T551" t="str">
            <v>Pelaksana Ahli Perencanaan Produksi</v>
          </cell>
          <cell r="U551" t="str">
            <v>Pelaksana Ahli Perencanaan Produksi</v>
          </cell>
          <cell r="V551">
            <v>44105</v>
          </cell>
          <cell r="W551" t="str">
            <v>BAGIAN PERENCANAAN PRODUKSI &amp; EVALUASI</v>
          </cell>
          <cell r="X551" t="str">
            <v>DIVISI PEMBANGKIT</v>
          </cell>
          <cell r="Y551" t="str">
            <v>Core</v>
          </cell>
          <cell r="Z551">
            <v>6</v>
          </cell>
          <cell r="AA551">
            <v>1</v>
          </cell>
          <cell r="AB551">
            <v>44424</v>
          </cell>
          <cell r="AC551">
            <v>4500000</v>
          </cell>
          <cell r="AD551">
            <v>500000</v>
          </cell>
          <cell r="AE551">
            <v>592600</v>
          </cell>
          <cell r="AF551">
            <v>0</v>
          </cell>
          <cell r="AG551">
            <v>5592600</v>
          </cell>
          <cell r="AH551">
            <v>2250000</v>
          </cell>
          <cell r="AI551">
            <v>0</v>
          </cell>
          <cell r="AJ551">
            <v>0</v>
          </cell>
          <cell r="AK551">
            <v>0</v>
          </cell>
          <cell r="AL551">
            <v>2250000</v>
          </cell>
          <cell r="AM551" t="str">
            <v>A</v>
          </cell>
          <cell r="AN551" t="str">
            <v>H</v>
          </cell>
          <cell r="AO551">
            <v>44433</v>
          </cell>
          <cell r="AP551" t="str">
            <v>DPM</v>
          </cell>
          <cell r="AQ551" t="str">
            <v>PIV</v>
          </cell>
          <cell r="AR551" t="str">
            <v>TTL</v>
          </cell>
          <cell r="AS551" t="str">
            <v>TTL</v>
          </cell>
          <cell r="AT551" t="str">
            <v>-</v>
          </cell>
          <cell r="AU551" t="str">
            <v>KT</v>
          </cell>
          <cell r="AV551" t="str">
            <v>T</v>
          </cell>
          <cell r="AW551" t="str">
            <v>F</v>
          </cell>
        </row>
        <row r="552">
          <cell r="C552">
            <v>865593</v>
          </cell>
          <cell r="D552" t="str">
            <v>Serang</v>
          </cell>
          <cell r="E552">
            <v>31417</v>
          </cell>
          <cell r="F552" t="str">
            <v>P</v>
          </cell>
          <cell r="G552" t="str">
            <v>Islam</v>
          </cell>
          <cell r="H552" t="str">
            <v>K/1</v>
          </cell>
          <cell r="I552" t="str">
            <v>3523121805810001</v>
          </cell>
          <cell r="J552"/>
          <cell r="K552"/>
          <cell r="L552"/>
          <cell r="M552" t="str">
            <v>SMA</v>
          </cell>
          <cell r="N552" t="str">
            <v>IPS</v>
          </cell>
          <cell r="O552"/>
          <cell r="P552">
            <v>2006</v>
          </cell>
          <cell r="Q552">
            <v>41883</v>
          </cell>
          <cell r="R552">
            <v>42005</v>
          </cell>
          <cell r="S552" t="str">
            <v>Definitif</v>
          </cell>
          <cell r="T552" t="str">
            <v xml:space="preserve">Operator Mesin Roll &amp; Bending  </v>
          </cell>
          <cell r="U552" t="str">
            <v xml:space="preserve">Operator Mesin Roll &amp; Bending  </v>
          </cell>
          <cell r="V552" t="str">
            <v>-</v>
          </cell>
          <cell r="W552" t="str">
            <v>BAGIAN PRODUKSI PERMESINAN</v>
          </cell>
          <cell r="X552" t="str">
            <v>PABRIK KOMPONEN TURBIN</v>
          </cell>
          <cell r="Y552" t="str">
            <v>Core</v>
          </cell>
          <cell r="Z552">
            <v>6</v>
          </cell>
          <cell r="AA552">
            <v>2</v>
          </cell>
          <cell r="AB552">
            <v>44424</v>
          </cell>
          <cell r="AC552">
            <v>4900000</v>
          </cell>
          <cell r="AD552">
            <v>544444</v>
          </cell>
          <cell r="AE552">
            <v>610655.55555555597</v>
          </cell>
          <cell r="AF552">
            <v>0</v>
          </cell>
          <cell r="AG552">
            <v>6055099.555555556</v>
          </cell>
          <cell r="AH552">
            <v>3675000</v>
          </cell>
          <cell r="AI552">
            <v>408333.33333333337</v>
          </cell>
          <cell r="AJ552">
            <v>610655.55555555597</v>
          </cell>
          <cell r="AK552">
            <v>0</v>
          </cell>
          <cell r="AL552">
            <v>4693988.8888888899</v>
          </cell>
          <cell r="AM552" t="str">
            <v>A</v>
          </cell>
          <cell r="AN552" t="str">
            <v>-</v>
          </cell>
          <cell r="AO552" t="str">
            <v>-</v>
          </cell>
          <cell r="AP552" t="str">
            <v>PKT</v>
          </cell>
          <cell r="AQ552" t="str">
            <v>-</v>
          </cell>
          <cell r="AR552" t="str">
            <v>TL</v>
          </cell>
          <cell r="AS552" t="str">
            <v>TL</v>
          </cell>
          <cell r="AT552" t="str">
            <v>-</v>
          </cell>
          <cell r="AU552" t="str">
            <v>KT</v>
          </cell>
          <cell r="AV552" t="str">
            <v>NT</v>
          </cell>
          <cell r="AW552" t="str">
            <v>C</v>
          </cell>
        </row>
        <row r="553">
          <cell r="C553">
            <v>865668</v>
          </cell>
          <cell r="D553" t="str">
            <v>Surabaya</v>
          </cell>
          <cell r="E553">
            <v>31441</v>
          </cell>
          <cell r="F553" t="str">
            <v>P</v>
          </cell>
          <cell r="G553" t="str">
            <v>Islam</v>
          </cell>
          <cell r="H553" t="str">
            <v>K/2</v>
          </cell>
          <cell r="I553" t="str">
            <v>3578222901860003</v>
          </cell>
          <cell r="J553"/>
          <cell r="K553"/>
          <cell r="L553"/>
          <cell r="M553" t="str">
            <v>S1</v>
          </cell>
          <cell r="N553" t="str">
            <v>Akuntansi</v>
          </cell>
          <cell r="O553"/>
          <cell r="P553">
            <v>2015</v>
          </cell>
          <cell r="Q553">
            <v>42445</v>
          </cell>
          <cell r="R553">
            <v>42629</v>
          </cell>
          <cell r="S553" t="str">
            <v>Definitif</v>
          </cell>
          <cell r="T553" t="str">
            <v>Staf Bagian Perpajakan</v>
          </cell>
          <cell r="U553" t="str">
            <v>Staf Bagian Perpajakan</v>
          </cell>
          <cell r="V553">
            <v>44104</v>
          </cell>
          <cell r="W553" t="str">
            <v>BAGIAN PERPAJAKAN</v>
          </cell>
          <cell r="X553" t="str">
            <v>BIRO KEUANGAN &amp; AKUNTANSI</v>
          </cell>
          <cell r="Y553" t="str">
            <v>Support</v>
          </cell>
          <cell r="Z553">
            <v>5</v>
          </cell>
          <cell r="AA553">
            <v>4</v>
          </cell>
          <cell r="AB553">
            <v>44424</v>
          </cell>
          <cell r="AC553">
            <v>6900000</v>
          </cell>
          <cell r="AD553">
            <v>766667</v>
          </cell>
          <cell r="AE553">
            <v>1466708.333333333</v>
          </cell>
          <cell r="AF553">
            <v>0</v>
          </cell>
          <cell r="AG553">
            <v>9133375.3333333321</v>
          </cell>
          <cell r="AH553">
            <v>5175000</v>
          </cell>
          <cell r="AI553">
            <v>575000</v>
          </cell>
          <cell r="AJ553">
            <v>1466708.333333333</v>
          </cell>
          <cell r="AK553">
            <v>0</v>
          </cell>
          <cell r="AL553">
            <v>7216708.333333333</v>
          </cell>
          <cell r="AM553" t="str">
            <v>A</v>
          </cell>
          <cell r="AN553" t="str">
            <v>-</v>
          </cell>
          <cell r="AO553" t="str">
            <v>-</v>
          </cell>
          <cell r="AP553" t="str">
            <v>BKA</v>
          </cell>
          <cell r="AQ553" t="str">
            <v>-</v>
          </cell>
          <cell r="AR553" t="str">
            <v>TADM</v>
          </cell>
          <cell r="AS553" t="str">
            <v>TADM</v>
          </cell>
          <cell r="AT553" t="str">
            <v>-</v>
          </cell>
          <cell r="AU553" t="str">
            <v>KT</v>
          </cell>
          <cell r="AV553" t="str">
            <v>NT</v>
          </cell>
          <cell r="AW553" t="str">
            <v>F</v>
          </cell>
        </row>
        <row r="554">
          <cell r="C554">
            <v>866313</v>
          </cell>
          <cell r="D554" t="str">
            <v>Lamongan</v>
          </cell>
          <cell r="E554">
            <v>31472</v>
          </cell>
          <cell r="F554" t="str">
            <v>P</v>
          </cell>
          <cell r="G554" t="str">
            <v>Islam</v>
          </cell>
          <cell r="H554" t="str">
            <v>BK</v>
          </cell>
          <cell r="I554"/>
          <cell r="J554"/>
          <cell r="K554"/>
          <cell r="L554"/>
          <cell r="M554" t="str">
            <v>SMK</v>
          </cell>
          <cell r="N554" t="str">
            <v>Teknik Mesin</v>
          </cell>
          <cell r="O554"/>
          <cell r="P554" t="str">
            <v>-</v>
          </cell>
          <cell r="Q554">
            <v>43877</v>
          </cell>
          <cell r="R554">
            <v>44243</v>
          </cell>
          <cell r="S554" t="str">
            <v>Definitif</v>
          </cell>
          <cell r="T554" t="str">
            <v>Pelaksana Cetak Tangan</v>
          </cell>
          <cell r="U554" t="str">
            <v>Pelaksana Cetak Tangan</v>
          </cell>
          <cell r="V554" t="str">
            <v>-</v>
          </cell>
          <cell r="W554" t="str">
            <v>BAGIAN PRODUKSI PENGECORAN 1</v>
          </cell>
          <cell r="X554" t="str">
            <v>PABRIK PENGECORAN</v>
          </cell>
          <cell r="Y554" t="str">
            <v>Core</v>
          </cell>
          <cell r="Z554">
            <v>6</v>
          </cell>
          <cell r="AA554">
            <v>1</v>
          </cell>
          <cell r="AB554">
            <v>44424</v>
          </cell>
          <cell r="AC554">
            <v>4500000</v>
          </cell>
          <cell r="AD554">
            <v>500000</v>
          </cell>
          <cell r="AE554">
            <v>35100</v>
          </cell>
          <cell r="AF554">
            <v>0</v>
          </cell>
          <cell r="AG554">
            <v>5035100</v>
          </cell>
          <cell r="AH554">
            <v>3375000</v>
          </cell>
          <cell r="AI554">
            <v>375000</v>
          </cell>
          <cell r="AJ554">
            <v>35100</v>
          </cell>
          <cell r="AK554">
            <v>0</v>
          </cell>
          <cell r="AL554">
            <v>3785100</v>
          </cell>
          <cell r="AM554" t="str">
            <v>A</v>
          </cell>
          <cell r="AN554" t="str">
            <v>-</v>
          </cell>
          <cell r="AO554" t="str">
            <v>-</v>
          </cell>
          <cell r="AP554" t="str">
            <v>FOU</v>
          </cell>
          <cell r="AQ554" t="str">
            <v>-</v>
          </cell>
          <cell r="AR554" t="str">
            <v>TL</v>
          </cell>
          <cell r="AS554" t="str">
            <v>TL</v>
          </cell>
          <cell r="AT554" t="str">
            <v>BP</v>
          </cell>
          <cell r="AU554" t="str">
            <v>KT</v>
          </cell>
          <cell r="AV554" t="str">
            <v>T</v>
          </cell>
          <cell r="AW554" t="str">
            <v>C</v>
          </cell>
        </row>
        <row r="555">
          <cell r="C555">
            <v>865625</v>
          </cell>
          <cell r="D555" t="str">
            <v>Lamongan</v>
          </cell>
          <cell r="E555">
            <v>31489</v>
          </cell>
          <cell r="F555" t="str">
            <v>P</v>
          </cell>
          <cell r="G555" t="str">
            <v>Islam</v>
          </cell>
          <cell r="H555" t="str">
            <v>K/1</v>
          </cell>
          <cell r="I555" t="str">
            <v>3524111903860001</v>
          </cell>
          <cell r="J555" t="str">
            <v>PERUM BUKIT RANDU AGUNG INDAH BLOK AL18 NO 27 GRESIK</v>
          </cell>
          <cell r="K555" t="str">
            <v>6282231809004</v>
          </cell>
          <cell r="L555"/>
          <cell r="M555" t="str">
            <v>S1</v>
          </cell>
          <cell r="N555" t="str">
            <v>Teknik Mesin</v>
          </cell>
          <cell r="O555"/>
          <cell r="P555">
            <v>2011</v>
          </cell>
          <cell r="Q555">
            <v>42201</v>
          </cell>
          <cell r="R555">
            <v>42401</v>
          </cell>
          <cell r="S555" t="str">
            <v>Definitif</v>
          </cell>
          <cell r="T555" t="str">
            <v xml:space="preserve">Staf  </v>
          </cell>
          <cell r="U555" t="str">
            <v xml:space="preserve">Staf  </v>
          </cell>
          <cell r="V555" t="str">
            <v>-</v>
          </cell>
          <cell r="W555" t="str">
            <v>BAGIAN TEKNIK</v>
          </cell>
          <cell r="X555" t="str">
            <v>DIVISI INDUSTRI KOMPONEN &amp; PERMESINAN</v>
          </cell>
          <cell r="Y555" t="str">
            <v>Core</v>
          </cell>
          <cell r="Z555">
            <v>5</v>
          </cell>
          <cell r="AA555">
            <v>5</v>
          </cell>
          <cell r="AB555">
            <v>44424</v>
          </cell>
          <cell r="AC555">
            <v>7900000</v>
          </cell>
          <cell r="AD555">
            <v>877778</v>
          </cell>
          <cell r="AE555">
            <v>907597.22222222202</v>
          </cell>
          <cell r="AF555">
            <v>0</v>
          </cell>
          <cell r="AG555">
            <v>9685375.222222222</v>
          </cell>
          <cell r="AH555">
            <v>5925000</v>
          </cell>
          <cell r="AI555">
            <v>658333.33333333326</v>
          </cell>
          <cell r="AJ555">
            <v>907597.22222222202</v>
          </cell>
          <cell r="AK555">
            <v>0</v>
          </cell>
          <cell r="AL555">
            <v>7490930.555555555</v>
          </cell>
          <cell r="AM555" t="str">
            <v>A</v>
          </cell>
          <cell r="AN555" t="str">
            <v>-</v>
          </cell>
          <cell r="AO555" t="str">
            <v>-</v>
          </cell>
          <cell r="AP555" t="str">
            <v>DKP</v>
          </cell>
          <cell r="AQ555" t="str">
            <v>PEM</v>
          </cell>
          <cell r="AR555" t="str">
            <v>TTL</v>
          </cell>
          <cell r="AS555" t="str">
            <v>TTL</v>
          </cell>
          <cell r="AT555" t="str">
            <v>-</v>
          </cell>
          <cell r="AU555" t="str">
            <v>KT</v>
          </cell>
          <cell r="AV555" t="str">
            <v>T</v>
          </cell>
          <cell r="AW555" t="str">
            <v>F</v>
          </cell>
        </row>
        <row r="556">
          <cell r="C556">
            <v>886308</v>
          </cell>
          <cell r="D556" t="str">
            <v>Surabaya</v>
          </cell>
          <cell r="E556">
            <v>31493</v>
          </cell>
          <cell r="F556" t="str">
            <v>P</v>
          </cell>
          <cell r="G556" t="str">
            <v>Islam</v>
          </cell>
          <cell r="H556" t="str">
            <v>K/3</v>
          </cell>
          <cell r="I556"/>
          <cell r="J556"/>
          <cell r="K556"/>
          <cell r="L556"/>
          <cell r="M556" t="str">
            <v>S1</v>
          </cell>
          <cell r="N556" t="str">
            <v>Manajemen Keuangan</v>
          </cell>
          <cell r="O556"/>
          <cell r="P556" t="str">
            <v>-</v>
          </cell>
          <cell r="Q556">
            <v>43877</v>
          </cell>
          <cell r="R556">
            <v>44243</v>
          </cell>
          <cell r="S556" t="str">
            <v>Definitif</v>
          </cell>
          <cell r="T556" t="str">
            <v>Pelaksana Administrasi Pembelian</v>
          </cell>
          <cell r="U556" t="str">
            <v>Pelaksana Administrasi Pembelian</v>
          </cell>
          <cell r="V556" t="str">
            <v>-</v>
          </cell>
          <cell r="W556" t="str">
            <v>BAGIAN ADMINISTRASI PEMBELIAN</v>
          </cell>
          <cell r="X556" t="str">
            <v>BIRO MANAJEMEN SUPPLY CHAIN</v>
          </cell>
          <cell r="Y556" t="str">
            <v>Support</v>
          </cell>
          <cell r="Z556">
            <v>6</v>
          </cell>
          <cell r="AA556">
            <v>1</v>
          </cell>
          <cell r="AB556">
            <v>44424</v>
          </cell>
          <cell r="AC556">
            <v>4500000</v>
          </cell>
          <cell r="AD556">
            <v>500000</v>
          </cell>
          <cell r="AE556">
            <v>35100</v>
          </cell>
          <cell r="AF556">
            <v>0</v>
          </cell>
          <cell r="AG556">
            <v>5035100</v>
          </cell>
          <cell r="AH556">
            <v>3375000</v>
          </cell>
          <cell r="AI556">
            <v>375000</v>
          </cell>
          <cell r="AJ556">
            <v>35100</v>
          </cell>
          <cell r="AK556">
            <v>0</v>
          </cell>
          <cell r="AL556">
            <v>3785100</v>
          </cell>
          <cell r="AM556" t="str">
            <v>A</v>
          </cell>
          <cell r="AN556" t="str">
            <v>-</v>
          </cell>
          <cell r="AO556" t="str">
            <v>-</v>
          </cell>
          <cell r="AP556" t="str">
            <v>BSC</v>
          </cell>
          <cell r="AQ556" t="str">
            <v>-</v>
          </cell>
          <cell r="AR556" t="str">
            <v>TTL</v>
          </cell>
          <cell r="AS556" t="str">
            <v>TTL</v>
          </cell>
          <cell r="AT556" t="str">
            <v>-</v>
          </cell>
          <cell r="AU556" t="str">
            <v>KT</v>
          </cell>
          <cell r="AV556" t="str">
            <v>NT</v>
          </cell>
          <cell r="AW556" t="str">
            <v>F</v>
          </cell>
        </row>
        <row r="557">
          <cell r="C557">
            <v>866122</v>
          </cell>
          <cell r="D557" t="str">
            <v>Serang</v>
          </cell>
          <cell r="E557">
            <v>31505</v>
          </cell>
          <cell r="F557" t="str">
            <v>P</v>
          </cell>
          <cell r="G557" t="str">
            <v>Islam</v>
          </cell>
          <cell r="H557" t="str">
            <v>K/1</v>
          </cell>
          <cell r="I557" t="str">
            <v>3672080304860005</v>
          </cell>
          <cell r="J557" t="str">
            <v>Jl.Ir.Sutami Link. Cimerak Rt.013/004 Kel. Kebonsari Kec.Citangkil Cilegon</v>
          </cell>
          <cell r="K557"/>
          <cell r="L557"/>
          <cell r="M557" t="str">
            <v>SMA/SMK</v>
          </cell>
          <cell r="N557" t="str">
            <v>TEKNIK MESIN INDUSTRI</v>
          </cell>
          <cell r="O557"/>
          <cell r="P557" t="str">
            <v>-</v>
          </cell>
          <cell r="Q557">
            <v>43374</v>
          </cell>
          <cell r="R557">
            <v>43374</v>
          </cell>
          <cell r="S557" t="str">
            <v>Definitif</v>
          </cell>
          <cell r="T557" t="str">
            <v>Operator Mesin</v>
          </cell>
          <cell r="U557" t="str">
            <v>Operator Mesin</v>
          </cell>
          <cell r="V557">
            <v>44105</v>
          </cell>
          <cell r="W557" t="str">
            <v>PRODUKSI PERMESINAN</v>
          </cell>
          <cell r="X557" t="str">
            <v>PABRIK KOMPONEN TURBIN</v>
          </cell>
          <cell r="Y557" t="str">
            <v>Core</v>
          </cell>
          <cell r="Z557">
            <v>6</v>
          </cell>
          <cell r="AA557">
            <v>1</v>
          </cell>
          <cell r="AB557">
            <v>44424</v>
          </cell>
          <cell r="AC557">
            <v>4500000</v>
          </cell>
          <cell r="AD557">
            <v>500000</v>
          </cell>
          <cell r="AE557">
            <v>253100</v>
          </cell>
          <cell r="AF557">
            <v>0</v>
          </cell>
          <cell r="AG557">
            <v>5253100</v>
          </cell>
          <cell r="AH557">
            <v>3375000</v>
          </cell>
          <cell r="AI557">
            <v>375000</v>
          </cell>
          <cell r="AJ557">
            <v>253100</v>
          </cell>
          <cell r="AK557">
            <v>0</v>
          </cell>
          <cell r="AL557">
            <v>4003100</v>
          </cell>
          <cell r="AM557" t="str">
            <v>A</v>
          </cell>
          <cell r="AN557" t="str">
            <v>-</v>
          </cell>
          <cell r="AO557" t="str">
            <v>-</v>
          </cell>
          <cell r="AP557" t="str">
            <v>PKT</v>
          </cell>
          <cell r="AQ557" t="str">
            <v>-</v>
          </cell>
          <cell r="AR557" t="str">
            <v>TL</v>
          </cell>
          <cell r="AS557" t="str">
            <v>TL</v>
          </cell>
          <cell r="AT557" t="str">
            <v>-</v>
          </cell>
          <cell r="AU557" t="str">
            <v>KT</v>
          </cell>
          <cell r="AV557" t="str">
            <v>T</v>
          </cell>
          <cell r="AW557" t="str">
            <v>C</v>
          </cell>
        </row>
        <row r="558">
          <cell r="C558">
            <v>866311</v>
          </cell>
          <cell r="D558" t="str">
            <v>Lamongan</v>
          </cell>
          <cell r="E558">
            <v>31511</v>
          </cell>
          <cell r="F558" t="str">
            <v>P</v>
          </cell>
          <cell r="G558" t="str">
            <v>Islam</v>
          </cell>
          <cell r="H558" t="str">
            <v>K/-</v>
          </cell>
          <cell r="I558"/>
          <cell r="J558"/>
          <cell r="K558"/>
          <cell r="L558"/>
          <cell r="M558" t="str">
            <v>SMK</v>
          </cell>
          <cell r="N558" t="str">
            <v>Teknik Mesin</v>
          </cell>
          <cell r="O558"/>
          <cell r="P558" t="str">
            <v>-</v>
          </cell>
          <cell r="Q558">
            <v>43877</v>
          </cell>
          <cell r="R558">
            <v>44243</v>
          </cell>
          <cell r="S558" t="str">
            <v>Definitif</v>
          </cell>
          <cell r="T558" t="str">
            <v>Pelaksana Melting</v>
          </cell>
          <cell r="U558" t="str">
            <v>Pelaksana Melting</v>
          </cell>
          <cell r="V558" t="str">
            <v>-</v>
          </cell>
          <cell r="W558" t="str">
            <v>BAGIAN PRODUKSI PENGECORAN 1</v>
          </cell>
          <cell r="X558" t="str">
            <v>PABRIK PENGECORAN</v>
          </cell>
          <cell r="Y558" t="str">
            <v>Core</v>
          </cell>
          <cell r="Z558">
            <v>6</v>
          </cell>
          <cell r="AA558">
            <v>1</v>
          </cell>
          <cell r="AB558">
            <v>44424</v>
          </cell>
          <cell r="AC558">
            <v>4500000</v>
          </cell>
          <cell r="AD558">
            <v>500000</v>
          </cell>
          <cell r="AE558">
            <v>35100</v>
          </cell>
          <cell r="AF558">
            <v>0</v>
          </cell>
          <cell r="AG558">
            <v>5035100</v>
          </cell>
          <cell r="AH558">
            <v>3375000</v>
          </cell>
          <cell r="AI558">
            <v>375000</v>
          </cell>
          <cell r="AJ558">
            <v>35100</v>
          </cell>
          <cell r="AK558">
            <v>0</v>
          </cell>
          <cell r="AL558">
            <v>3785100</v>
          </cell>
          <cell r="AM558" t="str">
            <v>A</v>
          </cell>
          <cell r="AN558" t="str">
            <v>-</v>
          </cell>
          <cell r="AO558" t="str">
            <v>-</v>
          </cell>
          <cell r="AP558" t="str">
            <v>FOU</v>
          </cell>
          <cell r="AQ558" t="str">
            <v>-</v>
          </cell>
          <cell r="AR558" t="str">
            <v>TL</v>
          </cell>
          <cell r="AS558" t="str">
            <v>TL</v>
          </cell>
          <cell r="AT558" t="str">
            <v>BP</v>
          </cell>
          <cell r="AU558" t="str">
            <v>KT</v>
          </cell>
          <cell r="AV558" t="str">
            <v>T</v>
          </cell>
          <cell r="AW558" t="str">
            <v>C</v>
          </cell>
        </row>
        <row r="559">
          <cell r="C559">
            <v>866304</v>
          </cell>
          <cell r="D559" t="str">
            <v>Tegal</v>
          </cell>
          <cell r="E559">
            <v>31519</v>
          </cell>
          <cell r="F559" t="str">
            <v>P</v>
          </cell>
          <cell r="G559" t="str">
            <v>Islam</v>
          </cell>
          <cell r="H559" t="str">
            <v>K</v>
          </cell>
          <cell r="I559"/>
          <cell r="J559"/>
          <cell r="K559"/>
          <cell r="L559"/>
          <cell r="M559" t="str">
            <v>D3</v>
          </cell>
          <cell r="N559" t="str">
            <v>Teknik Mesin</v>
          </cell>
          <cell r="O559"/>
          <cell r="P559" t="str">
            <v>-</v>
          </cell>
          <cell r="Q559">
            <v>43891</v>
          </cell>
          <cell r="R559">
            <v>44243</v>
          </cell>
          <cell r="S559" t="str">
            <v>Definitif</v>
          </cell>
          <cell r="T559" t="str">
            <v>Pelaksana Perencanaan Produksi</v>
          </cell>
          <cell r="U559" t="str">
            <v>Pelaksana Perencanaan Produksi</v>
          </cell>
          <cell r="V559" t="str">
            <v>-</v>
          </cell>
          <cell r="W559" t="str">
            <v>BAGIAN PERENCANAAN MATERIAL &amp; PRODUKSI</v>
          </cell>
          <cell r="X559" t="str">
            <v>DIVISI SUMBER DAYA AIR</v>
          </cell>
          <cell r="Y559" t="str">
            <v>Core</v>
          </cell>
          <cell r="Z559">
            <v>6</v>
          </cell>
          <cell r="AA559">
            <v>1</v>
          </cell>
          <cell r="AB559">
            <v>44424</v>
          </cell>
          <cell r="AC559">
            <v>4500000</v>
          </cell>
          <cell r="AD559">
            <v>500000</v>
          </cell>
          <cell r="AE559">
            <v>35100</v>
          </cell>
          <cell r="AF559">
            <v>0</v>
          </cell>
          <cell r="AG559">
            <v>5035100</v>
          </cell>
          <cell r="AH559">
            <v>3375000</v>
          </cell>
          <cell r="AI559">
            <v>375000</v>
          </cell>
          <cell r="AJ559">
            <v>35100</v>
          </cell>
          <cell r="AK559">
            <v>0</v>
          </cell>
          <cell r="AL559">
            <v>3785100</v>
          </cell>
          <cell r="AM559" t="str">
            <v>A</v>
          </cell>
          <cell r="AN559" t="str">
            <v>-</v>
          </cell>
          <cell r="AO559" t="str">
            <v>-</v>
          </cell>
          <cell r="AP559" t="str">
            <v>DSA</v>
          </cell>
          <cell r="AQ559" t="str">
            <v>PIV</v>
          </cell>
          <cell r="AR559" t="str">
            <v>TTL</v>
          </cell>
          <cell r="AS559" t="str">
            <v>TTL</v>
          </cell>
          <cell r="AT559" t="str">
            <v>-</v>
          </cell>
          <cell r="AU559" t="str">
            <v>KT</v>
          </cell>
          <cell r="AV559" t="str">
            <v>T</v>
          </cell>
          <cell r="AW559" t="str">
            <v>D</v>
          </cell>
        </row>
        <row r="560">
          <cell r="C560">
            <v>865765</v>
          </cell>
          <cell r="D560" t="str">
            <v>Tegal</v>
          </cell>
          <cell r="E560">
            <v>31530</v>
          </cell>
          <cell r="F560" t="str">
            <v>P</v>
          </cell>
          <cell r="G560" t="str">
            <v>Islam</v>
          </cell>
          <cell r="H560" t="str">
            <v>BK</v>
          </cell>
          <cell r="I560" t="str">
            <v>3376032804860003</v>
          </cell>
          <cell r="J560"/>
          <cell r="K560"/>
          <cell r="L560"/>
          <cell r="M560" t="str">
            <v>SMA</v>
          </cell>
          <cell r="N560" t="str">
            <v>IPS</v>
          </cell>
          <cell r="O560"/>
          <cell r="P560">
            <v>2005</v>
          </cell>
          <cell r="Q560">
            <v>42932</v>
          </cell>
          <cell r="R560">
            <v>43055</v>
          </cell>
          <cell r="S560" t="str">
            <v>Definitif</v>
          </cell>
          <cell r="T560" t="str">
            <v xml:space="preserve">Pelaksana Pelayanan Personil  </v>
          </cell>
          <cell r="U560" t="str">
            <v xml:space="preserve">Pelaksana Pelayanan Personil  </v>
          </cell>
          <cell r="V560" t="str">
            <v>-</v>
          </cell>
          <cell r="W560" t="str">
            <v>BIDANG KEUANGAN &amp; SDM</v>
          </cell>
          <cell r="X560" t="str">
            <v>DIVISI SUMBER DAYA AIR</v>
          </cell>
          <cell r="Y560" t="str">
            <v>Support</v>
          </cell>
          <cell r="Z560">
            <v>6</v>
          </cell>
          <cell r="AA560">
            <v>1</v>
          </cell>
          <cell r="AB560">
            <v>44424</v>
          </cell>
          <cell r="AC560">
            <v>4500000</v>
          </cell>
          <cell r="AD560">
            <v>500000</v>
          </cell>
          <cell r="AE560">
            <v>443100</v>
          </cell>
          <cell r="AF560">
            <v>0</v>
          </cell>
          <cell r="AG560">
            <v>5443100</v>
          </cell>
          <cell r="AH560">
            <v>3375000</v>
          </cell>
          <cell r="AI560">
            <v>375000</v>
          </cell>
          <cell r="AJ560">
            <v>443100</v>
          </cell>
          <cell r="AK560">
            <v>0</v>
          </cell>
          <cell r="AL560">
            <v>4193100</v>
          </cell>
          <cell r="AM560" t="str">
            <v>A</v>
          </cell>
          <cell r="AN560" t="str">
            <v>-</v>
          </cell>
          <cell r="AO560" t="str">
            <v>-</v>
          </cell>
          <cell r="AP560" t="str">
            <v>DSA</v>
          </cell>
          <cell r="AQ560" t="str">
            <v>KSD</v>
          </cell>
          <cell r="AR560" t="str">
            <v>TADM</v>
          </cell>
          <cell r="AS560" t="str">
            <v>TADM</v>
          </cell>
          <cell r="AT560" t="str">
            <v>-</v>
          </cell>
          <cell r="AU560" t="str">
            <v>KT</v>
          </cell>
          <cell r="AV560" t="str">
            <v>NT</v>
          </cell>
          <cell r="AW560" t="str">
            <v>C</v>
          </cell>
        </row>
        <row r="561">
          <cell r="C561">
            <v>865754</v>
          </cell>
          <cell r="D561" t="str">
            <v>Malang</v>
          </cell>
          <cell r="E561">
            <v>31554</v>
          </cell>
          <cell r="F561" t="str">
            <v>P</v>
          </cell>
          <cell r="G561" t="str">
            <v>Islam</v>
          </cell>
          <cell r="H561" t="str">
            <v>K/1</v>
          </cell>
          <cell r="I561" t="str">
            <v>3672083003730001</v>
          </cell>
          <cell r="J561" t="str">
            <v>Pesantren turen Malang</v>
          </cell>
          <cell r="K561" t="str">
            <v>6289634857649</v>
          </cell>
          <cell r="L561"/>
          <cell r="M561" t="str">
            <v>SMK</v>
          </cell>
          <cell r="N561" t="str">
            <v>Teknik Mesin</v>
          </cell>
          <cell r="O561"/>
          <cell r="P561">
            <v>2006</v>
          </cell>
          <cell r="Q561">
            <v>42932</v>
          </cell>
          <cell r="R561">
            <v>43055</v>
          </cell>
          <cell r="S561" t="str">
            <v>Definitif</v>
          </cell>
          <cell r="T561" t="str">
            <v>Operator Mesin Bubut Horizontal (Kecil) Bagian Produksi 4</v>
          </cell>
          <cell r="U561" t="str">
            <v>Operator Mesin Bubut Horizontal (Kecil) Bagian Produksi 4</v>
          </cell>
          <cell r="V561">
            <v>44061</v>
          </cell>
          <cell r="W561" t="str">
            <v>BAGIAN PRODUKSI PABRIK PERALATAN INDUSTRI 2</v>
          </cell>
          <cell r="X561" t="str">
            <v>PABRIK PERALATAN INDUSTRI</v>
          </cell>
          <cell r="Y561" t="str">
            <v>Core</v>
          </cell>
          <cell r="Z561">
            <v>6</v>
          </cell>
          <cell r="AA561">
            <v>1</v>
          </cell>
          <cell r="AB561">
            <v>44424</v>
          </cell>
          <cell r="AC561">
            <v>4500000</v>
          </cell>
          <cell r="AD561">
            <v>500000</v>
          </cell>
          <cell r="AE561">
            <v>443100</v>
          </cell>
          <cell r="AF561">
            <v>0</v>
          </cell>
          <cell r="AG561">
            <v>5443100</v>
          </cell>
          <cell r="AH561">
            <v>3375000</v>
          </cell>
          <cell r="AI561">
            <v>375000</v>
          </cell>
          <cell r="AJ561">
            <v>443100</v>
          </cell>
          <cell r="AK561">
            <v>0</v>
          </cell>
          <cell r="AL561">
            <v>4193100</v>
          </cell>
          <cell r="AM561" t="str">
            <v>A</v>
          </cell>
          <cell r="AN561" t="str">
            <v>-</v>
          </cell>
          <cell r="AO561" t="str">
            <v>-</v>
          </cell>
          <cell r="AP561" t="str">
            <v>PPI</v>
          </cell>
          <cell r="AQ561" t="str">
            <v>-</v>
          </cell>
          <cell r="AR561" t="str">
            <v>TL</v>
          </cell>
          <cell r="AS561" t="str">
            <v>TL</v>
          </cell>
          <cell r="AT561" t="str">
            <v>BP</v>
          </cell>
          <cell r="AU561" t="str">
            <v>KT</v>
          </cell>
          <cell r="AV561" t="str">
            <v>T</v>
          </cell>
          <cell r="AW561" t="str">
            <v>C</v>
          </cell>
        </row>
        <row r="562">
          <cell r="C562">
            <v>865584</v>
          </cell>
          <cell r="D562" t="str">
            <v>Tegal</v>
          </cell>
          <cell r="E562">
            <v>31557</v>
          </cell>
          <cell r="F562" t="str">
            <v>P</v>
          </cell>
          <cell r="G562" t="str">
            <v>Islam</v>
          </cell>
          <cell r="H562" t="str">
            <v>K/1</v>
          </cell>
          <cell r="I562" t="str">
            <v>3578025106950005</v>
          </cell>
          <cell r="J562"/>
          <cell r="K562"/>
          <cell r="L562"/>
          <cell r="M562" t="str">
            <v>STM</v>
          </cell>
          <cell r="N562" t="str">
            <v>Teknik Mekanik</v>
          </cell>
          <cell r="O562"/>
          <cell r="P562">
            <v>2005</v>
          </cell>
          <cell r="Q562">
            <v>41593</v>
          </cell>
          <cell r="R562">
            <v>42005</v>
          </cell>
          <cell r="S562" t="str">
            <v>Definitif</v>
          </cell>
          <cell r="T562" t="str">
            <v xml:space="preserve">Operator Mesin Bubut Horizontal C  </v>
          </cell>
          <cell r="U562" t="str">
            <v xml:space="preserve">Operator Mesin Bubut Horizontal C  </v>
          </cell>
          <cell r="V562" t="str">
            <v>-</v>
          </cell>
          <cell r="W562" t="str">
            <v>BAGIAN PRODUKSI</v>
          </cell>
          <cell r="X562" t="str">
            <v>PABRIK HIDROMEKANIKAL TEGAL</v>
          </cell>
          <cell r="Y562" t="str">
            <v>Core</v>
          </cell>
          <cell r="Z562">
            <v>6</v>
          </cell>
          <cell r="AA562">
            <v>1</v>
          </cell>
          <cell r="AB562">
            <v>44424</v>
          </cell>
          <cell r="AC562">
            <v>4500000</v>
          </cell>
          <cell r="AD562">
            <v>500000</v>
          </cell>
          <cell r="AE562">
            <v>851100</v>
          </cell>
          <cell r="AF562">
            <v>0</v>
          </cell>
          <cell r="AG562">
            <v>5851100</v>
          </cell>
          <cell r="AH562">
            <v>3375000</v>
          </cell>
          <cell r="AI562">
            <v>375000</v>
          </cell>
          <cell r="AJ562">
            <v>851100</v>
          </cell>
          <cell r="AK562">
            <v>0</v>
          </cell>
          <cell r="AL562">
            <v>4601100</v>
          </cell>
          <cell r="AM562" t="str">
            <v>A</v>
          </cell>
          <cell r="AN562" t="str">
            <v>-</v>
          </cell>
          <cell r="AO562" t="str">
            <v>-</v>
          </cell>
          <cell r="AP562" t="str">
            <v>TGL</v>
          </cell>
          <cell r="AQ562" t="str">
            <v>-</v>
          </cell>
          <cell r="AR562" t="str">
            <v>TL</v>
          </cell>
          <cell r="AS562" t="str">
            <v>TL</v>
          </cell>
          <cell r="AT562" t="str">
            <v>-</v>
          </cell>
          <cell r="AU562" t="str">
            <v>KT</v>
          </cell>
          <cell r="AV562" t="str">
            <v>T</v>
          </cell>
          <cell r="AW562" t="str">
            <v>C</v>
          </cell>
        </row>
        <row r="563">
          <cell r="C563">
            <v>865770</v>
          </cell>
          <cell r="D563" t="str">
            <v>Cilegon</v>
          </cell>
          <cell r="E563">
            <v>31573</v>
          </cell>
          <cell r="F563" t="str">
            <v>P</v>
          </cell>
          <cell r="G563" t="str">
            <v>Islam</v>
          </cell>
          <cell r="H563" t="str">
            <v>BK</v>
          </cell>
          <cell r="I563" t="str">
            <v>32750316055690013</v>
          </cell>
          <cell r="J563"/>
          <cell r="K563"/>
          <cell r="L563"/>
          <cell r="M563" t="str">
            <v>SMA</v>
          </cell>
          <cell r="N563" t="str">
            <v>Paket C</v>
          </cell>
          <cell r="O563"/>
          <cell r="P563">
            <v>2017</v>
          </cell>
          <cell r="Q563">
            <v>42932</v>
          </cell>
          <cell r="R563">
            <v>43055</v>
          </cell>
          <cell r="S563" t="str">
            <v>Definitif</v>
          </cell>
          <cell r="T563" t="str">
            <v xml:space="preserve">Pelaksana Las Listrik Manual  </v>
          </cell>
          <cell r="U563" t="str">
            <v xml:space="preserve">Pelaksana Las Listrik Manual  </v>
          </cell>
          <cell r="V563" t="str">
            <v>-</v>
          </cell>
          <cell r="W563" t="str">
            <v>BAGIAN PRODUKSI PABRIKASI</v>
          </cell>
          <cell r="X563" t="str">
            <v>PABRIK KOMPONEN TURBIN</v>
          </cell>
          <cell r="Y563" t="str">
            <v>Core</v>
          </cell>
          <cell r="Z563">
            <v>6</v>
          </cell>
          <cell r="AA563">
            <v>1</v>
          </cell>
          <cell r="AB563">
            <v>44424</v>
          </cell>
          <cell r="AC563">
            <v>4500000</v>
          </cell>
          <cell r="AD563">
            <v>500000</v>
          </cell>
          <cell r="AE563">
            <v>443100</v>
          </cell>
          <cell r="AF563">
            <v>0</v>
          </cell>
          <cell r="AG563">
            <v>5443100</v>
          </cell>
          <cell r="AH563">
            <v>3375000</v>
          </cell>
          <cell r="AI563">
            <v>375000</v>
          </cell>
          <cell r="AJ563">
            <v>443100</v>
          </cell>
          <cell r="AK563">
            <v>0</v>
          </cell>
          <cell r="AL563">
            <v>4193100</v>
          </cell>
          <cell r="AM563" t="str">
            <v>A</v>
          </cell>
          <cell r="AN563" t="str">
            <v>-</v>
          </cell>
          <cell r="AO563" t="str">
            <v>-</v>
          </cell>
          <cell r="AP563" t="str">
            <v>PKT</v>
          </cell>
          <cell r="AQ563" t="str">
            <v>-</v>
          </cell>
          <cell r="AR563" t="str">
            <v>TL</v>
          </cell>
          <cell r="AS563" t="str">
            <v>TL</v>
          </cell>
          <cell r="AT563" t="str">
            <v>-</v>
          </cell>
          <cell r="AU563" t="str">
            <v>KT</v>
          </cell>
          <cell r="AV563" t="str">
            <v>NT</v>
          </cell>
          <cell r="AW563" t="str">
            <v>C</v>
          </cell>
        </row>
        <row r="564">
          <cell r="C564">
            <v>866165</v>
          </cell>
          <cell r="D564" t="str">
            <v>Sragen</v>
          </cell>
          <cell r="E564">
            <v>31578</v>
          </cell>
          <cell r="F564" t="str">
            <v>P</v>
          </cell>
          <cell r="G564" t="str">
            <v>Islam</v>
          </cell>
          <cell r="H564" t="str">
            <v>K/1</v>
          </cell>
          <cell r="I564" t="str">
            <v>3314101506860006</v>
          </cell>
          <cell r="J564" t="str">
            <v>Perum Persada Banten blok E8/07 Teritih Walantaka Kota Serang Serang</v>
          </cell>
          <cell r="K564"/>
          <cell r="L564"/>
          <cell r="M564" t="str">
            <v>S1</v>
          </cell>
          <cell r="N564" t="str">
            <v>-</v>
          </cell>
          <cell r="O564"/>
          <cell r="P564" t="str">
            <v>-</v>
          </cell>
          <cell r="Q564">
            <v>43374</v>
          </cell>
          <cell r="R564">
            <v>43374</v>
          </cell>
          <cell r="S564" t="str">
            <v>Definitif</v>
          </cell>
          <cell r="T564" t="str">
            <v>Pelaksana Ahli Teknik</v>
          </cell>
          <cell r="U564" t="str">
            <v>Pelaksana Ahli Teknik</v>
          </cell>
          <cell r="V564">
            <v>44105</v>
          </cell>
          <cell r="W564" t="str">
            <v>BAGIAN TEKNIK</v>
          </cell>
          <cell r="X564" t="str">
            <v>DIVISI PEMBANGKIT</v>
          </cell>
          <cell r="Y564" t="str">
            <v>Core</v>
          </cell>
          <cell r="Z564">
            <v>6</v>
          </cell>
          <cell r="AA564">
            <v>2</v>
          </cell>
          <cell r="AB564">
            <v>44424</v>
          </cell>
          <cell r="AC564">
            <v>4900000</v>
          </cell>
          <cell r="AD564">
            <v>544444</v>
          </cell>
          <cell r="AE564">
            <v>356261.80555555597</v>
          </cell>
          <cell r="AF564">
            <v>0</v>
          </cell>
          <cell r="AG564">
            <v>5800705.805555556</v>
          </cell>
          <cell r="AH564">
            <v>3675000</v>
          </cell>
          <cell r="AI564">
            <v>408333.33333333337</v>
          </cell>
          <cell r="AJ564">
            <v>356261.80555555597</v>
          </cell>
          <cell r="AK564">
            <v>0</v>
          </cell>
          <cell r="AL564">
            <v>4439595.1388888899</v>
          </cell>
          <cell r="AM564" t="str">
            <v>A</v>
          </cell>
          <cell r="AN564" t="str">
            <v>-</v>
          </cell>
          <cell r="AO564" t="str">
            <v>-</v>
          </cell>
          <cell r="AP564" t="str">
            <v>DPM</v>
          </cell>
          <cell r="AQ564" t="str">
            <v>PIV</v>
          </cell>
          <cell r="AR564" t="str">
            <v>TTL</v>
          </cell>
          <cell r="AS564" t="str">
            <v>TTL</v>
          </cell>
          <cell r="AT564" t="str">
            <v>-</v>
          </cell>
          <cell r="AU564" t="str">
            <v>KT</v>
          </cell>
          <cell r="AV564" t="str">
            <v>T</v>
          </cell>
          <cell r="AW564" t="str">
            <v>F</v>
          </cell>
        </row>
        <row r="565">
          <cell r="C565">
            <v>866173</v>
          </cell>
          <cell r="D565" t="str">
            <v>Serang</v>
          </cell>
          <cell r="E565">
            <v>31625</v>
          </cell>
          <cell r="F565" t="str">
            <v>P</v>
          </cell>
          <cell r="G565" t="str">
            <v>Islam</v>
          </cell>
          <cell r="H565" t="str">
            <v>K/1</v>
          </cell>
          <cell r="I565" t="str">
            <v>3524251903870001</v>
          </cell>
          <cell r="J565" t="str">
            <v>Kp. Sambilandak Rt.008/002 Batukuda Kec. Mancak Serang</v>
          </cell>
          <cell r="K565"/>
          <cell r="L565"/>
          <cell r="M565" t="str">
            <v>S1</v>
          </cell>
          <cell r="N565" t="str">
            <v>Teknik Metalurgi</v>
          </cell>
          <cell r="O565"/>
          <cell r="P565" t="str">
            <v>-</v>
          </cell>
          <cell r="Q565">
            <v>43374</v>
          </cell>
          <cell r="R565">
            <v>43374</v>
          </cell>
          <cell r="S565" t="str">
            <v>Definitif</v>
          </cell>
          <cell r="T565" t="str">
            <v>Junior Officer Bagian Teknik</v>
          </cell>
          <cell r="U565" t="str">
            <v>Junior Officer Bagian Teknik</v>
          </cell>
          <cell r="V565">
            <v>44105</v>
          </cell>
          <cell r="W565" t="str">
            <v>BAGIAN TEKNIK</v>
          </cell>
          <cell r="X565" t="str">
            <v>DIVISI PEMBANGKIT</v>
          </cell>
          <cell r="Y565" t="str">
            <v>Core</v>
          </cell>
          <cell r="Z565">
            <v>5</v>
          </cell>
          <cell r="AA565">
            <v>4</v>
          </cell>
          <cell r="AB565">
            <v>44424</v>
          </cell>
          <cell r="AC565">
            <v>6900000</v>
          </cell>
          <cell r="AD565">
            <v>766667</v>
          </cell>
          <cell r="AE565">
            <v>346194.75</v>
          </cell>
          <cell r="AF565">
            <v>0</v>
          </cell>
          <cell r="AG565">
            <v>8012861.75</v>
          </cell>
          <cell r="AH565">
            <v>5175000</v>
          </cell>
          <cell r="AI565">
            <v>575000</v>
          </cell>
          <cell r="AJ565">
            <v>346194.75</v>
          </cell>
          <cell r="AK565">
            <v>0</v>
          </cell>
          <cell r="AL565">
            <v>6096194.75</v>
          </cell>
          <cell r="AM565" t="str">
            <v>A</v>
          </cell>
          <cell r="AN565" t="str">
            <v>-</v>
          </cell>
          <cell r="AO565" t="str">
            <v>-</v>
          </cell>
          <cell r="AP565" t="str">
            <v>DPM</v>
          </cell>
          <cell r="AQ565" t="str">
            <v>PIV</v>
          </cell>
          <cell r="AR565" t="str">
            <v>TTL</v>
          </cell>
          <cell r="AS565" t="str">
            <v>TTL</v>
          </cell>
          <cell r="AT565" t="str">
            <v>-</v>
          </cell>
          <cell r="AU565" t="str">
            <v>KT</v>
          </cell>
          <cell r="AV565" t="str">
            <v>T</v>
          </cell>
          <cell r="AW565" t="str">
            <v>F</v>
          </cell>
        </row>
        <row r="566">
          <cell r="C566">
            <v>865984</v>
          </cell>
          <cell r="D566" t="str">
            <v>Serang</v>
          </cell>
          <cell r="E566">
            <v>31632</v>
          </cell>
          <cell r="F566" t="str">
            <v>P</v>
          </cell>
          <cell r="G566" t="str">
            <v>Islam</v>
          </cell>
          <cell r="H566" t="str">
            <v>K/1</v>
          </cell>
          <cell r="I566" t="str">
            <v>3672080808860007</v>
          </cell>
          <cell r="J566" t="str">
            <v>Link Krenceng Rt Rw 003 004 Kel Desa Kebonsari Kecamatan Citangkil Cilegon</v>
          </cell>
          <cell r="K566"/>
          <cell r="L566"/>
          <cell r="M566" t="str">
            <v>SMA/SMK</v>
          </cell>
          <cell r="N566" t="str">
            <v>-</v>
          </cell>
          <cell r="O566"/>
          <cell r="P566" t="str">
            <v>-</v>
          </cell>
          <cell r="Q566">
            <v>43374</v>
          </cell>
          <cell r="R566">
            <v>43374</v>
          </cell>
          <cell r="S566" t="str">
            <v>Definitif</v>
          </cell>
          <cell r="T566" t="str">
            <v>Fitter</v>
          </cell>
          <cell r="U566" t="str">
            <v>Fitter</v>
          </cell>
          <cell r="V566">
            <v>44105</v>
          </cell>
          <cell r="W566" t="str">
            <v>PRODUKSI FABRIKASI</v>
          </cell>
          <cell r="X566" t="str">
            <v>PABRIK KOMPONEN TURBIN</v>
          </cell>
          <cell r="Y566" t="str">
            <v>Core</v>
          </cell>
          <cell r="Z566">
            <v>6</v>
          </cell>
          <cell r="AA566">
            <v>1</v>
          </cell>
          <cell r="AB566">
            <v>44424</v>
          </cell>
          <cell r="AC566">
            <v>4500000</v>
          </cell>
          <cell r="AD566">
            <v>500000</v>
          </cell>
          <cell r="AE566">
            <v>253100</v>
          </cell>
          <cell r="AF566">
            <v>0</v>
          </cell>
          <cell r="AG566">
            <v>5253100</v>
          </cell>
          <cell r="AH566">
            <v>3375000</v>
          </cell>
          <cell r="AI566">
            <v>375000</v>
          </cell>
          <cell r="AJ566">
            <v>253100</v>
          </cell>
          <cell r="AK566">
            <v>0</v>
          </cell>
          <cell r="AL566">
            <v>4003100</v>
          </cell>
          <cell r="AM566" t="str">
            <v>A</v>
          </cell>
          <cell r="AN566" t="str">
            <v>-</v>
          </cell>
          <cell r="AO566" t="str">
            <v>-</v>
          </cell>
          <cell r="AP566" t="str">
            <v>PKT</v>
          </cell>
          <cell r="AQ566" t="str">
            <v>-</v>
          </cell>
          <cell r="AR566" t="str">
            <v>TL</v>
          </cell>
          <cell r="AS566" t="str">
            <v>TL</v>
          </cell>
          <cell r="AT566" t="str">
            <v>-</v>
          </cell>
          <cell r="AU566" t="str">
            <v>KT</v>
          </cell>
          <cell r="AV566" t="str">
            <v>T</v>
          </cell>
          <cell r="AW566" t="str">
            <v>C</v>
          </cell>
        </row>
        <row r="567">
          <cell r="C567">
            <v>866158</v>
          </cell>
          <cell r="D567" t="str">
            <v>Serang</v>
          </cell>
          <cell r="E567">
            <v>31643</v>
          </cell>
          <cell r="F567" t="str">
            <v>P</v>
          </cell>
          <cell r="G567" t="str">
            <v>Islam</v>
          </cell>
          <cell r="H567" t="str">
            <v>K/1</v>
          </cell>
          <cell r="I567" t="str">
            <v>3672081908860001</v>
          </cell>
          <cell r="J567"/>
          <cell r="K567"/>
          <cell r="L567"/>
          <cell r="M567" t="str">
            <v>SMA/SMK</v>
          </cell>
          <cell r="N567" t="str">
            <v>Biologi</v>
          </cell>
          <cell r="O567"/>
          <cell r="P567" t="str">
            <v>-</v>
          </cell>
          <cell r="Q567">
            <v>43374</v>
          </cell>
          <cell r="R567">
            <v>43374</v>
          </cell>
          <cell r="S567" t="str">
            <v>Definitif</v>
          </cell>
          <cell r="T567" t="str">
            <v>Pelaksana Gudang</v>
          </cell>
          <cell r="U567" t="str">
            <v>Pelaksana Gudang</v>
          </cell>
          <cell r="V567">
            <v>44105</v>
          </cell>
          <cell r="W567" t="str">
            <v>BAGIAN GUDANG</v>
          </cell>
          <cell r="X567" t="str">
            <v>DIVISI PEMBANGKIT</v>
          </cell>
          <cell r="Y567" t="str">
            <v>Core</v>
          </cell>
          <cell r="Z567">
            <v>6</v>
          </cell>
          <cell r="AA567">
            <v>1</v>
          </cell>
          <cell r="AB567">
            <v>44424</v>
          </cell>
          <cell r="AC567">
            <v>4500000</v>
          </cell>
          <cell r="AD567">
            <v>500000</v>
          </cell>
          <cell r="AE567">
            <v>-292200</v>
          </cell>
          <cell r="AF567">
            <v>0</v>
          </cell>
          <cell r="AG567">
            <v>4707800</v>
          </cell>
          <cell r="AH567">
            <v>3375000</v>
          </cell>
          <cell r="AI567">
            <v>375000</v>
          </cell>
          <cell r="AJ567">
            <v>-292200</v>
          </cell>
          <cell r="AK567">
            <v>0</v>
          </cell>
          <cell r="AL567">
            <v>3457800</v>
          </cell>
          <cell r="AM567" t="str">
            <v>A</v>
          </cell>
          <cell r="AN567" t="str">
            <v>-</v>
          </cell>
          <cell r="AO567" t="str">
            <v>-</v>
          </cell>
          <cell r="AP567" t="str">
            <v>DPM</v>
          </cell>
          <cell r="AQ567" t="str">
            <v>PIV</v>
          </cell>
          <cell r="AR567" t="str">
            <v>TTL</v>
          </cell>
          <cell r="AS567" t="str">
            <v>TTL</v>
          </cell>
          <cell r="AT567" t="str">
            <v>-</v>
          </cell>
          <cell r="AU567" t="str">
            <v>KT</v>
          </cell>
          <cell r="AV567" t="str">
            <v>NT</v>
          </cell>
          <cell r="AW567" t="str">
            <v>C</v>
          </cell>
        </row>
        <row r="568">
          <cell r="C568">
            <v>865564</v>
          </cell>
          <cell r="D568" t="str">
            <v>Magetan</v>
          </cell>
          <cell r="E568">
            <v>31647</v>
          </cell>
          <cell r="F568" t="str">
            <v>P</v>
          </cell>
          <cell r="G568" t="str">
            <v>Islam</v>
          </cell>
          <cell r="H568" t="str">
            <v>K/2</v>
          </cell>
          <cell r="I568" t="str">
            <v>3520182308860002</v>
          </cell>
          <cell r="J568"/>
          <cell r="K568"/>
          <cell r="L568"/>
          <cell r="M568" t="str">
            <v>SMA</v>
          </cell>
          <cell r="N568" t="str">
            <v xml:space="preserve"> IPS </v>
          </cell>
          <cell r="O568"/>
          <cell r="P568" t="str">
            <v>2005</v>
          </cell>
          <cell r="Q568">
            <v>41579</v>
          </cell>
          <cell r="R568">
            <v>41989</v>
          </cell>
          <cell r="S568" t="str">
            <v>Pjs.</v>
          </cell>
          <cell r="T568" t="str">
            <v>Supervisor Permesinan</v>
          </cell>
          <cell r="U568" t="str">
            <v>Pjs. Supervisor Permesinan</v>
          </cell>
          <cell r="V568">
            <v>44090</v>
          </cell>
          <cell r="W568" t="str">
            <v>BAGIAN PRODUKSI 3</v>
          </cell>
          <cell r="X568" t="str">
            <v>PABRIK PERALATAN INDUSTRI</v>
          </cell>
          <cell r="Y568" t="str">
            <v>Core</v>
          </cell>
          <cell r="Z568">
            <v>4</v>
          </cell>
          <cell r="AA568">
            <v>2</v>
          </cell>
          <cell r="AB568">
            <v>44424</v>
          </cell>
          <cell r="AC568">
            <v>4900000</v>
          </cell>
          <cell r="AD568">
            <v>544444</v>
          </cell>
          <cell r="AE568">
            <v>269462.55555555597</v>
          </cell>
          <cell r="AF568">
            <v>1871793</v>
          </cell>
          <cell r="AG568">
            <v>7585699.555555556</v>
          </cell>
          <cell r="AH568">
            <v>3675000</v>
          </cell>
          <cell r="AI568">
            <v>408333.33333333337</v>
          </cell>
          <cell r="AJ568">
            <v>269462.55555555597</v>
          </cell>
          <cell r="AK568">
            <v>935896.5</v>
          </cell>
          <cell r="AL568">
            <v>5288692.3888888899</v>
          </cell>
          <cell r="AM568" t="str">
            <v>A</v>
          </cell>
          <cell r="AN568" t="str">
            <v>-</v>
          </cell>
          <cell r="AO568" t="str">
            <v>-</v>
          </cell>
          <cell r="AP568" t="str">
            <v>PPI</v>
          </cell>
          <cell r="AQ568" t="str">
            <v>-</v>
          </cell>
          <cell r="AR568" t="str">
            <v>TTL</v>
          </cell>
          <cell r="AS568" t="str">
            <v>TTL</v>
          </cell>
          <cell r="AT568" t="str">
            <v>BP</v>
          </cell>
          <cell r="AU568" t="str">
            <v>KT</v>
          </cell>
          <cell r="AV568" t="str">
            <v>NT</v>
          </cell>
          <cell r="AW568" t="str">
            <v>C</v>
          </cell>
        </row>
        <row r="569">
          <cell r="C569">
            <v>865570</v>
          </cell>
          <cell r="D569" t="str">
            <v>Sidoarjo</v>
          </cell>
          <cell r="E569">
            <v>31676</v>
          </cell>
          <cell r="F569" t="str">
            <v>P</v>
          </cell>
          <cell r="G569" t="str">
            <v>Islam</v>
          </cell>
          <cell r="H569" t="str">
            <v>K/3</v>
          </cell>
          <cell r="I569" t="str">
            <v>3578062109860009</v>
          </cell>
          <cell r="J569"/>
          <cell r="K569"/>
          <cell r="L569"/>
          <cell r="M569" t="str">
            <v>SMK</v>
          </cell>
          <cell r="N569" t="str">
            <v>Mesin Perkakas</v>
          </cell>
          <cell r="O569"/>
          <cell r="P569" t="str">
            <v>2005</v>
          </cell>
          <cell r="Q569">
            <v>41579</v>
          </cell>
          <cell r="R569">
            <v>41989</v>
          </cell>
          <cell r="S569" t="str">
            <v>Definitif</v>
          </cell>
          <cell r="T569" t="str">
            <v>Pelaksana Las Listrik Manual Bagian Produksi 3</v>
          </cell>
          <cell r="U569" t="str">
            <v>Pelaksana Las Listrik Manual Bagian Produksi 3</v>
          </cell>
          <cell r="V569">
            <v>44061</v>
          </cell>
          <cell r="W569" t="str">
            <v>BAGIAN PRODUKSI PABRIK PERALATAN INDUSTRI 1</v>
          </cell>
          <cell r="X569" t="str">
            <v>PABRIK PERALATAN INDUSTRI</v>
          </cell>
          <cell r="Y569" t="str">
            <v>Core</v>
          </cell>
          <cell r="Z569">
            <v>6</v>
          </cell>
          <cell r="AA569">
            <v>2</v>
          </cell>
          <cell r="AB569">
            <v>44424</v>
          </cell>
          <cell r="AC569">
            <v>4900000</v>
          </cell>
          <cell r="AD569">
            <v>544444</v>
          </cell>
          <cell r="AE569">
            <v>406655.55555555597</v>
          </cell>
          <cell r="AF569">
            <v>0</v>
          </cell>
          <cell r="AG569">
            <v>5851099.555555556</v>
          </cell>
          <cell r="AH569">
            <v>3675000</v>
          </cell>
          <cell r="AI569">
            <v>408333.33333333337</v>
          </cell>
          <cell r="AJ569">
            <v>406655.55555555597</v>
          </cell>
          <cell r="AK569">
            <v>0</v>
          </cell>
          <cell r="AL569">
            <v>4489988.8888888899</v>
          </cell>
          <cell r="AM569" t="str">
            <v>A</v>
          </cell>
          <cell r="AN569" t="str">
            <v>H</v>
          </cell>
          <cell r="AO569">
            <v>44743</v>
          </cell>
          <cell r="AP569" t="str">
            <v>PPI</v>
          </cell>
          <cell r="AQ569" t="str">
            <v>-</v>
          </cell>
          <cell r="AR569" t="str">
            <v>TL</v>
          </cell>
          <cell r="AS569" t="str">
            <v>TL</v>
          </cell>
          <cell r="AT569" t="str">
            <v>BP</v>
          </cell>
          <cell r="AU569" t="str">
            <v>KT</v>
          </cell>
          <cell r="AV569" t="str">
            <v>T</v>
          </cell>
          <cell r="AW569" t="str">
            <v>C</v>
          </cell>
        </row>
        <row r="570">
          <cell r="C570">
            <v>866069</v>
          </cell>
          <cell r="D570" t="str">
            <v>Lampung</v>
          </cell>
          <cell r="E570">
            <v>31699</v>
          </cell>
          <cell r="F570" t="str">
            <v>P</v>
          </cell>
          <cell r="G570" t="str">
            <v>Islam</v>
          </cell>
          <cell r="H570" t="str">
            <v>K/2</v>
          </cell>
          <cell r="I570" t="str">
            <v>3516160509940001</v>
          </cell>
          <cell r="J570"/>
          <cell r="K570"/>
          <cell r="L570"/>
          <cell r="M570" t="str">
            <v>SMA/SMK</v>
          </cell>
          <cell r="N570" t="str">
            <v>Teknik Mesin</v>
          </cell>
          <cell r="O570"/>
          <cell r="P570" t="str">
            <v>-</v>
          </cell>
          <cell r="Q570">
            <v>43374</v>
          </cell>
          <cell r="R570">
            <v>43374</v>
          </cell>
          <cell r="S570" t="str">
            <v>Definitif</v>
          </cell>
          <cell r="T570" t="str">
            <v>Pelaksana Pengelasan</v>
          </cell>
          <cell r="U570" t="str">
            <v>Pelaksana Pengelasan</v>
          </cell>
          <cell r="V570">
            <v>44105</v>
          </cell>
          <cell r="W570" t="str">
            <v>PRODUKSI FABRIKASI</v>
          </cell>
          <cell r="X570" t="str">
            <v>PABRIK KOMPONEN TURBIN</v>
          </cell>
          <cell r="Y570" t="str">
            <v>Core</v>
          </cell>
          <cell r="Z570">
            <v>6</v>
          </cell>
          <cell r="AA570">
            <v>1</v>
          </cell>
          <cell r="AB570">
            <v>44424</v>
          </cell>
          <cell r="AC570">
            <v>4500000</v>
          </cell>
          <cell r="AD570">
            <v>500000</v>
          </cell>
          <cell r="AE570">
            <v>69400</v>
          </cell>
          <cell r="AF570">
            <v>0</v>
          </cell>
          <cell r="AG570">
            <v>5069400</v>
          </cell>
          <cell r="AH570">
            <v>3375000</v>
          </cell>
          <cell r="AI570">
            <v>375000</v>
          </cell>
          <cell r="AJ570">
            <v>69400</v>
          </cell>
          <cell r="AK570">
            <v>0</v>
          </cell>
          <cell r="AL570">
            <v>3819400</v>
          </cell>
          <cell r="AM570" t="str">
            <v>A</v>
          </cell>
          <cell r="AN570" t="str">
            <v>-</v>
          </cell>
          <cell r="AO570" t="str">
            <v>-</v>
          </cell>
          <cell r="AP570" t="str">
            <v>PKT</v>
          </cell>
          <cell r="AQ570" t="str">
            <v>-</v>
          </cell>
          <cell r="AR570" t="str">
            <v>TL</v>
          </cell>
          <cell r="AS570" t="str">
            <v>TL</v>
          </cell>
          <cell r="AT570" t="str">
            <v>-</v>
          </cell>
          <cell r="AU570" t="str">
            <v>KT</v>
          </cell>
          <cell r="AV570" t="str">
            <v>T</v>
          </cell>
          <cell r="AW570" t="str">
            <v>C</v>
          </cell>
        </row>
        <row r="571">
          <cell r="C571">
            <v>865487</v>
          </cell>
          <cell r="D571" t="str">
            <v>Sidoarjo</v>
          </cell>
          <cell r="E571">
            <v>31735</v>
          </cell>
          <cell r="F571" t="str">
            <v>P</v>
          </cell>
          <cell r="G571" t="str">
            <v>Islam</v>
          </cell>
          <cell r="H571" t="str">
            <v>K/1</v>
          </cell>
          <cell r="I571" t="str">
            <v>3525121911860002</v>
          </cell>
          <cell r="J571"/>
          <cell r="K571"/>
          <cell r="L571"/>
          <cell r="M571" t="str">
            <v>STM</v>
          </cell>
          <cell r="N571" t="str">
            <v>Mesin</v>
          </cell>
          <cell r="O571"/>
          <cell r="P571">
            <v>2005</v>
          </cell>
          <cell r="Q571">
            <v>39860</v>
          </cell>
          <cell r="R571">
            <v>39949</v>
          </cell>
          <cell r="S571" t="str">
            <v>Definitif</v>
          </cell>
          <cell r="T571" t="str">
            <v xml:space="preserve">Operator Mesin Frais Universal B  </v>
          </cell>
          <cell r="U571" t="str">
            <v xml:space="preserve">Operator Mesin Frais Universal B  </v>
          </cell>
          <cell r="V571" t="str">
            <v>-</v>
          </cell>
          <cell r="W571" t="str">
            <v>BAGIAN PRODUKSI PENGECORAN 2</v>
          </cell>
          <cell r="X571" t="str">
            <v>PABRIK PENGECORAN</v>
          </cell>
          <cell r="Y571" t="str">
            <v>Core</v>
          </cell>
          <cell r="Z571">
            <v>6</v>
          </cell>
          <cell r="AA571">
            <v>2</v>
          </cell>
          <cell r="AB571">
            <v>44424</v>
          </cell>
          <cell r="AC571">
            <v>4900000</v>
          </cell>
          <cell r="AD571">
            <v>544444</v>
          </cell>
          <cell r="AE571">
            <v>814655.55555555597</v>
          </cell>
          <cell r="AF571">
            <v>0</v>
          </cell>
          <cell r="AG571">
            <v>6259099.555555556</v>
          </cell>
          <cell r="AH571">
            <v>3675000</v>
          </cell>
          <cell r="AI571">
            <v>408333.33333333337</v>
          </cell>
          <cell r="AJ571">
            <v>814655.55555555597</v>
          </cell>
          <cell r="AK571">
            <v>0</v>
          </cell>
          <cell r="AL571">
            <v>4897988.8888888899</v>
          </cell>
          <cell r="AM571" t="str">
            <v>A</v>
          </cell>
          <cell r="AN571" t="str">
            <v>-</v>
          </cell>
          <cell r="AO571" t="str">
            <v>-</v>
          </cell>
          <cell r="AP571" t="str">
            <v>FOU</v>
          </cell>
          <cell r="AQ571" t="str">
            <v>-</v>
          </cell>
          <cell r="AR571" t="str">
            <v>TL</v>
          </cell>
          <cell r="AS571" t="str">
            <v>TL</v>
          </cell>
          <cell r="AT571" t="str">
            <v>BP</v>
          </cell>
          <cell r="AU571" t="str">
            <v>KT</v>
          </cell>
          <cell r="AV571" t="str">
            <v>T</v>
          </cell>
          <cell r="AW571" t="str">
            <v>C</v>
          </cell>
        </row>
        <row r="572">
          <cell r="C572">
            <v>865622</v>
          </cell>
          <cell r="D572" t="str">
            <v>Pangkep</v>
          </cell>
          <cell r="E572">
            <v>31738</v>
          </cell>
          <cell r="F572" t="str">
            <v>P</v>
          </cell>
          <cell r="G572" t="str">
            <v>Islam</v>
          </cell>
          <cell r="H572" t="str">
            <v>K/-</v>
          </cell>
          <cell r="I572" t="str">
            <v>3513232211860002</v>
          </cell>
          <cell r="J572"/>
          <cell r="K572"/>
          <cell r="L572"/>
          <cell r="M572" t="str">
            <v>S1</v>
          </cell>
          <cell r="N572" t="str">
            <v>Teknik Industri</v>
          </cell>
          <cell r="O572" t="str">
            <v>Universitas Surabaya</v>
          </cell>
          <cell r="P572">
            <v>2008</v>
          </cell>
          <cell r="Q572">
            <v>42186</v>
          </cell>
          <cell r="R572">
            <v>42401</v>
          </cell>
          <cell r="S572" t="str">
            <v>Definitif</v>
          </cell>
          <cell r="T572" t="str">
            <v>Staf Bidang Operasi</v>
          </cell>
          <cell r="U572" t="str">
            <v>Staf Bidang Operasi</v>
          </cell>
          <cell r="V572">
            <v>44061</v>
          </cell>
          <cell r="W572" t="str">
            <v>BIDANG OPERASI</v>
          </cell>
          <cell r="X572" t="str">
            <v>DIVISI OIL &amp; GAS</v>
          </cell>
          <cell r="Y572" t="str">
            <v>Core</v>
          </cell>
          <cell r="Z572">
            <v>5</v>
          </cell>
          <cell r="AA572">
            <v>6</v>
          </cell>
          <cell r="AB572">
            <v>44562</v>
          </cell>
          <cell r="AC572">
            <v>8900000</v>
          </cell>
          <cell r="AD572">
            <v>988889</v>
          </cell>
          <cell r="AE572">
            <v>1449922.222222222</v>
          </cell>
          <cell r="AF572">
            <v>0</v>
          </cell>
          <cell r="AG572">
            <v>11338811.222222222</v>
          </cell>
          <cell r="AH572">
            <v>6675000</v>
          </cell>
          <cell r="AI572">
            <v>741666.75</v>
          </cell>
          <cell r="AJ572">
            <v>1449922.222222222</v>
          </cell>
          <cell r="AK572">
            <v>0</v>
          </cell>
          <cell r="AL572">
            <v>8866588.972222222</v>
          </cell>
          <cell r="AM572" t="str">
            <v>A</v>
          </cell>
          <cell r="AN572" t="str">
            <v>-</v>
          </cell>
          <cell r="AO572" t="str">
            <v>-</v>
          </cell>
          <cell r="AP572" t="str">
            <v>DMG</v>
          </cell>
          <cell r="AQ572" t="str">
            <v>OPS</v>
          </cell>
          <cell r="AR572" t="str">
            <v>TTL</v>
          </cell>
          <cell r="AS572" t="str">
            <v>TTL</v>
          </cell>
          <cell r="AT572" t="str">
            <v>-</v>
          </cell>
          <cell r="AU572" t="str">
            <v>KT</v>
          </cell>
          <cell r="AV572" t="str">
            <v>T</v>
          </cell>
          <cell r="AW572" t="str">
            <v>F</v>
          </cell>
        </row>
        <row r="573">
          <cell r="C573">
            <v>875672</v>
          </cell>
          <cell r="D573" t="str">
            <v>Semarang</v>
          </cell>
          <cell r="E573">
            <v>31801</v>
          </cell>
          <cell r="F573" t="str">
            <v>P</v>
          </cell>
          <cell r="G573" t="str">
            <v>Islam</v>
          </cell>
          <cell r="H573" t="str">
            <v>K/1</v>
          </cell>
          <cell r="I573" t="str">
            <v>3374092401870003</v>
          </cell>
          <cell r="J573"/>
          <cell r="K573"/>
          <cell r="L573"/>
          <cell r="M573" t="str">
            <v>S1</v>
          </cell>
          <cell r="N573" t="str">
            <v>Manajemen</v>
          </cell>
          <cell r="O573" t="str">
            <v>Universitas Diponegoro</v>
          </cell>
          <cell r="P573">
            <v>2012</v>
          </cell>
          <cell r="Q573">
            <v>42445</v>
          </cell>
          <cell r="R573">
            <v>42659</v>
          </cell>
          <cell r="S573" t="str">
            <v>Definitif</v>
          </cell>
          <cell r="T573" t="str">
            <v>Senior Manager Keuangan &amp; SDM</v>
          </cell>
          <cell r="U573" t="str">
            <v>Senior Manager Keuangan &amp; SDM</v>
          </cell>
          <cell r="V573">
            <v>44562</v>
          </cell>
          <cell r="W573" t="str">
            <v>BIDANG KEUANGAN &amp; SDM</v>
          </cell>
          <cell r="X573" t="str">
            <v>DIVISI INDUSTRI KOMPONEN &amp; PERMESINAN</v>
          </cell>
          <cell r="Y573" t="str">
            <v>Support</v>
          </cell>
          <cell r="Z573">
            <v>2</v>
          </cell>
          <cell r="AA573">
            <v>5</v>
          </cell>
          <cell r="AB573">
            <v>44424</v>
          </cell>
          <cell r="AC573">
            <v>7900000</v>
          </cell>
          <cell r="AD573">
            <v>877778</v>
          </cell>
          <cell r="AE573">
            <v>-175713</v>
          </cell>
          <cell r="AF573">
            <v>3246750</v>
          </cell>
          <cell r="AG573">
            <v>11848815</v>
          </cell>
          <cell r="AH573">
            <v>5925000</v>
          </cell>
          <cell r="AI573">
            <v>658333.33333333326</v>
          </cell>
          <cell r="AJ573">
            <v>-175713</v>
          </cell>
          <cell r="AK573">
            <v>1623375</v>
          </cell>
          <cell r="AL573">
            <v>8030995.333333333</v>
          </cell>
          <cell r="AM573" t="str">
            <v>A</v>
          </cell>
          <cell r="AN573" t="str">
            <v>-</v>
          </cell>
          <cell r="AO573" t="str">
            <v>-</v>
          </cell>
          <cell r="AP573" t="str">
            <v>DKP</v>
          </cell>
          <cell r="AQ573" t="str">
            <v>KSD</v>
          </cell>
          <cell r="AR573" t="str">
            <v>TADM</v>
          </cell>
          <cell r="AS573" t="str">
            <v>TADM</v>
          </cell>
          <cell r="AT573" t="str">
            <v>-</v>
          </cell>
          <cell r="AU573" t="str">
            <v>KT</v>
          </cell>
          <cell r="AV573" t="str">
            <v>NT</v>
          </cell>
          <cell r="AW573" t="str">
            <v>F</v>
          </cell>
        </row>
        <row r="574">
          <cell r="C574">
            <v>876273</v>
          </cell>
          <cell r="D574" t="str">
            <v>Balikpapan</v>
          </cell>
          <cell r="E574">
            <v>31811</v>
          </cell>
          <cell r="F574" t="str">
            <v>P</v>
          </cell>
          <cell r="G574" t="str">
            <v>Islam</v>
          </cell>
          <cell r="H574" t="str">
            <v>K/1</v>
          </cell>
          <cell r="I574" t="str">
            <v>3672010302870001</v>
          </cell>
          <cell r="J574" t="str">
            <v xml:space="preserve">Taman Krakatau F 12 No 19 Zona Pizza Rt.06/09 Kel. Waringinkurung </v>
          </cell>
          <cell r="K574"/>
          <cell r="L574"/>
          <cell r="M574" t="str">
            <v>S1</v>
          </cell>
          <cell r="N574" t="str">
            <v>Teknik Metalurgi</v>
          </cell>
          <cell r="O574"/>
          <cell r="P574" t="str">
            <v>-</v>
          </cell>
          <cell r="Q574">
            <v>43374</v>
          </cell>
          <cell r="R574">
            <v>43374</v>
          </cell>
          <cell r="S574" t="str">
            <v>Definitif</v>
          </cell>
          <cell r="T574" t="str">
            <v>Junior Inspector</v>
          </cell>
          <cell r="U574" t="str">
            <v>Junior Inspector</v>
          </cell>
          <cell r="V574">
            <v>44105</v>
          </cell>
          <cell r="W574" t="str">
            <v>UNIT QSHE</v>
          </cell>
          <cell r="X574" t="str">
            <v>DIVISI PEMBANGKIT</v>
          </cell>
          <cell r="Y574" t="str">
            <v>Core</v>
          </cell>
          <cell r="Z574">
            <v>5</v>
          </cell>
          <cell r="AA574">
            <v>2</v>
          </cell>
          <cell r="AB574">
            <v>44424</v>
          </cell>
          <cell r="AC574">
            <v>4900000</v>
          </cell>
          <cell r="AD574">
            <v>544444</v>
          </cell>
          <cell r="AE574">
            <v>735666.63888888899</v>
          </cell>
          <cell r="AF574">
            <v>0</v>
          </cell>
          <cell r="AG574">
            <v>6180110.638888889</v>
          </cell>
          <cell r="AH574">
            <v>3675000</v>
          </cell>
          <cell r="AI574">
            <v>408333.33333333337</v>
          </cell>
          <cell r="AJ574">
            <v>735666.63888888899</v>
          </cell>
          <cell r="AK574">
            <v>0</v>
          </cell>
          <cell r="AL574">
            <v>4818999.972222222</v>
          </cell>
          <cell r="AM574" t="str">
            <v>A</v>
          </cell>
          <cell r="AN574" t="str">
            <v>-</v>
          </cell>
          <cell r="AO574" t="str">
            <v>-</v>
          </cell>
          <cell r="AP574" t="str">
            <v>DPM</v>
          </cell>
          <cell r="AQ574" t="str">
            <v>QSH</v>
          </cell>
          <cell r="AR574" t="str">
            <v>TADM</v>
          </cell>
          <cell r="AS574" t="str">
            <v>TTL</v>
          </cell>
          <cell r="AT574" t="str">
            <v>-</v>
          </cell>
          <cell r="AU574" t="str">
            <v>KT</v>
          </cell>
          <cell r="AV574" t="str">
            <v>T</v>
          </cell>
          <cell r="AW574" t="str">
            <v>F</v>
          </cell>
        </row>
        <row r="575">
          <cell r="C575">
            <v>875687</v>
          </cell>
          <cell r="D575" t="str">
            <v>Klaten</v>
          </cell>
          <cell r="E575">
            <v>31815</v>
          </cell>
          <cell r="F575" t="str">
            <v>P</v>
          </cell>
          <cell r="G575" t="str">
            <v>Islam</v>
          </cell>
          <cell r="H575" t="str">
            <v>BK</v>
          </cell>
          <cell r="I575" t="str">
            <v>3310160702870001</v>
          </cell>
          <cell r="J575" t="str">
            <v>Delanggu Baru, RT 01/RW 10 Kel.Delanggu, Kec.Delanggu, Kab. Klaten Klaten</v>
          </cell>
          <cell r="K575" t="str">
            <v>6282135838080</v>
          </cell>
          <cell r="L575" t="str">
            <v>ariyonorohmadi@barata.id</v>
          </cell>
          <cell r="M575" t="str">
            <v>S1</v>
          </cell>
          <cell r="N575" t="str">
            <v>Teknik Elektro</v>
          </cell>
          <cell r="O575" t="str">
            <v>Universitas Diponegoro</v>
          </cell>
          <cell r="P575">
            <v>2012</v>
          </cell>
          <cell r="Q575">
            <v>42888</v>
          </cell>
          <cell r="R575">
            <v>43116</v>
          </cell>
          <cell r="S575" t="str">
            <v>Definitif</v>
          </cell>
          <cell r="T575" t="str">
            <v>Staf Teknik</v>
          </cell>
          <cell r="U575" t="str">
            <v>Staf Teknik</v>
          </cell>
          <cell r="V575">
            <v>44410</v>
          </cell>
          <cell r="W575" t="str">
            <v>BIDANG OPERASI</v>
          </cell>
          <cell r="X575" t="str">
            <v>DIVISI INDUSTRI GULA &amp; AGRO</v>
          </cell>
          <cell r="Y575" t="str">
            <v>Core</v>
          </cell>
          <cell r="Z575">
            <v>5</v>
          </cell>
          <cell r="AA575">
            <v>4</v>
          </cell>
          <cell r="AB575">
            <v>44424</v>
          </cell>
          <cell r="AC575">
            <v>6900000</v>
          </cell>
          <cell r="AD575">
            <v>766667</v>
          </cell>
          <cell r="AE575">
            <v>1095383.333333333</v>
          </cell>
          <cell r="AF575">
            <v>0</v>
          </cell>
          <cell r="AG575">
            <v>8762050.3333333321</v>
          </cell>
          <cell r="AH575">
            <v>5175000</v>
          </cell>
          <cell r="AI575">
            <v>575000</v>
          </cell>
          <cell r="AJ575">
            <v>1095383.333333333</v>
          </cell>
          <cell r="AK575">
            <v>0</v>
          </cell>
          <cell r="AL575">
            <v>6845383.333333333</v>
          </cell>
          <cell r="AM575" t="str">
            <v>A</v>
          </cell>
          <cell r="AN575" t="str">
            <v>H</v>
          </cell>
          <cell r="AO575">
            <v>44743</v>
          </cell>
          <cell r="AP575" t="str">
            <v>DGA</v>
          </cell>
          <cell r="AQ575" t="str">
            <v>OPS</v>
          </cell>
          <cell r="AR575" t="str">
            <v>TTL</v>
          </cell>
          <cell r="AS575" t="str">
            <v>TTL</v>
          </cell>
          <cell r="AT575" t="str">
            <v>-</v>
          </cell>
          <cell r="AU575" t="str">
            <v>KT</v>
          </cell>
          <cell r="AV575" t="str">
            <v>T</v>
          </cell>
          <cell r="AW575" t="str">
            <v>F</v>
          </cell>
        </row>
        <row r="576">
          <cell r="C576">
            <v>876229</v>
          </cell>
          <cell r="D576" t="str">
            <v>Serang</v>
          </cell>
          <cell r="E576">
            <v>31844</v>
          </cell>
          <cell r="F576" t="str">
            <v>P</v>
          </cell>
          <cell r="G576" t="str">
            <v>Islam</v>
          </cell>
          <cell r="H576" t="str">
            <v>K/1</v>
          </cell>
          <cell r="I576" t="str">
            <v>1205151012750008</v>
          </cell>
          <cell r="J576"/>
          <cell r="K576"/>
          <cell r="L576"/>
          <cell r="M576" t="str">
            <v>SMA/SMK</v>
          </cell>
          <cell r="N576" t="str">
            <v>-</v>
          </cell>
          <cell r="O576"/>
          <cell r="P576" t="str">
            <v>-</v>
          </cell>
          <cell r="Q576">
            <v>43374</v>
          </cell>
          <cell r="R576">
            <v>43374</v>
          </cell>
          <cell r="S576" t="str">
            <v>Definitif</v>
          </cell>
          <cell r="T576" t="str">
            <v>Operator Mesin</v>
          </cell>
          <cell r="U576" t="str">
            <v>Operator Mesin</v>
          </cell>
          <cell r="V576">
            <v>44105</v>
          </cell>
          <cell r="W576" t="str">
            <v>PRODUKSI FABRIKASI</v>
          </cell>
          <cell r="X576" t="str">
            <v>PABRIK KOMPONEN TURBIN</v>
          </cell>
          <cell r="Y576" t="str">
            <v>Core</v>
          </cell>
          <cell r="Z576">
            <v>6</v>
          </cell>
          <cell r="AA576">
            <v>1</v>
          </cell>
          <cell r="AB576">
            <v>44424</v>
          </cell>
          <cell r="AC576">
            <v>4500000</v>
          </cell>
          <cell r="AD576">
            <v>500000</v>
          </cell>
          <cell r="AE576">
            <v>781956.25</v>
          </cell>
          <cell r="AF576">
            <v>0</v>
          </cell>
          <cell r="AG576">
            <v>5781956.25</v>
          </cell>
          <cell r="AH576">
            <v>3375000</v>
          </cell>
          <cell r="AI576">
            <v>375000</v>
          </cell>
          <cell r="AJ576">
            <v>781956.25</v>
          </cell>
          <cell r="AK576">
            <v>0</v>
          </cell>
          <cell r="AL576">
            <v>4531956.25</v>
          </cell>
          <cell r="AM576" t="str">
            <v>A</v>
          </cell>
          <cell r="AN576" t="str">
            <v>-</v>
          </cell>
          <cell r="AO576" t="str">
            <v>-</v>
          </cell>
          <cell r="AP576" t="str">
            <v>PKT</v>
          </cell>
          <cell r="AQ576" t="str">
            <v>-</v>
          </cell>
          <cell r="AR576" t="str">
            <v>TL</v>
          </cell>
          <cell r="AS576" t="str">
            <v>TL</v>
          </cell>
          <cell r="AT576" t="str">
            <v>-</v>
          </cell>
          <cell r="AU576" t="str">
            <v>KT</v>
          </cell>
          <cell r="AV576" t="str">
            <v>T</v>
          </cell>
          <cell r="AW576" t="str">
            <v>C</v>
          </cell>
        </row>
        <row r="577">
          <cell r="C577">
            <v>875617</v>
          </cell>
          <cell r="D577" t="str">
            <v>Madiun</v>
          </cell>
          <cell r="E577">
            <v>31851</v>
          </cell>
          <cell r="F577" t="str">
            <v>P</v>
          </cell>
          <cell r="G577" t="str">
            <v>Islam</v>
          </cell>
          <cell r="H577" t="str">
            <v>K/1</v>
          </cell>
          <cell r="I577" t="str">
            <v>3577031503870002</v>
          </cell>
          <cell r="J577"/>
          <cell r="K577"/>
          <cell r="L577"/>
          <cell r="M577" t="str">
            <v>S1</v>
          </cell>
          <cell r="N577" t="str">
            <v>Teknik Mesin</v>
          </cell>
          <cell r="O577"/>
          <cell r="P577">
            <v>2012</v>
          </cell>
          <cell r="Q577">
            <v>42186</v>
          </cell>
          <cell r="R577">
            <v>42401</v>
          </cell>
          <cell r="S577" t="str">
            <v>Pgs.</v>
          </cell>
          <cell r="T577" t="str">
            <v>Senior Manager Operasi</v>
          </cell>
          <cell r="U577" t="str">
            <v>Pgs. Senior Manager Operasi</v>
          </cell>
          <cell r="V577">
            <v>44562</v>
          </cell>
          <cell r="W577" t="str">
            <v>BIDANG OPERASI</v>
          </cell>
          <cell r="X577" t="str">
            <v>DIVISI OIL &amp; GAS</v>
          </cell>
          <cell r="Y577" t="str">
            <v>Core</v>
          </cell>
          <cell r="Z577">
            <v>2</v>
          </cell>
          <cell r="AA577">
            <v>5</v>
          </cell>
          <cell r="AB577">
            <v>44424</v>
          </cell>
          <cell r="AC577">
            <v>7900000</v>
          </cell>
          <cell r="AD577">
            <v>877778</v>
          </cell>
          <cell r="AE577">
            <v>0</v>
          </cell>
          <cell r="AF577">
            <v>2775000</v>
          </cell>
          <cell r="AG577">
            <v>11552778</v>
          </cell>
          <cell r="AH577">
            <v>5925000</v>
          </cell>
          <cell r="AI577">
            <v>658333.33333333326</v>
          </cell>
          <cell r="AJ577">
            <v>0</v>
          </cell>
          <cell r="AK577">
            <v>1387500</v>
          </cell>
          <cell r="AL577">
            <v>7970833.333333333</v>
          </cell>
          <cell r="AM577" t="str">
            <v>A</v>
          </cell>
          <cell r="AN577" t="str">
            <v>-</v>
          </cell>
          <cell r="AO577" t="str">
            <v>-</v>
          </cell>
          <cell r="AP577" t="str">
            <v>DMG</v>
          </cell>
          <cell r="AQ577" t="str">
            <v>OPS</v>
          </cell>
          <cell r="AR577" t="str">
            <v>TTL</v>
          </cell>
          <cell r="AS577" t="str">
            <v>TTL</v>
          </cell>
          <cell r="AT577" t="str">
            <v>-</v>
          </cell>
          <cell r="AU577" t="str">
            <v>KT</v>
          </cell>
          <cell r="AV577" t="str">
            <v>T</v>
          </cell>
          <cell r="AW577" t="str">
            <v>F</v>
          </cell>
        </row>
        <row r="578">
          <cell r="C578">
            <v>875552</v>
          </cell>
          <cell r="D578" t="str">
            <v>Lamongan</v>
          </cell>
          <cell r="E578">
            <v>31855</v>
          </cell>
          <cell r="F578" t="str">
            <v>P</v>
          </cell>
          <cell r="G578" t="str">
            <v>Islam</v>
          </cell>
          <cell r="H578" t="str">
            <v>K/2</v>
          </cell>
          <cell r="I578" t="str">
            <v>3578082003740002</v>
          </cell>
          <cell r="J578"/>
          <cell r="K578"/>
          <cell r="L578"/>
          <cell r="M578" t="str">
            <v>SMK</v>
          </cell>
          <cell r="N578" t="str">
            <v>Mesin Perkakas</v>
          </cell>
          <cell r="O578"/>
          <cell r="P578" t="str">
            <v>2006</v>
          </cell>
          <cell r="Q578">
            <v>41579</v>
          </cell>
          <cell r="R578">
            <v>41989</v>
          </cell>
          <cell r="S578" t="str">
            <v>Pjs.</v>
          </cell>
          <cell r="T578" t="str">
            <v xml:space="preserve">Supervisor Permesinan 2  </v>
          </cell>
          <cell r="U578" t="str">
            <v xml:space="preserve">Pjs. Supervisor Permesinan 2  </v>
          </cell>
          <cell r="V578">
            <v>43556</v>
          </cell>
          <cell r="W578" t="str">
            <v>BAGIAN PRODUKSI 2</v>
          </cell>
          <cell r="X578" t="str">
            <v>PABRIK PENGECORAN</v>
          </cell>
          <cell r="Y578" t="str">
            <v>Core</v>
          </cell>
          <cell r="Z578">
            <v>4</v>
          </cell>
          <cell r="AA578">
            <v>2</v>
          </cell>
          <cell r="AB578">
            <v>44424</v>
          </cell>
          <cell r="AC578">
            <v>4900000</v>
          </cell>
          <cell r="AD578">
            <v>544444</v>
          </cell>
          <cell r="AE578">
            <v>269462.55555555597</v>
          </cell>
          <cell r="AF578">
            <v>1871793</v>
          </cell>
          <cell r="AG578">
            <v>7585699.555555556</v>
          </cell>
          <cell r="AH578">
            <v>3675000</v>
          </cell>
          <cell r="AI578">
            <v>408333.33333333337</v>
          </cell>
          <cell r="AJ578">
            <v>269462.55555555597</v>
          </cell>
          <cell r="AK578">
            <v>935896.5</v>
          </cell>
          <cell r="AL578">
            <v>5288692.3888888899</v>
          </cell>
          <cell r="AM578" t="str">
            <v>A</v>
          </cell>
          <cell r="AN578" t="str">
            <v>-</v>
          </cell>
          <cell r="AO578" t="str">
            <v>-</v>
          </cell>
          <cell r="AP578" t="str">
            <v>FOU</v>
          </cell>
          <cell r="AQ578" t="str">
            <v>-</v>
          </cell>
          <cell r="AR578" t="str">
            <v>TTL</v>
          </cell>
          <cell r="AS578" t="str">
            <v>TTL</v>
          </cell>
          <cell r="AT578" t="str">
            <v>BP</v>
          </cell>
          <cell r="AU578" t="str">
            <v>KT</v>
          </cell>
          <cell r="AV578" t="str">
            <v>T</v>
          </cell>
          <cell r="AW578" t="str">
            <v>C</v>
          </cell>
        </row>
        <row r="579">
          <cell r="C579">
            <v>876119</v>
          </cell>
          <cell r="D579" t="str">
            <v>Cilegon</v>
          </cell>
          <cell r="E579">
            <v>31876</v>
          </cell>
          <cell r="F579" t="str">
            <v>P</v>
          </cell>
          <cell r="G579" t="str">
            <v>Islam</v>
          </cell>
          <cell r="H579" t="str">
            <v>K/1</v>
          </cell>
          <cell r="I579" t="str">
            <v>3672052502730003</v>
          </cell>
          <cell r="J579" t="str">
            <v>Pondok Cilegon Indah Blok B 36 No.18 Rt/Rw 02/05 Kel. Kedaleman Kec. Cibeber Cilegon</v>
          </cell>
          <cell r="K579"/>
          <cell r="L579"/>
          <cell r="M579" t="str">
            <v>D3</v>
          </cell>
          <cell r="N579" t="str">
            <v>TEKNIK MESIN INDUSTRI</v>
          </cell>
          <cell r="O579"/>
          <cell r="P579" t="str">
            <v>-</v>
          </cell>
          <cell r="Q579">
            <v>43374</v>
          </cell>
          <cell r="R579">
            <v>43374</v>
          </cell>
          <cell r="S579" t="str">
            <v>Definitif</v>
          </cell>
          <cell r="T579" t="str">
            <v>Operator Mesin</v>
          </cell>
          <cell r="U579" t="str">
            <v>Operator Mesin</v>
          </cell>
          <cell r="V579">
            <v>44105</v>
          </cell>
          <cell r="W579" t="str">
            <v>PRODUKSI PERMESINAN</v>
          </cell>
          <cell r="X579" t="str">
            <v>PABRIK KOMPONEN TURBIN</v>
          </cell>
          <cell r="Y579" t="str">
            <v>Core</v>
          </cell>
          <cell r="Z579">
            <v>6</v>
          </cell>
          <cell r="AA579">
            <v>1</v>
          </cell>
          <cell r="AB579">
            <v>44424</v>
          </cell>
          <cell r="AC579">
            <v>4500000</v>
          </cell>
          <cell r="AD579">
            <v>500000</v>
          </cell>
          <cell r="AE579">
            <v>253100</v>
          </cell>
          <cell r="AF579">
            <v>0</v>
          </cell>
          <cell r="AG579">
            <v>5253100</v>
          </cell>
          <cell r="AH579">
            <v>3375000</v>
          </cell>
          <cell r="AI579">
            <v>375000</v>
          </cell>
          <cell r="AJ579">
            <v>253100</v>
          </cell>
          <cell r="AK579">
            <v>0</v>
          </cell>
          <cell r="AL579">
            <v>4003100</v>
          </cell>
          <cell r="AM579" t="str">
            <v>A</v>
          </cell>
          <cell r="AN579" t="str">
            <v>-</v>
          </cell>
          <cell r="AO579" t="str">
            <v>-</v>
          </cell>
          <cell r="AP579" t="str">
            <v>PKT</v>
          </cell>
          <cell r="AQ579" t="str">
            <v>-</v>
          </cell>
          <cell r="AR579" t="str">
            <v>TL</v>
          </cell>
          <cell r="AS579" t="str">
            <v>TL</v>
          </cell>
          <cell r="AT579" t="str">
            <v>-</v>
          </cell>
          <cell r="AU579" t="str">
            <v>KT</v>
          </cell>
          <cell r="AV579" t="str">
            <v>T</v>
          </cell>
          <cell r="AW579" t="str">
            <v>D</v>
          </cell>
        </row>
        <row r="580">
          <cell r="C580">
            <v>876230</v>
          </cell>
          <cell r="D580" t="str">
            <v>Karawang</v>
          </cell>
          <cell r="E580">
            <v>31909</v>
          </cell>
          <cell r="F580" t="str">
            <v>P</v>
          </cell>
          <cell r="G580" t="str">
            <v>Islam</v>
          </cell>
          <cell r="H580" t="str">
            <v>K/2</v>
          </cell>
          <cell r="I580" t="str">
            <v>1673040512870001</v>
          </cell>
          <cell r="J580" t="str">
            <v>Link Telu Rt/Rw 04/04 Jombang  Cilegon</v>
          </cell>
          <cell r="K580"/>
          <cell r="L580"/>
          <cell r="M580" t="str">
            <v>SMA/SMK</v>
          </cell>
          <cell r="N580" t="str">
            <v>-</v>
          </cell>
          <cell r="O580"/>
          <cell r="P580" t="str">
            <v>-</v>
          </cell>
          <cell r="Q580">
            <v>43374</v>
          </cell>
          <cell r="R580">
            <v>43374</v>
          </cell>
          <cell r="S580" t="str">
            <v>Definitif</v>
          </cell>
          <cell r="T580" t="str">
            <v>Operator Mesin</v>
          </cell>
          <cell r="U580" t="str">
            <v>Operator Mesin</v>
          </cell>
          <cell r="V580">
            <v>44105</v>
          </cell>
          <cell r="W580" t="str">
            <v>PRODUKSI FABRIKASI</v>
          </cell>
          <cell r="X580" t="str">
            <v>PABRIK KOMPONEN TURBIN</v>
          </cell>
          <cell r="Y580" t="str">
            <v>Core</v>
          </cell>
          <cell r="Z580">
            <v>6</v>
          </cell>
          <cell r="AA580">
            <v>1</v>
          </cell>
          <cell r="AB580">
            <v>44424</v>
          </cell>
          <cell r="AC580">
            <v>4500000</v>
          </cell>
          <cell r="AD580">
            <v>500000</v>
          </cell>
          <cell r="AE580">
            <v>818400</v>
          </cell>
          <cell r="AF580">
            <v>0</v>
          </cell>
          <cell r="AG580">
            <v>5818400</v>
          </cell>
          <cell r="AH580">
            <v>3375000</v>
          </cell>
          <cell r="AI580">
            <v>375000</v>
          </cell>
          <cell r="AJ580">
            <v>818400</v>
          </cell>
          <cell r="AK580">
            <v>0</v>
          </cell>
          <cell r="AL580">
            <v>4568400</v>
          </cell>
          <cell r="AM580" t="str">
            <v>A</v>
          </cell>
          <cell r="AN580" t="str">
            <v>-</v>
          </cell>
          <cell r="AO580" t="str">
            <v>-</v>
          </cell>
          <cell r="AP580" t="str">
            <v>PKT</v>
          </cell>
          <cell r="AQ580" t="str">
            <v>-</v>
          </cell>
          <cell r="AR580" t="str">
            <v>TL</v>
          </cell>
          <cell r="AS580" t="str">
            <v>TL</v>
          </cell>
          <cell r="AT580" t="str">
            <v>-</v>
          </cell>
          <cell r="AU580" t="str">
            <v>KT</v>
          </cell>
          <cell r="AV580" t="str">
            <v>T</v>
          </cell>
          <cell r="AW580" t="str">
            <v>C</v>
          </cell>
        </row>
        <row r="581">
          <cell r="C581">
            <v>875670</v>
          </cell>
          <cell r="D581" t="str">
            <v>Magelang</v>
          </cell>
          <cell r="E581">
            <v>31919</v>
          </cell>
          <cell r="F581" t="str">
            <v>P</v>
          </cell>
          <cell r="G581" t="str">
            <v>Islam</v>
          </cell>
          <cell r="H581" t="str">
            <v>K/1</v>
          </cell>
          <cell r="I581" t="str">
            <v>3672051203830001</v>
          </cell>
          <cell r="J581" t="str">
            <v>Simpang Darmo Permai Utara IV No.18, RT.001/RW.012, Kel.Lontar, Kec.Sambikerep, Surabaya Surabaya</v>
          </cell>
          <cell r="K581"/>
          <cell r="L581" t="str">
            <v>wisnuramadhani@barata.id</v>
          </cell>
          <cell r="M581" t="str">
            <v>S1</v>
          </cell>
          <cell r="N581" t="str">
            <v>Akuntansi</v>
          </cell>
          <cell r="O581" t="str">
            <v>Sekolah Tinggi Ilmu Ekonomi YKPN, Yogyakarta</v>
          </cell>
          <cell r="P581">
            <v>2011</v>
          </cell>
          <cell r="Q581">
            <v>42445</v>
          </cell>
          <cell r="R581">
            <v>42629</v>
          </cell>
          <cell r="S581" t="str">
            <v>Definitif</v>
          </cell>
          <cell r="T581" t="str">
            <v>Senior Manager Keuangan &amp; SDM</v>
          </cell>
          <cell r="U581" t="str">
            <v>Senior Manager Keuangan &amp; SDM</v>
          </cell>
          <cell r="V581">
            <v>44743</v>
          </cell>
          <cell r="W581" t="str">
            <v>DIVISI SUMBER DAYA AIR</v>
          </cell>
          <cell r="X581" t="str">
            <v>DIVISI SUMBER DAYA AIR</v>
          </cell>
          <cell r="Y581" t="str">
            <v>Core</v>
          </cell>
          <cell r="Z581">
            <v>2</v>
          </cell>
          <cell r="AA581">
            <v>5</v>
          </cell>
          <cell r="AB581">
            <v>44424</v>
          </cell>
          <cell r="AC581">
            <v>7900000</v>
          </cell>
          <cell r="AD581">
            <v>877778</v>
          </cell>
          <cell r="AE581">
            <v>-175712.77777777798</v>
          </cell>
          <cell r="AF581">
            <v>2922075</v>
          </cell>
          <cell r="AG581">
            <v>11524140.222222222</v>
          </cell>
          <cell r="AH581">
            <v>5925000</v>
          </cell>
          <cell r="AI581">
            <v>658333.33333333326</v>
          </cell>
          <cell r="AJ581">
            <v>-175712.77777777798</v>
          </cell>
          <cell r="AK581">
            <v>1461037.5</v>
          </cell>
          <cell r="AL581">
            <v>7868658.055555555</v>
          </cell>
          <cell r="AM581" t="str">
            <v>A</v>
          </cell>
          <cell r="AN581" t="str">
            <v>-</v>
          </cell>
          <cell r="AO581" t="str">
            <v>-</v>
          </cell>
          <cell r="AP581" t="str">
            <v>DSA</v>
          </cell>
          <cell r="AQ581" t="str">
            <v>KSD</v>
          </cell>
          <cell r="AR581" t="str">
            <v>TADM</v>
          </cell>
          <cell r="AS581" t="str">
            <v>TADM</v>
          </cell>
          <cell r="AT581" t="str">
            <v>-</v>
          </cell>
          <cell r="AU581" t="str">
            <v>KT</v>
          </cell>
          <cell r="AV581" t="str">
            <v>NT</v>
          </cell>
          <cell r="AW581" t="str">
            <v>F</v>
          </cell>
        </row>
        <row r="582">
          <cell r="C582">
            <v>875632</v>
          </cell>
          <cell r="D582" t="str">
            <v>L. Mungkur</v>
          </cell>
          <cell r="E582">
            <v>31944</v>
          </cell>
          <cell r="F582" t="str">
            <v>W</v>
          </cell>
          <cell r="G582" t="str">
            <v>Islam</v>
          </cell>
          <cell r="H582" t="str">
            <v>BS</v>
          </cell>
          <cell r="I582" t="str">
            <v>3672086801820002</v>
          </cell>
          <cell r="J582"/>
          <cell r="K582"/>
          <cell r="L582"/>
          <cell r="M582" t="str">
            <v>SMA</v>
          </cell>
          <cell r="N582" t="str">
            <v xml:space="preserve">  IPA </v>
          </cell>
          <cell r="O582"/>
          <cell r="P582">
            <v>1987</v>
          </cell>
          <cell r="Q582">
            <v>42201</v>
          </cell>
          <cell r="R582">
            <v>42461</v>
          </cell>
          <cell r="S582" t="str">
            <v>Definitif</v>
          </cell>
          <cell r="T582" t="str">
            <v>Pelaksana Administrasi Bagian Evaluasi Pelaporan</v>
          </cell>
          <cell r="U582" t="str">
            <v>Pelaksana Administrasi Bagian Evaluasi Pelaporan</v>
          </cell>
          <cell r="V582">
            <v>44608</v>
          </cell>
          <cell r="W582" t="str">
            <v>BAGIAN EVALUASI PELAPORAN</v>
          </cell>
          <cell r="X582" t="str">
            <v>BIRO KEUANGAN &amp; AKUNTANSI</v>
          </cell>
          <cell r="Y582" t="str">
            <v>Support</v>
          </cell>
          <cell r="Z582">
            <v>6</v>
          </cell>
          <cell r="AA582">
            <v>2</v>
          </cell>
          <cell r="AB582">
            <v>44424</v>
          </cell>
          <cell r="AC582">
            <v>4900000</v>
          </cell>
          <cell r="AD582">
            <v>544444</v>
          </cell>
          <cell r="AE582">
            <v>610655.55555555597</v>
          </cell>
          <cell r="AF582">
            <v>0</v>
          </cell>
          <cell r="AG582">
            <v>6055099.555555556</v>
          </cell>
          <cell r="AH582">
            <v>2450000</v>
          </cell>
          <cell r="AI582">
            <v>0</v>
          </cell>
          <cell r="AJ582">
            <v>0</v>
          </cell>
          <cell r="AK582">
            <v>0</v>
          </cell>
          <cell r="AL582">
            <v>2450000</v>
          </cell>
          <cell r="AM582" t="str">
            <v>A</v>
          </cell>
          <cell r="AN582" t="str">
            <v>H</v>
          </cell>
          <cell r="AO582">
            <v>44433</v>
          </cell>
          <cell r="AP582" t="str">
            <v>BKA</v>
          </cell>
          <cell r="AQ582" t="str">
            <v>-</v>
          </cell>
          <cell r="AR582" t="str">
            <v>TADM</v>
          </cell>
          <cell r="AS582" t="str">
            <v>TADM</v>
          </cell>
          <cell r="AT582" t="str">
            <v>-</v>
          </cell>
          <cell r="AU582" t="str">
            <v>KT</v>
          </cell>
          <cell r="AV582" t="str">
            <v>NT</v>
          </cell>
          <cell r="AW582" t="str">
            <v>C</v>
          </cell>
        </row>
        <row r="583">
          <cell r="C583">
            <v>875532</v>
          </cell>
          <cell r="D583" t="str">
            <v>Surabaya</v>
          </cell>
          <cell r="E583">
            <v>31957</v>
          </cell>
          <cell r="F583" t="str">
            <v>W</v>
          </cell>
          <cell r="G583" t="str">
            <v>Islam</v>
          </cell>
          <cell r="H583" t="str">
            <v>K/1</v>
          </cell>
          <cell r="I583" t="str">
            <v>3578236906870001</v>
          </cell>
          <cell r="J583"/>
          <cell r="K583"/>
          <cell r="L583" t="str">
            <v>absyadhianita@barata.id</v>
          </cell>
          <cell r="M583" t="str">
            <v>S1</v>
          </cell>
          <cell r="N583" t="str">
            <v>Teknik Lingkungan</v>
          </cell>
          <cell r="O583"/>
          <cell r="P583">
            <v>2012</v>
          </cell>
          <cell r="Q583">
            <v>41395</v>
          </cell>
          <cell r="R583">
            <v>41533</v>
          </cell>
          <cell r="S583" t="str">
            <v>Definitif</v>
          </cell>
          <cell r="T583" t="str">
            <v>Staf Senior</v>
          </cell>
          <cell r="U583" t="str">
            <v>Staf Senior</v>
          </cell>
          <cell r="V583">
            <v>44243</v>
          </cell>
          <cell r="W583" t="str">
            <v>BIDANG OPERASI</v>
          </cell>
          <cell r="X583" t="str">
            <v>DIVISI INDUSTRI GULA &amp; AGRO</v>
          </cell>
          <cell r="Y583" t="str">
            <v>Core</v>
          </cell>
          <cell r="Z583">
            <v>5</v>
          </cell>
          <cell r="AA583">
            <v>5</v>
          </cell>
          <cell r="AB583">
            <v>44424</v>
          </cell>
          <cell r="AC583">
            <v>7900000</v>
          </cell>
          <cell r="AD583">
            <v>877778</v>
          </cell>
          <cell r="AE583">
            <v>1962272.222222222</v>
          </cell>
          <cell r="AF583">
            <v>0</v>
          </cell>
          <cell r="AG583">
            <v>10740050.222222222</v>
          </cell>
          <cell r="AH583">
            <v>3950000</v>
          </cell>
          <cell r="AI583">
            <v>0</v>
          </cell>
          <cell r="AJ583">
            <v>0</v>
          </cell>
          <cell r="AK583">
            <v>0</v>
          </cell>
          <cell r="AL583">
            <v>3950000</v>
          </cell>
          <cell r="AM583" t="str">
            <v>A</v>
          </cell>
          <cell r="AN583" t="str">
            <v>H</v>
          </cell>
          <cell r="AO583">
            <v>44433</v>
          </cell>
          <cell r="AP583" t="str">
            <v>DGA</v>
          </cell>
          <cell r="AQ583" t="str">
            <v>OPS</v>
          </cell>
          <cell r="AR583" t="str">
            <v>TTL</v>
          </cell>
          <cell r="AS583" t="str">
            <v>TTL</v>
          </cell>
          <cell r="AT583" t="str">
            <v>-</v>
          </cell>
          <cell r="AU583" t="str">
            <v>KT</v>
          </cell>
          <cell r="AV583" t="str">
            <v>T</v>
          </cell>
          <cell r="AW583" t="str">
            <v>F</v>
          </cell>
        </row>
        <row r="584">
          <cell r="C584">
            <v>875734</v>
          </cell>
          <cell r="D584" t="str">
            <v>Gresik</v>
          </cell>
          <cell r="E584">
            <v>31959</v>
          </cell>
          <cell r="F584" t="str">
            <v>P</v>
          </cell>
          <cell r="G584" t="str">
            <v>Islam</v>
          </cell>
          <cell r="H584" t="str">
            <v>K/2</v>
          </cell>
          <cell r="I584" t="str">
            <v>3525140107870001</v>
          </cell>
          <cell r="J584" t="str">
            <v>Usman Sadar 17/3, RT.002 RW.001, Sukorame Gresik</v>
          </cell>
          <cell r="K584" t="str">
            <v>6285730317644</v>
          </cell>
          <cell r="L584" t="str">
            <v>nury.j@barata.id</v>
          </cell>
          <cell r="M584" t="str">
            <v>S1</v>
          </cell>
          <cell r="N584" t="str">
            <v>Teknik Mesin</v>
          </cell>
          <cell r="O584"/>
          <cell r="P584">
            <v>2012</v>
          </cell>
          <cell r="Q584">
            <v>42932</v>
          </cell>
          <cell r="R584">
            <v>43055</v>
          </cell>
          <cell r="S584" t="str">
            <v>Definitif</v>
          </cell>
          <cell r="T584" t="str">
            <v>Pelaksana Administrasi</v>
          </cell>
          <cell r="U584" t="str">
            <v>Pelaksana Administrasi</v>
          </cell>
          <cell r="V584">
            <v>44181</v>
          </cell>
          <cell r="W584" t="str">
            <v>BIDANG KEPATUHAN &amp; MANAJEMEN RISIKO</v>
          </cell>
          <cell r="X584" t="str">
            <v>SATUAN PENGAWASAN INTERN</v>
          </cell>
          <cell r="Y584" t="str">
            <v>Support</v>
          </cell>
          <cell r="Z584">
            <v>6</v>
          </cell>
          <cell r="AA584">
            <v>1</v>
          </cell>
          <cell r="AB584">
            <v>44424</v>
          </cell>
          <cell r="AC584">
            <v>4500000</v>
          </cell>
          <cell r="AD584">
            <v>500000</v>
          </cell>
          <cell r="AE584">
            <v>443100</v>
          </cell>
          <cell r="AF584">
            <v>0</v>
          </cell>
          <cell r="AG584">
            <v>5443100</v>
          </cell>
          <cell r="AH584">
            <v>2250000</v>
          </cell>
          <cell r="AI584">
            <v>0</v>
          </cell>
          <cell r="AJ584">
            <v>0</v>
          </cell>
          <cell r="AK584">
            <v>0</v>
          </cell>
          <cell r="AL584">
            <v>2250000</v>
          </cell>
          <cell r="AM584" t="str">
            <v>A</v>
          </cell>
          <cell r="AN584" t="str">
            <v>H</v>
          </cell>
          <cell r="AO584">
            <v>44433</v>
          </cell>
          <cell r="AP584" t="str">
            <v>SPI</v>
          </cell>
          <cell r="AQ584" t="str">
            <v>-</v>
          </cell>
          <cell r="AR584" t="str">
            <v>TADM</v>
          </cell>
          <cell r="AS584" t="str">
            <v>TADM</v>
          </cell>
          <cell r="AT584" t="str">
            <v>-</v>
          </cell>
          <cell r="AU584" t="str">
            <v>KT</v>
          </cell>
          <cell r="AV584" t="str">
            <v>T</v>
          </cell>
          <cell r="AW584" t="str">
            <v>F</v>
          </cell>
        </row>
        <row r="585">
          <cell r="C585">
            <v>876150</v>
          </cell>
          <cell r="D585" t="str">
            <v>Semarang</v>
          </cell>
          <cell r="E585">
            <v>31968</v>
          </cell>
          <cell r="F585" t="str">
            <v>P</v>
          </cell>
          <cell r="G585" t="str">
            <v>Islam</v>
          </cell>
          <cell r="H585" t="str">
            <v>K/1</v>
          </cell>
          <cell r="I585" t="str">
            <v>3672051007870005</v>
          </cell>
          <cell r="J585" t="str">
            <v>Grand Pesona Blok E5/12 Rt 01/Rw 05 Kabupaten Serang</v>
          </cell>
          <cell r="K585"/>
          <cell r="L585"/>
          <cell r="M585" t="str">
            <v>SMA/SMK</v>
          </cell>
          <cell r="N585" t="str">
            <v>Mesin Kapal</v>
          </cell>
          <cell r="O585"/>
          <cell r="P585" t="str">
            <v>-</v>
          </cell>
          <cell r="Q585">
            <v>43374</v>
          </cell>
          <cell r="R585">
            <v>43374</v>
          </cell>
          <cell r="S585" t="str">
            <v>Definitif</v>
          </cell>
          <cell r="T585" t="str">
            <v>Pelaksana Ahli Perawatan Mesin</v>
          </cell>
          <cell r="U585" t="str">
            <v>Pelaksana Ahli Perawatan Mesin</v>
          </cell>
          <cell r="V585">
            <v>44105</v>
          </cell>
          <cell r="W585" t="str">
            <v>BAGIAN PEMELIHARAAN &amp; PERBAIKAN</v>
          </cell>
          <cell r="X585" t="str">
            <v>DIVISI PEMBANGKIT</v>
          </cell>
          <cell r="Y585" t="str">
            <v>Core</v>
          </cell>
          <cell r="Z585">
            <v>6</v>
          </cell>
          <cell r="AA585">
            <v>1</v>
          </cell>
          <cell r="AB585">
            <v>44424</v>
          </cell>
          <cell r="AC585">
            <v>4500000</v>
          </cell>
          <cell r="AD585">
            <v>500000</v>
          </cell>
          <cell r="AE585">
            <v>592600</v>
          </cell>
          <cell r="AF585">
            <v>0</v>
          </cell>
          <cell r="AG585">
            <v>5592600</v>
          </cell>
          <cell r="AH585">
            <v>3375000</v>
          </cell>
          <cell r="AI585">
            <v>375000</v>
          </cell>
          <cell r="AJ585">
            <v>592600</v>
          </cell>
          <cell r="AK585">
            <v>0</v>
          </cell>
          <cell r="AL585">
            <v>4342600</v>
          </cell>
          <cell r="AM585" t="str">
            <v>A</v>
          </cell>
          <cell r="AN585" t="str">
            <v>-</v>
          </cell>
          <cell r="AO585" t="str">
            <v>-</v>
          </cell>
          <cell r="AP585" t="str">
            <v>DPM</v>
          </cell>
          <cell r="AQ585" t="str">
            <v>PIV</v>
          </cell>
          <cell r="AR585" t="str">
            <v>TTL</v>
          </cell>
          <cell r="AS585" t="str">
            <v>TTL</v>
          </cell>
          <cell r="AT585" t="str">
            <v>-</v>
          </cell>
          <cell r="AU585" t="str">
            <v>KT</v>
          </cell>
          <cell r="AV585" t="str">
            <v>T</v>
          </cell>
          <cell r="AW585" t="str">
            <v>C</v>
          </cell>
        </row>
        <row r="586">
          <cell r="C586">
            <v>876212</v>
          </cell>
          <cell r="D586" t="str">
            <v>Serang</v>
          </cell>
          <cell r="E586">
            <v>31974</v>
          </cell>
          <cell r="F586" t="str">
            <v>P</v>
          </cell>
          <cell r="G586" t="str">
            <v>Islam</v>
          </cell>
          <cell r="H586" t="str">
            <v>K/1</v>
          </cell>
          <cell r="I586" t="str">
            <v>3578200206800001</v>
          </cell>
          <cell r="J586" t="str">
            <v>LINK.LINGGKAR JATI DS/KEL.LEBAK DENOK RT/RW.002/001 KEC.CITANGKIL KOTA CILEGON BANTEN KOTA CILEGON</v>
          </cell>
          <cell r="K586"/>
          <cell r="L586"/>
          <cell r="M586" t="str">
            <v>SMA/SMK</v>
          </cell>
          <cell r="N586" t="str">
            <v>LISTRIK INDUSTRI</v>
          </cell>
          <cell r="O586"/>
          <cell r="P586" t="str">
            <v>-</v>
          </cell>
          <cell r="Q586">
            <v>43374</v>
          </cell>
          <cell r="R586">
            <v>43374</v>
          </cell>
          <cell r="S586" t="str">
            <v>Definitif</v>
          </cell>
          <cell r="T586" t="str">
            <v>Operator Mesin</v>
          </cell>
          <cell r="U586" t="str">
            <v>Operator Mesin</v>
          </cell>
          <cell r="V586">
            <v>44105</v>
          </cell>
          <cell r="W586" t="str">
            <v>PRODUKSI KOMPONEN</v>
          </cell>
          <cell r="X586" t="str">
            <v>PABRIK KOMPONEN TURBIN</v>
          </cell>
          <cell r="Y586" t="str">
            <v>Core</v>
          </cell>
          <cell r="Z586">
            <v>6</v>
          </cell>
          <cell r="AA586">
            <v>1</v>
          </cell>
          <cell r="AB586">
            <v>44424</v>
          </cell>
          <cell r="AC586">
            <v>4500000</v>
          </cell>
          <cell r="AD586">
            <v>500000</v>
          </cell>
          <cell r="AE586">
            <v>253100</v>
          </cell>
          <cell r="AF586">
            <v>0</v>
          </cell>
          <cell r="AG586">
            <v>5253100</v>
          </cell>
          <cell r="AH586">
            <v>3375000</v>
          </cell>
          <cell r="AI586">
            <v>375000</v>
          </cell>
          <cell r="AJ586">
            <v>253100</v>
          </cell>
          <cell r="AK586">
            <v>0</v>
          </cell>
          <cell r="AL586">
            <v>4003100</v>
          </cell>
          <cell r="AM586" t="str">
            <v>A</v>
          </cell>
          <cell r="AN586" t="str">
            <v>-</v>
          </cell>
          <cell r="AO586" t="str">
            <v>-</v>
          </cell>
          <cell r="AP586" t="str">
            <v>PKT</v>
          </cell>
          <cell r="AQ586" t="str">
            <v>-</v>
          </cell>
          <cell r="AR586" t="str">
            <v>TL</v>
          </cell>
          <cell r="AS586" t="str">
            <v>TL</v>
          </cell>
          <cell r="AT586" t="str">
            <v>-</v>
          </cell>
          <cell r="AU586" t="str">
            <v>KT</v>
          </cell>
          <cell r="AV586" t="str">
            <v>T</v>
          </cell>
          <cell r="AW586" t="str">
            <v>C</v>
          </cell>
        </row>
        <row r="587">
          <cell r="C587">
            <v>875706</v>
          </cell>
          <cell r="D587" t="str">
            <v>Cilegon</v>
          </cell>
          <cell r="E587">
            <v>32028</v>
          </cell>
          <cell r="F587" t="str">
            <v>P</v>
          </cell>
          <cell r="G587" t="str">
            <v>Islam</v>
          </cell>
          <cell r="H587" t="str">
            <v>BK</v>
          </cell>
          <cell r="I587" t="str">
            <v>3578122804690002</v>
          </cell>
          <cell r="J587"/>
          <cell r="K587"/>
          <cell r="L587"/>
          <cell r="M587" t="str">
            <v>S1</v>
          </cell>
          <cell r="N587" t="str">
            <v>Teknik Mesin</v>
          </cell>
          <cell r="O587" t="str">
            <v>Institut Teknologi Sepuluh Nopember</v>
          </cell>
          <cell r="P587">
            <v>2011</v>
          </cell>
          <cell r="Q587">
            <v>42888</v>
          </cell>
          <cell r="R587">
            <v>43206</v>
          </cell>
          <cell r="S587" t="str">
            <v>Pjs.</v>
          </cell>
          <cell r="T587" t="str">
            <v>Supervisor Perakitan 2</v>
          </cell>
          <cell r="U587" t="str">
            <v>Pjs. Supervisor Perakitan 2</v>
          </cell>
          <cell r="V587">
            <v>44090</v>
          </cell>
          <cell r="W587" t="str">
            <v>BAGIAN PRODUKSI 3</v>
          </cell>
          <cell r="X587" t="str">
            <v>PABRIK PERALATAN INDUSTRI</v>
          </cell>
          <cell r="Y587" t="str">
            <v>Core</v>
          </cell>
          <cell r="Z587">
            <v>4</v>
          </cell>
          <cell r="AA587">
            <v>4</v>
          </cell>
          <cell r="AB587">
            <v>44424</v>
          </cell>
          <cell r="AC587">
            <v>6900000</v>
          </cell>
          <cell r="AD587">
            <v>766667</v>
          </cell>
          <cell r="AE587">
            <v>102190.33333333302</v>
          </cell>
          <cell r="AF587">
            <v>1871793</v>
          </cell>
          <cell r="AG587">
            <v>9640650.3333333321</v>
          </cell>
          <cell r="AH587">
            <v>5175000</v>
          </cell>
          <cell r="AI587">
            <v>575000</v>
          </cell>
          <cell r="AJ587">
            <v>102190.33333333302</v>
          </cell>
          <cell r="AK587">
            <v>935896.5</v>
          </cell>
          <cell r="AL587">
            <v>6788086.833333333</v>
          </cell>
          <cell r="AM587" t="str">
            <v>A</v>
          </cell>
          <cell r="AN587" t="str">
            <v>-</v>
          </cell>
          <cell r="AO587" t="str">
            <v>-</v>
          </cell>
          <cell r="AP587" t="str">
            <v>PPI</v>
          </cell>
          <cell r="AQ587" t="str">
            <v>-</v>
          </cell>
          <cell r="AR587" t="str">
            <v>TTL</v>
          </cell>
          <cell r="AS587" t="str">
            <v>TTL</v>
          </cell>
          <cell r="AT587" t="str">
            <v>BP</v>
          </cell>
          <cell r="AU587" t="str">
            <v>KT</v>
          </cell>
          <cell r="AV587" t="str">
            <v>T</v>
          </cell>
          <cell r="AW587" t="str">
            <v>F</v>
          </cell>
        </row>
        <row r="588">
          <cell r="C588">
            <v>875747</v>
          </cell>
          <cell r="D588" t="str">
            <v>Gresik</v>
          </cell>
          <cell r="E588">
            <v>32030</v>
          </cell>
          <cell r="F588" t="str">
            <v>P</v>
          </cell>
          <cell r="G588" t="str">
            <v>Islam</v>
          </cell>
          <cell r="H588" t="str">
            <v>K/1</v>
          </cell>
          <cell r="I588" t="str">
            <v>3525141009870002</v>
          </cell>
          <cell r="J588"/>
          <cell r="K588"/>
          <cell r="L588"/>
          <cell r="M588" t="str">
            <v>SMK</v>
          </cell>
          <cell r="N588" t="str">
            <v>Teknik Mesin</v>
          </cell>
          <cell r="O588"/>
          <cell r="P588">
            <v>2006</v>
          </cell>
          <cell r="Q588">
            <v>42932</v>
          </cell>
          <cell r="R588">
            <v>43055</v>
          </cell>
          <cell r="S588" t="str">
            <v>Pjs.</v>
          </cell>
          <cell r="T588" t="str">
            <v>Supervisor Finishing 2</v>
          </cell>
          <cell r="U588" t="str">
            <v>Pjs. Supervisor Finishing 2</v>
          </cell>
          <cell r="V588">
            <v>43906</v>
          </cell>
          <cell r="W588" t="str">
            <v>BAGIAN PRODUKSI 2</v>
          </cell>
          <cell r="X588" t="str">
            <v>PABRIK PENGECORAN</v>
          </cell>
          <cell r="Y588" t="str">
            <v>Core</v>
          </cell>
          <cell r="Z588">
            <v>4</v>
          </cell>
          <cell r="AA588">
            <v>2</v>
          </cell>
          <cell r="AB588">
            <v>44424</v>
          </cell>
          <cell r="AC588">
            <v>4900000</v>
          </cell>
          <cell r="AD588">
            <v>544444</v>
          </cell>
          <cell r="AE588">
            <v>-262487.44444444403</v>
          </cell>
          <cell r="AF588">
            <v>1871793</v>
          </cell>
          <cell r="AG588">
            <v>7053749.555555556</v>
          </cell>
          <cell r="AH588">
            <v>3675000</v>
          </cell>
          <cell r="AI588">
            <v>408333.33333333337</v>
          </cell>
          <cell r="AJ588">
            <v>-262487.44444444403</v>
          </cell>
          <cell r="AK588">
            <v>935896.5</v>
          </cell>
          <cell r="AL588">
            <v>4756742.3888888899</v>
          </cell>
          <cell r="AM588" t="str">
            <v>A</v>
          </cell>
          <cell r="AN588" t="str">
            <v>-</v>
          </cell>
          <cell r="AO588" t="str">
            <v>-</v>
          </cell>
          <cell r="AP588" t="str">
            <v>FOU</v>
          </cell>
          <cell r="AQ588" t="str">
            <v>-</v>
          </cell>
          <cell r="AR588" t="str">
            <v>TTL</v>
          </cell>
          <cell r="AS588" t="str">
            <v>TTL</v>
          </cell>
          <cell r="AT588" t="str">
            <v>BP</v>
          </cell>
          <cell r="AU588" t="str">
            <v>KT</v>
          </cell>
          <cell r="AV588" t="str">
            <v>T</v>
          </cell>
          <cell r="AW588" t="str">
            <v>C</v>
          </cell>
        </row>
        <row r="589">
          <cell r="C589">
            <v>875606</v>
          </cell>
          <cell r="D589" t="str">
            <v>Latung NTT</v>
          </cell>
          <cell r="E589">
            <v>32053</v>
          </cell>
          <cell r="F589" t="str">
            <v>P</v>
          </cell>
          <cell r="G589" t="str">
            <v>Katolik</v>
          </cell>
          <cell r="H589" t="str">
            <v>BK</v>
          </cell>
          <cell r="I589" t="str">
            <v>5310060310890003</v>
          </cell>
          <cell r="J589"/>
          <cell r="K589"/>
          <cell r="L589"/>
          <cell r="M589" t="str">
            <v>S1</v>
          </cell>
          <cell r="N589" t="str">
            <v>Teknik Mesin</v>
          </cell>
          <cell r="O589"/>
          <cell r="P589">
            <v>2011</v>
          </cell>
          <cell r="Q589">
            <v>42037</v>
          </cell>
          <cell r="R589">
            <v>42186</v>
          </cell>
          <cell r="S589" t="str">
            <v>Definitif</v>
          </cell>
          <cell r="T589" t="str">
            <v xml:space="preserve">Pelaksana Gambar A  </v>
          </cell>
          <cell r="U589" t="str">
            <v xml:space="preserve">Pelaksana Gambar A  </v>
          </cell>
          <cell r="V589">
            <v>43450</v>
          </cell>
          <cell r="W589" t="str">
            <v>BIDANG PEMASARAN</v>
          </cell>
          <cell r="X589" t="str">
            <v>DIVISI PEMBANGKIT</v>
          </cell>
          <cell r="Y589" t="str">
            <v>Core</v>
          </cell>
          <cell r="Z589">
            <v>6</v>
          </cell>
          <cell r="AA589">
            <v>2</v>
          </cell>
          <cell r="AB589">
            <v>44424</v>
          </cell>
          <cell r="AC589">
            <v>4900000</v>
          </cell>
          <cell r="AD589">
            <v>544444</v>
          </cell>
          <cell r="AE589">
            <v>1908930.555555556</v>
          </cell>
          <cell r="AF589">
            <v>0</v>
          </cell>
          <cell r="AG589">
            <v>7353374.555555556</v>
          </cell>
          <cell r="AH589">
            <v>3675000</v>
          </cell>
          <cell r="AI589">
            <v>408333.33333333337</v>
          </cell>
          <cell r="AJ589">
            <v>1908930.555555556</v>
          </cell>
          <cell r="AK589">
            <v>0</v>
          </cell>
          <cell r="AL589">
            <v>5992263.8888888899</v>
          </cell>
          <cell r="AM589" t="str">
            <v>A</v>
          </cell>
          <cell r="AN589" t="str">
            <v>-</v>
          </cell>
          <cell r="AO589" t="str">
            <v>-</v>
          </cell>
          <cell r="AP589" t="str">
            <v>DPM</v>
          </cell>
          <cell r="AQ589" t="str">
            <v>PEM</v>
          </cell>
          <cell r="AR589" t="str">
            <v>TTL</v>
          </cell>
          <cell r="AS589" t="str">
            <v>TPEM</v>
          </cell>
          <cell r="AT589" t="str">
            <v>-</v>
          </cell>
          <cell r="AU589" t="str">
            <v>KT</v>
          </cell>
          <cell r="AV589" t="str">
            <v>T</v>
          </cell>
          <cell r="AW589" t="str">
            <v>F</v>
          </cell>
        </row>
        <row r="590">
          <cell r="C590">
            <v>876227</v>
          </cell>
          <cell r="D590" t="str">
            <v>Banyumas</v>
          </cell>
          <cell r="E590">
            <v>32057</v>
          </cell>
          <cell r="F590" t="str">
            <v>P</v>
          </cell>
          <cell r="G590" t="str">
            <v>Islam</v>
          </cell>
          <cell r="H590" t="str">
            <v>K/1</v>
          </cell>
          <cell r="I590" t="str">
            <v>3328101405810003</v>
          </cell>
          <cell r="J590" t="str">
            <v>Link. Kapudenok Ak Ii Rt. 005/003 Kel.Lebak Denok Kec.Citangkil Cilegon</v>
          </cell>
          <cell r="K590"/>
          <cell r="L590"/>
          <cell r="M590" t="str">
            <v>SMA/SMK</v>
          </cell>
          <cell r="N590" t="str">
            <v>-</v>
          </cell>
          <cell r="O590"/>
          <cell r="P590" t="str">
            <v>-</v>
          </cell>
          <cell r="Q590">
            <v>43374</v>
          </cell>
          <cell r="R590">
            <v>43374</v>
          </cell>
          <cell r="S590" t="str">
            <v>Definitif</v>
          </cell>
          <cell r="T590" t="str">
            <v>Operator Mesin</v>
          </cell>
          <cell r="U590" t="str">
            <v>Operator Mesin</v>
          </cell>
          <cell r="V590">
            <v>44105</v>
          </cell>
          <cell r="W590" t="str">
            <v>PRODUKSI FABRIKASI</v>
          </cell>
          <cell r="X590" t="str">
            <v>PABRIK KOMPONEN TURBIN</v>
          </cell>
          <cell r="Y590" t="str">
            <v>Core</v>
          </cell>
          <cell r="Z590">
            <v>6</v>
          </cell>
          <cell r="AA590">
            <v>1</v>
          </cell>
          <cell r="AB590">
            <v>44424</v>
          </cell>
          <cell r="AC590">
            <v>4500000</v>
          </cell>
          <cell r="AD590">
            <v>500000</v>
          </cell>
          <cell r="AE590">
            <v>585779.91666666698</v>
          </cell>
          <cell r="AF590">
            <v>0</v>
          </cell>
          <cell r="AG590">
            <v>5585779.916666667</v>
          </cell>
          <cell r="AH590">
            <v>3375000</v>
          </cell>
          <cell r="AI590">
            <v>375000</v>
          </cell>
          <cell r="AJ590">
            <v>585779.91666666698</v>
          </cell>
          <cell r="AK590">
            <v>0</v>
          </cell>
          <cell r="AL590">
            <v>4335779.916666667</v>
          </cell>
          <cell r="AM590" t="str">
            <v>A</v>
          </cell>
          <cell r="AN590" t="str">
            <v>-</v>
          </cell>
          <cell r="AO590" t="str">
            <v>-</v>
          </cell>
          <cell r="AP590" t="str">
            <v>PKT</v>
          </cell>
          <cell r="AQ590" t="str">
            <v>-</v>
          </cell>
          <cell r="AR590" t="str">
            <v>TL</v>
          </cell>
          <cell r="AS590" t="str">
            <v>TL</v>
          </cell>
          <cell r="AT590" t="str">
            <v>-</v>
          </cell>
          <cell r="AU590" t="str">
            <v>KT</v>
          </cell>
          <cell r="AV590" t="str">
            <v>T</v>
          </cell>
          <cell r="AW590" t="str">
            <v>C</v>
          </cell>
        </row>
        <row r="591">
          <cell r="C591">
            <v>875820</v>
          </cell>
          <cell r="D591" t="str">
            <v>Tulungagung</v>
          </cell>
          <cell r="E591">
            <v>32087</v>
          </cell>
          <cell r="F591" t="str">
            <v>P</v>
          </cell>
          <cell r="G591" t="str">
            <v>Islam</v>
          </cell>
          <cell r="H591" t="str">
            <v>K/1</v>
          </cell>
          <cell r="I591" t="str">
            <v>3525121304910002</v>
          </cell>
          <cell r="J591" t="str">
            <v>Jalan Jayeng Kusuma Gang 1 No. 34 Desa Tapan RT 02 RW 03 Kecamatan Kedungwaru</v>
          </cell>
          <cell r="K591"/>
          <cell r="L591"/>
          <cell r="M591" t="str">
            <v>S1</v>
          </cell>
          <cell r="N591" t="str">
            <v xml:space="preserve">  Teknik Pengairan</v>
          </cell>
          <cell r="O591" t="str">
            <v>Universitas Brawijaya</v>
          </cell>
          <cell r="P591">
            <v>2010</v>
          </cell>
          <cell r="Q591">
            <v>43313</v>
          </cell>
          <cell r="R591">
            <v>43525</v>
          </cell>
          <cell r="S591" t="str">
            <v>Definitif</v>
          </cell>
          <cell r="T591" t="str">
            <v xml:space="preserve">Staf  </v>
          </cell>
          <cell r="U591" t="str">
            <v xml:space="preserve">Staf  </v>
          </cell>
          <cell r="V591" t="str">
            <v>-</v>
          </cell>
          <cell r="W591" t="str">
            <v>BIRO ENJINIRING</v>
          </cell>
          <cell r="X591" t="str">
            <v>BIRO ENJINIRING</v>
          </cell>
          <cell r="Y591" t="str">
            <v>Core</v>
          </cell>
          <cell r="Z591">
            <v>5</v>
          </cell>
          <cell r="AA591">
            <v>4</v>
          </cell>
          <cell r="AB591">
            <v>44424</v>
          </cell>
          <cell r="AC591">
            <v>6900000</v>
          </cell>
          <cell r="AD591">
            <v>766667</v>
          </cell>
          <cell r="AE591">
            <v>822383.33333333302</v>
          </cell>
          <cell r="AF591">
            <v>0</v>
          </cell>
          <cell r="AG591">
            <v>8489050.3333333321</v>
          </cell>
          <cell r="AH591">
            <v>5175000</v>
          </cell>
          <cell r="AI591">
            <v>575000</v>
          </cell>
          <cell r="AJ591">
            <v>822383.33333333302</v>
          </cell>
          <cell r="AK591">
            <v>0</v>
          </cell>
          <cell r="AL591">
            <v>6572383.333333333</v>
          </cell>
          <cell r="AM591" t="str">
            <v>A</v>
          </cell>
          <cell r="AN591" t="str">
            <v>-</v>
          </cell>
          <cell r="AO591" t="str">
            <v>-</v>
          </cell>
          <cell r="AP591" t="str">
            <v>BEJ</v>
          </cell>
          <cell r="AQ591" t="str">
            <v>-</v>
          </cell>
          <cell r="AR591" t="str">
            <v>TL</v>
          </cell>
          <cell r="AS591" t="str">
            <v>TTL</v>
          </cell>
          <cell r="AT591" t="str">
            <v>-</v>
          </cell>
          <cell r="AU591" t="str">
            <v>KT</v>
          </cell>
          <cell r="AV591" t="str">
            <v>T</v>
          </cell>
          <cell r="AW591" t="str">
            <v>F</v>
          </cell>
        </row>
        <row r="592">
          <cell r="C592">
            <v>885575</v>
          </cell>
          <cell r="D592" t="str">
            <v>Gresik</v>
          </cell>
          <cell r="E592">
            <v>32154</v>
          </cell>
          <cell r="F592" t="str">
            <v>P</v>
          </cell>
          <cell r="G592" t="str">
            <v>Islam</v>
          </cell>
          <cell r="H592" t="str">
            <v>K/1</v>
          </cell>
          <cell r="I592" t="str">
            <v>3175071612840010</v>
          </cell>
          <cell r="J592"/>
          <cell r="K592"/>
          <cell r="L592"/>
          <cell r="M592" t="str">
            <v>SMK</v>
          </cell>
          <cell r="N592" t="str">
            <v>Mesin Perkakas</v>
          </cell>
          <cell r="O592"/>
          <cell r="P592" t="str">
            <v>2006</v>
          </cell>
          <cell r="Q592">
            <v>41579</v>
          </cell>
          <cell r="R592">
            <v>41989</v>
          </cell>
          <cell r="S592" t="str">
            <v>Definitif</v>
          </cell>
          <cell r="T592" t="str">
            <v>Operator Msn Bubut Horizontal C Bagian Produksi 4</v>
          </cell>
          <cell r="U592" t="str">
            <v>Operator Msn Bubut Horizontal C Bagian Produksi 4</v>
          </cell>
          <cell r="V592">
            <v>44061</v>
          </cell>
          <cell r="W592" t="str">
            <v>BAGIAN PRODUKSI PABRIK PERALATAN INDUSTRI 2</v>
          </cell>
          <cell r="X592" t="str">
            <v>PABRIK PERALATAN INDUSTRI</v>
          </cell>
          <cell r="Y592" t="str">
            <v>Core</v>
          </cell>
          <cell r="Z592">
            <v>6</v>
          </cell>
          <cell r="AA592">
            <v>2</v>
          </cell>
          <cell r="AB592">
            <v>44424</v>
          </cell>
          <cell r="AC592">
            <v>4900000</v>
          </cell>
          <cell r="AD592">
            <v>544444</v>
          </cell>
          <cell r="AE592">
            <v>406655.55555555597</v>
          </cell>
          <cell r="AF592">
            <v>0</v>
          </cell>
          <cell r="AG592">
            <v>5851099.555555556</v>
          </cell>
          <cell r="AH592">
            <v>3675000</v>
          </cell>
          <cell r="AI592">
            <v>408333.33333333337</v>
          </cell>
          <cell r="AJ592">
            <v>406655.55555555597</v>
          </cell>
          <cell r="AK592">
            <v>0</v>
          </cell>
          <cell r="AL592">
            <v>4489988.8888888899</v>
          </cell>
          <cell r="AM592" t="str">
            <v>A</v>
          </cell>
          <cell r="AN592" t="str">
            <v>-</v>
          </cell>
          <cell r="AO592" t="str">
            <v>-</v>
          </cell>
          <cell r="AP592" t="str">
            <v>PPI</v>
          </cell>
          <cell r="AQ592" t="str">
            <v>-</v>
          </cell>
          <cell r="AR592" t="str">
            <v>TL</v>
          </cell>
          <cell r="AS592" t="str">
            <v>TL</v>
          </cell>
          <cell r="AT592" t="str">
            <v>BP</v>
          </cell>
          <cell r="AU592" t="str">
            <v>KT</v>
          </cell>
          <cell r="AV592" t="str">
            <v>T</v>
          </cell>
          <cell r="AW592" t="str">
            <v>C</v>
          </cell>
        </row>
        <row r="593">
          <cell r="C593">
            <v>886315</v>
          </cell>
          <cell r="D593" t="str">
            <v>Sidoarjo</v>
          </cell>
          <cell r="E593">
            <v>32182</v>
          </cell>
          <cell r="F593" t="str">
            <v>P</v>
          </cell>
          <cell r="G593" t="str">
            <v>Islam</v>
          </cell>
          <cell r="H593" t="str">
            <v>K/2</v>
          </cell>
          <cell r="I593"/>
          <cell r="J593"/>
          <cell r="K593"/>
          <cell r="L593"/>
          <cell r="M593" t="str">
            <v>S1</v>
          </cell>
          <cell r="N593" t="str">
            <v>Manajemen</v>
          </cell>
          <cell r="O593"/>
          <cell r="P593" t="str">
            <v>-</v>
          </cell>
          <cell r="Q593">
            <v>43877</v>
          </cell>
          <cell r="R593">
            <v>44243</v>
          </cell>
          <cell r="S593" t="str">
            <v>Definitif</v>
          </cell>
          <cell r="T593" t="str">
            <v>Operator Mesin Bubut Horizontal Ø &lt; 350   Ø  ≤ 1500</v>
          </cell>
          <cell r="U593" t="str">
            <v>Operator Mesin Bubut Horizontal Ø &lt; 350   Ø  ≤ 1500</v>
          </cell>
          <cell r="V593" t="str">
            <v>-</v>
          </cell>
          <cell r="W593" t="str">
            <v>BAGIAN PRODUKSI PABRIK PERALATAN INDUSTRI 1</v>
          </cell>
          <cell r="X593" t="str">
            <v>PABRIK PERALATAN INDUSTRI</v>
          </cell>
          <cell r="Y593" t="str">
            <v>Core</v>
          </cell>
          <cell r="Z593">
            <v>6</v>
          </cell>
          <cell r="AA593">
            <v>1</v>
          </cell>
          <cell r="AB593">
            <v>44424</v>
          </cell>
          <cell r="AC593">
            <v>4500000</v>
          </cell>
          <cell r="AD593">
            <v>500000</v>
          </cell>
          <cell r="AE593">
            <v>35100</v>
          </cell>
          <cell r="AF593">
            <v>0</v>
          </cell>
          <cell r="AG593">
            <v>5035100</v>
          </cell>
          <cell r="AH593">
            <v>3375000</v>
          </cell>
          <cell r="AI593">
            <v>375000</v>
          </cell>
          <cell r="AJ593">
            <v>35100</v>
          </cell>
          <cell r="AK593">
            <v>0</v>
          </cell>
          <cell r="AL593">
            <v>3785100</v>
          </cell>
          <cell r="AM593" t="str">
            <v>A</v>
          </cell>
          <cell r="AN593" t="str">
            <v>-</v>
          </cell>
          <cell r="AO593" t="str">
            <v>-</v>
          </cell>
          <cell r="AP593" t="str">
            <v>PPI</v>
          </cell>
          <cell r="AQ593" t="str">
            <v>-</v>
          </cell>
          <cell r="AR593" t="str">
            <v>TL</v>
          </cell>
          <cell r="AS593" t="str">
            <v>TL</v>
          </cell>
          <cell r="AT593" t="str">
            <v>BP</v>
          </cell>
          <cell r="AU593" t="str">
            <v>KT</v>
          </cell>
          <cell r="AV593" t="str">
            <v>T</v>
          </cell>
          <cell r="AW593" t="str">
            <v>F</v>
          </cell>
        </row>
        <row r="594">
          <cell r="C594">
            <v>885943</v>
          </cell>
          <cell r="D594" t="str">
            <v>Serang</v>
          </cell>
          <cell r="E594">
            <v>32191</v>
          </cell>
          <cell r="F594" t="str">
            <v>P</v>
          </cell>
          <cell r="G594" t="str">
            <v>Islam</v>
          </cell>
          <cell r="H594" t="str">
            <v>K/3</v>
          </cell>
          <cell r="I594" t="str">
            <v>3275091802880008</v>
          </cell>
          <cell r="J594" t="str">
            <v>LINK.MEKAR JADIDS/KEL.LEBAK DENOK RT/RW.013/001 KEC.CITANGKIL KOTA CILEGON BANTEN KOTA CILEGON</v>
          </cell>
          <cell r="K594"/>
          <cell r="L594"/>
          <cell r="M594" t="str">
            <v>SMA/SMK</v>
          </cell>
          <cell r="N594" t="str">
            <v>MESIN INDUSTRI</v>
          </cell>
          <cell r="O594"/>
          <cell r="P594" t="str">
            <v>-</v>
          </cell>
          <cell r="Q594">
            <v>43374</v>
          </cell>
          <cell r="R594">
            <v>43374</v>
          </cell>
          <cell r="S594" t="str">
            <v>Definitif</v>
          </cell>
          <cell r="T594" t="str">
            <v>Pelaksana Las</v>
          </cell>
          <cell r="U594" t="str">
            <v>Pelaksana Las</v>
          </cell>
          <cell r="V594">
            <v>44105</v>
          </cell>
          <cell r="W594" t="str">
            <v>PRODUKSI KOMPONEN</v>
          </cell>
          <cell r="X594" t="str">
            <v>PABRIK KOMPONEN TURBIN</v>
          </cell>
          <cell r="Y594" t="str">
            <v>Core</v>
          </cell>
          <cell r="Z594">
            <v>6</v>
          </cell>
          <cell r="AA594">
            <v>1</v>
          </cell>
          <cell r="AB594">
            <v>44424</v>
          </cell>
          <cell r="AC594">
            <v>4500000</v>
          </cell>
          <cell r="AD594">
            <v>500000</v>
          </cell>
          <cell r="AE594">
            <v>-31100</v>
          </cell>
          <cell r="AF594">
            <v>0</v>
          </cell>
          <cell r="AG594">
            <v>4968900</v>
          </cell>
          <cell r="AH594">
            <v>2250000</v>
          </cell>
          <cell r="AI594">
            <v>0</v>
          </cell>
          <cell r="AJ594">
            <v>0</v>
          </cell>
          <cell r="AK594">
            <v>0</v>
          </cell>
          <cell r="AL594">
            <v>2250000</v>
          </cell>
          <cell r="AM594" t="str">
            <v>A</v>
          </cell>
          <cell r="AN594" t="str">
            <v>H</v>
          </cell>
          <cell r="AO594">
            <v>44562</v>
          </cell>
          <cell r="AP594" t="str">
            <v>PKT</v>
          </cell>
          <cell r="AQ594" t="str">
            <v>-</v>
          </cell>
          <cell r="AR594" t="str">
            <v>TL</v>
          </cell>
          <cell r="AS594" t="str">
            <v>TL</v>
          </cell>
          <cell r="AT594" t="str">
            <v>-</v>
          </cell>
          <cell r="AU594" t="str">
            <v>KT</v>
          </cell>
          <cell r="AV594" t="str">
            <v>T</v>
          </cell>
          <cell r="AW594" t="str">
            <v>C</v>
          </cell>
        </row>
        <row r="595">
          <cell r="C595">
            <v>885618</v>
          </cell>
          <cell r="D595" t="str">
            <v>Lamongan</v>
          </cell>
          <cell r="E595">
            <v>32210</v>
          </cell>
          <cell r="F595" t="str">
            <v>P</v>
          </cell>
          <cell r="G595" t="str">
            <v>Islam</v>
          </cell>
          <cell r="H595" t="str">
            <v>K/2</v>
          </cell>
          <cell r="I595" t="str">
            <v>3524220803880001</v>
          </cell>
          <cell r="J595"/>
          <cell r="K595"/>
          <cell r="L595"/>
          <cell r="M595" t="str">
            <v>S1</v>
          </cell>
          <cell r="N595" t="str">
            <v>Akuntansi</v>
          </cell>
          <cell r="O595" t="str">
            <v>Universitas Jember</v>
          </cell>
          <cell r="P595">
            <v>2011</v>
          </cell>
          <cell r="Q595">
            <v>42011</v>
          </cell>
          <cell r="R595">
            <v>42401</v>
          </cell>
          <cell r="S595" t="str">
            <v>Definitif</v>
          </cell>
          <cell r="T595" t="str">
            <v>Corporate Finance</v>
          </cell>
          <cell r="U595" t="str">
            <v>Corporate Finance</v>
          </cell>
          <cell r="V595">
            <v>44577</v>
          </cell>
          <cell r="W595" t="str">
            <v>BIDANG KEUANGAN</v>
          </cell>
          <cell r="X595" t="str">
            <v>BIRO KEUANGAN &amp; AKUNTANSI</v>
          </cell>
          <cell r="Y595" t="str">
            <v>Support</v>
          </cell>
          <cell r="Z595">
            <v>5</v>
          </cell>
          <cell r="AA595">
            <v>6</v>
          </cell>
          <cell r="AB595">
            <v>44424</v>
          </cell>
          <cell r="AC595">
            <v>8900000</v>
          </cell>
          <cell r="AD595">
            <v>988889</v>
          </cell>
          <cell r="AE595">
            <v>1101286.1111111119</v>
          </cell>
          <cell r="AF595">
            <v>3246750</v>
          </cell>
          <cell r="AG595">
            <v>14236925.111111112</v>
          </cell>
          <cell r="AH595">
            <v>4450000</v>
          </cell>
          <cell r="AI595">
            <v>0</v>
          </cell>
          <cell r="AJ595">
            <v>0</v>
          </cell>
          <cell r="AK595">
            <v>0</v>
          </cell>
          <cell r="AL595">
            <v>4450000</v>
          </cell>
          <cell r="AM595" t="str">
            <v>A</v>
          </cell>
          <cell r="AN595" t="str">
            <v>-</v>
          </cell>
          <cell r="AO595">
            <v>44743</v>
          </cell>
          <cell r="AP595" t="str">
            <v>BKA</v>
          </cell>
          <cell r="AQ595" t="str">
            <v>-</v>
          </cell>
          <cell r="AR595" t="str">
            <v>TADM</v>
          </cell>
          <cell r="AS595" t="str">
            <v>TADM</v>
          </cell>
          <cell r="AT595" t="str">
            <v>-</v>
          </cell>
          <cell r="AU595" t="str">
            <v>KT</v>
          </cell>
          <cell r="AV595" t="str">
            <v>NT</v>
          </cell>
          <cell r="AW595" t="str">
            <v>F</v>
          </cell>
        </row>
        <row r="596">
          <cell r="C596">
            <v>886257</v>
          </cell>
          <cell r="D596" t="str">
            <v>Kebumen</v>
          </cell>
          <cell r="E596">
            <v>32214</v>
          </cell>
          <cell r="F596" t="str">
            <v>P</v>
          </cell>
          <cell r="G596" t="str">
            <v>Islam</v>
          </cell>
          <cell r="H596" t="str">
            <v>K/1</v>
          </cell>
          <cell r="I596" t="str">
            <v>3672080203880003</v>
          </cell>
          <cell r="J596"/>
          <cell r="K596"/>
          <cell r="L596"/>
          <cell r="M596" t="str">
            <v>S1</v>
          </cell>
          <cell r="N596" t="str">
            <v>Teknik Kimia</v>
          </cell>
          <cell r="O596"/>
          <cell r="P596" t="str">
            <v>-</v>
          </cell>
          <cell r="Q596">
            <v>43374</v>
          </cell>
          <cell r="R596">
            <v>43374</v>
          </cell>
          <cell r="S596" t="str">
            <v>Definitif</v>
          </cell>
          <cell r="T596" t="str">
            <v>Pelaksana Ahli Pemeriksa Barang</v>
          </cell>
          <cell r="U596" t="str">
            <v>Pelaksana Ahli Pemeriksa Barang</v>
          </cell>
          <cell r="V596">
            <v>44105</v>
          </cell>
          <cell r="W596" t="str">
            <v>UNIT PENGENDALIAN KUALITAS</v>
          </cell>
          <cell r="X596" t="str">
            <v>PABRIK KOMPONEN TURBIN</v>
          </cell>
          <cell r="Y596" t="str">
            <v>Core</v>
          </cell>
          <cell r="Z596">
            <v>6</v>
          </cell>
          <cell r="AA596">
            <v>2</v>
          </cell>
          <cell r="AB596">
            <v>44424</v>
          </cell>
          <cell r="AC596">
            <v>4900000</v>
          </cell>
          <cell r="AD596">
            <v>544444</v>
          </cell>
          <cell r="AE596">
            <v>735666.63888888899</v>
          </cell>
          <cell r="AF596">
            <v>0</v>
          </cell>
          <cell r="AG596">
            <v>6180110.638888889</v>
          </cell>
          <cell r="AH596">
            <v>3675000</v>
          </cell>
          <cell r="AI596">
            <v>408333.33333333337</v>
          </cell>
          <cell r="AJ596">
            <v>735666.63888888899</v>
          </cell>
          <cell r="AK596">
            <v>0</v>
          </cell>
          <cell r="AL596">
            <v>4818999.972222222</v>
          </cell>
          <cell r="AM596" t="str">
            <v>A</v>
          </cell>
          <cell r="AN596" t="str">
            <v>-</v>
          </cell>
          <cell r="AO596" t="str">
            <v>-</v>
          </cell>
          <cell r="AP596" t="str">
            <v>PKT</v>
          </cell>
          <cell r="AQ596" t="str">
            <v>-</v>
          </cell>
          <cell r="AR596" t="str">
            <v>TTL</v>
          </cell>
          <cell r="AS596" t="str">
            <v>TL</v>
          </cell>
          <cell r="AT596" t="str">
            <v>-</v>
          </cell>
          <cell r="AU596" t="str">
            <v>KT</v>
          </cell>
          <cell r="AV596" t="str">
            <v>T</v>
          </cell>
          <cell r="AW596" t="str">
            <v>F</v>
          </cell>
        </row>
        <row r="597">
          <cell r="C597">
            <v>886111</v>
          </cell>
          <cell r="D597" t="str">
            <v>Serang</v>
          </cell>
          <cell r="E597">
            <v>32222</v>
          </cell>
          <cell r="F597" t="str">
            <v>P</v>
          </cell>
          <cell r="G597" t="str">
            <v>Islam</v>
          </cell>
          <cell r="H597" t="str">
            <v>K/1</v>
          </cell>
          <cell r="I597" t="str">
            <v>3578060206810003</v>
          </cell>
          <cell r="J597" t="str">
            <v>Jl Raya Petir Km3 Muncul Jaya Rt.002/005 Cipocok Jaya Serang</v>
          </cell>
          <cell r="K597"/>
          <cell r="L597"/>
          <cell r="M597" t="str">
            <v>D3</v>
          </cell>
          <cell r="N597" t="str">
            <v>TEKNIK MESIN INDUSTRI</v>
          </cell>
          <cell r="O597"/>
          <cell r="P597" t="str">
            <v>-</v>
          </cell>
          <cell r="Q597">
            <v>43374</v>
          </cell>
          <cell r="R597">
            <v>43374</v>
          </cell>
          <cell r="S597" t="str">
            <v>Definitif</v>
          </cell>
          <cell r="T597" t="str">
            <v>Pelaksana Ahli Fabrikasi</v>
          </cell>
          <cell r="U597" t="str">
            <v>Pelaksana Ahli Fabrikasi</v>
          </cell>
          <cell r="V597">
            <v>44105</v>
          </cell>
          <cell r="W597" t="str">
            <v>PRODUKSI FABRIKASI</v>
          </cell>
          <cell r="X597" t="str">
            <v>PABRIK KOMPONEN TURBIN</v>
          </cell>
          <cell r="Y597" t="str">
            <v>Core</v>
          </cell>
          <cell r="Z597">
            <v>6</v>
          </cell>
          <cell r="AA597">
            <v>1</v>
          </cell>
          <cell r="AB597">
            <v>44424</v>
          </cell>
          <cell r="AC597">
            <v>4500000</v>
          </cell>
          <cell r="AD597">
            <v>500000</v>
          </cell>
          <cell r="AE597">
            <v>-31100</v>
          </cell>
          <cell r="AF597">
            <v>0</v>
          </cell>
          <cell r="AG597">
            <v>4968900</v>
          </cell>
          <cell r="AH597">
            <v>3375000</v>
          </cell>
          <cell r="AI597">
            <v>375000</v>
          </cell>
          <cell r="AJ597">
            <v>-31100</v>
          </cell>
          <cell r="AK597">
            <v>0</v>
          </cell>
          <cell r="AL597">
            <v>3718900</v>
          </cell>
          <cell r="AM597" t="str">
            <v>A</v>
          </cell>
          <cell r="AN597" t="str">
            <v>-</v>
          </cell>
          <cell r="AO597" t="str">
            <v>-</v>
          </cell>
          <cell r="AP597" t="str">
            <v>PKT</v>
          </cell>
          <cell r="AQ597" t="str">
            <v>-</v>
          </cell>
          <cell r="AR597" t="str">
            <v>TL</v>
          </cell>
          <cell r="AS597" t="str">
            <v>TL</v>
          </cell>
          <cell r="AT597" t="str">
            <v>-</v>
          </cell>
          <cell r="AU597" t="str">
            <v>KT</v>
          </cell>
          <cell r="AV597" t="str">
            <v>T</v>
          </cell>
          <cell r="AW597" t="str">
            <v>D</v>
          </cell>
        </row>
        <row r="598">
          <cell r="C598">
            <v>885724</v>
          </cell>
          <cell r="D598" t="str">
            <v>Tegal</v>
          </cell>
          <cell r="E598">
            <v>32244</v>
          </cell>
          <cell r="F598" t="str">
            <v>P</v>
          </cell>
          <cell r="G598" t="str">
            <v>Islam</v>
          </cell>
          <cell r="H598" t="str">
            <v>BK</v>
          </cell>
          <cell r="I598" t="str">
            <v>3328131104880002</v>
          </cell>
          <cell r="J598"/>
          <cell r="K598"/>
          <cell r="L598"/>
          <cell r="M598" t="str">
            <v>D3</v>
          </cell>
          <cell r="N598" t="str">
            <v>Teknik Sipil</v>
          </cell>
          <cell r="O598"/>
          <cell r="P598" t="str">
            <v>-</v>
          </cell>
          <cell r="Q598">
            <v>42888</v>
          </cell>
          <cell r="R598">
            <v>43116</v>
          </cell>
          <cell r="S598" t="str">
            <v>Definitif</v>
          </cell>
          <cell r="T598" t="str">
            <v>Junior Officer</v>
          </cell>
          <cell r="U598" t="str">
            <v>Junior Officer</v>
          </cell>
          <cell r="V598" t="str">
            <v>-</v>
          </cell>
          <cell r="W598" t="str">
            <v>BIDANG PPP &amp; INVENTORI</v>
          </cell>
          <cell r="X598" t="str">
            <v>DIVISI SUMBER DAYA AIR</v>
          </cell>
          <cell r="Y598" t="str">
            <v>Core</v>
          </cell>
          <cell r="Z598">
            <v>5</v>
          </cell>
          <cell r="AA598">
            <v>3</v>
          </cell>
          <cell r="AB598">
            <v>44424</v>
          </cell>
          <cell r="AC598">
            <v>5900000</v>
          </cell>
          <cell r="AD598">
            <v>655556</v>
          </cell>
          <cell r="AE598">
            <v>767919.44444444403</v>
          </cell>
          <cell r="AF598">
            <v>0</v>
          </cell>
          <cell r="AG598">
            <v>7323475.444444444</v>
          </cell>
          <cell r="AH598">
            <v>4425000</v>
          </cell>
          <cell r="AI598">
            <v>491666.66666666674</v>
          </cell>
          <cell r="AJ598">
            <v>767919.44444444403</v>
          </cell>
          <cell r="AK598">
            <v>0</v>
          </cell>
          <cell r="AL598">
            <v>5684586.111111111</v>
          </cell>
          <cell r="AM598" t="str">
            <v>A</v>
          </cell>
          <cell r="AN598" t="str">
            <v>-</v>
          </cell>
          <cell r="AO598" t="str">
            <v>-</v>
          </cell>
          <cell r="AP598" t="str">
            <v>DSA</v>
          </cell>
          <cell r="AQ598" t="str">
            <v>PIV</v>
          </cell>
          <cell r="AR598" t="str">
            <v>TTL</v>
          </cell>
          <cell r="AS598" t="str">
            <v>TTL</v>
          </cell>
          <cell r="AT598" t="str">
            <v>-</v>
          </cell>
          <cell r="AU598" t="str">
            <v>KT</v>
          </cell>
          <cell r="AV598" t="str">
            <v>T</v>
          </cell>
          <cell r="AW598" t="str">
            <v>D</v>
          </cell>
        </row>
        <row r="599">
          <cell r="C599">
            <v>886169</v>
          </cell>
          <cell r="D599" t="str">
            <v>Serang</v>
          </cell>
          <cell r="E599">
            <v>32246</v>
          </cell>
          <cell r="F599" t="str">
            <v>P</v>
          </cell>
          <cell r="G599" t="str">
            <v>Islam</v>
          </cell>
          <cell r="H599" t="str">
            <v>K/1</v>
          </cell>
          <cell r="I599" t="str">
            <v>3276032712920004</v>
          </cell>
          <cell r="J599" t="str">
            <v>Komp. Taman Banten Lestari Block E04C No 20 Rt/Rw 05/22 Kelurahan Unyur Serang</v>
          </cell>
          <cell r="K599"/>
          <cell r="L599"/>
          <cell r="M599" t="str">
            <v>D3</v>
          </cell>
          <cell r="N599" t="str">
            <v>Mesin Industri</v>
          </cell>
          <cell r="O599"/>
          <cell r="P599" t="str">
            <v>-</v>
          </cell>
          <cell r="Q599">
            <v>43374</v>
          </cell>
          <cell r="R599">
            <v>43374</v>
          </cell>
          <cell r="S599" t="str">
            <v>Definitif</v>
          </cell>
          <cell r="T599" t="str">
            <v>Pelaksana Ahli Teknik</v>
          </cell>
          <cell r="U599" t="str">
            <v>Pelaksana Ahli Teknik</v>
          </cell>
          <cell r="V599">
            <v>44105</v>
          </cell>
          <cell r="W599" t="str">
            <v>BAGIAN TEKNIK</v>
          </cell>
          <cell r="X599" t="str">
            <v>DIVISI PEMBANGKIT</v>
          </cell>
          <cell r="Y599" t="str">
            <v>Core</v>
          </cell>
          <cell r="Z599">
            <v>6</v>
          </cell>
          <cell r="AA599">
            <v>3</v>
          </cell>
          <cell r="AB599">
            <v>44424</v>
          </cell>
          <cell r="AC599">
            <v>5900000</v>
          </cell>
          <cell r="AD599">
            <v>655556</v>
          </cell>
          <cell r="AE599">
            <v>1191480.2777777771</v>
          </cell>
          <cell r="AF599">
            <v>0</v>
          </cell>
          <cell r="AG599">
            <v>7747036.2777777771</v>
          </cell>
          <cell r="AH599">
            <v>2950000</v>
          </cell>
          <cell r="AI599">
            <v>0</v>
          </cell>
          <cell r="AJ599">
            <v>0</v>
          </cell>
          <cell r="AK599">
            <v>0</v>
          </cell>
          <cell r="AL599">
            <v>2950000</v>
          </cell>
          <cell r="AM599" t="str">
            <v>A</v>
          </cell>
          <cell r="AN599" t="str">
            <v>-</v>
          </cell>
          <cell r="AO599">
            <v>44652</v>
          </cell>
          <cell r="AP599" t="str">
            <v>DPM</v>
          </cell>
          <cell r="AQ599" t="str">
            <v>PIV</v>
          </cell>
          <cell r="AR599" t="str">
            <v>TTL</v>
          </cell>
          <cell r="AS599" t="str">
            <v>TTL</v>
          </cell>
          <cell r="AT599" t="str">
            <v>-</v>
          </cell>
          <cell r="AU599" t="str">
            <v>KT</v>
          </cell>
          <cell r="AV599" t="str">
            <v>T</v>
          </cell>
          <cell r="AW599" t="str">
            <v>D</v>
          </cell>
        </row>
        <row r="600">
          <cell r="C600">
            <v>885512</v>
          </cell>
          <cell r="D600" t="str">
            <v>Bangkalan</v>
          </cell>
          <cell r="E600">
            <v>32255</v>
          </cell>
          <cell r="F600" t="str">
            <v>P</v>
          </cell>
          <cell r="G600" t="str">
            <v>Islam</v>
          </cell>
          <cell r="H600" t="str">
            <v>K/1</v>
          </cell>
          <cell r="I600" t="str">
            <v>3526052204880001</v>
          </cell>
          <cell r="J600" t="str">
            <v>Perum greenhill i38 Gresik</v>
          </cell>
          <cell r="K600" t="str">
            <v>6281240571199</v>
          </cell>
          <cell r="L600" t="str">
            <v>fauzan@barata.id</v>
          </cell>
          <cell r="M600" t="str">
            <v>S1</v>
          </cell>
          <cell r="N600" t="str">
            <v>Teknik Mesin</v>
          </cell>
          <cell r="O600" t="str">
            <v>Institut Teknologi Sepuluh November (ITS)</v>
          </cell>
          <cell r="P600">
            <v>2011</v>
          </cell>
          <cell r="Q600">
            <v>40940</v>
          </cell>
          <cell r="R600">
            <v>41030</v>
          </cell>
          <cell r="S600" t="str">
            <v>Pjs.</v>
          </cell>
          <cell r="T600" t="str">
            <v>General Manager Divisi Industi Komponen &amp; Permesinan</v>
          </cell>
          <cell r="U600" t="str">
            <v>Pjs. General Manager Divisi Industi Komponen &amp; Permesinan</v>
          </cell>
          <cell r="V600">
            <v>44562</v>
          </cell>
          <cell r="W600" t="str">
            <v>DIVISI INDUSTRI KOMPONEN &amp; PERMESINAN</v>
          </cell>
          <cell r="X600" t="str">
            <v>DIVISI INDUSTRI KOMPONEN &amp; PERMESINAN</v>
          </cell>
          <cell r="Y600" t="str">
            <v>Core</v>
          </cell>
          <cell r="Z600">
            <v>1</v>
          </cell>
          <cell r="AA600">
            <v>7</v>
          </cell>
          <cell r="AB600">
            <v>44562</v>
          </cell>
          <cell r="AC600">
            <v>9900000</v>
          </cell>
          <cell r="AD600">
            <v>1100000</v>
          </cell>
          <cell r="AE600">
            <v>0</v>
          </cell>
          <cell r="AF600">
            <v>9034956</v>
          </cell>
          <cell r="AG600">
            <v>20034956</v>
          </cell>
          <cell r="AH600">
            <v>7425000</v>
          </cell>
          <cell r="AI600">
            <v>825000</v>
          </cell>
          <cell r="AJ600">
            <v>0</v>
          </cell>
          <cell r="AK600">
            <v>4517478</v>
          </cell>
          <cell r="AL600">
            <v>12767478</v>
          </cell>
          <cell r="AM600" t="str">
            <v>A</v>
          </cell>
          <cell r="AN600" t="str">
            <v>-</v>
          </cell>
          <cell r="AO600" t="str">
            <v>-</v>
          </cell>
          <cell r="AP600" t="str">
            <v>DKP</v>
          </cell>
          <cell r="AQ600" t="str">
            <v>-</v>
          </cell>
          <cell r="AR600" t="str">
            <v>TL</v>
          </cell>
          <cell r="AS600" t="str">
            <v>TTL</v>
          </cell>
          <cell r="AT600" t="str">
            <v>-</v>
          </cell>
          <cell r="AU600" t="str">
            <v>KT</v>
          </cell>
          <cell r="AV600" t="str">
            <v>T</v>
          </cell>
          <cell r="AW600" t="str">
            <v>F</v>
          </cell>
        </row>
        <row r="601">
          <cell r="C601">
            <v>885496</v>
          </cell>
          <cell r="D601" t="str">
            <v>Tuban</v>
          </cell>
          <cell r="E601">
            <v>32277</v>
          </cell>
          <cell r="F601" t="str">
            <v>W</v>
          </cell>
          <cell r="G601" t="str">
            <v>Islam</v>
          </cell>
          <cell r="H601" t="str">
            <v>K/2</v>
          </cell>
          <cell r="I601" t="str">
            <v>3523165405880002</v>
          </cell>
          <cell r="J601"/>
          <cell r="K601"/>
          <cell r="L601"/>
          <cell r="M601" t="str">
            <v>S1</v>
          </cell>
          <cell r="N601" t="str">
            <v>Teknik Material &amp; Metalurgi</v>
          </cell>
          <cell r="O601" t="str">
            <v>Institut Teknologi Sepuluh November (ITS)</v>
          </cell>
          <cell r="P601">
            <v>2010</v>
          </cell>
          <cell r="Q601">
            <v>40634</v>
          </cell>
          <cell r="R601">
            <v>40725</v>
          </cell>
          <cell r="S601" t="str">
            <v>Definitif</v>
          </cell>
          <cell r="T601" t="str">
            <v>Senior Manager PPP &amp; Inventori</v>
          </cell>
          <cell r="U601" t="str">
            <v>Senior Manager PPP &amp; Inventori</v>
          </cell>
          <cell r="V601">
            <v>44571</v>
          </cell>
          <cell r="W601" t="str">
            <v>BIDANG PPP &amp; INVENTORI</v>
          </cell>
          <cell r="X601" t="str">
            <v>DIVISI INDUSTRI KOMPONEN &amp; PERMESINAN</v>
          </cell>
          <cell r="Y601" t="str">
            <v>Core</v>
          </cell>
          <cell r="Z601">
            <v>2</v>
          </cell>
          <cell r="AA601">
            <v>7</v>
          </cell>
          <cell r="AB601">
            <v>44424</v>
          </cell>
          <cell r="AC601">
            <v>9900000</v>
          </cell>
          <cell r="AD601">
            <v>1100000</v>
          </cell>
          <cell r="AE601">
            <v>899325</v>
          </cell>
          <cell r="AF601">
            <v>3468750</v>
          </cell>
          <cell r="AG601">
            <v>15368075</v>
          </cell>
          <cell r="AH601">
            <v>7425000</v>
          </cell>
          <cell r="AI601">
            <v>825000</v>
          </cell>
          <cell r="AJ601">
            <v>899325</v>
          </cell>
          <cell r="AK601">
            <v>1734375</v>
          </cell>
          <cell r="AL601">
            <v>10883700</v>
          </cell>
          <cell r="AM601" t="str">
            <v>A</v>
          </cell>
          <cell r="AN601" t="str">
            <v>-</v>
          </cell>
          <cell r="AO601" t="str">
            <v>-</v>
          </cell>
          <cell r="AP601" t="str">
            <v>DKP</v>
          </cell>
          <cell r="AQ601" t="str">
            <v>PIV</v>
          </cell>
          <cell r="AR601" t="str">
            <v>TTL</v>
          </cell>
          <cell r="AS601" t="str">
            <v>TTL</v>
          </cell>
          <cell r="AT601" t="str">
            <v>-</v>
          </cell>
          <cell r="AU601" t="str">
            <v>KT</v>
          </cell>
          <cell r="AV601" t="str">
            <v>T</v>
          </cell>
          <cell r="AW601" t="str">
            <v>F</v>
          </cell>
        </row>
        <row r="602">
          <cell r="C602">
            <v>885611</v>
          </cell>
          <cell r="D602" t="str">
            <v>Surabaya</v>
          </cell>
          <cell r="E602">
            <v>32313</v>
          </cell>
          <cell r="F602" t="str">
            <v>P</v>
          </cell>
          <cell r="G602" t="str">
            <v>Islam</v>
          </cell>
          <cell r="H602" t="str">
            <v>BK</v>
          </cell>
          <cell r="I602" t="str">
            <v>3578011906880001</v>
          </cell>
          <cell r="J602"/>
          <cell r="K602"/>
          <cell r="L602" t="str">
            <v>adiyustiawan@barata.id</v>
          </cell>
          <cell r="M602" t="str">
            <v>D3</v>
          </cell>
          <cell r="N602" t="str">
            <v>Teknik Informatika</v>
          </cell>
          <cell r="O602"/>
          <cell r="P602">
            <v>2013</v>
          </cell>
          <cell r="Q602">
            <v>42201</v>
          </cell>
          <cell r="R602">
            <v>42401</v>
          </cell>
          <cell r="S602" t="str">
            <v>Definitif</v>
          </cell>
          <cell r="T602" t="str">
            <v>Junior Officer Bagian Sistem TIK / SAP</v>
          </cell>
          <cell r="U602" t="str">
            <v>Junior Officer Bagian Sistem TIK / SAP</v>
          </cell>
          <cell r="V602">
            <v>44104</v>
          </cell>
          <cell r="W602" t="str">
            <v>BAGIAN SISTEM TIK / SAP</v>
          </cell>
          <cell r="X602" t="str">
            <v>BIRO SISTEM, MUTU &amp; K3LH</v>
          </cell>
          <cell r="Y602" t="str">
            <v>Support</v>
          </cell>
          <cell r="Z602">
            <v>5</v>
          </cell>
          <cell r="AA602">
            <v>3</v>
          </cell>
          <cell r="AB602">
            <v>44424</v>
          </cell>
          <cell r="AC602">
            <v>5900000</v>
          </cell>
          <cell r="AD602">
            <v>655556</v>
          </cell>
          <cell r="AE602">
            <v>1468569.444444444</v>
          </cell>
          <cell r="AF602">
            <v>0</v>
          </cell>
          <cell r="AG602">
            <v>8024125.444444444</v>
          </cell>
          <cell r="AH602">
            <v>4425000</v>
          </cell>
          <cell r="AI602">
            <v>491666.66666666674</v>
          </cell>
          <cell r="AJ602">
            <v>1468569.444444444</v>
          </cell>
          <cell r="AK602">
            <v>0</v>
          </cell>
          <cell r="AL602">
            <v>6385236.111111111</v>
          </cell>
          <cell r="AM602" t="str">
            <v>A</v>
          </cell>
          <cell r="AN602" t="str">
            <v>-</v>
          </cell>
          <cell r="AO602" t="str">
            <v>-</v>
          </cell>
          <cell r="AP602" t="str">
            <v>BSQ</v>
          </cell>
          <cell r="AQ602" t="str">
            <v>-</v>
          </cell>
          <cell r="AR602" t="str">
            <v>TADM</v>
          </cell>
          <cell r="AS602" t="str">
            <v>TADM</v>
          </cell>
          <cell r="AT602" t="str">
            <v>-</v>
          </cell>
          <cell r="AU602" t="str">
            <v>KT</v>
          </cell>
          <cell r="AV602" t="str">
            <v>T</v>
          </cell>
          <cell r="AW602" t="str">
            <v>D</v>
          </cell>
        </row>
        <row r="603">
          <cell r="C603">
            <v>886327</v>
          </cell>
          <cell r="D603" t="str">
            <v>Tegal</v>
          </cell>
          <cell r="E603">
            <v>32316</v>
          </cell>
          <cell r="F603" t="str">
            <v>P</v>
          </cell>
          <cell r="G603" t="str">
            <v>Islam</v>
          </cell>
          <cell r="H603" t="str">
            <v>K</v>
          </cell>
          <cell r="I603"/>
          <cell r="J603"/>
          <cell r="K603"/>
          <cell r="L603"/>
          <cell r="M603" t="str">
            <v>SMK</v>
          </cell>
          <cell r="N603" t="str">
            <v>Teknik Mesin</v>
          </cell>
          <cell r="O603"/>
          <cell r="P603" t="str">
            <v>-</v>
          </cell>
          <cell r="Q603">
            <v>43894</v>
          </cell>
          <cell r="R603">
            <v>44243</v>
          </cell>
          <cell r="S603" t="str">
            <v>Definitif</v>
          </cell>
          <cell r="T603" t="str">
            <v>Pelaksana Las Listrik Manual</v>
          </cell>
          <cell r="U603" t="str">
            <v>Pelaksana Las Listrik Manual</v>
          </cell>
          <cell r="V603" t="str">
            <v>-</v>
          </cell>
          <cell r="W603" t="str">
            <v>BAGIAN PRODUKSI</v>
          </cell>
          <cell r="X603" t="str">
            <v>PABRIK HIDROMEKANIKAL TEGAL</v>
          </cell>
          <cell r="Y603" t="str">
            <v>Core</v>
          </cell>
          <cell r="Z603">
            <v>6</v>
          </cell>
          <cell r="AA603">
            <v>1</v>
          </cell>
          <cell r="AB603">
            <v>44424</v>
          </cell>
          <cell r="AC603">
            <v>4500000</v>
          </cell>
          <cell r="AD603">
            <v>500000</v>
          </cell>
          <cell r="AE603">
            <v>35100</v>
          </cell>
          <cell r="AF603">
            <v>0</v>
          </cell>
          <cell r="AG603">
            <v>5035100</v>
          </cell>
          <cell r="AH603">
            <v>3375000</v>
          </cell>
          <cell r="AI603">
            <v>375000</v>
          </cell>
          <cell r="AJ603">
            <v>35100</v>
          </cell>
          <cell r="AK603">
            <v>0</v>
          </cell>
          <cell r="AL603">
            <v>3785100</v>
          </cell>
          <cell r="AM603" t="str">
            <v>A</v>
          </cell>
          <cell r="AN603" t="str">
            <v>-</v>
          </cell>
          <cell r="AO603" t="str">
            <v>-</v>
          </cell>
          <cell r="AP603" t="str">
            <v>TGL</v>
          </cell>
          <cell r="AQ603" t="str">
            <v>-</v>
          </cell>
          <cell r="AR603" t="str">
            <v>TL</v>
          </cell>
          <cell r="AS603" t="str">
            <v>TL</v>
          </cell>
          <cell r="AT603" t="str">
            <v>-</v>
          </cell>
          <cell r="AU603" t="str">
            <v>KT</v>
          </cell>
          <cell r="AV603" t="str">
            <v>T</v>
          </cell>
          <cell r="AW603" t="str">
            <v>C</v>
          </cell>
        </row>
        <row r="604">
          <cell r="C604">
            <v>886288</v>
          </cell>
          <cell r="D604" t="str">
            <v>Serang</v>
          </cell>
          <cell r="E604">
            <v>32332</v>
          </cell>
          <cell r="F604" t="str">
            <v>P</v>
          </cell>
          <cell r="G604" t="str">
            <v>Islam</v>
          </cell>
          <cell r="H604" t="str">
            <v>K/2</v>
          </cell>
          <cell r="I604" t="str">
            <v>3672081002670006</v>
          </cell>
          <cell r="J604" t="str">
            <v>Link. Jombang Kali Rt 001/001 No. 49 Desa Masigit. Kec. Jombang Cilegon</v>
          </cell>
          <cell r="K604"/>
          <cell r="L604"/>
          <cell r="M604" t="str">
            <v>SMA/SMK</v>
          </cell>
          <cell r="N604" t="str">
            <v>Electric</v>
          </cell>
          <cell r="O604"/>
          <cell r="P604" t="str">
            <v>-</v>
          </cell>
          <cell r="Q604">
            <v>43374</v>
          </cell>
          <cell r="R604">
            <v>43374</v>
          </cell>
          <cell r="S604" t="str">
            <v>Definitif</v>
          </cell>
          <cell r="T604" t="str">
            <v>Pelaksana Ahli Perawatan Listrik</v>
          </cell>
          <cell r="U604" t="str">
            <v>Pelaksana Ahli Perawatan Listrik</v>
          </cell>
          <cell r="V604">
            <v>44105</v>
          </cell>
          <cell r="W604" t="str">
            <v>BAGIAN PERSONALIA &amp; UMUM</v>
          </cell>
          <cell r="X604" t="str">
            <v>DIVISI PEMBANGKIT</v>
          </cell>
          <cell r="Y604" t="str">
            <v>Support</v>
          </cell>
          <cell r="Z604">
            <v>6</v>
          </cell>
          <cell r="AA604">
            <v>2</v>
          </cell>
          <cell r="AB604">
            <v>44424</v>
          </cell>
          <cell r="AC604">
            <v>4900000</v>
          </cell>
          <cell r="AD604">
            <v>544444</v>
          </cell>
          <cell r="AE604">
            <v>148155.55555555597</v>
          </cell>
          <cell r="AF604">
            <v>0</v>
          </cell>
          <cell r="AG604">
            <v>5592599.555555556</v>
          </cell>
          <cell r="AH604">
            <v>3675000</v>
          </cell>
          <cell r="AI604">
            <v>408333.33333333337</v>
          </cell>
          <cell r="AJ604">
            <v>148155.55555555597</v>
          </cell>
          <cell r="AK604">
            <v>0</v>
          </cell>
          <cell r="AL604">
            <v>4231488.8888888899</v>
          </cell>
          <cell r="AM604" t="str">
            <v>A</v>
          </cell>
          <cell r="AN604" t="str">
            <v>H</v>
          </cell>
          <cell r="AO604">
            <v>44743</v>
          </cell>
          <cell r="AP604" t="str">
            <v>DPM</v>
          </cell>
          <cell r="AQ604" t="str">
            <v>KSD</v>
          </cell>
          <cell r="AR604" t="str">
            <v>TADM</v>
          </cell>
          <cell r="AS604" t="str">
            <v>TADM</v>
          </cell>
          <cell r="AT604" t="str">
            <v>-</v>
          </cell>
          <cell r="AU604" t="str">
            <v>KT</v>
          </cell>
          <cell r="AV604" t="str">
            <v>T</v>
          </cell>
          <cell r="AW604" t="str">
            <v>C</v>
          </cell>
        </row>
        <row r="605">
          <cell r="C605">
            <v>885590</v>
          </cell>
          <cell r="D605" t="str">
            <v>Tegal</v>
          </cell>
          <cell r="E605">
            <v>32341</v>
          </cell>
          <cell r="F605" t="str">
            <v>P</v>
          </cell>
          <cell r="G605" t="str">
            <v>Islam</v>
          </cell>
          <cell r="H605" t="str">
            <v>K/1</v>
          </cell>
          <cell r="I605" t="str">
            <v>3376031707880002</v>
          </cell>
          <cell r="J605"/>
          <cell r="K605"/>
          <cell r="L605"/>
          <cell r="M605" t="str">
            <v>STM</v>
          </cell>
          <cell r="N605" t="str">
            <v xml:space="preserve">Teknik Bangunan </v>
          </cell>
          <cell r="O605"/>
          <cell r="P605">
            <v>2012</v>
          </cell>
          <cell r="Q605">
            <v>41593</v>
          </cell>
          <cell r="R605">
            <v>42005</v>
          </cell>
          <cell r="S605" t="str">
            <v>Definitif</v>
          </cell>
          <cell r="T605" t="str">
            <v>Supervisor Pengendalian 2</v>
          </cell>
          <cell r="U605" t="str">
            <v>Supervisor Pengendalian 2</v>
          </cell>
          <cell r="V605">
            <v>44667</v>
          </cell>
          <cell r="W605" t="str">
            <v>BAGIAN PENGENDALIAN MATERIAL &amp; PRODUKSI</v>
          </cell>
          <cell r="X605" t="str">
            <v>DIVISI SUMBER DAYA AIR</v>
          </cell>
          <cell r="Y605" t="str">
            <v>Core</v>
          </cell>
          <cell r="Z605">
            <v>4</v>
          </cell>
          <cell r="AA605">
            <v>2</v>
          </cell>
          <cell r="AB605">
            <v>44424</v>
          </cell>
          <cell r="AC605">
            <v>4900000</v>
          </cell>
          <cell r="AD605">
            <v>544444</v>
          </cell>
          <cell r="AE605">
            <v>181512.55555555597</v>
          </cell>
          <cell r="AF605">
            <v>2079770</v>
          </cell>
          <cell r="AG605">
            <v>7705726.555555556</v>
          </cell>
          <cell r="AH605">
            <v>3675000</v>
          </cell>
          <cell r="AI605">
            <v>408333.33333333337</v>
          </cell>
          <cell r="AJ605">
            <v>181512.55555555597</v>
          </cell>
          <cell r="AK605">
            <v>1039885</v>
          </cell>
          <cell r="AL605">
            <v>5304730.8888888899</v>
          </cell>
          <cell r="AM605" t="str">
            <v>A</v>
          </cell>
          <cell r="AN605" t="str">
            <v>-</v>
          </cell>
          <cell r="AO605" t="str">
            <v>-</v>
          </cell>
          <cell r="AP605" t="str">
            <v>DSA</v>
          </cell>
          <cell r="AQ605" t="str">
            <v>PIV</v>
          </cell>
          <cell r="AR605" t="str">
            <v>TTL</v>
          </cell>
          <cell r="AS605" t="str">
            <v>TTL</v>
          </cell>
          <cell r="AT605" t="str">
            <v>-</v>
          </cell>
          <cell r="AU605" t="str">
            <v>KT</v>
          </cell>
          <cell r="AV605" t="str">
            <v>T</v>
          </cell>
          <cell r="AW605" t="str">
            <v>C</v>
          </cell>
        </row>
        <row r="606">
          <cell r="C606">
            <v>885605</v>
          </cell>
          <cell r="D606" t="str">
            <v>Bandung</v>
          </cell>
          <cell r="E606">
            <v>32361</v>
          </cell>
          <cell r="F606" t="str">
            <v>P</v>
          </cell>
          <cell r="G606" t="str">
            <v>Islam</v>
          </cell>
          <cell r="H606" t="str">
            <v>BK</v>
          </cell>
          <cell r="I606" t="str">
            <v>3504030611870003</v>
          </cell>
          <cell r="J606" t="str">
            <v>Link. Pakuncen RT.004 RW.003 Cilegon</v>
          </cell>
          <cell r="K606" t="str">
            <v>6281314458238</v>
          </cell>
          <cell r="L606"/>
          <cell r="M606" t="str">
            <v>S1</v>
          </cell>
          <cell r="N606" t="str">
            <v>Teknik Mesin</v>
          </cell>
          <cell r="O606"/>
          <cell r="P606">
            <v>2011</v>
          </cell>
          <cell r="Q606">
            <v>42037</v>
          </cell>
          <cell r="R606">
            <v>42186</v>
          </cell>
          <cell r="S606" t="str">
            <v>Definitif</v>
          </cell>
          <cell r="T606" t="str">
            <v xml:space="preserve">Pelaksana Gambar A  </v>
          </cell>
          <cell r="U606" t="str">
            <v xml:space="preserve">Pelaksana Gambar A  </v>
          </cell>
          <cell r="V606" t="str">
            <v>-</v>
          </cell>
          <cell r="W606" t="str">
            <v>BIDANG OPERASI</v>
          </cell>
          <cell r="X606" t="str">
            <v>DIVISI PEMBANGKIT</v>
          </cell>
          <cell r="Y606" t="str">
            <v>Core</v>
          </cell>
          <cell r="Z606">
            <v>6</v>
          </cell>
          <cell r="AA606">
            <v>2</v>
          </cell>
          <cell r="AB606">
            <v>44424</v>
          </cell>
          <cell r="AC606">
            <v>4900000</v>
          </cell>
          <cell r="AD606">
            <v>544444</v>
          </cell>
          <cell r="AE606">
            <v>1339505.555555556</v>
          </cell>
          <cell r="AF606">
            <v>0</v>
          </cell>
          <cell r="AG606">
            <v>6783949.555555556</v>
          </cell>
          <cell r="AH606">
            <v>2450000</v>
          </cell>
          <cell r="AI606">
            <v>0</v>
          </cell>
          <cell r="AJ606">
            <v>0</v>
          </cell>
          <cell r="AK606">
            <v>0</v>
          </cell>
          <cell r="AL606">
            <v>2450000</v>
          </cell>
          <cell r="AM606" t="str">
            <v>A</v>
          </cell>
          <cell r="AN606" t="str">
            <v>H</v>
          </cell>
          <cell r="AO606">
            <v>44516</v>
          </cell>
          <cell r="AP606" t="str">
            <v>DPM</v>
          </cell>
          <cell r="AQ606" t="str">
            <v>OPS</v>
          </cell>
          <cell r="AR606" t="str">
            <v>TTL</v>
          </cell>
          <cell r="AS606" t="str">
            <v>TTL</v>
          </cell>
          <cell r="AT606" t="str">
            <v>-</v>
          </cell>
          <cell r="AU606" t="str">
            <v>KT</v>
          </cell>
          <cell r="AV606" t="str">
            <v>T</v>
          </cell>
          <cell r="AW606" t="str">
            <v>F</v>
          </cell>
        </row>
        <row r="607">
          <cell r="C607">
            <v>885569</v>
          </cell>
          <cell r="D607" t="str">
            <v>Nganjuk</v>
          </cell>
          <cell r="E607">
            <v>32365</v>
          </cell>
          <cell r="F607" t="str">
            <v>P</v>
          </cell>
          <cell r="G607" t="str">
            <v>Islam</v>
          </cell>
          <cell r="H607" t="str">
            <v>K/1</v>
          </cell>
          <cell r="I607" t="str">
            <v>3672080304740001</v>
          </cell>
          <cell r="J607"/>
          <cell r="K607"/>
          <cell r="L607"/>
          <cell r="M607" t="str">
            <v>SMK</v>
          </cell>
          <cell r="N607" t="str">
            <v>Mekanik Otomotif</v>
          </cell>
          <cell r="O607"/>
          <cell r="P607" t="str">
            <v>2006</v>
          </cell>
          <cell r="Q607">
            <v>41579</v>
          </cell>
          <cell r="R607">
            <v>41989</v>
          </cell>
          <cell r="S607" t="str">
            <v>Definitif</v>
          </cell>
          <cell r="T607" t="str">
            <v>Pelaksana Las Listrik Manual Bagian Produksi 3</v>
          </cell>
          <cell r="U607" t="str">
            <v>Pelaksana Las Listrik Manual Bagian Produksi 3</v>
          </cell>
          <cell r="V607">
            <v>44061</v>
          </cell>
          <cell r="W607" t="str">
            <v>BAGIAN PRODUKSI PABRIK PERALATAN INDUSTRI 1</v>
          </cell>
          <cell r="X607" t="str">
            <v>PABRIK PERALATAN INDUSTRI</v>
          </cell>
          <cell r="Y607" t="str">
            <v>Core</v>
          </cell>
          <cell r="Z607">
            <v>6</v>
          </cell>
          <cell r="AA607">
            <v>2</v>
          </cell>
          <cell r="AB607">
            <v>44424</v>
          </cell>
          <cell r="AC607">
            <v>4900000</v>
          </cell>
          <cell r="AD607">
            <v>544444</v>
          </cell>
          <cell r="AE607">
            <v>406655.55555555597</v>
          </cell>
          <cell r="AF607">
            <v>0</v>
          </cell>
          <cell r="AG607">
            <v>5851099.555555556</v>
          </cell>
          <cell r="AH607">
            <v>3675000</v>
          </cell>
          <cell r="AI607">
            <v>408333.33333333337</v>
          </cell>
          <cell r="AJ607">
            <v>406655.55555555597</v>
          </cell>
          <cell r="AK607">
            <v>0</v>
          </cell>
          <cell r="AL607">
            <v>4489988.8888888899</v>
          </cell>
          <cell r="AM607" t="str">
            <v>A</v>
          </cell>
          <cell r="AN607" t="str">
            <v>H</v>
          </cell>
          <cell r="AO607">
            <v>44743</v>
          </cell>
          <cell r="AP607" t="str">
            <v>PPI</v>
          </cell>
          <cell r="AQ607" t="str">
            <v>-</v>
          </cell>
          <cell r="AR607" t="str">
            <v>TL</v>
          </cell>
          <cell r="AS607" t="str">
            <v>TL</v>
          </cell>
          <cell r="AT607" t="str">
            <v>BP</v>
          </cell>
          <cell r="AU607" t="str">
            <v>KT</v>
          </cell>
          <cell r="AV607" t="str">
            <v>T</v>
          </cell>
          <cell r="AW607" t="str">
            <v>C</v>
          </cell>
        </row>
        <row r="608">
          <cell r="C608">
            <v>886180</v>
          </cell>
          <cell r="D608" t="str">
            <v>Serang</v>
          </cell>
          <cell r="E608">
            <v>32370</v>
          </cell>
          <cell r="F608" t="str">
            <v>P</v>
          </cell>
          <cell r="G608" t="str">
            <v>Islam</v>
          </cell>
          <cell r="H608" t="str">
            <v>K/1</v>
          </cell>
          <cell r="I608" t="str">
            <v>3672021508880002</v>
          </cell>
          <cell r="J608" t="str">
            <v>Perum Golden Paradise Cilegon Blok B1 No. 12 Cilegon</v>
          </cell>
          <cell r="K608"/>
          <cell r="L608"/>
          <cell r="M608" t="str">
            <v>S1</v>
          </cell>
          <cell r="N608" t="str">
            <v>Teknik Industri</v>
          </cell>
          <cell r="O608"/>
          <cell r="P608" t="str">
            <v>-</v>
          </cell>
          <cell r="Q608">
            <v>43374</v>
          </cell>
          <cell r="R608">
            <v>43374</v>
          </cell>
          <cell r="S608" t="str">
            <v>Pgs.</v>
          </cell>
          <cell r="T608" t="str">
            <v>Senior Manager PPP &amp; Inventori</v>
          </cell>
          <cell r="U608" t="str">
            <v>Pgs. Senior Manager PPP &amp; Inventori</v>
          </cell>
          <cell r="V608">
            <v>44562</v>
          </cell>
          <cell r="W608" t="str">
            <v>BIDANG PPP &amp; INVENTORI</v>
          </cell>
          <cell r="X608" t="str">
            <v>DIVISI PEMBANGKIT</v>
          </cell>
          <cell r="Y608" t="str">
            <v>Core</v>
          </cell>
          <cell r="Z608">
            <v>2</v>
          </cell>
          <cell r="AA608">
            <v>7</v>
          </cell>
          <cell r="AB608">
            <v>44424</v>
          </cell>
          <cell r="AC608">
            <v>9900000</v>
          </cell>
          <cell r="AD608">
            <v>1100000</v>
          </cell>
          <cell r="AE608">
            <v>3873964.5</v>
          </cell>
          <cell r="AF608">
            <v>2775000</v>
          </cell>
          <cell r="AG608">
            <v>17648964.5</v>
          </cell>
          <cell r="AH608">
            <v>7425000</v>
          </cell>
          <cell r="AI608">
            <v>825000</v>
          </cell>
          <cell r="AJ608">
            <v>3873964.5</v>
          </cell>
          <cell r="AK608">
            <v>1387500</v>
          </cell>
          <cell r="AL608">
            <v>13511464.5</v>
          </cell>
          <cell r="AM608" t="str">
            <v>A</v>
          </cell>
          <cell r="AN608" t="str">
            <v>-</v>
          </cell>
          <cell r="AO608" t="str">
            <v>-</v>
          </cell>
          <cell r="AP608" t="str">
            <v>DPM</v>
          </cell>
          <cell r="AQ608" t="str">
            <v>PIV</v>
          </cell>
          <cell r="AR608" t="str">
            <v>TTL</v>
          </cell>
          <cell r="AS608" t="str">
            <v>TTL</v>
          </cell>
          <cell r="AT608" t="str">
            <v>-</v>
          </cell>
          <cell r="AU608" t="str">
            <v>KT</v>
          </cell>
          <cell r="AV608" t="str">
            <v>T</v>
          </cell>
          <cell r="AW608" t="str">
            <v>F</v>
          </cell>
        </row>
        <row r="609">
          <cell r="C609">
            <v>886331</v>
          </cell>
          <cell r="D609" t="str">
            <v>Indramayu</v>
          </cell>
          <cell r="E609">
            <v>32370</v>
          </cell>
          <cell r="F609" t="str">
            <v>P</v>
          </cell>
          <cell r="G609" t="str">
            <v>Islam</v>
          </cell>
          <cell r="H609" t="str">
            <v>K2/</v>
          </cell>
          <cell r="I609"/>
          <cell r="J609"/>
          <cell r="K609"/>
          <cell r="L609"/>
          <cell r="M609" t="str">
            <v>SMK</v>
          </cell>
          <cell r="N609" t="str">
            <v>Teknik Mesin</v>
          </cell>
          <cell r="O609"/>
          <cell r="P609" t="str">
            <v>-</v>
          </cell>
          <cell r="Q609">
            <v>43877</v>
          </cell>
          <cell r="R609">
            <v>44243</v>
          </cell>
          <cell r="S609" t="str">
            <v>Definitif</v>
          </cell>
          <cell r="T609" t="str">
            <v>Pelaksana Las Listrik Manual Bagian Produksi</v>
          </cell>
          <cell r="U609" t="str">
            <v>Pelaksana Las Listrik Manual Bagian Produksi</v>
          </cell>
          <cell r="V609">
            <v>44440</v>
          </cell>
          <cell r="W609" t="str">
            <v>BAGIAN PRODUKSI</v>
          </cell>
          <cell r="X609" t="str">
            <v>PABRIK HIDROMEKANIKAL TEGAL</v>
          </cell>
          <cell r="Y609" t="str">
            <v>Core</v>
          </cell>
          <cell r="Z609">
            <v>6</v>
          </cell>
          <cell r="AA609">
            <v>1</v>
          </cell>
          <cell r="AB609">
            <v>44424</v>
          </cell>
          <cell r="AC609">
            <v>4500000</v>
          </cell>
          <cell r="AD609">
            <v>500000</v>
          </cell>
          <cell r="AE609">
            <v>35100</v>
          </cell>
          <cell r="AF609">
            <v>0</v>
          </cell>
          <cell r="AG609">
            <v>5035100</v>
          </cell>
          <cell r="AH609">
            <v>3375000</v>
          </cell>
          <cell r="AI609">
            <v>375000</v>
          </cell>
          <cell r="AJ609">
            <v>35100</v>
          </cell>
          <cell r="AK609">
            <v>0</v>
          </cell>
          <cell r="AL609">
            <v>3785100</v>
          </cell>
          <cell r="AM609" t="str">
            <v>A</v>
          </cell>
          <cell r="AN609" t="str">
            <v>-</v>
          </cell>
          <cell r="AO609" t="str">
            <v>-</v>
          </cell>
          <cell r="AP609" t="str">
            <v>TGL</v>
          </cell>
          <cell r="AQ609" t="str">
            <v>-</v>
          </cell>
          <cell r="AR609" t="str">
            <v>TL</v>
          </cell>
          <cell r="AS609" t="str">
            <v>TL</v>
          </cell>
          <cell r="AT609" t="str">
            <v>-</v>
          </cell>
          <cell r="AU609" t="str">
            <v>KT</v>
          </cell>
          <cell r="AV609" t="str">
            <v>T</v>
          </cell>
          <cell r="AW609" t="str">
            <v>C</v>
          </cell>
        </row>
        <row r="610">
          <cell r="C610">
            <v>885723</v>
          </cell>
          <cell r="D610" t="str">
            <v>Probolinggo</v>
          </cell>
          <cell r="E610">
            <v>32393</v>
          </cell>
          <cell r="F610" t="str">
            <v>P</v>
          </cell>
          <cell r="G610" t="str">
            <v>Islam</v>
          </cell>
          <cell r="H610" t="str">
            <v>K/1</v>
          </cell>
          <cell r="I610" t="str">
            <v>3513140709880001</v>
          </cell>
          <cell r="J610"/>
          <cell r="K610"/>
          <cell r="L610"/>
          <cell r="M610" t="str">
            <v>S1</v>
          </cell>
          <cell r="N610" t="str">
            <v>Teknik Sipil</v>
          </cell>
          <cell r="O610" t="str">
            <v>Institut Teknologi Nasional Malang</v>
          </cell>
          <cell r="P610">
            <v>2012</v>
          </cell>
          <cell r="Q610">
            <v>42888</v>
          </cell>
          <cell r="R610">
            <v>43116</v>
          </cell>
          <cell r="S610" t="str">
            <v>Definitif</v>
          </cell>
          <cell r="T610" t="str">
            <v>Staf Bagian Administrasi Penjualan</v>
          </cell>
          <cell r="U610" t="str">
            <v>Staf Bagian Administrasi Penjualan</v>
          </cell>
          <cell r="V610">
            <v>44061</v>
          </cell>
          <cell r="W610" t="str">
            <v>BAGIAN ADMINISTRASI PENJUALAN</v>
          </cell>
          <cell r="X610" t="str">
            <v>DIVISI INDUSTRI GULA &amp; AGRO</v>
          </cell>
          <cell r="Y610" t="str">
            <v>Support</v>
          </cell>
          <cell r="Z610">
            <v>5</v>
          </cell>
          <cell r="AA610">
            <v>4</v>
          </cell>
          <cell r="AB610">
            <v>44424</v>
          </cell>
          <cell r="AC610">
            <v>6900000</v>
          </cell>
          <cell r="AD610">
            <v>766667</v>
          </cell>
          <cell r="AE610">
            <v>1095383.333333333</v>
          </cell>
          <cell r="AF610">
            <v>0</v>
          </cell>
          <cell r="AG610">
            <v>8762050.3333333321</v>
          </cell>
          <cell r="AH610">
            <v>5175000</v>
          </cell>
          <cell r="AI610">
            <v>575000</v>
          </cell>
          <cell r="AJ610">
            <v>1095383.333333333</v>
          </cell>
          <cell r="AK610">
            <v>0</v>
          </cell>
          <cell r="AL610">
            <v>6845383.333333333</v>
          </cell>
          <cell r="AM610" t="str">
            <v>A</v>
          </cell>
          <cell r="AN610" t="str">
            <v>-</v>
          </cell>
          <cell r="AO610" t="str">
            <v>-</v>
          </cell>
          <cell r="AP610" t="str">
            <v>DGA</v>
          </cell>
          <cell r="AQ610" t="str">
            <v>PEM</v>
          </cell>
          <cell r="AR610" t="str">
            <v>TPEM</v>
          </cell>
          <cell r="AS610" t="str">
            <v>TPEM</v>
          </cell>
          <cell r="AT610" t="str">
            <v>-</v>
          </cell>
          <cell r="AU610" t="str">
            <v>KT</v>
          </cell>
          <cell r="AV610" t="str">
            <v>T</v>
          </cell>
          <cell r="AW610" t="str">
            <v>F</v>
          </cell>
        </row>
        <row r="611">
          <cell r="C611">
            <v>885772</v>
          </cell>
          <cell r="D611" t="str">
            <v>Tuban</v>
          </cell>
          <cell r="E611">
            <v>32395</v>
          </cell>
          <cell r="F611" t="str">
            <v>P</v>
          </cell>
          <cell r="G611" t="str">
            <v>Islam</v>
          </cell>
          <cell r="H611" t="str">
            <v>K/1</v>
          </cell>
          <cell r="I611" t="str">
            <v>3672051810700004</v>
          </cell>
          <cell r="J611"/>
          <cell r="K611"/>
          <cell r="L611"/>
          <cell r="M611" t="str">
            <v>SMK</v>
          </cell>
          <cell r="N611" t="str">
            <v>Teknik Mesin</v>
          </cell>
          <cell r="O611"/>
          <cell r="P611">
            <v>2006</v>
          </cell>
          <cell r="Q611">
            <v>42932</v>
          </cell>
          <cell r="R611">
            <v>43175</v>
          </cell>
          <cell r="S611" t="str">
            <v>Definitif</v>
          </cell>
          <cell r="T611" t="str">
            <v>Operator Mesin Press / Roll Bagian Produksi 3</v>
          </cell>
          <cell r="U611" t="str">
            <v>Operator Mesin Press / Roll Bagian Produksi 3</v>
          </cell>
          <cell r="V611">
            <v>44061</v>
          </cell>
          <cell r="W611" t="str">
            <v>BAGIAN PRODUKSI PABRIK PERALATAN INDUSTRI 1</v>
          </cell>
          <cell r="X611" t="str">
            <v>PABRIK PERALATAN INDUSTRI</v>
          </cell>
          <cell r="Y611" t="str">
            <v>Core</v>
          </cell>
          <cell r="Z611">
            <v>6</v>
          </cell>
          <cell r="AA611">
            <v>1</v>
          </cell>
          <cell r="AB611">
            <v>44424</v>
          </cell>
          <cell r="AC611">
            <v>4500000</v>
          </cell>
          <cell r="AD611">
            <v>500000</v>
          </cell>
          <cell r="AE611">
            <v>443100</v>
          </cell>
          <cell r="AF611">
            <v>0</v>
          </cell>
          <cell r="AG611">
            <v>5443100</v>
          </cell>
          <cell r="AH611">
            <v>3375000</v>
          </cell>
          <cell r="AI611">
            <v>375000</v>
          </cell>
          <cell r="AJ611">
            <v>443100</v>
          </cell>
          <cell r="AK611">
            <v>0</v>
          </cell>
          <cell r="AL611">
            <v>4193100</v>
          </cell>
          <cell r="AM611" t="str">
            <v>A</v>
          </cell>
          <cell r="AN611" t="str">
            <v>-</v>
          </cell>
          <cell r="AO611" t="str">
            <v>-</v>
          </cell>
          <cell r="AP611" t="str">
            <v>PPI</v>
          </cell>
          <cell r="AQ611" t="str">
            <v>-</v>
          </cell>
          <cell r="AR611" t="str">
            <v>TL</v>
          </cell>
          <cell r="AS611" t="str">
            <v>TL</v>
          </cell>
          <cell r="AT611" t="str">
            <v>BP</v>
          </cell>
          <cell r="AU611" t="str">
            <v>KT</v>
          </cell>
          <cell r="AV611" t="str">
            <v>T</v>
          </cell>
          <cell r="AW611" t="str">
            <v>C</v>
          </cell>
        </row>
        <row r="612">
          <cell r="C612">
            <v>886226</v>
          </cell>
          <cell r="D612" t="str">
            <v>Serang</v>
          </cell>
          <cell r="E612">
            <v>32400</v>
          </cell>
          <cell r="F612" t="str">
            <v>P</v>
          </cell>
          <cell r="G612" t="str">
            <v>Islam</v>
          </cell>
          <cell r="H612" t="str">
            <v>K/2</v>
          </cell>
          <cell r="I612" t="str">
            <v>3672081409880002</v>
          </cell>
          <cell r="J612" t="str">
            <v>Kp Curugbarang Rt.09 Rw. 03 Desa Mancak Kel. Mancak Serang</v>
          </cell>
          <cell r="K612"/>
          <cell r="L612"/>
          <cell r="M612" t="str">
            <v>SMA/SMK</v>
          </cell>
          <cell r="N612" t="str">
            <v>-</v>
          </cell>
          <cell r="O612"/>
          <cell r="P612" t="str">
            <v>-</v>
          </cell>
          <cell r="Q612">
            <v>43374</v>
          </cell>
          <cell r="R612">
            <v>43374</v>
          </cell>
          <cell r="S612" t="str">
            <v>Definitif</v>
          </cell>
          <cell r="T612" t="str">
            <v>Operator Mesin</v>
          </cell>
          <cell r="U612" t="str">
            <v>Operator Mesin</v>
          </cell>
          <cell r="V612">
            <v>44105</v>
          </cell>
          <cell r="W612" t="str">
            <v>PRODUKSI FABRIKASI</v>
          </cell>
          <cell r="X612" t="str">
            <v>PABRIK KOMPONEN TURBIN</v>
          </cell>
          <cell r="Y612" t="str">
            <v>Core</v>
          </cell>
          <cell r="Z612">
            <v>6</v>
          </cell>
          <cell r="AA612">
            <v>1</v>
          </cell>
          <cell r="AB612">
            <v>44424</v>
          </cell>
          <cell r="AC612">
            <v>4500000</v>
          </cell>
          <cell r="AD612">
            <v>500000</v>
          </cell>
          <cell r="AE612">
            <v>592600</v>
          </cell>
          <cell r="AF612">
            <v>0</v>
          </cell>
          <cell r="AG612">
            <v>5592600</v>
          </cell>
          <cell r="AH612">
            <v>2250000</v>
          </cell>
          <cell r="AI612">
            <v>0</v>
          </cell>
          <cell r="AJ612">
            <v>0</v>
          </cell>
          <cell r="AK612">
            <v>0</v>
          </cell>
          <cell r="AL612">
            <v>2250000</v>
          </cell>
          <cell r="AM612" t="str">
            <v>A</v>
          </cell>
          <cell r="AN612" t="str">
            <v>H</v>
          </cell>
          <cell r="AO612">
            <v>44562</v>
          </cell>
          <cell r="AP612" t="str">
            <v>PKT</v>
          </cell>
          <cell r="AQ612" t="str">
            <v>-</v>
          </cell>
          <cell r="AR612" t="str">
            <v>TL</v>
          </cell>
          <cell r="AS612" t="str">
            <v>TL</v>
          </cell>
          <cell r="AT612" t="str">
            <v>-</v>
          </cell>
          <cell r="AU612" t="str">
            <v>KT</v>
          </cell>
          <cell r="AV612" t="str">
            <v>T</v>
          </cell>
          <cell r="AW612" t="str">
            <v>C</v>
          </cell>
        </row>
        <row r="613">
          <cell r="C613">
            <v>885525</v>
          </cell>
          <cell r="D613" t="str">
            <v>Mojokerto</v>
          </cell>
          <cell r="E613">
            <v>32427</v>
          </cell>
          <cell r="F613" t="str">
            <v>P</v>
          </cell>
          <cell r="G613" t="str">
            <v>Islam</v>
          </cell>
          <cell r="H613" t="str">
            <v>K/2</v>
          </cell>
          <cell r="I613" t="str">
            <v>3516161110880001</v>
          </cell>
          <cell r="J613"/>
          <cell r="K613"/>
          <cell r="L613"/>
          <cell r="M613" t="str">
            <v>S1</v>
          </cell>
          <cell r="N613" t="str">
            <v xml:space="preserve">Teknik Mesin </v>
          </cell>
          <cell r="O613"/>
          <cell r="P613">
            <v>2013</v>
          </cell>
          <cell r="Q613">
            <v>41395</v>
          </cell>
          <cell r="R613">
            <v>41533</v>
          </cell>
          <cell r="S613" t="str">
            <v>Definitif</v>
          </cell>
          <cell r="T613" t="str">
            <v xml:space="preserve">Staf General Manager (Penugasan Proyek) </v>
          </cell>
          <cell r="U613" t="str">
            <v xml:space="preserve">Staf General Manager (Penugasan Proyek) </v>
          </cell>
          <cell r="V613">
            <v>44061</v>
          </cell>
          <cell r="W613" t="str">
            <v>DIVISI INDUSTRI KOMPONEN &amp; PERMESINAN</v>
          </cell>
          <cell r="X613" t="str">
            <v>DIVISI INDUSTRI KOMPONEN &amp; PERMESINAN</v>
          </cell>
          <cell r="Y613" t="str">
            <v>Core</v>
          </cell>
          <cell r="Z613">
            <v>5</v>
          </cell>
          <cell r="AA613">
            <v>6</v>
          </cell>
          <cell r="AB613">
            <v>44424</v>
          </cell>
          <cell r="AC613">
            <v>8900000</v>
          </cell>
          <cell r="AD613">
            <v>988889</v>
          </cell>
          <cell r="AE613">
            <v>1370111.1111111119</v>
          </cell>
          <cell r="AF613">
            <v>0</v>
          </cell>
          <cell r="AG613">
            <v>11259000.111111112</v>
          </cell>
          <cell r="AH613">
            <v>6675000</v>
          </cell>
          <cell r="AI613">
            <v>741666.66666666663</v>
          </cell>
          <cell r="AJ613">
            <v>1370111.1111111119</v>
          </cell>
          <cell r="AK613">
            <v>0</v>
          </cell>
          <cell r="AL613">
            <v>8786777.7777777798</v>
          </cell>
          <cell r="AM613" t="str">
            <v>A</v>
          </cell>
          <cell r="AN613" t="str">
            <v>-</v>
          </cell>
          <cell r="AO613" t="str">
            <v>-</v>
          </cell>
          <cell r="AP613" t="str">
            <v>DKP</v>
          </cell>
          <cell r="AQ613" t="str">
            <v>-</v>
          </cell>
          <cell r="AR613" t="str">
            <v>TPEM</v>
          </cell>
          <cell r="AS613" t="str">
            <v>TPEM</v>
          </cell>
          <cell r="AT613" t="str">
            <v>-</v>
          </cell>
          <cell r="AU613" t="str">
            <v>KT</v>
          </cell>
          <cell r="AV613" t="str">
            <v>T</v>
          </cell>
          <cell r="AW613" t="str">
            <v>F</v>
          </cell>
        </row>
        <row r="614">
          <cell r="C614">
            <v>885678</v>
          </cell>
          <cell r="D614" t="str">
            <v>Bangkalan</v>
          </cell>
          <cell r="E614">
            <v>32431</v>
          </cell>
          <cell r="F614" t="str">
            <v>P</v>
          </cell>
          <cell r="G614" t="str">
            <v>Islam</v>
          </cell>
          <cell r="H614" t="str">
            <v>K/-</v>
          </cell>
          <cell r="I614" t="str">
            <v>3526041510880001</v>
          </cell>
          <cell r="J614" t="str">
            <v>Jl Salak 7 No 13 Perumnas - Kamal Bangkalan</v>
          </cell>
          <cell r="K614" t="str">
            <v>6285232975795</v>
          </cell>
          <cell r="L614" t="str">
            <v>donitri@barata.id</v>
          </cell>
          <cell r="M614" t="str">
            <v>S1</v>
          </cell>
          <cell r="N614" t="str">
            <v xml:space="preserve">Psikologi </v>
          </cell>
          <cell r="O614" t="str">
            <v>Universitas Muhammadiyah Malang</v>
          </cell>
          <cell r="P614">
            <v>2011</v>
          </cell>
          <cell r="Q614">
            <v>42445</v>
          </cell>
          <cell r="R614">
            <v>42659</v>
          </cell>
          <cell r="S614" t="str">
            <v>Definitif</v>
          </cell>
          <cell r="T614" t="str">
            <v>Manager Organisasi &amp; Tata Laksana</v>
          </cell>
          <cell r="U614" t="str">
            <v>Manager Organisasi &amp; Tata Laksana</v>
          </cell>
          <cell r="V614">
            <v>44562</v>
          </cell>
          <cell r="W614" t="str">
            <v>BIDANG PENGEMBANGAN ORGANISASI &amp; SDM</v>
          </cell>
          <cell r="X614" t="str">
            <v>BIRO HUMAN CAPITAL</v>
          </cell>
          <cell r="Y614" t="str">
            <v>Support</v>
          </cell>
          <cell r="Z614">
            <v>3</v>
          </cell>
          <cell r="AA614">
            <v>5</v>
          </cell>
          <cell r="AB614">
            <v>44424</v>
          </cell>
          <cell r="AC614">
            <v>7900000</v>
          </cell>
          <cell r="AD614">
            <v>877778</v>
          </cell>
          <cell r="AE614">
            <v>131700.22222222155</v>
          </cell>
          <cell r="AF614">
            <v>2417580</v>
          </cell>
          <cell r="AG614">
            <v>11327058.222222222</v>
          </cell>
          <cell r="AH614">
            <v>5925000</v>
          </cell>
          <cell r="AI614">
            <v>658333.33333333326</v>
          </cell>
          <cell r="AJ614">
            <v>131700.22222222155</v>
          </cell>
          <cell r="AK614">
            <v>1208790</v>
          </cell>
          <cell r="AL614">
            <v>7923823.5555555541</v>
          </cell>
          <cell r="AM614" t="str">
            <v>A</v>
          </cell>
          <cell r="AN614" t="str">
            <v>-</v>
          </cell>
          <cell r="AO614" t="str">
            <v>-</v>
          </cell>
          <cell r="AP614" t="str">
            <v>BHC</v>
          </cell>
          <cell r="AQ614" t="str">
            <v>-</v>
          </cell>
          <cell r="AR614" t="str">
            <v>TADM</v>
          </cell>
          <cell r="AS614" t="str">
            <v>TADM</v>
          </cell>
          <cell r="AT614" t="str">
            <v>-</v>
          </cell>
          <cell r="AU614" t="str">
            <v>KT</v>
          </cell>
          <cell r="AV614" t="str">
            <v>NT</v>
          </cell>
          <cell r="AW614" t="str">
            <v>F</v>
          </cell>
        </row>
        <row r="615">
          <cell r="C615">
            <v>885794</v>
          </cell>
          <cell r="D615" t="str">
            <v>Surabaya</v>
          </cell>
          <cell r="E615">
            <v>32434</v>
          </cell>
          <cell r="F615" t="str">
            <v>P</v>
          </cell>
          <cell r="G615" t="str">
            <v>Islam</v>
          </cell>
          <cell r="H615" t="str">
            <v>K/2</v>
          </cell>
          <cell r="I615" t="str">
            <v>3578021107760002</v>
          </cell>
          <cell r="J615" t="str">
            <v>Wisma Lidah Kulon Blok E No. 64 Surabaya</v>
          </cell>
          <cell r="K615" t="str">
            <v>6282234197991</v>
          </cell>
          <cell r="L615" t="str">
            <v>yusmar@barata.id</v>
          </cell>
          <cell r="M615" t="str">
            <v>S1</v>
          </cell>
          <cell r="N615" t="str">
            <v>Manajemen</v>
          </cell>
          <cell r="O615" t="str">
            <v>STIE Perbanas Surabaya</v>
          </cell>
          <cell r="P615">
            <v>2013</v>
          </cell>
          <cell r="Q615">
            <v>43088</v>
          </cell>
          <cell r="R615">
            <v>43313</v>
          </cell>
          <cell r="S615" t="str">
            <v>Definitif</v>
          </cell>
          <cell r="T615" t="str">
            <v>Staf Bagian Media Relation &amp; PKBL</v>
          </cell>
          <cell r="U615" t="str">
            <v>Staf Bagian Media Relation &amp; PKBL</v>
          </cell>
          <cell r="V615">
            <v>44104</v>
          </cell>
          <cell r="W615" t="str">
            <v>BAGIAN MEDIA RALATION &amp; PKBL</v>
          </cell>
          <cell r="X615" t="str">
            <v>SEKRETARIAT PERUSAHAAN</v>
          </cell>
          <cell r="Y615" t="str">
            <v>Support</v>
          </cell>
          <cell r="Z615">
            <v>5</v>
          </cell>
          <cell r="AA615">
            <v>4</v>
          </cell>
          <cell r="AB615">
            <v>44424</v>
          </cell>
          <cell r="AC615">
            <v>6900000</v>
          </cell>
          <cell r="AD615">
            <v>766667</v>
          </cell>
          <cell r="AE615">
            <v>1095383.333333333</v>
          </cell>
          <cell r="AF615">
            <v>0</v>
          </cell>
          <cell r="AG615">
            <v>8762050.3333333321</v>
          </cell>
          <cell r="AH615">
            <v>5175000</v>
          </cell>
          <cell r="AI615">
            <v>575000</v>
          </cell>
          <cell r="AJ615">
            <v>1095383.333333333</v>
          </cell>
          <cell r="AK615">
            <v>0</v>
          </cell>
          <cell r="AL615">
            <v>6845383.333333333</v>
          </cell>
          <cell r="AM615" t="str">
            <v>A</v>
          </cell>
          <cell r="AN615" t="str">
            <v>-</v>
          </cell>
          <cell r="AO615" t="str">
            <v>-</v>
          </cell>
          <cell r="AP615" t="str">
            <v>SKP</v>
          </cell>
          <cell r="AQ615" t="str">
            <v>-</v>
          </cell>
          <cell r="AR615" t="str">
            <v>TADM</v>
          </cell>
          <cell r="AS615" t="str">
            <v>TADM</v>
          </cell>
          <cell r="AT615" t="str">
            <v>-</v>
          </cell>
          <cell r="AU615" t="str">
            <v>KT</v>
          </cell>
          <cell r="AV615" t="str">
            <v>NT</v>
          </cell>
          <cell r="AW615" t="str">
            <v>F</v>
          </cell>
        </row>
        <row r="616">
          <cell r="C616">
            <v>885660</v>
          </cell>
          <cell r="D616" t="str">
            <v>Surabaya</v>
          </cell>
          <cell r="E616">
            <v>32440</v>
          </cell>
          <cell r="F616" t="str">
            <v>W</v>
          </cell>
          <cell r="G616" t="str">
            <v>Islam</v>
          </cell>
          <cell r="H616" t="str">
            <v>K/1</v>
          </cell>
          <cell r="I616" t="str">
            <v>3672081007700001</v>
          </cell>
          <cell r="J616"/>
          <cell r="K616"/>
          <cell r="L616" t="str">
            <v>safitri.kurniasari@barata.id</v>
          </cell>
          <cell r="M616" t="str">
            <v>S1</v>
          </cell>
          <cell r="N616" t="str">
            <v>Teknik Kimia</v>
          </cell>
          <cell r="O616"/>
          <cell r="P616">
            <v>2012</v>
          </cell>
          <cell r="Q616">
            <v>42416</v>
          </cell>
          <cell r="R616">
            <v>42614</v>
          </cell>
          <cell r="S616" t="str">
            <v>Definitif</v>
          </cell>
          <cell r="T616" t="str">
            <v>Staf Teknik</v>
          </cell>
          <cell r="U616" t="str">
            <v>Staf Teknik</v>
          </cell>
          <cell r="V616">
            <v>44410</v>
          </cell>
          <cell r="W616" t="str">
            <v>BIDANG KERJASAMA USAHA</v>
          </cell>
          <cell r="X616" t="str">
            <v>BIRO PENGEMBANGAN USAHA</v>
          </cell>
          <cell r="Y616" t="str">
            <v>Core</v>
          </cell>
          <cell r="Z616">
            <v>5</v>
          </cell>
          <cell r="AA616">
            <v>5</v>
          </cell>
          <cell r="AB616">
            <v>44424</v>
          </cell>
          <cell r="AC616">
            <v>7900000</v>
          </cell>
          <cell r="AD616">
            <v>877778</v>
          </cell>
          <cell r="AE616">
            <v>854595.83333333302</v>
          </cell>
          <cell r="AF616">
            <v>1164112.5</v>
          </cell>
          <cell r="AG616">
            <v>10796486.333333332</v>
          </cell>
          <cell r="AH616">
            <v>5175000</v>
          </cell>
          <cell r="AI616">
            <v>575000</v>
          </cell>
          <cell r="AJ616">
            <v>854595.83333333302</v>
          </cell>
          <cell r="AK616">
            <v>582056.25</v>
          </cell>
          <cell r="AL616">
            <v>7186652.083333333</v>
          </cell>
          <cell r="AM616" t="str">
            <v>A</v>
          </cell>
          <cell r="AN616" t="str">
            <v>-</v>
          </cell>
          <cell r="AO616" t="str">
            <v>-</v>
          </cell>
          <cell r="AP616" t="str">
            <v>BPU</v>
          </cell>
          <cell r="AQ616" t="str">
            <v>-</v>
          </cell>
          <cell r="AR616" t="str">
            <v>TL</v>
          </cell>
          <cell r="AS616" t="str">
            <v>TTL</v>
          </cell>
          <cell r="AT616" t="str">
            <v>-</v>
          </cell>
          <cell r="AU616" t="str">
            <v>KT</v>
          </cell>
          <cell r="AV616" t="str">
            <v>T</v>
          </cell>
          <cell r="AW616" t="str">
            <v>F</v>
          </cell>
        </row>
        <row r="617">
          <cell r="C617">
            <v>885799</v>
          </cell>
          <cell r="D617" t="str">
            <v>Sidoarjo</v>
          </cell>
          <cell r="E617">
            <v>32445</v>
          </cell>
          <cell r="F617" t="str">
            <v>P</v>
          </cell>
          <cell r="G617" t="str">
            <v>Islam</v>
          </cell>
          <cell r="H617" t="str">
            <v>K/2</v>
          </cell>
          <cell r="I617" t="str">
            <v>3578232910880001</v>
          </cell>
          <cell r="J617"/>
          <cell r="K617"/>
          <cell r="L617"/>
          <cell r="M617" t="str">
            <v>SMK</v>
          </cell>
          <cell r="N617" t="str">
            <v>Teknik Mesin</v>
          </cell>
          <cell r="O617"/>
          <cell r="P617">
            <v>2007</v>
          </cell>
          <cell r="Q617">
            <v>42932</v>
          </cell>
          <cell r="R617">
            <v>43512</v>
          </cell>
          <cell r="S617" t="str">
            <v>Definitif</v>
          </cell>
          <cell r="T617" t="str">
            <v>Operator Mesin Bubut Horizontal Bagian Produksi 4</v>
          </cell>
          <cell r="U617" t="str">
            <v>Operator Mesin Bubut Horizontal Bagian Produksi 4</v>
          </cell>
          <cell r="V617">
            <v>44061</v>
          </cell>
          <cell r="W617" t="str">
            <v>BAGIAN PRODUKSI PABRIK PERALATAN INDUSTRI 2</v>
          </cell>
          <cell r="X617" t="str">
            <v>PABRIK PERALATAN INDUSTRI</v>
          </cell>
          <cell r="Y617" t="str">
            <v>Core</v>
          </cell>
          <cell r="Z617">
            <v>6</v>
          </cell>
          <cell r="AA617">
            <v>1</v>
          </cell>
          <cell r="AB617">
            <v>44424</v>
          </cell>
          <cell r="AC617">
            <v>4500000</v>
          </cell>
          <cell r="AD617">
            <v>500000</v>
          </cell>
          <cell r="AE617">
            <v>443100</v>
          </cell>
          <cell r="AF617">
            <v>0</v>
          </cell>
          <cell r="AG617">
            <v>5443100</v>
          </cell>
          <cell r="AH617">
            <v>2250000</v>
          </cell>
          <cell r="AI617">
            <v>0</v>
          </cell>
          <cell r="AJ617">
            <v>0</v>
          </cell>
          <cell r="AK617">
            <v>0</v>
          </cell>
          <cell r="AL617">
            <v>2250000</v>
          </cell>
          <cell r="AM617" t="str">
            <v>A</v>
          </cell>
          <cell r="AN617" t="str">
            <v>H</v>
          </cell>
          <cell r="AO617">
            <v>44433</v>
          </cell>
          <cell r="AP617" t="str">
            <v>PPI</v>
          </cell>
          <cell r="AQ617" t="str">
            <v>-</v>
          </cell>
          <cell r="AR617" t="str">
            <v>TL</v>
          </cell>
          <cell r="AS617" t="str">
            <v>TL</v>
          </cell>
          <cell r="AT617" t="str">
            <v>BP</v>
          </cell>
          <cell r="AU617" t="str">
            <v>KT</v>
          </cell>
          <cell r="AV617" t="str">
            <v>T</v>
          </cell>
          <cell r="AW617" t="str">
            <v>C</v>
          </cell>
        </row>
        <row r="618">
          <cell r="C618">
            <v>886172</v>
          </cell>
          <cell r="D618" t="str">
            <v>Bogor</v>
          </cell>
          <cell r="E618">
            <v>32467</v>
          </cell>
          <cell r="F618" t="str">
            <v>P</v>
          </cell>
          <cell r="G618" t="str">
            <v>Islam</v>
          </cell>
          <cell r="H618" t="str">
            <v>K/1</v>
          </cell>
          <cell r="I618" t="str">
            <v>3276102011880001</v>
          </cell>
          <cell r="J618" t="str">
            <v>Jl. Jend. A Yani No.24 Rt.003 Rw.008 Cipare Serang</v>
          </cell>
          <cell r="K618"/>
          <cell r="L618"/>
          <cell r="M618" t="str">
            <v>S1</v>
          </cell>
          <cell r="N618" t="str">
            <v>Teknik Industri</v>
          </cell>
          <cell r="O618"/>
          <cell r="P618" t="str">
            <v>-</v>
          </cell>
          <cell r="Q618">
            <v>43374</v>
          </cell>
          <cell r="R618">
            <v>43374</v>
          </cell>
          <cell r="S618" t="str">
            <v>Definitif</v>
          </cell>
          <cell r="T618" t="str">
            <v>Junior Officer Bagian Teknik</v>
          </cell>
          <cell r="U618" t="str">
            <v>Junior Officer Bagian Teknik</v>
          </cell>
          <cell r="V618">
            <v>44105</v>
          </cell>
          <cell r="W618" t="str">
            <v>BAGIAN TEKNIK</v>
          </cell>
          <cell r="X618" t="str">
            <v>DIVISI PEMBANGKIT</v>
          </cell>
          <cell r="Y618" t="str">
            <v>Core</v>
          </cell>
          <cell r="Z618">
            <v>5</v>
          </cell>
          <cell r="AA618">
            <v>4</v>
          </cell>
          <cell r="AB618">
            <v>44424</v>
          </cell>
          <cell r="AC618">
            <v>6900000</v>
          </cell>
          <cell r="AD618">
            <v>766667</v>
          </cell>
          <cell r="AE618">
            <v>327444.75</v>
          </cell>
          <cell r="AF618">
            <v>0</v>
          </cell>
          <cell r="AG618">
            <v>7994111.75</v>
          </cell>
          <cell r="AH618">
            <v>5175000</v>
          </cell>
          <cell r="AI618">
            <v>575000</v>
          </cell>
          <cell r="AJ618">
            <v>327444.75</v>
          </cell>
          <cell r="AK618">
            <v>0</v>
          </cell>
          <cell r="AL618">
            <v>6077444.75</v>
          </cell>
          <cell r="AM618" t="str">
            <v>A</v>
          </cell>
          <cell r="AN618" t="str">
            <v>H</v>
          </cell>
          <cell r="AO618">
            <v>44743</v>
          </cell>
          <cell r="AP618" t="str">
            <v>DPM</v>
          </cell>
          <cell r="AQ618" t="str">
            <v>PIV</v>
          </cell>
          <cell r="AR618" t="str">
            <v>TTL</v>
          </cell>
          <cell r="AS618" t="str">
            <v>TTL</v>
          </cell>
          <cell r="AT618" t="str">
            <v>-</v>
          </cell>
          <cell r="AU618" t="str">
            <v>KT</v>
          </cell>
          <cell r="AV618" t="str">
            <v>T</v>
          </cell>
          <cell r="AW618" t="str">
            <v>F</v>
          </cell>
        </row>
        <row r="619">
          <cell r="C619">
            <v>885609</v>
          </cell>
          <cell r="D619" t="str">
            <v>Probolinggo</v>
          </cell>
          <cell r="E619">
            <v>32468</v>
          </cell>
          <cell r="F619" t="str">
            <v>P</v>
          </cell>
          <cell r="G619" t="str">
            <v>Islam</v>
          </cell>
          <cell r="H619" t="str">
            <v>K/-</v>
          </cell>
          <cell r="I619" t="str">
            <v>3328181303680001</v>
          </cell>
          <cell r="J619"/>
          <cell r="K619"/>
          <cell r="L619"/>
          <cell r="M619" t="str">
            <v>S1</v>
          </cell>
          <cell r="N619" t="str">
            <v>Akuntansi</v>
          </cell>
          <cell r="O619" t="str">
            <v>STIE Perbanas</v>
          </cell>
          <cell r="P619">
            <v>2012</v>
          </cell>
          <cell r="Q619">
            <v>42186</v>
          </cell>
          <cell r="R619">
            <v>42401</v>
          </cell>
          <cell r="S619" t="str">
            <v>Pjs.</v>
          </cell>
          <cell r="T619" t="str">
            <v>Senior Manager Keuangan &amp; SDM</v>
          </cell>
          <cell r="U619" t="str">
            <v>Pjs. Senior Manager Keuangan &amp; SDM</v>
          </cell>
          <cell r="V619">
            <v>44608</v>
          </cell>
          <cell r="W619" t="str">
            <v>BIDANG KEUANGAN &amp; SDM</v>
          </cell>
          <cell r="X619" t="str">
            <v>DIVISI OIL &amp; GAS</v>
          </cell>
          <cell r="Y619" t="str">
            <v>Support</v>
          </cell>
          <cell r="Z619">
            <v>2</v>
          </cell>
          <cell r="AA619">
            <v>5</v>
          </cell>
          <cell r="AB619">
            <v>44424</v>
          </cell>
          <cell r="AC619">
            <v>7900000</v>
          </cell>
          <cell r="AD619">
            <v>877778</v>
          </cell>
          <cell r="AE619">
            <v>503002.22222222202</v>
          </cell>
          <cell r="AF619">
            <v>2597400</v>
          </cell>
          <cell r="AG619">
            <v>11878180.222222222</v>
          </cell>
          <cell r="AH619">
            <v>5925000</v>
          </cell>
          <cell r="AI619">
            <v>658333.33333333326</v>
          </cell>
          <cell r="AJ619">
            <v>503002.22222222202</v>
          </cell>
          <cell r="AK619">
            <v>1298700</v>
          </cell>
          <cell r="AL619">
            <v>8385035.555555555</v>
          </cell>
          <cell r="AM619" t="str">
            <v>A</v>
          </cell>
          <cell r="AN619" t="str">
            <v>-</v>
          </cell>
          <cell r="AO619" t="str">
            <v>-</v>
          </cell>
          <cell r="AP619" t="str">
            <v>DMG</v>
          </cell>
          <cell r="AQ619" t="str">
            <v>KSD</v>
          </cell>
          <cell r="AR619" t="str">
            <v>TADM</v>
          </cell>
          <cell r="AS619" t="str">
            <v>TADM</v>
          </cell>
          <cell r="AT619" t="str">
            <v>-</v>
          </cell>
          <cell r="AU619" t="str">
            <v>KT</v>
          </cell>
          <cell r="AV619" t="str">
            <v>NT</v>
          </cell>
          <cell r="AW619" t="str">
            <v>F</v>
          </cell>
        </row>
        <row r="620">
          <cell r="C620">
            <v>885652</v>
          </cell>
          <cell r="D620" t="str">
            <v>Surabaya</v>
          </cell>
          <cell r="E620">
            <v>32494</v>
          </cell>
          <cell r="F620" t="str">
            <v>P</v>
          </cell>
          <cell r="G620" t="str">
            <v>Islam</v>
          </cell>
          <cell r="H620" t="str">
            <v>K/-</v>
          </cell>
          <cell r="I620" t="str">
            <v>3503050309920002</v>
          </cell>
          <cell r="J620"/>
          <cell r="K620"/>
          <cell r="L620"/>
          <cell r="M620" t="str">
            <v>S1</v>
          </cell>
          <cell r="N620" t="str">
            <v>Teknik Mesin</v>
          </cell>
          <cell r="O620"/>
          <cell r="P620">
            <v>2014</v>
          </cell>
          <cell r="Q620">
            <v>42416</v>
          </cell>
          <cell r="R620">
            <v>42614</v>
          </cell>
          <cell r="S620" t="str">
            <v>Pgs.</v>
          </cell>
          <cell r="T620" t="str">
            <v xml:space="preserve">Manager Pengendalian Kualitas </v>
          </cell>
          <cell r="U620" t="str">
            <v xml:space="preserve">Pgs. Manager Pengendalian Kualitas </v>
          </cell>
          <cell r="V620">
            <v>44061</v>
          </cell>
          <cell r="W620" t="str">
            <v>UNIT PENGENDALIAN KUALITAS</v>
          </cell>
          <cell r="X620" t="str">
            <v>PABRIK KONSTRUKSI BAJA MEDAN</v>
          </cell>
          <cell r="Y620" t="str">
            <v>Core</v>
          </cell>
          <cell r="Z620">
            <v>3</v>
          </cell>
          <cell r="AA620">
            <v>4</v>
          </cell>
          <cell r="AB620">
            <v>44424</v>
          </cell>
          <cell r="AC620">
            <v>6900000</v>
          </cell>
          <cell r="AD620">
            <v>766667</v>
          </cell>
          <cell r="AE620">
            <v>793044.33333333256</v>
          </cell>
          <cell r="AF620">
            <v>1934064.0000000005</v>
          </cell>
          <cell r="AG620">
            <v>10393775.333333332</v>
          </cell>
          <cell r="AH620">
            <v>3450000</v>
          </cell>
          <cell r="AI620">
            <v>0</v>
          </cell>
          <cell r="AJ620">
            <v>0</v>
          </cell>
          <cell r="AK620">
            <v>0</v>
          </cell>
          <cell r="AL620">
            <v>3450000</v>
          </cell>
          <cell r="AM620" t="str">
            <v>A</v>
          </cell>
          <cell r="AN620" t="str">
            <v>H</v>
          </cell>
          <cell r="AO620">
            <v>44433</v>
          </cell>
          <cell r="AP620" t="str">
            <v>MDN</v>
          </cell>
          <cell r="AQ620" t="str">
            <v>-</v>
          </cell>
          <cell r="AR620" t="str">
            <v>TTL</v>
          </cell>
          <cell r="AS620" t="str">
            <v>TTL</v>
          </cell>
          <cell r="AT620" t="str">
            <v>-</v>
          </cell>
          <cell r="AU620" t="str">
            <v>KT</v>
          </cell>
          <cell r="AV620" t="str">
            <v>T</v>
          </cell>
          <cell r="AW620" t="str">
            <v>F</v>
          </cell>
        </row>
        <row r="621">
          <cell r="C621">
            <v>896324</v>
          </cell>
          <cell r="D621" t="str">
            <v>Serang</v>
          </cell>
          <cell r="E621">
            <v>32509</v>
          </cell>
          <cell r="F621" t="str">
            <v>P</v>
          </cell>
          <cell r="G621" t="str">
            <v>Islam</v>
          </cell>
          <cell r="H621" t="str">
            <v>K/2</v>
          </cell>
          <cell r="I621"/>
          <cell r="J621"/>
          <cell r="K621"/>
          <cell r="L621"/>
          <cell r="M621" t="str">
            <v>SMK</v>
          </cell>
          <cell r="N621" t="str">
            <v>Teknik Mesin</v>
          </cell>
          <cell r="O621"/>
          <cell r="P621" t="str">
            <v>-</v>
          </cell>
          <cell r="Q621">
            <v>43877</v>
          </cell>
          <cell r="R621">
            <v>44243</v>
          </cell>
          <cell r="S621" t="str">
            <v>Definitif</v>
          </cell>
          <cell r="T621" t="str">
            <v>Pelaksana Stel</v>
          </cell>
          <cell r="U621" t="str">
            <v>Pelaksana Stel</v>
          </cell>
          <cell r="V621" t="str">
            <v>-</v>
          </cell>
          <cell r="W621" t="str">
            <v>BAGIAN PRODUKSI FABRIKASI</v>
          </cell>
          <cell r="X621" t="str">
            <v>PABRIK KOMPONEN TURBIN</v>
          </cell>
          <cell r="Y621" t="str">
            <v>Core</v>
          </cell>
          <cell r="Z621">
            <v>6</v>
          </cell>
          <cell r="AA621">
            <v>1</v>
          </cell>
          <cell r="AB621">
            <v>44424</v>
          </cell>
          <cell r="AC621">
            <v>4500000</v>
          </cell>
          <cell r="AD621">
            <v>500000</v>
          </cell>
          <cell r="AE621">
            <v>35100</v>
          </cell>
          <cell r="AF621">
            <v>0</v>
          </cell>
          <cell r="AG621">
            <v>5035100</v>
          </cell>
          <cell r="AH621">
            <v>3375000</v>
          </cell>
          <cell r="AI621">
            <v>375000</v>
          </cell>
          <cell r="AJ621">
            <v>35100</v>
          </cell>
          <cell r="AK621">
            <v>0</v>
          </cell>
          <cell r="AL621">
            <v>3785100</v>
          </cell>
          <cell r="AM621" t="str">
            <v>A</v>
          </cell>
          <cell r="AN621" t="str">
            <v>-</v>
          </cell>
          <cell r="AO621" t="str">
            <v>-</v>
          </cell>
          <cell r="AP621" t="str">
            <v>PKT</v>
          </cell>
          <cell r="AQ621" t="str">
            <v>-</v>
          </cell>
          <cell r="AR621" t="str">
            <v>TL</v>
          </cell>
          <cell r="AS621" t="str">
            <v>TL</v>
          </cell>
          <cell r="AT621" t="str">
            <v>-</v>
          </cell>
          <cell r="AU621" t="str">
            <v>KT</v>
          </cell>
          <cell r="AV621" t="str">
            <v>T</v>
          </cell>
          <cell r="AW621" t="str">
            <v>C</v>
          </cell>
        </row>
        <row r="622">
          <cell r="C622">
            <v>895780</v>
          </cell>
          <cell r="D622" t="str">
            <v>Malang</v>
          </cell>
          <cell r="E622">
            <v>32510</v>
          </cell>
          <cell r="F622" t="str">
            <v>P</v>
          </cell>
          <cell r="G622" t="str">
            <v>Kristen</v>
          </cell>
          <cell r="H622" t="str">
            <v>K/-</v>
          </cell>
          <cell r="I622" t="str">
            <v>3672082805720003</v>
          </cell>
          <cell r="J622"/>
          <cell r="K622"/>
          <cell r="L622"/>
          <cell r="M622" t="str">
            <v>S1</v>
          </cell>
          <cell r="N622" t="str">
            <v>Akuntansi</v>
          </cell>
          <cell r="O622" t="str">
            <v>Universitas Airlangga</v>
          </cell>
          <cell r="P622">
            <v>2012</v>
          </cell>
          <cell r="Q622">
            <v>43088</v>
          </cell>
          <cell r="R622">
            <v>43313</v>
          </cell>
          <cell r="S622" t="str">
            <v>Definitif</v>
          </cell>
          <cell r="T622" t="str">
            <v>Staf Bagian Anggaran &amp; Pendanaan</v>
          </cell>
          <cell r="U622" t="str">
            <v>Staf Bagian Anggaran &amp; Pendanaan</v>
          </cell>
          <cell r="V622">
            <v>44104</v>
          </cell>
          <cell r="W622" t="str">
            <v>BAGIAN ANGGARAN &amp; PENDANAAN</v>
          </cell>
          <cell r="X622" t="str">
            <v>BIRO KEUANGAN &amp; AKUNTANSI</v>
          </cell>
          <cell r="Y622" t="str">
            <v>Support</v>
          </cell>
          <cell r="Z622">
            <v>5</v>
          </cell>
          <cell r="AA622">
            <v>4</v>
          </cell>
          <cell r="AB622">
            <v>44424</v>
          </cell>
          <cell r="AC622">
            <v>6900000</v>
          </cell>
          <cell r="AD622">
            <v>766667</v>
          </cell>
          <cell r="AE622">
            <v>2144183.333333333</v>
          </cell>
          <cell r="AF622">
            <v>0</v>
          </cell>
          <cell r="AG622">
            <v>9810850.3333333321</v>
          </cell>
          <cell r="AH622">
            <v>5175000</v>
          </cell>
          <cell r="AI622">
            <v>575000</v>
          </cell>
          <cell r="AJ622">
            <v>2144183.333333333</v>
          </cell>
          <cell r="AK622">
            <v>0</v>
          </cell>
          <cell r="AL622">
            <v>7894183.333333333</v>
          </cell>
          <cell r="AM622" t="str">
            <v>A</v>
          </cell>
          <cell r="AN622" t="str">
            <v>-</v>
          </cell>
          <cell r="AO622" t="str">
            <v>-</v>
          </cell>
          <cell r="AP622" t="str">
            <v>BKA</v>
          </cell>
          <cell r="AQ622" t="str">
            <v>-</v>
          </cell>
          <cell r="AR622" t="str">
            <v>TADM</v>
          </cell>
          <cell r="AS622" t="str">
            <v>TADM</v>
          </cell>
          <cell r="AT622" t="str">
            <v>-</v>
          </cell>
          <cell r="AU622" t="str">
            <v>KT</v>
          </cell>
          <cell r="AV622" t="str">
            <v>NT</v>
          </cell>
          <cell r="AW622" t="str">
            <v>F</v>
          </cell>
        </row>
        <row r="623">
          <cell r="C623">
            <v>896186</v>
          </cell>
          <cell r="D623" t="str">
            <v>Serang</v>
          </cell>
          <cell r="E623">
            <v>32520</v>
          </cell>
          <cell r="F623" t="str">
            <v>W</v>
          </cell>
          <cell r="G623" t="str">
            <v>Islam</v>
          </cell>
          <cell r="H623" t="str">
            <v>BK</v>
          </cell>
          <cell r="I623" t="str">
            <v>3672085201890005</v>
          </cell>
          <cell r="J623" t="str">
            <v>Link. Warung Juet Rt.04/02 Kel. Samangraya Kec. Citangkil Cilegon</v>
          </cell>
          <cell r="K623"/>
          <cell r="L623"/>
          <cell r="M623" t="str">
            <v>S1</v>
          </cell>
          <cell r="N623" t="str">
            <v>Teknik Industri</v>
          </cell>
          <cell r="O623"/>
          <cell r="P623" t="str">
            <v>-</v>
          </cell>
          <cell r="Q623">
            <v>43374</v>
          </cell>
          <cell r="R623">
            <v>43374</v>
          </cell>
          <cell r="S623" t="str">
            <v>Definitif</v>
          </cell>
          <cell r="T623" t="str">
            <v>Pelaksana Administrasi</v>
          </cell>
          <cell r="U623" t="str">
            <v>Pelaksana Administrasi</v>
          </cell>
          <cell r="V623">
            <v>44105</v>
          </cell>
          <cell r="W623" t="str">
            <v>BAGIAN ESTIMATOR</v>
          </cell>
          <cell r="X623" t="str">
            <v>DIVISI PEMBANGKIT</v>
          </cell>
          <cell r="Y623" t="str">
            <v>Core</v>
          </cell>
          <cell r="Z623">
            <v>6</v>
          </cell>
          <cell r="AA623">
            <v>3</v>
          </cell>
          <cell r="AB623">
            <v>44424</v>
          </cell>
          <cell r="AC623">
            <v>5900000</v>
          </cell>
          <cell r="AD623">
            <v>655556</v>
          </cell>
          <cell r="AE623">
            <v>389837.69444444403</v>
          </cell>
          <cell r="AF623">
            <v>0</v>
          </cell>
          <cell r="AG623">
            <v>6945393.694444444</v>
          </cell>
          <cell r="AH623">
            <v>4425000</v>
          </cell>
          <cell r="AI623">
            <v>491666.66666666674</v>
          </cell>
          <cell r="AJ623">
            <v>389837.69444444403</v>
          </cell>
          <cell r="AK623">
            <v>0</v>
          </cell>
          <cell r="AL623">
            <v>5306504.361111111</v>
          </cell>
          <cell r="AM623" t="str">
            <v>A</v>
          </cell>
          <cell r="AN623" t="str">
            <v>-</v>
          </cell>
          <cell r="AO623" t="str">
            <v>-</v>
          </cell>
          <cell r="AP623" t="str">
            <v>DPM</v>
          </cell>
          <cell r="AQ623" t="str">
            <v>PEM</v>
          </cell>
          <cell r="AR623" t="str">
            <v>TPEM</v>
          </cell>
          <cell r="AS623" t="str">
            <v>TPEM</v>
          </cell>
          <cell r="AT623" t="str">
            <v>-</v>
          </cell>
          <cell r="AU623" t="str">
            <v>KT</v>
          </cell>
          <cell r="AV623" t="str">
            <v>T</v>
          </cell>
          <cell r="AW623" t="str">
            <v>F</v>
          </cell>
        </row>
        <row r="624">
          <cell r="C624">
            <v>895530</v>
          </cell>
          <cell r="D624" t="str">
            <v>Mojokerto</v>
          </cell>
          <cell r="E624">
            <v>32590</v>
          </cell>
          <cell r="F624" t="str">
            <v>P</v>
          </cell>
          <cell r="G624" t="str">
            <v>Islam</v>
          </cell>
          <cell r="H624" t="str">
            <v>K/1</v>
          </cell>
          <cell r="I624" t="str">
            <v>3516172303890005</v>
          </cell>
          <cell r="J624"/>
          <cell r="K624"/>
          <cell r="L624"/>
          <cell r="M624" t="str">
            <v>S1</v>
          </cell>
          <cell r="N624" t="str">
            <v xml:space="preserve"> Teknik Elektro </v>
          </cell>
          <cell r="O624"/>
          <cell r="P624">
            <v>2012</v>
          </cell>
          <cell r="Q624">
            <v>41395</v>
          </cell>
          <cell r="R624">
            <v>41533</v>
          </cell>
          <cell r="S624" t="str">
            <v>Definitif</v>
          </cell>
          <cell r="T624" t="str">
            <v>Staf Bidang Operasi</v>
          </cell>
          <cell r="U624" t="str">
            <v>Staf Bidang Operasi</v>
          </cell>
          <cell r="V624">
            <v>43525</v>
          </cell>
          <cell r="W624" t="str">
            <v>BIDANG OPERASI</v>
          </cell>
          <cell r="X624" t="str">
            <v>DIVISI PEMBANGKIT</v>
          </cell>
          <cell r="Y624" t="str">
            <v>Core</v>
          </cell>
          <cell r="Z624">
            <v>5</v>
          </cell>
          <cell r="AA624">
            <v>5</v>
          </cell>
          <cell r="AB624">
            <v>44562</v>
          </cell>
          <cell r="AC624">
            <v>7900000</v>
          </cell>
          <cell r="AD624">
            <v>877778</v>
          </cell>
          <cell r="AE624">
            <v>2018708.333333333</v>
          </cell>
          <cell r="AF624">
            <v>0</v>
          </cell>
          <cell r="AG624">
            <v>10796486.333333332</v>
          </cell>
          <cell r="AH624">
            <v>5925000</v>
          </cell>
          <cell r="AI624">
            <v>658333.5</v>
          </cell>
          <cell r="AJ624">
            <v>1963200</v>
          </cell>
          <cell r="AK624">
            <v>0</v>
          </cell>
          <cell r="AL624">
            <v>8546533.5</v>
          </cell>
          <cell r="AM624" t="str">
            <v>A</v>
          </cell>
          <cell r="AN624" t="str">
            <v>-</v>
          </cell>
          <cell r="AO624" t="str">
            <v>-</v>
          </cell>
          <cell r="AP624" t="str">
            <v>DPM</v>
          </cell>
          <cell r="AQ624" t="str">
            <v>OPS</v>
          </cell>
          <cell r="AR624" t="str">
            <v>TTL</v>
          </cell>
          <cell r="AS624" t="str">
            <v>TTL</v>
          </cell>
          <cell r="AT624" t="str">
            <v>-</v>
          </cell>
          <cell r="AU624" t="str">
            <v>KT</v>
          </cell>
          <cell r="AV624" t="str">
            <v>T</v>
          </cell>
          <cell r="AW624" t="str">
            <v>F</v>
          </cell>
        </row>
        <row r="625">
          <cell r="C625">
            <v>896306</v>
          </cell>
          <cell r="D625" t="str">
            <v>Bojonegoro</v>
          </cell>
          <cell r="E625">
            <v>32680</v>
          </cell>
          <cell r="F625" t="str">
            <v>W</v>
          </cell>
          <cell r="G625" t="str">
            <v>Islam</v>
          </cell>
          <cell r="H625" t="str">
            <v>K/1</v>
          </cell>
          <cell r="I625"/>
          <cell r="J625"/>
          <cell r="K625" t="str">
            <v>6282257510189</v>
          </cell>
          <cell r="L625"/>
          <cell r="M625" t="str">
            <v>S1</v>
          </cell>
          <cell r="N625" t="str">
            <v>Farmasi</v>
          </cell>
          <cell r="O625"/>
          <cell r="P625" t="str">
            <v>-</v>
          </cell>
          <cell r="Q625">
            <v>43877</v>
          </cell>
          <cell r="R625">
            <v>44243</v>
          </cell>
          <cell r="S625" t="str">
            <v>Definitif</v>
          </cell>
          <cell r="T625" t="str">
            <v>Pelaksana Pelayanan Personil</v>
          </cell>
          <cell r="U625" t="str">
            <v>Pelaksana Pelayanan Personil</v>
          </cell>
          <cell r="V625" t="str">
            <v>-</v>
          </cell>
          <cell r="W625" t="str">
            <v>BAGIAN REMUNERASI &amp; PELAYANAN PERSONIL</v>
          </cell>
          <cell r="X625" t="str">
            <v>BIRO HUMAN CAPITAL</v>
          </cell>
          <cell r="Y625" t="str">
            <v>Support</v>
          </cell>
          <cell r="Z625">
            <v>6</v>
          </cell>
          <cell r="AA625">
            <v>1</v>
          </cell>
          <cell r="AB625">
            <v>44424</v>
          </cell>
          <cell r="AC625">
            <v>4500000</v>
          </cell>
          <cell r="AD625">
            <v>500000</v>
          </cell>
          <cell r="AE625">
            <v>35100</v>
          </cell>
          <cell r="AF625">
            <v>0</v>
          </cell>
          <cell r="AG625">
            <v>5035100</v>
          </cell>
          <cell r="AH625">
            <v>2250000</v>
          </cell>
          <cell r="AI625">
            <v>0</v>
          </cell>
          <cell r="AJ625">
            <v>0</v>
          </cell>
          <cell r="AK625">
            <v>0</v>
          </cell>
          <cell r="AL625">
            <v>2250000</v>
          </cell>
          <cell r="AM625" t="str">
            <v>A</v>
          </cell>
          <cell r="AN625" t="str">
            <v>H</v>
          </cell>
          <cell r="AO625">
            <v>44433</v>
          </cell>
          <cell r="AP625" t="str">
            <v>BHC</v>
          </cell>
          <cell r="AQ625" t="str">
            <v>-</v>
          </cell>
          <cell r="AR625" t="str">
            <v>TADM</v>
          </cell>
          <cell r="AS625" t="str">
            <v>TADM</v>
          </cell>
          <cell r="AT625" t="str">
            <v>-</v>
          </cell>
          <cell r="AU625" t="str">
            <v>KT</v>
          </cell>
          <cell r="AV625" t="str">
            <v>NT</v>
          </cell>
          <cell r="AW625" t="str">
            <v>F</v>
          </cell>
        </row>
        <row r="626">
          <cell r="C626">
            <v>895771</v>
          </cell>
          <cell r="D626" t="str">
            <v>Surabaya</v>
          </cell>
          <cell r="E626">
            <v>32725</v>
          </cell>
          <cell r="F626" t="str">
            <v>P</v>
          </cell>
          <cell r="G626" t="str">
            <v>Islam</v>
          </cell>
          <cell r="H626" t="str">
            <v>K/2</v>
          </cell>
          <cell r="I626" t="str">
            <v>3518080508890003</v>
          </cell>
          <cell r="J626" t="str">
            <v>DS. NGLAWAK RT 03 RW 03 NGANJUK</v>
          </cell>
          <cell r="K626" t="str">
            <v>6285855057566</v>
          </cell>
          <cell r="L626"/>
          <cell r="M626" t="str">
            <v>S1</v>
          </cell>
          <cell r="N626" t="str">
            <v>Komputer</v>
          </cell>
          <cell r="O626"/>
          <cell r="P626">
            <v>2012</v>
          </cell>
          <cell r="Q626">
            <v>42932</v>
          </cell>
          <cell r="R626">
            <v>43175</v>
          </cell>
          <cell r="S626" t="str">
            <v>Definitif</v>
          </cell>
          <cell r="T626" t="str">
            <v>Pelaksana Administrasi Bagian Quality Assurance</v>
          </cell>
          <cell r="U626" t="str">
            <v>Pelaksana Administrasi Bagian Quality Assurance</v>
          </cell>
          <cell r="V626">
            <v>44181</v>
          </cell>
          <cell r="W626" t="str">
            <v>BAGIAN QUALITY ASSURANCE</v>
          </cell>
          <cell r="X626" t="str">
            <v>BIRO SISTEM, MUTU &amp; K3LH</v>
          </cell>
          <cell r="Y626" t="str">
            <v>Support</v>
          </cell>
          <cell r="Z626">
            <v>6</v>
          </cell>
          <cell r="AA626">
            <v>1</v>
          </cell>
          <cell r="AB626">
            <v>44424</v>
          </cell>
          <cell r="AC626">
            <v>4500000</v>
          </cell>
          <cell r="AD626">
            <v>500000</v>
          </cell>
          <cell r="AE626">
            <v>647100</v>
          </cell>
          <cell r="AF626">
            <v>0</v>
          </cell>
          <cell r="AG626">
            <v>5647100</v>
          </cell>
          <cell r="AH626">
            <v>2250000</v>
          </cell>
          <cell r="AI626">
            <v>0</v>
          </cell>
          <cell r="AJ626">
            <v>0</v>
          </cell>
          <cell r="AK626">
            <v>0</v>
          </cell>
          <cell r="AL626">
            <v>2250000</v>
          </cell>
          <cell r="AM626" t="str">
            <v>A</v>
          </cell>
          <cell r="AN626" t="str">
            <v>H</v>
          </cell>
          <cell r="AO626">
            <v>44433</v>
          </cell>
          <cell r="AP626" t="str">
            <v>BSQ</v>
          </cell>
          <cell r="AQ626" t="str">
            <v>-</v>
          </cell>
          <cell r="AR626" t="str">
            <v>TADM</v>
          </cell>
          <cell r="AS626" t="str">
            <v>TADM</v>
          </cell>
          <cell r="AT626" t="str">
            <v>-</v>
          </cell>
          <cell r="AU626" t="str">
            <v>KT</v>
          </cell>
          <cell r="AV626" t="str">
            <v>NT</v>
          </cell>
          <cell r="AW626" t="str">
            <v>F</v>
          </cell>
        </row>
        <row r="627">
          <cell r="C627">
            <v>895514</v>
          </cell>
          <cell r="D627" t="str">
            <v>Kediri</v>
          </cell>
          <cell r="E627">
            <v>32751</v>
          </cell>
          <cell r="F627" t="str">
            <v>W</v>
          </cell>
          <cell r="G627" t="str">
            <v>Islam</v>
          </cell>
          <cell r="H627" t="str">
            <v>K/2</v>
          </cell>
          <cell r="I627" t="str">
            <v>3672010102740004</v>
          </cell>
          <cell r="J627"/>
          <cell r="K627"/>
          <cell r="L627"/>
          <cell r="M627" t="str">
            <v>S1</v>
          </cell>
          <cell r="N627" t="str">
            <v xml:space="preserve"> Teknik Industri </v>
          </cell>
          <cell r="O627"/>
          <cell r="P627" t="str">
            <v>2011</v>
          </cell>
          <cell r="Q627">
            <v>40955</v>
          </cell>
          <cell r="R627">
            <v>41045</v>
          </cell>
          <cell r="S627" t="str">
            <v>Definitif</v>
          </cell>
          <cell r="T627" t="str">
            <v xml:space="preserve">Staf  </v>
          </cell>
          <cell r="U627" t="str">
            <v xml:space="preserve">Staf  </v>
          </cell>
          <cell r="V627">
            <v>43116</v>
          </cell>
          <cell r="W627" t="str">
            <v>BAGIAN PERENCANAAN MATERIAL &amp; PRODUKSI</v>
          </cell>
          <cell r="X627" t="str">
            <v>DIVISI INDUSTRI KOMPONEN &amp; PERMESINAN</v>
          </cell>
          <cell r="Y627" t="str">
            <v>Core</v>
          </cell>
          <cell r="Z627">
            <v>5</v>
          </cell>
          <cell r="AA627">
            <v>5</v>
          </cell>
          <cell r="AB627">
            <v>44424</v>
          </cell>
          <cell r="AC627">
            <v>7900000</v>
          </cell>
          <cell r="AD627">
            <v>877778</v>
          </cell>
          <cell r="AE627">
            <v>1130595.833333333</v>
          </cell>
          <cell r="AF627">
            <v>1164112.5</v>
          </cell>
          <cell r="AG627">
            <v>11072486.333333332</v>
          </cell>
          <cell r="AH627">
            <v>3950000</v>
          </cell>
          <cell r="AI627">
            <v>0</v>
          </cell>
          <cell r="AJ627">
            <v>0</v>
          </cell>
          <cell r="AK627">
            <v>0</v>
          </cell>
          <cell r="AL627">
            <v>3950000</v>
          </cell>
          <cell r="AM627" t="str">
            <v>A</v>
          </cell>
          <cell r="AN627" t="str">
            <v>H</v>
          </cell>
          <cell r="AO627">
            <v>44562</v>
          </cell>
          <cell r="AP627" t="str">
            <v>DKP</v>
          </cell>
          <cell r="AQ627" t="str">
            <v>PIV</v>
          </cell>
          <cell r="AR627" t="str">
            <v>TTL</v>
          </cell>
          <cell r="AS627" t="str">
            <v>TTL</v>
          </cell>
          <cell r="AT627" t="str">
            <v>-</v>
          </cell>
          <cell r="AU627" t="str">
            <v>KT</v>
          </cell>
          <cell r="AV627" t="str">
            <v>T</v>
          </cell>
          <cell r="AW627" t="str">
            <v>F</v>
          </cell>
        </row>
        <row r="628">
          <cell r="C628">
            <v>895790</v>
          </cell>
          <cell r="D628" t="str">
            <v>Malang</v>
          </cell>
          <cell r="E628">
            <v>32759</v>
          </cell>
          <cell r="F628" t="str">
            <v>P</v>
          </cell>
          <cell r="G628" t="str">
            <v>Islam</v>
          </cell>
          <cell r="H628" t="str">
            <v>K/-</v>
          </cell>
          <cell r="I628" t="str">
            <v>3573030809890004</v>
          </cell>
          <cell r="J628" t="str">
            <v>Jalan danau tambingan blok G6D/22, Malang Kota Malang</v>
          </cell>
          <cell r="K628" t="str">
            <v>6281359176828</v>
          </cell>
          <cell r="L628"/>
          <cell r="M628" t="str">
            <v>S1</v>
          </cell>
          <cell r="N628" t="str">
            <v>Akuntansi</v>
          </cell>
          <cell r="O628" t="str">
            <v>Universitas Ma Chung Surabaya</v>
          </cell>
          <cell r="P628">
            <v>2013</v>
          </cell>
          <cell r="Q628">
            <v>43088</v>
          </cell>
          <cell r="R628">
            <v>43313</v>
          </cell>
          <cell r="S628" t="str">
            <v>Definitif</v>
          </cell>
          <cell r="T628" t="str">
            <v>Staf</v>
          </cell>
          <cell r="U628" t="str">
            <v>Staf</v>
          </cell>
          <cell r="V628" t="str">
            <v>-</v>
          </cell>
          <cell r="W628" t="str">
            <v>BIDANG KEUANGAN &amp; SDM</v>
          </cell>
          <cell r="X628" t="str">
            <v>DIVISI INDUSTRI KOMPONEN &amp; PERMESINAN</v>
          </cell>
          <cell r="Y628" t="str">
            <v>Support</v>
          </cell>
          <cell r="Z628">
            <v>5</v>
          </cell>
          <cell r="AA628">
            <v>4</v>
          </cell>
          <cell r="AB628">
            <v>44424</v>
          </cell>
          <cell r="AC628">
            <v>6900000</v>
          </cell>
          <cell r="AD628">
            <v>766667</v>
          </cell>
          <cell r="AE628">
            <v>1095383.333333333</v>
          </cell>
          <cell r="AF628">
            <v>0</v>
          </cell>
          <cell r="AG628">
            <v>8762050.3333333321</v>
          </cell>
          <cell r="AH628">
            <v>5175000</v>
          </cell>
          <cell r="AI628">
            <v>575000</v>
          </cell>
          <cell r="AJ628">
            <v>1095383.333333333</v>
          </cell>
          <cell r="AK628">
            <v>0</v>
          </cell>
          <cell r="AL628">
            <v>6845383.333333333</v>
          </cell>
          <cell r="AM628" t="str">
            <v>A</v>
          </cell>
          <cell r="AN628" t="str">
            <v>-</v>
          </cell>
          <cell r="AO628" t="str">
            <v>-</v>
          </cell>
          <cell r="AP628" t="str">
            <v>DKP</v>
          </cell>
          <cell r="AQ628" t="str">
            <v>KSD</v>
          </cell>
          <cell r="AR628" t="str">
            <v>TADM</v>
          </cell>
          <cell r="AS628" t="str">
            <v>TADM</v>
          </cell>
          <cell r="AT628" t="str">
            <v>-</v>
          </cell>
          <cell r="AU628" t="str">
            <v>KT</v>
          </cell>
          <cell r="AV628" t="str">
            <v>NT</v>
          </cell>
          <cell r="AW628" t="str">
            <v>F</v>
          </cell>
        </row>
        <row r="629">
          <cell r="C629">
            <v>896309</v>
          </cell>
          <cell r="D629" t="str">
            <v>Gresik</v>
          </cell>
          <cell r="E629">
            <v>32778</v>
          </cell>
          <cell r="F629" t="str">
            <v>P</v>
          </cell>
          <cell r="G629" t="str">
            <v>Islam</v>
          </cell>
          <cell r="H629" t="str">
            <v>K/1</v>
          </cell>
          <cell r="I629"/>
          <cell r="J629"/>
          <cell r="K629"/>
          <cell r="L629"/>
          <cell r="M629" t="str">
            <v>S1</v>
          </cell>
          <cell r="N629" t="str">
            <v>Teknik Mesin</v>
          </cell>
          <cell r="O629"/>
          <cell r="P629" t="str">
            <v>-</v>
          </cell>
          <cell r="Q629">
            <v>43877</v>
          </cell>
          <cell r="R629">
            <v>44243</v>
          </cell>
          <cell r="S629" t="str">
            <v>Definitif</v>
          </cell>
          <cell r="T629" t="str">
            <v>Pelaksana Pemeriksa Barang Dalam Proses Produksi</v>
          </cell>
          <cell r="U629" t="str">
            <v>Pelaksana Pemeriksa Barang Dalam Proses Produksi</v>
          </cell>
          <cell r="V629" t="str">
            <v>-</v>
          </cell>
          <cell r="W629" t="str">
            <v>UNIT PENGENDALIAN KUALITAS</v>
          </cell>
          <cell r="X629" t="str">
            <v>PABRIK PENGECORAN</v>
          </cell>
          <cell r="Y629" t="str">
            <v>Core</v>
          </cell>
          <cell r="Z629">
            <v>6</v>
          </cell>
          <cell r="AA629">
            <v>1</v>
          </cell>
          <cell r="AB629">
            <v>44424</v>
          </cell>
          <cell r="AC629">
            <v>4500000</v>
          </cell>
          <cell r="AD629">
            <v>500000</v>
          </cell>
          <cell r="AE629">
            <v>35100</v>
          </cell>
          <cell r="AF629">
            <v>0</v>
          </cell>
          <cell r="AG629">
            <v>5035100</v>
          </cell>
          <cell r="AH629">
            <v>3375000</v>
          </cell>
          <cell r="AI629">
            <v>375000</v>
          </cell>
          <cell r="AJ629">
            <v>35100</v>
          </cell>
          <cell r="AK629">
            <v>0</v>
          </cell>
          <cell r="AL629">
            <v>3785100</v>
          </cell>
          <cell r="AM629" t="str">
            <v>A</v>
          </cell>
          <cell r="AN629" t="str">
            <v>-</v>
          </cell>
          <cell r="AO629" t="str">
            <v>-</v>
          </cell>
          <cell r="AP629" t="str">
            <v>FOU</v>
          </cell>
          <cell r="AQ629" t="str">
            <v>-</v>
          </cell>
          <cell r="AR629" t="str">
            <v>TTL</v>
          </cell>
          <cell r="AS629" t="str">
            <v>TL</v>
          </cell>
          <cell r="AT629" t="str">
            <v>BPP</v>
          </cell>
          <cell r="AU629" t="str">
            <v>KT</v>
          </cell>
          <cell r="AV629" t="str">
            <v>T</v>
          </cell>
          <cell r="AW629" t="str">
            <v>F</v>
          </cell>
        </row>
        <row r="630">
          <cell r="C630">
            <v>895919</v>
          </cell>
          <cell r="D630" t="str">
            <v>Cilegon</v>
          </cell>
          <cell r="E630">
            <v>32786</v>
          </cell>
          <cell r="F630" t="str">
            <v>P</v>
          </cell>
          <cell r="G630" t="str">
            <v>Islam</v>
          </cell>
          <cell r="H630" t="str">
            <v>K/1</v>
          </cell>
          <cell r="I630" t="str">
            <v>3672050510890007</v>
          </cell>
          <cell r="J630" t="str">
            <v>Link. Pegantungan Rt. 006 Rw. 007 Ds. Jombang Wetan Kec. Jombang Cilegon / Banten</v>
          </cell>
          <cell r="K630"/>
          <cell r="L630"/>
          <cell r="M630" t="str">
            <v>SMA/SMK</v>
          </cell>
          <cell r="N630" t="str">
            <v>Teknik Perkakas</v>
          </cell>
          <cell r="O630"/>
          <cell r="P630" t="str">
            <v>-</v>
          </cell>
          <cell r="Q630">
            <v>43374</v>
          </cell>
          <cell r="R630">
            <v>43374</v>
          </cell>
          <cell r="S630" t="str">
            <v>Definitif</v>
          </cell>
          <cell r="T630" t="str">
            <v>Pelaksana Ahli Perencanaan Produksi &amp; Evaluasi</v>
          </cell>
          <cell r="U630" t="str">
            <v>Pelaksana Ahli Perencanaan Produksi &amp; Evaluasi</v>
          </cell>
          <cell r="V630">
            <v>44105</v>
          </cell>
          <cell r="W630" t="str">
            <v>BAGIAN PERENCANAAN PRODUKSI &amp; EVALUASI</v>
          </cell>
          <cell r="X630" t="str">
            <v>DIVISI PEMBANGKIT</v>
          </cell>
          <cell r="Y630" t="str">
            <v>Core</v>
          </cell>
          <cell r="Z630">
            <v>6</v>
          </cell>
          <cell r="AA630">
            <v>2</v>
          </cell>
          <cell r="AB630">
            <v>44424</v>
          </cell>
          <cell r="AC630">
            <v>4900000</v>
          </cell>
          <cell r="AD630">
            <v>544444</v>
          </cell>
          <cell r="AE630">
            <v>1192361.138888889</v>
          </cell>
          <cell r="AF630">
            <v>0</v>
          </cell>
          <cell r="AG630">
            <v>6636805.138888889</v>
          </cell>
          <cell r="AH630">
            <v>3675000</v>
          </cell>
          <cell r="AI630">
            <v>408333.33333333337</v>
          </cell>
          <cell r="AJ630">
            <v>1192361.138888889</v>
          </cell>
          <cell r="AK630">
            <v>0</v>
          </cell>
          <cell r="AL630">
            <v>5275694.472222222</v>
          </cell>
          <cell r="AM630" t="str">
            <v>A</v>
          </cell>
          <cell r="AN630" t="str">
            <v>-</v>
          </cell>
          <cell r="AO630" t="str">
            <v>-</v>
          </cell>
          <cell r="AP630" t="str">
            <v>DPM</v>
          </cell>
          <cell r="AQ630" t="str">
            <v>PIV</v>
          </cell>
          <cell r="AR630" t="str">
            <v>TTL</v>
          </cell>
          <cell r="AS630" t="str">
            <v>TTL</v>
          </cell>
          <cell r="AT630" t="str">
            <v>-</v>
          </cell>
          <cell r="AU630" t="str">
            <v>KT</v>
          </cell>
          <cell r="AV630" t="str">
            <v>T</v>
          </cell>
          <cell r="AW630" t="str">
            <v>C</v>
          </cell>
        </row>
        <row r="631">
          <cell r="C631">
            <v>895751</v>
          </cell>
          <cell r="D631" t="str">
            <v>Surabaya</v>
          </cell>
          <cell r="E631">
            <v>32788</v>
          </cell>
          <cell r="F631" t="str">
            <v>P</v>
          </cell>
          <cell r="G631" t="str">
            <v>Islam</v>
          </cell>
          <cell r="H631" t="str">
            <v>K/1</v>
          </cell>
          <cell r="I631" t="str">
            <v>3517107108890001</v>
          </cell>
          <cell r="J631"/>
          <cell r="K631"/>
          <cell r="L631"/>
          <cell r="M631" t="str">
            <v>D2</v>
          </cell>
          <cell r="N631" t="str">
            <v>Office Management</v>
          </cell>
          <cell r="O631"/>
          <cell r="P631">
            <v>2012</v>
          </cell>
          <cell r="Q631">
            <v>42932</v>
          </cell>
          <cell r="R631">
            <v>43055</v>
          </cell>
          <cell r="S631" t="str">
            <v>Definitif</v>
          </cell>
          <cell r="T631" t="str">
            <v xml:space="preserve">Pelaksana Adm. Pengendalian  Pekerjaan </v>
          </cell>
          <cell r="U631" t="str">
            <v xml:space="preserve">Pelaksana Adm. Pengendalian  Pekerjaan </v>
          </cell>
          <cell r="V631" t="str">
            <v>-</v>
          </cell>
          <cell r="W631" t="str">
            <v>BAGIAN PERENCANAAN MATERIAL &amp; PRODUKSI</v>
          </cell>
          <cell r="X631" t="str">
            <v>DIVISI INDUSTRI KOMPONEN &amp; PERMESINAN</v>
          </cell>
          <cell r="Y631" t="str">
            <v>Core</v>
          </cell>
          <cell r="Z631">
            <v>6</v>
          </cell>
          <cell r="AA631">
            <v>1</v>
          </cell>
          <cell r="AB631">
            <v>44424</v>
          </cell>
          <cell r="AC631">
            <v>4500000</v>
          </cell>
          <cell r="AD631">
            <v>500000</v>
          </cell>
          <cell r="AE631">
            <v>647100</v>
          </cell>
          <cell r="AF631">
            <v>0</v>
          </cell>
          <cell r="AG631">
            <v>5647100</v>
          </cell>
          <cell r="AH631">
            <v>3375000</v>
          </cell>
          <cell r="AI631">
            <v>375000</v>
          </cell>
          <cell r="AJ631">
            <v>647100</v>
          </cell>
          <cell r="AK631">
            <v>0</v>
          </cell>
          <cell r="AL631">
            <v>4397100</v>
          </cell>
          <cell r="AM631" t="str">
            <v>A</v>
          </cell>
          <cell r="AN631" t="str">
            <v>-</v>
          </cell>
          <cell r="AO631" t="str">
            <v>-</v>
          </cell>
          <cell r="AP631" t="str">
            <v>DKP</v>
          </cell>
          <cell r="AQ631" t="str">
            <v>PIV</v>
          </cell>
          <cell r="AR631" t="str">
            <v>TTL</v>
          </cell>
          <cell r="AS631" t="str">
            <v>TTL</v>
          </cell>
          <cell r="AT631" t="str">
            <v>-</v>
          </cell>
          <cell r="AU631" t="str">
            <v>KT</v>
          </cell>
          <cell r="AV631" t="str">
            <v>NT</v>
          </cell>
          <cell r="AW631" t="str">
            <v>C</v>
          </cell>
        </row>
        <row r="632">
          <cell r="C632">
            <v>895774</v>
          </cell>
          <cell r="D632" t="str">
            <v>Sangga Lima</v>
          </cell>
          <cell r="E632">
            <v>32817</v>
          </cell>
          <cell r="F632" t="str">
            <v>P</v>
          </cell>
          <cell r="G632" t="str">
            <v>Islam</v>
          </cell>
          <cell r="H632" t="str">
            <v>K/</v>
          </cell>
          <cell r="I632" t="str">
            <v>1205130511890000</v>
          </cell>
          <cell r="J632"/>
          <cell r="K632"/>
          <cell r="L632"/>
          <cell r="M632" t="str">
            <v>SMK</v>
          </cell>
          <cell r="N632" t="str">
            <v>Teknik Mesin</v>
          </cell>
          <cell r="O632"/>
          <cell r="P632">
            <v>2007</v>
          </cell>
          <cell r="Q632">
            <v>42932</v>
          </cell>
          <cell r="R632">
            <v>43175</v>
          </cell>
          <cell r="S632" t="str">
            <v>Definitif</v>
          </cell>
          <cell r="T632" t="str">
            <v>Pelaksana Las Bagian Produksi</v>
          </cell>
          <cell r="U632" t="str">
            <v>Pelaksana Las Bagian Produksi</v>
          </cell>
          <cell r="V632">
            <v>44440</v>
          </cell>
          <cell r="W632" t="str">
            <v>BAGIAN PRODUKSI</v>
          </cell>
          <cell r="X632" t="str">
            <v>PABRIK HIDROMEKANIKAL TEGAL</v>
          </cell>
          <cell r="Y632" t="str">
            <v>Core</v>
          </cell>
          <cell r="Z632">
            <v>6</v>
          </cell>
          <cell r="AA632">
            <v>1</v>
          </cell>
          <cell r="AB632">
            <v>44424</v>
          </cell>
          <cell r="AC632">
            <v>4500000</v>
          </cell>
          <cell r="AD632">
            <v>500000</v>
          </cell>
          <cell r="AE632">
            <v>647100</v>
          </cell>
          <cell r="AF632">
            <v>0</v>
          </cell>
          <cell r="AG632">
            <v>5647100</v>
          </cell>
          <cell r="AH632">
            <v>3375000</v>
          </cell>
          <cell r="AI632">
            <v>375000</v>
          </cell>
          <cell r="AJ632">
            <v>647100</v>
          </cell>
          <cell r="AK632">
            <v>0</v>
          </cell>
          <cell r="AL632">
            <v>4397100</v>
          </cell>
          <cell r="AM632" t="str">
            <v>A</v>
          </cell>
          <cell r="AN632" t="str">
            <v>-</v>
          </cell>
          <cell r="AO632" t="str">
            <v>-</v>
          </cell>
          <cell r="AP632" t="str">
            <v>TGL</v>
          </cell>
          <cell r="AQ632" t="str">
            <v>-</v>
          </cell>
          <cell r="AR632" t="str">
            <v>TL</v>
          </cell>
          <cell r="AS632" t="str">
            <v>TL</v>
          </cell>
          <cell r="AT632" t="str">
            <v>-</v>
          </cell>
          <cell r="AU632" t="str">
            <v>KT</v>
          </cell>
          <cell r="AV632" t="str">
            <v>T</v>
          </cell>
          <cell r="AW632" t="str">
            <v>C</v>
          </cell>
        </row>
        <row r="633">
          <cell r="C633">
            <v>895614</v>
          </cell>
          <cell r="D633" t="str">
            <v>Mataram</v>
          </cell>
          <cell r="E633">
            <v>32823</v>
          </cell>
          <cell r="F633" t="str">
            <v>P</v>
          </cell>
          <cell r="G633" t="str">
            <v>Islam</v>
          </cell>
          <cell r="H633" t="str">
            <v>K/-</v>
          </cell>
          <cell r="I633" t="str">
            <v>3174022208660002</v>
          </cell>
          <cell r="J633"/>
          <cell r="K633"/>
          <cell r="L633"/>
          <cell r="M633" t="str">
            <v>S1</v>
          </cell>
          <cell r="N633" t="str">
            <v>Teknik Mesin</v>
          </cell>
          <cell r="O633"/>
          <cell r="P633">
            <v>2014</v>
          </cell>
          <cell r="Q633">
            <v>42186</v>
          </cell>
          <cell r="R633">
            <v>42401</v>
          </cell>
          <cell r="S633" t="str">
            <v>Definitif</v>
          </cell>
          <cell r="T633" t="str">
            <v>Staff Administrasi</v>
          </cell>
          <cell r="U633" t="str">
            <v>Staff Administrasi</v>
          </cell>
          <cell r="V633">
            <v>44571</v>
          </cell>
          <cell r="W633" t="str">
            <v>BIDANG PEMASARAN</v>
          </cell>
          <cell r="X633" t="str">
            <v>DIVISI INDUSTRI KOMPONEN &amp; PERMESINAN</v>
          </cell>
          <cell r="Y633" t="str">
            <v>Core</v>
          </cell>
          <cell r="Z633">
            <v>5</v>
          </cell>
          <cell r="AA633">
            <v>4</v>
          </cell>
          <cell r="AB633">
            <v>44424</v>
          </cell>
          <cell r="AC633">
            <v>6900000</v>
          </cell>
          <cell r="AD633">
            <v>766667</v>
          </cell>
          <cell r="AE633">
            <v>825893.83333333302</v>
          </cell>
          <cell r="AF633">
            <v>0</v>
          </cell>
          <cell r="AG633">
            <v>8492560.8333333321</v>
          </cell>
          <cell r="AH633">
            <v>3450000</v>
          </cell>
          <cell r="AI633">
            <v>0</v>
          </cell>
          <cell r="AJ633">
            <v>0</v>
          </cell>
          <cell r="AK633">
            <v>0</v>
          </cell>
          <cell r="AL633">
            <v>3450000</v>
          </cell>
          <cell r="AM633" t="str">
            <v>A</v>
          </cell>
          <cell r="AN633" t="str">
            <v>H</v>
          </cell>
          <cell r="AO633">
            <v>44433</v>
          </cell>
          <cell r="AP633" t="str">
            <v>DKP</v>
          </cell>
          <cell r="AQ633" t="str">
            <v>PEM</v>
          </cell>
          <cell r="AR633" t="str">
            <v>TPEM</v>
          </cell>
          <cell r="AS633" t="str">
            <v>TPEM</v>
          </cell>
          <cell r="AT633" t="str">
            <v>-</v>
          </cell>
          <cell r="AU633" t="str">
            <v>KT</v>
          </cell>
          <cell r="AV633" t="str">
            <v>T</v>
          </cell>
          <cell r="AW633" t="str">
            <v>F</v>
          </cell>
        </row>
        <row r="634">
          <cell r="C634">
            <v>895526</v>
          </cell>
          <cell r="D634" t="str">
            <v>Waingapu</v>
          </cell>
          <cell r="E634">
            <v>32829</v>
          </cell>
          <cell r="F634" t="str">
            <v>P</v>
          </cell>
          <cell r="G634" t="str">
            <v>Kristen</v>
          </cell>
          <cell r="H634" t="str">
            <v>BK</v>
          </cell>
          <cell r="I634" t="str">
            <v>5311161711890005</v>
          </cell>
          <cell r="J634" t="str">
            <v>Sumampir timur Cilegon</v>
          </cell>
          <cell r="K634"/>
          <cell r="L634"/>
          <cell r="M634" t="str">
            <v>S1</v>
          </cell>
          <cell r="N634" t="str">
            <v>Teknik Mesin</v>
          </cell>
          <cell r="O634"/>
          <cell r="P634">
            <v>2012</v>
          </cell>
          <cell r="Q634">
            <v>41395</v>
          </cell>
          <cell r="R634">
            <v>41518</v>
          </cell>
          <cell r="S634" t="str">
            <v>Definitif</v>
          </cell>
          <cell r="T634" t="str">
            <v>Engineer</v>
          </cell>
          <cell r="U634" t="str">
            <v>Engineer</v>
          </cell>
          <cell r="V634">
            <v>43891</v>
          </cell>
          <cell r="W634" t="str">
            <v>BIDANG OPERASI</v>
          </cell>
          <cell r="X634" t="str">
            <v>DIVISI PEMBANGKIT</v>
          </cell>
          <cell r="Y634" t="str">
            <v>Core</v>
          </cell>
          <cell r="Z634">
            <v>5</v>
          </cell>
          <cell r="AA634">
            <v>5</v>
          </cell>
          <cell r="AB634">
            <v>44424</v>
          </cell>
          <cell r="AC634">
            <v>7900000</v>
          </cell>
          <cell r="AD634">
            <v>877778</v>
          </cell>
          <cell r="AE634">
            <v>1734122.222222222</v>
          </cell>
          <cell r="AF634">
            <v>0</v>
          </cell>
          <cell r="AG634">
            <v>10511900.222222222</v>
          </cell>
          <cell r="AH634">
            <v>5925000</v>
          </cell>
          <cell r="AI634">
            <v>658333.33333333326</v>
          </cell>
          <cell r="AJ634">
            <v>1734122.222222222</v>
          </cell>
          <cell r="AK634">
            <v>0</v>
          </cell>
          <cell r="AL634">
            <v>8317455.555555555</v>
          </cell>
          <cell r="AM634" t="str">
            <v>A</v>
          </cell>
          <cell r="AN634" t="str">
            <v>-</v>
          </cell>
          <cell r="AO634" t="str">
            <v>-</v>
          </cell>
          <cell r="AP634" t="str">
            <v>DPM</v>
          </cell>
          <cell r="AQ634" t="str">
            <v>OPS</v>
          </cell>
          <cell r="AR634" t="str">
            <v>TTL</v>
          </cell>
          <cell r="AS634" t="str">
            <v>TTL</v>
          </cell>
          <cell r="AT634" t="str">
            <v>-</v>
          </cell>
          <cell r="AU634" t="str">
            <v>KT</v>
          </cell>
          <cell r="AV634" t="str">
            <v>T</v>
          </cell>
          <cell r="AW634" t="str">
            <v>F</v>
          </cell>
        </row>
        <row r="635">
          <cell r="C635">
            <v>865528</v>
          </cell>
          <cell r="D635" t="str">
            <v>Bangkalan</v>
          </cell>
          <cell r="E635">
            <v>32829</v>
          </cell>
          <cell r="F635" t="str">
            <v>P</v>
          </cell>
          <cell r="G635" t="str">
            <v>Islam</v>
          </cell>
          <cell r="H635" t="str">
            <v>K/1</v>
          </cell>
          <cell r="I635" t="str">
            <v>3577032803860002</v>
          </cell>
          <cell r="J635" t="str">
            <v>Jalan simo gunung barat 3 no 24 surabaya Surabaya</v>
          </cell>
          <cell r="K635"/>
          <cell r="L635"/>
          <cell r="M635" t="str">
            <v>S1</v>
          </cell>
          <cell r="N635" t="str">
            <v>Teknik Mesin</v>
          </cell>
          <cell r="O635"/>
          <cell r="P635">
            <v>2012</v>
          </cell>
          <cell r="Q635">
            <v>41395</v>
          </cell>
          <cell r="R635">
            <v>41518</v>
          </cell>
          <cell r="S635" t="str">
            <v>Definitif</v>
          </cell>
          <cell r="T635" t="str">
            <v>Staf Pengadaan</v>
          </cell>
          <cell r="U635" t="str">
            <v>Staf Pengadaan</v>
          </cell>
          <cell r="V635">
            <v>43891</v>
          </cell>
          <cell r="W635" t="str">
            <v>BIDANG PEMASARAN</v>
          </cell>
          <cell r="X635" t="str">
            <v>DIVISI PEMBANGKIT</v>
          </cell>
          <cell r="Y635" t="str">
            <v>Core</v>
          </cell>
          <cell r="Z635">
            <v>5</v>
          </cell>
          <cell r="AA635">
            <v>5</v>
          </cell>
          <cell r="AB635">
            <v>44424</v>
          </cell>
          <cell r="AC635">
            <v>7900000</v>
          </cell>
          <cell r="AD635">
            <v>877778</v>
          </cell>
          <cell r="AE635">
            <v>1770922.222222222</v>
          </cell>
          <cell r="AF635">
            <v>0</v>
          </cell>
          <cell r="AG635">
            <v>10548700.222222222</v>
          </cell>
          <cell r="AH635">
            <v>5925000</v>
          </cell>
          <cell r="AI635">
            <v>658333.33333333326</v>
          </cell>
          <cell r="AJ635">
            <v>1770922.222222222</v>
          </cell>
          <cell r="AK635">
            <v>0</v>
          </cell>
          <cell r="AL635">
            <v>8354255.555555555</v>
          </cell>
          <cell r="AM635" t="str">
            <v>A</v>
          </cell>
          <cell r="AN635" t="str">
            <v>-</v>
          </cell>
          <cell r="AO635" t="str">
            <v>-</v>
          </cell>
          <cell r="AP635" t="str">
            <v>DPM</v>
          </cell>
          <cell r="AQ635" t="str">
            <v>PEM</v>
          </cell>
          <cell r="AR635" t="str">
            <v>TTL</v>
          </cell>
          <cell r="AS635" t="str">
            <v>TPEM</v>
          </cell>
          <cell r="AT635" t="str">
            <v>-</v>
          </cell>
          <cell r="AU635" t="str">
            <v>KT</v>
          </cell>
          <cell r="AV635" t="str">
            <v>T</v>
          </cell>
          <cell r="AW635" t="str">
            <v>F</v>
          </cell>
        </row>
        <row r="636">
          <cell r="C636">
            <v>895663</v>
          </cell>
          <cell r="D636" t="str">
            <v>Gresik</v>
          </cell>
          <cell r="E636">
            <v>32830</v>
          </cell>
          <cell r="F636" t="str">
            <v>P</v>
          </cell>
          <cell r="G636" t="str">
            <v>Islam</v>
          </cell>
          <cell r="H636" t="str">
            <v>K/1</v>
          </cell>
          <cell r="I636" t="str">
            <v>3525141811890002</v>
          </cell>
          <cell r="J636" t="str">
            <v>Kapten Darmo Sugondo 08/15 Gresik</v>
          </cell>
          <cell r="K636" t="str">
            <v>6282218888738</v>
          </cell>
          <cell r="L636"/>
          <cell r="M636" t="str">
            <v>S1</v>
          </cell>
          <cell r="N636" t="str">
            <v>Teknik Mesin</v>
          </cell>
          <cell r="O636"/>
          <cell r="P636">
            <v>2013</v>
          </cell>
          <cell r="Q636">
            <v>42416</v>
          </cell>
          <cell r="R636">
            <v>42614</v>
          </cell>
          <cell r="S636" t="str">
            <v>Definitif</v>
          </cell>
          <cell r="T636" t="str">
            <v>Supervisor Utilitas</v>
          </cell>
          <cell r="U636" t="str">
            <v>Supervisor Utilitas</v>
          </cell>
          <cell r="V636">
            <v>44061</v>
          </cell>
          <cell r="W636" t="str">
            <v>BAGIAN PERBAIKAN</v>
          </cell>
          <cell r="X636" t="str">
            <v>DIVISI INDUSTRI KOMPONEN &amp; PERMESINAN</v>
          </cell>
          <cell r="Y636" t="str">
            <v>Core</v>
          </cell>
          <cell r="Z636">
            <v>4</v>
          </cell>
          <cell r="AA636">
            <v>5</v>
          </cell>
          <cell r="AB636">
            <v>44424</v>
          </cell>
          <cell r="AC636">
            <v>7900000</v>
          </cell>
          <cell r="AD636">
            <v>877778</v>
          </cell>
          <cell r="AE636">
            <v>711738.33333333302</v>
          </cell>
          <cell r="AF636">
            <v>2079770</v>
          </cell>
          <cell r="AG636">
            <v>11569286.333333332</v>
          </cell>
          <cell r="AH636">
            <v>5175000</v>
          </cell>
          <cell r="AI636">
            <v>575000</v>
          </cell>
          <cell r="AJ636">
            <v>711738.33333333302</v>
          </cell>
          <cell r="AK636">
            <v>1039885</v>
          </cell>
          <cell r="AL636">
            <v>7501623.333333333</v>
          </cell>
          <cell r="AM636" t="str">
            <v>A</v>
          </cell>
          <cell r="AN636" t="str">
            <v>-</v>
          </cell>
          <cell r="AO636" t="str">
            <v>-</v>
          </cell>
          <cell r="AP636" t="str">
            <v>DKP</v>
          </cell>
          <cell r="AQ636" t="str">
            <v>MNT</v>
          </cell>
          <cell r="AR636" t="str">
            <v>TTL</v>
          </cell>
          <cell r="AS636" t="str">
            <v>TTL</v>
          </cell>
          <cell r="AT636" t="str">
            <v>-</v>
          </cell>
          <cell r="AU636" t="str">
            <v>KT</v>
          </cell>
          <cell r="AV636" t="str">
            <v>T</v>
          </cell>
          <cell r="AW636" t="str">
            <v>F</v>
          </cell>
        </row>
        <row r="637">
          <cell r="C637">
            <v>895675</v>
          </cell>
          <cell r="D637" t="str">
            <v>Mojokerto</v>
          </cell>
          <cell r="E637">
            <v>32839</v>
          </cell>
          <cell r="F637" t="str">
            <v>P</v>
          </cell>
          <cell r="G637" t="str">
            <v>Islam</v>
          </cell>
          <cell r="H637" t="str">
            <v>K/-</v>
          </cell>
          <cell r="I637" t="str">
            <v>3516102711890001</v>
          </cell>
          <cell r="J637"/>
          <cell r="K637"/>
          <cell r="L637" t="str">
            <v>bagusdimas@barata.id</v>
          </cell>
          <cell r="M637" t="str">
            <v>S1</v>
          </cell>
          <cell r="N637" t="str">
            <v>Ilmu Komunikasi</v>
          </cell>
          <cell r="O637"/>
          <cell r="P637">
            <v>2013</v>
          </cell>
          <cell r="Q637">
            <v>42445</v>
          </cell>
          <cell r="R637">
            <v>42629</v>
          </cell>
          <cell r="S637" t="str">
            <v>Definitif</v>
          </cell>
          <cell r="T637" t="str">
            <v>Staf Bagian Media Relation &amp; PKBL</v>
          </cell>
          <cell r="U637" t="str">
            <v>Staf Bagian Media Relation &amp; PKBL</v>
          </cell>
          <cell r="V637">
            <v>44104</v>
          </cell>
          <cell r="W637" t="str">
            <v>BAGIAN MEDIA RALATION &amp; PKBL</v>
          </cell>
          <cell r="X637" t="str">
            <v>SEKRETARIAT PERUSAHAAN</v>
          </cell>
          <cell r="Y637" t="str">
            <v>Support</v>
          </cell>
          <cell r="Z637">
            <v>5</v>
          </cell>
          <cell r="AA637">
            <v>4</v>
          </cell>
          <cell r="AB637">
            <v>44424</v>
          </cell>
          <cell r="AC637">
            <v>6900000</v>
          </cell>
          <cell r="AD637">
            <v>766667</v>
          </cell>
          <cell r="AE637">
            <v>1466708.333333333</v>
          </cell>
          <cell r="AF637">
            <v>0</v>
          </cell>
          <cell r="AG637">
            <v>9133375.3333333321</v>
          </cell>
          <cell r="AH637">
            <v>5175000</v>
          </cell>
          <cell r="AI637">
            <v>575000</v>
          </cell>
          <cell r="AJ637">
            <v>1466708.333333333</v>
          </cell>
          <cell r="AK637">
            <v>0</v>
          </cell>
          <cell r="AL637">
            <v>7216708.333333333</v>
          </cell>
          <cell r="AM637" t="str">
            <v>A</v>
          </cell>
          <cell r="AN637" t="str">
            <v>-</v>
          </cell>
          <cell r="AO637" t="str">
            <v>-</v>
          </cell>
          <cell r="AP637" t="str">
            <v>SKP</v>
          </cell>
          <cell r="AQ637" t="str">
            <v>-</v>
          </cell>
          <cell r="AR637" t="str">
            <v>TADM</v>
          </cell>
          <cell r="AS637" t="str">
            <v>TADM</v>
          </cell>
          <cell r="AT637" t="str">
            <v>-</v>
          </cell>
          <cell r="AU637" t="str">
            <v>KT</v>
          </cell>
          <cell r="AV637" t="str">
            <v>NT</v>
          </cell>
          <cell r="AW637" t="str">
            <v>F</v>
          </cell>
        </row>
        <row r="638">
          <cell r="C638">
            <v>895671</v>
          </cell>
          <cell r="D638" t="str">
            <v>Gresik</v>
          </cell>
          <cell r="E638">
            <v>32869</v>
          </cell>
          <cell r="F638" t="str">
            <v>W</v>
          </cell>
          <cell r="G638" t="str">
            <v>Islam</v>
          </cell>
          <cell r="H638" t="str">
            <v>K/1</v>
          </cell>
          <cell r="I638" t="str">
            <v>3525146712890005</v>
          </cell>
          <cell r="J638" t="str">
            <v>Jl. Dr. Wahidin SH Gang 24 RT 12 RW 03 No 67 Gresik</v>
          </cell>
          <cell r="K638" t="str">
            <v>6285755621165</v>
          </cell>
          <cell r="L638"/>
          <cell r="M638" t="str">
            <v>D3</v>
          </cell>
          <cell r="N638" t="str">
            <v>Administrasi Niaga</v>
          </cell>
          <cell r="O638"/>
          <cell r="P638">
            <v>2011</v>
          </cell>
          <cell r="Q638">
            <v>42445</v>
          </cell>
          <cell r="R638">
            <v>42629</v>
          </cell>
          <cell r="S638" t="str">
            <v>Definitif</v>
          </cell>
          <cell r="T638" t="str">
            <v xml:space="preserve">Junior Officer Bagian Administrasi Pemasaran </v>
          </cell>
          <cell r="U638" t="str">
            <v xml:space="preserve">Junior Officer Bagian Administrasi Pemasaran </v>
          </cell>
          <cell r="V638">
            <v>44061</v>
          </cell>
          <cell r="W638" t="str">
            <v>BAGIAN ADMINISTRASI PENJUALAN</v>
          </cell>
          <cell r="X638" t="str">
            <v>DIVISI INDUSTRI GULA &amp; AGRO</v>
          </cell>
          <cell r="Y638" t="str">
            <v>Support</v>
          </cell>
          <cell r="Z638">
            <v>5</v>
          </cell>
          <cell r="AA638">
            <v>3</v>
          </cell>
          <cell r="AB638">
            <v>44424</v>
          </cell>
          <cell r="AC638">
            <v>5900000</v>
          </cell>
          <cell r="AD638">
            <v>655556</v>
          </cell>
          <cell r="AE638">
            <v>767919.44444444403</v>
          </cell>
          <cell r="AF638">
            <v>0</v>
          </cell>
          <cell r="AG638">
            <v>7323475.444444444</v>
          </cell>
          <cell r="AH638">
            <v>4425000</v>
          </cell>
          <cell r="AI638">
            <v>491666.66666666674</v>
          </cell>
          <cell r="AJ638">
            <v>767919.44444444403</v>
          </cell>
          <cell r="AK638">
            <v>0</v>
          </cell>
          <cell r="AL638">
            <v>5684586.111111111</v>
          </cell>
          <cell r="AM638" t="str">
            <v>A</v>
          </cell>
          <cell r="AN638" t="str">
            <v>H</v>
          </cell>
          <cell r="AO638">
            <v>44743</v>
          </cell>
          <cell r="AP638" t="str">
            <v>DGA</v>
          </cell>
          <cell r="AQ638" t="str">
            <v>PEM</v>
          </cell>
          <cell r="AR638" t="str">
            <v>TPEM</v>
          </cell>
          <cell r="AS638" t="str">
            <v>TPEM</v>
          </cell>
          <cell r="AT638" t="str">
            <v>-</v>
          </cell>
          <cell r="AU638" t="str">
            <v>KT</v>
          </cell>
          <cell r="AV638" t="str">
            <v>NT</v>
          </cell>
          <cell r="AW638" t="str">
            <v>D</v>
          </cell>
        </row>
        <row r="639">
          <cell r="C639">
            <v>906220</v>
          </cell>
          <cell r="D639" t="str">
            <v>Talang Padang</v>
          </cell>
          <cell r="E639">
            <v>32876</v>
          </cell>
          <cell r="F639" t="str">
            <v>P</v>
          </cell>
          <cell r="G639" t="str">
            <v>Islam</v>
          </cell>
          <cell r="H639" t="str">
            <v>BK</v>
          </cell>
          <cell r="I639" t="str">
            <v>3525141801930001</v>
          </cell>
          <cell r="J639"/>
          <cell r="K639"/>
          <cell r="L639"/>
          <cell r="M639" t="str">
            <v>SMA/SMK</v>
          </cell>
          <cell r="N639" t="str">
            <v>-</v>
          </cell>
          <cell r="O639"/>
          <cell r="P639" t="str">
            <v>-</v>
          </cell>
          <cell r="Q639">
            <v>43374</v>
          </cell>
          <cell r="R639">
            <v>43374</v>
          </cell>
          <cell r="S639" t="str">
            <v>Definitif</v>
          </cell>
          <cell r="T639" t="str">
            <v>Operator Mesin</v>
          </cell>
          <cell r="U639" t="str">
            <v>Operator Mesin</v>
          </cell>
          <cell r="V639">
            <v>44105</v>
          </cell>
          <cell r="W639" t="str">
            <v>PRODUKSI FABRIKASI</v>
          </cell>
          <cell r="X639" t="str">
            <v>PABRIK KOMPONEN TURBIN</v>
          </cell>
          <cell r="Y639" t="str">
            <v>Core</v>
          </cell>
          <cell r="Z639">
            <v>6</v>
          </cell>
          <cell r="AA639">
            <v>1</v>
          </cell>
          <cell r="AB639">
            <v>44424</v>
          </cell>
          <cell r="AC639">
            <v>4500000</v>
          </cell>
          <cell r="AD639">
            <v>500000</v>
          </cell>
          <cell r="AE639">
            <v>548279.91666666698</v>
          </cell>
          <cell r="AF639">
            <v>0</v>
          </cell>
          <cell r="AG639">
            <v>5548279.916666667</v>
          </cell>
          <cell r="AH639">
            <v>3375000</v>
          </cell>
          <cell r="AI639">
            <v>375000</v>
          </cell>
          <cell r="AJ639">
            <v>548279.91666666698</v>
          </cell>
          <cell r="AK639">
            <v>0</v>
          </cell>
          <cell r="AL639">
            <v>4298279.916666667</v>
          </cell>
          <cell r="AM639" t="str">
            <v>A</v>
          </cell>
          <cell r="AN639" t="str">
            <v>-</v>
          </cell>
          <cell r="AO639" t="str">
            <v>-</v>
          </cell>
          <cell r="AP639" t="str">
            <v>PKT</v>
          </cell>
          <cell r="AQ639" t="str">
            <v>-</v>
          </cell>
          <cell r="AR639" t="str">
            <v>TL</v>
          </cell>
          <cell r="AS639" t="str">
            <v>TL</v>
          </cell>
          <cell r="AT639" t="str">
            <v>-</v>
          </cell>
          <cell r="AU639" t="str">
            <v>KT</v>
          </cell>
          <cell r="AV639" t="str">
            <v>T</v>
          </cell>
          <cell r="AW639" t="str">
            <v>C</v>
          </cell>
        </row>
        <row r="640">
          <cell r="C640">
            <v>905953</v>
          </cell>
          <cell r="D640" t="str">
            <v>Serang</v>
          </cell>
          <cell r="E640">
            <v>32898</v>
          </cell>
          <cell r="F640" t="str">
            <v>P</v>
          </cell>
          <cell r="G640" t="str">
            <v>Islam</v>
          </cell>
          <cell r="H640" t="str">
            <v>K/2</v>
          </cell>
          <cell r="I640" t="str">
            <v>3578141207660003</v>
          </cell>
          <cell r="J640" t="str">
            <v>Kp. Soge Rt.001 Rw.007 Panimbang Jln Raya Teluk Lada Pandeglang</v>
          </cell>
          <cell r="K640"/>
          <cell r="L640"/>
          <cell r="M640" t="str">
            <v>SMA/SMK</v>
          </cell>
          <cell r="N640" t="str">
            <v>-</v>
          </cell>
          <cell r="O640"/>
          <cell r="P640" t="str">
            <v>-</v>
          </cell>
          <cell r="Q640">
            <v>43374</v>
          </cell>
          <cell r="R640">
            <v>43374</v>
          </cell>
          <cell r="S640" t="str">
            <v>Definitif</v>
          </cell>
          <cell r="T640" t="str">
            <v>Operator Blasting</v>
          </cell>
          <cell r="U640" t="str">
            <v>Operator Blasting</v>
          </cell>
          <cell r="V640">
            <v>44105</v>
          </cell>
          <cell r="W640" t="str">
            <v>PRODUKSI FABRIKASI</v>
          </cell>
          <cell r="X640" t="str">
            <v>PABRIK KOMPONEN TURBIN</v>
          </cell>
          <cell r="Y640" t="str">
            <v>Core</v>
          </cell>
          <cell r="Z640">
            <v>6</v>
          </cell>
          <cell r="AA640">
            <v>1</v>
          </cell>
          <cell r="AB640">
            <v>44424</v>
          </cell>
          <cell r="AC640">
            <v>4500000</v>
          </cell>
          <cell r="AD640">
            <v>500000</v>
          </cell>
          <cell r="AE640">
            <v>69400</v>
          </cell>
          <cell r="AF640">
            <v>0</v>
          </cell>
          <cell r="AG640">
            <v>5069400</v>
          </cell>
          <cell r="AH640">
            <v>3375000</v>
          </cell>
          <cell r="AI640">
            <v>375000</v>
          </cell>
          <cell r="AJ640">
            <v>69400</v>
          </cell>
          <cell r="AK640">
            <v>0</v>
          </cell>
          <cell r="AL640">
            <v>3819400</v>
          </cell>
          <cell r="AM640" t="str">
            <v>A</v>
          </cell>
          <cell r="AN640" t="str">
            <v>-</v>
          </cell>
          <cell r="AO640" t="str">
            <v>-</v>
          </cell>
          <cell r="AP640" t="str">
            <v>PKT</v>
          </cell>
          <cell r="AQ640" t="str">
            <v>-</v>
          </cell>
          <cell r="AR640" t="str">
            <v>TL</v>
          </cell>
          <cell r="AS640" t="str">
            <v>TL</v>
          </cell>
          <cell r="AT640" t="str">
            <v>-</v>
          </cell>
          <cell r="AU640" t="str">
            <v>KT</v>
          </cell>
          <cell r="AV640" t="str">
            <v>T</v>
          </cell>
          <cell r="AW640" t="str">
            <v>C</v>
          </cell>
        </row>
        <row r="641">
          <cell r="C641">
            <v>905745</v>
          </cell>
          <cell r="D641" t="str">
            <v>Gresik</v>
          </cell>
          <cell r="E641">
            <v>32901</v>
          </cell>
          <cell r="F641" t="str">
            <v>P</v>
          </cell>
          <cell r="G641" t="str">
            <v>Islam</v>
          </cell>
          <cell r="H641" t="str">
            <v>K/2</v>
          </cell>
          <cell r="I641" t="str">
            <v>1205235606870000</v>
          </cell>
          <cell r="J641" t="str">
            <v>Ds.ngabetan rt.1rw.2 Gresik</v>
          </cell>
          <cell r="K641" t="str">
            <v>6281231851771</v>
          </cell>
          <cell r="L641"/>
          <cell r="M641" t="str">
            <v>SMK</v>
          </cell>
          <cell r="N641" t="str">
            <v>Teknik Mesin</v>
          </cell>
          <cell r="O641"/>
          <cell r="P641">
            <v>2008</v>
          </cell>
          <cell r="Q641">
            <v>42932</v>
          </cell>
          <cell r="R641">
            <v>43055</v>
          </cell>
          <cell r="S641" t="str">
            <v>Definitif</v>
          </cell>
          <cell r="T641" t="str">
            <v xml:space="preserve">Pelaksana Model  </v>
          </cell>
          <cell r="U641" t="str">
            <v xml:space="preserve">Pelaksana Model  </v>
          </cell>
          <cell r="V641" t="str">
            <v>-</v>
          </cell>
          <cell r="W641" t="str">
            <v>BAGIAN PRODUKSI PENGECORAN 1</v>
          </cell>
          <cell r="X641" t="str">
            <v>PABRIK PENGECORAN</v>
          </cell>
          <cell r="Y641" t="str">
            <v>Core</v>
          </cell>
          <cell r="Z641">
            <v>6</v>
          </cell>
          <cell r="AA641">
            <v>1</v>
          </cell>
          <cell r="AB641">
            <v>44424</v>
          </cell>
          <cell r="AC641">
            <v>4500000</v>
          </cell>
          <cell r="AD641">
            <v>500000</v>
          </cell>
          <cell r="AE641">
            <v>443100</v>
          </cell>
          <cell r="AF641">
            <v>0</v>
          </cell>
          <cell r="AG641">
            <v>5443100</v>
          </cell>
          <cell r="AH641">
            <v>3375000</v>
          </cell>
          <cell r="AI641">
            <v>375000</v>
          </cell>
          <cell r="AJ641">
            <v>443100</v>
          </cell>
          <cell r="AK641">
            <v>0</v>
          </cell>
          <cell r="AL641">
            <v>4193100</v>
          </cell>
          <cell r="AM641" t="str">
            <v>A</v>
          </cell>
          <cell r="AN641" t="str">
            <v>-</v>
          </cell>
          <cell r="AO641" t="str">
            <v>-</v>
          </cell>
          <cell r="AP641" t="str">
            <v>FOU</v>
          </cell>
          <cell r="AQ641" t="str">
            <v>-</v>
          </cell>
          <cell r="AR641" t="str">
            <v>TL</v>
          </cell>
          <cell r="AS641" t="str">
            <v>TL</v>
          </cell>
          <cell r="AT641" t="str">
            <v>BP</v>
          </cell>
          <cell r="AU641" t="str">
            <v>KT</v>
          </cell>
          <cell r="AV641" t="str">
            <v>T</v>
          </cell>
          <cell r="AW641" t="str">
            <v>C</v>
          </cell>
        </row>
        <row r="642">
          <cell r="C642">
            <v>906318</v>
          </cell>
          <cell r="D642" t="str">
            <v>Gresik</v>
          </cell>
          <cell r="E642">
            <v>32902</v>
          </cell>
          <cell r="F642" t="str">
            <v>P</v>
          </cell>
          <cell r="G642" t="str">
            <v>Islam</v>
          </cell>
          <cell r="H642" t="str">
            <v>K/2</v>
          </cell>
          <cell r="I642"/>
          <cell r="J642"/>
          <cell r="K642"/>
          <cell r="L642"/>
          <cell r="M642" t="str">
            <v>SMK</v>
          </cell>
          <cell r="N642" t="str">
            <v>Teknik Mesin</v>
          </cell>
          <cell r="O642"/>
          <cell r="P642" t="str">
            <v>-</v>
          </cell>
          <cell r="Q642">
            <v>43877</v>
          </cell>
          <cell r="R642">
            <v>44243</v>
          </cell>
          <cell r="S642" t="str">
            <v>Definitif</v>
          </cell>
          <cell r="T642" t="str">
            <v>Pelaksana Las Listrik Manual</v>
          </cell>
          <cell r="U642" t="str">
            <v>Pelaksana Las Listrik Manual</v>
          </cell>
          <cell r="V642" t="str">
            <v>-</v>
          </cell>
          <cell r="W642" t="str">
            <v>BAGIAN PRODUKSI PABRIK PERALATAN INDUSTRI 2</v>
          </cell>
          <cell r="X642" t="str">
            <v>PABRIK PERALATAN INDUSTRI</v>
          </cell>
          <cell r="Y642" t="str">
            <v>Core</v>
          </cell>
          <cell r="Z642">
            <v>6</v>
          </cell>
          <cell r="AA642">
            <v>1</v>
          </cell>
          <cell r="AB642">
            <v>44424</v>
          </cell>
          <cell r="AC642">
            <v>4500000</v>
          </cell>
          <cell r="AD642">
            <v>500000</v>
          </cell>
          <cell r="AE642">
            <v>35100</v>
          </cell>
          <cell r="AF642">
            <v>0</v>
          </cell>
          <cell r="AG642">
            <v>5035100</v>
          </cell>
          <cell r="AH642">
            <v>3375000</v>
          </cell>
          <cell r="AI642">
            <v>375000</v>
          </cell>
          <cell r="AJ642">
            <v>35100</v>
          </cell>
          <cell r="AK642">
            <v>0</v>
          </cell>
          <cell r="AL642">
            <v>3785100</v>
          </cell>
          <cell r="AM642" t="str">
            <v>A</v>
          </cell>
          <cell r="AN642" t="str">
            <v>H</v>
          </cell>
          <cell r="AO642">
            <v>44743</v>
          </cell>
          <cell r="AP642" t="str">
            <v>PPI</v>
          </cell>
          <cell r="AQ642" t="str">
            <v>-</v>
          </cell>
          <cell r="AR642" t="str">
            <v>TL</v>
          </cell>
          <cell r="AS642" t="str">
            <v>TL</v>
          </cell>
          <cell r="AT642" t="str">
            <v>BP</v>
          </cell>
          <cell r="AU642" t="str">
            <v>KT</v>
          </cell>
          <cell r="AV642" t="str">
            <v>T</v>
          </cell>
          <cell r="AW642" t="str">
            <v>C</v>
          </cell>
        </row>
        <row r="643">
          <cell r="C643">
            <v>905534</v>
          </cell>
          <cell r="D643" t="str">
            <v>Gresik</v>
          </cell>
          <cell r="E643">
            <v>32914</v>
          </cell>
          <cell r="F643" t="str">
            <v>W</v>
          </cell>
          <cell r="G643" t="str">
            <v>Islam</v>
          </cell>
          <cell r="H643" t="str">
            <v>K/1</v>
          </cell>
          <cell r="I643" t="str">
            <v>3525105002900002</v>
          </cell>
          <cell r="J643" t="str">
            <v>Karangrejo RT 06 RW 03 Manyar Gresik Gresik</v>
          </cell>
          <cell r="K643"/>
          <cell r="L643" t="str">
            <v>izzatul.fitriani@barata.id</v>
          </cell>
          <cell r="M643" t="str">
            <v>S1</v>
          </cell>
          <cell r="N643" t="str">
            <v xml:space="preserve">Teknik Mesin </v>
          </cell>
          <cell r="O643" t="str">
            <v>Institut Teknologi Sepuluh Nopember</v>
          </cell>
          <cell r="P643">
            <v>2012</v>
          </cell>
          <cell r="Q643">
            <v>41410</v>
          </cell>
          <cell r="R643">
            <v>41533</v>
          </cell>
          <cell r="S643" t="str">
            <v>Definitif</v>
          </cell>
          <cell r="T643" t="str">
            <v>Staf Teknik</v>
          </cell>
          <cell r="U643" t="str">
            <v>Staf Teknik</v>
          </cell>
          <cell r="V643">
            <v>44697</v>
          </cell>
          <cell r="W643" t="str">
            <v>BAGIAN TEKNIK</v>
          </cell>
          <cell r="X643" t="str">
            <v>DIVISI INDUSTRI KOMPONEN &amp; PERMESINAN</v>
          </cell>
          <cell r="Y643" t="str">
            <v>Core</v>
          </cell>
          <cell r="Z643">
            <v>5</v>
          </cell>
          <cell r="AA643">
            <v>5</v>
          </cell>
          <cell r="AB643">
            <v>44424</v>
          </cell>
          <cell r="AC643">
            <v>7900000</v>
          </cell>
          <cell r="AD643">
            <v>877778</v>
          </cell>
          <cell r="AE643">
            <v>907597.22222222202</v>
          </cell>
          <cell r="AF643">
            <v>0</v>
          </cell>
          <cell r="AG643">
            <v>9685375.222222222</v>
          </cell>
          <cell r="AH643">
            <v>5925000</v>
          </cell>
          <cell r="AI643">
            <v>658333.33333333326</v>
          </cell>
          <cell r="AJ643">
            <v>907597.22222222202</v>
          </cell>
          <cell r="AK643">
            <v>0</v>
          </cell>
          <cell r="AL643">
            <v>7490930.555555555</v>
          </cell>
          <cell r="AM643" t="str">
            <v>A</v>
          </cell>
          <cell r="AN643" t="str">
            <v>H</v>
          </cell>
          <cell r="AO643">
            <v>44743</v>
          </cell>
          <cell r="AP643" t="str">
            <v>DKP</v>
          </cell>
          <cell r="AQ643" t="str">
            <v>PEM</v>
          </cell>
          <cell r="AR643" t="str">
            <v>TTL</v>
          </cell>
          <cell r="AS643" t="str">
            <v>TTL</v>
          </cell>
          <cell r="AT643" t="str">
            <v>-</v>
          </cell>
          <cell r="AU643" t="str">
            <v>KT</v>
          </cell>
          <cell r="AV643" t="str">
            <v>T</v>
          </cell>
          <cell r="AW643" t="str">
            <v>F</v>
          </cell>
        </row>
        <row r="644">
          <cell r="C644">
            <v>906231</v>
          </cell>
          <cell r="D644" t="str">
            <v>Kebumen</v>
          </cell>
          <cell r="E644">
            <v>32942</v>
          </cell>
          <cell r="F644" t="str">
            <v>P</v>
          </cell>
          <cell r="G644" t="str">
            <v>Islam</v>
          </cell>
          <cell r="H644" t="str">
            <v>K/0</v>
          </cell>
          <cell r="I644" t="str">
            <v>3604301009850003</v>
          </cell>
          <cell r="J644" t="str">
            <v>Pci Blok B 36 No 18 Rt02/05  Cilegon</v>
          </cell>
          <cell r="K644"/>
          <cell r="L644"/>
          <cell r="M644" t="str">
            <v>SMA/SMK</v>
          </cell>
          <cell r="N644" t="str">
            <v>-</v>
          </cell>
          <cell r="O644"/>
          <cell r="P644" t="str">
            <v>-</v>
          </cell>
          <cell r="Q644">
            <v>43374</v>
          </cell>
          <cell r="R644">
            <v>43374</v>
          </cell>
          <cell r="S644" t="str">
            <v>Definitif</v>
          </cell>
          <cell r="T644" t="str">
            <v>Operator Mesin</v>
          </cell>
          <cell r="U644" t="str">
            <v>Operator Mesin</v>
          </cell>
          <cell r="V644">
            <v>44105</v>
          </cell>
          <cell r="W644" t="str">
            <v>PRODUKSI FABRIKASI</v>
          </cell>
          <cell r="X644" t="str">
            <v>PABRIK KOMPONEN TURBIN</v>
          </cell>
          <cell r="Y644" t="str">
            <v>Core</v>
          </cell>
          <cell r="Z644">
            <v>6</v>
          </cell>
          <cell r="AA644">
            <v>1</v>
          </cell>
          <cell r="AB644">
            <v>44424</v>
          </cell>
          <cell r="AC644">
            <v>4500000</v>
          </cell>
          <cell r="AD644">
            <v>500000</v>
          </cell>
          <cell r="AE644">
            <v>763206.25</v>
          </cell>
          <cell r="AF644">
            <v>0</v>
          </cell>
          <cell r="AG644">
            <v>5763206.25</v>
          </cell>
          <cell r="AH644">
            <v>3375000</v>
          </cell>
          <cell r="AI644">
            <v>375000</v>
          </cell>
          <cell r="AJ644">
            <v>763206.25</v>
          </cell>
          <cell r="AK644">
            <v>0</v>
          </cell>
          <cell r="AL644">
            <v>4513206.25</v>
          </cell>
          <cell r="AM644" t="str">
            <v>A</v>
          </cell>
          <cell r="AN644" t="str">
            <v>-</v>
          </cell>
          <cell r="AO644" t="str">
            <v>-</v>
          </cell>
          <cell r="AP644" t="str">
            <v>PKT</v>
          </cell>
          <cell r="AQ644" t="str">
            <v>-</v>
          </cell>
          <cell r="AR644" t="str">
            <v>TL</v>
          </cell>
          <cell r="AS644" t="str">
            <v>TL</v>
          </cell>
          <cell r="AT644" t="str">
            <v>-</v>
          </cell>
          <cell r="AU644" t="str">
            <v>KT</v>
          </cell>
          <cell r="AV644" t="str">
            <v>T</v>
          </cell>
          <cell r="AW644" t="str">
            <v>C</v>
          </cell>
        </row>
        <row r="645">
          <cell r="C645">
            <v>906300</v>
          </cell>
          <cell r="D645" t="str">
            <v>Sidoarjo</v>
          </cell>
          <cell r="E645">
            <v>32943</v>
          </cell>
          <cell r="F645" t="str">
            <v>P</v>
          </cell>
          <cell r="G645" t="str">
            <v>Islam</v>
          </cell>
          <cell r="H645" t="str">
            <v>K/2</v>
          </cell>
          <cell r="I645"/>
          <cell r="J645"/>
          <cell r="K645"/>
          <cell r="L645"/>
          <cell r="M645" t="str">
            <v>SMK</v>
          </cell>
          <cell r="N645" t="str">
            <v>Teknik Listrik</v>
          </cell>
          <cell r="O645"/>
          <cell r="P645" t="str">
            <v>-</v>
          </cell>
          <cell r="Q645">
            <v>43877</v>
          </cell>
          <cell r="R645">
            <v>44243</v>
          </cell>
          <cell r="S645" t="str">
            <v>Definitif</v>
          </cell>
          <cell r="T645" t="str">
            <v>Pelaksana Pemeliharaan Listrik</v>
          </cell>
          <cell r="U645" t="str">
            <v>Pelaksana Pemeliharaan Listrik</v>
          </cell>
          <cell r="V645" t="str">
            <v>-</v>
          </cell>
          <cell r="W645" t="str">
            <v>BAGIAN PERENCANAAN PEMELIHARAAN</v>
          </cell>
          <cell r="X645" t="str">
            <v>DIVISI INDUSTRI KOMPONEN &amp; PERMESINAN</v>
          </cell>
          <cell r="Y645" t="str">
            <v>Core</v>
          </cell>
          <cell r="Z645">
            <v>6</v>
          </cell>
          <cell r="AA645">
            <v>1</v>
          </cell>
          <cell r="AB645">
            <v>44424</v>
          </cell>
          <cell r="AC645">
            <v>4500000</v>
          </cell>
          <cell r="AD645">
            <v>500000</v>
          </cell>
          <cell r="AE645">
            <v>35100</v>
          </cell>
          <cell r="AF645">
            <v>0</v>
          </cell>
          <cell r="AG645">
            <v>5035100</v>
          </cell>
          <cell r="AH645">
            <v>2250000</v>
          </cell>
          <cell r="AI645">
            <v>0</v>
          </cell>
          <cell r="AJ645">
            <v>0</v>
          </cell>
          <cell r="AK645">
            <v>0</v>
          </cell>
          <cell r="AL645">
            <v>2250000</v>
          </cell>
          <cell r="AM645" t="str">
            <v>A</v>
          </cell>
          <cell r="AN645" t="str">
            <v>H</v>
          </cell>
          <cell r="AO645">
            <v>44562</v>
          </cell>
          <cell r="AP645" t="str">
            <v>DKP</v>
          </cell>
          <cell r="AQ645" t="str">
            <v>MNT</v>
          </cell>
          <cell r="AR645" t="str">
            <v>TTL</v>
          </cell>
          <cell r="AS645" t="str">
            <v>TTL</v>
          </cell>
          <cell r="AT645" t="str">
            <v>-</v>
          </cell>
          <cell r="AU645" t="str">
            <v>KT</v>
          </cell>
          <cell r="AV645" t="str">
            <v>T</v>
          </cell>
          <cell r="AW645" t="str">
            <v>C</v>
          </cell>
        </row>
        <row r="646">
          <cell r="C646">
            <v>906242</v>
          </cell>
          <cell r="D646" t="str">
            <v>Lampung</v>
          </cell>
          <cell r="E646">
            <v>32958</v>
          </cell>
          <cell r="F646" t="str">
            <v>P</v>
          </cell>
          <cell r="G646" t="str">
            <v>Islam</v>
          </cell>
          <cell r="H646" t="str">
            <v>K/2</v>
          </cell>
          <cell r="I646" t="str">
            <v>3672052603900001</v>
          </cell>
          <cell r="J646"/>
          <cell r="K646"/>
          <cell r="L646"/>
          <cell r="M646" t="str">
            <v>SMA/SMK</v>
          </cell>
          <cell r="N646" t="str">
            <v>Tekhnik Mesin Industri</v>
          </cell>
          <cell r="O646"/>
          <cell r="P646" t="str">
            <v>-</v>
          </cell>
          <cell r="Q646">
            <v>43374</v>
          </cell>
          <cell r="R646">
            <v>43374</v>
          </cell>
          <cell r="S646" t="str">
            <v>Definitif</v>
          </cell>
          <cell r="T646" t="str">
            <v>Pelaksana Pemeriksa Barang</v>
          </cell>
          <cell r="U646" t="str">
            <v>Pelaksana Pemeriksa Barang</v>
          </cell>
          <cell r="V646">
            <v>44105</v>
          </cell>
          <cell r="W646" t="str">
            <v>UNIT PENGENDALIAN KUALITAS</v>
          </cell>
          <cell r="X646" t="str">
            <v>PABRIK KOMPONEN TURBIN</v>
          </cell>
          <cell r="Y646" t="str">
            <v>Core</v>
          </cell>
          <cell r="Z646">
            <v>6</v>
          </cell>
          <cell r="AA646">
            <v>1</v>
          </cell>
          <cell r="AB646">
            <v>44424</v>
          </cell>
          <cell r="AC646">
            <v>4500000</v>
          </cell>
          <cell r="AD646">
            <v>500000</v>
          </cell>
          <cell r="AE646">
            <v>-292200</v>
          </cell>
          <cell r="AF646">
            <v>0</v>
          </cell>
          <cell r="AG646">
            <v>4707800</v>
          </cell>
          <cell r="AH646">
            <v>2250000</v>
          </cell>
          <cell r="AI646">
            <v>0</v>
          </cell>
          <cell r="AJ646">
            <v>0</v>
          </cell>
          <cell r="AK646">
            <v>0</v>
          </cell>
          <cell r="AL646">
            <v>2250000</v>
          </cell>
          <cell r="AM646" t="str">
            <v>A</v>
          </cell>
          <cell r="AN646" t="str">
            <v>-</v>
          </cell>
          <cell r="AO646">
            <v>44636</v>
          </cell>
          <cell r="AP646" t="str">
            <v>PKT</v>
          </cell>
          <cell r="AQ646" t="str">
            <v>-</v>
          </cell>
          <cell r="AR646" t="str">
            <v>TTL</v>
          </cell>
          <cell r="AS646" t="str">
            <v>TL</v>
          </cell>
          <cell r="AT646" t="str">
            <v>-</v>
          </cell>
          <cell r="AU646" t="str">
            <v>KT</v>
          </cell>
          <cell r="AV646" t="str">
            <v>T</v>
          </cell>
          <cell r="AW646" t="str">
            <v>C</v>
          </cell>
        </row>
        <row r="647">
          <cell r="C647">
            <v>905788</v>
          </cell>
          <cell r="D647" t="str">
            <v>Lamongan</v>
          </cell>
          <cell r="E647">
            <v>32962</v>
          </cell>
          <cell r="F647" t="str">
            <v>P</v>
          </cell>
          <cell r="G647" t="str">
            <v>Islam</v>
          </cell>
          <cell r="H647" t="str">
            <v>K/-</v>
          </cell>
          <cell r="I647" t="str">
            <v>3524053003900003</v>
          </cell>
          <cell r="J647" t="str">
            <v>Jl. Kartini no. 87 rt 02 rw 06 Babat Lamongan</v>
          </cell>
          <cell r="K647"/>
          <cell r="L647" t="str">
            <v>ahmadriskhi@barata.id</v>
          </cell>
          <cell r="M647" t="str">
            <v>S1</v>
          </cell>
          <cell r="N647" t="str">
            <v xml:space="preserve">Manajemen </v>
          </cell>
          <cell r="O647" t="str">
            <v>Universitas Negeri Malang</v>
          </cell>
          <cell r="P647">
            <v>2012</v>
          </cell>
          <cell r="Q647">
            <v>43088</v>
          </cell>
          <cell r="R647">
            <v>43313</v>
          </cell>
          <cell r="S647" t="str">
            <v>Definitif</v>
          </cell>
          <cell r="T647" t="str">
            <v>Junior Officer Bagian Organisasi &amp; Tata Laksana</v>
          </cell>
          <cell r="U647" t="str">
            <v>Junior Officer Bagian Organisasi &amp; Tata Laksana</v>
          </cell>
          <cell r="V647">
            <v>44104</v>
          </cell>
          <cell r="W647" t="str">
            <v>BAGIAN ORGANISASI &amp; TATA LAKSANA</v>
          </cell>
          <cell r="X647" t="str">
            <v>BIRO HUMAN CAPITAL</v>
          </cell>
          <cell r="Y647" t="str">
            <v>Support</v>
          </cell>
          <cell r="Z647">
            <v>5</v>
          </cell>
          <cell r="AA647">
            <v>4</v>
          </cell>
          <cell r="AB647">
            <v>44424</v>
          </cell>
          <cell r="AC647">
            <v>6900000</v>
          </cell>
          <cell r="AD647">
            <v>766667</v>
          </cell>
          <cell r="AE647">
            <v>-343191.66666666698</v>
          </cell>
          <cell r="AF647">
            <v>0</v>
          </cell>
          <cell r="AG647">
            <v>7323475.333333333</v>
          </cell>
          <cell r="AH647">
            <v>5175000</v>
          </cell>
          <cell r="AI647">
            <v>575000</v>
          </cell>
          <cell r="AJ647">
            <v>-343191.66666666698</v>
          </cell>
          <cell r="AK647">
            <v>0</v>
          </cell>
          <cell r="AL647">
            <v>5406808.333333333</v>
          </cell>
          <cell r="AM647" t="str">
            <v>A</v>
          </cell>
          <cell r="AN647" t="str">
            <v>-</v>
          </cell>
          <cell r="AO647" t="str">
            <v>-</v>
          </cell>
          <cell r="AP647" t="str">
            <v>BHC</v>
          </cell>
          <cell r="AQ647" t="str">
            <v>-</v>
          </cell>
          <cell r="AR647" t="str">
            <v>TADM</v>
          </cell>
          <cell r="AS647" t="str">
            <v>TADM</v>
          </cell>
          <cell r="AT647" t="str">
            <v>-</v>
          </cell>
          <cell r="AU647" t="str">
            <v>KT</v>
          </cell>
          <cell r="AV647" t="str">
            <v>NT</v>
          </cell>
          <cell r="AW647" t="str">
            <v>F</v>
          </cell>
        </row>
        <row r="648">
          <cell r="C648">
            <v>905985</v>
          </cell>
          <cell r="D648" t="str">
            <v>Serang</v>
          </cell>
          <cell r="E648">
            <v>32969</v>
          </cell>
          <cell r="F648" t="str">
            <v>P</v>
          </cell>
          <cell r="G648" t="str">
            <v>Islam</v>
          </cell>
          <cell r="H648" t="str">
            <v>K/1</v>
          </cell>
          <cell r="I648" t="str">
            <v>3208190604900003</v>
          </cell>
          <cell r="J648" t="str">
            <v>Link. Luwung Sawo Rt.001/007 Kel.Kebonsari Kec.Citangkil Cilegon</v>
          </cell>
          <cell r="K648"/>
          <cell r="L648"/>
          <cell r="M648" t="str">
            <v>SMA/SMK</v>
          </cell>
          <cell r="N648" t="str">
            <v>-</v>
          </cell>
          <cell r="O648"/>
          <cell r="P648" t="str">
            <v>-</v>
          </cell>
          <cell r="Q648">
            <v>43374</v>
          </cell>
          <cell r="R648">
            <v>43374</v>
          </cell>
          <cell r="S648" t="str">
            <v>Definitif</v>
          </cell>
          <cell r="T648" t="str">
            <v>Fitter</v>
          </cell>
          <cell r="U648" t="str">
            <v>Fitter</v>
          </cell>
          <cell r="V648">
            <v>44105</v>
          </cell>
          <cell r="W648" t="str">
            <v>PRODUKSI FABRIKASI</v>
          </cell>
          <cell r="X648" t="str">
            <v>PABRIK KOMPONEN TURBIN</v>
          </cell>
          <cell r="Y648" t="str">
            <v>Core</v>
          </cell>
          <cell r="Z648">
            <v>6</v>
          </cell>
          <cell r="AA648">
            <v>1</v>
          </cell>
          <cell r="AB648">
            <v>44424</v>
          </cell>
          <cell r="AC648">
            <v>4500000</v>
          </cell>
          <cell r="AD648">
            <v>500000</v>
          </cell>
          <cell r="AE648">
            <v>225129.16666666698</v>
          </cell>
          <cell r="AF648">
            <v>0</v>
          </cell>
          <cell r="AG648">
            <v>5225129.166666667</v>
          </cell>
          <cell r="AH648">
            <v>3375000</v>
          </cell>
          <cell r="AI648">
            <v>375000</v>
          </cell>
          <cell r="AJ648">
            <v>225129.16666666698</v>
          </cell>
          <cell r="AK648">
            <v>0</v>
          </cell>
          <cell r="AL648">
            <v>3975129.166666667</v>
          </cell>
          <cell r="AM648" t="str">
            <v>A</v>
          </cell>
          <cell r="AN648" t="str">
            <v>-</v>
          </cell>
          <cell r="AO648" t="str">
            <v>-</v>
          </cell>
          <cell r="AP648" t="str">
            <v>PKT</v>
          </cell>
          <cell r="AQ648" t="str">
            <v>-</v>
          </cell>
          <cell r="AR648" t="str">
            <v>TL</v>
          </cell>
          <cell r="AS648" t="str">
            <v>TL</v>
          </cell>
          <cell r="AT648" t="str">
            <v>-</v>
          </cell>
          <cell r="AU648" t="str">
            <v>KT</v>
          </cell>
          <cell r="AV648" t="str">
            <v>T</v>
          </cell>
          <cell r="AW648" t="str">
            <v>C</v>
          </cell>
        </row>
        <row r="649">
          <cell r="C649">
            <v>905613</v>
          </cell>
          <cell r="D649" t="str">
            <v>Surabaya</v>
          </cell>
          <cell r="E649">
            <v>32975</v>
          </cell>
          <cell r="F649" t="str">
            <v>P</v>
          </cell>
          <cell r="G649" t="str">
            <v>Islam</v>
          </cell>
          <cell r="H649" t="str">
            <v>BK</v>
          </cell>
          <cell r="I649" t="str">
            <v>3578151204900001</v>
          </cell>
          <cell r="J649"/>
          <cell r="K649"/>
          <cell r="L649"/>
          <cell r="M649" t="str">
            <v>S1</v>
          </cell>
          <cell r="N649" t="str">
            <v xml:space="preserve"> Teknik Industri </v>
          </cell>
          <cell r="O649"/>
          <cell r="P649">
            <v>2014</v>
          </cell>
          <cell r="Q649">
            <v>42186</v>
          </cell>
          <cell r="R649">
            <v>42401</v>
          </cell>
          <cell r="S649" t="str">
            <v>Definitif</v>
          </cell>
          <cell r="T649" t="str">
            <v xml:space="preserve">Staf   </v>
          </cell>
          <cell r="U649" t="str">
            <v xml:space="preserve">Staf   </v>
          </cell>
          <cell r="V649">
            <v>43389</v>
          </cell>
          <cell r="W649" t="str">
            <v>BIDANG OPERASI</v>
          </cell>
          <cell r="X649" t="str">
            <v>DIVISI OIL &amp; GAS</v>
          </cell>
          <cell r="Y649" t="str">
            <v>Core</v>
          </cell>
          <cell r="Z649">
            <v>5</v>
          </cell>
          <cell r="AA649">
            <v>5</v>
          </cell>
          <cell r="AB649">
            <v>44424</v>
          </cell>
          <cell r="AC649">
            <v>7900000</v>
          </cell>
          <cell r="AD649">
            <v>877778</v>
          </cell>
          <cell r="AE649">
            <v>631597.22222222202</v>
          </cell>
          <cell r="AF649">
            <v>0</v>
          </cell>
          <cell r="AG649">
            <v>9409375.222222222</v>
          </cell>
          <cell r="AH649">
            <v>5925000</v>
          </cell>
          <cell r="AI649">
            <v>658333.33333333326</v>
          </cell>
          <cell r="AJ649">
            <v>631597.22222222202</v>
          </cell>
          <cell r="AK649">
            <v>0</v>
          </cell>
          <cell r="AL649">
            <v>7214930.555555555</v>
          </cell>
          <cell r="AM649" t="str">
            <v>A</v>
          </cell>
          <cell r="AN649" t="str">
            <v>-</v>
          </cell>
          <cell r="AO649" t="str">
            <v>-</v>
          </cell>
          <cell r="AP649" t="str">
            <v>DMG</v>
          </cell>
          <cell r="AQ649" t="str">
            <v>OPS</v>
          </cell>
          <cell r="AR649" t="str">
            <v>TTL</v>
          </cell>
          <cell r="AS649" t="str">
            <v>TTL</v>
          </cell>
          <cell r="AT649" t="str">
            <v>-</v>
          </cell>
          <cell r="AU649" t="str">
            <v>KT</v>
          </cell>
          <cell r="AV649" t="str">
            <v>T</v>
          </cell>
          <cell r="AW649" t="str">
            <v>F</v>
          </cell>
        </row>
        <row r="650">
          <cell r="C650">
            <v>905802</v>
          </cell>
          <cell r="D650" t="str">
            <v>Paniai</v>
          </cell>
          <cell r="E650">
            <v>32981</v>
          </cell>
          <cell r="F650" t="str">
            <v>W</v>
          </cell>
          <cell r="G650" t="str">
            <v>Islam</v>
          </cell>
          <cell r="H650" t="str">
            <v>K/-</v>
          </cell>
          <cell r="I650" t="str">
            <v>3318105804900006</v>
          </cell>
          <cell r="J650" t="str">
            <v>Ds Panjunan Rt02/Rw01,Pati,Jawa Tengah Pati</v>
          </cell>
          <cell r="K650"/>
          <cell r="L650"/>
          <cell r="M650" t="str">
            <v>S1</v>
          </cell>
          <cell r="N650" t="str">
            <v xml:space="preserve"> Teknik Fisika</v>
          </cell>
          <cell r="O650" t="str">
            <v>Institut Teknologi Sepuluh Nopember</v>
          </cell>
          <cell r="P650">
            <v>2012</v>
          </cell>
          <cell r="Q650">
            <v>43313</v>
          </cell>
          <cell r="R650">
            <v>43525</v>
          </cell>
          <cell r="S650" t="str">
            <v>Definitif</v>
          </cell>
          <cell r="T650" t="str">
            <v>Staf Teknik</v>
          </cell>
          <cell r="U650" t="str">
            <v>Staf Teknik</v>
          </cell>
          <cell r="V650">
            <v>44410</v>
          </cell>
          <cell r="W650" t="str">
            <v>BIDANG OPERASI</v>
          </cell>
          <cell r="X650" t="str">
            <v>DIVISI OIL &amp; GAS</v>
          </cell>
          <cell r="Y650" t="str">
            <v>Core</v>
          </cell>
          <cell r="Z650">
            <v>5</v>
          </cell>
          <cell r="AA650">
            <v>4</v>
          </cell>
          <cell r="AB650">
            <v>44424</v>
          </cell>
          <cell r="AC650">
            <v>6900000</v>
          </cell>
          <cell r="AD650">
            <v>766667</v>
          </cell>
          <cell r="AE650">
            <v>822383.33333333302</v>
          </cell>
          <cell r="AF650">
            <v>0</v>
          </cell>
          <cell r="AG650">
            <v>8489050.3333333321</v>
          </cell>
          <cell r="AH650">
            <v>5175000</v>
          </cell>
          <cell r="AI650">
            <v>575000</v>
          </cell>
          <cell r="AJ650">
            <v>822383.33333333302</v>
          </cell>
          <cell r="AK650">
            <v>0</v>
          </cell>
          <cell r="AL650">
            <v>6572383.333333333</v>
          </cell>
          <cell r="AM650" t="str">
            <v>A</v>
          </cell>
          <cell r="AN650" t="str">
            <v>H</v>
          </cell>
          <cell r="AO650">
            <v>44743</v>
          </cell>
          <cell r="AP650" t="str">
            <v>DMG</v>
          </cell>
          <cell r="AQ650" t="str">
            <v>OPS</v>
          </cell>
          <cell r="AR650" t="str">
            <v>TTL</v>
          </cell>
          <cell r="AS650" t="str">
            <v>TTL</v>
          </cell>
          <cell r="AT650" t="str">
            <v>-</v>
          </cell>
          <cell r="AU650" t="str">
            <v>KT</v>
          </cell>
          <cell r="AV650" t="str">
            <v>T</v>
          </cell>
          <cell r="AW650" t="str">
            <v>F</v>
          </cell>
        </row>
        <row r="651">
          <cell r="C651">
            <v>905626</v>
          </cell>
          <cell r="D651" t="str">
            <v>Surabaya</v>
          </cell>
          <cell r="E651">
            <v>33023</v>
          </cell>
          <cell r="F651" t="str">
            <v>P</v>
          </cell>
          <cell r="G651" t="str">
            <v>Islam</v>
          </cell>
          <cell r="H651" t="str">
            <v>BK</v>
          </cell>
          <cell r="I651" t="str">
            <v>3578253005900002</v>
          </cell>
          <cell r="J651"/>
          <cell r="K651"/>
          <cell r="L651"/>
          <cell r="M651" t="str">
            <v>S1</v>
          </cell>
          <cell r="N651" t="str">
            <v>Teknik Industri</v>
          </cell>
          <cell r="O651"/>
          <cell r="P651">
            <v>2012</v>
          </cell>
          <cell r="Q651">
            <v>42186</v>
          </cell>
          <cell r="R651">
            <v>42401</v>
          </cell>
          <cell r="S651" t="str">
            <v>Pgs.</v>
          </cell>
          <cell r="T651" t="str">
            <v>Manager Perencanaan Material &amp; Produksi</v>
          </cell>
          <cell r="U651" t="str">
            <v>Pgs. Manager Perencanaan Material &amp; Produksi</v>
          </cell>
          <cell r="V651">
            <v>44593</v>
          </cell>
          <cell r="W651" t="str">
            <v>BAGIAN PERENCANAAN MATERIAL &amp; PRODUKSI</v>
          </cell>
          <cell r="X651" t="str">
            <v>DIVISI SUMBER DAYA AIR</v>
          </cell>
          <cell r="Y651" t="str">
            <v>Core</v>
          </cell>
          <cell r="Z651">
            <v>3</v>
          </cell>
          <cell r="AA651">
            <v>4</v>
          </cell>
          <cell r="AB651">
            <v>44424</v>
          </cell>
          <cell r="AC651">
            <v>6900000</v>
          </cell>
          <cell r="AD651">
            <v>766667</v>
          </cell>
          <cell r="AE651">
            <v>1742708.333333333</v>
          </cell>
          <cell r="AF651">
            <v>0</v>
          </cell>
          <cell r="AG651">
            <v>9409375.3333333321</v>
          </cell>
          <cell r="AH651">
            <v>5175000</v>
          </cell>
          <cell r="AI651">
            <v>575000</v>
          </cell>
          <cell r="AJ651">
            <v>1742708.333333333</v>
          </cell>
          <cell r="AK651">
            <v>0</v>
          </cell>
          <cell r="AL651">
            <v>7492708.333333333</v>
          </cell>
          <cell r="AM651" t="str">
            <v>A</v>
          </cell>
          <cell r="AN651" t="str">
            <v>-</v>
          </cell>
          <cell r="AO651" t="str">
            <v>-</v>
          </cell>
          <cell r="AP651" t="str">
            <v>DSA</v>
          </cell>
          <cell r="AQ651" t="str">
            <v>PIV</v>
          </cell>
          <cell r="AR651" t="str">
            <v>TTL</v>
          </cell>
          <cell r="AS651" t="str">
            <v>TTL</v>
          </cell>
          <cell r="AT651" t="str">
            <v>-</v>
          </cell>
          <cell r="AU651" t="str">
            <v>KT</v>
          </cell>
          <cell r="AV651" t="str">
            <v>T</v>
          </cell>
          <cell r="AW651" t="str">
            <v>F</v>
          </cell>
        </row>
        <row r="652">
          <cell r="C652">
            <v>905702</v>
          </cell>
          <cell r="D652" t="str">
            <v>Magelang</v>
          </cell>
          <cell r="E652">
            <v>33026</v>
          </cell>
          <cell r="F652" t="str">
            <v>P</v>
          </cell>
          <cell r="G652" t="str">
            <v>Islam</v>
          </cell>
          <cell r="H652" t="str">
            <v>K/-</v>
          </cell>
          <cell r="I652" t="str">
            <v>3308100206900003</v>
          </cell>
          <cell r="J652"/>
          <cell r="K652"/>
          <cell r="L652"/>
          <cell r="M652" t="str">
            <v>S1</v>
          </cell>
          <cell r="N652" t="str">
            <v>Teknik Mesin</v>
          </cell>
          <cell r="O652" t="str">
            <v>Universitas Diponegoro</v>
          </cell>
          <cell r="P652">
            <v>2012</v>
          </cell>
          <cell r="Q652">
            <v>42888</v>
          </cell>
          <cell r="R652">
            <v>43116</v>
          </cell>
          <cell r="S652" t="str">
            <v>Pgs.</v>
          </cell>
          <cell r="T652" t="str">
            <v>Senior Manager Operasi</v>
          </cell>
          <cell r="U652" t="str">
            <v>Pgs. Senior Manager Operasi</v>
          </cell>
          <cell r="V652">
            <v>44577</v>
          </cell>
          <cell r="W652" t="str">
            <v>BIDANG OPERASI</v>
          </cell>
          <cell r="X652" t="str">
            <v>DIVISI INDUSTRI GULA &amp; AGRO</v>
          </cell>
          <cell r="Y652" t="str">
            <v>Core</v>
          </cell>
          <cell r="Z652">
            <v>2</v>
          </cell>
          <cell r="AA652">
            <v>4</v>
          </cell>
          <cell r="AB652">
            <v>44424</v>
          </cell>
          <cell r="AC652">
            <v>6900000</v>
          </cell>
          <cell r="AD652">
            <v>766667</v>
          </cell>
          <cell r="AE652">
            <v>1095383.333333333</v>
          </cell>
          <cell r="AF652">
            <v>0</v>
          </cell>
          <cell r="AG652">
            <v>8762050.3333333321</v>
          </cell>
          <cell r="AH652">
            <v>5175000</v>
          </cell>
          <cell r="AI652">
            <v>575000</v>
          </cell>
          <cell r="AJ652">
            <v>1095383.333333333</v>
          </cell>
          <cell r="AK652">
            <v>0</v>
          </cell>
          <cell r="AL652">
            <v>6845383.333333333</v>
          </cell>
          <cell r="AM652" t="str">
            <v>A</v>
          </cell>
          <cell r="AN652" t="str">
            <v>-</v>
          </cell>
          <cell r="AO652" t="str">
            <v>-</v>
          </cell>
          <cell r="AP652" t="str">
            <v>DGA</v>
          </cell>
          <cell r="AQ652" t="str">
            <v>OPS</v>
          </cell>
          <cell r="AR652" t="str">
            <v>TTL</v>
          </cell>
          <cell r="AS652" t="str">
            <v>TTL</v>
          </cell>
          <cell r="AT652" t="str">
            <v>-</v>
          </cell>
          <cell r="AU652" t="str">
            <v>KT</v>
          </cell>
          <cell r="AV652" t="str">
            <v>T</v>
          </cell>
          <cell r="AW652" t="str">
            <v>F</v>
          </cell>
        </row>
        <row r="653">
          <cell r="C653">
            <v>905527</v>
          </cell>
          <cell r="D653" t="str">
            <v>Nganjuk</v>
          </cell>
          <cell r="E653">
            <v>33060</v>
          </cell>
          <cell r="F653" t="str">
            <v>W</v>
          </cell>
          <cell r="G653" t="str">
            <v>Islam</v>
          </cell>
          <cell r="H653" t="str">
            <v>K/1</v>
          </cell>
          <cell r="I653" t="str">
            <v>3518134607900001</v>
          </cell>
          <cell r="J653" t="str">
            <v>Perumahan Kembangan Regency New Cluster No.11 Gresik</v>
          </cell>
          <cell r="K653" t="str">
            <v>6281358858958</v>
          </cell>
          <cell r="L653"/>
          <cell r="M653" t="str">
            <v>S1</v>
          </cell>
          <cell r="N653" t="str">
            <v>Teknik Mesin</v>
          </cell>
          <cell r="O653"/>
          <cell r="P653">
            <v>2013</v>
          </cell>
          <cell r="Q653">
            <v>41395</v>
          </cell>
          <cell r="R653">
            <v>41533</v>
          </cell>
          <cell r="S653" t="str">
            <v>Definitif</v>
          </cell>
          <cell r="T653" t="str">
            <v>Engineer</v>
          </cell>
          <cell r="U653" t="str">
            <v>Engineer</v>
          </cell>
          <cell r="V653">
            <v>44061</v>
          </cell>
          <cell r="W653" t="str">
            <v>BAGIAN TEKNIK</v>
          </cell>
          <cell r="X653" t="str">
            <v>DIVISI INDUSTRI KOMPONEN &amp; PERMESINAN</v>
          </cell>
          <cell r="Y653" t="str">
            <v>Core</v>
          </cell>
          <cell r="Z653">
            <v>5</v>
          </cell>
          <cell r="AA653">
            <v>6</v>
          </cell>
          <cell r="AB653">
            <v>44424</v>
          </cell>
          <cell r="AC653">
            <v>8900000</v>
          </cell>
          <cell r="AD653">
            <v>988889</v>
          </cell>
          <cell r="AE653">
            <v>1280309.722222222</v>
          </cell>
          <cell r="AF653">
            <v>1164112.5</v>
          </cell>
          <cell r="AG653">
            <v>12333311.222222222</v>
          </cell>
          <cell r="AH653">
            <v>4450000</v>
          </cell>
          <cell r="AI653">
            <v>0</v>
          </cell>
          <cell r="AJ653">
            <v>0</v>
          </cell>
          <cell r="AK653">
            <v>0</v>
          </cell>
          <cell r="AL653">
            <v>4450000</v>
          </cell>
          <cell r="AM653" t="str">
            <v>A</v>
          </cell>
          <cell r="AN653" t="str">
            <v>H</v>
          </cell>
          <cell r="AO653">
            <v>44433</v>
          </cell>
          <cell r="AP653" t="str">
            <v>DKP</v>
          </cell>
          <cell r="AQ653" t="str">
            <v>PEM</v>
          </cell>
          <cell r="AR653" t="str">
            <v>TTL</v>
          </cell>
          <cell r="AS653" t="str">
            <v>TTL</v>
          </cell>
          <cell r="AT653" t="str">
            <v>-</v>
          </cell>
          <cell r="AU653" t="str">
            <v>KT</v>
          </cell>
          <cell r="AV653" t="str">
            <v>T</v>
          </cell>
          <cell r="AW653" t="str">
            <v>F</v>
          </cell>
        </row>
        <row r="654">
          <cell r="C654">
            <v>905620</v>
          </cell>
          <cell r="D654" t="str">
            <v>Gresik</v>
          </cell>
          <cell r="E654">
            <v>33082</v>
          </cell>
          <cell r="F654" t="str">
            <v>P</v>
          </cell>
          <cell r="G654" t="str">
            <v>Islam</v>
          </cell>
          <cell r="H654" t="str">
            <v>K/1</v>
          </cell>
          <cell r="I654" t="str">
            <v>3525102807900001</v>
          </cell>
          <cell r="J654"/>
          <cell r="K654"/>
          <cell r="L654"/>
          <cell r="M654" t="str">
            <v>S1</v>
          </cell>
          <cell r="N654" t="str">
            <v xml:space="preserve"> Sains </v>
          </cell>
          <cell r="O654"/>
          <cell r="P654">
            <v>2012</v>
          </cell>
          <cell r="Q654">
            <v>42201</v>
          </cell>
          <cell r="R654">
            <v>42401</v>
          </cell>
          <cell r="S654" t="str">
            <v>Definitif</v>
          </cell>
          <cell r="T654" t="str">
            <v xml:space="preserve">Staf  </v>
          </cell>
          <cell r="U654" t="str">
            <v xml:space="preserve">Staf  </v>
          </cell>
          <cell r="V654">
            <v>43525</v>
          </cell>
          <cell r="W654" t="str">
            <v>BIDANG OPERASI</v>
          </cell>
          <cell r="X654" t="str">
            <v>DIVISI OIL &amp; GAS</v>
          </cell>
          <cell r="Y654" t="str">
            <v>Core</v>
          </cell>
          <cell r="Z654">
            <v>5</v>
          </cell>
          <cell r="AA654">
            <v>5</v>
          </cell>
          <cell r="AB654">
            <v>44424</v>
          </cell>
          <cell r="AC654">
            <v>7900000</v>
          </cell>
          <cell r="AD654">
            <v>877778</v>
          </cell>
          <cell r="AE654">
            <v>907597.22222222202</v>
          </cell>
          <cell r="AF654">
            <v>0</v>
          </cell>
          <cell r="AG654">
            <v>9685375.222222222</v>
          </cell>
          <cell r="AH654">
            <v>5925000</v>
          </cell>
          <cell r="AI654">
            <v>658333.33333333326</v>
          </cell>
          <cell r="AJ654">
            <v>907597.22222222202</v>
          </cell>
          <cell r="AK654">
            <v>0</v>
          </cell>
          <cell r="AL654">
            <v>7490930.555555555</v>
          </cell>
          <cell r="AM654" t="str">
            <v>A</v>
          </cell>
          <cell r="AN654" t="str">
            <v>-</v>
          </cell>
          <cell r="AO654" t="str">
            <v>-</v>
          </cell>
          <cell r="AP654" t="str">
            <v>DMG</v>
          </cell>
          <cell r="AQ654" t="str">
            <v>OPS</v>
          </cell>
          <cell r="AR654" t="str">
            <v>TTL</v>
          </cell>
          <cell r="AS654" t="str">
            <v>TTL</v>
          </cell>
          <cell r="AT654" t="str">
            <v>-</v>
          </cell>
          <cell r="AU654" t="str">
            <v>KT</v>
          </cell>
          <cell r="AV654" t="str">
            <v>T</v>
          </cell>
          <cell r="AW654" t="str">
            <v>F</v>
          </cell>
        </row>
        <row r="655">
          <cell r="C655">
            <v>906087</v>
          </cell>
          <cell r="D655" t="str">
            <v>Ciamis</v>
          </cell>
          <cell r="E655">
            <v>33097</v>
          </cell>
          <cell r="F655" t="str">
            <v>P</v>
          </cell>
          <cell r="G655" t="str">
            <v>Islam</v>
          </cell>
          <cell r="H655" t="str">
            <v>K/1</v>
          </cell>
          <cell r="I655" t="str">
            <v>1271020412630000</v>
          </cell>
          <cell r="J655" t="str">
            <v>Link Sumampir Timur Rt Rw 002 004 Kel Desa Kebon Dalem Kecamatan Purwakarta Cilegon</v>
          </cell>
          <cell r="K655"/>
          <cell r="L655"/>
          <cell r="M655" t="str">
            <v>D3</v>
          </cell>
          <cell r="N655" t="str">
            <v>Management</v>
          </cell>
          <cell r="O655"/>
          <cell r="P655" t="str">
            <v>-</v>
          </cell>
          <cell r="Q655">
            <v>43374</v>
          </cell>
          <cell r="R655">
            <v>43374</v>
          </cell>
          <cell r="S655" t="str">
            <v>Definitif</v>
          </cell>
          <cell r="T655" t="str">
            <v>Pelaksana Pengelasan</v>
          </cell>
          <cell r="U655" t="str">
            <v>Pelaksana Pengelasan</v>
          </cell>
          <cell r="V655">
            <v>44105</v>
          </cell>
          <cell r="W655" t="str">
            <v>PRODUKSI FABRIKASI</v>
          </cell>
          <cell r="X655" t="str">
            <v>PABRIK KOMPONEN TURBIN</v>
          </cell>
          <cell r="Y655" t="str">
            <v>Core</v>
          </cell>
          <cell r="Z655">
            <v>6</v>
          </cell>
          <cell r="AA655">
            <v>1</v>
          </cell>
          <cell r="AB655">
            <v>44424</v>
          </cell>
          <cell r="AC655">
            <v>4500000</v>
          </cell>
          <cell r="AD655">
            <v>500000</v>
          </cell>
          <cell r="AE655">
            <v>585779.91666666698</v>
          </cell>
          <cell r="AF655">
            <v>0</v>
          </cell>
          <cell r="AG655">
            <v>5585779.916666667</v>
          </cell>
          <cell r="AH655">
            <v>3375000</v>
          </cell>
          <cell r="AI655">
            <v>375000</v>
          </cell>
          <cell r="AJ655">
            <v>585779.91666666698</v>
          </cell>
          <cell r="AK655">
            <v>0</v>
          </cell>
          <cell r="AL655">
            <v>4335779.916666667</v>
          </cell>
          <cell r="AM655" t="str">
            <v>A</v>
          </cell>
          <cell r="AN655" t="str">
            <v>-</v>
          </cell>
          <cell r="AO655" t="str">
            <v>-</v>
          </cell>
          <cell r="AP655" t="str">
            <v>PKT</v>
          </cell>
          <cell r="AQ655" t="str">
            <v>-</v>
          </cell>
          <cell r="AR655" t="str">
            <v>TL</v>
          </cell>
          <cell r="AS655" t="str">
            <v>TL</v>
          </cell>
          <cell r="AT655" t="str">
            <v>-</v>
          </cell>
          <cell r="AU655" t="str">
            <v>KT</v>
          </cell>
          <cell r="AV655" t="str">
            <v>NT</v>
          </cell>
          <cell r="AW655" t="str">
            <v>D</v>
          </cell>
        </row>
        <row r="656">
          <cell r="C656">
            <v>905615</v>
          </cell>
          <cell r="D656" t="str">
            <v>Ponorogo</v>
          </cell>
          <cell r="E656">
            <v>33105</v>
          </cell>
          <cell r="F656" t="str">
            <v>P</v>
          </cell>
          <cell r="G656" t="str">
            <v>Islam</v>
          </cell>
          <cell r="H656" t="str">
            <v>K/2</v>
          </cell>
          <cell r="I656" t="str">
            <v>3502072008900005</v>
          </cell>
          <cell r="J656"/>
          <cell r="K656"/>
          <cell r="L656"/>
          <cell r="M656" t="str">
            <v>S1</v>
          </cell>
          <cell r="N656" t="str">
            <v>Teknik Material &amp; Metalurgi</v>
          </cell>
          <cell r="O656"/>
          <cell r="P656">
            <v>2013</v>
          </cell>
          <cell r="Q656">
            <v>42186</v>
          </cell>
          <cell r="R656">
            <v>42401</v>
          </cell>
          <cell r="S656" t="str">
            <v>Pjs.</v>
          </cell>
          <cell r="T656" t="str">
            <v>Technical Advisor 2</v>
          </cell>
          <cell r="U656" t="str">
            <v>Pjs. Technical Advisor 2</v>
          </cell>
          <cell r="V656">
            <v>44271</v>
          </cell>
          <cell r="W656" t="str">
            <v>BIDANG PEMASARAN</v>
          </cell>
          <cell r="X656" t="str">
            <v>DIVISI INDUSTRI KOMPONEN &amp; PERMESINAN</v>
          </cell>
          <cell r="Y656" t="str">
            <v>Core</v>
          </cell>
          <cell r="Z656">
            <v>3</v>
          </cell>
          <cell r="AA656">
            <v>5</v>
          </cell>
          <cell r="AB656">
            <v>44424</v>
          </cell>
          <cell r="AC656">
            <v>7900000</v>
          </cell>
          <cell r="AD656">
            <v>877778</v>
          </cell>
          <cell r="AE656">
            <v>533107.72222222202</v>
          </cell>
          <cell r="AF656">
            <v>2416414.5</v>
          </cell>
          <cell r="AG656">
            <v>11727300.222222222</v>
          </cell>
          <cell r="AH656">
            <v>5925000</v>
          </cell>
          <cell r="AI656">
            <v>658333.33333333326</v>
          </cell>
          <cell r="AJ656">
            <v>533107.72222222202</v>
          </cell>
          <cell r="AK656">
            <v>1208207.25</v>
          </cell>
          <cell r="AL656">
            <v>8324648.305555555</v>
          </cell>
          <cell r="AM656" t="str">
            <v>A</v>
          </cell>
          <cell r="AN656" t="str">
            <v>-</v>
          </cell>
          <cell r="AO656" t="str">
            <v>-</v>
          </cell>
          <cell r="AP656" t="str">
            <v>DKP</v>
          </cell>
          <cell r="AQ656" t="str">
            <v>PEM</v>
          </cell>
          <cell r="AR656" t="str">
            <v>TPEM</v>
          </cell>
          <cell r="AS656" t="str">
            <v>TPEM</v>
          </cell>
          <cell r="AT656" t="str">
            <v>-</v>
          </cell>
          <cell r="AU656" t="str">
            <v>KT</v>
          </cell>
          <cell r="AV656" t="str">
            <v>T</v>
          </cell>
          <cell r="AW656" t="str">
            <v>F</v>
          </cell>
        </row>
        <row r="657">
          <cell r="C657">
            <v>906247</v>
          </cell>
          <cell r="D657" t="str">
            <v>Serang</v>
          </cell>
          <cell r="E657">
            <v>33141</v>
          </cell>
          <cell r="F657" t="str">
            <v>P</v>
          </cell>
          <cell r="G657" t="str">
            <v>Islam</v>
          </cell>
          <cell r="H657" t="str">
            <v>K/1</v>
          </cell>
          <cell r="I657" t="str">
            <v>3672052509900001</v>
          </cell>
          <cell r="J657" t="str">
            <v>link.sumampir timur Rt001/005 masigit cilegon Banten Cilegon</v>
          </cell>
          <cell r="K657"/>
          <cell r="L657"/>
          <cell r="M657" t="str">
            <v>SMA/SMK</v>
          </cell>
          <cell r="N657" t="str">
            <v>T.Mesin</v>
          </cell>
          <cell r="O657"/>
          <cell r="P657" t="str">
            <v>-</v>
          </cell>
          <cell r="Q657">
            <v>43374</v>
          </cell>
          <cell r="R657">
            <v>43374</v>
          </cell>
          <cell r="S657" t="str">
            <v>Definitif</v>
          </cell>
          <cell r="T657" t="str">
            <v>Pelaksana Pemeriksa Barang</v>
          </cell>
          <cell r="U657" t="str">
            <v>Pelaksana Pemeriksa Barang</v>
          </cell>
          <cell r="V657">
            <v>44105</v>
          </cell>
          <cell r="W657" t="str">
            <v>UNIT PENGENDALIAN KUALITAS</v>
          </cell>
          <cell r="X657" t="str">
            <v>PABRIK KOMPONEN TURBIN</v>
          </cell>
          <cell r="Y657" t="str">
            <v>Core</v>
          </cell>
          <cell r="Z657">
            <v>6</v>
          </cell>
          <cell r="AA657">
            <v>1</v>
          </cell>
          <cell r="AB657">
            <v>44424</v>
          </cell>
          <cell r="AC657">
            <v>4500000</v>
          </cell>
          <cell r="AD657">
            <v>500000</v>
          </cell>
          <cell r="AE657">
            <v>69025.416666666977</v>
          </cell>
          <cell r="AF657">
            <v>0</v>
          </cell>
          <cell r="AG657">
            <v>5069025.416666667</v>
          </cell>
          <cell r="AH657">
            <v>2250000</v>
          </cell>
          <cell r="AI657">
            <v>0</v>
          </cell>
          <cell r="AJ657">
            <v>0</v>
          </cell>
          <cell r="AK657">
            <v>0</v>
          </cell>
          <cell r="AL657">
            <v>2250000</v>
          </cell>
          <cell r="AM657" t="str">
            <v>A</v>
          </cell>
          <cell r="AN657" t="str">
            <v>-</v>
          </cell>
          <cell r="AO657">
            <v>44636</v>
          </cell>
          <cell r="AP657" t="str">
            <v>PKT</v>
          </cell>
          <cell r="AQ657" t="str">
            <v>-</v>
          </cell>
          <cell r="AR657" t="str">
            <v>TTL</v>
          </cell>
          <cell r="AS657" t="str">
            <v>TL</v>
          </cell>
          <cell r="AT657" t="str">
            <v>-</v>
          </cell>
          <cell r="AU657" t="str">
            <v>KT</v>
          </cell>
          <cell r="AV657" t="str">
            <v>T</v>
          </cell>
          <cell r="AW657" t="str">
            <v>C</v>
          </cell>
        </row>
        <row r="658">
          <cell r="C658">
            <v>905863</v>
          </cell>
          <cell r="D658" t="str">
            <v>Kendari</v>
          </cell>
          <cell r="E658">
            <v>33155</v>
          </cell>
          <cell r="F658" t="str">
            <v>P</v>
          </cell>
          <cell r="G658" t="str">
            <v>Islam</v>
          </cell>
          <cell r="H658" t="str">
            <v>K/-</v>
          </cell>
          <cell r="I658" t="str">
            <v>3578160506800008</v>
          </cell>
          <cell r="J658" t="str">
            <v>Dsn. Kedung Rawe, Ds. Kedungsoko, Kec. Mantup, Lamongan</v>
          </cell>
          <cell r="K658"/>
          <cell r="L658"/>
          <cell r="M658" t="str">
            <v>D4</v>
          </cell>
          <cell r="N658" t="str">
            <v xml:space="preserve"> Teknik Desain &amp; Manufaktur</v>
          </cell>
          <cell r="O658" t="str">
            <v>Politeknik Perkapalan Negeri Surabaya</v>
          </cell>
          <cell r="P658">
            <v>2012</v>
          </cell>
          <cell r="Q658">
            <v>43313</v>
          </cell>
          <cell r="R658">
            <v>43525</v>
          </cell>
          <cell r="S658" t="str">
            <v>Definitif</v>
          </cell>
          <cell r="T658" t="str">
            <v xml:space="preserve">Staf   </v>
          </cell>
          <cell r="U658" t="str">
            <v xml:space="preserve">Staf   </v>
          </cell>
          <cell r="V658" t="str">
            <v>-</v>
          </cell>
          <cell r="W658" t="str">
            <v>BAGIAN TEKNIK</v>
          </cell>
          <cell r="X658" t="str">
            <v>DIVISI INDUSTRI KOMPONEN &amp; PERMESINAN</v>
          </cell>
          <cell r="Y658" t="str">
            <v>Core</v>
          </cell>
          <cell r="Z658">
            <v>5</v>
          </cell>
          <cell r="AA658">
            <v>4</v>
          </cell>
          <cell r="AB658">
            <v>44424</v>
          </cell>
          <cell r="AC658">
            <v>6900000</v>
          </cell>
          <cell r="AD658">
            <v>766667</v>
          </cell>
          <cell r="AE658">
            <v>456083.33333333302</v>
          </cell>
          <cell r="AF658">
            <v>0</v>
          </cell>
          <cell r="AG658">
            <v>8122750.333333333</v>
          </cell>
          <cell r="AH658">
            <v>5175000</v>
          </cell>
          <cell r="AI658">
            <v>575000</v>
          </cell>
          <cell r="AJ658">
            <v>456083.33333333302</v>
          </cell>
          <cell r="AK658">
            <v>0</v>
          </cell>
          <cell r="AL658">
            <v>6206083.333333333</v>
          </cell>
          <cell r="AM658" t="str">
            <v>A</v>
          </cell>
          <cell r="AN658" t="str">
            <v>-</v>
          </cell>
          <cell r="AO658" t="str">
            <v>-</v>
          </cell>
          <cell r="AP658" t="str">
            <v>DKP</v>
          </cell>
          <cell r="AQ658" t="str">
            <v>PEM</v>
          </cell>
          <cell r="AR658" t="str">
            <v>TTL</v>
          </cell>
          <cell r="AS658" t="str">
            <v>TTL</v>
          </cell>
          <cell r="AT658" t="str">
            <v>-</v>
          </cell>
          <cell r="AU658" t="str">
            <v>KT</v>
          </cell>
          <cell r="AV658" t="str">
            <v>T</v>
          </cell>
          <cell r="AW658" t="str">
            <v>E</v>
          </cell>
        </row>
        <row r="659">
          <cell r="C659">
            <v>905612</v>
          </cell>
          <cell r="D659" t="str">
            <v>Jakarta</v>
          </cell>
          <cell r="E659">
            <v>33164</v>
          </cell>
          <cell r="F659" t="str">
            <v>P</v>
          </cell>
          <cell r="G659" t="str">
            <v>Islam</v>
          </cell>
          <cell r="H659" t="str">
            <v>BK</v>
          </cell>
          <cell r="I659" t="str">
            <v>3174051810900003</v>
          </cell>
          <cell r="J659"/>
          <cell r="K659"/>
          <cell r="L659" t="str">
            <v>andhikadwiutama@barata.id</v>
          </cell>
          <cell r="M659" t="str">
            <v>S1</v>
          </cell>
          <cell r="N659" t="str">
            <v>Hukum</v>
          </cell>
          <cell r="O659" t="str">
            <v>Universitas Brawijaya</v>
          </cell>
          <cell r="P659">
            <v>2012</v>
          </cell>
          <cell r="Q659">
            <v>42186</v>
          </cell>
          <cell r="R659">
            <v>42401</v>
          </cell>
          <cell r="S659" t="str">
            <v>Definitif</v>
          </cell>
          <cell r="T659" t="str">
            <v>Corporate Legal</v>
          </cell>
          <cell r="U659" t="str">
            <v>Corporate Legal</v>
          </cell>
          <cell r="V659">
            <v>44562</v>
          </cell>
          <cell r="W659" t="str">
            <v>BIRO HUKUM</v>
          </cell>
          <cell r="X659" t="str">
            <v>BIRO HUKUM</v>
          </cell>
          <cell r="Y659" t="str">
            <v>Support</v>
          </cell>
          <cell r="Z659">
            <v>3</v>
          </cell>
          <cell r="AA659">
            <v>6</v>
          </cell>
          <cell r="AB659">
            <v>44562</v>
          </cell>
          <cell r="AC659">
            <v>8900000</v>
          </cell>
          <cell r="AD659">
            <v>988889</v>
          </cell>
          <cell r="AE659">
            <v>914892.22222222202</v>
          </cell>
          <cell r="AF659">
            <v>2260700</v>
          </cell>
          <cell r="AG659">
            <v>13064481.222222222</v>
          </cell>
          <cell r="AH659">
            <v>6675000</v>
          </cell>
          <cell r="AI659">
            <v>741666.75</v>
          </cell>
          <cell r="AJ659">
            <v>787000</v>
          </cell>
          <cell r="AK659">
            <v>1130350</v>
          </cell>
          <cell r="AL659">
            <v>9334016.75</v>
          </cell>
          <cell r="AM659" t="str">
            <v>A</v>
          </cell>
          <cell r="AN659" t="str">
            <v>-</v>
          </cell>
          <cell r="AO659" t="str">
            <v>-</v>
          </cell>
          <cell r="AP659" t="str">
            <v>BHM</v>
          </cell>
          <cell r="AQ659" t="str">
            <v>-</v>
          </cell>
          <cell r="AR659" t="str">
            <v>TADM</v>
          </cell>
          <cell r="AS659" t="str">
            <v>TADM</v>
          </cell>
          <cell r="AT659" t="str">
            <v>-</v>
          </cell>
          <cell r="AU659" t="str">
            <v>KT</v>
          </cell>
          <cell r="AV659" t="str">
            <v>NT</v>
          </cell>
          <cell r="AW659" t="str">
            <v>F</v>
          </cell>
        </row>
        <row r="660">
          <cell r="C660">
            <v>905889</v>
          </cell>
          <cell r="D660" t="str">
            <v>Cirebon</v>
          </cell>
          <cell r="E660">
            <v>33204</v>
          </cell>
          <cell r="F660" t="str">
            <v>P</v>
          </cell>
          <cell r="G660" t="str">
            <v>Islam</v>
          </cell>
          <cell r="H660" t="str">
            <v>K/1</v>
          </cell>
          <cell r="I660" t="str">
            <v>3174090507780012</v>
          </cell>
          <cell r="J660"/>
          <cell r="K660"/>
          <cell r="L660"/>
          <cell r="M660" t="str">
            <v>S1</v>
          </cell>
          <cell r="N660" t="str">
            <v>Teknik Mesin</v>
          </cell>
          <cell r="O660" t="str">
            <v>Institut Teknologi Sepuluh Nopember</v>
          </cell>
          <cell r="P660">
            <v>2014</v>
          </cell>
          <cell r="Q660">
            <v>43696</v>
          </cell>
          <cell r="R660">
            <v>43906</v>
          </cell>
          <cell r="S660" t="str">
            <v>Definitif</v>
          </cell>
          <cell r="T660" t="str">
            <v>Staf Unit Pengendalian Kualitas</v>
          </cell>
          <cell r="U660" t="str">
            <v>Staf Unit Pengendalian Kualitas</v>
          </cell>
          <cell r="V660">
            <v>44061</v>
          </cell>
          <cell r="W660" t="str">
            <v>UNIT PENGENDALIAN KUALITAS</v>
          </cell>
          <cell r="X660" t="str">
            <v>PABRIK PENGECORAN</v>
          </cell>
          <cell r="Y660" t="str">
            <v>Core</v>
          </cell>
          <cell r="Z660">
            <v>5</v>
          </cell>
          <cell r="AA660">
            <v>4</v>
          </cell>
          <cell r="AB660">
            <v>44424</v>
          </cell>
          <cell r="AC660">
            <v>6900000</v>
          </cell>
          <cell r="AD660">
            <v>766667</v>
          </cell>
          <cell r="AE660">
            <v>222783.33333333302</v>
          </cell>
          <cell r="AF660">
            <v>0</v>
          </cell>
          <cell r="AG660">
            <v>7889450.333333333</v>
          </cell>
          <cell r="AH660">
            <v>5175000</v>
          </cell>
          <cell r="AI660">
            <v>575000</v>
          </cell>
          <cell r="AJ660">
            <v>222783.33333333302</v>
          </cell>
          <cell r="AK660">
            <v>0</v>
          </cell>
          <cell r="AL660">
            <v>5972783.333333333</v>
          </cell>
          <cell r="AM660" t="str">
            <v>A</v>
          </cell>
          <cell r="AN660" t="str">
            <v>-</v>
          </cell>
          <cell r="AO660" t="str">
            <v>-</v>
          </cell>
          <cell r="AP660" t="str">
            <v>FOU</v>
          </cell>
          <cell r="AQ660" t="str">
            <v>-</v>
          </cell>
          <cell r="AR660" t="str">
            <v>TTL</v>
          </cell>
          <cell r="AS660" t="str">
            <v>TL</v>
          </cell>
          <cell r="AT660" t="str">
            <v>BPP</v>
          </cell>
          <cell r="AU660" t="str">
            <v>KT</v>
          </cell>
          <cell r="AV660" t="str">
            <v>T</v>
          </cell>
          <cell r="AW660" t="str">
            <v>F</v>
          </cell>
        </row>
        <row r="661">
          <cell r="C661">
            <v>916332</v>
          </cell>
          <cell r="D661" t="str">
            <v>Surabaya</v>
          </cell>
          <cell r="E661">
            <v>33248</v>
          </cell>
          <cell r="F661" t="str">
            <v>W</v>
          </cell>
          <cell r="G661" t="str">
            <v>Islam</v>
          </cell>
          <cell r="H661" t="str">
            <v>BK</v>
          </cell>
          <cell r="I661"/>
          <cell r="J661" t="str">
            <v>Dsn. Ngemplak Rt. 002 Rw. 001 Kepatihan Kec. Tulungan Kab. Sidoarjo</v>
          </cell>
          <cell r="K661" t="str">
            <v>08993899269</v>
          </cell>
          <cell r="L661"/>
          <cell r="M661" t="str">
            <v>S1</v>
          </cell>
          <cell r="N661" t="str">
            <v>Pendidikan Matematika dan Ilmu Pengetahuan Alam</v>
          </cell>
          <cell r="O661" t="str">
            <v>STKIP PGRI Sidoarjo</v>
          </cell>
          <cell r="P661">
            <v>2014</v>
          </cell>
          <cell r="Q661">
            <v>44593</v>
          </cell>
          <cell r="R661">
            <v>44593</v>
          </cell>
          <cell r="S661" t="str">
            <v>Definitif</v>
          </cell>
          <cell r="T661" t="str">
            <v>Pelaksana Administrasi</v>
          </cell>
          <cell r="U661" t="str">
            <v>Pelaksana Administrasi</v>
          </cell>
          <cell r="V661">
            <v>44593</v>
          </cell>
          <cell r="W661" t="str">
            <v>BAGIAN ADMINISTRASI &amp; VERIFIKASI</v>
          </cell>
          <cell r="X661" t="str">
            <v>BIRO MANAJEMEN SUPPLY CHAIN</v>
          </cell>
          <cell r="Y661" t="str">
            <v>Support</v>
          </cell>
          <cell r="Z661">
            <v>6</v>
          </cell>
          <cell r="AA661">
            <v>1</v>
          </cell>
          <cell r="AB661">
            <v>44593</v>
          </cell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 t="str">
            <v>A</v>
          </cell>
          <cell r="AN661" t="str">
            <v>-</v>
          </cell>
          <cell r="AO661" t="str">
            <v>-</v>
          </cell>
          <cell r="AP661" t="str">
            <v>BSC</v>
          </cell>
          <cell r="AQ661" t="str">
            <v>-</v>
          </cell>
          <cell r="AR661" t="str">
            <v>TADM</v>
          </cell>
          <cell r="AS661" t="str">
            <v>TADM</v>
          </cell>
          <cell r="AT661" t="str">
            <v>-</v>
          </cell>
          <cell r="AU661" t="str">
            <v>KT</v>
          </cell>
          <cell r="AV661" t="str">
            <v>NT</v>
          </cell>
          <cell r="AW661" t="str">
            <v>F</v>
          </cell>
        </row>
        <row r="662">
          <cell r="C662">
            <v>915824</v>
          </cell>
          <cell r="D662" t="str">
            <v>Jember</v>
          </cell>
          <cell r="E662">
            <v>33262</v>
          </cell>
          <cell r="F662" t="str">
            <v>P</v>
          </cell>
          <cell r="G662" t="str">
            <v>Islam</v>
          </cell>
          <cell r="H662" t="str">
            <v>K/2</v>
          </cell>
          <cell r="I662" t="str">
            <v>7201092401910002</v>
          </cell>
          <cell r="J662" t="str">
            <v>Perum Alam Bukit Mas, Blok GA No. 08, Kedanyang, Kebomas</v>
          </cell>
          <cell r="K662"/>
          <cell r="L662" t="str">
            <v>ekabayuarga@barata.id</v>
          </cell>
          <cell r="M662" t="str">
            <v>S1</v>
          </cell>
          <cell r="N662" t="str">
            <v xml:space="preserve">Teknik Mesin </v>
          </cell>
          <cell r="O662" t="str">
            <v>Institut Teknologi Nasional Malang</v>
          </cell>
          <cell r="P662">
            <v>2013</v>
          </cell>
          <cell r="Q662">
            <v>43313</v>
          </cell>
          <cell r="R662">
            <v>43525</v>
          </cell>
          <cell r="S662" t="str">
            <v>Pgs.</v>
          </cell>
          <cell r="T662" t="str">
            <v>Senior Manager Pengelolaan Sistem Supply Chain &amp; Administrasi Kontrak</v>
          </cell>
          <cell r="U662" t="str">
            <v>Pgs. Senior Manager Pengelolaan Sistem Supply Chain &amp; Administrasi Kontrak</v>
          </cell>
          <cell r="V662">
            <v>44571</v>
          </cell>
          <cell r="W662" t="str">
            <v>BIDANG PENGELOLAAN SISTEM SUPPLY CHAIN &amp; ADMINISTRASI KONTRAK</v>
          </cell>
          <cell r="X662" t="str">
            <v>BIRO MANAJEMEN SUPPLY CHAIN</v>
          </cell>
          <cell r="Y662" t="str">
            <v>Support</v>
          </cell>
          <cell r="Z662">
            <v>2</v>
          </cell>
          <cell r="AA662">
            <v>4</v>
          </cell>
          <cell r="AB662">
            <v>44424</v>
          </cell>
          <cell r="AC662">
            <v>6900000</v>
          </cell>
          <cell r="AD662">
            <v>766667</v>
          </cell>
          <cell r="AE662">
            <v>146161.33333333256</v>
          </cell>
          <cell r="AF662">
            <v>2597400</v>
          </cell>
          <cell r="AG662">
            <v>10410228.333333332</v>
          </cell>
          <cell r="AH662">
            <v>5175000</v>
          </cell>
          <cell r="AI662">
            <v>575000</v>
          </cell>
          <cell r="AJ662">
            <v>146161.33333333256</v>
          </cell>
          <cell r="AK662">
            <v>1298700</v>
          </cell>
          <cell r="AL662">
            <v>7194861.3333333321</v>
          </cell>
          <cell r="AM662" t="str">
            <v>A</v>
          </cell>
          <cell r="AN662" t="str">
            <v>-</v>
          </cell>
          <cell r="AO662" t="str">
            <v>-</v>
          </cell>
          <cell r="AP662" t="str">
            <v>BSC</v>
          </cell>
          <cell r="AQ662" t="str">
            <v>-</v>
          </cell>
          <cell r="AR662" t="str">
            <v>TTL</v>
          </cell>
          <cell r="AS662" t="str">
            <v>TTL</v>
          </cell>
          <cell r="AT662" t="str">
            <v>-</v>
          </cell>
          <cell r="AU662" t="str">
            <v>KT</v>
          </cell>
          <cell r="AV662" t="str">
            <v>T</v>
          </cell>
          <cell r="AW662" t="str">
            <v>F</v>
          </cell>
        </row>
        <row r="663">
          <cell r="C663">
            <v>915778</v>
          </cell>
          <cell r="D663" t="str">
            <v>Jember</v>
          </cell>
          <cell r="E663">
            <v>33270</v>
          </cell>
          <cell r="F663" t="str">
            <v>P</v>
          </cell>
          <cell r="G663" t="str">
            <v>Islam</v>
          </cell>
          <cell r="H663" t="str">
            <v>K/-</v>
          </cell>
          <cell r="I663" t="str">
            <v>3509210102910010</v>
          </cell>
          <cell r="J663"/>
          <cell r="K663"/>
          <cell r="L663" t="str">
            <v>ferdyandwi@barata.id</v>
          </cell>
          <cell r="M663" t="str">
            <v>S1</v>
          </cell>
          <cell r="N663" t="str">
            <v>Akuntansi</v>
          </cell>
          <cell r="O663" t="str">
            <v>Universitas Jember</v>
          </cell>
          <cell r="P663">
            <v>2012</v>
          </cell>
          <cell r="Q663">
            <v>43088</v>
          </cell>
          <cell r="R663">
            <v>43313</v>
          </cell>
          <cell r="S663" t="str">
            <v>Definitif</v>
          </cell>
          <cell r="T663" t="str">
            <v>Staf Bagian Sistem TIK/SAP</v>
          </cell>
          <cell r="U663" t="str">
            <v>Staf Bagian Sistem TIK/SAP</v>
          </cell>
          <cell r="V663">
            <v>44104</v>
          </cell>
          <cell r="W663" t="str">
            <v>BAGIAN SISTEM TIK / SAP</v>
          </cell>
          <cell r="X663" t="str">
            <v>BIRO SISTEM, MUTU &amp; K3LH</v>
          </cell>
          <cell r="Y663" t="str">
            <v>Support</v>
          </cell>
          <cell r="Z663">
            <v>5</v>
          </cell>
          <cell r="AA663">
            <v>4</v>
          </cell>
          <cell r="AB663">
            <v>44424</v>
          </cell>
          <cell r="AC663">
            <v>6900000</v>
          </cell>
          <cell r="AD663">
            <v>766667</v>
          </cell>
          <cell r="AE663">
            <v>1368383.333333333</v>
          </cell>
          <cell r="AF663">
            <v>0</v>
          </cell>
          <cell r="AG663">
            <v>9035050.3333333321</v>
          </cell>
          <cell r="AH663">
            <v>5175000</v>
          </cell>
          <cell r="AI663">
            <v>575000</v>
          </cell>
          <cell r="AJ663">
            <v>1368383.333333333</v>
          </cell>
          <cell r="AK663">
            <v>0</v>
          </cell>
          <cell r="AL663">
            <v>7118383.333333333</v>
          </cell>
          <cell r="AM663" t="str">
            <v>A</v>
          </cell>
          <cell r="AN663" t="str">
            <v>-</v>
          </cell>
          <cell r="AO663" t="str">
            <v>-</v>
          </cell>
          <cell r="AP663" t="str">
            <v>BSQ</v>
          </cell>
          <cell r="AQ663" t="str">
            <v>-</v>
          </cell>
          <cell r="AR663" t="str">
            <v>TADM</v>
          </cell>
          <cell r="AS663" t="str">
            <v>TADM</v>
          </cell>
          <cell r="AT663" t="str">
            <v>-</v>
          </cell>
          <cell r="AU663" t="str">
            <v>KT</v>
          </cell>
          <cell r="AV663" t="str">
            <v>NT</v>
          </cell>
          <cell r="AW663" t="str">
            <v>F</v>
          </cell>
        </row>
        <row r="664">
          <cell r="C664">
            <v>915601</v>
          </cell>
          <cell r="D664" t="str">
            <v>Surabaya</v>
          </cell>
          <cell r="E664">
            <v>33275</v>
          </cell>
          <cell r="F664" t="str">
            <v>P</v>
          </cell>
          <cell r="G664" t="str">
            <v>Islam</v>
          </cell>
          <cell r="H664" t="str">
            <v>K/1</v>
          </cell>
          <cell r="I664" t="str">
            <v>3525112111710004</v>
          </cell>
          <cell r="J664"/>
          <cell r="K664"/>
          <cell r="L664"/>
          <cell r="M664" t="str">
            <v>D4</v>
          </cell>
          <cell r="N664" t="str">
            <v xml:space="preserve">  Pengelasan </v>
          </cell>
          <cell r="O664"/>
          <cell r="P664">
            <v>2013</v>
          </cell>
          <cell r="Q664">
            <v>42037</v>
          </cell>
          <cell r="R664">
            <v>42186</v>
          </cell>
          <cell r="S664" t="str">
            <v>Pjs.</v>
          </cell>
          <cell r="T664" t="str">
            <v>Kepala Unit QSHE</v>
          </cell>
          <cell r="U664" t="str">
            <v>Pjs. Kepala Unit QSHE</v>
          </cell>
          <cell r="V664">
            <v>44332</v>
          </cell>
          <cell r="W664" t="str">
            <v>UNIT QSHE</v>
          </cell>
          <cell r="X664" t="str">
            <v>DIVISI INDUSTRI KOMPONEN &amp; PERMESINAN</v>
          </cell>
          <cell r="Y664" t="str">
            <v>Support</v>
          </cell>
          <cell r="Z664">
            <v>3</v>
          </cell>
          <cell r="AA664">
            <v>5</v>
          </cell>
          <cell r="AB664">
            <v>44424</v>
          </cell>
          <cell r="AC664">
            <v>7900000</v>
          </cell>
          <cell r="AD664">
            <v>877778</v>
          </cell>
          <cell r="AE664">
            <v>773700.22222222155</v>
          </cell>
          <cell r="AF664">
            <v>2175822.0000000005</v>
          </cell>
          <cell r="AG664">
            <v>11727300.222222222</v>
          </cell>
          <cell r="AH664">
            <v>5925000</v>
          </cell>
          <cell r="AI664">
            <v>658333.33333333326</v>
          </cell>
          <cell r="AJ664">
            <v>773700.22222222155</v>
          </cell>
          <cell r="AK664">
            <v>1087911.0000000002</v>
          </cell>
          <cell r="AL664">
            <v>8444944.5555555541</v>
          </cell>
          <cell r="AM664" t="str">
            <v>A</v>
          </cell>
          <cell r="AN664" t="str">
            <v>-</v>
          </cell>
          <cell r="AO664" t="str">
            <v>-</v>
          </cell>
          <cell r="AP664" t="str">
            <v>DKP</v>
          </cell>
          <cell r="AQ664" t="str">
            <v>QSH</v>
          </cell>
          <cell r="AR664" t="str">
            <v>TADM</v>
          </cell>
          <cell r="AS664" t="str">
            <v>TTL</v>
          </cell>
          <cell r="AT664" t="str">
            <v>-</v>
          </cell>
          <cell r="AU664" t="str">
            <v>KT</v>
          </cell>
          <cell r="AV664" t="str">
            <v>T</v>
          </cell>
          <cell r="AW664" t="str">
            <v>E</v>
          </cell>
        </row>
        <row r="665">
          <cell r="C665">
            <v>915748</v>
          </cell>
          <cell r="D665" t="str">
            <v>Surabaya</v>
          </cell>
          <cell r="E665">
            <v>33302</v>
          </cell>
          <cell r="F665" t="str">
            <v>P</v>
          </cell>
          <cell r="G665" t="str">
            <v>Islam</v>
          </cell>
          <cell r="H665" t="str">
            <v>BK</v>
          </cell>
          <cell r="I665" t="str">
            <v>3578200503910002</v>
          </cell>
          <cell r="J665"/>
          <cell r="K665"/>
          <cell r="L665"/>
          <cell r="M665" t="str">
            <v>SMK</v>
          </cell>
          <cell r="N665" t="str">
            <v xml:space="preserve">  Teknik Bangunan </v>
          </cell>
          <cell r="O665"/>
          <cell r="P665">
            <v>2009</v>
          </cell>
          <cell r="Q665">
            <v>42932</v>
          </cell>
          <cell r="R665">
            <v>43055</v>
          </cell>
          <cell r="S665" t="str">
            <v>Definitif</v>
          </cell>
          <cell r="T665" t="str">
            <v xml:space="preserve">Pelaksana Adm. Perencanaan  Pekerjaan </v>
          </cell>
          <cell r="U665" t="str">
            <v xml:space="preserve">Pelaksana Adm. Perencanaan  Pekerjaan </v>
          </cell>
          <cell r="V665" t="str">
            <v>-</v>
          </cell>
          <cell r="W665" t="str">
            <v>BAGIAN PENGENDALIAN MATERIAL &amp; PRODUKSI</v>
          </cell>
          <cell r="X665" t="str">
            <v>DIVISI INDUSTRI KOMPONEN &amp; PERMESINAN</v>
          </cell>
          <cell r="Y665" t="str">
            <v>Core</v>
          </cell>
          <cell r="Z665">
            <v>6</v>
          </cell>
          <cell r="AA665">
            <v>1</v>
          </cell>
          <cell r="AB665">
            <v>44424</v>
          </cell>
          <cell r="AC665">
            <v>4500000</v>
          </cell>
          <cell r="AD665">
            <v>500000</v>
          </cell>
          <cell r="AE665">
            <v>647100</v>
          </cell>
          <cell r="AF665">
            <v>0</v>
          </cell>
          <cell r="AG665">
            <v>5647100</v>
          </cell>
          <cell r="AH665">
            <v>2250000</v>
          </cell>
          <cell r="AI665">
            <v>0</v>
          </cell>
          <cell r="AJ665">
            <v>0</v>
          </cell>
          <cell r="AK665">
            <v>0</v>
          </cell>
          <cell r="AL665">
            <v>2250000</v>
          </cell>
          <cell r="AM665" t="str">
            <v>A</v>
          </cell>
          <cell r="AN665" t="str">
            <v>H</v>
          </cell>
          <cell r="AO665">
            <v>44562</v>
          </cell>
          <cell r="AP665" t="str">
            <v>DKP</v>
          </cell>
          <cell r="AQ665" t="str">
            <v>PIV</v>
          </cell>
          <cell r="AR665" t="str">
            <v>TTL</v>
          </cell>
          <cell r="AS665" t="str">
            <v>TTL</v>
          </cell>
          <cell r="AT665" t="str">
            <v>-</v>
          </cell>
          <cell r="AU665" t="str">
            <v>KT</v>
          </cell>
          <cell r="AV665" t="str">
            <v>T</v>
          </cell>
          <cell r="AW665" t="str">
            <v>C</v>
          </cell>
        </row>
        <row r="666">
          <cell r="C666">
            <v>915740</v>
          </cell>
          <cell r="D666" t="str">
            <v xml:space="preserve">Gresik </v>
          </cell>
          <cell r="E666">
            <v>33317</v>
          </cell>
          <cell r="F666" t="str">
            <v>P</v>
          </cell>
          <cell r="G666" t="str">
            <v>Islam</v>
          </cell>
          <cell r="H666" t="str">
            <v>BK</v>
          </cell>
          <cell r="I666" t="str">
            <v>3525143001920022</v>
          </cell>
          <cell r="J666"/>
          <cell r="K666"/>
          <cell r="L666"/>
          <cell r="M666" t="str">
            <v>SMA</v>
          </cell>
          <cell r="N666" t="str">
            <v>IPA</v>
          </cell>
          <cell r="O666"/>
          <cell r="P666">
            <v>2009</v>
          </cell>
          <cell r="Q666">
            <v>42932</v>
          </cell>
          <cell r="R666">
            <v>43055</v>
          </cell>
          <cell r="S666" t="str">
            <v>Definitif</v>
          </cell>
          <cell r="T666" t="str">
            <v xml:space="preserve">Pelaksana Administrasi  Perencanaan Material </v>
          </cell>
          <cell r="U666" t="str">
            <v xml:space="preserve">Pelaksana Administrasi  Perencanaan Material </v>
          </cell>
          <cell r="V666" t="str">
            <v>-</v>
          </cell>
          <cell r="W666" t="str">
            <v>BAGIAN PERENCANAAN MATERIAL &amp; PRODUKSI</v>
          </cell>
          <cell r="X666" t="str">
            <v>DIVISI INDUSTRI KOMPONEN &amp; PERMESINAN</v>
          </cell>
          <cell r="Y666" t="str">
            <v>Core</v>
          </cell>
          <cell r="Z666">
            <v>6</v>
          </cell>
          <cell r="AA666">
            <v>1</v>
          </cell>
          <cell r="AB666">
            <v>44424</v>
          </cell>
          <cell r="AC666">
            <v>4500000</v>
          </cell>
          <cell r="AD666">
            <v>500000</v>
          </cell>
          <cell r="AE666">
            <v>443100</v>
          </cell>
          <cell r="AF666">
            <v>0</v>
          </cell>
          <cell r="AG666">
            <v>5443100</v>
          </cell>
          <cell r="AH666">
            <v>3375000</v>
          </cell>
          <cell r="AI666">
            <v>375000</v>
          </cell>
          <cell r="AJ666">
            <v>443100</v>
          </cell>
          <cell r="AK666">
            <v>0</v>
          </cell>
          <cell r="AL666">
            <v>4193100</v>
          </cell>
          <cell r="AM666" t="str">
            <v>A</v>
          </cell>
          <cell r="AN666" t="str">
            <v>-</v>
          </cell>
          <cell r="AO666" t="str">
            <v>-</v>
          </cell>
          <cell r="AP666" t="str">
            <v>DKP</v>
          </cell>
          <cell r="AQ666" t="str">
            <v>PIV</v>
          </cell>
          <cell r="AR666" t="str">
            <v>TTL</v>
          </cell>
          <cell r="AS666" t="str">
            <v>TTL</v>
          </cell>
          <cell r="AT666" t="str">
            <v>-</v>
          </cell>
          <cell r="AU666" t="str">
            <v>KT</v>
          </cell>
          <cell r="AV666" t="str">
            <v>NT</v>
          </cell>
          <cell r="AW666" t="str">
            <v>C</v>
          </cell>
        </row>
        <row r="667">
          <cell r="C667">
            <v>915677</v>
          </cell>
          <cell r="D667" t="str">
            <v>Kediri</v>
          </cell>
          <cell r="E667">
            <v>33321</v>
          </cell>
          <cell r="F667" t="str">
            <v>P</v>
          </cell>
          <cell r="G667" t="str">
            <v>Islam</v>
          </cell>
          <cell r="H667" t="str">
            <v>K/1</v>
          </cell>
          <cell r="I667" t="str">
            <v>3515132403910001</v>
          </cell>
          <cell r="J667"/>
          <cell r="K667"/>
          <cell r="L667" t="str">
            <v>ahmadharis@barata.id</v>
          </cell>
          <cell r="M667" t="str">
            <v>S1</v>
          </cell>
          <cell r="N667" t="str">
            <v xml:space="preserve">Manajemen </v>
          </cell>
          <cell r="O667"/>
          <cell r="P667">
            <v>2015</v>
          </cell>
          <cell r="Q667">
            <v>42445</v>
          </cell>
          <cell r="R667">
            <v>42659</v>
          </cell>
          <cell r="S667" t="str">
            <v>Pjs.</v>
          </cell>
          <cell r="T667" t="str">
            <v>Manager Bagian Administrasi &amp; Verifikasi</v>
          </cell>
          <cell r="U667" t="str">
            <v>Pjs. Manager Bagian Administrasi &amp; Verifikasi</v>
          </cell>
          <cell r="V667">
            <v>44571</v>
          </cell>
          <cell r="W667" t="str">
            <v>BAGIAN ADMINISTRASI &amp; VERIFIKASI</v>
          </cell>
          <cell r="X667" t="str">
            <v>BIRO MANAJEMEN SUPPLY CHAIN</v>
          </cell>
          <cell r="Y667" t="str">
            <v>Support</v>
          </cell>
          <cell r="Z667">
            <v>3</v>
          </cell>
          <cell r="AA667">
            <v>4</v>
          </cell>
          <cell r="AB667">
            <v>44424</v>
          </cell>
          <cell r="AC667">
            <v>6900000</v>
          </cell>
          <cell r="AD667">
            <v>766667</v>
          </cell>
          <cell r="AE667">
            <v>793044.33333333256</v>
          </cell>
          <cell r="AF667">
            <v>2175822</v>
          </cell>
          <cell r="AG667">
            <v>10635533.333333332</v>
          </cell>
          <cell r="AH667">
            <v>5175000</v>
          </cell>
          <cell r="AI667">
            <v>575000.25</v>
          </cell>
          <cell r="AJ667">
            <v>793044.33333333256</v>
          </cell>
          <cell r="AK667">
            <v>1087911</v>
          </cell>
          <cell r="AL667">
            <v>7630955.5833333321</v>
          </cell>
          <cell r="AM667" t="str">
            <v>A</v>
          </cell>
          <cell r="AN667" t="str">
            <v>-</v>
          </cell>
          <cell r="AO667" t="str">
            <v>-</v>
          </cell>
          <cell r="AP667" t="str">
            <v>BSC</v>
          </cell>
          <cell r="AQ667" t="str">
            <v>-</v>
          </cell>
          <cell r="AR667" t="str">
            <v>TTL</v>
          </cell>
          <cell r="AS667" t="str">
            <v>TTL</v>
          </cell>
          <cell r="AT667" t="str">
            <v>-</v>
          </cell>
          <cell r="AU667" t="str">
            <v>KT</v>
          </cell>
          <cell r="AV667" t="str">
            <v>NT</v>
          </cell>
          <cell r="AW667" t="str">
            <v>F</v>
          </cell>
        </row>
        <row r="668">
          <cell r="C668">
            <v>915600</v>
          </cell>
          <cell r="D668" t="str">
            <v>Gresik</v>
          </cell>
          <cell r="E668">
            <v>33341</v>
          </cell>
          <cell r="F668" t="str">
            <v>P</v>
          </cell>
          <cell r="G668" t="str">
            <v>Islam</v>
          </cell>
          <cell r="H668" t="str">
            <v>K/1</v>
          </cell>
          <cell r="I668" t="str">
            <v>3578082308680002</v>
          </cell>
          <cell r="J668"/>
          <cell r="K668"/>
          <cell r="L668"/>
          <cell r="M668" t="str">
            <v>D4</v>
          </cell>
          <cell r="N668" t="str">
            <v xml:space="preserve">Pengelasan </v>
          </cell>
          <cell r="O668"/>
          <cell r="P668">
            <v>2013</v>
          </cell>
          <cell r="Q668">
            <v>42037</v>
          </cell>
          <cell r="R668">
            <v>42186</v>
          </cell>
          <cell r="S668" t="str">
            <v>Definitif</v>
          </cell>
          <cell r="T668" t="str">
            <v>Kepala Unit QSHE</v>
          </cell>
          <cell r="U668" t="str">
            <v>Kepala Unit QSHE</v>
          </cell>
          <cell r="V668">
            <v>44667</v>
          </cell>
          <cell r="W668" t="str">
            <v>UNIT QSHE</v>
          </cell>
          <cell r="X668" t="str">
            <v>DIVISI OIL &amp; GAS</v>
          </cell>
          <cell r="Y668" t="str">
            <v>Support</v>
          </cell>
          <cell r="Z668">
            <v>3</v>
          </cell>
          <cell r="AA668">
            <v>5</v>
          </cell>
          <cell r="AB668">
            <v>44424</v>
          </cell>
          <cell r="AC668">
            <v>7900000</v>
          </cell>
          <cell r="AD668">
            <v>877778</v>
          </cell>
          <cell r="AE668">
            <v>1415700.2222222215</v>
          </cell>
          <cell r="AF668">
            <v>2417580.0000000005</v>
          </cell>
          <cell r="AG668">
            <v>12611058.222222222</v>
          </cell>
          <cell r="AH668">
            <v>5925000</v>
          </cell>
          <cell r="AI668">
            <v>658333.33333333326</v>
          </cell>
          <cell r="AJ668">
            <v>1415700.2222222215</v>
          </cell>
          <cell r="AK668">
            <v>1208790.0000000002</v>
          </cell>
          <cell r="AL668">
            <v>9207823.5555555541</v>
          </cell>
          <cell r="AM668" t="str">
            <v>A</v>
          </cell>
          <cell r="AN668" t="str">
            <v>-</v>
          </cell>
          <cell r="AO668" t="str">
            <v>-</v>
          </cell>
          <cell r="AP668" t="str">
            <v>DMG</v>
          </cell>
          <cell r="AQ668" t="str">
            <v>QSH</v>
          </cell>
          <cell r="AR668" t="str">
            <v>TADM</v>
          </cell>
          <cell r="AS668" t="str">
            <v>TTL</v>
          </cell>
          <cell r="AT668" t="str">
            <v>-</v>
          </cell>
          <cell r="AU668" t="str">
            <v>KT</v>
          </cell>
          <cell r="AV668" t="str">
            <v>T</v>
          </cell>
          <cell r="AW668" t="str">
            <v>E</v>
          </cell>
        </row>
        <row r="669">
          <cell r="C669">
            <v>915713</v>
          </cell>
          <cell r="D669" t="str">
            <v>Surabaya</v>
          </cell>
          <cell r="E669">
            <v>33352</v>
          </cell>
          <cell r="F669" t="str">
            <v>P</v>
          </cell>
          <cell r="G669" t="str">
            <v>Islam</v>
          </cell>
          <cell r="H669" t="str">
            <v>BK</v>
          </cell>
          <cell r="I669" t="str">
            <v>3523190909880002</v>
          </cell>
          <cell r="J669"/>
          <cell r="K669"/>
          <cell r="L669"/>
          <cell r="M669" t="str">
            <v>S1</v>
          </cell>
          <cell r="N669" t="str">
            <v>Teknik Mesin</v>
          </cell>
          <cell r="O669" t="str">
            <v>Universitas Brawijaya</v>
          </cell>
          <cell r="P669">
            <v>2014</v>
          </cell>
          <cell r="Q669">
            <v>42888</v>
          </cell>
          <cell r="R669">
            <v>43116</v>
          </cell>
          <cell r="S669" t="str">
            <v>Definitif</v>
          </cell>
          <cell r="T669" t="str">
            <v xml:space="preserve">Staf  </v>
          </cell>
          <cell r="U669" t="str">
            <v xml:space="preserve">Staf  </v>
          </cell>
          <cell r="V669" t="str">
            <v>-</v>
          </cell>
          <cell r="W669" t="str">
            <v xml:space="preserve">UNIT PENGENDALIAN KUALITAS </v>
          </cell>
          <cell r="X669" t="str">
            <v>PABRIK PERALATAN INDUSTRI</v>
          </cell>
          <cell r="Y669" t="str">
            <v>Core</v>
          </cell>
          <cell r="Z669">
            <v>5</v>
          </cell>
          <cell r="AA669">
            <v>4</v>
          </cell>
          <cell r="AB669">
            <v>44424</v>
          </cell>
          <cell r="AC669">
            <v>6900000</v>
          </cell>
          <cell r="AD669">
            <v>766667</v>
          </cell>
          <cell r="AE669">
            <v>1095383.333333333</v>
          </cell>
          <cell r="AF669">
            <v>0</v>
          </cell>
          <cell r="AG669">
            <v>8762050.3333333321</v>
          </cell>
          <cell r="AH669">
            <v>5175000</v>
          </cell>
          <cell r="AI669">
            <v>575000</v>
          </cell>
          <cell r="AJ669">
            <v>1095383.333333333</v>
          </cell>
          <cell r="AK669">
            <v>0</v>
          </cell>
          <cell r="AL669">
            <v>6845383.333333333</v>
          </cell>
          <cell r="AM669" t="str">
            <v>A</v>
          </cell>
          <cell r="AN669" t="str">
            <v>H</v>
          </cell>
          <cell r="AO669">
            <v>44743</v>
          </cell>
          <cell r="AP669" t="str">
            <v>PPI</v>
          </cell>
          <cell r="AQ669" t="str">
            <v>-</v>
          </cell>
          <cell r="AR669" t="str">
            <v>TTL</v>
          </cell>
          <cell r="AS669" t="str">
            <v>TL</v>
          </cell>
          <cell r="AT669" t="str">
            <v>BPP</v>
          </cell>
          <cell r="AU669" t="str">
            <v>KT</v>
          </cell>
          <cell r="AV669" t="str">
            <v>T</v>
          </cell>
          <cell r="AW669" t="str">
            <v>F</v>
          </cell>
        </row>
        <row r="670">
          <cell r="C670">
            <v>915887</v>
          </cell>
          <cell r="D670" t="str">
            <v>Jakarta</v>
          </cell>
          <cell r="E670">
            <v>33356</v>
          </cell>
          <cell r="F670" t="str">
            <v>P</v>
          </cell>
          <cell r="G670" t="str">
            <v>Katolik</v>
          </cell>
          <cell r="H670" t="str">
            <v>BK</v>
          </cell>
          <cell r="I670"/>
          <cell r="J670"/>
          <cell r="K670"/>
          <cell r="L670"/>
          <cell r="M670" t="str">
            <v>S1</v>
          </cell>
          <cell r="N670" t="str">
            <v>Akuntansi</v>
          </cell>
          <cell r="O670"/>
          <cell r="P670">
            <v>2015</v>
          </cell>
          <cell r="Q670">
            <v>43696</v>
          </cell>
          <cell r="R670">
            <v>43906</v>
          </cell>
          <cell r="S670" t="str">
            <v>Pgs.</v>
          </cell>
          <cell r="T670" t="str">
            <v>Manager Administrasi Keuangan</v>
          </cell>
          <cell r="U670" t="str">
            <v>Pgs. Manager Administrasi Keuangan</v>
          </cell>
          <cell r="V670">
            <v>44608</v>
          </cell>
          <cell r="W670" t="str">
            <v>BAGIAN ADMINISTRASI KEUANGAN</v>
          </cell>
          <cell r="X670" t="str">
            <v>DIVISI OIL &amp; GAS</v>
          </cell>
          <cell r="Y670" t="str">
            <v>Support</v>
          </cell>
          <cell r="Z670">
            <v>3</v>
          </cell>
          <cell r="AA670">
            <v>4</v>
          </cell>
          <cell r="AB670">
            <v>44424</v>
          </cell>
          <cell r="AC670">
            <v>6900000</v>
          </cell>
          <cell r="AD670">
            <v>766667</v>
          </cell>
          <cell r="AE670">
            <v>222783.33333333302</v>
          </cell>
          <cell r="AF670">
            <v>0</v>
          </cell>
          <cell r="AG670">
            <v>7889450.333333333</v>
          </cell>
          <cell r="AH670">
            <v>5175000</v>
          </cell>
          <cell r="AI670">
            <v>575000</v>
          </cell>
          <cell r="AJ670">
            <v>222783.33333333302</v>
          </cell>
          <cell r="AK670">
            <v>0</v>
          </cell>
          <cell r="AL670">
            <v>5972783.333333333</v>
          </cell>
          <cell r="AM670" t="str">
            <v>A</v>
          </cell>
          <cell r="AN670" t="str">
            <v>-</v>
          </cell>
          <cell r="AO670" t="str">
            <v>-</v>
          </cell>
          <cell r="AP670" t="str">
            <v>DMG</v>
          </cell>
          <cell r="AQ670" t="str">
            <v>KSD</v>
          </cell>
          <cell r="AR670" t="str">
            <v>TADM</v>
          </cell>
          <cell r="AS670" t="str">
            <v>TADM</v>
          </cell>
          <cell r="AT670" t="str">
            <v>-</v>
          </cell>
          <cell r="AU670" t="str">
            <v>KT</v>
          </cell>
          <cell r="AV670" t="str">
            <v>NT</v>
          </cell>
          <cell r="AW670" t="str">
            <v>F</v>
          </cell>
        </row>
        <row r="671">
          <cell r="C671">
            <v>915654</v>
          </cell>
          <cell r="D671" t="str">
            <v>Wamena</v>
          </cell>
          <cell r="E671">
            <v>33369</v>
          </cell>
          <cell r="F671" t="str">
            <v>P</v>
          </cell>
          <cell r="G671" t="str">
            <v>Islam</v>
          </cell>
          <cell r="H671" t="str">
            <v>K/1</v>
          </cell>
          <cell r="I671" t="str">
            <v>3504021105910002</v>
          </cell>
          <cell r="J671" t="str">
            <v>Ds karangrejo RT4 RW6 kec boyolangu Tulungagung</v>
          </cell>
          <cell r="K671" t="str">
            <v>6281233936362</v>
          </cell>
          <cell r="L671"/>
          <cell r="M671" t="str">
            <v>S1</v>
          </cell>
          <cell r="N671" t="str">
            <v>Teknik Mesin</v>
          </cell>
          <cell r="O671"/>
          <cell r="P671">
            <v>2014</v>
          </cell>
          <cell r="Q671">
            <v>42416</v>
          </cell>
          <cell r="R671">
            <v>42614</v>
          </cell>
          <cell r="S671" t="str">
            <v>Definitif</v>
          </cell>
          <cell r="T671" t="str">
            <v>Staf Bidang Pengelolaan Aset</v>
          </cell>
          <cell r="U671" t="str">
            <v>Staf Bidang Pengelolaan Aset</v>
          </cell>
          <cell r="V671">
            <v>44200</v>
          </cell>
          <cell r="W671" t="str">
            <v>BIDANG PENGELOLAAN ASET</v>
          </cell>
          <cell r="X671" t="str">
            <v>SEKRETARIAT PERUSAHAAN</v>
          </cell>
          <cell r="Y671" t="str">
            <v>Support</v>
          </cell>
          <cell r="Z671">
            <v>5</v>
          </cell>
          <cell r="AA671">
            <v>4</v>
          </cell>
          <cell r="AB671">
            <v>44424</v>
          </cell>
          <cell r="AC671">
            <v>6900000</v>
          </cell>
          <cell r="AD671">
            <v>766667</v>
          </cell>
          <cell r="AE671">
            <v>1466708.333333333</v>
          </cell>
          <cell r="AF671">
            <v>0</v>
          </cell>
          <cell r="AG671">
            <v>9133375.3333333321</v>
          </cell>
          <cell r="AH671">
            <v>5175000</v>
          </cell>
          <cell r="AI671">
            <v>575000</v>
          </cell>
          <cell r="AJ671">
            <v>1466708.333333333</v>
          </cell>
          <cell r="AK671">
            <v>0</v>
          </cell>
          <cell r="AL671">
            <v>7216708.333333333</v>
          </cell>
          <cell r="AM671" t="str">
            <v>A</v>
          </cell>
          <cell r="AN671" t="str">
            <v>-</v>
          </cell>
          <cell r="AO671" t="str">
            <v>-</v>
          </cell>
          <cell r="AP671" t="str">
            <v>SKP</v>
          </cell>
          <cell r="AQ671" t="str">
            <v>-</v>
          </cell>
          <cell r="AR671" t="str">
            <v>TADM</v>
          </cell>
          <cell r="AS671" t="str">
            <v>TADM</v>
          </cell>
          <cell r="AT671" t="str">
            <v>-</v>
          </cell>
          <cell r="AU671" t="str">
            <v>KT</v>
          </cell>
          <cell r="AV671" t="str">
            <v>T</v>
          </cell>
          <cell r="AW671" t="str">
            <v>F</v>
          </cell>
        </row>
        <row r="672">
          <cell r="C672">
            <v>915676</v>
          </cell>
          <cell r="D672" t="str">
            <v>Surabaya</v>
          </cell>
          <cell r="E672">
            <v>33389</v>
          </cell>
          <cell r="F672" t="str">
            <v>W</v>
          </cell>
          <cell r="G672" t="str">
            <v>Islam</v>
          </cell>
          <cell r="H672" t="str">
            <v>K/1</v>
          </cell>
          <cell r="I672" t="str">
            <v>3525051701710003</v>
          </cell>
          <cell r="J672"/>
          <cell r="K672"/>
          <cell r="L672"/>
          <cell r="M672" t="str">
            <v>S1</v>
          </cell>
          <cell r="N672" t="str">
            <v>Akuntansi</v>
          </cell>
          <cell r="O672" t="str">
            <v>Universitas Negeri Surabaya</v>
          </cell>
          <cell r="P672">
            <v>2014</v>
          </cell>
          <cell r="Q672">
            <v>42445</v>
          </cell>
          <cell r="R672">
            <v>42629</v>
          </cell>
          <cell r="S672" t="str">
            <v>Definitif</v>
          </cell>
          <cell r="T672" t="str">
            <v>Senior Auditor Keuangan</v>
          </cell>
          <cell r="U672" t="str">
            <v>Senior Auditor Keuangan</v>
          </cell>
          <cell r="V672">
            <v>44743</v>
          </cell>
          <cell r="W672" t="str">
            <v>BIDANG AUDIT KEUANGAN</v>
          </cell>
          <cell r="X672" t="str">
            <v>SATUAN PENGAWASAN INTERN</v>
          </cell>
          <cell r="Y672" t="str">
            <v>Support</v>
          </cell>
          <cell r="Z672">
            <v>2</v>
          </cell>
          <cell r="AA672">
            <v>4</v>
          </cell>
          <cell r="AB672">
            <v>44424</v>
          </cell>
          <cell r="AC672">
            <v>6900000</v>
          </cell>
          <cell r="AD672">
            <v>766667</v>
          </cell>
          <cell r="AE672">
            <v>1505326.3333333326</v>
          </cell>
          <cell r="AF672">
            <v>2175822.0000000005</v>
          </cell>
          <cell r="AG672">
            <v>11347815.333333332</v>
          </cell>
          <cell r="AH672">
            <v>5175000</v>
          </cell>
          <cell r="AI672">
            <v>575000</v>
          </cell>
          <cell r="AJ672">
            <v>1505326.3333333326</v>
          </cell>
          <cell r="AK672">
            <v>1087911.0000000002</v>
          </cell>
          <cell r="AL672">
            <v>8343237.3333333321</v>
          </cell>
          <cell r="AM672" t="str">
            <v>A</v>
          </cell>
          <cell r="AN672" t="str">
            <v>-</v>
          </cell>
          <cell r="AO672" t="str">
            <v>-</v>
          </cell>
          <cell r="AP672" t="str">
            <v>SPI</v>
          </cell>
          <cell r="AQ672" t="str">
            <v>-</v>
          </cell>
          <cell r="AR672" t="str">
            <v>TADM</v>
          </cell>
          <cell r="AS672" t="str">
            <v>TADM</v>
          </cell>
          <cell r="AT672" t="str">
            <v>-</v>
          </cell>
          <cell r="AU672" t="str">
            <v>KT</v>
          </cell>
          <cell r="AV672" t="str">
            <v>NT</v>
          </cell>
          <cell r="AW672" t="str">
            <v>F</v>
          </cell>
        </row>
        <row r="673">
          <cell r="C673">
            <v>915699</v>
          </cell>
          <cell r="D673" t="str">
            <v>Gresik</v>
          </cell>
          <cell r="E673">
            <v>33409</v>
          </cell>
          <cell r="F673" t="str">
            <v>P</v>
          </cell>
          <cell r="G673" t="str">
            <v>Islam</v>
          </cell>
          <cell r="H673" t="str">
            <v>K/1</v>
          </cell>
          <cell r="I673" t="str">
            <v>3515182006910002</v>
          </cell>
          <cell r="J673"/>
          <cell r="K673"/>
          <cell r="L673"/>
          <cell r="M673" t="str">
            <v>D3</v>
          </cell>
          <cell r="N673" t="str">
            <v>Teknik Konversi Energi</v>
          </cell>
          <cell r="O673" t="str">
            <v>Politeknik Negeri Bandung</v>
          </cell>
          <cell r="P673">
            <v>2012</v>
          </cell>
          <cell r="Q673">
            <v>42888</v>
          </cell>
          <cell r="R673">
            <v>43116</v>
          </cell>
          <cell r="S673" t="str">
            <v>Definitif</v>
          </cell>
          <cell r="T673" t="str">
            <v>Junior Estimator</v>
          </cell>
          <cell r="U673" t="str">
            <v>Junior Estimator</v>
          </cell>
          <cell r="V673" t="str">
            <v>-</v>
          </cell>
          <cell r="W673" t="str">
            <v>BIDANG PEMASARAN</v>
          </cell>
          <cell r="X673" t="str">
            <v>DIVISI INDUSTRI KOMPONEN &amp; PERMESINAN</v>
          </cell>
          <cell r="Y673" t="str">
            <v>Core</v>
          </cell>
          <cell r="Z673">
            <v>5</v>
          </cell>
          <cell r="AA673">
            <v>3</v>
          </cell>
          <cell r="AB673">
            <v>44424</v>
          </cell>
          <cell r="AC673">
            <v>5900000</v>
          </cell>
          <cell r="AD673">
            <v>655556</v>
          </cell>
          <cell r="AE673">
            <v>767919.44444444403</v>
          </cell>
          <cell r="AF673">
            <v>0</v>
          </cell>
          <cell r="AG673">
            <v>7323475.444444444</v>
          </cell>
          <cell r="AH673">
            <v>4425000</v>
          </cell>
          <cell r="AI673">
            <v>491666.66666666674</v>
          </cell>
          <cell r="AJ673">
            <v>767919.44444444403</v>
          </cell>
          <cell r="AK673">
            <v>0</v>
          </cell>
          <cell r="AL673">
            <v>5684586.111111111</v>
          </cell>
          <cell r="AM673" t="str">
            <v>A</v>
          </cell>
          <cell r="AN673" t="str">
            <v>-</v>
          </cell>
          <cell r="AO673" t="str">
            <v>-</v>
          </cell>
          <cell r="AP673" t="str">
            <v>DKP</v>
          </cell>
          <cell r="AQ673" t="str">
            <v>PEM</v>
          </cell>
          <cell r="AR673" t="str">
            <v>TPEM</v>
          </cell>
          <cell r="AS673" t="str">
            <v>TPEM</v>
          </cell>
          <cell r="AT673" t="str">
            <v>-</v>
          </cell>
          <cell r="AU673" t="str">
            <v>KT</v>
          </cell>
          <cell r="AV673" t="str">
            <v>T</v>
          </cell>
          <cell r="AW673" t="str">
            <v>D</v>
          </cell>
        </row>
        <row r="674">
          <cell r="C674">
            <v>915709</v>
          </cell>
          <cell r="D674" t="str">
            <v>Pati</v>
          </cell>
          <cell r="E674">
            <v>33424</v>
          </cell>
          <cell r="F674" t="str">
            <v>P</v>
          </cell>
          <cell r="G674" t="str">
            <v>Islam</v>
          </cell>
          <cell r="H674" t="str">
            <v>K/1</v>
          </cell>
          <cell r="I674" t="str">
            <v>3318100507910005</v>
          </cell>
          <cell r="J674" t="str">
            <v>KP. DOSOMAN RT 01/1 NO.100A PATI</v>
          </cell>
          <cell r="K674" t="str">
            <v>6289685004114</v>
          </cell>
          <cell r="L674"/>
          <cell r="M674" t="str">
            <v>S1</v>
          </cell>
          <cell r="N674" t="str">
            <v>Teknik Mesin</v>
          </cell>
          <cell r="O674" t="str">
            <v>Universitas Diponegoro</v>
          </cell>
          <cell r="P674">
            <v>2015</v>
          </cell>
          <cell r="Q674">
            <v>42888</v>
          </cell>
          <cell r="R674">
            <v>43116</v>
          </cell>
          <cell r="S674" t="str">
            <v>Definitif</v>
          </cell>
          <cell r="T674" t="str">
            <v xml:space="preserve">Staf  </v>
          </cell>
          <cell r="U674" t="str">
            <v xml:space="preserve">Staf  </v>
          </cell>
          <cell r="V674" t="str">
            <v>-</v>
          </cell>
          <cell r="W674" t="str">
            <v>UNIT QSHE</v>
          </cell>
          <cell r="X674" t="str">
            <v>DIVISI INDUSTRI KOMPONEN &amp; PERMESINAN</v>
          </cell>
          <cell r="Y674" t="str">
            <v>Support</v>
          </cell>
          <cell r="Z674">
            <v>5</v>
          </cell>
          <cell r="AA674">
            <v>4</v>
          </cell>
          <cell r="AB674">
            <v>44424</v>
          </cell>
          <cell r="AC674">
            <v>6900000</v>
          </cell>
          <cell r="AD674">
            <v>766667</v>
          </cell>
          <cell r="AE674">
            <v>1095383.333333333</v>
          </cell>
          <cell r="AF674">
            <v>0</v>
          </cell>
          <cell r="AG674">
            <v>8762050.3333333321</v>
          </cell>
          <cell r="AH674">
            <v>5175000</v>
          </cell>
          <cell r="AI674">
            <v>575000</v>
          </cell>
          <cell r="AJ674">
            <v>1095383.333333333</v>
          </cell>
          <cell r="AK674">
            <v>0</v>
          </cell>
          <cell r="AL674">
            <v>6845383.333333333</v>
          </cell>
          <cell r="AM674" t="str">
            <v>A</v>
          </cell>
          <cell r="AN674" t="str">
            <v>H</v>
          </cell>
          <cell r="AO674">
            <v>44743</v>
          </cell>
          <cell r="AP674" t="str">
            <v>DKP</v>
          </cell>
          <cell r="AQ674" t="str">
            <v>QSH</v>
          </cell>
          <cell r="AR674" t="str">
            <v>TADM</v>
          </cell>
          <cell r="AS674" t="str">
            <v>TTL</v>
          </cell>
          <cell r="AT674" t="str">
            <v>-</v>
          </cell>
          <cell r="AU674" t="str">
            <v>KT</v>
          </cell>
          <cell r="AV674" t="str">
            <v>T</v>
          </cell>
          <cell r="AW674" t="str">
            <v>F</v>
          </cell>
        </row>
        <row r="675">
          <cell r="C675">
            <v>915860</v>
          </cell>
          <cell r="D675" t="str">
            <v>Ujung Pandang</v>
          </cell>
          <cell r="E675">
            <v>33427</v>
          </cell>
          <cell r="F675" t="str">
            <v>P</v>
          </cell>
          <cell r="G675" t="str">
            <v>Islam</v>
          </cell>
          <cell r="H675" t="str">
            <v>K/1</v>
          </cell>
          <cell r="I675" t="str">
            <v>3517090807910003</v>
          </cell>
          <cell r="J675" t="str">
            <v>Dsn. Petengan GG: V No. 67 Rt: 001 RW: 008 Ds. Tambakrejo Kec. Jombang Kab. Jombang</v>
          </cell>
          <cell r="K675"/>
          <cell r="L675"/>
          <cell r="M675" t="str">
            <v>S1</v>
          </cell>
          <cell r="N675" t="str">
            <v>Teknik Mesin</v>
          </cell>
          <cell r="O675" t="str">
            <v>Universitas Jember</v>
          </cell>
          <cell r="P675" t="str">
            <v>2014</v>
          </cell>
          <cell r="Q675">
            <v>43313</v>
          </cell>
          <cell r="R675">
            <v>43525</v>
          </cell>
          <cell r="S675" t="str">
            <v>Pgs.</v>
          </cell>
          <cell r="T675" t="str">
            <v>Supervisor Perencanaan Material &amp; Produksi</v>
          </cell>
          <cell r="U675" t="str">
            <v>Pgs. Supervisor Perencanaan Material &amp; Produksi</v>
          </cell>
          <cell r="V675">
            <v>44562</v>
          </cell>
          <cell r="W675" t="str">
            <v>BAGIAN PERENCANAAN MATERIAL &amp; PRODUKSI</v>
          </cell>
          <cell r="X675" t="str">
            <v>DIVISI INDUSTRI KOMPONEN &amp; PERMESINAN</v>
          </cell>
          <cell r="Y675" t="str">
            <v>Core</v>
          </cell>
          <cell r="Z675">
            <v>4</v>
          </cell>
          <cell r="AA675">
            <v>4</v>
          </cell>
          <cell r="AB675">
            <v>44424</v>
          </cell>
          <cell r="AC675">
            <v>6900000</v>
          </cell>
          <cell r="AD675">
            <v>766667</v>
          </cell>
          <cell r="AE675">
            <v>169183</v>
          </cell>
          <cell r="AF675">
            <v>1663816</v>
          </cell>
          <cell r="AG675">
            <v>9499666</v>
          </cell>
          <cell r="AH675">
            <v>5175000</v>
          </cell>
          <cell r="AI675">
            <v>575000</v>
          </cell>
          <cell r="AJ675">
            <v>169183</v>
          </cell>
          <cell r="AK675">
            <v>831908</v>
          </cell>
          <cell r="AL675">
            <v>6751091</v>
          </cell>
          <cell r="AM675" t="str">
            <v>A</v>
          </cell>
          <cell r="AN675" t="str">
            <v>-</v>
          </cell>
          <cell r="AO675" t="str">
            <v>-</v>
          </cell>
          <cell r="AP675" t="str">
            <v>DKP</v>
          </cell>
          <cell r="AQ675" t="str">
            <v>PIV</v>
          </cell>
          <cell r="AR675" t="str">
            <v>TTL</v>
          </cell>
          <cell r="AS675" t="str">
            <v>TTL</v>
          </cell>
          <cell r="AT675" t="str">
            <v>-</v>
          </cell>
          <cell r="AU675" t="str">
            <v>KT</v>
          </cell>
          <cell r="AV675" t="str">
            <v>T</v>
          </cell>
          <cell r="AW675" t="str">
            <v>F</v>
          </cell>
        </row>
        <row r="676">
          <cell r="C676">
            <v>915843</v>
          </cell>
          <cell r="D676" t="str">
            <v>Situbondo</v>
          </cell>
          <cell r="E676">
            <v>33440</v>
          </cell>
          <cell r="F676" t="str">
            <v>P</v>
          </cell>
          <cell r="G676" t="str">
            <v>Islam</v>
          </cell>
          <cell r="H676" t="str">
            <v>K/-</v>
          </cell>
          <cell r="I676" t="str">
            <v>3308092311940001</v>
          </cell>
          <cell r="J676" t="str">
            <v>Jl. Hayam Wuruk XIX D-216 Jember Jember</v>
          </cell>
          <cell r="K676"/>
          <cell r="L676" t="str">
            <v>satyaderiawan@barata.id</v>
          </cell>
          <cell r="M676" t="str">
            <v>S1</v>
          </cell>
          <cell r="N676" t="str">
            <v>Sistem Informasi</v>
          </cell>
          <cell r="O676" t="str">
            <v>Universitas Airlangga</v>
          </cell>
          <cell r="P676">
            <v>2016</v>
          </cell>
          <cell r="Q676">
            <v>43313</v>
          </cell>
          <cell r="R676">
            <v>43525</v>
          </cell>
          <cell r="S676" t="str">
            <v>Pgs.</v>
          </cell>
          <cell r="T676" t="str">
            <v>Senior Manager Pemasaran</v>
          </cell>
          <cell r="U676" t="str">
            <v>Pgs. Senior Manager Pemasaran</v>
          </cell>
          <cell r="V676">
            <v>44652</v>
          </cell>
          <cell r="W676" t="str">
            <v>BIDANG PEMASARAN</v>
          </cell>
          <cell r="X676" t="str">
            <v>DIVISI INDUSTRI GULA &amp; AGRO</v>
          </cell>
          <cell r="Y676" t="str">
            <v>Core</v>
          </cell>
          <cell r="Z676">
            <v>2</v>
          </cell>
          <cell r="AA676">
            <v>5</v>
          </cell>
          <cell r="AB676">
            <v>44562</v>
          </cell>
          <cell r="AC676">
            <v>7900000</v>
          </cell>
          <cell r="AD676">
            <v>877778</v>
          </cell>
          <cell r="AE676">
            <v>0</v>
          </cell>
          <cell r="AF676">
            <v>2775000</v>
          </cell>
          <cell r="AG676">
            <v>11552778</v>
          </cell>
          <cell r="AH676">
            <v>5925000</v>
          </cell>
          <cell r="AI676">
            <v>658333.5</v>
          </cell>
          <cell r="AJ676">
            <v>0</v>
          </cell>
          <cell r="AK676">
            <v>1387500</v>
          </cell>
          <cell r="AL676">
            <v>7970833.5</v>
          </cell>
          <cell r="AM676" t="str">
            <v>A</v>
          </cell>
          <cell r="AN676" t="str">
            <v>-</v>
          </cell>
          <cell r="AO676" t="str">
            <v>-</v>
          </cell>
          <cell r="AP676" t="str">
            <v>DGA</v>
          </cell>
          <cell r="AQ676" t="str">
            <v>PEM</v>
          </cell>
          <cell r="AR676" t="str">
            <v>TPEM</v>
          </cell>
          <cell r="AS676" t="str">
            <v>TPEM</v>
          </cell>
          <cell r="AT676" t="str">
            <v>-</v>
          </cell>
          <cell r="AU676" t="str">
            <v>KT</v>
          </cell>
          <cell r="AV676" t="str">
            <v>T</v>
          </cell>
          <cell r="AW676" t="str">
            <v>F</v>
          </cell>
        </row>
        <row r="677">
          <cell r="C677">
            <v>915661</v>
          </cell>
          <cell r="D677" t="str">
            <v>Matur</v>
          </cell>
          <cell r="E677">
            <v>33478</v>
          </cell>
          <cell r="F677" t="str">
            <v>P</v>
          </cell>
          <cell r="G677" t="str">
            <v>Islam</v>
          </cell>
          <cell r="H677" t="str">
            <v>BK</v>
          </cell>
          <cell r="I677" t="str">
            <v>1271112808910000</v>
          </cell>
          <cell r="J677"/>
          <cell r="K677"/>
          <cell r="L677"/>
          <cell r="M677" t="str">
            <v>S1</v>
          </cell>
          <cell r="N677" t="str">
            <v xml:space="preserve"> Teknik Industri </v>
          </cell>
          <cell r="O677"/>
          <cell r="P677">
            <v>2015</v>
          </cell>
          <cell r="Q677">
            <v>42416</v>
          </cell>
          <cell r="R677">
            <v>42614</v>
          </cell>
          <cell r="S677" t="str">
            <v>Definitif</v>
          </cell>
          <cell r="T677" t="str">
            <v>Staf Bagian Perencanaan Material &amp; Produksi</v>
          </cell>
          <cell r="U677" t="str">
            <v>Staf Bagian Perencanaan Material &amp; Produksi</v>
          </cell>
          <cell r="V677">
            <v>44440</v>
          </cell>
          <cell r="W677" t="str">
            <v>BAGIAN PERENCANAAN MATERIAL &amp; PRODUKSI</v>
          </cell>
          <cell r="X677" t="str">
            <v>DIVISI SUMBER DAYA AIR</v>
          </cell>
          <cell r="Y677" t="str">
            <v>Core</v>
          </cell>
          <cell r="Z677">
            <v>5</v>
          </cell>
          <cell r="AA677">
            <v>4</v>
          </cell>
          <cell r="AB677">
            <v>44424</v>
          </cell>
          <cell r="AC677">
            <v>6900000</v>
          </cell>
          <cell r="AD677">
            <v>766667</v>
          </cell>
          <cell r="AE677">
            <v>511292.33333333302</v>
          </cell>
          <cell r="AF677">
            <v>1663816</v>
          </cell>
          <cell r="AG677">
            <v>9841775.3333333321</v>
          </cell>
          <cell r="AH677">
            <v>5175000</v>
          </cell>
          <cell r="AI677">
            <v>575000</v>
          </cell>
          <cell r="AJ677">
            <v>511292.33333333302</v>
          </cell>
          <cell r="AK677">
            <v>831908</v>
          </cell>
          <cell r="AL677">
            <v>7093200.333333333</v>
          </cell>
          <cell r="AM677" t="str">
            <v>A</v>
          </cell>
          <cell r="AN677" t="str">
            <v>-</v>
          </cell>
          <cell r="AO677" t="str">
            <v>-</v>
          </cell>
          <cell r="AP677" t="str">
            <v>DSA</v>
          </cell>
          <cell r="AQ677" t="str">
            <v>PIV</v>
          </cell>
          <cell r="AR677" t="str">
            <v>TTL</v>
          </cell>
          <cell r="AS677" t="str">
            <v>TTL</v>
          </cell>
          <cell r="AT677" t="str">
            <v>-</v>
          </cell>
          <cell r="AU677" t="str">
            <v>KT</v>
          </cell>
          <cell r="AV677" t="str">
            <v>T</v>
          </cell>
          <cell r="AW677" t="str">
            <v>F</v>
          </cell>
        </row>
        <row r="678">
          <cell r="C678">
            <v>915775</v>
          </cell>
          <cell r="D678" t="str">
            <v>Surabaya</v>
          </cell>
          <cell r="E678">
            <v>33496</v>
          </cell>
          <cell r="F678" t="str">
            <v>W</v>
          </cell>
          <cell r="G678" t="str">
            <v>Islam</v>
          </cell>
          <cell r="H678" t="str">
            <v>K/-</v>
          </cell>
          <cell r="I678" t="str">
            <v>3578015509910001</v>
          </cell>
          <cell r="J678"/>
          <cell r="K678"/>
          <cell r="L678" t="str">
            <v>adelia@barata.id</v>
          </cell>
          <cell r="M678" t="str">
            <v>D3</v>
          </cell>
          <cell r="N678" t="str">
            <v>Teknik</v>
          </cell>
          <cell r="O678" t="str">
            <v>Institut Teknologi Sepuluh November (ITS)</v>
          </cell>
          <cell r="P678">
            <v>2013</v>
          </cell>
          <cell r="Q678">
            <v>43191</v>
          </cell>
          <cell r="R678">
            <v>43191</v>
          </cell>
          <cell r="S678" t="str">
            <v>Definitif</v>
          </cell>
          <cell r="T678" t="str">
            <v>Senior Manager Komunikasi Korporat</v>
          </cell>
          <cell r="U678" t="str">
            <v>Senior Manager Komunikasi Korporat</v>
          </cell>
          <cell r="V678">
            <v>44562</v>
          </cell>
          <cell r="W678" t="str">
            <v>BIDANG KOMUNIKASI KORPORAT</v>
          </cell>
          <cell r="X678" t="str">
            <v>SEKRETARIAT PERUSAHAAN</v>
          </cell>
          <cell r="Y678" t="str">
            <v>Support</v>
          </cell>
          <cell r="Z678">
            <v>2</v>
          </cell>
          <cell r="AA678">
            <v>4</v>
          </cell>
          <cell r="AB678">
            <v>44424</v>
          </cell>
          <cell r="AC678">
            <v>6900000</v>
          </cell>
          <cell r="AD678">
            <v>766667</v>
          </cell>
          <cell r="AE678">
            <v>1256398.333333333</v>
          </cell>
          <cell r="AF678">
            <v>3246750</v>
          </cell>
          <cell r="AG678">
            <v>12169815.333333332</v>
          </cell>
          <cell r="AH678">
            <v>5175000</v>
          </cell>
          <cell r="AI678">
            <v>575000</v>
          </cell>
          <cell r="AJ678">
            <v>1256398.333333333</v>
          </cell>
          <cell r="AK678">
            <v>1623375</v>
          </cell>
          <cell r="AL678">
            <v>8629773.3333333321</v>
          </cell>
          <cell r="AM678" t="str">
            <v>A</v>
          </cell>
          <cell r="AN678" t="str">
            <v>-</v>
          </cell>
          <cell r="AO678" t="str">
            <v>-</v>
          </cell>
          <cell r="AP678" t="str">
            <v>SKP</v>
          </cell>
          <cell r="AQ678" t="str">
            <v>-</v>
          </cell>
          <cell r="AR678" t="str">
            <v>TADM</v>
          </cell>
          <cell r="AS678" t="str">
            <v>TADM</v>
          </cell>
          <cell r="AT678" t="str">
            <v>-</v>
          </cell>
          <cell r="AU678" t="str">
            <v>KT</v>
          </cell>
          <cell r="AV678" t="str">
            <v>T</v>
          </cell>
          <cell r="AW678" t="str">
            <v>D</v>
          </cell>
        </row>
        <row r="679">
          <cell r="C679">
            <v>915680</v>
          </cell>
          <cell r="D679" t="str">
            <v>Lamongan</v>
          </cell>
          <cell r="E679">
            <v>33512</v>
          </cell>
          <cell r="F679" t="str">
            <v>W</v>
          </cell>
          <cell r="G679" t="str">
            <v>Islam</v>
          </cell>
          <cell r="H679" t="str">
            <v>K/1</v>
          </cell>
          <cell r="I679" t="str">
            <v>3524264110910002</v>
          </cell>
          <cell r="J679"/>
          <cell r="K679"/>
          <cell r="L679"/>
          <cell r="M679" t="str">
            <v>S1</v>
          </cell>
          <cell r="N679" t="str">
            <v>Manajemen</v>
          </cell>
          <cell r="O679"/>
          <cell r="P679">
            <v>2014</v>
          </cell>
          <cell r="Q679">
            <v>42506</v>
          </cell>
          <cell r="R679">
            <v>42751</v>
          </cell>
          <cell r="S679" t="str">
            <v>Pjs.</v>
          </cell>
          <cell r="T679" t="str">
            <v>Manager Administrasi Keuangan</v>
          </cell>
          <cell r="U679" t="str">
            <v>Pjs. Manager Administrasi Keuangan</v>
          </cell>
          <cell r="V679">
            <v>44562</v>
          </cell>
          <cell r="W679" t="str">
            <v>BAGIAN ADMINISTRASI KEUANGAN</v>
          </cell>
          <cell r="X679" t="str">
            <v>DIVISI INDUSTRI GULA &amp; AGRO</v>
          </cell>
          <cell r="Y679" t="str">
            <v>Support</v>
          </cell>
          <cell r="Z679">
            <v>3</v>
          </cell>
          <cell r="AA679">
            <v>4</v>
          </cell>
          <cell r="AB679">
            <v>44424</v>
          </cell>
          <cell r="AC679">
            <v>6900000</v>
          </cell>
          <cell r="AD679">
            <v>766667</v>
          </cell>
          <cell r="AE679">
            <v>827286</v>
          </cell>
          <cell r="AF679">
            <v>2175822</v>
          </cell>
          <cell r="AG679">
            <v>10669775</v>
          </cell>
          <cell r="AH679">
            <v>5175000</v>
          </cell>
          <cell r="AI679">
            <v>575000.25</v>
          </cell>
          <cell r="AJ679">
            <v>1069044.3333333326</v>
          </cell>
          <cell r="AK679">
            <v>1087911</v>
          </cell>
          <cell r="AL679">
            <v>7906955.5833333321</v>
          </cell>
          <cell r="AM679" t="str">
            <v>A</v>
          </cell>
          <cell r="AN679" t="str">
            <v>-</v>
          </cell>
          <cell r="AO679" t="str">
            <v>-</v>
          </cell>
          <cell r="AP679" t="str">
            <v>DGA</v>
          </cell>
          <cell r="AQ679" t="str">
            <v>KSD</v>
          </cell>
          <cell r="AR679" t="str">
            <v>TADM</v>
          </cell>
          <cell r="AS679" t="str">
            <v>TADM</v>
          </cell>
          <cell r="AT679" t="str">
            <v>-</v>
          </cell>
          <cell r="AU679" t="str">
            <v>KT</v>
          </cell>
          <cell r="AV679" t="str">
            <v>NT</v>
          </cell>
          <cell r="AW679" t="str">
            <v>F</v>
          </cell>
        </row>
        <row r="680">
          <cell r="C680">
            <v>916333</v>
          </cell>
          <cell r="D680" t="str">
            <v>Jakarta</v>
          </cell>
          <cell r="E680">
            <v>33552</v>
          </cell>
          <cell r="F680" t="str">
            <v>P</v>
          </cell>
          <cell r="G680" t="str">
            <v>Islam</v>
          </cell>
          <cell r="H680" t="str">
            <v>K/</v>
          </cell>
          <cell r="I680"/>
          <cell r="J680" t="str">
            <v>Desa Randuboto Rt. 01/02 Kecamatan Sidayu Kabupaten Gresik</v>
          </cell>
          <cell r="K680" t="str">
            <v>082255138059</v>
          </cell>
          <cell r="L680"/>
          <cell r="M680" t="str">
            <v>D3</v>
          </cell>
          <cell r="N680" t="str">
            <v>Teknik Perkapalan</v>
          </cell>
          <cell r="O680" t="str">
            <v>Politeknik Perkapalan Negeri Surabaya</v>
          </cell>
          <cell r="P680">
            <v>2015</v>
          </cell>
          <cell r="Q680">
            <v>44593</v>
          </cell>
          <cell r="R680">
            <v>44593</v>
          </cell>
          <cell r="S680" t="str">
            <v>Definitif</v>
          </cell>
          <cell r="T680" t="str">
            <v>Engineer</v>
          </cell>
          <cell r="U680" t="str">
            <v>Engineer</v>
          </cell>
          <cell r="V680">
            <v>44593</v>
          </cell>
          <cell r="W680" t="str">
            <v>BAGIAN PENGENDALIAN MATERIAL &amp; PRODUKSI</v>
          </cell>
          <cell r="X680" t="str">
            <v>DIVISI INDUSTRI KOMPONEN &amp; PERMESINAN</v>
          </cell>
          <cell r="Y680" t="str">
            <v>Core</v>
          </cell>
          <cell r="Z680">
            <v>5</v>
          </cell>
          <cell r="AA680">
            <v>4</v>
          </cell>
          <cell r="AB680">
            <v>44593</v>
          </cell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 t="str">
            <v>A</v>
          </cell>
          <cell r="AN680" t="str">
            <v>-</v>
          </cell>
          <cell r="AO680" t="str">
            <v>-</v>
          </cell>
          <cell r="AP680" t="str">
            <v>DKP</v>
          </cell>
          <cell r="AQ680" t="str">
            <v>PIV</v>
          </cell>
          <cell r="AR680" t="str">
            <v>TTL</v>
          </cell>
          <cell r="AS680" t="str">
            <v>TTL</v>
          </cell>
          <cell r="AT680" t="str">
            <v>-</v>
          </cell>
          <cell r="AU680" t="str">
            <v>KT</v>
          </cell>
          <cell r="AV680" t="str">
            <v>T</v>
          </cell>
          <cell r="AW680" t="str">
            <v>D</v>
          </cell>
        </row>
        <row r="681">
          <cell r="C681">
            <v>915812</v>
          </cell>
          <cell r="D681" t="str">
            <v>Sidoarjo</v>
          </cell>
          <cell r="E681">
            <v>33555</v>
          </cell>
          <cell r="F681" t="str">
            <v>P</v>
          </cell>
          <cell r="G681" t="str">
            <v>Islam</v>
          </cell>
          <cell r="H681" t="str">
            <v>K/-</v>
          </cell>
          <cell r="I681" t="str">
            <v>3515131311910006</v>
          </cell>
          <cell r="J681" t="str">
            <v>Perum Taman Pondok Jati blok AR-19 RT24 RW05 Geluran - Taman</v>
          </cell>
          <cell r="K681"/>
          <cell r="L681"/>
          <cell r="M681" t="str">
            <v>D3</v>
          </cell>
          <cell r="N681" t="str">
            <v>Teknik Sipil</v>
          </cell>
          <cell r="O681" t="str">
            <v>Institut Teknologi Sepuluh Nopember</v>
          </cell>
          <cell r="P681">
            <v>2014</v>
          </cell>
          <cell r="Q681">
            <v>43313</v>
          </cell>
          <cell r="R681">
            <v>43525</v>
          </cell>
          <cell r="S681" t="str">
            <v>Definitif</v>
          </cell>
          <cell r="T681" t="str">
            <v>Junior Engineer</v>
          </cell>
          <cell r="U681" t="str">
            <v>Junior Engineer</v>
          </cell>
          <cell r="V681">
            <v>44410</v>
          </cell>
          <cell r="W681" t="str">
            <v>BAGIAN TEKNIK</v>
          </cell>
          <cell r="X681" t="str">
            <v>DIVISI INDUSTRI KOMPONEN &amp; PERMESINAN</v>
          </cell>
          <cell r="Y681" t="str">
            <v>Core</v>
          </cell>
          <cell r="Z681">
            <v>5</v>
          </cell>
          <cell r="AA681">
            <v>3</v>
          </cell>
          <cell r="AB681">
            <v>44424</v>
          </cell>
          <cell r="AC681">
            <v>5900000</v>
          </cell>
          <cell r="AD681">
            <v>655556</v>
          </cell>
          <cell r="AE681">
            <v>560819.44444444403</v>
          </cell>
          <cell r="AF681">
            <v>0</v>
          </cell>
          <cell r="AG681">
            <v>7116375.444444444</v>
          </cell>
          <cell r="AH681">
            <v>4425000</v>
          </cell>
          <cell r="AI681">
            <v>491666.66666666674</v>
          </cell>
          <cell r="AJ681">
            <v>560819.44444444403</v>
          </cell>
          <cell r="AK681">
            <v>0</v>
          </cell>
          <cell r="AL681">
            <v>5477486.111111111</v>
          </cell>
          <cell r="AM681" t="str">
            <v>A</v>
          </cell>
          <cell r="AN681" t="str">
            <v>H</v>
          </cell>
          <cell r="AO681">
            <v>44743</v>
          </cell>
          <cell r="AP681" t="str">
            <v>DKP</v>
          </cell>
          <cell r="AQ681" t="str">
            <v>PEM</v>
          </cell>
          <cell r="AR681" t="str">
            <v>TTL</v>
          </cell>
          <cell r="AS681" t="str">
            <v>TTL</v>
          </cell>
          <cell r="AT681" t="str">
            <v>-</v>
          </cell>
          <cell r="AU681" t="str">
            <v>KT</v>
          </cell>
          <cell r="AV681" t="str">
            <v>T</v>
          </cell>
          <cell r="AW681" t="str">
            <v>D</v>
          </cell>
        </row>
        <row r="682">
          <cell r="C682">
            <v>915703</v>
          </cell>
          <cell r="D682" t="str">
            <v>Rembang</v>
          </cell>
          <cell r="E682">
            <v>33570</v>
          </cell>
          <cell r="F682" t="str">
            <v>P</v>
          </cell>
          <cell r="G682" t="str">
            <v>Islam</v>
          </cell>
          <cell r="H682" t="str">
            <v>BK</v>
          </cell>
          <cell r="I682" t="str">
            <v>3604060412760002</v>
          </cell>
          <cell r="J682"/>
          <cell r="K682"/>
          <cell r="L682" t="str">
            <v>muhamadirfan@barata.id</v>
          </cell>
          <cell r="M682" t="str">
            <v>S1</v>
          </cell>
          <cell r="N682" t="str">
            <v xml:space="preserve">Teknik Mesin </v>
          </cell>
          <cell r="O682" t="str">
            <v>Universitas Diponegoro</v>
          </cell>
          <cell r="P682">
            <v>2016</v>
          </cell>
          <cell r="Q682">
            <v>42888</v>
          </cell>
          <cell r="R682">
            <v>43116</v>
          </cell>
          <cell r="S682" t="str">
            <v>Definitif</v>
          </cell>
          <cell r="T682" t="str">
            <v>Staf Bagian Sistem TIK/SAP</v>
          </cell>
          <cell r="U682" t="str">
            <v>Staf Bagian Sistem TIK/SAP</v>
          </cell>
          <cell r="V682">
            <v>44104</v>
          </cell>
          <cell r="W682" t="str">
            <v>BAGIAN SISTEM TIK / SAP</v>
          </cell>
          <cell r="X682" t="str">
            <v>BIRO SISTEM, MUTU &amp; K3LH</v>
          </cell>
          <cell r="Y682" t="str">
            <v>Support</v>
          </cell>
          <cell r="Z682">
            <v>5</v>
          </cell>
          <cell r="AA682">
            <v>4</v>
          </cell>
          <cell r="AB682">
            <v>44424</v>
          </cell>
          <cell r="AC682">
            <v>6900000</v>
          </cell>
          <cell r="AD682">
            <v>766667</v>
          </cell>
          <cell r="AE682">
            <v>1368383.333333333</v>
          </cell>
          <cell r="AF682">
            <v>0</v>
          </cell>
          <cell r="AG682">
            <v>9035050.3333333321</v>
          </cell>
          <cell r="AH682">
            <v>5175000</v>
          </cell>
          <cell r="AI682">
            <v>575000</v>
          </cell>
          <cell r="AJ682">
            <v>1368383.333333333</v>
          </cell>
          <cell r="AK682">
            <v>0</v>
          </cell>
          <cell r="AL682">
            <v>7118383.333333333</v>
          </cell>
          <cell r="AM682" t="str">
            <v>A</v>
          </cell>
          <cell r="AN682" t="str">
            <v>-</v>
          </cell>
          <cell r="AO682" t="str">
            <v>-</v>
          </cell>
          <cell r="AP682" t="str">
            <v>BSQ</v>
          </cell>
          <cell r="AQ682" t="str">
            <v>-</v>
          </cell>
          <cell r="AR682" t="str">
            <v>TADM</v>
          </cell>
          <cell r="AS682" t="str">
            <v>TADM</v>
          </cell>
          <cell r="AT682" t="str">
            <v>-</v>
          </cell>
          <cell r="AU682" t="str">
            <v>KT</v>
          </cell>
          <cell r="AV682" t="str">
            <v>T</v>
          </cell>
          <cell r="AW682" t="str">
            <v>F</v>
          </cell>
        </row>
        <row r="683">
          <cell r="C683">
            <v>915727</v>
          </cell>
          <cell r="D683" t="str">
            <v>Jakarta</v>
          </cell>
          <cell r="E683">
            <v>33578</v>
          </cell>
          <cell r="F683" t="str">
            <v>P</v>
          </cell>
          <cell r="G683" t="str">
            <v>Islam</v>
          </cell>
          <cell r="H683" t="str">
            <v>BK</v>
          </cell>
          <cell r="I683" t="str">
            <v>3672083112650001</v>
          </cell>
          <cell r="J683"/>
          <cell r="K683"/>
          <cell r="L683" t="str">
            <v>primabudiarto@barata.id</v>
          </cell>
          <cell r="M683" t="str">
            <v>S1</v>
          </cell>
          <cell r="N683" t="str">
            <v>Teknik Informatika</v>
          </cell>
          <cell r="O683" t="str">
            <v>Universitas Diponegoro</v>
          </cell>
          <cell r="P683">
            <v>2016</v>
          </cell>
          <cell r="Q683">
            <v>42888</v>
          </cell>
          <cell r="R683">
            <v>43116</v>
          </cell>
          <cell r="S683" t="str">
            <v>Definitif</v>
          </cell>
          <cell r="T683" t="str">
            <v>Staf Bagian Sistem TIK/SAP</v>
          </cell>
          <cell r="U683" t="str">
            <v>Staf Bagian Sistem TIK/SAP</v>
          </cell>
          <cell r="V683">
            <v>44104</v>
          </cell>
          <cell r="W683" t="str">
            <v>BAGIAN SISTEM TIK / SAP</v>
          </cell>
          <cell r="X683" t="str">
            <v>BIRO SISTEM, MUTU &amp; K3LH</v>
          </cell>
          <cell r="Y683" t="str">
            <v>Support</v>
          </cell>
          <cell r="Z683">
            <v>5</v>
          </cell>
          <cell r="AA683">
            <v>4</v>
          </cell>
          <cell r="AB683">
            <v>44424</v>
          </cell>
          <cell r="AC683">
            <v>6900000</v>
          </cell>
          <cell r="AD683">
            <v>766667</v>
          </cell>
          <cell r="AE683">
            <v>1368383.333333333</v>
          </cell>
          <cell r="AF683">
            <v>0</v>
          </cell>
          <cell r="AG683">
            <v>9035050.3333333321</v>
          </cell>
          <cell r="AH683">
            <v>5175000</v>
          </cell>
          <cell r="AI683">
            <v>575000</v>
          </cell>
          <cell r="AJ683">
            <v>1368383.333333333</v>
          </cell>
          <cell r="AK683">
            <v>0</v>
          </cell>
          <cell r="AL683">
            <v>7118383.333333333</v>
          </cell>
          <cell r="AM683" t="str">
            <v>A</v>
          </cell>
          <cell r="AN683" t="str">
            <v>-</v>
          </cell>
          <cell r="AO683" t="str">
            <v>-</v>
          </cell>
          <cell r="AP683" t="str">
            <v>BSQ</v>
          </cell>
          <cell r="AQ683" t="str">
            <v>-</v>
          </cell>
          <cell r="AR683" t="str">
            <v>TADM</v>
          </cell>
          <cell r="AS683" t="str">
            <v>TADM</v>
          </cell>
          <cell r="AT683" t="str">
            <v>-</v>
          </cell>
          <cell r="AU683" t="str">
            <v>KT</v>
          </cell>
          <cell r="AV683" t="str">
            <v>T</v>
          </cell>
          <cell r="AW683" t="str">
            <v>F</v>
          </cell>
        </row>
        <row r="684">
          <cell r="C684">
            <v>915732</v>
          </cell>
          <cell r="D684" t="str">
            <v>Sidoarjo</v>
          </cell>
          <cell r="E684">
            <v>33590</v>
          </cell>
          <cell r="F684" t="str">
            <v>P</v>
          </cell>
          <cell r="G684" t="str">
            <v>Islam</v>
          </cell>
          <cell r="H684" t="str">
            <v>BK</v>
          </cell>
          <cell r="I684" t="str">
            <v>3515171812910001</v>
          </cell>
          <cell r="J684"/>
          <cell r="K684"/>
          <cell r="L684"/>
          <cell r="M684" t="str">
            <v>D3</v>
          </cell>
          <cell r="N684" t="str">
            <v>Teknik Mesin</v>
          </cell>
          <cell r="O684" t="str">
            <v>Institut Teknologi Sepuluh Nopember</v>
          </cell>
          <cell r="P684">
            <v>2012</v>
          </cell>
          <cell r="Q684">
            <v>42888</v>
          </cell>
          <cell r="R684">
            <v>43116</v>
          </cell>
          <cell r="S684" t="str">
            <v>Definitif</v>
          </cell>
          <cell r="T684" t="str">
            <v>Junior Engineer Bidang Operasi</v>
          </cell>
          <cell r="U684" t="str">
            <v>Junior Engineer Bidang Operasi</v>
          </cell>
          <cell r="V684">
            <v>44061</v>
          </cell>
          <cell r="W684" t="str">
            <v>BIDANG OPERASI</v>
          </cell>
          <cell r="X684" t="str">
            <v>DIVISI PEMBANGKIT</v>
          </cell>
          <cell r="Y684" t="str">
            <v>Core</v>
          </cell>
          <cell r="Z684">
            <v>5</v>
          </cell>
          <cell r="AA684">
            <v>3</v>
          </cell>
          <cell r="AB684">
            <v>44424</v>
          </cell>
          <cell r="AC684">
            <v>5900000</v>
          </cell>
          <cell r="AD684">
            <v>655556</v>
          </cell>
          <cell r="AE684">
            <v>767919.44444444403</v>
          </cell>
          <cell r="AF684">
            <v>0</v>
          </cell>
          <cell r="AG684">
            <v>7323475.444444444</v>
          </cell>
          <cell r="AH684">
            <v>4425000</v>
          </cell>
          <cell r="AI684">
            <v>491666.66666666674</v>
          </cell>
          <cell r="AJ684">
            <v>767919.44444444403</v>
          </cell>
          <cell r="AK684">
            <v>0</v>
          </cell>
          <cell r="AL684">
            <v>5684586.111111111</v>
          </cell>
          <cell r="AM684" t="str">
            <v>A</v>
          </cell>
          <cell r="AN684" t="str">
            <v>-</v>
          </cell>
          <cell r="AO684" t="str">
            <v>-</v>
          </cell>
          <cell r="AP684" t="str">
            <v>DPM</v>
          </cell>
          <cell r="AQ684" t="str">
            <v>OPS</v>
          </cell>
          <cell r="AR684" t="str">
            <v>TTL</v>
          </cell>
          <cell r="AS684" t="str">
            <v>TTL</v>
          </cell>
          <cell r="AT684" t="str">
            <v>-</v>
          </cell>
          <cell r="AU684" t="str">
            <v>KT</v>
          </cell>
          <cell r="AV684" t="str">
            <v>T</v>
          </cell>
          <cell r="AW684" t="str">
            <v>D</v>
          </cell>
        </row>
        <row r="685">
          <cell r="C685">
            <v>925630</v>
          </cell>
          <cell r="D685" t="str">
            <v>Gresik</v>
          </cell>
          <cell r="E685">
            <v>33606</v>
          </cell>
          <cell r="F685" t="str">
            <v>W</v>
          </cell>
          <cell r="G685" t="str">
            <v>Islam</v>
          </cell>
          <cell r="H685" t="str">
            <v>K/-</v>
          </cell>
          <cell r="I685" t="str">
            <v>3525144301920001</v>
          </cell>
          <cell r="J685" t="str">
            <v>Jl. Dr. Wahidin SH XXXII/19 Gresik</v>
          </cell>
          <cell r="K685" t="str">
            <v>6281240500080</v>
          </cell>
          <cell r="L685"/>
          <cell r="M685" t="str">
            <v>D4</v>
          </cell>
          <cell r="N685" t="str">
            <v xml:space="preserve"> Sains Terapan</v>
          </cell>
          <cell r="O685"/>
          <cell r="P685">
            <v>2014</v>
          </cell>
          <cell r="Q685">
            <v>42186</v>
          </cell>
          <cell r="R685">
            <v>42401</v>
          </cell>
          <cell r="S685" t="str">
            <v>Definitif</v>
          </cell>
          <cell r="T685" t="str">
            <v xml:space="preserve">Staf  </v>
          </cell>
          <cell r="U685" t="str">
            <v xml:space="preserve">Staf  </v>
          </cell>
          <cell r="V685" t="str">
            <v>-</v>
          </cell>
          <cell r="W685" t="str">
            <v>BAGIAN TEKNIK</v>
          </cell>
          <cell r="X685" t="str">
            <v>DIVISI INDUSTRI KOMPONEN &amp; PERMESINAN</v>
          </cell>
          <cell r="Y685" t="str">
            <v>Core</v>
          </cell>
          <cell r="Z685">
            <v>5</v>
          </cell>
          <cell r="AA685">
            <v>5</v>
          </cell>
          <cell r="AB685">
            <v>44424</v>
          </cell>
          <cell r="AC685">
            <v>7900000</v>
          </cell>
          <cell r="AD685">
            <v>877778</v>
          </cell>
          <cell r="AE685">
            <v>578595.83333333302</v>
          </cell>
          <cell r="AF685">
            <v>1164112.5</v>
          </cell>
          <cell r="AG685">
            <v>10520486.333333332</v>
          </cell>
          <cell r="AH685">
            <v>5175000</v>
          </cell>
          <cell r="AI685">
            <v>575000</v>
          </cell>
          <cell r="AJ685">
            <v>578595.83333333302</v>
          </cell>
          <cell r="AK685">
            <v>582056.25</v>
          </cell>
          <cell r="AL685">
            <v>6910652.083333333</v>
          </cell>
          <cell r="AM685" t="str">
            <v>A</v>
          </cell>
          <cell r="AN685" t="str">
            <v>-</v>
          </cell>
          <cell r="AO685" t="str">
            <v>-</v>
          </cell>
          <cell r="AP685" t="str">
            <v>DKP</v>
          </cell>
          <cell r="AQ685" t="str">
            <v>PEM</v>
          </cell>
          <cell r="AR685" t="str">
            <v>TTL</v>
          </cell>
          <cell r="AS685" t="str">
            <v>TTL</v>
          </cell>
          <cell r="AT685" t="str">
            <v>-</v>
          </cell>
          <cell r="AU685" t="str">
            <v>KT</v>
          </cell>
          <cell r="AV685" t="str">
            <v>T</v>
          </cell>
          <cell r="AW685" t="str">
            <v>E</v>
          </cell>
        </row>
        <row r="686">
          <cell r="C686">
            <v>925624</v>
          </cell>
          <cell r="D686" t="str">
            <v>Gresik</v>
          </cell>
          <cell r="E686">
            <v>33633</v>
          </cell>
          <cell r="F686" t="str">
            <v>P</v>
          </cell>
          <cell r="G686" t="str">
            <v>Islam</v>
          </cell>
          <cell r="H686" t="str">
            <v>K/1</v>
          </cell>
          <cell r="I686" t="str">
            <v>3518051010750010</v>
          </cell>
          <cell r="J686"/>
          <cell r="K686"/>
          <cell r="L686"/>
          <cell r="M686" t="str">
            <v>S1</v>
          </cell>
          <cell r="N686" t="str">
            <v>Teknik Material &amp; Metalurgi</v>
          </cell>
          <cell r="O686"/>
          <cell r="P686">
            <v>2014</v>
          </cell>
          <cell r="Q686">
            <v>42186</v>
          </cell>
          <cell r="R686">
            <v>42401</v>
          </cell>
          <cell r="S686" t="str">
            <v>Definitif</v>
          </cell>
          <cell r="T686" t="str">
            <v>Manager Pengendalian Material &amp; Produksi</v>
          </cell>
          <cell r="U686" t="str">
            <v>Manager Pengendalian Material &amp; Produksi</v>
          </cell>
          <cell r="V686">
            <v>44151</v>
          </cell>
          <cell r="W686" t="str">
            <v>BAGIAN PENGENDALIAN MATERIAL &amp; PRODUKSI</v>
          </cell>
          <cell r="X686" t="str">
            <v>DIVISI INDUSTRI KOMPONEN &amp; PERMESINAN</v>
          </cell>
          <cell r="Y686" t="str">
            <v>Core</v>
          </cell>
          <cell r="Z686">
            <v>3</v>
          </cell>
          <cell r="AA686">
            <v>4</v>
          </cell>
          <cell r="AB686">
            <v>44424</v>
          </cell>
          <cell r="AC686">
            <v>6900000</v>
          </cell>
          <cell r="AD686">
            <v>766667</v>
          </cell>
          <cell r="AE686">
            <v>548117.22222222202</v>
          </cell>
          <cell r="AF686">
            <v>2684905</v>
          </cell>
          <cell r="AG686">
            <v>10899689.222222222</v>
          </cell>
          <cell r="AH686">
            <v>5925000</v>
          </cell>
          <cell r="AI686">
            <v>658333.33333333326</v>
          </cell>
          <cell r="AJ686">
            <v>548117.22222222202</v>
          </cell>
          <cell r="AK686">
            <v>1342452.5</v>
          </cell>
          <cell r="AL686">
            <v>8473903.055555556</v>
          </cell>
          <cell r="AM686" t="str">
            <v>A</v>
          </cell>
          <cell r="AN686" t="str">
            <v>-</v>
          </cell>
          <cell r="AO686" t="str">
            <v>-</v>
          </cell>
          <cell r="AP686" t="str">
            <v>DKP</v>
          </cell>
          <cell r="AQ686" t="str">
            <v>PIV</v>
          </cell>
          <cell r="AR686" t="str">
            <v>TTL</v>
          </cell>
          <cell r="AS686" t="str">
            <v>TTL</v>
          </cell>
          <cell r="AT686" t="str">
            <v>-</v>
          </cell>
          <cell r="AU686" t="str">
            <v>KT</v>
          </cell>
          <cell r="AV686" t="str">
            <v>T</v>
          </cell>
          <cell r="AW686" t="str">
            <v>F</v>
          </cell>
        </row>
        <row r="687">
          <cell r="C687">
            <v>926297</v>
          </cell>
          <cell r="D687" t="str">
            <v>Gresik</v>
          </cell>
          <cell r="E687">
            <v>33675</v>
          </cell>
          <cell r="F687" t="str">
            <v>P</v>
          </cell>
          <cell r="G687" t="str">
            <v>Islam</v>
          </cell>
          <cell r="H687" t="str">
            <v>K/1</v>
          </cell>
          <cell r="I687"/>
          <cell r="J687"/>
          <cell r="K687"/>
          <cell r="L687"/>
          <cell r="M687" t="str">
            <v>MA</v>
          </cell>
          <cell r="N687" t="str">
            <v>IPA</v>
          </cell>
          <cell r="O687"/>
          <cell r="P687" t="str">
            <v>-</v>
          </cell>
          <cell r="Q687">
            <v>43877</v>
          </cell>
          <cell r="R687">
            <v>44243</v>
          </cell>
          <cell r="S687" t="str">
            <v>Definitif</v>
          </cell>
          <cell r="T687" t="str">
            <v>Pelaksana Perencanaan Produksi</v>
          </cell>
          <cell r="U687" t="str">
            <v>Pelaksana Perencanaan Produksi</v>
          </cell>
          <cell r="V687" t="str">
            <v>-</v>
          </cell>
          <cell r="W687" t="str">
            <v>BAGIAN PERENCANAAN MATERIAL &amp; PRODUKSI</v>
          </cell>
          <cell r="X687" t="str">
            <v>DIVISI INDUSTRI KOMPONEN &amp; PERMESINAN</v>
          </cell>
          <cell r="Y687" t="str">
            <v>Core</v>
          </cell>
          <cell r="Z687">
            <v>6</v>
          </cell>
          <cell r="AA687">
            <v>1</v>
          </cell>
          <cell r="AB687">
            <v>44424</v>
          </cell>
          <cell r="AC687">
            <v>4500000</v>
          </cell>
          <cell r="AD687">
            <v>500000</v>
          </cell>
          <cell r="AE687">
            <v>35100</v>
          </cell>
          <cell r="AF687">
            <v>0</v>
          </cell>
          <cell r="AG687">
            <v>5035100</v>
          </cell>
          <cell r="AH687">
            <v>3375000</v>
          </cell>
          <cell r="AI687">
            <v>375000</v>
          </cell>
          <cell r="AJ687">
            <v>35100</v>
          </cell>
          <cell r="AK687">
            <v>0</v>
          </cell>
          <cell r="AL687">
            <v>3785100</v>
          </cell>
          <cell r="AM687" t="str">
            <v>A</v>
          </cell>
          <cell r="AN687" t="str">
            <v>-</v>
          </cell>
          <cell r="AO687" t="str">
            <v>-</v>
          </cell>
          <cell r="AP687" t="str">
            <v>DKP</v>
          </cell>
          <cell r="AQ687" t="str">
            <v>PIV</v>
          </cell>
          <cell r="AR687" t="str">
            <v>TTL</v>
          </cell>
          <cell r="AS687" t="str">
            <v>TTL</v>
          </cell>
          <cell r="AT687" t="str">
            <v>-</v>
          </cell>
          <cell r="AU687" t="str">
            <v>KT</v>
          </cell>
          <cell r="AV687" t="str">
            <v>NT</v>
          </cell>
          <cell r="AW687" t="str">
            <v>C</v>
          </cell>
        </row>
        <row r="688">
          <cell r="C688">
            <v>925637</v>
          </cell>
          <cell r="D688" t="str">
            <v>Gresik</v>
          </cell>
          <cell r="E688">
            <v>33719</v>
          </cell>
          <cell r="F688" t="str">
            <v>P</v>
          </cell>
          <cell r="G688" t="str">
            <v>Islam</v>
          </cell>
          <cell r="H688" t="str">
            <v>K/1</v>
          </cell>
          <cell r="I688" t="str">
            <v>3578040407830004</v>
          </cell>
          <cell r="J688"/>
          <cell r="K688"/>
          <cell r="L688"/>
          <cell r="M688" t="str">
            <v>D4</v>
          </cell>
          <cell r="N688" t="str">
            <v>Teknik Keselamatan &amp; Kesehatan Kerja</v>
          </cell>
          <cell r="O688"/>
          <cell r="P688">
            <v>2014</v>
          </cell>
          <cell r="Q688">
            <v>42416</v>
          </cell>
          <cell r="R688">
            <v>42614</v>
          </cell>
          <cell r="S688" t="str">
            <v>Pgs.</v>
          </cell>
          <cell r="T688" t="str">
            <v>Kepala Unit QSHE</v>
          </cell>
          <cell r="U688" t="str">
            <v>Pgs. Kepala Unit QSHE</v>
          </cell>
          <cell r="V688">
            <v>44652</v>
          </cell>
          <cell r="W688" t="str">
            <v>UNIT QSHE</v>
          </cell>
          <cell r="X688" t="str">
            <v>DIVISI INDUSTRI GULA &amp; AGRO</v>
          </cell>
          <cell r="Y688" t="str">
            <v>Support</v>
          </cell>
          <cell r="Z688">
            <v>3</v>
          </cell>
          <cell r="AA688">
            <v>4</v>
          </cell>
          <cell r="AB688">
            <v>44424</v>
          </cell>
          <cell r="AC688">
            <v>6900000</v>
          </cell>
          <cell r="AD688">
            <v>766667</v>
          </cell>
          <cell r="AE688">
            <v>715183.33333333302</v>
          </cell>
          <cell r="AF688">
            <v>1934064.0000000005</v>
          </cell>
          <cell r="AG688">
            <v>10315914.333333334</v>
          </cell>
          <cell r="AH688">
            <v>5175000</v>
          </cell>
          <cell r="AI688">
            <v>575000</v>
          </cell>
          <cell r="AJ688">
            <v>715183.33333333302</v>
          </cell>
          <cell r="AK688">
            <v>967032.00000000023</v>
          </cell>
          <cell r="AL688">
            <v>7432215.333333333</v>
          </cell>
          <cell r="AM688" t="str">
            <v>A</v>
          </cell>
          <cell r="AN688" t="str">
            <v>-</v>
          </cell>
          <cell r="AO688" t="str">
            <v>-</v>
          </cell>
          <cell r="AP688" t="str">
            <v>DGA</v>
          </cell>
          <cell r="AQ688" t="str">
            <v>QSH</v>
          </cell>
          <cell r="AR688" t="str">
            <v>TADM</v>
          </cell>
          <cell r="AS688" t="str">
            <v>TTL</v>
          </cell>
          <cell r="AT688" t="str">
            <v>-</v>
          </cell>
          <cell r="AU688" t="str">
            <v>KT</v>
          </cell>
          <cell r="AV688" t="str">
            <v>T</v>
          </cell>
          <cell r="AW688" t="str">
            <v>E</v>
          </cell>
        </row>
        <row r="689">
          <cell r="C689">
            <v>925629</v>
          </cell>
          <cell r="D689" t="str">
            <v>Lumajang</v>
          </cell>
          <cell r="E689">
            <v>33723</v>
          </cell>
          <cell r="F689" t="str">
            <v>P</v>
          </cell>
          <cell r="G689" t="str">
            <v>Islam</v>
          </cell>
          <cell r="H689" t="str">
            <v>BK</v>
          </cell>
          <cell r="I689" t="str">
            <v>3672071208900002</v>
          </cell>
          <cell r="J689"/>
          <cell r="K689"/>
          <cell r="L689"/>
          <cell r="M689" t="str">
            <v>S1</v>
          </cell>
          <cell r="N689" t="str">
            <v xml:space="preserve"> Teknik Material </v>
          </cell>
          <cell r="O689"/>
          <cell r="P689">
            <v>2014</v>
          </cell>
          <cell r="Q689">
            <v>42186</v>
          </cell>
          <cell r="R689">
            <v>42401</v>
          </cell>
          <cell r="S689" t="str">
            <v>Pjs.</v>
          </cell>
          <cell r="T689" t="str">
            <v xml:space="preserve">Supervisor Finishing 4  </v>
          </cell>
          <cell r="U689" t="str">
            <v xml:space="preserve">Pjs. Supervisor Finishing 4  </v>
          </cell>
          <cell r="V689">
            <v>43754</v>
          </cell>
          <cell r="W689" t="str">
            <v>BAGIAN PRODUKSI 2</v>
          </cell>
          <cell r="X689" t="str">
            <v>PABRIK PENGECORAN</v>
          </cell>
          <cell r="Y689" t="str">
            <v>Core</v>
          </cell>
          <cell r="Z689">
            <v>4</v>
          </cell>
          <cell r="AA689">
            <v>5</v>
          </cell>
          <cell r="AB689">
            <v>44424</v>
          </cell>
          <cell r="AC689">
            <v>7900000</v>
          </cell>
          <cell r="AD689">
            <v>877778</v>
          </cell>
          <cell r="AE689">
            <v>711738.33333333302</v>
          </cell>
          <cell r="AF689">
            <v>2079770</v>
          </cell>
          <cell r="AG689">
            <v>11569286.333333332</v>
          </cell>
          <cell r="AH689">
            <v>3950000</v>
          </cell>
          <cell r="AI689">
            <v>0</v>
          </cell>
          <cell r="AJ689">
            <v>0</v>
          </cell>
          <cell r="AK689">
            <v>0</v>
          </cell>
          <cell r="AL689">
            <v>3950000</v>
          </cell>
          <cell r="AM689" t="str">
            <v>A</v>
          </cell>
          <cell r="AN689" t="str">
            <v>H</v>
          </cell>
          <cell r="AO689">
            <v>44562</v>
          </cell>
          <cell r="AP689" t="str">
            <v>FOU</v>
          </cell>
          <cell r="AQ689" t="str">
            <v>-</v>
          </cell>
          <cell r="AR689" t="str">
            <v>TTL</v>
          </cell>
          <cell r="AS689" t="str">
            <v>TTL</v>
          </cell>
          <cell r="AT689" t="str">
            <v>BP</v>
          </cell>
          <cell r="AU689" t="str">
            <v>KT</v>
          </cell>
          <cell r="AV689" t="str">
            <v>T</v>
          </cell>
          <cell r="AW689" t="str">
            <v>F</v>
          </cell>
        </row>
        <row r="690">
          <cell r="C690">
            <v>925869</v>
          </cell>
          <cell r="D690" t="str">
            <v>Surabaya</v>
          </cell>
          <cell r="E690">
            <v>33723</v>
          </cell>
          <cell r="F690" t="str">
            <v>P</v>
          </cell>
          <cell r="G690" t="str">
            <v>Islam</v>
          </cell>
          <cell r="H690" t="str">
            <v>K/1</v>
          </cell>
          <cell r="I690" t="str">
            <v>3578202006660002</v>
          </cell>
          <cell r="J690"/>
          <cell r="K690"/>
          <cell r="L690" t="str">
            <v>moch.nanang@barata.id</v>
          </cell>
          <cell r="M690" t="str">
            <v>S1</v>
          </cell>
          <cell r="N690" t="str">
            <v>Akuntansi</v>
          </cell>
          <cell r="O690"/>
          <cell r="P690">
            <v>2014</v>
          </cell>
          <cell r="Q690">
            <v>43313</v>
          </cell>
          <cell r="R690">
            <v>43525</v>
          </cell>
          <cell r="S690" t="str">
            <v>Definitif</v>
          </cell>
          <cell r="T690" t="str">
            <v>Auditor Bidang Keuangan</v>
          </cell>
          <cell r="U690" t="str">
            <v>Auditor Bidang Keuangan</v>
          </cell>
          <cell r="V690">
            <v>44104</v>
          </cell>
          <cell r="W690" t="str">
            <v>BIDANG AUDIT KEUANGAN</v>
          </cell>
          <cell r="X690" t="str">
            <v>SATUAN PENGAWASAN INTERN</v>
          </cell>
          <cell r="Y690" t="str">
            <v>Support</v>
          </cell>
          <cell r="Z690">
            <v>5</v>
          </cell>
          <cell r="AA690">
            <v>4</v>
          </cell>
          <cell r="AB690">
            <v>44424</v>
          </cell>
          <cell r="AC690">
            <v>6900000</v>
          </cell>
          <cell r="AD690">
            <v>766667</v>
          </cell>
          <cell r="AE690">
            <v>822383.33333333302</v>
          </cell>
          <cell r="AF690">
            <v>0</v>
          </cell>
          <cell r="AG690">
            <v>8489050.3333333321</v>
          </cell>
          <cell r="AH690">
            <v>5175000</v>
          </cell>
          <cell r="AI690">
            <v>575000</v>
          </cell>
          <cell r="AJ690">
            <v>822383.33333333302</v>
          </cell>
          <cell r="AK690">
            <v>0</v>
          </cell>
          <cell r="AL690">
            <v>6572383.333333333</v>
          </cell>
          <cell r="AM690" t="str">
            <v>A</v>
          </cell>
          <cell r="AN690" t="str">
            <v>-</v>
          </cell>
          <cell r="AO690" t="str">
            <v>-</v>
          </cell>
          <cell r="AP690" t="str">
            <v>SPI</v>
          </cell>
          <cell r="AQ690" t="str">
            <v>-</v>
          </cell>
          <cell r="AR690" t="str">
            <v>TADM</v>
          </cell>
          <cell r="AS690" t="str">
            <v>TADM</v>
          </cell>
          <cell r="AT690" t="str">
            <v>-</v>
          </cell>
          <cell r="AU690" t="str">
            <v>KT</v>
          </cell>
          <cell r="AV690" t="str">
            <v>NT</v>
          </cell>
          <cell r="AW690" t="str">
            <v>F</v>
          </cell>
        </row>
        <row r="691">
          <cell r="C691">
            <v>925841</v>
          </cell>
          <cell r="D691" t="str">
            <v>Sleman</v>
          </cell>
          <cell r="E691">
            <v>33731</v>
          </cell>
          <cell r="F691" t="str">
            <v>W</v>
          </cell>
          <cell r="G691" t="str">
            <v>Katolik</v>
          </cell>
          <cell r="H691" t="str">
            <v>K/-</v>
          </cell>
          <cell r="I691" t="str">
            <v>3404154705920001</v>
          </cell>
          <cell r="J691" t="str">
            <v>Garongan Kidul RT.01 RW.18, Wonokerto, Turi, Sleman</v>
          </cell>
          <cell r="K691"/>
          <cell r="L691"/>
          <cell r="M691" t="str">
            <v>S1</v>
          </cell>
          <cell r="N691" t="str">
            <v>Teknik Mesin</v>
          </cell>
          <cell r="O691" t="str">
            <v>Institut Teknologi Sepuluh Nopember</v>
          </cell>
          <cell r="P691">
            <v>2018</v>
          </cell>
          <cell r="Q691">
            <v>43313</v>
          </cell>
          <cell r="R691">
            <v>43525</v>
          </cell>
          <cell r="S691" t="str">
            <v>Definitif</v>
          </cell>
          <cell r="T691" t="str">
            <v>Staf Bagian Administrasi Penjualan</v>
          </cell>
          <cell r="U691" t="str">
            <v>Staf Bagian Administrasi Penjualan</v>
          </cell>
          <cell r="V691">
            <v>44061</v>
          </cell>
          <cell r="W691" t="str">
            <v>BAGIAN ADMINISTRASI PENJUALAN</v>
          </cell>
          <cell r="X691" t="str">
            <v>DIVISI INDUSTRI GULA &amp; AGRO</v>
          </cell>
          <cell r="Y691" t="str">
            <v>Support</v>
          </cell>
          <cell r="Z691">
            <v>5</v>
          </cell>
          <cell r="AA691">
            <v>4</v>
          </cell>
          <cell r="AB691">
            <v>44424</v>
          </cell>
          <cell r="AC691">
            <v>6900000</v>
          </cell>
          <cell r="AD691">
            <v>766667</v>
          </cell>
          <cell r="AE691">
            <v>822383.33333333302</v>
          </cell>
          <cell r="AF691">
            <v>0</v>
          </cell>
          <cell r="AG691">
            <v>8489050.3333333321</v>
          </cell>
          <cell r="AH691">
            <v>5175000</v>
          </cell>
          <cell r="AI691">
            <v>575000</v>
          </cell>
          <cell r="AJ691">
            <v>822383.33333333302</v>
          </cell>
          <cell r="AK691">
            <v>0</v>
          </cell>
          <cell r="AL691">
            <v>6572383.333333333</v>
          </cell>
          <cell r="AM691" t="str">
            <v>A</v>
          </cell>
          <cell r="AN691" t="str">
            <v>-</v>
          </cell>
          <cell r="AO691" t="str">
            <v>-</v>
          </cell>
          <cell r="AP691" t="str">
            <v>DGA</v>
          </cell>
          <cell r="AQ691" t="str">
            <v>PEM</v>
          </cell>
          <cell r="AR691" t="str">
            <v>TPEM</v>
          </cell>
          <cell r="AS691" t="str">
            <v>TPEM</v>
          </cell>
          <cell r="AT691" t="str">
            <v>-</v>
          </cell>
          <cell r="AU691" t="str">
            <v>KT</v>
          </cell>
          <cell r="AV691" t="str">
            <v>T</v>
          </cell>
          <cell r="AW691" t="str">
            <v>F</v>
          </cell>
        </row>
        <row r="692">
          <cell r="C692">
            <v>926263</v>
          </cell>
          <cell r="D692" t="str">
            <v>Serang</v>
          </cell>
          <cell r="E692">
            <v>33737</v>
          </cell>
          <cell r="F692" t="str">
            <v>P</v>
          </cell>
          <cell r="G692" t="str">
            <v>Islam</v>
          </cell>
          <cell r="H692" t="str">
            <v>BK</v>
          </cell>
          <cell r="I692" t="str">
            <v>3604051305920001</v>
          </cell>
          <cell r="J692" t="str">
            <v>GSI blok C1 no. 9 Serang</v>
          </cell>
          <cell r="K692"/>
          <cell r="L692"/>
          <cell r="M692" t="str">
            <v>D3</v>
          </cell>
          <cell r="N692" t="str">
            <v>Teknik Mesin</v>
          </cell>
          <cell r="O692"/>
          <cell r="P692" t="str">
            <v>-</v>
          </cell>
          <cell r="Q692">
            <v>43374</v>
          </cell>
          <cell r="R692">
            <v>43374</v>
          </cell>
          <cell r="S692" t="str">
            <v>Definitif</v>
          </cell>
          <cell r="T692" t="str">
            <v>Pelaksana Dokumen Kualitas</v>
          </cell>
          <cell r="U692" t="str">
            <v>Pelaksana Dokumen Kualitas</v>
          </cell>
          <cell r="V692">
            <v>44105</v>
          </cell>
          <cell r="W692" t="str">
            <v>UNIT QSHE</v>
          </cell>
          <cell r="X692" t="str">
            <v>DIVISI PEMBANGKIT</v>
          </cell>
          <cell r="Y692" t="str">
            <v>Support</v>
          </cell>
          <cell r="Z692">
            <v>6</v>
          </cell>
          <cell r="AA692">
            <v>1</v>
          </cell>
          <cell r="AB692">
            <v>44424</v>
          </cell>
          <cell r="AC692">
            <v>4500000</v>
          </cell>
          <cell r="AD692">
            <v>500000</v>
          </cell>
          <cell r="AE692">
            <v>-45384.833333333023</v>
          </cell>
          <cell r="AF692">
            <v>0</v>
          </cell>
          <cell r="AG692">
            <v>4954615.166666667</v>
          </cell>
          <cell r="AH692">
            <v>3375000</v>
          </cell>
          <cell r="AI692">
            <v>375000</v>
          </cell>
          <cell r="AJ692">
            <v>-45384.833333333023</v>
          </cell>
          <cell r="AK692">
            <v>0</v>
          </cell>
          <cell r="AL692">
            <v>3704615.166666667</v>
          </cell>
          <cell r="AM692" t="str">
            <v>A</v>
          </cell>
          <cell r="AN692" t="str">
            <v>H</v>
          </cell>
          <cell r="AO692">
            <v>44743</v>
          </cell>
          <cell r="AP692" t="str">
            <v>DPM</v>
          </cell>
          <cell r="AQ692" t="str">
            <v>QSH</v>
          </cell>
          <cell r="AR692" t="str">
            <v>TADM</v>
          </cell>
          <cell r="AS692" t="str">
            <v>TTL</v>
          </cell>
          <cell r="AT692" t="str">
            <v>-</v>
          </cell>
          <cell r="AU692" t="str">
            <v>KT</v>
          </cell>
          <cell r="AV692" t="str">
            <v>T</v>
          </cell>
          <cell r="AW692" t="str">
            <v>D</v>
          </cell>
        </row>
        <row r="693">
          <cell r="C693">
            <v>925818</v>
          </cell>
          <cell r="D693" t="str">
            <v>Lumajang</v>
          </cell>
          <cell r="E693">
            <v>33743</v>
          </cell>
          <cell r="F693" t="str">
            <v>P</v>
          </cell>
          <cell r="G693" t="str">
            <v>Islam</v>
          </cell>
          <cell r="H693" t="str">
            <v>K/1</v>
          </cell>
          <cell r="I693" t="str">
            <v>3604010404710839</v>
          </cell>
          <cell r="J693" t="str">
            <v>Karang Waru Kidul, Sleman, Yogyakarta</v>
          </cell>
          <cell r="K693"/>
          <cell r="L693"/>
          <cell r="M693" t="str">
            <v>S1</v>
          </cell>
          <cell r="N693" t="str">
            <v>Teknik Mesin</v>
          </cell>
          <cell r="O693" t="str">
            <v>Institut Teknologi Sepuluh Nopember</v>
          </cell>
          <cell r="P693">
            <v>2015</v>
          </cell>
          <cell r="Q693">
            <v>43313</v>
          </cell>
          <cell r="R693">
            <v>43525</v>
          </cell>
          <cell r="S693" t="str">
            <v>Definitif</v>
          </cell>
          <cell r="T693" t="str">
            <v>Staf Teknik</v>
          </cell>
          <cell r="U693" t="str">
            <v>Staf Teknik</v>
          </cell>
          <cell r="V693">
            <v>44410</v>
          </cell>
          <cell r="W693" t="str">
            <v>BIDANG KERJASAMA USAHA</v>
          </cell>
          <cell r="X693" t="str">
            <v>BIRO PENGEMBANGAN USAHA</v>
          </cell>
          <cell r="Y693" t="str">
            <v>Core</v>
          </cell>
          <cell r="Z693">
            <v>5</v>
          </cell>
          <cell r="AA693">
            <v>4</v>
          </cell>
          <cell r="AB693">
            <v>44424</v>
          </cell>
          <cell r="AC693">
            <v>6900000</v>
          </cell>
          <cell r="AD693">
            <v>766667</v>
          </cell>
          <cell r="AE693">
            <v>1095383.333333333</v>
          </cell>
          <cell r="AF693">
            <v>0</v>
          </cell>
          <cell r="AG693">
            <v>8762050.3333333321</v>
          </cell>
          <cell r="AH693">
            <v>5175000</v>
          </cell>
          <cell r="AI693">
            <v>575000</v>
          </cell>
          <cell r="AJ693">
            <v>1095383.333333333</v>
          </cell>
          <cell r="AK693">
            <v>0</v>
          </cell>
          <cell r="AL693">
            <v>6845383.333333333</v>
          </cell>
          <cell r="AM693" t="str">
            <v>A</v>
          </cell>
          <cell r="AN693" t="str">
            <v>-</v>
          </cell>
          <cell r="AO693" t="str">
            <v>-</v>
          </cell>
          <cell r="AP693" t="str">
            <v>BPU</v>
          </cell>
          <cell r="AQ693" t="str">
            <v>-</v>
          </cell>
          <cell r="AR693" t="str">
            <v>TL</v>
          </cell>
          <cell r="AS693" t="str">
            <v>TTL</v>
          </cell>
          <cell r="AT693" t="str">
            <v>-</v>
          </cell>
          <cell r="AU693" t="str">
            <v>KT</v>
          </cell>
          <cell r="AV693" t="str">
            <v>T</v>
          </cell>
          <cell r="AW693" t="str">
            <v>F</v>
          </cell>
        </row>
        <row r="694">
          <cell r="C694">
            <v>925886</v>
          </cell>
          <cell r="D694" t="str">
            <v>Sidoarjo</v>
          </cell>
          <cell r="E694">
            <v>33747</v>
          </cell>
          <cell r="F694" t="str">
            <v>P</v>
          </cell>
          <cell r="G694" t="str">
            <v>Islam</v>
          </cell>
          <cell r="H694" t="str">
            <v>K/1</v>
          </cell>
          <cell r="I694" t="str">
            <v>3515092305920004</v>
          </cell>
          <cell r="J694"/>
          <cell r="K694"/>
          <cell r="L694" t="str">
            <v>harrykurniawan@barata.id</v>
          </cell>
          <cell r="M694" t="str">
            <v>S1</v>
          </cell>
          <cell r="N694" t="str">
            <v xml:space="preserve">Teknik Industri </v>
          </cell>
          <cell r="O694" t="str">
            <v>Universitas Brawijaya</v>
          </cell>
          <cell r="P694">
            <v>2014</v>
          </cell>
          <cell r="Q694">
            <v>43696</v>
          </cell>
          <cell r="R694">
            <v>43906</v>
          </cell>
          <cell r="S694" t="str">
            <v>Pjs.</v>
          </cell>
          <cell r="T694" t="str">
            <v>Senior Manager Keuangan</v>
          </cell>
          <cell r="U694" t="str">
            <v>Pjs. Senior Manager Keuangan</v>
          </cell>
          <cell r="V694">
            <v>44743</v>
          </cell>
          <cell r="W694" t="str">
            <v>BIDANG KEUANGAN</v>
          </cell>
          <cell r="X694" t="str">
            <v>BIRO KEUANGAN &amp; AKUNTANSI</v>
          </cell>
          <cell r="Y694" t="str">
            <v>Support</v>
          </cell>
          <cell r="Z694">
            <v>2</v>
          </cell>
          <cell r="AA694">
            <v>5</v>
          </cell>
          <cell r="AB694">
            <v>44562</v>
          </cell>
          <cell r="AC694">
            <v>7900000</v>
          </cell>
          <cell r="AD694">
            <v>877778</v>
          </cell>
          <cell r="AE694">
            <v>-124280.66666666744</v>
          </cell>
          <cell r="AF694">
            <v>2175822</v>
          </cell>
          <cell r="AG694">
            <v>10829319.333333332</v>
          </cell>
          <cell r="AH694">
            <v>5925000</v>
          </cell>
          <cell r="AI694">
            <v>658333.5</v>
          </cell>
          <cell r="AJ694">
            <v>0</v>
          </cell>
          <cell r="AK694">
            <v>1087911</v>
          </cell>
          <cell r="AL694">
            <v>7671244.5</v>
          </cell>
          <cell r="AM694" t="str">
            <v>A</v>
          </cell>
          <cell r="AN694" t="str">
            <v>-</v>
          </cell>
          <cell r="AO694" t="str">
            <v>-</v>
          </cell>
          <cell r="AP694" t="str">
            <v>BKA</v>
          </cell>
          <cell r="AQ694" t="str">
            <v>-</v>
          </cell>
          <cell r="AR694" t="str">
            <v>TADM</v>
          </cell>
          <cell r="AS694" t="str">
            <v>TADM</v>
          </cell>
          <cell r="AT694" t="str">
            <v>-</v>
          </cell>
          <cell r="AU694" t="str">
            <v>KT</v>
          </cell>
          <cell r="AV694" t="str">
            <v>T</v>
          </cell>
          <cell r="AW694" t="str">
            <v>F</v>
          </cell>
        </row>
        <row r="695">
          <cell r="C695">
            <v>925704</v>
          </cell>
          <cell r="D695" t="str">
            <v>Banjarmasin</v>
          </cell>
          <cell r="E695">
            <v>33761</v>
          </cell>
          <cell r="F695" t="str">
            <v>P</v>
          </cell>
          <cell r="G695" t="str">
            <v>Islam</v>
          </cell>
          <cell r="H695" t="str">
            <v>K/-</v>
          </cell>
          <cell r="I695" t="str">
            <v>3672080203830001</v>
          </cell>
          <cell r="J695"/>
          <cell r="K695"/>
          <cell r="L695"/>
          <cell r="M695" t="str">
            <v>S1</v>
          </cell>
          <cell r="N695" t="str">
            <v>Teknik Mesin</v>
          </cell>
          <cell r="O695" t="str">
            <v>Institut Teknologi Sepuluh Nopember</v>
          </cell>
          <cell r="P695">
            <v>2016</v>
          </cell>
          <cell r="Q695">
            <v>42888</v>
          </cell>
          <cell r="R695">
            <v>43116</v>
          </cell>
          <cell r="S695" t="str">
            <v>Definitif</v>
          </cell>
          <cell r="T695" t="str">
            <v>Sales Engineer Pemasaran</v>
          </cell>
          <cell r="U695" t="str">
            <v>Sales Engineer Pemasaran</v>
          </cell>
          <cell r="V695">
            <v>43891</v>
          </cell>
          <cell r="W695" t="str">
            <v>BIDANG PEMASARAN</v>
          </cell>
          <cell r="X695" t="str">
            <v>DIVISI INDUSTRI KOMPONEN &amp; PERMESINAN</v>
          </cell>
          <cell r="Y695" t="str">
            <v>Core</v>
          </cell>
          <cell r="Z695">
            <v>5</v>
          </cell>
          <cell r="AA695">
            <v>4</v>
          </cell>
          <cell r="AB695">
            <v>44424</v>
          </cell>
          <cell r="AC695">
            <v>6900000</v>
          </cell>
          <cell r="AD695">
            <v>766667</v>
          </cell>
          <cell r="AE695">
            <v>1095383.333333333</v>
          </cell>
          <cell r="AF695">
            <v>0</v>
          </cell>
          <cell r="AG695">
            <v>8762050.3333333321</v>
          </cell>
          <cell r="AH695">
            <v>5175000</v>
          </cell>
          <cell r="AI695">
            <v>575000</v>
          </cell>
          <cell r="AJ695">
            <v>1095383.333333333</v>
          </cell>
          <cell r="AK695">
            <v>0</v>
          </cell>
          <cell r="AL695">
            <v>6845383.333333333</v>
          </cell>
          <cell r="AM695" t="str">
            <v>A</v>
          </cell>
          <cell r="AN695" t="str">
            <v>-</v>
          </cell>
          <cell r="AO695" t="str">
            <v>-</v>
          </cell>
          <cell r="AP695" t="str">
            <v>DKP</v>
          </cell>
          <cell r="AQ695" t="str">
            <v>PEM</v>
          </cell>
          <cell r="AR695" t="str">
            <v>TPEM</v>
          </cell>
          <cell r="AS695" t="str">
            <v>TPEM</v>
          </cell>
          <cell r="AT695" t="str">
            <v>-</v>
          </cell>
          <cell r="AU695" t="str">
            <v>KT</v>
          </cell>
          <cell r="AV695" t="str">
            <v>T</v>
          </cell>
          <cell r="AW695" t="str">
            <v>F</v>
          </cell>
        </row>
        <row r="696">
          <cell r="C696">
            <v>925636</v>
          </cell>
          <cell r="D696" t="str">
            <v>Gresik</v>
          </cell>
          <cell r="E696">
            <v>33765</v>
          </cell>
          <cell r="F696" t="str">
            <v>P</v>
          </cell>
          <cell r="G696" t="str">
            <v>Islam</v>
          </cell>
          <cell r="H696" t="str">
            <v>K/1</v>
          </cell>
          <cell r="I696" t="str">
            <v>3525011006920003</v>
          </cell>
          <cell r="J696" t="str">
            <v>SEMBUNGANYAR Gresik</v>
          </cell>
          <cell r="K696" t="str">
            <v>6281949747194</v>
          </cell>
          <cell r="L696"/>
          <cell r="M696" t="str">
            <v>D4</v>
          </cell>
          <cell r="N696" t="str">
            <v>Teknik Keselamatan &amp; Kesehatan Kerja</v>
          </cell>
          <cell r="O696"/>
          <cell r="P696">
            <v>2014</v>
          </cell>
          <cell r="Q696">
            <v>42416</v>
          </cell>
          <cell r="R696">
            <v>42614</v>
          </cell>
          <cell r="S696" t="str">
            <v>Definitif</v>
          </cell>
          <cell r="T696" t="str">
            <v xml:space="preserve">Officer Bidang K3LH  </v>
          </cell>
          <cell r="U696" t="str">
            <v xml:space="preserve">Officer Bidang K3LH  </v>
          </cell>
          <cell r="V696">
            <v>44116</v>
          </cell>
          <cell r="W696" t="str">
            <v>UNIT QSHE</v>
          </cell>
          <cell r="X696" t="str">
            <v>DIVISI INDUSTRI KOMPONEN &amp; PERMESINAN</v>
          </cell>
          <cell r="Y696" t="str">
            <v>Support</v>
          </cell>
          <cell r="Z696">
            <v>5</v>
          </cell>
          <cell r="AA696">
            <v>5</v>
          </cell>
          <cell r="AB696">
            <v>44424</v>
          </cell>
          <cell r="AC696">
            <v>7900000</v>
          </cell>
          <cell r="AD696">
            <v>877778</v>
          </cell>
          <cell r="AE696">
            <v>449133.33333333302</v>
          </cell>
          <cell r="AF696">
            <v>882450</v>
          </cell>
          <cell r="AG696">
            <v>10109361.333333332</v>
          </cell>
          <cell r="AH696">
            <v>5175000</v>
          </cell>
          <cell r="AI696">
            <v>575000</v>
          </cell>
          <cell r="AJ696">
            <v>449133.33333333302</v>
          </cell>
          <cell r="AK696">
            <v>441225</v>
          </cell>
          <cell r="AL696">
            <v>6640358.333333333</v>
          </cell>
          <cell r="AM696" t="str">
            <v>A</v>
          </cell>
          <cell r="AN696" t="str">
            <v>-</v>
          </cell>
          <cell r="AO696" t="str">
            <v>-</v>
          </cell>
          <cell r="AP696" t="str">
            <v>DKP</v>
          </cell>
          <cell r="AQ696" t="str">
            <v>QSH</v>
          </cell>
          <cell r="AR696" t="str">
            <v>TADM</v>
          </cell>
          <cell r="AS696" t="str">
            <v>TTL</v>
          </cell>
          <cell r="AT696" t="str">
            <v>-</v>
          </cell>
          <cell r="AU696" t="str">
            <v>KT</v>
          </cell>
          <cell r="AV696" t="str">
            <v>T</v>
          </cell>
          <cell r="AW696" t="str">
            <v>E</v>
          </cell>
        </row>
        <row r="697">
          <cell r="C697">
            <v>926330</v>
          </cell>
          <cell r="D697" t="str">
            <v>Pancur Batu</v>
          </cell>
          <cell r="E697">
            <v>33770</v>
          </cell>
          <cell r="F697" t="str">
            <v>P</v>
          </cell>
          <cell r="G697" t="str">
            <v>Kristen</v>
          </cell>
          <cell r="H697" t="str">
            <v>BK</v>
          </cell>
          <cell r="I697"/>
          <cell r="J697"/>
          <cell r="K697"/>
          <cell r="L697"/>
          <cell r="M697" t="str">
            <v>S1</v>
          </cell>
          <cell r="N697" t="str">
            <v>Kehutanan</v>
          </cell>
          <cell r="O697"/>
          <cell r="P697" t="str">
            <v>-</v>
          </cell>
          <cell r="Q697">
            <v>43877</v>
          </cell>
          <cell r="R697">
            <v>44243</v>
          </cell>
          <cell r="S697" t="str">
            <v>Definitif</v>
          </cell>
          <cell r="T697" t="str">
            <v>Pelaksana Administrasi K3LH Unit QSHE</v>
          </cell>
          <cell r="U697" t="str">
            <v>Pelaksana Administrasi K3LH Unit QSHE</v>
          </cell>
          <cell r="V697">
            <v>44440</v>
          </cell>
          <cell r="W697" t="str">
            <v>UNIT QSHE</v>
          </cell>
          <cell r="X697" t="str">
            <v>DIVISI SUMBER DAYA AIR</v>
          </cell>
          <cell r="Y697" t="str">
            <v>Support</v>
          </cell>
          <cell r="Z697">
            <v>6</v>
          </cell>
          <cell r="AA697">
            <v>1</v>
          </cell>
          <cell r="AB697">
            <v>44424</v>
          </cell>
          <cell r="AC697">
            <v>4500000</v>
          </cell>
          <cell r="AD697">
            <v>500000</v>
          </cell>
          <cell r="AE697">
            <v>35100</v>
          </cell>
          <cell r="AF697">
            <v>0</v>
          </cell>
          <cell r="AG697">
            <v>5035100</v>
          </cell>
          <cell r="AH697">
            <v>3375000</v>
          </cell>
          <cell r="AI697">
            <v>375000</v>
          </cell>
          <cell r="AJ697">
            <v>35100</v>
          </cell>
          <cell r="AK697">
            <v>0</v>
          </cell>
          <cell r="AL697">
            <v>3785100</v>
          </cell>
          <cell r="AM697" t="str">
            <v>A</v>
          </cell>
          <cell r="AN697" t="str">
            <v>-</v>
          </cell>
          <cell r="AO697" t="str">
            <v>-</v>
          </cell>
          <cell r="AP697" t="str">
            <v>DSA</v>
          </cell>
          <cell r="AQ697" t="str">
            <v>QSH</v>
          </cell>
          <cell r="AR697" t="str">
            <v>TADM</v>
          </cell>
          <cell r="AS697" t="str">
            <v>TTL</v>
          </cell>
          <cell r="AT697" t="str">
            <v>-</v>
          </cell>
          <cell r="AU697" t="str">
            <v>KT</v>
          </cell>
          <cell r="AV697" t="str">
            <v>NT</v>
          </cell>
          <cell r="AW697" t="str">
            <v>F</v>
          </cell>
        </row>
        <row r="698">
          <cell r="C698">
            <v>925813</v>
          </cell>
          <cell r="D698" t="str">
            <v>Lamongan</v>
          </cell>
          <cell r="E698">
            <v>33772</v>
          </cell>
          <cell r="F698" t="str">
            <v>P</v>
          </cell>
          <cell r="G698" t="str">
            <v>Islam</v>
          </cell>
          <cell r="H698" t="str">
            <v>K/1</v>
          </cell>
          <cell r="I698" t="str">
            <v>3604051205790003</v>
          </cell>
          <cell r="J698" t="str">
            <v>RT. 01 RW. 02 Desa Pelang Kec. Kembangbahu Lamongan</v>
          </cell>
          <cell r="K698"/>
          <cell r="L698"/>
          <cell r="M698" t="str">
            <v>S1</v>
          </cell>
          <cell r="N698" t="str">
            <v>Teknik Sipil</v>
          </cell>
          <cell r="O698" t="str">
            <v>Institut Teknologi Sepuluh Nopember</v>
          </cell>
          <cell r="P698">
            <v>2016</v>
          </cell>
          <cell r="Q698">
            <v>43313</v>
          </cell>
          <cell r="R698">
            <v>43525</v>
          </cell>
          <cell r="S698" t="str">
            <v>Definitif</v>
          </cell>
          <cell r="T698" t="str">
            <v>Staf Teknik</v>
          </cell>
          <cell r="U698" t="str">
            <v>Staf Teknik</v>
          </cell>
          <cell r="V698">
            <v>44410</v>
          </cell>
          <cell r="W698" t="str">
            <v>BIDANG KERJASAMA USAHA</v>
          </cell>
          <cell r="X698" t="str">
            <v>BIRO PENGEMBANGAN USAHA</v>
          </cell>
          <cell r="Y698" t="str">
            <v>Core</v>
          </cell>
          <cell r="Z698">
            <v>5</v>
          </cell>
          <cell r="AA698">
            <v>4</v>
          </cell>
          <cell r="AB698">
            <v>44424</v>
          </cell>
          <cell r="AC698">
            <v>6900000</v>
          </cell>
          <cell r="AD698">
            <v>766667</v>
          </cell>
          <cell r="AE698">
            <v>822383.33333333302</v>
          </cell>
          <cell r="AF698">
            <v>0</v>
          </cell>
          <cell r="AG698">
            <v>8489050.3333333321</v>
          </cell>
          <cell r="AH698">
            <v>5175000</v>
          </cell>
          <cell r="AI698">
            <v>575000</v>
          </cell>
          <cell r="AJ698">
            <v>822383.33333333302</v>
          </cell>
          <cell r="AK698">
            <v>0</v>
          </cell>
          <cell r="AL698">
            <v>6572383.333333333</v>
          </cell>
          <cell r="AM698" t="str">
            <v>A</v>
          </cell>
          <cell r="AN698" t="str">
            <v>-</v>
          </cell>
          <cell r="AO698" t="str">
            <v>-</v>
          </cell>
          <cell r="AP698" t="str">
            <v>BPU</v>
          </cell>
          <cell r="AQ698" t="str">
            <v>-</v>
          </cell>
          <cell r="AR698" t="str">
            <v>TL</v>
          </cell>
          <cell r="AS698" t="str">
            <v>TTL</v>
          </cell>
          <cell r="AT698" t="str">
            <v>-</v>
          </cell>
          <cell r="AU698" t="str">
            <v>KT</v>
          </cell>
          <cell r="AV698" t="str">
            <v>T</v>
          </cell>
          <cell r="AW698" t="str">
            <v>F</v>
          </cell>
        </row>
        <row r="699">
          <cell r="C699">
            <v>925808</v>
          </cell>
          <cell r="D699" t="str">
            <v>Lamongan</v>
          </cell>
          <cell r="E699">
            <v>33784</v>
          </cell>
          <cell r="F699" t="str">
            <v>P</v>
          </cell>
          <cell r="G699" t="str">
            <v>Islam</v>
          </cell>
          <cell r="H699" t="str">
            <v>BK</v>
          </cell>
          <cell r="I699" t="str">
            <v>3524222906920001</v>
          </cell>
          <cell r="J699" t="str">
            <v>Jln Sunan Giri Gg Pusaka No 16A  Lamongan</v>
          </cell>
          <cell r="K699"/>
          <cell r="L699"/>
          <cell r="M699" t="str">
            <v>D4</v>
          </cell>
          <cell r="N699" t="str">
            <v xml:space="preserve"> Teknik Desain &amp; Manufaktur</v>
          </cell>
          <cell r="O699" t="str">
            <v>Politeknik Perkapalan Negeri Surabaya</v>
          </cell>
          <cell r="P699">
            <v>2014</v>
          </cell>
          <cell r="Q699">
            <v>43313</v>
          </cell>
          <cell r="R699">
            <v>43525</v>
          </cell>
          <cell r="S699" t="str">
            <v>Definitif</v>
          </cell>
          <cell r="T699" t="str">
            <v>Staf Teknik</v>
          </cell>
          <cell r="U699" t="str">
            <v>Staf Teknik</v>
          </cell>
          <cell r="V699">
            <v>44410</v>
          </cell>
          <cell r="W699" t="str">
            <v>BAGIAN TEKNIK</v>
          </cell>
          <cell r="X699" t="str">
            <v>DIVISI INDUSTRI KOMPONEN &amp; PERMESINAN</v>
          </cell>
          <cell r="Y699" t="str">
            <v>Core</v>
          </cell>
          <cell r="Z699">
            <v>5</v>
          </cell>
          <cell r="AA699">
            <v>4</v>
          </cell>
          <cell r="AB699">
            <v>44424</v>
          </cell>
          <cell r="AC699">
            <v>6900000</v>
          </cell>
          <cell r="AD699">
            <v>766667</v>
          </cell>
          <cell r="AE699">
            <v>456083.33333333302</v>
          </cell>
          <cell r="AF699">
            <v>0</v>
          </cell>
          <cell r="AG699">
            <v>8122750.333333333</v>
          </cell>
          <cell r="AH699">
            <v>5175000</v>
          </cell>
          <cell r="AI699">
            <v>575000</v>
          </cell>
          <cell r="AJ699">
            <v>456083.33333333302</v>
          </cell>
          <cell r="AK699">
            <v>0</v>
          </cell>
          <cell r="AL699">
            <v>6206083.333333333</v>
          </cell>
          <cell r="AM699" t="str">
            <v>A</v>
          </cell>
          <cell r="AN699" t="str">
            <v>-</v>
          </cell>
          <cell r="AO699" t="str">
            <v>-</v>
          </cell>
          <cell r="AP699" t="str">
            <v>DKP</v>
          </cell>
          <cell r="AQ699" t="str">
            <v>PEM</v>
          </cell>
          <cell r="AR699" t="str">
            <v>TTL</v>
          </cell>
          <cell r="AS699" t="str">
            <v>TTL</v>
          </cell>
          <cell r="AT699" t="str">
            <v>-</v>
          </cell>
          <cell r="AU699" t="str">
            <v>KT</v>
          </cell>
          <cell r="AV699" t="str">
            <v>T</v>
          </cell>
          <cell r="AW699" t="str">
            <v>E</v>
          </cell>
        </row>
        <row r="700">
          <cell r="C700">
            <v>925662</v>
          </cell>
          <cell r="D700" t="str">
            <v>Malang</v>
          </cell>
          <cell r="E700">
            <v>33790</v>
          </cell>
          <cell r="F700" t="str">
            <v>P</v>
          </cell>
          <cell r="G700" t="str">
            <v>Islam</v>
          </cell>
          <cell r="H700" t="str">
            <v>K/1</v>
          </cell>
          <cell r="I700" t="str">
            <v>3507220507920002</v>
          </cell>
          <cell r="J700"/>
          <cell r="K700"/>
          <cell r="L700" t="str">
            <v>jokoutomo@barata.id</v>
          </cell>
          <cell r="M700" t="str">
            <v>S1</v>
          </cell>
          <cell r="N700" t="str">
            <v>Teknik Industri</v>
          </cell>
          <cell r="O700" t="str">
            <v>Universitas Brawijaya</v>
          </cell>
          <cell r="P700">
            <v>2015</v>
          </cell>
          <cell r="Q700">
            <v>42416</v>
          </cell>
          <cell r="R700">
            <v>42614</v>
          </cell>
          <cell r="S700" t="str">
            <v>Pjs.</v>
          </cell>
          <cell r="T700" t="str">
            <v>General Manager Biro Sistem, Mutu &amp; K3LH</v>
          </cell>
          <cell r="U700" t="str">
            <v>Pjs. General Manager Biro Sistem, Mutu &amp; K3LH</v>
          </cell>
          <cell r="V700">
            <v>44743</v>
          </cell>
          <cell r="W700" t="str">
            <v>BIRO SISTEM, MUTU &amp; K3LH</v>
          </cell>
          <cell r="X700" t="str">
            <v>BIRO SISTEM, MUTU &amp; K3LH</v>
          </cell>
          <cell r="Y700" t="str">
            <v>Support</v>
          </cell>
          <cell r="Z700">
            <v>1</v>
          </cell>
          <cell r="AA700">
            <v>6</v>
          </cell>
          <cell r="AB700">
            <v>44562</v>
          </cell>
          <cell r="AC700">
            <v>8900000</v>
          </cell>
          <cell r="AD700">
            <v>988889</v>
          </cell>
          <cell r="AE700">
            <v>0</v>
          </cell>
          <cell r="AF700">
            <v>5282480</v>
          </cell>
          <cell r="AG700">
            <v>15171369</v>
          </cell>
          <cell r="AH700">
            <v>6675000</v>
          </cell>
          <cell r="AI700">
            <v>741666.75</v>
          </cell>
          <cell r="AJ700">
            <v>0</v>
          </cell>
          <cell r="AK700">
            <v>2641240</v>
          </cell>
          <cell r="AL700">
            <v>10057906.75</v>
          </cell>
          <cell r="AM700" t="str">
            <v>A</v>
          </cell>
          <cell r="AN700" t="str">
            <v>-</v>
          </cell>
          <cell r="AO700" t="str">
            <v>-</v>
          </cell>
          <cell r="AP700" t="str">
            <v>BSQ</v>
          </cell>
          <cell r="AQ700" t="str">
            <v>-</v>
          </cell>
          <cell r="AR700" t="str">
            <v>TADM</v>
          </cell>
          <cell r="AS700" t="str">
            <v>TADM</v>
          </cell>
          <cell r="AT700" t="str">
            <v>-</v>
          </cell>
          <cell r="AU700" t="str">
            <v>KT</v>
          </cell>
          <cell r="AV700" t="str">
            <v>T</v>
          </cell>
          <cell r="AW700" t="str">
            <v>F</v>
          </cell>
        </row>
        <row r="701">
          <cell r="C701">
            <v>925679</v>
          </cell>
          <cell r="D701" t="str">
            <v>Surabaya</v>
          </cell>
          <cell r="E701">
            <v>33794</v>
          </cell>
          <cell r="F701" t="str">
            <v>W</v>
          </cell>
          <cell r="G701" t="str">
            <v>Islam</v>
          </cell>
          <cell r="H701" t="str">
            <v>K/1</v>
          </cell>
          <cell r="I701" t="str">
            <v>3501110101820004</v>
          </cell>
          <cell r="J701"/>
          <cell r="K701"/>
          <cell r="L701" t="str">
            <v>yuliahokugi@barata.id</v>
          </cell>
          <cell r="M701" t="str">
            <v>S1</v>
          </cell>
          <cell r="N701" t="str">
            <v xml:space="preserve">Manajemen </v>
          </cell>
          <cell r="O701"/>
          <cell r="P701">
            <v>2015</v>
          </cell>
          <cell r="Q701">
            <v>42445</v>
          </cell>
          <cell r="R701">
            <v>42629</v>
          </cell>
          <cell r="S701" t="str">
            <v>Pjs.</v>
          </cell>
          <cell r="T701" t="str">
            <v>Manager Bagian Logistik</v>
          </cell>
          <cell r="U701" t="str">
            <v>Pjs. Manager Bagian Logistik</v>
          </cell>
          <cell r="V701">
            <v>44571</v>
          </cell>
          <cell r="W701" t="str">
            <v>BAGIAN LOGISTIK</v>
          </cell>
          <cell r="X701" t="str">
            <v>BIRO MANAJEMEN SUPPLY CHAIN</v>
          </cell>
          <cell r="Y701" t="str">
            <v>Support</v>
          </cell>
          <cell r="Z701">
            <v>3</v>
          </cell>
          <cell r="AA701">
            <v>4</v>
          </cell>
          <cell r="AB701">
            <v>44424</v>
          </cell>
          <cell r="AC701">
            <v>6900000</v>
          </cell>
          <cell r="AD701">
            <v>766667</v>
          </cell>
          <cell r="AE701">
            <v>793044.33333333256</v>
          </cell>
          <cell r="AF701">
            <v>2175822</v>
          </cell>
          <cell r="AG701">
            <v>10635533.333333332</v>
          </cell>
          <cell r="AH701">
            <v>5175000</v>
          </cell>
          <cell r="AI701">
            <v>575000.25</v>
          </cell>
          <cell r="AJ701">
            <v>793044.33333333256</v>
          </cell>
          <cell r="AK701">
            <v>1087911</v>
          </cell>
          <cell r="AL701">
            <v>7630955.5833333321</v>
          </cell>
          <cell r="AM701" t="str">
            <v>A</v>
          </cell>
          <cell r="AN701" t="str">
            <v>-</v>
          </cell>
          <cell r="AO701" t="str">
            <v>-</v>
          </cell>
          <cell r="AP701" t="str">
            <v>BSC</v>
          </cell>
          <cell r="AQ701" t="str">
            <v>-</v>
          </cell>
          <cell r="AR701" t="str">
            <v>TTL</v>
          </cell>
          <cell r="AS701" t="str">
            <v>TTL</v>
          </cell>
          <cell r="AT701" t="str">
            <v>-</v>
          </cell>
          <cell r="AU701" t="str">
            <v>KT</v>
          </cell>
          <cell r="AV701" t="str">
            <v>NT</v>
          </cell>
          <cell r="AW701" t="str">
            <v>F</v>
          </cell>
        </row>
        <row r="702">
          <cell r="C702">
            <v>925721</v>
          </cell>
          <cell r="D702" t="str">
            <v>Jember</v>
          </cell>
          <cell r="E702">
            <v>33803</v>
          </cell>
          <cell r="F702" t="str">
            <v>P</v>
          </cell>
          <cell r="G702" t="str">
            <v>Islam</v>
          </cell>
          <cell r="H702" t="str">
            <v>BK</v>
          </cell>
          <cell r="I702" t="str">
            <v>3507241807920005</v>
          </cell>
          <cell r="J702"/>
          <cell r="K702"/>
          <cell r="L702"/>
          <cell r="M702" t="str">
            <v>S1</v>
          </cell>
          <cell r="N702" t="str">
            <v>Teknik Industri</v>
          </cell>
          <cell r="O702" t="str">
            <v>Universitas Brawijaya</v>
          </cell>
          <cell r="P702">
            <v>2015</v>
          </cell>
          <cell r="Q702">
            <v>42888</v>
          </cell>
          <cell r="R702">
            <v>43116</v>
          </cell>
          <cell r="S702" t="str">
            <v>Definitif</v>
          </cell>
          <cell r="T702" t="str">
            <v>Supervisor 1 Bagian Perencanaan Material &amp; Produksi</v>
          </cell>
          <cell r="U702" t="str">
            <v>Supervisor 1 Bagian Perencanaan Material &amp; Produksi</v>
          </cell>
          <cell r="V702">
            <v>44667</v>
          </cell>
          <cell r="W702" t="str">
            <v>BAGIAN PERENCANAAN MATERIAL &amp; PRODUKSI</v>
          </cell>
          <cell r="X702" t="str">
            <v>DIVISI SUMBER DAYA AIR</v>
          </cell>
          <cell r="Y702" t="str">
            <v>Core</v>
          </cell>
          <cell r="Z702">
            <v>4</v>
          </cell>
          <cell r="AA702">
            <v>4</v>
          </cell>
          <cell r="AB702">
            <v>44424</v>
          </cell>
          <cell r="AC702">
            <v>6900000</v>
          </cell>
          <cell r="AD702">
            <v>766667</v>
          </cell>
          <cell r="AE702">
            <v>102190.33333333302</v>
          </cell>
          <cell r="AF702">
            <v>2079770</v>
          </cell>
          <cell r="AG702">
            <v>9848627.3333333321</v>
          </cell>
          <cell r="AH702">
            <v>5175000</v>
          </cell>
          <cell r="AI702">
            <v>575000</v>
          </cell>
          <cell r="AJ702">
            <v>102190.33333333302</v>
          </cell>
          <cell r="AK702">
            <v>1039885</v>
          </cell>
          <cell r="AL702">
            <v>6892075.333333333</v>
          </cell>
          <cell r="AM702" t="str">
            <v>A</v>
          </cell>
          <cell r="AN702" t="str">
            <v>-</v>
          </cell>
          <cell r="AO702" t="str">
            <v>-</v>
          </cell>
          <cell r="AP702" t="str">
            <v>DSA</v>
          </cell>
          <cell r="AQ702" t="str">
            <v>PIV</v>
          </cell>
          <cell r="AR702" t="str">
            <v>TTL</v>
          </cell>
          <cell r="AS702" t="str">
            <v>TTL</v>
          </cell>
          <cell r="AT702" t="str">
            <v>-</v>
          </cell>
          <cell r="AU702" t="str">
            <v>KT</v>
          </cell>
          <cell r="AV702" t="str">
            <v>T</v>
          </cell>
          <cell r="AW702" t="str">
            <v>F</v>
          </cell>
        </row>
        <row r="703">
          <cell r="C703">
            <v>925691</v>
          </cell>
          <cell r="D703" t="str">
            <v>Mojokerto</v>
          </cell>
          <cell r="E703">
            <v>33804</v>
          </cell>
          <cell r="F703" t="str">
            <v>P</v>
          </cell>
          <cell r="G703" t="str">
            <v>Islam</v>
          </cell>
          <cell r="H703" t="str">
            <v>K/1</v>
          </cell>
          <cell r="I703" t="str">
            <v>3525103001930005</v>
          </cell>
          <cell r="J703"/>
          <cell r="K703"/>
          <cell r="L703"/>
          <cell r="M703" t="str">
            <v>S1</v>
          </cell>
          <cell r="N703" t="str">
            <v>Teknik Mesin</v>
          </cell>
          <cell r="O703" t="str">
            <v>Universitas Brawijaya</v>
          </cell>
          <cell r="P703">
            <v>2016</v>
          </cell>
          <cell r="Q703">
            <v>42919</v>
          </cell>
          <cell r="R703">
            <v>43116</v>
          </cell>
          <cell r="S703" t="str">
            <v>Definitif</v>
          </cell>
          <cell r="T703" t="str">
            <v>Staf Teknik</v>
          </cell>
          <cell r="U703" t="str">
            <v>Staf Teknik</v>
          </cell>
          <cell r="V703">
            <v>44410</v>
          </cell>
          <cell r="W703" t="str">
            <v>BAGIAN TEKNIK</v>
          </cell>
          <cell r="X703" t="str">
            <v>DIVISI INDUSTRI KOMPONEN &amp; PERMESINAN</v>
          </cell>
          <cell r="Y703" t="str">
            <v>Core</v>
          </cell>
          <cell r="Z703">
            <v>5</v>
          </cell>
          <cell r="AA703">
            <v>4</v>
          </cell>
          <cell r="AB703">
            <v>44424</v>
          </cell>
          <cell r="AC703">
            <v>6900000</v>
          </cell>
          <cell r="AD703">
            <v>766667</v>
          </cell>
          <cell r="AE703">
            <v>1095383.333333333</v>
          </cell>
          <cell r="AF703">
            <v>0</v>
          </cell>
          <cell r="AG703">
            <v>8762050.3333333321</v>
          </cell>
          <cell r="AH703">
            <v>5175000</v>
          </cell>
          <cell r="AI703">
            <v>575000</v>
          </cell>
          <cell r="AJ703">
            <v>1095383.333333333</v>
          </cell>
          <cell r="AK703">
            <v>0</v>
          </cell>
          <cell r="AL703">
            <v>6845383.333333333</v>
          </cell>
          <cell r="AM703" t="str">
            <v>A</v>
          </cell>
          <cell r="AN703" t="str">
            <v>-</v>
          </cell>
          <cell r="AO703" t="str">
            <v>-</v>
          </cell>
          <cell r="AP703" t="str">
            <v>DKP</v>
          </cell>
          <cell r="AQ703" t="str">
            <v>PEM</v>
          </cell>
          <cell r="AR703" t="str">
            <v>TTL</v>
          </cell>
          <cell r="AS703" t="str">
            <v>TTL</v>
          </cell>
          <cell r="AT703" t="str">
            <v>-</v>
          </cell>
          <cell r="AU703" t="str">
            <v>KT</v>
          </cell>
          <cell r="AV703" t="str">
            <v>T</v>
          </cell>
          <cell r="AW703" t="str">
            <v>F</v>
          </cell>
        </row>
        <row r="704">
          <cell r="C704">
            <v>925764</v>
          </cell>
          <cell r="D704" t="str">
            <v>Tegal</v>
          </cell>
          <cell r="E704">
            <v>33805</v>
          </cell>
          <cell r="F704" t="str">
            <v>P</v>
          </cell>
          <cell r="G704" t="str">
            <v>Islam</v>
          </cell>
          <cell r="H704" t="str">
            <v>BK</v>
          </cell>
          <cell r="I704" t="str">
            <v>3328092007920007</v>
          </cell>
          <cell r="J704"/>
          <cell r="K704"/>
          <cell r="L704"/>
          <cell r="M704" t="str">
            <v>D3</v>
          </cell>
          <cell r="N704" t="str">
            <v>Teknik Elektro</v>
          </cell>
          <cell r="O704"/>
          <cell r="P704">
            <v>2013</v>
          </cell>
          <cell r="Q704">
            <v>42932</v>
          </cell>
          <cell r="R704">
            <v>43055</v>
          </cell>
          <cell r="S704" t="str">
            <v>Definitif</v>
          </cell>
          <cell r="T704" t="str">
            <v xml:space="preserve">Pelaksana Gambar C  </v>
          </cell>
          <cell r="U704" t="str">
            <v xml:space="preserve">Pelaksana Gambar C  </v>
          </cell>
          <cell r="V704" t="str">
            <v>-</v>
          </cell>
          <cell r="W704" t="str">
            <v>BAGIAN TEKNIK</v>
          </cell>
          <cell r="X704" t="str">
            <v>DIVISI SUMBER DAYA AIR</v>
          </cell>
          <cell r="Y704" t="str">
            <v>Core</v>
          </cell>
          <cell r="Z704">
            <v>6</v>
          </cell>
          <cell r="AA704">
            <v>1</v>
          </cell>
          <cell r="AB704">
            <v>44424</v>
          </cell>
          <cell r="AC704">
            <v>4500000</v>
          </cell>
          <cell r="AD704">
            <v>500000</v>
          </cell>
          <cell r="AE704">
            <v>443100</v>
          </cell>
          <cell r="AF704">
            <v>0</v>
          </cell>
          <cell r="AG704">
            <v>5443100</v>
          </cell>
          <cell r="AH704">
            <v>3375000</v>
          </cell>
          <cell r="AI704">
            <v>375000</v>
          </cell>
          <cell r="AJ704">
            <v>443100</v>
          </cell>
          <cell r="AK704">
            <v>0</v>
          </cell>
          <cell r="AL704">
            <v>4193100</v>
          </cell>
          <cell r="AM704" t="str">
            <v>A</v>
          </cell>
          <cell r="AN704" t="str">
            <v>-</v>
          </cell>
          <cell r="AO704" t="str">
            <v>-</v>
          </cell>
          <cell r="AP704" t="str">
            <v>DSA</v>
          </cell>
          <cell r="AQ704" t="str">
            <v>PIV</v>
          </cell>
          <cell r="AR704" t="str">
            <v>TTL</v>
          </cell>
          <cell r="AS704" t="str">
            <v>TTL</v>
          </cell>
          <cell r="AT704" t="str">
            <v>-</v>
          </cell>
          <cell r="AU704" t="str">
            <v>KT</v>
          </cell>
          <cell r="AV704" t="str">
            <v>T</v>
          </cell>
          <cell r="AW704" t="str">
            <v>D</v>
          </cell>
        </row>
        <row r="705">
          <cell r="C705">
            <v>925557</v>
          </cell>
          <cell r="D705" t="str">
            <v>Gresik</v>
          </cell>
          <cell r="E705">
            <v>33818</v>
          </cell>
          <cell r="F705" t="str">
            <v>P</v>
          </cell>
          <cell r="G705" t="str">
            <v>Islam</v>
          </cell>
          <cell r="H705" t="str">
            <v>K/1</v>
          </cell>
          <cell r="I705" t="str">
            <v>3525140208920001</v>
          </cell>
          <cell r="J705"/>
          <cell r="K705"/>
          <cell r="L705"/>
          <cell r="M705" t="str">
            <v>SMK</v>
          </cell>
          <cell r="N705" t="str">
            <v>Teknik Permesinan</v>
          </cell>
          <cell r="O705"/>
          <cell r="P705" t="str">
            <v>2011</v>
          </cell>
          <cell r="Q705">
            <v>41579</v>
          </cell>
          <cell r="R705">
            <v>41989</v>
          </cell>
          <cell r="S705" t="str">
            <v>Definitif</v>
          </cell>
          <cell r="T705" t="str">
            <v>Operator Mesin Bubut Horizontal C Bagian Produksi 5</v>
          </cell>
          <cell r="U705" t="str">
            <v>Operator Mesin Bubut Horizontal C Bagian Produksi 5</v>
          </cell>
          <cell r="V705">
            <v>44061</v>
          </cell>
          <cell r="W705" t="str">
            <v>BAGIAN PRODUKSI PRECISION &amp; HEAVY MACHINERY</v>
          </cell>
          <cell r="X705" t="str">
            <v>PABRIK PRECISION &amp; HEAVY MACHINERY</v>
          </cell>
          <cell r="Y705" t="str">
            <v>Core</v>
          </cell>
          <cell r="Z705">
            <v>6</v>
          </cell>
          <cell r="AA705">
            <v>2</v>
          </cell>
          <cell r="AB705">
            <v>44424</v>
          </cell>
          <cell r="AC705">
            <v>4900000</v>
          </cell>
          <cell r="AD705">
            <v>544444</v>
          </cell>
          <cell r="AE705">
            <v>895505.55555555597</v>
          </cell>
          <cell r="AF705">
            <v>0</v>
          </cell>
          <cell r="AG705">
            <v>6339949.555555556</v>
          </cell>
          <cell r="AH705">
            <v>3675000</v>
          </cell>
          <cell r="AI705">
            <v>408333.33333333337</v>
          </cell>
          <cell r="AJ705">
            <v>895505.55555555597</v>
          </cell>
          <cell r="AK705">
            <v>0</v>
          </cell>
          <cell r="AL705">
            <v>4978838.8888888899</v>
          </cell>
          <cell r="AM705" t="str">
            <v>A</v>
          </cell>
          <cell r="AN705" t="str">
            <v>-</v>
          </cell>
          <cell r="AO705" t="str">
            <v>-</v>
          </cell>
          <cell r="AP705" t="str">
            <v>PPI</v>
          </cell>
          <cell r="AQ705" t="str">
            <v>-</v>
          </cell>
          <cell r="AR705" t="str">
            <v>TL</v>
          </cell>
          <cell r="AS705" t="str">
            <v>TL</v>
          </cell>
          <cell r="AT705" t="str">
            <v>BP</v>
          </cell>
          <cell r="AU705" t="str">
            <v>KT</v>
          </cell>
          <cell r="AV705" t="str">
            <v>T</v>
          </cell>
          <cell r="AW705" t="str">
            <v>C</v>
          </cell>
        </row>
        <row r="706">
          <cell r="C706">
            <v>925719</v>
          </cell>
          <cell r="D706" t="str">
            <v>Kediri</v>
          </cell>
          <cell r="E706">
            <v>33837</v>
          </cell>
          <cell r="F706" t="str">
            <v>P</v>
          </cell>
          <cell r="G706" t="str">
            <v>Islam</v>
          </cell>
          <cell r="H706" t="str">
            <v>BK</v>
          </cell>
          <cell r="I706" t="str">
            <v>3571012108920004</v>
          </cell>
          <cell r="J706"/>
          <cell r="K706"/>
          <cell r="L706"/>
          <cell r="M706" t="str">
            <v>S1</v>
          </cell>
          <cell r="N706" t="str">
            <v xml:space="preserve"> Manajemen Rekayasa Konstruksi</v>
          </cell>
          <cell r="O706" t="str">
            <v>Politeknik Negeri Malang</v>
          </cell>
          <cell r="P706">
            <v>2015</v>
          </cell>
          <cell r="Q706">
            <v>42888</v>
          </cell>
          <cell r="R706">
            <v>43116</v>
          </cell>
          <cell r="S706" t="str">
            <v>Pjs.</v>
          </cell>
          <cell r="T706" t="str">
            <v>Technical Advisor</v>
          </cell>
          <cell r="U706" t="str">
            <v>Pjs. Technical Advisor</v>
          </cell>
          <cell r="V706">
            <v>44287</v>
          </cell>
          <cell r="W706" t="str">
            <v>BIDANG PEMASARAN</v>
          </cell>
          <cell r="X706" t="str">
            <v>DIVISI OIL &amp; GAS</v>
          </cell>
          <cell r="Y706" t="str">
            <v>Core</v>
          </cell>
          <cell r="Z706">
            <v>3</v>
          </cell>
          <cell r="AA706">
            <v>5</v>
          </cell>
          <cell r="AB706">
            <v>44562</v>
          </cell>
          <cell r="AC706">
            <v>7900000</v>
          </cell>
          <cell r="AD706">
            <v>877778</v>
          </cell>
          <cell r="AE706">
            <v>-263615</v>
          </cell>
          <cell r="AF706">
            <v>2416414.5</v>
          </cell>
          <cell r="AG706">
            <v>10930577.5</v>
          </cell>
          <cell r="AH706">
            <v>5925000</v>
          </cell>
          <cell r="AI706">
            <v>658333.5</v>
          </cell>
          <cell r="AJ706">
            <v>55000</v>
          </cell>
          <cell r="AK706">
            <v>1208207.25</v>
          </cell>
          <cell r="AL706">
            <v>7846540.75</v>
          </cell>
          <cell r="AM706" t="str">
            <v>A</v>
          </cell>
          <cell r="AN706" t="str">
            <v>-</v>
          </cell>
          <cell r="AO706" t="str">
            <v>-</v>
          </cell>
          <cell r="AP706" t="str">
            <v>DMG</v>
          </cell>
          <cell r="AQ706" t="str">
            <v>PEM</v>
          </cell>
          <cell r="AR706" t="str">
            <v>TPEM</v>
          </cell>
          <cell r="AS706" t="str">
            <v>TPEM</v>
          </cell>
          <cell r="AT706" t="str">
            <v>-</v>
          </cell>
          <cell r="AU706" t="str">
            <v>KT</v>
          </cell>
          <cell r="AV706" t="str">
            <v>T</v>
          </cell>
          <cell r="AW706" t="str">
            <v>F</v>
          </cell>
        </row>
        <row r="707">
          <cell r="C707">
            <v>926246</v>
          </cell>
          <cell r="D707" t="str">
            <v>Indramayu</v>
          </cell>
          <cell r="E707">
            <v>33859</v>
          </cell>
          <cell r="F707" t="str">
            <v>P</v>
          </cell>
          <cell r="G707" t="str">
            <v>Islam</v>
          </cell>
          <cell r="H707" t="str">
            <v>K/1</v>
          </cell>
          <cell r="I707" t="str">
            <v>3672071209920001</v>
          </cell>
          <cell r="J707" t="str">
            <v>Link Leuweunesawo Rt/Rw 004/009 Kel/Desa Kotabumi Ds. Kotabumi Kec. Purwakarta Cilegon</v>
          </cell>
          <cell r="K707"/>
          <cell r="L707"/>
          <cell r="M707" t="str">
            <v>SMA/SMK</v>
          </cell>
          <cell r="N707" t="str">
            <v>Biologi</v>
          </cell>
          <cell r="O707"/>
          <cell r="P707" t="str">
            <v>-</v>
          </cell>
          <cell r="Q707">
            <v>43374</v>
          </cell>
          <cell r="R707">
            <v>43374</v>
          </cell>
          <cell r="S707" t="str">
            <v>Definitif</v>
          </cell>
          <cell r="T707" t="str">
            <v>Pelaksana Pemeriksa Barang</v>
          </cell>
          <cell r="U707" t="str">
            <v>Pelaksana Pemeriksa Barang</v>
          </cell>
          <cell r="V707">
            <v>44105</v>
          </cell>
          <cell r="W707" t="str">
            <v>UNIT PENGENDALIAN KUALITAS</v>
          </cell>
          <cell r="X707" t="str">
            <v>PABRIK KOMPONEN TURBIN</v>
          </cell>
          <cell r="Y707" t="str">
            <v>Core</v>
          </cell>
          <cell r="Z707">
            <v>6</v>
          </cell>
          <cell r="AA707">
            <v>1</v>
          </cell>
          <cell r="AB707">
            <v>44424</v>
          </cell>
          <cell r="AC707">
            <v>4500000</v>
          </cell>
          <cell r="AD707">
            <v>500000</v>
          </cell>
          <cell r="AE707">
            <v>69400</v>
          </cell>
          <cell r="AF707">
            <v>0</v>
          </cell>
          <cell r="AG707">
            <v>5069400</v>
          </cell>
          <cell r="AH707">
            <v>2250000</v>
          </cell>
          <cell r="AI707">
            <v>0</v>
          </cell>
          <cell r="AJ707">
            <v>0</v>
          </cell>
          <cell r="AK707">
            <v>0</v>
          </cell>
          <cell r="AL707">
            <v>2250000</v>
          </cell>
          <cell r="AM707" t="str">
            <v>A</v>
          </cell>
          <cell r="AN707" t="str">
            <v>-</v>
          </cell>
          <cell r="AO707">
            <v>44652</v>
          </cell>
          <cell r="AP707" t="str">
            <v>PKT</v>
          </cell>
          <cell r="AQ707" t="str">
            <v>-</v>
          </cell>
          <cell r="AR707" t="str">
            <v>TTL</v>
          </cell>
          <cell r="AS707" t="str">
            <v>TL</v>
          </cell>
          <cell r="AT707" t="str">
            <v>-</v>
          </cell>
          <cell r="AU707" t="str">
            <v>KT</v>
          </cell>
          <cell r="AV707" t="str">
            <v>NT</v>
          </cell>
          <cell r="AW707" t="str">
            <v>C</v>
          </cell>
        </row>
        <row r="708">
          <cell r="C708">
            <v>925845</v>
          </cell>
          <cell r="D708" t="str">
            <v>Surabaya</v>
          </cell>
          <cell r="E708">
            <v>33862</v>
          </cell>
          <cell r="F708" t="str">
            <v>P</v>
          </cell>
          <cell r="G708" t="str">
            <v>Islam</v>
          </cell>
          <cell r="H708" t="str">
            <v>K/-</v>
          </cell>
          <cell r="I708" t="str">
            <v>3578130404800007</v>
          </cell>
          <cell r="J708" t="str">
            <v>Jalan Amir Mahmud IX Kav 3B, Surabaya</v>
          </cell>
          <cell r="K708"/>
          <cell r="L708"/>
          <cell r="M708" t="str">
            <v>S1</v>
          </cell>
          <cell r="N708" t="str">
            <v>Teknik Industri</v>
          </cell>
          <cell r="O708" t="str">
            <v>Universitas Brawijaya</v>
          </cell>
          <cell r="P708">
            <v>2015</v>
          </cell>
          <cell r="Q708">
            <v>43313</v>
          </cell>
          <cell r="R708">
            <v>43525</v>
          </cell>
          <cell r="S708" t="str">
            <v>Definitif</v>
          </cell>
          <cell r="T708" t="str">
            <v>Staf Marketing</v>
          </cell>
          <cell r="U708" t="str">
            <v>Staf Marketing</v>
          </cell>
          <cell r="V708">
            <v>44621</v>
          </cell>
          <cell r="W708" t="str">
            <v>BIDANG PEMASARAN</v>
          </cell>
          <cell r="X708" t="str">
            <v>DIVISI INDUSTRI GULA &amp; AGRO</v>
          </cell>
          <cell r="Y708" t="str">
            <v>Core</v>
          </cell>
          <cell r="Z708">
            <v>5</v>
          </cell>
          <cell r="AA708">
            <v>4</v>
          </cell>
          <cell r="AB708">
            <v>44424</v>
          </cell>
          <cell r="AC708">
            <v>6900000</v>
          </cell>
          <cell r="AD708">
            <v>766667</v>
          </cell>
          <cell r="AE708">
            <v>822383.33333333302</v>
          </cell>
          <cell r="AF708">
            <v>0</v>
          </cell>
          <cell r="AG708">
            <v>8489050.3333333321</v>
          </cell>
          <cell r="AH708">
            <v>3450000</v>
          </cell>
          <cell r="AI708">
            <v>0</v>
          </cell>
          <cell r="AJ708">
            <v>0</v>
          </cell>
          <cell r="AK708">
            <v>0</v>
          </cell>
          <cell r="AL708">
            <v>3450000</v>
          </cell>
          <cell r="AM708" t="str">
            <v>A</v>
          </cell>
          <cell r="AN708" t="str">
            <v>H</v>
          </cell>
          <cell r="AO708">
            <v>44743</v>
          </cell>
          <cell r="AP708" t="str">
            <v>DGA</v>
          </cell>
          <cell r="AQ708" t="str">
            <v>PEM</v>
          </cell>
          <cell r="AR708" t="str">
            <v>TTL</v>
          </cell>
          <cell r="AS708" t="str">
            <v>TPEM</v>
          </cell>
          <cell r="AT708" t="str">
            <v>-</v>
          </cell>
          <cell r="AU708" t="str">
            <v>KT</v>
          </cell>
          <cell r="AV708" t="str">
            <v>T</v>
          </cell>
          <cell r="AW708" t="str">
            <v>F</v>
          </cell>
        </row>
        <row r="709">
          <cell r="C709">
            <v>925711</v>
          </cell>
          <cell r="D709" t="str">
            <v>Balikpapan</v>
          </cell>
          <cell r="E709">
            <v>33862</v>
          </cell>
          <cell r="F709" t="str">
            <v>P</v>
          </cell>
          <cell r="G709" t="str">
            <v>Islam</v>
          </cell>
          <cell r="H709" t="str">
            <v>BK</v>
          </cell>
          <cell r="I709" t="str">
            <v>3672082507930002</v>
          </cell>
          <cell r="J709"/>
          <cell r="K709"/>
          <cell r="L709" t="str">
            <v>anas@barata.id</v>
          </cell>
          <cell r="M709" t="str">
            <v>S2</v>
          </cell>
          <cell r="N709" t="str">
            <v>Teknik Material dan Metalurgi</v>
          </cell>
          <cell r="O709" t="str">
            <v>Institut Teknologi Sepuluh Nopember</v>
          </cell>
          <cell r="P709">
            <v>2016</v>
          </cell>
          <cell r="Q709">
            <v>42888</v>
          </cell>
          <cell r="R709">
            <v>43116</v>
          </cell>
          <cell r="S709" t="str">
            <v>Pjs.</v>
          </cell>
          <cell r="T709" t="str">
            <v>Manager Tata Kelola &amp; KPKU</v>
          </cell>
          <cell r="U709" t="str">
            <v>Pjs. Manager Tata Kelola &amp; KPKU</v>
          </cell>
          <cell r="V709">
            <v>44348</v>
          </cell>
          <cell r="W709" t="str">
            <v>BIDANG KOMUNIKASI KORPORAT</v>
          </cell>
          <cell r="X709" t="str">
            <v>SEKRETARIAT PERUSAHAAN</v>
          </cell>
          <cell r="Y709" t="str">
            <v>Support</v>
          </cell>
          <cell r="Z709">
            <v>3</v>
          </cell>
          <cell r="AA709">
            <v>4</v>
          </cell>
          <cell r="AB709">
            <v>44424</v>
          </cell>
          <cell r="AC709">
            <v>6900000</v>
          </cell>
          <cell r="AD709">
            <v>766667</v>
          </cell>
          <cell r="AE709">
            <v>692161.33333333256</v>
          </cell>
          <cell r="AF709">
            <v>2175822.0000000005</v>
          </cell>
          <cell r="AG709">
            <v>10534650.333333332</v>
          </cell>
          <cell r="AH709">
            <v>5175000</v>
          </cell>
          <cell r="AI709">
            <v>575000</v>
          </cell>
          <cell r="AJ709">
            <v>692161.33333333256</v>
          </cell>
          <cell r="AK709">
            <v>1087911.0000000002</v>
          </cell>
          <cell r="AL709">
            <v>7530072.3333333321</v>
          </cell>
          <cell r="AM709" t="str">
            <v>A</v>
          </cell>
          <cell r="AN709" t="str">
            <v>-</v>
          </cell>
          <cell r="AO709" t="str">
            <v>-</v>
          </cell>
          <cell r="AP709" t="str">
            <v>SKP</v>
          </cell>
          <cell r="AQ709" t="str">
            <v>-</v>
          </cell>
          <cell r="AR709" t="str">
            <v>TADM</v>
          </cell>
          <cell r="AS709" t="str">
            <v>TADM</v>
          </cell>
          <cell r="AT709" t="str">
            <v>-</v>
          </cell>
          <cell r="AU709" t="str">
            <v>KT</v>
          </cell>
          <cell r="AV709" t="str">
            <v>T</v>
          </cell>
          <cell r="AW709" t="str">
            <v>G</v>
          </cell>
        </row>
        <row r="710">
          <cell r="C710">
            <v>925866</v>
          </cell>
          <cell r="D710" t="str">
            <v>Yogyakarta</v>
          </cell>
          <cell r="E710">
            <v>33875</v>
          </cell>
          <cell r="F710" t="str">
            <v>P</v>
          </cell>
          <cell r="G710" t="str">
            <v>Islam</v>
          </cell>
          <cell r="H710" t="str">
            <v>K/-</v>
          </cell>
          <cell r="I710" t="str">
            <v>3471062809920001</v>
          </cell>
          <cell r="J710" t="str">
            <v>Jalan Veteran IX Gang Gadrun 1 Nomor 5, Kebomas, Kabupaten Gresik, Jawa Timur, 61122</v>
          </cell>
          <cell r="K710"/>
          <cell r="L710"/>
          <cell r="M710" t="str">
            <v>S1</v>
          </cell>
          <cell r="N710" t="str">
            <v>Teknik Industri</v>
          </cell>
          <cell r="O710" t="str">
            <v>Universitas Gadjah Mada</v>
          </cell>
          <cell r="P710">
            <v>2016</v>
          </cell>
          <cell r="Q710">
            <v>43313</v>
          </cell>
          <cell r="R710">
            <v>43525</v>
          </cell>
          <cell r="S710" t="str">
            <v>Definitif</v>
          </cell>
          <cell r="T710" t="str">
            <v xml:space="preserve">Staf   </v>
          </cell>
          <cell r="U710" t="str">
            <v xml:space="preserve">Staf   </v>
          </cell>
          <cell r="V710" t="str">
            <v>-</v>
          </cell>
          <cell r="W710" t="str">
            <v>BIDANG PPP &amp; INVENTORI</v>
          </cell>
          <cell r="X710" t="str">
            <v>DIVISI SUMBER DAYA AIR</v>
          </cell>
          <cell r="Y710" t="str">
            <v>Core</v>
          </cell>
          <cell r="Z710">
            <v>5</v>
          </cell>
          <cell r="AA710">
            <v>4</v>
          </cell>
          <cell r="AB710">
            <v>44424</v>
          </cell>
          <cell r="AC710">
            <v>6900000</v>
          </cell>
          <cell r="AD710">
            <v>766667</v>
          </cell>
          <cell r="AE710">
            <v>822383.33333333302</v>
          </cell>
          <cell r="AF710">
            <v>0</v>
          </cell>
          <cell r="AG710">
            <v>8489050.3333333321</v>
          </cell>
          <cell r="AH710">
            <v>5175000</v>
          </cell>
          <cell r="AI710">
            <v>575000</v>
          </cell>
          <cell r="AJ710">
            <v>822383.33333333302</v>
          </cell>
          <cell r="AK710">
            <v>0</v>
          </cell>
          <cell r="AL710">
            <v>6572383.333333333</v>
          </cell>
          <cell r="AM710" t="str">
            <v>A</v>
          </cell>
          <cell r="AN710" t="str">
            <v>-</v>
          </cell>
          <cell r="AO710" t="str">
            <v>-</v>
          </cell>
          <cell r="AP710" t="str">
            <v>DSA</v>
          </cell>
          <cell r="AQ710" t="str">
            <v>PIV</v>
          </cell>
          <cell r="AR710" t="str">
            <v>TTL</v>
          </cell>
          <cell r="AS710" t="str">
            <v>TTL</v>
          </cell>
          <cell r="AT710" t="str">
            <v>-</v>
          </cell>
          <cell r="AU710" t="str">
            <v>KT</v>
          </cell>
          <cell r="AV710" t="str">
            <v>T</v>
          </cell>
          <cell r="AW710" t="str">
            <v>F</v>
          </cell>
        </row>
        <row r="711">
          <cell r="C711">
            <v>925776</v>
          </cell>
          <cell r="D711" t="str">
            <v>Surabaya</v>
          </cell>
          <cell r="E711">
            <v>33875</v>
          </cell>
          <cell r="F711" t="str">
            <v>W</v>
          </cell>
          <cell r="G711" t="str">
            <v>Islam</v>
          </cell>
          <cell r="H711" t="str">
            <v>K/1</v>
          </cell>
          <cell r="I711"/>
          <cell r="J711" t="str">
            <v>Jl. Mandala III No 12 RT 15 RW 04 Semambung Sidoarjo</v>
          </cell>
          <cell r="K711"/>
          <cell r="L711" t="str">
            <v>sellapritalova@barata.id</v>
          </cell>
          <cell r="M711" t="str">
            <v>S2</v>
          </cell>
          <cell r="N711" t="str">
            <v>Akuntansi (S1); Manajemen (S2)</v>
          </cell>
          <cell r="O711" t="str">
            <v>STIE Perbanas Surabaya</v>
          </cell>
          <cell r="P711">
            <v>2015</v>
          </cell>
          <cell r="Q711">
            <v>43088</v>
          </cell>
          <cell r="R711">
            <v>43313</v>
          </cell>
          <cell r="S711" t="str">
            <v>Definitif</v>
          </cell>
          <cell r="T711" t="str">
            <v>Auditor Bidang Keuangan</v>
          </cell>
          <cell r="U711" t="str">
            <v>Auditor Bidang Keuangan</v>
          </cell>
          <cell r="V711">
            <v>44104</v>
          </cell>
          <cell r="W711" t="str">
            <v>BIDANG AUDIT KEUANGAN</v>
          </cell>
          <cell r="X711" t="str">
            <v>SATUAN PENGAWASAN INTERN</v>
          </cell>
          <cell r="Y711" t="str">
            <v>Support</v>
          </cell>
          <cell r="Z711">
            <v>5</v>
          </cell>
          <cell r="AA711">
            <v>4</v>
          </cell>
          <cell r="AB711">
            <v>44424</v>
          </cell>
          <cell r="AC711">
            <v>6900000</v>
          </cell>
          <cell r="AD711">
            <v>766667</v>
          </cell>
          <cell r="AE711">
            <v>1095383.333333333</v>
          </cell>
          <cell r="AF711">
            <v>0</v>
          </cell>
          <cell r="AG711">
            <v>8762050.3333333321</v>
          </cell>
          <cell r="AH711">
            <v>5175000</v>
          </cell>
          <cell r="AI711">
            <v>575000</v>
          </cell>
          <cell r="AJ711">
            <v>1095383.333333333</v>
          </cell>
          <cell r="AK711">
            <v>0</v>
          </cell>
          <cell r="AL711">
            <v>6845383.333333333</v>
          </cell>
          <cell r="AM711" t="str">
            <v>A</v>
          </cell>
          <cell r="AN711" t="str">
            <v>-</v>
          </cell>
          <cell r="AO711" t="str">
            <v>-</v>
          </cell>
          <cell r="AP711" t="str">
            <v>SPI</v>
          </cell>
          <cell r="AQ711" t="str">
            <v>-</v>
          </cell>
          <cell r="AR711" t="str">
            <v>TADM</v>
          </cell>
          <cell r="AS711" t="str">
            <v>TADM</v>
          </cell>
          <cell r="AT711" t="str">
            <v>-</v>
          </cell>
          <cell r="AU711" t="str">
            <v>KT</v>
          </cell>
          <cell r="AV711" t="str">
            <v>NT</v>
          </cell>
          <cell r="AW711" t="str">
            <v>G</v>
          </cell>
        </row>
        <row r="712">
          <cell r="C712">
            <v>925839</v>
          </cell>
          <cell r="D712" t="str">
            <v>Gresik</v>
          </cell>
          <cell r="E712">
            <v>33891</v>
          </cell>
          <cell r="F712" t="str">
            <v>P</v>
          </cell>
          <cell r="G712" t="str">
            <v>Katolik</v>
          </cell>
          <cell r="H712" t="str">
            <v>K/1</v>
          </cell>
          <cell r="I712" t="str">
            <v>3525101410920003</v>
          </cell>
          <cell r="J712" t="str">
            <v>JL Lamongan 1/12 GKB Gresik</v>
          </cell>
          <cell r="K712"/>
          <cell r="L712"/>
          <cell r="M712" t="str">
            <v>S1</v>
          </cell>
          <cell r="N712" t="str">
            <v>Teknik Fisika</v>
          </cell>
          <cell r="O712" t="str">
            <v>Institut Teknologi Sepuluh Nopember</v>
          </cell>
          <cell r="P712">
            <v>2015</v>
          </cell>
          <cell r="Q712">
            <v>43313</v>
          </cell>
          <cell r="R712">
            <v>43525</v>
          </cell>
          <cell r="S712" t="str">
            <v>Definitif</v>
          </cell>
          <cell r="T712" t="str">
            <v>Staf Bagian Administrasi Penjualan</v>
          </cell>
          <cell r="U712" t="str">
            <v>Staf</v>
          </cell>
          <cell r="V712">
            <v>44697</v>
          </cell>
          <cell r="W712" t="str">
            <v>BAGIAN SISTEM TIK / SAP</v>
          </cell>
          <cell r="X712" t="str">
            <v>BIRO SISTEM, MUTU &amp; K3LH</v>
          </cell>
          <cell r="Y712" t="str">
            <v>Support</v>
          </cell>
          <cell r="Z712">
            <v>5</v>
          </cell>
          <cell r="AA712">
            <v>4</v>
          </cell>
          <cell r="AB712">
            <v>44424</v>
          </cell>
          <cell r="AC712">
            <v>6900000</v>
          </cell>
          <cell r="AD712">
            <v>766667</v>
          </cell>
          <cell r="AE712">
            <v>822383.33333333302</v>
          </cell>
          <cell r="AF712">
            <v>0</v>
          </cell>
          <cell r="AG712">
            <v>8489050.3333333321</v>
          </cell>
          <cell r="AH712">
            <v>5175000</v>
          </cell>
          <cell r="AI712">
            <v>575000</v>
          </cell>
          <cell r="AJ712">
            <v>822383.33333333302</v>
          </cell>
          <cell r="AK712">
            <v>0</v>
          </cell>
          <cell r="AL712">
            <v>6572383.333333333</v>
          </cell>
          <cell r="AM712" t="str">
            <v>A</v>
          </cell>
          <cell r="AN712" t="str">
            <v>-</v>
          </cell>
          <cell r="AO712" t="str">
            <v>-</v>
          </cell>
          <cell r="AP712" t="str">
            <v>BSQ</v>
          </cell>
          <cell r="AQ712" t="str">
            <v>-</v>
          </cell>
          <cell r="AR712" t="str">
            <v>TPEM</v>
          </cell>
          <cell r="AS712" t="str">
            <v>TADM</v>
          </cell>
          <cell r="AT712" t="str">
            <v>-</v>
          </cell>
          <cell r="AU712" t="str">
            <v>KT</v>
          </cell>
          <cell r="AV712" t="str">
            <v>T</v>
          </cell>
          <cell r="AW712" t="str">
            <v>F</v>
          </cell>
        </row>
        <row r="713">
          <cell r="C713">
            <v>925667</v>
          </cell>
          <cell r="D713" t="str">
            <v>Situbondo</v>
          </cell>
          <cell r="E713">
            <v>33900</v>
          </cell>
          <cell r="F713" t="str">
            <v>W</v>
          </cell>
          <cell r="G713" t="str">
            <v>Islam</v>
          </cell>
          <cell r="H713" t="str">
            <v>K/1</v>
          </cell>
          <cell r="I713" t="str">
            <v>3512086310920003</v>
          </cell>
          <cell r="J713"/>
          <cell r="K713"/>
          <cell r="L713"/>
          <cell r="M713" t="str">
            <v>S1</v>
          </cell>
          <cell r="N713" t="str">
            <v>Akuntansi</v>
          </cell>
          <cell r="O713"/>
          <cell r="P713">
            <v>2014</v>
          </cell>
          <cell r="Q713">
            <v>42445</v>
          </cell>
          <cell r="R713">
            <v>42629</v>
          </cell>
          <cell r="S713" t="str">
            <v>Definitif</v>
          </cell>
          <cell r="T713" t="str">
            <v>Manager Evaluasi Pelaporan</v>
          </cell>
          <cell r="U713" t="str">
            <v>Manager Evaluasi Pelaporan</v>
          </cell>
          <cell r="V713">
            <v>44652</v>
          </cell>
          <cell r="W713" t="str">
            <v>BIDANG AKUNTANSI &amp; PERPAJAKAN</v>
          </cell>
          <cell r="X713" t="str">
            <v>BIRO KEUANGAN &amp; AKUNTANSI</v>
          </cell>
          <cell r="Y713" t="str">
            <v>Support</v>
          </cell>
          <cell r="Z713">
            <v>3</v>
          </cell>
          <cell r="AA713">
            <v>5</v>
          </cell>
          <cell r="AB713">
            <v>44424</v>
          </cell>
          <cell r="AC713">
            <v>7900000</v>
          </cell>
          <cell r="AD713">
            <v>877778</v>
          </cell>
          <cell r="AE713">
            <v>507375.22222222155</v>
          </cell>
          <cell r="AF713">
            <v>2417580.0000000005</v>
          </cell>
          <cell r="AG713">
            <v>11702733.222222222</v>
          </cell>
          <cell r="AH713">
            <v>5925000</v>
          </cell>
          <cell r="AI713">
            <v>658333.33333333326</v>
          </cell>
          <cell r="AJ713">
            <v>507375.22222222155</v>
          </cell>
          <cell r="AK713">
            <v>1208790.0000000002</v>
          </cell>
          <cell r="AL713">
            <v>8299498.5555555541</v>
          </cell>
          <cell r="AM713" t="str">
            <v>A</v>
          </cell>
          <cell r="AN713" t="str">
            <v>-</v>
          </cell>
          <cell r="AO713" t="str">
            <v>-</v>
          </cell>
          <cell r="AP713" t="str">
            <v>BKA</v>
          </cell>
          <cell r="AQ713" t="str">
            <v>-</v>
          </cell>
          <cell r="AR713" t="str">
            <v>TADM</v>
          </cell>
          <cell r="AS713" t="str">
            <v>TADM</v>
          </cell>
          <cell r="AT713" t="str">
            <v>-</v>
          </cell>
          <cell r="AU713" t="str">
            <v>KT</v>
          </cell>
          <cell r="AV713" t="str">
            <v>NT</v>
          </cell>
          <cell r="AW713" t="str">
            <v>F</v>
          </cell>
        </row>
        <row r="714">
          <cell r="C714">
            <v>925673</v>
          </cell>
          <cell r="D714" t="str">
            <v>Uj. Pandang</v>
          </cell>
          <cell r="E714">
            <v>33902</v>
          </cell>
          <cell r="F714" t="str">
            <v>W</v>
          </cell>
          <cell r="G714" t="str">
            <v>Islam</v>
          </cell>
          <cell r="H714" t="str">
            <v>BS/-</v>
          </cell>
          <cell r="I714" t="str">
            <v>2150022510920321</v>
          </cell>
          <cell r="J714"/>
          <cell r="K714"/>
          <cell r="L714"/>
          <cell r="M714" t="str">
            <v>S1</v>
          </cell>
          <cell r="N714" t="str">
            <v>Manajemen Keuangan</v>
          </cell>
          <cell r="O714"/>
          <cell r="P714">
            <v>2015</v>
          </cell>
          <cell r="Q714">
            <v>42445</v>
          </cell>
          <cell r="R714">
            <v>42629</v>
          </cell>
          <cell r="S714" t="str">
            <v>Pgs.</v>
          </cell>
          <cell r="T714" t="str">
            <v>Manager Anggaran &amp; Pendanaan</v>
          </cell>
          <cell r="U714" t="str">
            <v>Pgs. Manager Anggaran &amp; Pendanaan</v>
          </cell>
          <cell r="V714">
            <v>44120</v>
          </cell>
          <cell r="W714" t="str">
            <v>BIDANG KEUANGAN</v>
          </cell>
          <cell r="X714" t="str">
            <v>BIRO KEUANGAN &amp; AKUNTANSI</v>
          </cell>
          <cell r="Y714" t="str">
            <v>Support</v>
          </cell>
          <cell r="Z714">
            <v>3</v>
          </cell>
          <cell r="AA714">
            <v>4</v>
          </cell>
          <cell r="AB714">
            <v>44424</v>
          </cell>
          <cell r="AC714">
            <v>6900000</v>
          </cell>
          <cell r="AD714">
            <v>766667</v>
          </cell>
          <cell r="AE714">
            <v>1069044.3333333326</v>
          </cell>
          <cell r="AF714">
            <v>1934064.0000000005</v>
          </cell>
          <cell r="AG714">
            <v>10669775.333333332</v>
          </cell>
          <cell r="AH714">
            <v>3450000</v>
          </cell>
          <cell r="AI714">
            <v>0</v>
          </cell>
          <cell r="AJ714">
            <v>0</v>
          </cell>
          <cell r="AK714">
            <v>0</v>
          </cell>
          <cell r="AL714">
            <v>3450000</v>
          </cell>
          <cell r="AM714" t="str">
            <v>A</v>
          </cell>
          <cell r="AN714" t="str">
            <v>H</v>
          </cell>
          <cell r="AO714">
            <v>44562</v>
          </cell>
          <cell r="AP714" t="str">
            <v>BKA</v>
          </cell>
          <cell r="AQ714" t="str">
            <v>-</v>
          </cell>
          <cell r="AR714" t="str">
            <v>TADM</v>
          </cell>
          <cell r="AS714" t="str">
            <v>TADM</v>
          </cell>
          <cell r="AT714" t="str">
            <v>-</v>
          </cell>
          <cell r="AU714" t="str">
            <v>KT</v>
          </cell>
          <cell r="AV714" t="str">
            <v>NT</v>
          </cell>
          <cell r="AW714" t="str">
            <v>F</v>
          </cell>
        </row>
        <row r="715">
          <cell r="C715">
            <v>925714</v>
          </cell>
          <cell r="D715" t="str">
            <v>Klaten</v>
          </cell>
          <cell r="E715">
            <v>33916</v>
          </cell>
          <cell r="F715" t="str">
            <v>W</v>
          </cell>
          <cell r="G715" t="str">
            <v>Islam</v>
          </cell>
          <cell r="H715" t="str">
            <v>BS/2</v>
          </cell>
          <cell r="I715" t="str">
            <v>3672081712640001</v>
          </cell>
          <cell r="J715" t="str">
            <v>Perum GKGA Blok EE No. 30, Ds Kedanyang, Kebomas, Gresik Gresik</v>
          </cell>
          <cell r="K715"/>
          <cell r="L715" t="str">
            <v>ratihna@barata.id</v>
          </cell>
          <cell r="M715" t="str">
            <v>S1</v>
          </cell>
          <cell r="N715" t="str">
            <v>Teknik Mesin</v>
          </cell>
          <cell r="O715" t="str">
            <v>Institut Teknologi Sepuluh Nopember</v>
          </cell>
          <cell r="P715">
            <v>2013</v>
          </cell>
          <cell r="Q715">
            <v>42932</v>
          </cell>
          <cell r="R715">
            <v>43206</v>
          </cell>
          <cell r="S715" t="str">
            <v>Definitif</v>
          </cell>
          <cell r="T715" t="str">
            <v>Staf Teknik</v>
          </cell>
          <cell r="U715" t="str">
            <v>Staf Teknik</v>
          </cell>
          <cell r="V715">
            <v>44410</v>
          </cell>
          <cell r="W715" t="str">
            <v>BAGIAN TEKNIK</v>
          </cell>
          <cell r="X715" t="str">
            <v>DIVISI INDUSTRI KOMPONEN &amp; PERMESINAN</v>
          </cell>
          <cell r="Y715" t="str">
            <v>Core</v>
          </cell>
          <cell r="Z715">
            <v>5</v>
          </cell>
          <cell r="AA715">
            <v>4</v>
          </cell>
          <cell r="AB715">
            <v>44424</v>
          </cell>
          <cell r="AC715">
            <v>6900000</v>
          </cell>
          <cell r="AD715">
            <v>766667</v>
          </cell>
          <cell r="AE715">
            <v>1095383.333333333</v>
          </cell>
          <cell r="AF715">
            <v>0</v>
          </cell>
          <cell r="AG715">
            <v>8762050.3333333321</v>
          </cell>
          <cell r="AH715">
            <v>3450000</v>
          </cell>
          <cell r="AI715">
            <v>0</v>
          </cell>
          <cell r="AJ715">
            <v>0</v>
          </cell>
          <cell r="AK715">
            <v>0</v>
          </cell>
          <cell r="AL715">
            <v>3450000</v>
          </cell>
          <cell r="AM715" t="str">
            <v>A</v>
          </cell>
          <cell r="AN715" t="str">
            <v>-</v>
          </cell>
          <cell r="AO715">
            <v>44599</v>
          </cell>
          <cell r="AP715" t="str">
            <v>DKP</v>
          </cell>
          <cell r="AQ715" t="str">
            <v>PEM</v>
          </cell>
          <cell r="AR715" t="str">
            <v>TTL</v>
          </cell>
          <cell r="AS715" t="str">
            <v>TTL</v>
          </cell>
          <cell r="AT715" t="str">
            <v>-</v>
          </cell>
          <cell r="AU715" t="str">
            <v>KT</v>
          </cell>
          <cell r="AV715" t="str">
            <v>T</v>
          </cell>
          <cell r="AW715" t="str">
            <v>F</v>
          </cell>
        </row>
        <row r="716">
          <cell r="C716">
            <v>925769</v>
          </cell>
          <cell r="D716" t="str">
            <v>Serang</v>
          </cell>
          <cell r="E716">
            <v>33953</v>
          </cell>
          <cell r="F716" t="str">
            <v>P</v>
          </cell>
          <cell r="G716" t="str">
            <v>Islam</v>
          </cell>
          <cell r="H716" t="str">
            <v>BK</v>
          </cell>
          <cell r="I716" t="str">
            <v>3578064811910001</v>
          </cell>
          <cell r="J716"/>
          <cell r="K716"/>
          <cell r="L716"/>
          <cell r="M716" t="str">
            <v>SMK</v>
          </cell>
          <cell r="N716" t="str">
            <v>Teknik Listrik</v>
          </cell>
          <cell r="O716"/>
          <cell r="P716">
            <v>2011</v>
          </cell>
          <cell r="Q716">
            <v>42932</v>
          </cell>
          <cell r="R716">
            <v>43055</v>
          </cell>
          <cell r="S716" t="str">
            <v>Definitif</v>
          </cell>
          <cell r="T716" t="str">
            <v xml:space="preserve">Operator Mesin Roll Plat  </v>
          </cell>
          <cell r="U716" t="str">
            <v xml:space="preserve">Operator Mesin Roll Plat  </v>
          </cell>
          <cell r="V716" t="str">
            <v>-</v>
          </cell>
          <cell r="W716" t="str">
            <v>BAGIAN PRODUKSI PERMESINAN</v>
          </cell>
          <cell r="X716" t="str">
            <v>PABRIK KOMPONEN TURBIN</v>
          </cell>
          <cell r="Y716" t="str">
            <v>Core</v>
          </cell>
          <cell r="Z716">
            <v>6</v>
          </cell>
          <cell r="AA716">
            <v>1</v>
          </cell>
          <cell r="AB716">
            <v>44424</v>
          </cell>
          <cell r="AC716">
            <v>4500000</v>
          </cell>
          <cell r="AD716">
            <v>500000</v>
          </cell>
          <cell r="AE716">
            <v>443100</v>
          </cell>
          <cell r="AF716">
            <v>0</v>
          </cell>
          <cell r="AG716">
            <v>5443100</v>
          </cell>
          <cell r="AH716">
            <v>3375000</v>
          </cell>
          <cell r="AI716">
            <v>375000</v>
          </cell>
          <cell r="AJ716">
            <v>443100</v>
          </cell>
          <cell r="AK716">
            <v>0</v>
          </cell>
          <cell r="AL716">
            <v>4193100</v>
          </cell>
          <cell r="AM716" t="str">
            <v>A</v>
          </cell>
          <cell r="AN716" t="str">
            <v>-</v>
          </cell>
          <cell r="AO716" t="str">
            <v>-</v>
          </cell>
          <cell r="AP716" t="str">
            <v>PKT</v>
          </cell>
          <cell r="AQ716" t="str">
            <v>-</v>
          </cell>
          <cell r="AR716" t="str">
            <v>TL</v>
          </cell>
          <cell r="AS716" t="str">
            <v>TL</v>
          </cell>
          <cell r="AT716" t="str">
            <v>-</v>
          </cell>
          <cell r="AU716" t="str">
            <v>KT</v>
          </cell>
          <cell r="AV716" t="str">
            <v>T</v>
          </cell>
          <cell r="AW716" t="str">
            <v>C</v>
          </cell>
        </row>
        <row r="717">
          <cell r="C717">
            <v>925645</v>
          </cell>
          <cell r="D717" t="str">
            <v>Jombang</v>
          </cell>
          <cell r="E717">
            <v>33962</v>
          </cell>
          <cell r="F717" t="str">
            <v>W</v>
          </cell>
          <cell r="G717" t="str">
            <v>Islam</v>
          </cell>
          <cell r="H717" t="str">
            <v>BK</v>
          </cell>
          <cell r="I717" t="str">
            <v>3517036412920001</v>
          </cell>
          <cell r="J717"/>
          <cell r="K717"/>
          <cell r="L717"/>
          <cell r="M717" t="str">
            <v>S1</v>
          </cell>
          <cell r="N717" t="str">
            <v>Teknik Industri</v>
          </cell>
          <cell r="O717"/>
          <cell r="P717">
            <v>2015</v>
          </cell>
          <cell r="Q717">
            <v>42416</v>
          </cell>
          <cell r="R717">
            <v>42614</v>
          </cell>
          <cell r="S717" t="str">
            <v>Definitif</v>
          </cell>
          <cell r="T717" t="str">
            <v>Manager Perencanaan Material &amp; Produksi</v>
          </cell>
          <cell r="U717" t="str">
            <v>Manager Perencanaan Material &amp; Produksi</v>
          </cell>
          <cell r="V717">
            <v>44562</v>
          </cell>
          <cell r="W717" t="str">
            <v>BAGIAN PERENCANAAN MATERIAL &amp; PRODUKSI</v>
          </cell>
          <cell r="X717" t="str">
            <v>DIVISI INDUSTRI KOMPONEN &amp; PERMESINAN</v>
          </cell>
          <cell r="Y717" t="str">
            <v>Core</v>
          </cell>
          <cell r="Z717">
            <v>3</v>
          </cell>
          <cell r="AA717">
            <v>5</v>
          </cell>
          <cell r="AB717">
            <v>44424</v>
          </cell>
          <cell r="AC717">
            <v>7900000</v>
          </cell>
          <cell r="AD717">
            <v>877778</v>
          </cell>
          <cell r="AE717">
            <v>-108892.27777777798</v>
          </cell>
          <cell r="AF717">
            <v>2684905</v>
          </cell>
          <cell r="AG717">
            <v>11353790.722222222</v>
          </cell>
          <cell r="AH717">
            <v>5925000</v>
          </cell>
          <cell r="AI717">
            <v>658333.33333333326</v>
          </cell>
          <cell r="AJ717">
            <v>525222</v>
          </cell>
          <cell r="AK717">
            <v>1342452.5</v>
          </cell>
          <cell r="AL717">
            <v>8451007.8333333321</v>
          </cell>
          <cell r="AM717" t="str">
            <v>A</v>
          </cell>
          <cell r="AN717" t="str">
            <v>-</v>
          </cell>
          <cell r="AO717" t="str">
            <v>-</v>
          </cell>
          <cell r="AP717" t="str">
            <v>DKP</v>
          </cell>
          <cell r="AQ717" t="str">
            <v>PIV</v>
          </cell>
          <cell r="AR717" t="str">
            <v>TTL</v>
          </cell>
          <cell r="AS717" t="str">
            <v>TTL</v>
          </cell>
          <cell r="AT717" t="str">
            <v>-</v>
          </cell>
          <cell r="AU717" t="str">
            <v>KT</v>
          </cell>
          <cell r="AV717" t="str">
            <v>T</v>
          </cell>
          <cell r="AW717" t="str">
            <v>F</v>
          </cell>
        </row>
        <row r="718">
          <cell r="C718">
            <v>935823</v>
          </cell>
          <cell r="D718" t="str">
            <v>Semarang</v>
          </cell>
          <cell r="E718">
            <v>33970</v>
          </cell>
          <cell r="F718" t="str">
            <v>P</v>
          </cell>
          <cell r="G718" t="str">
            <v>Islam</v>
          </cell>
          <cell r="H718" t="str">
            <v>K/-</v>
          </cell>
          <cell r="I718" t="str">
            <v>3374100101930002</v>
          </cell>
          <cell r="J718"/>
          <cell r="K718"/>
          <cell r="L718" t="str">
            <v>adinewa@barata.id</v>
          </cell>
          <cell r="M718" t="str">
            <v>D4</v>
          </cell>
          <cell r="N718" t="str">
            <v>Teknik Telekomunikasi</v>
          </cell>
          <cell r="O718"/>
          <cell r="P718">
            <v>2016</v>
          </cell>
          <cell r="Q718">
            <v>43313</v>
          </cell>
          <cell r="R718">
            <v>43525</v>
          </cell>
          <cell r="S718" t="str">
            <v>Definitif</v>
          </cell>
          <cell r="T718" t="str">
            <v xml:space="preserve">Staf   </v>
          </cell>
          <cell r="U718" t="str">
            <v xml:space="preserve">Staf   </v>
          </cell>
          <cell r="V718" t="str">
            <v>-</v>
          </cell>
          <cell r="W718" t="str">
            <v>BIDANG PERENCANAAN SUPPLY CHAIN</v>
          </cell>
          <cell r="X718" t="str">
            <v>BIRO MANAJEMEN SUPPLY CHAIN</v>
          </cell>
          <cell r="Y718" t="str">
            <v>Support</v>
          </cell>
          <cell r="Z718">
            <v>5</v>
          </cell>
          <cell r="AA718">
            <v>4</v>
          </cell>
          <cell r="AB718">
            <v>44424</v>
          </cell>
          <cell r="AC718">
            <v>6900000</v>
          </cell>
          <cell r="AD718">
            <v>766667</v>
          </cell>
          <cell r="AE718">
            <v>456083.33333333302</v>
          </cell>
          <cell r="AF718">
            <v>0</v>
          </cell>
          <cell r="AG718">
            <v>8122750.333333333</v>
          </cell>
          <cell r="AH718">
            <v>5175000</v>
          </cell>
          <cell r="AI718">
            <v>575000</v>
          </cell>
          <cell r="AJ718">
            <v>456083.33333333302</v>
          </cell>
          <cell r="AK718">
            <v>0</v>
          </cell>
          <cell r="AL718">
            <v>6206083.333333333</v>
          </cell>
          <cell r="AM718" t="str">
            <v>A</v>
          </cell>
          <cell r="AN718" t="str">
            <v>-</v>
          </cell>
          <cell r="AO718" t="str">
            <v>-</v>
          </cell>
          <cell r="AP718" t="str">
            <v>BSC</v>
          </cell>
          <cell r="AQ718" t="str">
            <v>-</v>
          </cell>
          <cell r="AR718" t="str">
            <v>TTL</v>
          </cell>
          <cell r="AS718" t="str">
            <v>TTL</v>
          </cell>
          <cell r="AT718" t="str">
            <v>-</v>
          </cell>
          <cell r="AU718" t="str">
            <v>KT</v>
          </cell>
          <cell r="AV718" t="str">
            <v>T</v>
          </cell>
          <cell r="AW718" t="str">
            <v>E</v>
          </cell>
        </row>
        <row r="719">
          <cell r="C719">
            <v>936316</v>
          </cell>
          <cell r="D719" t="str">
            <v>Surabaya</v>
          </cell>
          <cell r="E719">
            <v>33972</v>
          </cell>
          <cell r="F719" t="str">
            <v>P</v>
          </cell>
          <cell r="G719" t="str">
            <v>Islam</v>
          </cell>
          <cell r="H719" t="str">
            <v>K/1</v>
          </cell>
          <cell r="I719"/>
          <cell r="J719"/>
          <cell r="K719"/>
          <cell r="L719"/>
          <cell r="M719" t="str">
            <v>SMK</v>
          </cell>
          <cell r="N719" t="str">
            <v>Desain dan Produksi Kria</v>
          </cell>
          <cell r="O719"/>
          <cell r="P719" t="str">
            <v>-</v>
          </cell>
          <cell r="Q719">
            <v>43877</v>
          </cell>
          <cell r="R719">
            <v>44243</v>
          </cell>
          <cell r="S719" t="str">
            <v>Definitif</v>
          </cell>
          <cell r="T719" t="str">
            <v>Operator Mesin Bubut Vertikal</v>
          </cell>
          <cell r="U719" t="str">
            <v>Operator Mesin Bubut Vertikal</v>
          </cell>
          <cell r="V719" t="str">
            <v>-</v>
          </cell>
          <cell r="W719" t="str">
            <v>BAGIAN PRODUKSI PABRIK PERALATAN INDUSTRI 2</v>
          </cell>
          <cell r="X719" t="str">
            <v>PABRIK PERALATAN INDUSTRI</v>
          </cell>
          <cell r="Y719" t="str">
            <v>Core</v>
          </cell>
          <cell r="Z719">
            <v>6</v>
          </cell>
          <cell r="AA719">
            <v>1</v>
          </cell>
          <cell r="AB719">
            <v>44424</v>
          </cell>
          <cell r="AC719">
            <v>4500000</v>
          </cell>
          <cell r="AD719">
            <v>500000</v>
          </cell>
          <cell r="AE719">
            <v>35100</v>
          </cell>
          <cell r="AF719">
            <v>0</v>
          </cell>
          <cell r="AG719">
            <v>5035100</v>
          </cell>
          <cell r="AH719">
            <v>3375000</v>
          </cell>
          <cell r="AI719">
            <v>375000</v>
          </cell>
          <cell r="AJ719">
            <v>35100</v>
          </cell>
          <cell r="AK719">
            <v>0</v>
          </cell>
          <cell r="AL719">
            <v>3785100</v>
          </cell>
          <cell r="AM719" t="str">
            <v>A</v>
          </cell>
          <cell r="AN719" t="str">
            <v>-</v>
          </cell>
          <cell r="AO719" t="str">
            <v>-</v>
          </cell>
          <cell r="AP719" t="str">
            <v>PPI</v>
          </cell>
          <cell r="AQ719" t="str">
            <v>-</v>
          </cell>
          <cell r="AR719" t="str">
            <v>TL</v>
          </cell>
          <cell r="AS719" t="str">
            <v>TL</v>
          </cell>
          <cell r="AT719" t="str">
            <v>BP</v>
          </cell>
          <cell r="AU719" t="str">
            <v>KT</v>
          </cell>
          <cell r="AV719" t="str">
            <v>NT</v>
          </cell>
          <cell r="AW719" t="str">
            <v>C</v>
          </cell>
        </row>
        <row r="720">
          <cell r="C720">
            <v>935825</v>
          </cell>
          <cell r="D720" t="str">
            <v>Jakarta</v>
          </cell>
          <cell r="E720">
            <v>33973</v>
          </cell>
          <cell r="F720" t="str">
            <v>P</v>
          </cell>
          <cell r="G720" t="str">
            <v>Islam</v>
          </cell>
          <cell r="H720" t="str">
            <v>K/-</v>
          </cell>
          <cell r="I720" t="str">
            <v>3173080401930003</v>
          </cell>
          <cell r="J720" t="str">
            <v>Komp BPPT jl. Teknologi X no. H8/B4 JAKARTA BARAT</v>
          </cell>
          <cell r="K720"/>
          <cell r="L720" t="str">
            <v>fadhilghoffar@barata.id</v>
          </cell>
          <cell r="M720" t="str">
            <v>S1</v>
          </cell>
          <cell r="N720" t="str">
            <v>Teknik Kimia</v>
          </cell>
          <cell r="O720"/>
          <cell r="P720">
            <v>2016</v>
          </cell>
          <cell r="Q720">
            <v>43313</v>
          </cell>
          <cell r="R720">
            <v>43525</v>
          </cell>
          <cell r="S720" t="str">
            <v>Definitif</v>
          </cell>
          <cell r="T720" t="str">
            <v>Staf Bidang Operasi</v>
          </cell>
          <cell r="U720" t="str">
            <v>Staf Bidang Operasi</v>
          </cell>
          <cell r="V720">
            <v>44181</v>
          </cell>
          <cell r="W720" t="str">
            <v>BIDANG OPERASI</v>
          </cell>
          <cell r="X720" t="str">
            <v>DIVISI OIL &amp; GAS</v>
          </cell>
          <cell r="Y720" t="str">
            <v>Core</v>
          </cell>
          <cell r="Z720">
            <v>5</v>
          </cell>
          <cell r="AA720">
            <v>4</v>
          </cell>
          <cell r="AB720">
            <v>44424</v>
          </cell>
          <cell r="AC720">
            <v>6900000</v>
          </cell>
          <cell r="AD720">
            <v>766667</v>
          </cell>
          <cell r="AE720">
            <v>822383.33333333302</v>
          </cell>
          <cell r="AF720">
            <v>0</v>
          </cell>
          <cell r="AG720">
            <v>8489050.3333333321</v>
          </cell>
          <cell r="AH720">
            <v>5175000</v>
          </cell>
          <cell r="AI720">
            <v>575000</v>
          </cell>
          <cell r="AJ720">
            <v>822383.33333333302</v>
          </cell>
          <cell r="AK720">
            <v>0</v>
          </cell>
          <cell r="AL720">
            <v>6572383.333333333</v>
          </cell>
          <cell r="AM720" t="str">
            <v>A</v>
          </cell>
          <cell r="AN720" t="str">
            <v>-</v>
          </cell>
          <cell r="AO720" t="str">
            <v>-</v>
          </cell>
          <cell r="AP720" t="str">
            <v>DMG</v>
          </cell>
          <cell r="AQ720" t="str">
            <v>OPS</v>
          </cell>
          <cell r="AR720" t="str">
            <v>TTL</v>
          </cell>
          <cell r="AS720" t="str">
            <v>TTL</v>
          </cell>
          <cell r="AT720" t="str">
            <v>-</v>
          </cell>
          <cell r="AU720" t="str">
            <v>KT</v>
          </cell>
          <cell r="AV720" t="str">
            <v>T</v>
          </cell>
          <cell r="AW720" t="str">
            <v>F</v>
          </cell>
        </row>
        <row r="721">
          <cell r="C721">
            <v>935730</v>
          </cell>
          <cell r="D721" t="str">
            <v>Simalanggang</v>
          </cell>
          <cell r="E721">
            <v>33980</v>
          </cell>
          <cell r="F721" t="str">
            <v>W</v>
          </cell>
          <cell r="G721" t="str">
            <v>Islam</v>
          </cell>
          <cell r="H721" t="str">
            <v>BK</v>
          </cell>
          <cell r="I721" t="str">
            <v>3604011006730535</v>
          </cell>
          <cell r="J721"/>
          <cell r="K721"/>
          <cell r="L721"/>
          <cell r="M721" t="str">
            <v>S1</v>
          </cell>
          <cell r="N721" t="str">
            <v>Teknik Mesin</v>
          </cell>
          <cell r="O721" t="str">
            <v>Universitas Brawijaya</v>
          </cell>
          <cell r="P721">
            <v>2015</v>
          </cell>
          <cell r="Q721">
            <v>42888</v>
          </cell>
          <cell r="R721">
            <v>43116</v>
          </cell>
          <cell r="S721" t="str">
            <v>Definitif</v>
          </cell>
          <cell r="T721" t="str">
            <v>Supervisor Supply Chain</v>
          </cell>
          <cell r="U721" t="str">
            <v>Supervisor Supply Chain</v>
          </cell>
          <cell r="V721">
            <v>44667</v>
          </cell>
          <cell r="W721" t="str">
            <v>BAGIAN ADMINISTRASI PENJUALAN</v>
          </cell>
          <cell r="X721" t="str">
            <v>DIVISI SUMBER DAYA AIR</v>
          </cell>
          <cell r="Y721" t="str">
            <v>Core</v>
          </cell>
          <cell r="Z721">
            <v>4</v>
          </cell>
          <cell r="AA721">
            <v>4</v>
          </cell>
          <cell r="AB721">
            <v>44424</v>
          </cell>
          <cell r="AC721">
            <v>6900000</v>
          </cell>
          <cell r="AD721">
            <v>766667</v>
          </cell>
          <cell r="AE721">
            <v>102190.33333333302</v>
          </cell>
          <cell r="AF721">
            <v>2079770</v>
          </cell>
          <cell r="AG721">
            <v>9848627.3333333321</v>
          </cell>
          <cell r="AH721">
            <v>5175000</v>
          </cell>
          <cell r="AI721">
            <v>575000</v>
          </cell>
          <cell r="AJ721">
            <v>102190.33333333302</v>
          </cell>
          <cell r="AK721">
            <v>1039885</v>
          </cell>
          <cell r="AL721">
            <v>6892075.333333333</v>
          </cell>
          <cell r="AM721" t="str">
            <v>A</v>
          </cell>
          <cell r="AN721" t="str">
            <v>-</v>
          </cell>
          <cell r="AO721" t="str">
            <v>-</v>
          </cell>
          <cell r="AP721" t="str">
            <v>DSA</v>
          </cell>
          <cell r="AQ721" t="str">
            <v>PEM</v>
          </cell>
          <cell r="AR721" t="str">
            <v>TTL</v>
          </cell>
          <cell r="AS721" t="str">
            <v>TPEM</v>
          </cell>
          <cell r="AT721" t="str">
            <v>-</v>
          </cell>
          <cell r="AU721" t="str">
            <v>KT</v>
          </cell>
          <cell r="AV721" t="str">
            <v>T</v>
          </cell>
          <cell r="AW721" t="str">
            <v>F</v>
          </cell>
        </row>
        <row r="722">
          <cell r="C722">
            <v>935837</v>
          </cell>
          <cell r="D722" t="str">
            <v>Canada</v>
          </cell>
          <cell r="E722">
            <v>33983</v>
          </cell>
          <cell r="F722" t="str">
            <v>P</v>
          </cell>
          <cell r="G722" t="str">
            <v>Islam</v>
          </cell>
          <cell r="H722" t="str">
            <v>BK</v>
          </cell>
          <cell r="I722" t="str">
            <v>3525142311640001</v>
          </cell>
          <cell r="J722"/>
          <cell r="K722"/>
          <cell r="L722"/>
          <cell r="M722" t="str">
            <v>S1</v>
          </cell>
          <cell r="N722" t="str">
            <v>Teknik Mesin</v>
          </cell>
          <cell r="O722"/>
          <cell r="P722">
            <v>2018</v>
          </cell>
          <cell r="Q722">
            <v>43313</v>
          </cell>
          <cell r="R722">
            <v>43525</v>
          </cell>
          <cell r="S722" t="str">
            <v>Definitif</v>
          </cell>
          <cell r="T722" t="str">
            <v>Staf Bagian Perencanaan Material &amp; Produksi</v>
          </cell>
          <cell r="U722" t="str">
            <v>Staf Bagian Perencanaan Material &amp; Produksi</v>
          </cell>
          <cell r="V722">
            <v>44440</v>
          </cell>
          <cell r="W722" t="str">
            <v>BAGIAN PERENCANAAN MATERIAL &amp; PRODUKSI</v>
          </cell>
          <cell r="X722" t="str">
            <v>DIVISI SUMBER DAYA AIR</v>
          </cell>
          <cell r="Y722" t="str">
            <v>Core</v>
          </cell>
          <cell r="Z722">
            <v>5</v>
          </cell>
          <cell r="AA722">
            <v>4</v>
          </cell>
          <cell r="AB722">
            <v>44424</v>
          </cell>
          <cell r="AC722">
            <v>6900000</v>
          </cell>
          <cell r="AD722">
            <v>766667</v>
          </cell>
          <cell r="AE722">
            <v>822383.33333333302</v>
          </cell>
          <cell r="AF722">
            <v>0</v>
          </cell>
          <cell r="AG722">
            <v>8489050.3333333321</v>
          </cell>
          <cell r="AH722">
            <v>5175000</v>
          </cell>
          <cell r="AI722">
            <v>575000</v>
          </cell>
          <cell r="AJ722">
            <v>822383.33333333302</v>
          </cell>
          <cell r="AK722">
            <v>0</v>
          </cell>
          <cell r="AL722">
            <v>6572383.333333333</v>
          </cell>
          <cell r="AM722" t="str">
            <v>A</v>
          </cell>
          <cell r="AN722" t="str">
            <v>-</v>
          </cell>
          <cell r="AO722" t="str">
            <v>-</v>
          </cell>
          <cell r="AP722" t="str">
            <v>DSA</v>
          </cell>
          <cell r="AQ722" t="str">
            <v>PIV</v>
          </cell>
          <cell r="AR722" t="str">
            <v>TTL</v>
          </cell>
          <cell r="AS722" t="str">
            <v>TTL</v>
          </cell>
          <cell r="AT722" t="str">
            <v>-</v>
          </cell>
          <cell r="AU722" t="str">
            <v>KT</v>
          </cell>
          <cell r="AV722" t="str">
            <v>T</v>
          </cell>
          <cell r="AW722" t="str">
            <v>F</v>
          </cell>
        </row>
        <row r="723">
          <cell r="C723">
            <v>935853</v>
          </cell>
          <cell r="D723" t="str">
            <v>Surabaya</v>
          </cell>
          <cell r="E723">
            <v>33991</v>
          </cell>
          <cell r="F723" t="str">
            <v>P</v>
          </cell>
          <cell r="G723" t="str">
            <v>Islam</v>
          </cell>
          <cell r="H723" t="str">
            <v>K/-</v>
          </cell>
          <cell r="I723" t="str">
            <v>3578302201930002</v>
          </cell>
          <cell r="J723" t="str">
            <v>Jl. Benowo Gang Makam No. 5 RT. 2 RW. 2</v>
          </cell>
          <cell r="K723"/>
          <cell r="L723"/>
          <cell r="M723" t="str">
            <v>S1</v>
          </cell>
          <cell r="N723" t="str">
            <v>Teknik Elektro</v>
          </cell>
          <cell r="O723" t="str">
            <v>Institut Teknologi Sepuluh Nopember</v>
          </cell>
          <cell r="P723">
            <v>2015</v>
          </cell>
          <cell r="Q723">
            <v>43313</v>
          </cell>
          <cell r="R723">
            <v>43525</v>
          </cell>
          <cell r="S723" t="str">
            <v>Definitif</v>
          </cell>
          <cell r="T723" t="str">
            <v xml:space="preserve">Staf  </v>
          </cell>
          <cell r="U723" t="str">
            <v xml:space="preserve">Staf  </v>
          </cell>
          <cell r="V723" t="str">
            <v>-</v>
          </cell>
          <cell r="W723" t="str">
            <v>BIDANG PPP &amp; INVENTORI</v>
          </cell>
          <cell r="X723" t="str">
            <v>DIVISI SUMBER DAYA AIR</v>
          </cell>
          <cell r="Y723" t="str">
            <v>Core</v>
          </cell>
          <cell r="Z723">
            <v>5</v>
          </cell>
          <cell r="AA723">
            <v>4</v>
          </cell>
          <cell r="AB723">
            <v>44424</v>
          </cell>
          <cell r="AC723">
            <v>6900000</v>
          </cell>
          <cell r="AD723">
            <v>766667</v>
          </cell>
          <cell r="AE723">
            <v>822383.33333333302</v>
          </cell>
          <cell r="AF723">
            <v>0</v>
          </cell>
          <cell r="AG723">
            <v>8489050.3333333321</v>
          </cell>
          <cell r="AH723">
            <v>5175000</v>
          </cell>
          <cell r="AI723">
            <v>575000</v>
          </cell>
          <cell r="AJ723">
            <v>822383.33333333302</v>
          </cell>
          <cell r="AK723">
            <v>0</v>
          </cell>
          <cell r="AL723">
            <v>6572383.333333333</v>
          </cell>
          <cell r="AM723" t="str">
            <v>A</v>
          </cell>
          <cell r="AN723" t="str">
            <v>-</v>
          </cell>
          <cell r="AO723" t="str">
            <v>-</v>
          </cell>
          <cell r="AP723" t="str">
            <v>DSA</v>
          </cell>
          <cell r="AQ723" t="str">
            <v>PIV</v>
          </cell>
          <cell r="AR723" t="str">
            <v>TTL</v>
          </cell>
          <cell r="AS723" t="str">
            <v>TTL</v>
          </cell>
          <cell r="AT723" t="str">
            <v>-</v>
          </cell>
          <cell r="AU723" t="str">
            <v>KT</v>
          </cell>
          <cell r="AV723" t="str">
            <v>T</v>
          </cell>
          <cell r="AW723" t="str">
            <v>F</v>
          </cell>
        </row>
        <row r="724">
          <cell r="C724">
            <v>935623</v>
          </cell>
          <cell r="D724" t="str">
            <v>Lamongan</v>
          </cell>
          <cell r="E724">
            <v>33992</v>
          </cell>
          <cell r="F724" t="str">
            <v>W</v>
          </cell>
          <cell r="G724" t="str">
            <v>Islam</v>
          </cell>
          <cell r="H724" t="str">
            <v>J/2</v>
          </cell>
          <cell r="I724" t="str">
            <v>3526042111880001</v>
          </cell>
          <cell r="J724" t="str">
            <v>Perum Green Hill Blok D No.6 Gresik</v>
          </cell>
          <cell r="K724" t="str">
            <v>6282132253656</v>
          </cell>
          <cell r="L724" t="str">
            <v>rizkafaila.m54@barata.id</v>
          </cell>
          <cell r="M724" t="str">
            <v>S2</v>
          </cell>
          <cell r="N724" t="str">
            <v xml:space="preserve">Teknik Mesin </v>
          </cell>
          <cell r="O724"/>
          <cell r="P724">
            <v>2011</v>
          </cell>
          <cell r="Q724">
            <v>42171</v>
          </cell>
          <cell r="R724">
            <v>42401</v>
          </cell>
          <cell r="S724" t="str">
            <v>Definitif</v>
          </cell>
          <cell r="T724" t="str">
            <v>Staf Bidang Kerjasama Usaha</v>
          </cell>
          <cell r="U724" t="str">
            <v>Staf Bidang Kerjasama Usaha</v>
          </cell>
          <cell r="V724">
            <v>44166</v>
          </cell>
          <cell r="W724" t="str">
            <v>BIDANG KERJASAMA USAHA</v>
          </cell>
          <cell r="X724" t="str">
            <v>BIRO PENGEMBANGAN USAHA</v>
          </cell>
          <cell r="Y724" t="str">
            <v>Support</v>
          </cell>
          <cell r="Z724">
            <v>5</v>
          </cell>
          <cell r="AA724">
            <v>4</v>
          </cell>
          <cell r="AB724">
            <v>44424</v>
          </cell>
          <cell r="AC724">
            <v>6900000</v>
          </cell>
          <cell r="AD724">
            <v>766667</v>
          </cell>
          <cell r="AE724">
            <v>1742708.333333333</v>
          </cell>
          <cell r="AF724">
            <v>0</v>
          </cell>
          <cell r="AG724">
            <v>9409375.3333333321</v>
          </cell>
          <cell r="AH724">
            <v>5175000</v>
          </cell>
          <cell r="AI724">
            <v>575000</v>
          </cell>
          <cell r="AJ724">
            <v>1742708.333333333</v>
          </cell>
          <cell r="AK724">
            <v>0</v>
          </cell>
          <cell r="AL724">
            <v>7492708.333333333</v>
          </cell>
          <cell r="AM724" t="str">
            <v>A</v>
          </cell>
          <cell r="AN724" t="str">
            <v>H</v>
          </cell>
          <cell r="AO724">
            <v>44743</v>
          </cell>
          <cell r="AP724" t="str">
            <v>BPU</v>
          </cell>
          <cell r="AQ724" t="str">
            <v>-</v>
          </cell>
          <cell r="AR724" t="str">
            <v>TADM</v>
          </cell>
          <cell r="AS724" t="str">
            <v>TPEM</v>
          </cell>
          <cell r="AT724" t="str">
            <v>-</v>
          </cell>
          <cell r="AU724" t="str">
            <v>KT</v>
          </cell>
          <cell r="AV724" t="str">
            <v>T</v>
          </cell>
          <cell r="AW724" t="str">
            <v>G</v>
          </cell>
        </row>
        <row r="725">
          <cell r="C725">
            <v>935628</v>
          </cell>
          <cell r="D725" t="str">
            <v>Gresik</v>
          </cell>
          <cell r="E725">
            <v>33999</v>
          </cell>
          <cell r="F725" t="str">
            <v>P</v>
          </cell>
          <cell r="G725" t="str">
            <v>Islam</v>
          </cell>
          <cell r="H725" t="str">
            <v>K/-</v>
          </cell>
          <cell r="I725" t="str">
            <v>3523080404930003</v>
          </cell>
          <cell r="J725"/>
          <cell r="K725"/>
          <cell r="L725"/>
          <cell r="M725" t="str">
            <v>S1</v>
          </cell>
          <cell r="N725" t="str">
            <v>Akuntansi</v>
          </cell>
          <cell r="O725" t="str">
            <v>Universitas Airlangga</v>
          </cell>
          <cell r="P725">
            <v>2015</v>
          </cell>
          <cell r="Q725">
            <v>42186</v>
          </cell>
          <cell r="R725">
            <v>42401</v>
          </cell>
          <cell r="S725" t="str">
            <v>Definitif</v>
          </cell>
          <cell r="T725" t="str">
            <v>Senior Manager Perencanaan Korporasi</v>
          </cell>
          <cell r="U725" t="str">
            <v>Senior Manager Perencanaan Korporasi</v>
          </cell>
          <cell r="V725">
            <v>44562</v>
          </cell>
          <cell r="W725" t="str">
            <v>BIDANG PERENCANAAN KORPORASI</v>
          </cell>
          <cell r="X725" t="str">
            <v>BIRO PENGEMBANGAN USAHA</v>
          </cell>
          <cell r="Y725" t="str">
            <v>Support</v>
          </cell>
          <cell r="Z725">
            <v>2</v>
          </cell>
          <cell r="AA725">
            <v>7</v>
          </cell>
          <cell r="AB725">
            <v>44562</v>
          </cell>
          <cell r="AC725">
            <v>9900000</v>
          </cell>
          <cell r="AD725">
            <v>1100000</v>
          </cell>
          <cell r="AE725">
            <v>0</v>
          </cell>
          <cell r="AF725">
            <v>3246750</v>
          </cell>
          <cell r="AG725">
            <v>14246750</v>
          </cell>
          <cell r="AH725">
            <v>7425000</v>
          </cell>
          <cell r="AI725">
            <v>825000</v>
          </cell>
          <cell r="AJ725">
            <v>0</v>
          </cell>
          <cell r="AK725">
            <v>1623375</v>
          </cell>
          <cell r="AL725">
            <v>9873375</v>
          </cell>
          <cell r="AM725" t="str">
            <v>A</v>
          </cell>
          <cell r="AN725" t="str">
            <v>-</v>
          </cell>
          <cell r="AO725" t="str">
            <v>-</v>
          </cell>
          <cell r="AP725" t="str">
            <v>BPU</v>
          </cell>
          <cell r="AQ725" t="str">
            <v>-</v>
          </cell>
          <cell r="AR725" t="str">
            <v>TADM</v>
          </cell>
          <cell r="AS725" t="str">
            <v>TADM</v>
          </cell>
          <cell r="AT725" t="str">
            <v>-</v>
          </cell>
          <cell r="AU725" t="str">
            <v>KT</v>
          </cell>
          <cell r="AV725" t="str">
            <v>NT</v>
          </cell>
          <cell r="AW725" t="str">
            <v>F</v>
          </cell>
        </row>
        <row r="726">
          <cell r="C726">
            <v>935849</v>
          </cell>
          <cell r="D726" t="str">
            <v>Jombang</v>
          </cell>
          <cell r="E726">
            <v>34007</v>
          </cell>
          <cell r="F726" t="str">
            <v>P</v>
          </cell>
          <cell r="G726" t="str">
            <v>Islam</v>
          </cell>
          <cell r="H726" t="str">
            <v>BK</v>
          </cell>
          <cell r="I726" t="str">
            <v>3525112801900001</v>
          </cell>
          <cell r="J726" t="str">
            <v>Jl.Menur Gg.2 No.71, Surabaya</v>
          </cell>
          <cell r="K726"/>
          <cell r="L726"/>
          <cell r="M726" t="str">
            <v>S1</v>
          </cell>
          <cell r="N726" t="str">
            <v>Teknik Mesin</v>
          </cell>
          <cell r="O726" t="str">
            <v>Universitas 17 Agustus Surabaya</v>
          </cell>
          <cell r="P726">
            <v>2015</v>
          </cell>
          <cell r="Q726">
            <v>43313</v>
          </cell>
          <cell r="R726">
            <v>43525</v>
          </cell>
          <cell r="S726" t="str">
            <v>Definitif</v>
          </cell>
          <cell r="T726" t="str">
            <v xml:space="preserve">Staf   </v>
          </cell>
          <cell r="U726" t="str">
            <v xml:space="preserve">Staf   </v>
          </cell>
          <cell r="V726" t="str">
            <v>-</v>
          </cell>
          <cell r="W726" t="str">
            <v>BIDANG PEMASARAN</v>
          </cell>
          <cell r="X726" t="str">
            <v>DIVISI OIL &amp; GAS</v>
          </cell>
          <cell r="Y726" t="str">
            <v>Core</v>
          </cell>
          <cell r="Z726">
            <v>5</v>
          </cell>
          <cell r="AA726">
            <v>4</v>
          </cell>
          <cell r="AB726">
            <v>44424</v>
          </cell>
          <cell r="AC726">
            <v>6900000</v>
          </cell>
          <cell r="AD726">
            <v>766667</v>
          </cell>
          <cell r="AE726">
            <v>822383.33333333302</v>
          </cell>
          <cell r="AF726">
            <v>0</v>
          </cell>
          <cell r="AG726">
            <v>8489050.3333333321</v>
          </cell>
          <cell r="AH726">
            <v>5175000</v>
          </cell>
          <cell r="AI726">
            <v>575000</v>
          </cell>
          <cell r="AJ726">
            <v>822383.33333333302</v>
          </cell>
          <cell r="AK726">
            <v>0</v>
          </cell>
          <cell r="AL726">
            <v>6572383.333333333</v>
          </cell>
          <cell r="AM726" t="str">
            <v>A</v>
          </cell>
          <cell r="AN726" t="str">
            <v>-</v>
          </cell>
          <cell r="AO726" t="str">
            <v>-</v>
          </cell>
          <cell r="AP726" t="str">
            <v>DMG</v>
          </cell>
          <cell r="AQ726" t="str">
            <v>PEM</v>
          </cell>
          <cell r="AR726" t="str">
            <v>TPEM</v>
          </cell>
          <cell r="AS726" t="str">
            <v>TPEM</v>
          </cell>
          <cell r="AT726" t="str">
            <v>-</v>
          </cell>
          <cell r="AU726" t="str">
            <v>KT</v>
          </cell>
          <cell r="AV726" t="str">
            <v>T</v>
          </cell>
          <cell r="AW726" t="str">
            <v>F</v>
          </cell>
        </row>
        <row r="727">
          <cell r="C727">
            <v>935647</v>
          </cell>
          <cell r="D727" t="str">
            <v>Ponorogo</v>
          </cell>
          <cell r="E727">
            <v>34007</v>
          </cell>
          <cell r="F727" t="str">
            <v>P</v>
          </cell>
          <cell r="G727" t="str">
            <v>Islam</v>
          </cell>
          <cell r="H727" t="str">
            <v>BK</v>
          </cell>
          <cell r="I727" t="str">
            <v>3502170702930001</v>
          </cell>
          <cell r="J727" t="str">
            <v>Jalan Raden Saleh No 42B Ponorogo Ponorogo</v>
          </cell>
          <cell r="K727" t="str">
            <v>6285335070141</v>
          </cell>
          <cell r="L727"/>
          <cell r="M727" t="str">
            <v>S1</v>
          </cell>
          <cell r="N727" t="str">
            <v xml:space="preserve"> Teknik Industri </v>
          </cell>
          <cell r="O727"/>
          <cell r="P727">
            <v>2015</v>
          </cell>
          <cell r="Q727">
            <v>42416</v>
          </cell>
          <cell r="R727">
            <v>42614</v>
          </cell>
          <cell r="S727" t="str">
            <v>Pgs.</v>
          </cell>
          <cell r="T727" t="str">
            <v>Manager Produksi 1</v>
          </cell>
          <cell r="U727" t="str">
            <v>Pgs. Manager Produksi 1</v>
          </cell>
          <cell r="V727">
            <v>44562</v>
          </cell>
          <cell r="W727" t="str">
            <v>BAGIAN PRODUKSI 1</v>
          </cell>
          <cell r="X727" t="str">
            <v>PABRIK PENGECORAN</v>
          </cell>
          <cell r="Y727" t="str">
            <v>Core</v>
          </cell>
          <cell r="Z727">
            <v>3</v>
          </cell>
          <cell r="AA727">
            <v>4</v>
          </cell>
          <cell r="AB727">
            <v>44424</v>
          </cell>
          <cell r="AC727">
            <v>6900000</v>
          </cell>
          <cell r="AD727">
            <v>766667</v>
          </cell>
          <cell r="AE727">
            <v>711738.33333333302</v>
          </cell>
          <cell r="AF727">
            <v>2147924</v>
          </cell>
          <cell r="AG727">
            <v>10526329.333333332</v>
          </cell>
          <cell r="AH727">
            <v>5175000</v>
          </cell>
          <cell r="AI727">
            <v>575000</v>
          </cell>
          <cell r="AJ727">
            <v>711738.33333333302</v>
          </cell>
          <cell r="AK727">
            <v>1073962</v>
          </cell>
          <cell r="AL727">
            <v>7535700.333333333</v>
          </cell>
          <cell r="AM727" t="str">
            <v>A</v>
          </cell>
          <cell r="AN727" t="str">
            <v>-</v>
          </cell>
          <cell r="AO727" t="str">
            <v>-</v>
          </cell>
          <cell r="AP727" t="str">
            <v>FOU</v>
          </cell>
          <cell r="AQ727" t="str">
            <v>-</v>
          </cell>
          <cell r="AR727" t="str">
            <v>TTL</v>
          </cell>
          <cell r="AS727" t="str">
            <v>TTL</v>
          </cell>
          <cell r="AT727" t="str">
            <v>-</v>
          </cell>
          <cell r="AU727" t="str">
            <v>KT</v>
          </cell>
          <cell r="AV727" t="str">
            <v>T</v>
          </cell>
          <cell r="AW727" t="str">
            <v>F</v>
          </cell>
        </row>
        <row r="728">
          <cell r="C728">
            <v>935838</v>
          </cell>
          <cell r="D728" t="str">
            <v>Surabaya</v>
          </cell>
          <cell r="E728">
            <v>34008</v>
          </cell>
          <cell r="F728" t="str">
            <v>P</v>
          </cell>
          <cell r="G728" t="str">
            <v>Islam</v>
          </cell>
          <cell r="H728" t="str">
            <v>BK</v>
          </cell>
          <cell r="I728" t="str">
            <v>3525041510690003</v>
          </cell>
          <cell r="J728" t="str">
            <v>Jl. Ngagel Tama Tengah 2 No.9, Surabaya</v>
          </cell>
          <cell r="K728"/>
          <cell r="L728"/>
          <cell r="M728" t="str">
            <v>D4</v>
          </cell>
          <cell r="N728" t="str">
            <v>Teknik Keselamatan &amp; Kesehatan Kerja</v>
          </cell>
          <cell r="O728" t="str">
            <v>Politeknik Perkapalan Negeri Surabaya</v>
          </cell>
          <cell r="P728">
            <v>2016</v>
          </cell>
          <cell r="Q728">
            <v>43313</v>
          </cell>
          <cell r="R728">
            <v>43525</v>
          </cell>
          <cell r="S728" t="str">
            <v>Definitif</v>
          </cell>
          <cell r="T728" t="str">
            <v xml:space="preserve">Officer Bidang K3LH  </v>
          </cell>
          <cell r="U728" t="str">
            <v xml:space="preserve">Officer Bidang K3LH  </v>
          </cell>
          <cell r="V728">
            <v>44116</v>
          </cell>
          <cell r="W728" t="str">
            <v>UNIT QSHE</v>
          </cell>
          <cell r="X728" t="str">
            <v>DIVISI INDUSTRI KOMPONEN &amp; PERMESINAN</v>
          </cell>
          <cell r="Y728" t="str">
            <v>Support</v>
          </cell>
          <cell r="Z728">
            <v>5</v>
          </cell>
          <cell r="AA728">
            <v>4</v>
          </cell>
          <cell r="AB728">
            <v>44424</v>
          </cell>
          <cell r="AC728">
            <v>6900000</v>
          </cell>
          <cell r="AD728">
            <v>766667</v>
          </cell>
          <cell r="AE728">
            <v>512583.33333333302</v>
          </cell>
          <cell r="AF728">
            <v>0</v>
          </cell>
          <cell r="AG728">
            <v>8179250.333333333</v>
          </cell>
          <cell r="AH728">
            <v>5175000</v>
          </cell>
          <cell r="AI728">
            <v>575000</v>
          </cell>
          <cell r="AJ728">
            <v>512583.33333333302</v>
          </cell>
          <cell r="AK728">
            <v>0</v>
          </cell>
          <cell r="AL728">
            <v>6262583.333333333</v>
          </cell>
          <cell r="AM728" t="str">
            <v>A</v>
          </cell>
          <cell r="AN728" t="str">
            <v>-</v>
          </cell>
          <cell r="AO728" t="str">
            <v>-</v>
          </cell>
          <cell r="AP728" t="str">
            <v>DKP</v>
          </cell>
          <cell r="AQ728" t="str">
            <v>QSH</v>
          </cell>
          <cell r="AR728" t="str">
            <v>TADM</v>
          </cell>
          <cell r="AS728" t="str">
            <v>TTL</v>
          </cell>
          <cell r="AT728" t="str">
            <v>-</v>
          </cell>
          <cell r="AU728" t="str">
            <v>KT</v>
          </cell>
          <cell r="AV728" t="str">
            <v>T</v>
          </cell>
          <cell r="AW728" t="str">
            <v>E</v>
          </cell>
        </row>
        <row r="729">
          <cell r="C729">
            <v>935793</v>
          </cell>
          <cell r="D729" t="str">
            <v>Banyumas</v>
          </cell>
          <cell r="E729">
            <v>34034</v>
          </cell>
          <cell r="F729" t="str">
            <v>P</v>
          </cell>
          <cell r="G729" t="str">
            <v>Islam</v>
          </cell>
          <cell r="H729" t="str">
            <v>K/-</v>
          </cell>
          <cell r="I729" t="str">
            <v>3302190603930002</v>
          </cell>
          <cell r="J729"/>
          <cell r="K729"/>
          <cell r="L729" t="str">
            <v>danangteguh@barata.id</v>
          </cell>
          <cell r="M729" t="str">
            <v>S1</v>
          </cell>
          <cell r="N729" t="str">
            <v>Manajemen</v>
          </cell>
          <cell r="O729" t="str">
            <v>Universitas Diponegoro</v>
          </cell>
          <cell r="P729">
            <v>2017</v>
          </cell>
          <cell r="Q729">
            <v>43088</v>
          </cell>
          <cell r="R729">
            <v>43328</v>
          </cell>
          <cell r="S729" t="str">
            <v>Definitif</v>
          </cell>
          <cell r="T729" t="str">
            <v>Staf Bagian Media Relation &amp; PKBL</v>
          </cell>
          <cell r="U729" t="str">
            <v>Staf Bagian Media Relation &amp; PKBL</v>
          </cell>
          <cell r="V729">
            <v>44104</v>
          </cell>
          <cell r="W729" t="str">
            <v>BAGIAN MEDIA RALATION &amp; PKBL</v>
          </cell>
          <cell r="X729" t="str">
            <v>SEKRETARIAT PERUSAHAAN</v>
          </cell>
          <cell r="Y729" t="str">
            <v>Support</v>
          </cell>
          <cell r="Z729">
            <v>5</v>
          </cell>
          <cell r="AA729">
            <v>4</v>
          </cell>
          <cell r="AB729">
            <v>44424</v>
          </cell>
          <cell r="AC729">
            <v>6900000</v>
          </cell>
          <cell r="AD729">
            <v>766667</v>
          </cell>
          <cell r="AE729">
            <v>1095383.333333333</v>
          </cell>
          <cell r="AF729">
            <v>0</v>
          </cell>
          <cell r="AG729">
            <v>8762050.3333333321</v>
          </cell>
          <cell r="AH729">
            <v>5175000</v>
          </cell>
          <cell r="AI729">
            <v>575000</v>
          </cell>
          <cell r="AJ729">
            <v>1095383.333333333</v>
          </cell>
          <cell r="AK729">
            <v>0</v>
          </cell>
          <cell r="AL729">
            <v>6845383.333333333</v>
          </cell>
          <cell r="AM729" t="str">
            <v>A</v>
          </cell>
          <cell r="AN729" t="str">
            <v>-</v>
          </cell>
          <cell r="AO729" t="str">
            <v>-</v>
          </cell>
          <cell r="AP729" t="str">
            <v>SKP</v>
          </cell>
          <cell r="AQ729" t="str">
            <v>-</v>
          </cell>
          <cell r="AR729" t="str">
            <v>TADM</v>
          </cell>
          <cell r="AS729" t="str">
            <v>TADM</v>
          </cell>
          <cell r="AT729" t="str">
            <v>-</v>
          </cell>
          <cell r="AU729" t="str">
            <v>KT</v>
          </cell>
          <cell r="AV729" t="str">
            <v>NT</v>
          </cell>
          <cell r="AW729" t="str">
            <v>F</v>
          </cell>
        </row>
        <row r="730">
          <cell r="C730">
            <v>935650</v>
          </cell>
          <cell r="D730" t="str">
            <v>Gresik</v>
          </cell>
          <cell r="E730">
            <v>34037</v>
          </cell>
          <cell r="F730" t="str">
            <v>P</v>
          </cell>
          <cell r="G730" t="str">
            <v>Islam</v>
          </cell>
          <cell r="H730" t="str">
            <v>K/1</v>
          </cell>
          <cell r="I730" t="str">
            <v>3672040101800019</v>
          </cell>
          <cell r="J730"/>
          <cell r="K730"/>
          <cell r="L730"/>
          <cell r="M730" t="str">
            <v>S1</v>
          </cell>
          <cell r="N730" t="str">
            <v>Teknik Mesin</v>
          </cell>
          <cell r="O730"/>
          <cell r="P730">
            <v>2015</v>
          </cell>
          <cell r="Q730">
            <v>42416</v>
          </cell>
          <cell r="R730">
            <v>42614</v>
          </cell>
          <cell r="S730" t="str">
            <v>Pgs.</v>
          </cell>
          <cell r="T730" t="str">
            <v>Senior Manager Pemasaran</v>
          </cell>
          <cell r="U730" t="str">
            <v>Pgs. Senior Manager Pemasaran</v>
          </cell>
          <cell r="V730">
            <v>44577</v>
          </cell>
          <cell r="W730" t="str">
            <v>BIDANG PEMASARAN</v>
          </cell>
          <cell r="X730" t="str">
            <v>DIVISI INDUSTRI KOMPONEN &amp; PERMESINAN</v>
          </cell>
          <cell r="Y730" t="str">
            <v>Core</v>
          </cell>
          <cell r="Z730">
            <v>2</v>
          </cell>
          <cell r="AA730">
            <v>4</v>
          </cell>
          <cell r="AB730">
            <v>44424</v>
          </cell>
          <cell r="AC730">
            <v>6900000</v>
          </cell>
          <cell r="AD730">
            <v>766667</v>
          </cell>
          <cell r="AE730">
            <v>825893.83333333302</v>
          </cell>
          <cell r="AF730">
            <v>2416414.5</v>
          </cell>
          <cell r="AG730">
            <v>10908975.333333332</v>
          </cell>
          <cell r="AH730">
            <v>5175000</v>
          </cell>
          <cell r="AI730">
            <v>575000</v>
          </cell>
          <cell r="AJ730">
            <v>825893.83333333302</v>
          </cell>
          <cell r="AK730">
            <v>1208207.25</v>
          </cell>
          <cell r="AL730">
            <v>7784101.083333333</v>
          </cell>
          <cell r="AM730" t="str">
            <v>A</v>
          </cell>
          <cell r="AN730" t="str">
            <v>-</v>
          </cell>
          <cell r="AO730" t="str">
            <v>-</v>
          </cell>
          <cell r="AP730" t="str">
            <v>DKP</v>
          </cell>
          <cell r="AQ730" t="str">
            <v>PEM</v>
          </cell>
          <cell r="AR730" t="str">
            <v>TPEM</v>
          </cell>
          <cell r="AS730" t="str">
            <v>TPEM</v>
          </cell>
          <cell r="AT730" t="str">
            <v>-</v>
          </cell>
          <cell r="AU730" t="str">
            <v>KT</v>
          </cell>
          <cell r="AV730" t="str">
            <v>T</v>
          </cell>
          <cell r="AW730" t="str">
            <v>F</v>
          </cell>
        </row>
        <row r="731">
          <cell r="C731">
            <v>936312</v>
          </cell>
          <cell r="D731" t="str">
            <v>Gresik</v>
          </cell>
          <cell r="E731">
            <v>34055</v>
          </cell>
          <cell r="F731" t="str">
            <v>P</v>
          </cell>
          <cell r="G731" t="str">
            <v>Islam</v>
          </cell>
          <cell r="H731" t="str">
            <v>BK</v>
          </cell>
          <cell r="I731"/>
          <cell r="J731"/>
          <cell r="K731"/>
          <cell r="L731"/>
          <cell r="M731" t="str">
            <v>SMK</v>
          </cell>
          <cell r="N731" t="str">
            <v>Teknik Mesin</v>
          </cell>
          <cell r="O731"/>
          <cell r="P731" t="str">
            <v>-</v>
          </cell>
          <cell r="Q731">
            <v>43877</v>
          </cell>
          <cell r="R731">
            <v>44243</v>
          </cell>
          <cell r="S731" t="str">
            <v>Definitif</v>
          </cell>
          <cell r="T731" t="str">
            <v>Pelaksana Inti (Core)</v>
          </cell>
          <cell r="U731" t="str">
            <v>Pelaksana Inti (Core)</v>
          </cell>
          <cell r="V731" t="str">
            <v>-</v>
          </cell>
          <cell r="W731" t="str">
            <v>BAGIAN PRODUKSI PENGECORAN 1</v>
          </cell>
          <cell r="X731" t="str">
            <v>PABRIK PENGECORAN</v>
          </cell>
          <cell r="Y731" t="str">
            <v>Core</v>
          </cell>
          <cell r="Z731">
            <v>6</v>
          </cell>
          <cell r="AA731">
            <v>1</v>
          </cell>
          <cell r="AB731">
            <v>44424</v>
          </cell>
          <cell r="AC731">
            <v>4500000</v>
          </cell>
          <cell r="AD731">
            <v>500000</v>
          </cell>
          <cell r="AE731">
            <v>35100</v>
          </cell>
          <cell r="AF731">
            <v>0</v>
          </cell>
          <cell r="AG731">
            <v>5035100</v>
          </cell>
          <cell r="AH731">
            <v>3375000</v>
          </cell>
          <cell r="AI731">
            <v>375000</v>
          </cell>
          <cell r="AJ731">
            <v>35100</v>
          </cell>
          <cell r="AK731">
            <v>0</v>
          </cell>
          <cell r="AL731">
            <v>3785100</v>
          </cell>
          <cell r="AM731" t="str">
            <v>A</v>
          </cell>
          <cell r="AN731" t="str">
            <v>-</v>
          </cell>
          <cell r="AO731" t="str">
            <v>-</v>
          </cell>
          <cell r="AP731" t="str">
            <v>FOU</v>
          </cell>
          <cell r="AQ731" t="str">
            <v>-</v>
          </cell>
          <cell r="AR731" t="str">
            <v>TL</v>
          </cell>
          <cell r="AS731" t="str">
            <v>TL</v>
          </cell>
          <cell r="AT731" t="str">
            <v>BP</v>
          </cell>
          <cell r="AU731" t="str">
            <v>KT</v>
          </cell>
          <cell r="AV731" t="str">
            <v>T</v>
          </cell>
          <cell r="AW731" t="str">
            <v>C</v>
          </cell>
        </row>
        <row r="732">
          <cell r="C732">
            <v>935835</v>
          </cell>
          <cell r="D732" t="str">
            <v>Tuban</v>
          </cell>
          <cell r="E732">
            <v>34063</v>
          </cell>
          <cell r="F732" t="str">
            <v>P</v>
          </cell>
          <cell r="G732" t="str">
            <v>Islam</v>
          </cell>
          <cell r="H732" t="str">
            <v>K/1</v>
          </cell>
          <cell r="I732" t="str">
            <v>3315080802900001</v>
          </cell>
          <cell r="J732" t="str">
            <v>Ds.karanglo, rt/rw 004/001, kec. Kerek, kab. Tuban Tuban</v>
          </cell>
          <cell r="K732"/>
          <cell r="L732" t="str">
            <v>priyohusodo@barata.id</v>
          </cell>
          <cell r="M732" t="str">
            <v>S1</v>
          </cell>
          <cell r="N732" t="str">
            <v xml:space="preserve">Manajemen </v>
          </cell>
          <cell r="O732" t="str">
            <v>Universitas Airlangga</v>
          </cell>
          <cell r="P732">
            <v>2015</v>
          </cell>
          <cell r="Q732">
            <v>43313</v>
          </cell>
          <cell r="R732">
            <v>43525</v>
          </cell>
          <cell r="S732" t="str">
            <v>Pjs.</v>
          </cell>
          <cell r="T732" t="str">
            <v>Manager Remunerasi &amp; Pelayanan Personil</v>
          </cell>
          <cell r="U732" t="str">
            <v>Pjs. Manager Remunerasi &amp; Pelayanan Personil</v>
          </cell>
          <cell r="V732">
            <v>44743</v>
          </cell>
          <cell r="W732" t="str">
            <v>BAGIAN REMUNERASI &amp; PELAYANAN PERSONIL</v>
          </cell>
          <cell r="X732" t="str">
            <v>BIRO HUMAN CAPITAL</v>
          </cell>
          <cell r="Y732" t="str">
            <v>Support</v>
          </cell>
          <cell r="Z732">
            <v>3</v>
          </cell>
          <cell r="AA732">
            <v>4</v>
          </cell>
          <cell r="AB732">
            <v>44424</v>
          </cell>
          <cell r="AC732">
            <v>6900000</v>
          </cell>
          <cell r="AD732">
            <v>766667</v>
          </cell>
          <cell r="AE732">
            <v>169183</v>
          </cell>
          <cell r="AF732">
            <v>1934064</v>
          </cell>
          <cell r="AG732">
            <v>9769914</v>
          </cell>
          <cell r="AH732">
            <v>5175000</v>
          </cell>
          <cell r="AI732">
            <v>575000</v>
          </cell>
          <cell r="AJ732">
            <v>169183</v>
          </cell>
          <cell r="AK732">
            <v>967032</v>
          </cell>
          <cell r="AL732">
            <v>6886215</v>
          </cell>
          <cell r="AM732" t="str">
            <v>A</v>
          </cell>
          <cell r="AN732" t="str">
            <v>-</v>
          </cell>
          <cell r="AO732" t="str">
            <v>-</v>
          </cell>
          <cell r="AP732" t="str">
            <v>BHC</v>
          </cell>
          <cell r="AQ732" t="str">
            <v>-</v>
          </cell>
          <cell r="AR732" t="str">
            <v>TADM</v>
          </cell>
          <cell r="AS732" t="str">
            <v>TADM</v>
          </cell>
          <cell r="AT732" t="str">
            <v>-</v>
          </cell>
          <cell r="AU732" t="str">
            <v>KT</v>
          </cell>
          <cell r="AV732" t="str">
            <v>NT</v>
          </cell>
          <cell r="AW732" t="str">
            <v>F</v>
          </cell>
        </row>
        <row r="733">
          <cell r="C733">
            <v>935768</v>
          </cell>
          <cell r="D733" t="str">
            <v>Cilegon</v>
          </cell>
          <cell r="E733">
            <v>34066</v>
          </cell>
          <cell r="F733" t="str">
            <v>P</v>
          </cell>
          <cell r="G733" t="str">
            <v>Islam</v>
          </cell>
          <cell r="H733" t="str">
            <v>BK</v>
          </cell>
          <cell r="I733" t="str">
            <v>3404130101680007</v>
          </cell>
          <cell r="J733"/>
          <cell r="K733"/>
          <cell r="L733"/>
          <cell r="M733" t="str">
            <v>SMK</v>
          </cell>
          <cell r="N733" t="str">
            <v>Teknik Mesin</v>
          </cell>
          <cell r="O733"/>
          <cell r="P733">
            <v>2012</v>
          </cell>
          <cell r="Q733">
            <v>42932</v>
          </cell>
          <cell r="R733">
            <v>43055</v>
          </cell>
          <cell r="S733" t="str">
            <v>Definitif</v>
          </cell>
          <cell r="T733" t="str">
            <v xml:space="preserve">Operator Mesin Press / Bending  </v>
          </cell>
          <cell r="U733" t="str">
            <v xml:space="preserve">Operator Mesin Press / Bending  </v>
          </cell>
          <cell r="V733" t="str">
            <v>-</v>
          </cell>
          <cell r="W733" t="str">
            <v>BAGIAN PRODUKSI PERMESINAN</v>
          </cell>
          <cell r="X733" t="str">
            <v>PABRIK KOMPONEN TURBIN</v>
          </cell>
          <cell r="Y733" t="str">
            <v>Core</v>
          </cell>
          <cell r="Z733">
            <v>6</v>
          </cell>
          <cell r="AA733">
            <v>1</v>
          </cell>
          <cell r="AB733">
            <v>44424</v>
          </cell>
          <cell r="AC733">
            <v>4500000</v>
          </cell>
          <cell r="AD733">
            <v>500000</v>
          </cell>
          <cell r="AE733">
            <v>443100</v>
          </cell>
          <cell r="AF733">
            <v>0</v>
          </cell>
          <cell r="AG733">
            <v>5443100</v>
          </cell>
          <cell r="AH733">
            <v>3375000</v>
          </cell>
          <cell r="AI733">
            <v>375000</v>
          </cell>
          <cell r="AJ733">
            <v>443100</v>
          </cell>
          <cell r="AK733">
            <v>0</v>
          </cell>
          <cell r="AL733">
            <v>4193100</v>
          </cell>
          <cell r="AM733" t="str">
            <v>A</v>
          </cell>
          <cell r="AN733" t="str">
            <v>-</v>
          </cell>
          <cell r="AO733" t="str">
            <v>-</v>
          </cell>
          <cell r="AP733" t="str">
            <v>PKT</v>
          </cell>
          <cell r="AQ733" t="str">
            <v>-</v>
          </cell>
          <cell r="AR733" t="str">
            <v>TL</v>
          </cell>
          <cell r="AS733" t="str">
            <v>TL</v>
          </cell>
          <cell r="AT733" t="str">
            <v>-</v>
          </cell>
          <cell r="AU733" t="str">
            <v>KT</v>
          </cell>
          <cell r="AV733" t="str">
            <v>T</v>
          </cell>
          <cell r="AW733" t="str">
            <v>C</v>
          </cell>
        </row>
        <row r="734">
          <cell r="C734">
            <v>935640</v>
          </cell>
          <cell r="D734" t="str">
            <v>Lamongan</v>
          </cell>
          <cell r="E734">
            <v>34072</v>
          </cell>
          <cell r="F734" t="str">
            <v>W</v>
          </cell>
          <cell r="G734" t="str">
            <v>Islam</v>
          </cell>
          <cell r="H734" t="str">
            <v>K/-</v>
          </cell>
          <cell r="I734" t="str">
            <v>3524175304930001</v>
          </cell>
          <cell r="J734"/>
          <cell r="K734"/>
          <cell r="L734"/>
          <cell r="M734" t="str">
            <v>D3</v>
          </cell>
          <cell r="N734" t="str">
            <v xml:space="preserve">Perpajakan </v>
          </cell>
          <cell r="O734" t="str">
            <v>Universitas Airlangga</v>
          </cell>
          <cell r="P734">
            <v>2014</v>
          </cell>
          <cell r="Q734">
            <v>42204</v>
          </cell>
          <cell r="R734">
            <v>42614</v>
          </cell>
          <cell r="S734" t="str">
            <v>Definitif</v>
          </cell>
          <cell r="T734" t="str">
            <v>Senior Manager Keuangan &amp; SDM</v>
          </cell>
          <cell r="U734" t="str">
            <v>Senior Manager Keuangan &amp; SDM</v>
          </cell>
          <cell r="V734">
            <v>44562</v>
          </cell>
          <cell r="W734" t="str">
            <v>BIDANG KEUANGAN &amp; SDM</v>
          </cell>
          <cell r="X734" t="str">
            <v>DIVISI INDUSTRI GULA &amp; AGRO</v>
          </cell>
          <cell r="Y734" t="str">
            <v>Support</v>
          </cell>
          <cell r="Z734">
            <v>2</v>
          </cell>
          <cell r="AA734">
            <v>4</v>
          </cell>
          <cell r="AB734">
            <v>44424</v>
          </cell>
          <cell r="AC734">
            <v>6900000</v>
          </cell>
          <cell r="AD734">
            <v>766667</v>
          </cell>
          <cell r="AE734">
            <v>-344927</v>
          </cell>
          <cell r="AF734">
            <v>3246750</v>
          </cell>
          <cell r="AG734">
            <v>10568490</v>
          </cell>
          <cell r="AH734">
            <v>5175000</v>
          </cell>
          <cell r="AI734">
            <v>575000</v>
          </cell>
          <cell r="AJ734">
            <v>-344927</v>
          </cell>
          <cell r="AK734">
            <v>1623375</v>
          </cell>
          <cell r="AL734">
            <v>7028448</v>
          </cell>
          <cell r="AM734" t="str">
            <v>A</v>
          </cell>
          <cell r="AN734" t="str">
            <v>-</v>
          </cell>
          <cell r="AO734" t="str">
            <v>-</v>
          </cell>
          <cell r="AP734" t="str">
            <v>DGA</v>
          </cell>
          <cell r="AQ734" t="str">
            <v>KSD</v>
          </cell>
          <cell r="AR734" t="str">
            <v>TADM</v>
          </cell>
          <cell r="AS734" t="str">
            <v>TADM</v>
          </cell>
          <cell r="AT734" t="str">
            <v>-</v>
          </cell>
          <cell r="AU734" t="str">
            <v>KT</v>
          </cell>
          <cell r="AV734" t="str">
            <v>NT</v>
          </cell>
          <cell r="AW734" t="str">
            <v>D</v>
          </cell>
        </row>
        <row r="735">
          <cell r="C735">
            <v>935659</v>
          </cell>
          <cell r="D735" t="str">
            <v>Tulungagung</v>
          </cell>
          <cell r="E735">
            <v>34092</v>
          </cell>
          <cell r="F735" t="str">
            <v>W</v>
          </cell>
          <cell r="G735" t="str">
            <v>Islam</v>
          </cell>
          <cell r="H735" t="str">
            <v>K/-</v>
          </cell>
          <cell r="I735" t="str">
            <v>3504184305930002</v>
          </cell>
          <cell r="J735"/>
          <cell r="K735"/>
          <cell r="L735" t="str">
            <v>chika.olviani@barata.id</v>
          </cell>
          <cell r="M735" t="str">
            <v>S1</v>
          </cell>
          <cell r="N735" t="str">
            <v xml:space="preserve">Teknik Mesin </v>
          </cell>
          <cell r="O735"/>
          <cell r="P735">
            <v>2014</v>
          </cell>
          <cell r="Q735">
            <v>42416</v>
          </cell>
          <cell r="R735">
            <v>42614</v>
          </cell>
          <cell r="S735" t="str">
            <v>Definitif</v>
          </cell>
          <cell r="T735" t="str">
            <v>Staf Teknik</v>
          </cell>
          <cell r="U735" t="str">
            <v>Staf Teknik</v>
          </cell>
          <cell r="V735">
            <v>44410</v>
          </cell>
          <cell r="W735" t="str">
            <v>BAGIAN TEKNIK</v>
          </cell>
          <cell r="X735" t="str">
            <v>DIVISI INDUSTRI KOMPONEN &amp; PERMESINAN</v>
          </cell>
          <cell r="Y735" t="str">
            <v>Core</v>
          </cell>
          <cell r="Z735">
            <v>5</v>
          </cell>
          <cell r="AA735">
            <v>4</v>
          </cell>
          <cell r="AB735">
            <v>44424</v>
          </cell>
          <cell r="AC735">
            <v>6900000</v>
          </cell>
          <cell r="AD735">
            <v>766667</v>
          </cell>
          <cell r="AE735">
            <v>1466708.333333333</v>
          </cell>
          <cell r="AF735">
            <v>0</v>
          </cell>
          <cell r="AG735">
            <v>9133375.3333333321</v>
          </cell>
          <cell r="AH735">
            <v>3450000</v>
          </cell>
          <cell r="AI735">
            <v>0</v>
          </cell>
          <cell r="AJ735">
            <v>0</v>
          </cell>
          <cell r="AK735">
            <v>0</v>
          </cell>
          <cell r="AL735">
            <v>3450000</v>
          </cell>
          <cell r="AM735" t="str">
            <v>A</v>
          </cell>
          <cell r="AN735" t="str">
            <v>H</v>
          </cell>
          <cell r="AO735">
            <v>44433</v>
          </cell>
          <cell r="AP735" t="str">
            <v>DKP</v>
          </cell>
          <cell r="AQ735" t="str">
            <v>PEM</v>
          </cell>
          <cell r="AR735" t="str">
            <v>TTL</v>
          </cell>
          <cell r="AS735" t="str">
            <v>TTL</v>
          </cell>
          <cell r="AT735" t="str">
            <v>-</v>
          </cell>
          <cell r="AU735" t="str">
            <v>KT</v>
          </cell>
          <cell r="AV735" t="str">
            <v>T</v>
          </cell>
          <cell r="AW735" t="str">
            <v>F</v>
          </cell>
        </row>
        <row r="736">
          <cell r="C736">
            <v>935800</v>
          </cell>
          <cell r="D736" t="str">
            <v xml:space="preserve">Surabaya </v>
          </cell>
          <cell r="E736">
            <v>34101</v>
          </cell>
          <cell r="F736" t="str">
            <v>P</v>
          </cell>
          <cell r="G736" t="str">
            <v>Islam</v>
          </cell>
          <cell r="H736" t="str">
            <v>BK</v>
          </cell>
          <cell r="I736" t="str">
            <v>3515080512930001</v>
          </cell>
          <cell r="J736" t="str">
            <v>Perumahan Magersari Permai AC-19 Sidoarjo</v>
          </cell>
          <cell r="K736"/>
          <cell r="L736"/>
          <cell r="M736" t="str">
            <v>S1</v>
          </cell>
          <cell r="N736" t="str">
            <v>Teknik Mesin</v>
          </cell>
          <cell r="O736" t="str">
            <v>Institut Teknologi Sepuluh Nopember</v>
          </cell>
          <cell r="P736">
            <v>2016</v>
          </cell>
          <cell r="Q736">
            <v>43313</v>
          </cell>
          <cell r="R736">
            <v>43525</v>
          </cell>
          <cell r="S736" t="str">
            <v>Definitif</v>
          </cell>
          <cell r="T736" t="str">
            <v>Staf Teknik</v>
          </cell>
          <cell r="U736" t="str">
            <v>Staf Teknik</v>
          </cell>
          <cell r="V736">
            <v>44410</v>
          </cell>
          <cell r="W736" t="str">
            <v>BIDANG KERJASAMA USAHA</v>
          </cell>
          <cell r="X736" t="str">
            <v>BIRO PENGEMBANGAN USAHA</v>
          </cell>
          <cell r="Y736" t="str">
            <v>Core</v>
          </cell>
          <cell r="Z736">
            <v>5</v>
          </cell>
          <cell r="AA736">
            <v>4</v>
          </cell>
          <cell r="AB736">
            <v>44424</v>
          </cell>
          <cell r="AC736">
            <v>6900000</v>
          </cell>
          <cell r="AD736">
            <v>766667</v>
          </cell>
          <cell r="AE736">
            <v>1095383.333333333</v>
          </cell>
          <cell r="AF736">
            <v>0</v>
          </cell>
          <cell r="AG736">
            <v>8762050.3333333321</v>
          </cell>
          <cell r="AH736">
            <v>5175000</v>
          </cell>
          <cell r="AI736">
            <v>575000</v>
          </cell>
          <cell r="AJ736">
            <v>1095383.333333333</v>
          </cell>
          <cell r="AK736">
            <v>0</v>
          </cell>
          <cell r="AL736">
            <v>6845383.333333333</v>
          </cell>
          <cell r="AM736" t="str">
            <v>A</v>
          </cell>
          <cell r="AN736" t="str">
            <v>-</v>
          </cell>
          <cell r="AO736" t="str">
            <v>-</v>
          </cell>
          <cell r="AP736" t="str">
            <v>BPU</v>
          </cell>
          <cell r="AQ736" t="str">
            <v>-</v>
          </cell>
          <cell r="AR736" t="str">
            <v>TL</v>
          </cell>
          <cell r="AS736" t="str">
            <v>TTL</v>
          </cell>
          <cell r="AT736" t="str">
            <v>-</v>
          </cell>
          <cell r="AU736" t="str">
            <v>KT</v>
          </cell>
          <cell r="AV736" t="str">
            <v>T</v>
          </cell>
          <cell r="AW736" t="str">
            <v>F</v>
          </cell>
        </row>
        <row r="737">
          <cell r="C737">
            <v>935847</v>
          </cell>
          <cell r="D737" t="str">
            <v>Bojonegoro</v>
          </cell>
          <cell r="E737">
            <v>34103</v>
          </cell>
          <cell r="F737" t="str">
            <v>P</v>
          </cell>
          <cell r="G737" t="str">
            <v>Islam</v>
          </cell>
          <cell r="H737" t="str">
            <v>BK</v>
          </cell>
          <cell r="I737" t="str">
            <v>3522201405930003</v>
          </cell>
          <cell r="J737" t="str">
            <v>Desa Sambeng RT 20 RW 06 Kec. Kasiman, Bojonegoro</v>
          </cell>
          <cell r="K737"/>
          <cell r="L737"/>
          <cell r="M737" t="str">
            <v>S1</v>
          </cell>
          <cell r="N737" t="str">
            <v xml:space="preserve"> Teknik Industri </v>
          </cell>
          <cell r="O737" t="str">
            <v>Universitas Brawijaya</v>
          </cell>
          <cell r="P737">
            <v>2015</v>
          </cell>
          <cell r="Q737">
            <v>43313</v>
          </cell>
          <cell r="R737">
            <v>43525</v>
          </cell>
          <cell r="S737" t="str">
            <v>Definitif</v>
          </cell>
          <cell r="T737" t="str">
            <v xml:space="preserve">Staf   </v>
          </cell>
          <cell r="U737" t="str">
            <v xml:space="preserve">Staf   </v>
          </cell>
          <cell r="V737" t="str">
            <v>-</v>
          </cell>
          <cell r="W737" t="str">
            <v>BIDANG PEMASARAN</v>
          </cell>
          <cell r="X737" t="str">
            <v>DIVISI OIL &amp; GAS</v>
          </cell>
          <cell r="Y737" t="str">
            <v>Core</v>
          </cell>
          <cell r="Z737">
            <v>5</v>
          </cell>
          <cell r="AA737">
            <v>4</v>
          </cell>
          <cell r="AB737">
            <v>44424</v>
          </cell>
          <cell r="AC737">
            <v>6900000</v>
          </cell>
          <cell r="AD737">
            <v>766667</v>
          </cell>
          <cell r="AE737">
            <v>822383.33333333302</v>
          </cell>
          <cell r="AF737">
            <v>0</v>
          </cell>
          <cell r="AG737">
            <v>8489050.3333333321</v>
          </cell>
          <cell r="AH737">
            <v>5175000</v>
          </cell>
          <cell r="AI737">
            <v>575000</v>
          </cell>
          <cell r="AJ737">
            <v>822383.33333333302</v>
          </cell>
          <cell r="AK737">
            <v>0</v>
          </cell>
          <cell r="AL737">
            <v>6572383.333333333</v>
          </cell>
          <cell r="AM737" t="str">
            <v>A</v>
          </cell>
          <cell r="AN737" t="str">
            <v>-</v>
          </cell>
          <cell r="AO737" t="str">
            <v>-</v>
          </cell>
          <cell r="AP737" t="str">
            <v>DMG</v>
          </cell>
          <cell r="AQ737" t="str">
            <v>PEM</v>
          </cell>
          <cell r="AR737" t="str">
            <v>TPEM</v>
          </cell>
          <cell r="AS737" t="str">
            <v>TPEM</v>
          </cell>
          <cell r="AT737" t="str">
            <v>-</v>
          </cell>
          <cell r="AU737" t="str">
            <v>KT</v>
          </cell>
          <cell r="AV737" t="str">
            <v>T</v>
          </cell>
          <cell r="AW737" t="str">
            <v>F</v>
          </cell>
        </row>
        <row r="738">
          <cell r="C738">
            <v>936126</v>
          </cell>
          <cell r="D738" t="str">
            <v>Cilegon</v>
          </cell>
          <cell r="E738">
            <v>34129</v>
          </cell>
          <cell r="F738" t="str">
            <v>P</v>
          </cell>
          <cell r="G738" t="str">
            <v>Islam</v>
          </cell>
          <cell r="H738" t="str">
            <v>K/0</v>
          </cell>
          <cell r="I738" t="str">
            <v>3672050906930002</v>
          </cell>
          <cell r="J738"/>
          <cell r="K738"/>
          <cell r="L738"/>
          <cell r="M738" t="str">
            <v>D3</v>
          </cell>
          <cell r="N738" t="str">
            <v>TEKNIK MESIN INDUSTRI</v>
          </cell>
          <cell r="O738"/>
          <cell r="P738" t="str">
            <v>-</v>
          </cell>
          <cell r="Q738">
            <v>43374</v>
          </cell>
          <cell r="R738">
            <v>43374</v>
          </cell>
          <cell r="S738" t="str">
            <v>Definitif</v>
          </cell>
          <cell r="T738" t="str">
            <v>Operator Mesin</v>
          </cell>
          <cell r="U738" t="str">
            <v>Operator Mesin</v>
          </cell>
          <cell r="V738">
            <v>44105</v>
          </cell>
          <cell r="W738" t="str">
            <v>PRODUKSI PERMESINAN</v>
          </cell>
          <cell r="X738" t="str">
            <v>PABRIK KOMPONEN TURBIN</v>
          </cell>
          <cell r="Y738" t="str">
            <v>Core</v>
          </cell>
          <cell r="Z738">
            <v>6</v>
          </cell>
          <cell r="AA738">
            <v>1</v>
          </cell>
          <cell r="AB738">
            <v>44424</v>
          </cell>
          <cell r="AC738">
            <v>4500000</v>
          </cell>
          <cell r="AD738">
            <v>500000</v>
          </cell>
          <cell r="AE738">
            <v>253100</v>
          </cell>
          <cell r="AF738">
            <v>0</v>
          </cell>
          <cell r="AG738">
            <v>5253100</v>
          </cell>
          <cell r="AH738">
            <v>2250000</v>
          </cell>
          <cell r="AI738">
            <v>0</v>
          </cell>
          <cell r="AJ738">
            <v>0</v>
          </cell>
          <cell r="AK738">
            <v>0</v>
          </cell>
          <cell r="AL738">
            <v>2250000</v>
          </cell>
          <cell r="AM738" t="str">
            <v>A</v>
          </cell>
          <cell r="AN738" t="str">
            <v>-</v>
          </cell>
          <cell r="AO738">
            <v>44652</v>
          </cell>
          <cell r="AP738" t="str">
            <v>PKT</v>
          </cell>
          <cell r="AQ738" t="str">
            <v>-</v>
          </cell>
          <cell r="AR738" t="str">
            <v>TL</v>
          </cell>
          <cell r="AS738" t="str">
            <v>TL</v>
          </cell>
          <cell r="AT738" t="str">
            <v>-</v>
          </cell>
          <cell r="AU738" t="str">
            <v>KT</v>
          </cell>
          <cell r="AV738" t="str">
            <v>T</v>
          </cell>
          <cell r="AW738" t="str">
            <v>D</v>
          </cell>
        </row>
        <row r="739">
          <cell r="C739">
            <v>935700</v>
          </cell>
          <cell r="D739" t="str">
            <v>Kediri</v>
          </cell>
          <cell r="E739">
            <v>34133</v>
          </cell>
          <cell r="F739" t="str">
            <v>W</v>
          </cell>
          <cell r="G739" t="str">
            <v>Islam</v>
          </cell>
          <cell r="H739" t="str">
            <v>K/-</v>
          </cell>
          <cell r="I739" t="str">
            <v>3506175306930003</v>
          </cell>
          <cell r="J739" t="str">
            <v>Jalan Kelapa RT/RW 01/11 Desa Tretek, Kecamatan Pare, Kabupaten Kediri Kediri</v>
          </cell>
          <cell r="K739" t="str">
            <v>6281287305398</v>
          </cell>
          <cell r="L739"/>
          <cell r="M739" t="str">
            <v>S1</v>
          </cell>
          <cell r="N739" t="str">
            <v>Teknik Mesin &amp; Biosistem</v>
          </cell>
          <cell r="O739" t="str">
            <v>Institut Pertanian Bogor</v>
          </cell>
          <cell r="P739">
            <v>2015</v>
          </cell>
          <cell r="Q739">
            <v>42888</v>
          </cell>
          <cell r="R739">
            <v>43116</v>
          </cell>
          <cell r="S739" t="str">
            <v>Pgs.</v>
          </cell>
          <cell r="T739" t="str">
            <v>Manager Administrasi Penjualan</v>
          </cell>
          <cell r="U739" t="str">
            <v>Pgs. Manager Administrasi Penjualan</v>
          </cell>
          <cell r="V739">
            <v>44577</v>
          </cell>
          <cell r="W739" t="str">
            <v>BAGIAN ADMINISTRASI PENJUALAN</v>
          </cell>
          <cell r="X739" t="str">
            <v>DIVISI INDUSTRI GULA &amp; AGRO</v>
          </cell>
          <cell r="Y739" t="str">
            <v>Support</v>
          </cell>
          <cell r="Z739">
            <v>3</v>
          </cell>
          <cell r="AA739">
            <v>4</v>
          </cell>
          <cell r="AB739">
            <v>44424</v>
          </cell>
          <cell r="AC739">
            <v>6900000</v>
          </cell>
          <cell r="AD739">
            <v>766667</v>
          </cell>
          <cell r="AE739">
            <v>1368383.333333333</v>
          </cell>
          <cell r="AF739">
            <v>0</v>
          </cell>
          <cell r="AG739">
            <v>9035050.3333333321</v>
          </cell>
          <cell r="AH739">
            <v>5175000</v>
          </cell>
          <cell r="AI739">
            <v>575000</v>
          </cell>
          <cell r="AJ739">
            <v>1368383.333333333</v>
          </cell>
          <cell r="AK739">
            <v>0</v>
          </cell>
          <cell r="AL739">
            <v>7118383.333333333</v>
          </cell>
          <cell r="AM739" t="str">
            <v>A</v>
          </cell>
          <cell r="AN739" t="str">
            <v>-</v>
          </cell>
          <cell r="AO739" t="str">
            <v>-</v>
          </cell>
          <cell r="AP739" t="str">
            <v>DGA</v>
          </cell>
          <cell r="AQ739" t="str">
            <v>PEM</v>
          </cell>
          <cell r="AR739" t="str">
            <v>TPEM</v>
          </cell>
          <cell r="AS739" t="str">
            <v>TPEM</v>
          </cell>
          <cell r="AT739" t="str">
            <v>-</v>
          </cell>
          <cell r="AU739" t="str">
            <v>KT</v>
          </cell>
          <cell r="AV739" t="str">
            <v>T</v>
          </cell>
          <cell r="AW739" t="str">
            <v>F</v>
          </cell>
        </row>
        <row r="740">
          <cell r="C740">
            <v>935568</v>
          </cell>
          <cell r="D740" t="str">
            <v>Gresik</v>
          </cell>
          <cell r="E740">
            <v>34141</v>
          </cell>
          <cell r="F740" t="str">
            <v>P</v>
          </cell>
          <cell r="G740" t="str">
            <v>Islam</v>
          </cell>
          <cell r="H740" t="str">
            <v>K/-</v>
          </cell>
          <cell r="I740" t="str">
            <v>3525162106930001</v>
          </cell>
          <cell r="J740" t="str">
            <v>Jalan Panglima Sudirman Gg. III No. 34 Gresik</v>
          </cell>
          <cell r="K740"/>
          <cell r="L740"/>
          <cell r="M740" t="str">
            <v>SMK</v>
          </cell>
          <cell r="N740" t="str">
            <v>Teknik Permesinan</v>
          </cell>
          <cell r="O740"/>
          <cell r="P740" t="str">
            <v>2011</v>
          </cell>
          <cell r="Q740">
            <v>41579</v>
          </cell>
          <cell r="R740">
            <v>41989</v>
          </cell>
          <cell r="S740" t="str">
            <v>Definitif</v>
          </cell>
          <cell r="T740" t="str">
            <v>Operator Mesin Bubut Horizontal C Bagian Produksi 3</v>
          </cell>
          <cell r="U740" t="str">
            <v>Operator Mesin Bubut Horizontal C Bagian Produksi 3</v>
          </cell>
          <cell r="V740">
            <v>44061</v>
          </cell>
          <cell r="W740" t="str">
            <v>BAGIAN PRODUKSI PABRIK PERALATAN INDUSTRI 1</v>
          </cell>
          <cell r="X740" t="str">
            <v>PABRIK PERALATAN INDUSTRI</v>
          </cell>
          <cell r="Y740" t="str">
            <v>Core</v>
          </cell>
          <cell r="Z740">
            <v>6</v>
          </cell>
          <cell r="AA740">
            <v>2</v>
          </cell>
          <cell r="AB740">
            <v>44424</v>
          </cell>
          <cell r="AC740">
            <v>4900000</v>
          </cell>
          <cell r="AD740">
            <v>544444</v>
          </cell>
          <cell r="AE740">
            <v>406655.55555555597</v>
          </cell>
          <cell r="AF740">
            <v>0</v>
          </cell>
          <cell r="AG740">
            <v>5851099.555555556</v>
          </cell>
          <cell r="AH740">
            <v>2450000</v>
          </cell>
          <cell r="AI740">
            <v>0</v>
          </cell>
          <cell r="AJ740">
            <v>0</v>
          </cell>
          <cell r="AK740">
            <v>0</v>
          </cell>
          <cell r="AL740">
            <v>2450000</v>
          </cell>
          <cell r="AM740" t="str">
            <v>A</v>
          </cell>
          <cell r="AN740" t="str">
            <v>H</v>
          </cell>
          <cell r="AO740">
            <v>44433</v>
          </cell>
          <cell r="AP740" t="str">
            <v>PPI</v>
          </cell>
          <cell r="AQ740" t="str">
            <v>-</v>
          </cell>
          <cell r="AR740" t="str">
            <v>TL</v>
          </cell>
          <cell r="AS740" t="str">
            <v>TL</v>
          </cell>
          <cell r="AT740" t="str">
            <v>BP</v>
          </cell>
          <cell r="AU740" t="str">
            <v>KT</v>
          </cell>
          <cell r="AV740" t="str">
            <v>T</v>
          </cell>
          <cell r="AW740" t="str">
            <v>C</v>
          </cell>
        </row>
        <row r="741">
          <cell r="C741">
            <v>935695</v>
          </cell>
          <cell r="D741" t="str">
            <v>Tulungagung</v>
          </cell>
          <cell r="E741">
            <v>34142</v>
          </cell>
          <cell r="F741" t="str">
            <v>P</v>
          </cell>
          <cell r="G741" t="str">
            <v>Islam</v>
          </cell>
          <cell r="H741" t="str">
            <v>K/-</v>
          </cell>
          <cell r="I741" t="str">
            <v>3504012206930001</v>
          </cell>
          <cell r="J741"/>
          <cell r="K741"/>
          <cell r="L741" t="str">
            <v>hermantorowahyu@barata.id</v>
          </cell>
          <cell r="M741" t="str">
            <v>S1</v>
          </cell>
          <cell r="N741" t="str">
            <v>Teknik Mesin</v>
          </cell>
          <cell r="O741" t="str">
            <v>Universitas Brawijaya</v>
          </cell>
          <cell r="P741">
            <v>2015</v>
          </cell>
          <cell r="Q741">
            <v>42888</v>
          </cell>
          <cell r="R741">
            <v>43116</v>
          </cell>
          <cell r="S741" t="str">
            <v>Definitif</v>
          </cell>
          <cell r="T741" t="str">
            <v>Staf Teknik</v>
          </cell>
          <cell r="U741" t="str">
            <v>Staf Teknik</v>
          </cell>
          <cell r="V741">
            <v>44410</v>
          </cell>
          <cell r="W741" t="str">
            <v>BIDANG OPERASI</v>
          </cell>
          <cell r="X741" t="str">
            <v>DIVISI INDUSTRI GULA &amp; AGRO</v>
          </cell>
          <cell r="Y741" t="str">
            <v>Core</v>
          </cell>
          <cell r="Z741">
            <v>5</v>
          </cell>
          <cell r="AA741">
            <v>4</v>
          </cell>
          <cell r="AB741">
            <v>44424</v>
          </cell>
          <cell r="AC741">
            <v>6900000</v>
          </cell>
          <cell r="AD741">
            <v>766667</v>
          </cell>
          <cell r="AE741">
            <v>1095383.333333333</v>
          </cell>
          <cell r="AF741">
            <v>0</v>
          </cell>
          <cell r="AG741">
            <v>8762050.3333333321</v>
          </cell>
          <cell r="AH741">
            <v>5175000</v>
          </cell>
          <cell r="AI741">
            <v>575000</v>
          </cell>
          <cell r="AJ741">
            <v>1095383.333333333</v>
          </cell>
          <cell r="AK741">
            <v>0</v>
          </cell>
          <cell r="AL741">
            <v>6845383.333333333</v>
          </cell>
          <cell r="AM741" t="str">
            <v>A</v>
          </cell>
          <cell r="AN741" t="str">
            <v>-</v>
          </cell>
          <cell r="AO741" t="str">
            <v>-</v>
          </cell>
          <cell r="AP741" t="str">
            <v>DGA</v>
          </cell>
          <cell r="AQ741" t="str">
            <v>OPS</v>
          </cell>
          <cell r="AR741" t="str">
            <v>TTL</v>
          </cell>
          <cell r="AS741" t="str">
            <v>TTL</v>
          </cell>
          <cell r="AT741" t="str">
            <v>-</v>
          </cell>
          <cell r="AU741" t="str">
            <v>KT</v>
          </cell>
          <cell r="AV741" t="str">
            <v>T</v>
          </cell>
          <cell r="AW741" t="str">
            <v>F</v>
          </cell>
        </row>
        <row r="742">
          <cell r="C742">
            <v>935997</v>
          </cell>
          <cell r="D742" t="str">
            <v>Serang</v>
          </cell>
          <cell r="E742">
            <v>34144</v>
          </cell>
          <cell r="F742" t="str">
            <v>P</v>
          </cell>
          <cell r="G742" t="str">
            <v>Islam</v>
          </cell>
          <cell r="H742" t="str">
            <v>K/0</v>
          </cell>
          <cell r="I742" t="str">
            <v>3672082406930001</v>
          </cell>
          <cell r="J742" t="str">
            <v>Jl.Kh.Agus Salim Link. Weri Rt.002/002 Kel. Kebonsari Kec. Citangkil Cilegon</v>
          </cell>
          <cell r="K742"/>
          <cell r="L742"/>
          <cell r="M742" t="str">
            <v>SMA/SMK</v>
          </cell>
          <cell r="N742" t="str">
            <v>-</v>
          </cell>
          <cell r="O742"/>
          <cell r="P742" t="str">
            <v>-</v>
          </cell>
          <cell r="Q742">
            <v>43374</v>
          </cell>
          <cell r="R742">
            <v>43374</v>
          </cell>
          <cell r="S742" t="str">
            <v>Definitif</v>
          </cell>
          <cell r="T742" t="str">
            <v>Fitter</v>
          </cell>
          <cell r="U742" t="str">
            <v>Fitter</v>
          </cell>
          <cell r="V742">
            <v>44105</v>
          </cell>
          <cell r="W742" t="str">
            <v>PRODUKSI FABRIKASI</v>
          </cell>
          <cell r="X742" t="str">
            <v>PABRIK KOMPONEN TURBIN</v>
          </cell>
          <cell r="Y742" t="str">
            <v>Core</v>
          </cell>
          <cell r="Z742">
            <v>6</v>
          </cell>
          <cell r="AA742">
            <v>1</v>
          </cell>
          <cell r="AB742">
            <v>44424</v>
          </cell>
          <cell r="AC742">
            <v>4500000</v>
          </cell>
          <cell r="AD742">
            <v>500000</v>
          </cell>
          <cell r="AE742">
            <v>567029.91666666698</v>
          </cell>
          <cell r="AF742">
            <v>0</v>
          </cell>
          <cell r="AG742">
            <v>5567029.916666667</v>
          </cell>
          <cell r="AH742">
            <v>3375000</v>
          </cell>
          <cell r="AI742">
            <v>375000</v>
          </cell>
          <cell r="AJ742">
            <v>567029.91666666698</v>
          </cell>
          <cell r="AK742">
            <v>0</v>
          </cell>
          <cell r="AL742">
            <v>4317029.916666667</v>
          </cell>
          <cell r="AM742" t="str">
            <v>A</v>
          </cell>
          <cell r="AN742" t="str">
            <v>-</v>
          </cell>
          <cell r="AO742" t="str">
            <v>-</v>
          </cell>
          <cell r="AP742" t="str">
            <v>PKT</v>
          </cell>
          <cell r="AQ742" t="str">
            <v>-</v>
          </cell>
          <cell r="AR742" t="str">
            <v>TL</v>
          </cell>
          <cell r="AS742" t="str">
            <v>TL</v>
          </cell>
          <cell r="AT742" t="str">
            <v>-</v>
          </cell>
          <cell r="AU742" t="str">
            <v>KT</v>
          </cell>
          <cell r="AV742" t="str">
            <v>T</v>
          </cell>
          <cell r="AW742" t="str">
            <v>C</v>
          </cell>
        </row>
        <row r="743">
          <cell r="C743">
            <v>935993</v>
          </cell>
          <cell r="D743" t="str">
            <v>Serang</v>
          </cell>
          <cell r="E743">
            <v>34149</v>
          </cell>
          <cell r="F743" t="str">
            <v>P</v>
          </cell>
          <cell r="G743" t="str">
            <v>Islam</v>
          </cell>
          <cell r="H743" t="str">
            <v>K/1</v>
          </cell>
          <cell r="I743" t="str">
            <v>3328150407690004</v>
          </cell>
          <cell r="J743" t="str">
            <v>Link. Pringori, Banten, Kota Cilegon, Pulomerak, Suralaya Kel.Suralaya Kec. Pulomerak Cilegon</v>
          </cell>
          <cell r="K743"/>
          <cell r="L743"/>
          <cell r="M743" t="str">
            <v>SMA/SMK</v>
          </cell>
          <cell r="N743" t="str">
            <v>-</v>
          </cell>
          <cell r="O743"/>
          <cell r="P743" t="str">
            <v>-</v>
          </cell>
          <cell r="Q743">
            <v>43374</v>
          </cell>
          <cell r="R743">
            <v>43374</v>
          </cell>
          <cell r="S743" t="str">
            <v>Definitif</v>
          </cell>
          <cell r="T743" t="str">
            <v>Fitter</v>
          </cell>
          <cell r="U743" t="str">
            <v>Fitter</v>
          </cell>
          <cell r="V743">
            <v>44105</v>
          </cell>
          <cell r="W743" t="str">
            <v>PRODUKSI FABRIKASI</v>
          </cell>
          <cell r="X743" t="str">
            <v>PABRIK KOMPONEN TURBIN</v>
          </cell>
          <cell r="Y743" t="str">
            <v>Core</v>
          </cell>
          <cell r="Z743">
            <v>6</v>
          </cell>
          <cell r="AA743">
            <v>1</v>
          </cell>
          <cell r="AB743">
            <v>44424</v>
          </cell>
          <cell r="AC743">
            <v>4500000</v>
          </cell>
          <cell r="AD743">
            <v>500000</v>
          </cell>
          <cell r="AE743">
            <v>69400</v>
          </cell>
          <cell r="AF743">
            <v>0</v>
          </cell>
          <cell r="AG743">
            <v>5069400</v>
          </cell>
          <cell r="AH743">
            <v>3375000</v>
          </cell>
          <cell r="AI743">
            <v>375000</v>
          </cell>
          <cell r="AJ743">
            <v>69400</v>
          </cell>
          <cell r="AK743">
            <v>0</v>
          </cell>
          <cell r="AL743">
            <v>3819400</v>
          </cell>
          <cell r="AM743" t="str">
            <v>A</v>
          </cell>
          <cell r="AN743" t="str">
            <v>-</v>
          </cell>
          <cell r="AO743" t="str">
            <v>-</v>
          </cell>
          <cell r="AP743" t="str">
            <v>PKT</v>
          </cell>
          <cell r="AQ743" t="str">
            <v>-</v>
          </cell>
          <cell r="AR743" t="str">
            <v>TL</v>
          </cell>
          <cell r="AS743" t="str">
            <v>TL</v>
          </cell>
          <cell r="AT743" t="str">
            <v>-</v>
          </cell>
          <cell r="AU743" t="str">
            <v>KT</v>
          </cell>
          <cell r="AV743" t="str">
            <v>T</v>
          </cell>
          <cell r="AW743" t="str">
            <v>C</v>
          </cell>
        </row>
        <row r="744">
          <cell r="C744">
            <v>936244</v>
          </cell>
          <cell r="D744" t="str">
            <v>Bandung</v>
          </cell>
          <cell r="E744">
            <v>34150</v>
          </cell>
          <cell r="F744" t="str">
            <v>P</v>
          </cell>
          <cell r="G744" t="str">
            <v>Islam</v>
          </cell>
          <cell r="H744" t="str">
            <v>K/0</v>
          </cell>
          <cell r="I744" t="str">
            <v>1503036505830005</v>
          </cell>
          <cell r="J744" t="str">
            <v>Kp. Cicaringin Rt.01 Rw.07 Desa Mandalawangi Bandung</v>
          </cell>
          <cell r="K744"/>
          <cell r="L744"/>
          <cell r="M744" t="str">
            <v>SMA/SMK</v>
          </cell>
          <cell r="N744" t="str">
            <v>-</v>
          </cell>
          <cell r="O744"/>
          <cell r="P744" t="str">
            <v>-</v>
          </cell>
          <cell r="Q744">
            <v>43374</v>
          </cell>
          <cell r="R744">
            <v>43374</v>
          </cell>
          <cell r="S744" t="str">
            <v>Definitif</v>
          </cell>
          <cell r="T744" t="str">
            <v>Pelaksana Pemeriksa Barang</v>
          </cell>
          <cell r="U744" t="str">
            <v>Pelaksana Pemeriksa Barang</v>
          </cell>
          <cell r="V744">
            <v>44105</v>
          </cell>
          <cell r="W744" t="str">
            <v>UNIT PENGENDALIAN KUALITAS</v>
          </cell>
          <cell r="X744" t="str">
            <v>PABRIK KOMPONEN TURBIN</v>
          </cell>
          <cell r="Y744" t="str">
            <v>Core</v>
          </cell>
          <cell r="Z744">
            <v>6</v>
          </cell>
          <cell r="AA744">
            <v>1</v>
          </cell>
          <cell r="AB744">
            <v>44424</v>
          </cell>
          <cell r="AC744">
            <v>4500000</v>
          </cell>
          <cell r="AD744">
            <v>500000</v>
          </cell>
          <cell r="AE744">
            <v>-31100</v>
          </cell>
          <cell r="AF744">
            <v>0</v>
          </cell>
          <cell r="AG744">
            <v>4968900</v>
          </cell>
          <cell r="AH744">
            <v>2250000</v>
          </cell>
          <cell r="AI744">
            <v>0</v>
          </cell>
          <cell r="AJ744">
            <v>0</v>
          </cell>
          <cell r="AK744">
            <v>0</v>
          </cell>
          <cell r="AL744">
            <v>2250000</v>
          </cell>
          <cell r="AM744" t="str">
            <v>A</v>
          </cell>
          <cell r="AN744" t="str">
            <v>H</v>
          </cell>
          <cell r="AO744">
            <v>44433</v>
          </cell>
          <cell r="AP744" t="str">
            <v>PKT</v>
          </cell>
          <cell r="AQ744" t="str">
            <v>-</v>
          </cell>
          <cell r="AR744" t="str">
            <v>TTL</v>
          </cell>
          <cell r="AS744" t="str">
            <v>TL</v>
          </cell>
          <cell r="AT744" t="str">
            <v>-</v>
          </cell>
          <cell r="AU744" t="str">
            <v>KT</v>
          </cell>
          <cell r="AV744" t="str">
            <v>T</v>
          </cell>
          <cell r="AW744" t="str">
            <v>C</v>
          </cell>
        </row>
        <row r="745">
          <cell r="C745">
            <v>935743</v>
          </cell>
          <cell r="D745" t="str">
            <v>Gresik</v>
          </cell>
          <cell r="E745">
            <v>34151</v>
          </cell>
          <cell r="F745" t="str">
            <v>P</v>
          </cell>
          <cell r="G745" t="str">
            <v>Islam</v>
          </cell>
          <cell r="H745" t="str">
            <v>K/1</v>
          </cell>
          <cell r="I745" t="str">
            <v>3525110107930002</v>
          </cell>
          <cell r="J745" t="str">
            <v>Dsn jambu Gresik</v>
          </cell>
          <cell r="K745" t="str">
            <v>6283857289936</v>
          </cell>
          <cell r="L745"/>
          <cell r="M745" t="str">
            <v>SMK</v>
          </cell>
          <cell r="N745" t="str">
            <v>Mesin</v>
          </cell>
          <cell r="O745"/>
          <cell r="P745">
            <v>2011</v>
          </cell>
          <cell r="Q745">
            <v>42932</v>
          </cell>
          <cell r="R745">
            <v>43055</v>
          </cell>
          <cell r="S745" t="str">
            <v>Definitif</v>
          </cell>
          <cell r="T745" t="str">
            <v xml:space="preserve">Pelaksana Dapur  </v>
          </cell>
          <cell r="U745" t="str">
            <v xml:space="preserve">Pelaksana Dapur  </v>
          </cell>
          <cell r="V745" t="str">
            <v>-</v>
          </cell>
          <cell r="W745" t="str">
            <v>BAGIAN PRODUKSI PENGECORAN 1</v>
          </cell>
          <cell r="X745" t="str">
            <v>PABRIK PENGECORAN</v>
          </cell>
          <cell r="Y745" t="str">
            <v>Core</v>
          </cell>
          <cell r="Z745">
            <v>6</v>
          </cell>
          <cell r="AA745">
            <v>1</v>
          </cell>
          <cell r="AB745">
            <v>44424</v>
          </cell>
          <cell r="AC745">
            <v>4500000</v>
          </cell>
          <cell r="AD745">
            <v>500000</v>
          </cell>
          <cell r="AE745">
            <v>647100</v>
          </cell>
          <cell r="AF745">
            <v>0</v>
          </cell>
          <cell r="AG745">
            <v>5647100</v>
          </cell>
          <cell r="AH745">
            <v>3375000</v>
          </cell>
          <cell r="AI745">
            <v>375000</v>
          </cell>
          <cell r="AJ745">
            <v>647100</v>
          </cell>
          <cell r="AK745">
            <v>0</v>
          </cell>
          <cell r="AL745">
            <v>4397100</v>
          </cell>
          <cell r="AM745" t="str">
            <v>A</v>
          </cell>
          <cell r="AN745" t="str">
            <v>-</v>
          </cell>
          <cell r="AO745" t="str">
            <v>-</v>
          </cell>
          <cell r="AP745" t="str">
            <v>FOU</v>
          </cell>
          <cell r="AQ745" t="str">
            <v>-</v>
          </cell>
          <cell r="AR745" t="str">
            <v>TL</v>
          </cell>
          <cell r="AS745" t="str">
            <v>TL</v>
          </cell>
          <cell r="AT745" t="str">
            <v>BP</v>
          </cell>
          <cell r="AU745" t="str">
            <v>KT</v>
          </cell>
          <cell r="AV745" t="str">
            <v>T</v>
          </cell>
          <cell r="AW745" t="str">
            <v>C</v>
          </cell>
        </row>
        <row r="746">
          <cell r="C746">
            <v>936249</v>
          </cell>
          <cell r="D746" t="str">
            <v>Serang</v>
          </cell>
          <cell r="E746">
            <v>34154</v>
          </cell>
          <cell r="F746" t="str">
            <v>P</v>
          </cell>
          <cell r="G746" t="str">
            <v>Islam</v>
          </cell>
          <cell r="H746" t="str">
            <v>K/1</v>
          </cell>
          <cell r="I746" t="str">
            <v>3506221509930000</v>
          </cell>
          <cell r="J746" t="str">
            <v>link mekarsari rt02.rw02 cilegon</v>
          </cell>
          <cell r="K746"/>
          <cell r="L746"/>
          <cell r="M746" t="str">
            <v>SMA/SMK</v>
          </cell>
          <cell r="N746" t="str">
            <v>Mekanik Industri</v>
          </cell>
          <cell r="O746"/>
          <cell r="P746" t="str">
            <v>-</v>
          </cell>
          <cell r="Q746">
            <v>43374</v>
          </cell>
          <cell r="R746">
            <v>43374</v>
          </cell>
          <cell r="S746" t="str">
            <v>Definitif</v>
          </cell>
          <cell r="T746" t="str">
            <v>Pelaksana Pemeriksa Barang</v>
          </cell>
          <cell r="U746" t="str">
            <v>Pelaksana Pemeriksa Barang</v>
          </cell>
          <cell r="V746">
            <v>44105</v>
          </cell>
          <cell r="W746" t="str">
            <v>UNIT PENGENDALIAN KUALITAS</v>
          </cell>
          <cell r="X746" t="str">
            <v>PABRIK KOMPONEN TURBIN</v>
          </cell>
          <cell r="Y746" t="str">
            <v>Core</v>
          </cell>
          <cell r="Z746">
            <v>6</v>
          </cell>
          <cell r="AA746">
            <v>1</v>
          </cell>
          <cell r="AB746">
            <v>44424</v>
          </cell>
          <cell r="AC746">
            <v>4500000</v>
          </cell>
          <cell r="AD746">
            <v>500000</v>
          </cell>
          <cell r="AE746">
            <v>261200</v>
          </cell>
          <cell r="AF746">
            <v>0</v>
          </cell>
          <cell r="AG746">
            <v>5261200</v>
          </cell>
          <cell r="AH746">
            <v>3375000</v>
          </cell>
          <cell r="AI746">
            <v>375000</v>
          </cell>
          <cell r="AJ746">
            <v>261200</v>
          </cell>
          <cell r="AK746">
            <v>0</v>
          </cell>
          <cell r="AL746">
            <v>4011200</v>
          </cell>
          <cell r="AM746" t="str">
            <v>A</v>
          </cell>
          <cell r="AN746" t="str">
            <v>-</v>
          </cell>
          <cell r="AO746" t="str">
            <v>-</v>
          </cell>
          <cell r="AP746" t="str">
            <v>PKT</v>
          </cell>
          <cell r="AQ746" t="str">
            <v>-</v>
          </cell>
          <cell r="AR746" t="str">
            <v>TTL</v>
          </cell>
          <cell r="AS746" t="str">
            <v>TL</v>
          </cell>
          <cell r="AT746" t="str">
            <v>-</v>
          </cell>
          <cell r="AU746" t="str">
            <v>KT</v>
          </cell>
          <cell r="AV746" t="str">
            <v>T</v>
          </cell>
          <cell r="AW746" t="str">
            <v>C</v>
          </cell>
        </row>
        <row r="747">
          <cell r="C747">
            <v>935852</v>
          </cell>
          <cell r="D747" t="str">
            <v>Kudus</v>
          </cell>
          <cell r="E747">
            <v>34170</v>
          </cell>
          <cell r="F747" t="str">
            <v>P</v>
          </cell>
          <cell r="G747" t="str">
            <v>Islam</v>
          </cell>
          <cell r="H747" t="str">
            <v>K/-</v>
          </cell>
          <cell r="I747" t="str">
            <v>3319062007930006</v>
          </cell>
          <cell r="J747"/>
          <cell r="K747"/>
          <cell r="L747"/>
          <cell r="M747" t="str">
            <v>S1</v>
          </cell>
          <cell r="N747" t="str">
            <v>Teknik Sipil</v>
          </cell>
          <cell r="O747"/>
          <cell r="P747">
            <v>2018</v>
          </cell>
          <cell r="Q747">
            <v>43313</v>
          </cell>
          <cell r="R747">
            <v>43525</v>
          </cell>
          <cell r="S747" t="str">
            <v>Definitif</v>
          </cell>
          <cell r="T747" t="str">
            <v xml:space="preserve">Staf  </v>
          </cell>
          <cell r="U747" t="str">
            <v xml:space="preserve">Staf  </v>
          </cell>
          <cell r="V747" t="str">
            <v>-</v>
          </cell>
          <cell r="W747" t="str">
            <v>BIDANG PPP &amp; INVENTORI</v>
          </cell>
          <cell r="X747" t="str">
            <v>DIVISI SUMBER DAYA AIR</v>
          </cell>
          <cell r="Y747" t="str">
            <v>Core</v>
          </cell>
          <cell r="Z747">
            <v>5</v>
          </cell>
          <cell r="AA747">
            <v>4</v>
          </cell>
          <cell r="AB747">
            <v>44424</v>
          </cell>
          <cell r="AC747">
            <v>6900000</v>
          </cell>
          <cell r="AD747">
            <v>766667</v>
          </cell>
          <cell r="AE747">
            <v>822383.33333333302</v>
          </cell>
          <cell r="AF747">
            <v>0</v>
          </cell>
          <cell r="AG747">
            <v>8489050.3333333321</v>
          </cell>
          <cell r="AH747">
            <v>5175000</v>
          </cell>
          <cell r="AI747">
            <v>575000</v>
          </cell>
          <cell r="AJ747">
            <v>822383.33333333302</v>
          </cell>
          <cell r="AK747">
            <v>0</v>
          </cell>
          <cell r="AL747">
            <v>6572383.333333333</v>
          </cell>
          <cell r="AM747" t="str">
            <v>A</v>
          </cell>
          <cell r="AN747" t="str">
            <v>-</v>
          </cell>
          <cell r="AO747" t="str">
            <v>-</v>
          </cell>
          <cell r="AP747" t="str">
            <v>DSA</v>
          </cell>
          <cell r="AQ747" t="str">
            <v>PIV</v>
          </cell>
          <cell r="AR747" t="str">
            <v>TTL</v>
          </cell>
          <cell r="AS747" t="str">
            <v>TTL</v>
          </cell>
          <cell r="AT747" t="str">
            <v>-</v>
          </cell>
          <cell r="AU747" t="str">
            <v>KT</v>
          </cell>
          <cell r="AV747" t="str">
            <v>T</v>
          </cell>
          <cell r="AW747" t="str">
            <v>F</v>
          </cell>
        </row>
        <row r="748">
          <cell r="C748">
            <v>936079</v>
          </cell>
          <cell r="D748" t="str">
            <v>Serang</v>
          </cell>
          <cell r="E748">
            <v>34175</v>
          </cell>
          <cell r="F748" t="str">
            <v>P</v>
          </cell>
          <cell r="G748" t="str">
            <v>Islam</v>
          </cell>
          <cell r="H748" t="str">
            <v>K/0</v>
          </cell>
          <cell r="I748" t="str">
            <v>3672052008690002</v>
          </cell>
          <cell r="J748" t="str">
            <v>Jl Kh Arifudin Rt. 002 Rw. 001 Citangkil Cilegon</v>
          </cell>
          <cell r="K748"/>
          <cell r="L748"/>
          <cell r="M748" t="str">
            <v>D3</v>
          </cell>
          <cell r="N748" t="str">
            <v>WELDING</v>
          </cell>
          <cell r="O748"/>
          <cell r="P748" t="str">
            <v>-</v>
          </cell>
          <cell r="Q748">
            <v>43374</v>
          </cell>
          <cell r="R748">
            <v>43374</v>
          </cell>
          <cell r="S748" t="str">
            <v>Definitif</v>
          </cell>
          <cell r="T748" t="str">
            <v>Pelaksana Pengelasan</v>
          </cell>
          <cell r="U748" t="str">
            <v>Pelaksana Pengelasan</v>
          </cell>
          <cell r="V748">
            <v>44105</v>
          </cell>
          <cell r="W748" t="str">
            <v>PRODUKSI FABRIKASI</v>
          </cell>
          <cell r="X748" t="str">
            <v>PABRIK KOMPONEN TURBIN</v>
          </cell>
          <cell r="Y748" t="str">
            <v>Core</v>
          </cell>
          <cell r="Z748">
            <v>6</v>
          </cell>
          <cell r="AA748">
            <v>1</v>
          </cell>
          <cell r="AB748">
            <v>44424</v>
          </cell>
          <cell r="AC748">
            <v>4500000</v>
          </cell>
          <cell r="AD748">
            <v>500000</v>
          </cell>
          <cell r="AE748">
            <v>548279.91666666698</v>
          </cell>
          <cell r="AF748">
            <v>0</v>
          </cell>
          <cell r="AG748">
            <v>5548279.916666667</v>
          </cell>
          <cell r="AH748">
            <v>3375000</v>
          </cell>
          <cell r="AI748">
            <v>375000</v>
          </cell>
          <cell r="AJ748">
            <v>548279.91666666698</v>
          </cell>
          <cell r="AK748">
            <v>0</v>
          </cell>
          <cell r="AL748">
            <v>4298279.916666667</v>
          </cell>
          <cell r="AM748" t="str">
            <v>A</v>
          </cell>
          <cell r="AN748" t="str">
            <v>-</v>
          </cell>
          <cell r="AO748" t="str">
            <v>-</v>
          </cell>
          <cell r="AP748" t="str">
            <v>PKT</v>
          </cell>
          <cell r="AQ748" t="str">
            <v>-</v>
          </cell>
          <cell r="AR748" t="str">
            <v>TL</v>
          </cell>
          <cell r="AS748" t="str">
            <v>TL</v>
          </cell>
          <cell r="AT748" t="str">
            <v>-</v>
          </cell>
          <cell r="AU748" t="str">
            <v>KT</v>
          </cell>
          <cell r="AV748" t="str">
            <v>T</v>
          </cell>
          <cell r="AW748" t="str">
            <v>D</v>
          </cell>
        </row>
        <row r="749">
          <cell r="C749">
            <v>935627</v>
          </cell>
          <cell r="D749" t="str">
            <v>Mojokerto</v>
          </cell>
          <cell r="E749">
            <v>34182</v>
          </cell>
          <cell r="F749" t="str">
            <v>P</v>
          </cell>
          <cell r="G749" t="str">
            <v>Islam</v>
          </cell>
          <cell r="H749" t="str">
            <v>K/-</v>
          </cell>
          <cell r="I749" t="str">
            <v>3672010904870002</v>
          </cell>
          <cell r="J749"/>
          <cell r="K749"/>
          <cell r="L749"/>
          <cell r="M749" t="str">
            <v>S1</v>
          </cell>
          <cell r="N749" t="str">
            <v>Teknik Material &amp; Metalurgi</v>
          </cell>
          <cell r="O749"/>
          <cell r="P749">
            <v>2015</v>
          </cell>
          <cell r="Q749">
            <v>42186</v>
          </cell>
          <cell r="R749">
            <v>42401</v>
          </cell>
          <cell r="S749" t="str">
            <v>Definitif</v>
          </cell>
          <cell r="T749" t="str">
            <v>Manager Teknik</v>
          </cell>
          <cell r="U749" t="str">
            <v>Manager Teknik</v>
          </cell>
          <cell r="V749">
            <v>44667</v>
          </cell>
          <cell r="W749" t="str">
            <v>BAGIAN TEKNIK</v>
          </cell>
          <cell r="X749" t="str">
            <v>DIVISI SUMBER DAYA AIR</v>
          </cell>
          <cell r="Y749" t="str">
            <v>Core</v>
          </cell>
          <cell r="Z749">
            <v>3</v>
          </cell>
          <cell r="AA749">
            <v>5</v>
          </cell>
          <cell r="AB749">
            <v>44562</v>
          </cell>
          <cell r="AC749">
            <v>7900000</v>
          </cell>
          <cell r="AD749">
            <v>877778</v>
          </cell>
          <cell r="AE749">
            <v>736885</v>
          </cell>
          <cell r="AF749">
            <v>2684905</v>
          </cell>
          <cell r="AG749">
            <v>12199568</v>
          </cell>
          <cell r="AH749">
            <v>5925000</v>
          </cell>
          <cell r="AI749">
            <v>658333.5</v>
          </cell>
          <cell r="AJ749">
            <v>736885</v>
          </cell>
          <cell r="AK749">
            <v>1342452.5</v>
          </cell>
          <cell r="AL749">
            <v>8662671</v>
          </cell>
          <cell r="AM749" t="str">
            <v>A</v>
          </cell>
          <cell r="AN749" t="str">
            <v>-</v>
          </cell>
          <cell r="AO749" t="str">
            <v>-</v>
          </cell>
          <cell r="AP749" t="str">
            <v>DSA</v>
          </cell>
          <cell r="AQ749" t="str">
            <v>PIV</v>
          </cell>
          <cell r="AR749" t="str">
            <v>TTL</v>
          </cell>
          <cell r="AS749" t="str">
            <v>TTL</v>
          </cell>
          <cell r="AT749" t="str">
            <v>-</v>
          </cell>
          <cell r="AU749" t="str">
            <v>KT</v>
          </cell>
          <cell r="AV749" t="str">
            <v>T</v>
          </cell>
          <cell r="AW749" t="str">
            <v>F</v>
          </cell>
        </row>
        <row r="750">
          <cell r="C750">
            <v>935655</v>
          </cell>
          <cell r="D750" t="str">
            <v>Gresik</v>
          </cell>
          <cell r="E750">
            <v>34182</v>
          </cell>
          <cell r="F750" t="str">
            <v>W</v>
          </cell>
          <cell r="G750" t="str">
            <v>Islam</v>
          </cell>
          <cell r="H750" t="str">
            <v>BK</v>
          </cell>
          <cell r="I750" t="str">
            <v>1271022212700000</v>
          </cell>
          <cell r="J750"/>
          <cell r="K750"/>
          <cell r="L750" t="str">
            <v>rosida.anjani@barata.id</v>
          </cell>
          <cell r="M750" t="str">
            <v>S1</v>
          </cell>
          <cell r="N750" t="str">
            <v xml:space="preserve">Teknik Mesin </v>
          </cell>
          <cell r="O750"/>
          <cell r="P750">
            <v>2015</v>
          </cell>
          <cell r="Q750">
            <v>42416</v>
          </cell>
          <cell r="R750">
            <v>42614</v>
          </cell>
          <cell r="S750" t="str">
            <v>Pgs.</v>
          </cell>
          <cell r="T750" t="str">
            <v>Manajer Supply Chain</v>
          </cell>
          <cell r="U750" t="str">
            <v>Pgs. Manajer Supply Chain</v>
          </cell>
          <cell r="V750">
            <v>44571</v>
          </cell>
          <cell r="W750" t="str">
            <v>BAGIAN SUPPLY CHAIN</v>
          </cell>
          <cell r="X750" t="str">
            <v>DIVISI INDUSTRI KOMPONEN &amp; PERMESINAN</v>
          </cell>
          <cell r="Y750" t="str">
            <v>Core</v>
          </cell>
          <cell r="Z750">
            <v>3</v>
          </cell>
          <cell r="AA750">
            <v>4</v>
          </cell>
          <cell r="AB750">
            <v>44424</v>
          </cell>
          <cell r="AC750">
            <v>6900000</v>
          </cell>
          <cell r="AD750">
            <v>766667</v>
          </cell>
          <cell r="AE750">
            <v>511292.33333333302</v>
          </cell>
          <cell r="AF750">
            <v>2147924</v>
          </cell>
          <cell r="AG750">
            <v>10325883.333333332</v>
          </cell>
          <cell r="AH750">
            <v>5175000</v>
          </cell>
          <cell r="AI750">
            <v>575000.25</v>
          </cell>
          <cell r="AJ750">
            <v>511292.33333333302</v>
          </cell>
          <cell r="AK750">
            <v>1073962</v>
          </cell>
          <cell r="AL750">
            <v>7335254.583333333</v>
          </cell>
          <cell r="AM750" t="str">
            <v>A</v>
          </cell>
          <cell r="AN750" t="str">
            <v>-</v>
          </cell>
          <cell r="AO750" t="str">
            <v>-</v>
          </cell>
          <cell r="AP750" t="str">
            <v>DKP</v>
          </cell>
          <cell r="AQ750" t="str">
            <v>PIV</v>
          </cell>
          <cell r="AR750" t="str">
            <v>TTL</v>
          </cell>
          <cell r="AS750" t="str">
            <v>TTL</v>
          </cell>
          <cell r="AT750" t="str">
            <v>-</v>
          </cell>
          <cell r="AU750" t="str">
            <v>KT</v>
          </cell>
          <cell r="AV750" t="str">
            <v>T</v>
          </cell>
          <cell r="AW750" t="str">
            <v>F</v>
          </cell>
        </row>
        <row r="751">
          <cell r="C751">
            <v>935733</v>
          </cell>
          <cell r="D751" t="str">
            <v>Temanggung</v>
          </cell>
          <cell r="E751">
            <v>34187</v>
          </cell>
          <cell r="F751" t="str">
            <v>W</v>
          </cell>
          <cell r="G751" t="str">
            <v>Islam</v>
          </cell>
          <cell r="H751" t="str">
            <v>K/1</v>
          </cell>
          <cell r="I751" t="str">
            <v>3323084508930002</v>
          </cell>
          <cell r="J751"/>
          <cell r="K751" t="str">
            <v>6283832887177</v>
          </cell>
          <cell r="L751"/>
          <cell r="M751" t="str">
            <v>D1</v>
          </cell>
          <cell r="N751" t="str">
            <v>Bahasa Inggris</v>
          </cell>
          <cell r="O751"/>
          <cell r="P751">
            <v>2012</v>
          </cell>
          <cell r="Q751">
            <v>42932</v>
          </cell>
          <cell r="R751">
            <v>43055</v>
          </cell>
          <cell r="S751" t="str">
            <v>Definitif</v>
          </cell>
          <cell r="T751" t="str">
            <v xml:space="preserve">Pelaksana Administrasi Bagian Kesekretariatan </v>
          </cell>
          <cell r="U751" t="str">
            <v xml:space="preserve">Pelaksana Administrasi Bagian Kesekretariatan </v>
          </cell>
          <cell r="V751">
            <v>44104</v>
          </cell>
          <cell r="W751" t="str">
            <v>BAGIAN KESEKRETARIATAN</v>
          </cell>
          <cell r="X751" t="str">
            <v>SEKRETARIAT PERUSAHAAN</v>
          </cell>
          <cell r="Y751" t="str">
            <v>Support</v>
          </cell>
          <cell r="Z751">
            <v>6</v>
          </cell>
          <cell r="AA751">
            <v>1</v>
          </cell>
          <cell r="AB751">
            <v>44424</v>
          </cell>
          <cell r="AC751">
            <v>4500000</v>
          </cell>
          <cell r="AD751">
            <v>500000</v>
          </cell>
          <cell r="AE751">
            <v>647100</v>
          </cell>
          <cell r="AF751">
            <v>0</v>
          </cell>
          <cell r="AG751">
            <v>5647100</v>
          </cell>
          <cell r="AH751">
            <v>2250000</v>
          </cell>
          <cell r="AI751">
            <v>0</v>
          </cell>
          <cell r="AJ751">
            <v>0</v>
          </cell>
          <cell r="AK751">
            <v>0</v>
          </cell>
          <cell r="AL751">
            <v>2250000</v>
          </cell>
          <cell r="AM751" t="str">
            <v>A</v>
          </cell>
          <cell r="AN751" t="str">
            <v>H</v>
          </cell>
          <cell r="AO751">
            <v>44433</v>
          </cell>
          <cell r="AP751" t="str">
            <v>SKP</v>
          </cell>
          <cell r="AQ751" t="str">
            <v>-</v>
          </cell>
          <cell r="AR751" t="str">
            <v>TADM</v>
          </cell>
          <cell r="AS751" t="str">
            <v>TADM</v>
          </cell>
          <cell r="AT751" t="str">
            <v>-</v>
          </cell>
          <cell r="AU751" t="str">
            <v>KT</v>
          </cell>
          <cell r="AV751" t="str">
            <v>NT</v>
          </cell>
          <cell r="AW751" t="str">
            <v>C</v>
          </cell>
        </row>
        <row r="752">
          <cell r="C752">
            <v>936299</v>
          </cell>
          <cell r="D752" t="str">
            <v>Gresik</v>
          </cell>
          <cell r="E752">
            <v>34200</v>
          </cell>
          <cell r="F752" t="str">
            <v>P</v>
          </cell>
          <cell r="G752" t="str">
            <v>Islam</v>
          </cell>
          <cell r="H752" t="str">
            <v>K/1</v>
          </cell>
          <cell r="I752"/>
          <cell r="J752"/>
          <cell r="K752"/>
          <cell r="L752"/>
          <cell r="M752" t="str">
            <v>SMK</v>
          </cell>
          <cell r="N752" t="str">
            <v>Teknik Ketenagalistrikan</v>
          </cell>
          <cell r="O752"/>
          <cell r="P752" t="str">
            <v>-</v>
          </cell>
          <cell r="Q752">
            <v>43877</v>
          </cell>
          <cell r="R752">
            <v>44243</v>
          </cell>
          <cell r="S752" t="str">
            <v>Definitif</v>
          </cell>
          <cell r="T752" t="str">
            <v>Pelaksana Pemeliharaan Listrik</v>
          </cell>
          <cell r="U752" t="str">
            <v>Pelaksana Pemeliharaan Listrik</v>
          </cell>
          <cell r="V752" t="str">
            <v>-</v>
          </cell>
          <cell r="W752" t="str">
            <v>BAGIAN PERBAIKAN</v>
          </cell>
          <cell r="X752" t="str">
            <v>DIVISI INDUSTRI KOMPONEN &amp; PERMESINAN</v>
          </cell>
          <cell r="Y752" t="str">
            <v>Core</v>
          </cell>
          <cell r="Z752">
            <v>6</v>
          </cell>
          <cell r="AA752">
            <v>1</v>
          </cell>
          <cell r="AB752">
            <v>44424</v>
          </cell>
          <cell r="AC752">
            <v>4500000</v>
          </cell>
          <cell r="AD752">
            <v>500000</v>
          </cell>
          <cell r="AE752">
            <v>35100</v>
          </cell>
          <cell r="AF752">
            <v>0</v>
          </cell>
          <cell r="AG752">
            <v>5035100</v>
          </cell>
          <cell r="AH752">
            <v>3375000</v>
          </cell>
          <cell r="AI752">
            <v>375000</v>
          </cell>
          <cell r="AJ752">
            <v>35100</v>
          </cell>
          <cell r="AK752">
            <v>0</v>
          </cell>
          <cell r="AL752">
            <v>3785100</v>
          </cell>
          <cell r="AM752" t="str">
            <v>A</v>
          </cell>
          <cell r="AN752" t="str">
            <v>H</v>
          </cell>
          <cell r="AO752">
            <v>44743</v>
          </cell>
          <cell r="AP752" t="str">
            <v>DKP</v>
          </cell>
          <cell r="AQ752" t="str">
            <v>MNT</v>
          </cell>
          <cell r="AR752" t="str">
            <v>TTL</v>
          </cell>
          <cell r="AS752" t="str">
            <v>TTL</v>
          </cell>
          <cell r="AT752" t="str">
            <v>-</v>
          </cell>
          <cell r="AU752" t="str">
            <v>KT</v>
          </cell>
          <cell r="AV752" t="str">
            <v>T</v>
          </cell>
          <cell r="AW752" t="str">
            <v>C</v>
          </cell>
        </row>
        <row r="753">
          <cell r="C753">
            <v>935858</v>
          </cell>
          <cell r="D753" t="str">
            <v>Banualuhu</v>
          </cell>
          <cell r="E753">
            <v>34207</v>
          </cell>
          <cell r="F753" t="str">
            <v>W</v>
          </cell>
          <cell r="G753" t="str">
            <v>Kristen</v>
          </cell>
          <cell r="H753" t="str">
            <v>BK</v>
          </cell>
          <cell r="I753" t="str">
            <v>3604070603760001</v>
          </cell>
          <cell r="J753"/>
          <cell r="K753"/>
          <cell r="L753"/>
          <cell r="M753" t="str">
            <v>S1</v>
          </cell>
          <cell r="N753" t="str">
            <v xml:space="preserve"> Manajemen </v>
          </cell>
          <cell r="O753"/>
          <cell r="P753">
            <v>2017</v>
          </cell>
          <cell r="Q753">
            <v>43313</v>
          </cell>
          <cell r="R753">
            <v>43525</v>
          </cell>
          <cell r="S753" t="str">
            <v>Definitif</v>
          </cell>
          <cell r="T753" t="str">
            <v>Junior Officer Bagian Personalia &amp; Administrasi Jakarta</v>
          </cell>
          <cell r="U753" t="str">
            <v>Junior Officer Bagian Personalia &amp; Administrasi Jakarta</v>
          </cell>
          <cell r="V753">
            <v>44440</v>
          </cell>
          <cell r="W753" t="str">
            <v>BAGIAN KEUANGAN &amp; SDM</v>
          </cell>
          <cell r="X753" t="str">
            <v>DIVISI OIL &amp; GAS</v>
          </cell>
          <cell r="Y753" t="str">
            <v>Support</v>
          </cell>
          <cell r="Z753">
            <v>5</v>
          </cell>
          <cell r="AA753">
            <v>4</v>
          </cell>
          <cell r="AB753">
            <v>44424</v>
          </cell>
          <cell r="AC753">
            <v>6900000</v>
          </cell>
          <cell r="AD753">
            <v>766667</v>
          </cell>
          <cell r="AE753">
            <v>-580191.66666666698</v>
          </cell>
          <cell r="AF753">
            <v>0</v>
          </cell>
          <cell r="AG753">
            <v>7086475.333333333</v>
          </cell>
          <cell r="AH753">
            <v>5175000</v>
          </cell>
          <cell r="AI753">
            <v>575000</v>
          </cell>
          <cell r="AJ753">
            <v>-580191.66666666698</v>
          </cell>
          <cell r="AK753">
            <v>0</v>
          </cell>
          <cell r="AL753">
            <v>5169808.333333333</v>
          </cell>
          <cell r="AM753" t="str">
            <v>A</v>
          </cell>
          <cell r="AN753" t="str">
            <v>-</v>
          </cell>
          <cell r="AO753" t="str">
            <v>-</v>
          </cell>
          <cell r="AP753" t="str">
            <v>DMG</v>
          </cell>
          <cell r="AQ753" t="str">
            <v>KSD</v>
          </cell>
          <cell r="AR753" t="str">
            <v>TADM</v>
          </cell>
          <cell r="AS753" t="str">
            <v>TADM</v>
          </cell>
          <cell r="AT753" t="str">
            <v>-</v>
          </cell>
          <cell r="AU753" t="str">
            <v>KT</v>
          </cell>
          <cell r="AV753" t="str">
            <v>NT</v>
          </cell>
          <cell r="AW753" t="str">
            <v>F</v>
          </cell>
        </row>
        <row r="754">
          <cell r="C754">
            <v>935646</v>
          </cell>
          <cell r="D754" t="str">
            <v>Gresik</v>
          </cell>
          <cell r="E754">
            <v>34218</v>
          </cell>
          <cell r="F754" t="str">
            <v>P</v>
          </cell>
          <cell r="G754" t="str">
            <v>Islam</v>
          </cell>
          <cell r="H754" t="str">
            <v>BK</v>
          </cell>
          <cell r="I754" t="str">
            <v>3578172606670001</v>
          </cell>
          <cell r="J754" t="str">
            <v>Sindujoyo 6 no 7 gresik Gresik</v>
          </cell>
          <cell r="K754" t="str">
            <v>6281331640161</v>
          </cell>
          <cell r="L754"/>
          <cell r="M754" t="str">
            <v>S1</v>
          </cell>
          <cell r="N754" t="str">
            <v xml:space="preserve"> Teknik Industri </v>
          </cell>
          <cell r="O754"/>
          <cell r="P754">
            <v>2015</v>
          </cell>
          <cell r="Q754">
            <v>42416</v>
          </cell>
          <cell r="R754">
            <v>42614</v>
          </cell>
          <cell r="S754" t="str">
            <v>Definitif</v>
          </cell>
          <cell r="T754" t="str">
            <v xml:space="preserve">Staf   </v>
          </cell>
          <cell r="U754" t="str">
            <v xml:space="preserve">Staf   </v>
          </cell>
          <cell r="V754">
            <v>43525</v>
          </cell>
          <cell r="W754" t="str">
            <v>BIDANG OPERASI</v>
          </cell>
          <cell r="X754" t="str">
            <v>DIVISI OIL &amp; GAS</v>
          </cell>
          <cell r="Y754" t="str">
            <v>Core</v>
          </cell>
          <cell r="Z754">
            <v>5</v>
          </cell>
          <cell r="AA754">
            <v>4</v>
          </cell>
          <cell r="AB754">
            <v>44424</v>
          </cell>
          <cell r="AC754">
            <v>6900000</v>
          </cell>
          <cell r="AD754">
            <v>766667</v>
          </cell>
          <cell r="AE754">
            <v>1466708.333333333</v>
          </cell>
          <cell r="AF754">
            <v>0</v>
          </cell>
          <cell r="AG754">
            <v>9133375.3333333321</v>
          </cell>
          <cell r="AH754">
            <v>3450000</v>
          </cell>
          <cell r="AI754">
            <v>0</v>
          </cell>
          <cell r="AJ754">
            <v>0</v>
          </cell>
          <cell r="AK754">
            <v>0</v>
          </cell>
          <cell r="AL754">
            <v>3450000</v>
          </cell>
          <cell r="AM754" t="str">
            <v>A</v>
          </cell>
          <cell r="AN754" t="str">
            <v>H</v>
          </cell>
          <cell r="AO754">
            <v>44433</v>
          </cell>
          <cell r="AP754" t="str">
            <v>DMG</v>
          </cell>
          <cell r="AQ754" t="str">
            <v>OPS</v>
          </cell>
          <cell r="AR754" t="str">
            <v>TTL</v>
          </cell>
          <cell r="AS754" t="str">
            <v>TTL</v>
          </cell>
          <cell r="AT754" t="str">
            <v>-</v>
          </cell>
          <cell r="AU754" t="str">
            <v>KT</v>
          </cell>
          <cell r="AV754" t="str">
            <v>T</v>
          </cell>
          <cell r="AW754" t="str">
            <v>F</v>
          </cell>
        </row>
        <row r="755">
          <cell r="C755">
            <v>935854</v>
          </cell>
          <cell r="D755" t="str">
            <v>Bekasi</v>
          </cell>
          <cell r="E755">
            <v>34222</v>
          </cell>
          <cell r="F755" t="str">
            <v>P</v>
          </cell>
          <cell r="G755" t="str">
            <v>Islam</v>
          </cell>
          <cell r="H755" t="str">
            <v>BK</v>
          </cell>
          <cell r="I755" t="str">
            <v>3275041009930013</v>
          </cell>
          <cell r="J755"/>
          <cell r="K755"/>
          <cell r="L755"/>
          <cell r="M755" t="str">
            <v>S1</v>
          </cell>
          <cell r="N755" t="str">
            <v>Teknik Mesin</v>
          </cell>
          <cell r="O755" t="str">
            <v>Universitas Diponegoro</v>
          </cell>
          <cell r="P755">
            <v>2017</v>
          </cell>
          <cell r="Q755">
            <v>43313</v>
          </cell>
          <cell r="R755">
            <v>43525</v>
          </cell>
          <cell r="S755" t="str">
            <v>Definitif</v>
          </cell>
          <cell r="T755" t="str">
            <v xml:space="preserve">Staf Teknik  </v>
          </cell>
          <cell r="U755" t="str">
            <v xml:space="preserve">Staf Teknik  </v>
          </cell>
          <cell r="V755" t="str">
            <v>-</v>
          </cell>
          <cell r="W755" t="str">
            <v>BIDANG OPERASI</v>
          </cell>
          <cell r="X755" t="str">
            <v>DIVISI PEMBANGKIT</v>
          </cell>
          <cell r="Y755" t="str">
            <v>Core</v>
          </cell>
          <cell r="Z755">
            <v>5</v>
          </cell>
          <cell r="AA755">
            <v>4</v>
          </cell>
          <cell r="AB755">
            <v>44424</v>
          </cell>
          <cell r="AC755">
            <v>6900000</v>
          </cell>
          <cell r="AD755">
            <v>766667</v>
          </cell>
          <cell r="AE755">
            <v>822383.33333333302</v>
          </cell>
          <cell r="AF755">
            <v>0</v>
          </cell>
          <cell r="AG755">
            <v>8489050.3333333321</v>
          </cell>
          <cell r="AH755">
            <v>5175000</v>
          </cell>
          <cell r="AI755">
            <v>575000</v>
          </cell>
          <cell r="AJ755">
            <v>822383.33333333302</v>
          </cell>
          <cell r="AK755">
            <v>0</v>
          </cell>
          <cell r="AL755">
            <v>6572383.333333333</v>
          </cell>
          <cell r="AM755" t="str">
            <v>A</v>
          </cell>
          <cell r="AN755" t="str">
            <v>-</v>
          </cell>
          <cell r="AO755" t="str">
            <v>-</v>
          </cell>
          <cell r="AP755" t="str">
            <v>DPM</v>
          </cell>
          <cell r="AQ755" t="str">
            <v>OPS</v>
          </cell>
          <cell r="AR755" t="str">
            <v>TTL</v>
          </cell>
          <cell r="AS755" t="str">
            <v>TTL</v>
          </cell>
          <cell r="AT755" t="str">
            <v>-</v>
          </cell>
          <cell r="AU755" t="str">
            <v>KT</v>
          </cell>
          <cell r="AV755" t="str">
            <v>T</v>
          </cell>
          <cell r="AW755" t="str">
            <v>F</v>
          </cell>
        </row>
        <row r="756">
          <cell r="C756">
            <v>935875</v>
          </cell>
          <cell r="D756" t="str">
            <v>Bangkalan</v>
          </cell>
          <cell r="E756">
            <v>34226</v>
          </cell>
          <cell r="F756" t="str">
            <v>W</v>
          </cell>
          <cell r="G756" t="str">
            <v>Islam</v>
          </cell>
          <cell r="H756" t="str">
            <v>BK</v>
          </cell>
          <cell r="I756" t="str">
            <v>3525145409930002</v>
          </cell>
          <cell r="J756"/>
          <cell r="K756"/>
          <cell r="L756"/>
          <cell r="M756" t="str">
            <v>S1</v>
          </cell>
          <cell r="N756" t="str">
            <v xml:space="preserve"> Teknik Industri </v>
          </cell>
          <cell r="O756" t="str">
            <v>Universitas Telkom</v>
          </cell>
          <cell r="P756">
            <v>2017</v>
          </cell>
          <cell r="Q756">
            <v>43313</v>
          </cell>
          <cell r="R756">
            <v>43617</v>
          </cell>
          <cell r="S756" t="str">
            <v>Pjs.</v>
          </cell>
          <cell r="T756" t="str">
            <v>Supervisor Perencanaan Produksi &amp; Evaluasi</v>
          </cell>
          <cell r="U756" t="str">
            <v>Pjs. Supervisor Perencanaan Produksi &amp; Evaluasi</v>
          </cell>
          <cell r="V756">
            <v>44090</v>
          </cell>
          <cell r="W756" t="str">
            <v>BAGIAN PERENCANAAN MATERIAL &amp; PRODUKSI</v>
          </cell>
          <cell r="X756" t="str">
            <v>DIVISI INDUSTRI KOMPONEN &amp; PERMESINAN</v>
          </cell>
          <cell r="Y756" t="str">
            <v>Core</v>
          </cell>
          <cell r="Z756">
            <v>4</v>
          </cell>
          <cell r="AA756">
            <v>4</v>
          </cell>
          <cell r="AB756">
            <v>44424</v>
          </cell>
          <cell r="AC756">
            <v>6900000</v>
          </cell>
          <cell r="AD756">
            <v>766667</v>
          </cell>
          <cell r="AE756">
            <v>-170809.66666666698</v>
          </cell>
          <cell r="AF756">
            <v>1871793</v>
          </cell>
          <cell r="AG756">
            <v>9367650.3333333321</v>
          </cell>
          <cell r="AH756">
            <v>5175000</v>
          </cell>
          <cell r="AI756">
            <v>575000</v>
          </cell>
          <cell r="AJ756">
            <v>-170809.66666666698</v>
          </cell>
          <cell r="AK756">
            <v>935896.5</v>
          </cell>
          <cell r="AL756">
            <v>6515086.833333333</v>
          </cell>
          <cell r="AM756" t="str">
            <v>A</v>
          </cell>
          <cell r="AN756" t="str">
            <v>-</v>
          </cell>
          <cell r="AO756" t="str">
            <v>-</v>
          </cell>
          <cell r="AP756" t="str">
            <v>DKP</v>
          </cell>
          <cell r="AQ756" t="str">
            <v>PIV</v>
          </cell>
          <cell r="AR756" t="str">
            <v>TTL</v>
          </cell>
          <cell r="AS756" t="str">
            <v>TTL</v>
          </cell>
          <cell r="AT756" t="str">
            <v>-</v>
          </cell>
          <cell r="AU756" t="str">
            <v>KT</v>
          </cell>
          <cell r="AV756" t="str">
            <v>T</v>
          </cell>
          <cell r="AW756" t="str">
            <v>F</v>
          </cell>
        </row>
        <row r="757">
          <cell r="C757">
            <v>935684</v>
          </cell>
          <cell r="D757" t="str">
            <v>Kediri</v>
          </cell>
          <cell r="E757">
            <v>34227</v>
          </cell>
          <cell r="F757" t="str">
            <v>P</v>
          </cell>
          <cell r="G757" t="str">
            <v>Islam</v>
          </cell>
          <cell r="H757" t="str">
            <v>BK</v>
          </cell>
          <cell r="I757" t="str">
            <v>3522156301930001</v>
          </cell>
          <cell r="J757"/>
          <cell r="K757"/>
          <cell r="L757"/>
          <cell r="M757" t="str">
            <v>S1</v>
          </cell>
          <cell r="N757" t="str">
            <v>Teknik Sipil</v>
          </cell>
          <cell r="O757" t="str">
            <v>Universitas Negeri Malang</v>
          </cell>
          <cell r="P757">
            <v>2016</v>
          </cell>
          <cell r="Q757">
            <v>42888</v>
          </cell>
          <cell r="R757">
            <v>43116</v>
          </cell>
          <cell r="S757" t="str">
            <v>Definitif</v>
          </cell>
          <cell r="T757" t="str">
            <v xml:space="preserve">Staf  </v>
          </cell>
          <cell r="U757" t="str">
            <v xml:space="preserve">Staf  </v>
          </cell>
          <cell r="V757" t="str">
            <v>-</v>
          </cell>
          <cell r="W757" t="str">
            <v>BIDANG PPP &amp; INVENTORI</v>
          </cell>
          <cell r="X757" t="str">
            <v>DIVISI SUMBER DAYA AIR</v>
          </cell>
          <cell r="Y757" t="str">
            <v>Core</v>
          </cell>
          <cell r="Z757">
            <v>5</v>
          </cell>
          <cell r="AA757">
            <v>4</v>
          </cell>
          <cell r="AB757">
            <v>44424</v>
          </cell>
          <cell r="AC757">
            <v>6900000</v>
          </cell>
          <cell r="AD757">
            <v>766667</v>
          </cell>
          <cell r="AE757">
            <v>1095383.333333333</v>
          </cell>
          <cell r="AF757">
            <v>0</v>
          </cell>
          <cell r="AG757">
            <v>8762050.3333333321</v>
          </cell>
          <cell r="AH757">
            <v>5175000</v>
          </cell>
          <cell r="AI757">
            <v>575000</v>
          </cell>
          <cell r="AJ757">
            <v>1095383.333333333</v>
          </cell>
          <cell r="AK757">
            <v>0</v>
          </cell>
          <cell r="AL757">
            <v>6845383.333333333</v>
          </cell>
          <cell r="AM757" t="str">
            <v>A</v>
          </cell>
          <cell r="AN757" t="str">
            <v>-</v>
          </cell>
          <cell r="AO757" t="str">
            <v>-</v>
          </cell>
          <cell r="AP757" t="str">
            <v>DSA</v>
          </cell>
          <cell r="AQ757" t="str">
            <v>PIV</v>
          </cell>
          <cell r="AR757" t="str">
            <v>TTL</v>
          </cell>
          <cell r="AS757" t="str">
            <v>TTL</v>
          </cell>
          <cell r="AT757" t="str">
            <v>-</v>
          </cell>
          <cell r="AU757" t="str">
            <v>KT</v>
          </cell>
          <cell r="AV757" t="str">
            <v>T</v>
          </cell>
          <cell r="AW757" t="str">
            <v>F</v>
          </cell>
        </row>
        <row r="758">
          <cell r="C758">
            <v>935785</v>
          </cell>
          <cell r="D758" t="str">
            <v>Semarang</v>
          </cell>
          <cell r="E758">
            <v>34231</v>
          </cell>
          <cell r="F758" t="str">
            <v>P</v>
          </cell>
          <cell r="G758" t="str">
            <v>Katolik</v>
          </cell>
          <cell r="H758" t="str">
            <v>BK</v>
          </cell>
          <cell r="I758" t="str">
            <v>3376021706670001</v>
          </cell>
          <cell r="J758"/>
          <cell r="K758"/>
          <cell r="L758"/>
          <cell r="M758" t="str">
            <v>S1</v>
          </cell>
          <cell r="N758" t="str">
            <v>Akuntansi</v>
          </cell>
          <cell r="O758" t="str">
            <v>Universitas Negeri Semarang</v>
          </cell>
          <cell r="P758">
            <v>2015</v>
          </cell>
          <cell r="Q758">
            <v>43088</v>
          </cell>
          <cell r="R758">
            <v>43313</v>
          </cell>
          <cell r="S758" t="str">
            <v>Definitif</v>
          </cell>
          <cell r="T758" t="str">
            <v>Manager Administrasi &amp; Keuangan</v>
          </cell>
          <cell r="U758" t="str">
            <v>Manager Administrasi &amp; Keuangan</v>
          </cell>
          <cell r="V758">
            <v>44667</v>
          </cell>
          <cell r="W758" t="str">
            <v>BIDANG KEUANGAN &amp; SDM</v>
          </cell>
          <cell r="X758" t="str">
            <v>DIVISI PEMBANGKIT</v>
          </cell>
          <cell r="Y758" t="str">
            <v>Support</v>
          </cell>
          <cell r="Z758">
            <v>3</v>
          </cell>
          <cell r="AA758">
            <v>4</v>
          </cell>
          <cell r="AB758">
            <v>44424</v>
          </cell>
          <cell r="AC758">
            <v>6900000</v>
          </cell>
          <cell r="AD758">
            <v>766667</v>
          </cell>
          <cell r="AE758">
            <v>692161.33333333256</v>
          </cell>
          <cell r="AF758">
            <v>2417580.0000000005</v>
          </cell>
          <cell r="AG758">
            <v>10776408.333333332</v>
          </cell>
          <cell r="AH758">
            <v>5175000</v>
          </cell>
          <cell r="AI758">
            <v>575000</v>
          </cell>
          <cell r="AJ758">
            <v>692161.33333333256</v>
          </cell>
          <cell r="AK758">
            <v>1208790.0000000002</v>
          </cell>
          <cell r="AL758">
            <v>7650951.3333333321</v>
          </cell>
          <cell r="AM758" t="str">
            <v>A</v>
          </cell>
          <cell r="AN758" t="str">
            <v>-</v>
          </cell>
          <cell r="AO758" t="str">
            <v>-</v>
          </cell>
          <cell r="AP758" t="str">
            <v>DPM</v>
          </cell>
          <cell r="AQ758" t="str">
            <v>KSD</v>
          </cell>
          <cell r="AR758" t="str">
            <v>TADM</v>
          </cell>
          <cell r="AS758" t="str">
            <v>TADM</v>
          </cell>
          <cell r="AT758" t="str">
            <v>-</v>
          </cell>
          <cell r="AU758" t="str">
            <v>KT</v>
          </cell>
          <cell r="AV758" t="str">
            <v>NT</v>
          </cell>
          <cell r="AW758" t="str">
            <v>F</v>
          </cell>
        </row>
        <row r="759">
          <cell r="C759">
            <v>935619</v>
          </cell>
          <cell r="D759" t="str">
            <v>Pamekasan</v>
          </cell>
          <cell r="E759">
            <v>34246</v>
          </cell>
          <cell r="F759" t="str">
            <v>P</v>
          </cell>
          <cell r="G759" t="str">
            <v>Islam</v>
          </cell>
          <cell r="H759" t="str">
            <v>K/-</v>
          </cell>
          <cell r="I759" t="str">
            <v>3528040410930003</v>
          </cell>
          <cell r="J759"/>
          <cell r="K759"/>
          <cell r="L759"/>
          <cell r="M759" t="str">
            <v>S1</v>
          </cell>
          <cell r="N759" t="str">
            <v>Teknik Sipil</v>
          </cell>
          <cell r="O759"/>
          <cell r="P759">
            <v>2015</v>
          </cell>
          <cell r="Q759">
            <v>42201</v>
          </cell>
          <cell r="R759">
            <v>42401</v>
          </cell>
          <cell r="S759" t="str">
            <v>Definitif</v>
          </cell>
          <cell r="T759" t="str">
            <v>Staf Bidang Operasi</v>
          </cell>
          <cell r="U759" t="str">
            <v>Staf Bidang Operasi</v>
          </cell>
          <cell r="V759">
            <v>44061</v>
          </cell>
          <cell r="W759" t="str">
            <v>BIDANG OPERASI</v>
          </cell>
          <cell r="X759" t="str">
            <v>DIVISI INDUSTRI GULA &amp; AGRO</v>
          </cell>
          <cell r="Y759" t="str">
            <v>Core</v>
          </cell>
          <cell r="Z759">
            <v>5</v>
          </cell>
          <cell r="AA759">
            <v>5</v>
          </cell>
          <cell r="AB759">
            <v>44424</v>
          </cell>
          <cell r="AC759">
            <v>7900000</v>
          </cell>
          <cell r="AD759">
            <v>877778</v>
          </cell>
          <cell r="AE759">
            <v>631597.22222222202</v>
          </cell>
          <cell r="AF759">
            <v>0</v>
          </cell>
          <cell r="AG759">
            <v>9409375.222222222</v>
          </cell>
          <cell r="AH759">
            <v>5925000</v>
          </cell>
          <cell r="AI759">
            <v>658333.33333333326</v>
          </cell>
          <cell r="AJ759">
            <v>631597.22222222202</v>
          </cell>
          <cell r="AK759">
            <v>0</v>
          </cell>
          <cell r="AL759">
            <v>7214930.555555555</v>
          </cell>
          <cell r="AM759" t="str">
            <v>A</v>
          </cell>
          <cell r="AN759" t="str">
            <v>H</v>
          </cell>
          <cell r="AO759">
            <v>44743</v>
          </cell>
          <cell r="AP759" t="str">
            <v>DGA</v>
          </cell>
          <cell r="AQ759" t="str">
            <v>OPS</v>
          </cell>
          <cell r="AR759" t="str">
            <v>TTL</v>
          </cell>
          <cell r="AS759" t="str">
            <v>TTL</v>
          </cell>
          <cell r="AT759" t="str">
            <v>-</v>
          </cell>
          <cell r="AU759" t="str">
            <v>KT</v>
          </cell>
          <cell r="AV759" t="str">
            <v>T</v>
          </cell>
          <cell r="AW759" t="str">
            <v>F</v>
          </cell>
        </row>
        <row r="760">
          <cell r="C760">
            <v>936241</v>
          </cell>
          <cell r="D760" t="str">
            <v>Serang</v>
          </cell>
          <cell r="E760">
            <v>34247</v>
          </cell>
          <cell r="F760" t="str">
            <v>P</v>
          </cell>
          <cell r="G760" t="str">
            <v>Islam</v>
          </cell>
          <cell r="H760" t="str">
            <v>BK</v>
          </cell>
          <cell r="I760" t="str">
            <v>3672080510930002</v>
          </cell>
          <cell r="J760" t="str">
            <v>Link Luwung Sawo Cilegon</v>
          </cell>
          <cell r="K760"/>
          <cell r="L760"/>
          <cell r="M760" t="str">
            <v>SMA/SMK</v>
          </cell>
          <cell r="N760" t="str">
            <v>Mekanik Industri</v>
          </cell>
          <cell r="O760"/>
          <cell r="P760" t="str">
            <v>-</v>
          </cell>
          <cell r="Q760">
            <v>43374</v>
          </cell>
          <cell r="R760">
            <v>43374</v>
          </cell>
          <cell r="S760" t="str">
            <v>Definitif</v>
          </cell>
          <cell r="T760" t="str">
            <v>Pelaksana Pemeriksa Barang</v>
          </cell>
          <cell r="U760" t="str">
            <v>Pelaksana Pemeriksa Barang</v>
          </cell>
          <cell r="V760">
            <v>44105</v>
          </cell>
          <cell r="W760" t="str">
            <v>UNIT PENGENDALIAN KUALITAS</v>
          </cell>
          <cell r="X760" t="str">
            <v>PABRIK KOMPONEN TURBIN</v>
          </cell>
          <cell r="Y760" t="str">
            <v>Core</v>
          </cell>
          <cell r="Z760">
            <v>6</v>
          </cell>
          <cell r="AA760">
            <v>1</v>
          </cell>
          <cell r="AB760">
            <v>44424</v>
          </cell>
          <cell r="AC760">
            <v>4500000</v>
          </cell>
          <cell r="AD760">
            <v>500000</v>
          </cell>
          <cell r="AE760">
            <v>-293911.16666666698</v>
          </cell>
          <cell r="AF760">
            <v>0</v>
          </cell>
          <cell r="AG760">
            <v>4706088.833333333</v>
          </cell>
          <cell r="AH760">
            <v>3375000</v>
          </cell>
          <cell r="AI760">
            <v>375000</v>
          </cell>
          <cell r="AJ760">
            <v>-293911.16666666698</v>
          </cell>
          <cell r="AK760">
            <v>0</v>
          </cell>
          <cell r="AL760">
            <v>3456088.833333333</v>
          </cell>
          <cell r="AM760" t="str">
            <v>OUT</v>
          </cell>
          <cell r="AN760" t="str">
            <v>-</v>
          </cell>
          <cell r="AO760" t="str">
            <v>-</v>
          </cell>
          <cell r="AP760" t="str">
            <v>PKT</v>
          </cell>
          <cell r="AQ760" t="str">
            <v>-</v>
          </cell>
          <cell r="AR760" t="str">
            <v>TTL</v>
          </cell>
          <cell r="AS760" t="str">
            <v>TL</v>
          </cell>
          <cell r="AT760" t="str">
            <v>-</v>
          </cell>
          <cell r="AU760" t="str">
            <v>KT</v>
          </cell>
          <cell r="AV760" t="str">
            <v>T</v>
          </cell>
          <cell r="AW760" t="str">
            <v>C</v>
          </cell>
        </row>
        <row r="761">
          <cell r="C761">
            <v>935871</v>
          </cell>
          <cell r="D761" t="str">
            <v>Jakarta</v>
          </cell>
          <cell r="E761">
            <v>34262</v>
          </cell>
          <cell r="F761" t="str">
            <v>P</v>
          </cell>
          <cell r="G761" t="str">
            <v>Islam</v>
          </cell>
          <cell r="H761" t="str">
            <v>K/-</v>
          </cell>
          <cell r="I761" t="str">
            <v>3175022010930004</v>
          </cell>
          <cell r="J761" t="str">
            <v>Jl. Kayu 2 No. 4 RT 08 RW 05 Kel. Kayuputih Kec. Pulogadung</v>
          </cell>
          <cell r="K761"/>
          <cell r="L761"/>
          <cell r="M761" t="str">
            <v>S1</v>
          </cell>
          <cell r="N761" t="str">
            <v>Teknik Mesin</v>
          </cell>
          <cell r="O761" t="str">
            <v>Universitas Brawijaya</v>
          </cell>
          <cell r="P761">
            <v>2017</v>
          </cell>
          <cell r="Q761">
            <v>43313</v>
          </cell>
          <cell r="R761">
            <v>43525</v>
          </cell>
          <cell r="S761" t="str">
            <v>Definitif</v>
          </cell>
          <cell r="T761" t="str">
            <v>Staf Teknik</v>
          </cell>
          <cell r="U761" t="str">
            <v>Staf Teknik</v>
          </cell>
          <cell r="V761">
            <v>44410</v>
          </cell>
          <cell r="W761" t="str">
            <v>BIDANG OPERASI</v>
          </cell>
          <cell r="X761" t="str">
            <v>DIVISI PEMBANGKIT</v>
          </cell>
          <cell r="Y761" t="str">
            <v>Core</v>
          </cell>
          <cell r="Z761">
            <v>5</v>
          </cell>
          <cell r="AA761">
            <v>4</v>
          </cell>
          <cell r="AB761">
            <v>44424</v>
          </cell>
          <cell r="AC761">
            <v>6900000</v>
          </cell>
          <cell r="AD761">
            <v>766667</v>
          </cell>
          <cell r="AE761">
            <v>822383.33333333302</v>
          </cell>
          <cell r="AF761">
            <v>0</v>
          </cell>
          <cell r="AG761">
            <v>8489050.3333333321</v>
          </cell>
          <cell r="AH761">
            <v>5175000</v>
          </cell>
          <cell r="AI761">
            <v>575000</v>
          </cell>
          <cell r="AJ761">
            <v>822383.33333333302</v>
          </cell>
          <cell r="AK761">
            <v>0</v>
          </cell>
          <cell r="AL761">
            <v>6572383.333333333</v>
          </cell>
          <cell r="AM761" t="str">
            <v>A</v>
          </cell>
          <cell r="AN761" t="str">
            <v>-</v>
          </cell>
          <cell r="AO761" t="str">
            <v>-</v>
          </cell>
          <cell r="AP761" t="str">
            <v>DPM</v>
          </cell>
          <cell r="AQ761" t="str">
            <v>OPS</v>
          </cell>
          <cell r="AR761" t="str">
            <v>TTL</v>
          </cell>
          <cell r="AS761" t="str">
            <v>TTL</v>
          </cell>
          <cell r="AT761" t="str">
            <v>-</v>
          </cell>
          <cell r="AU761" t="str">
            <v>KT</v>
          </cell>
          <cell r="AV761" t="str">
            <v>T</v>
          </cell>
          <cell r="AW761" t="str">
            <v>F</v>
          </cell>
        </row>
        <row r="762">
          <cell r="C762">
            <v>935726</v>
          </cell>
          <cell r="D762" t="str">
            <v>Kediri</v>
          </cell>
          <cell r="E762">
            <v>34274</v>
          </cell>
          <cell r="F762" t="str">
            <v>P</v>
          </cell>
          <cell r="G762" t="str">
            <v>Islam</v>
          </cell>
          <cell r="H762" t="str">
            <v>BK</v>
          </cell>
          <cell r="I762" t="str">
            <v>3672072703830002</v>
          </cell>
          <cell r="J762"/>
          <cell r="K762"/>
          <cell r="L762" t="str">
            <v>luqmanalhakim@barata.id</v>
          </cell>
          <cell r="M762" t="str">
            <v>S1</v>
          </cell>
          <cell r="N762" t="str">
            <v>Teknik Mesin</v>
          </cell>
          <cell r="O762" t="str">
            <v>Universitas Jember</v>
          </cell>
          <cell r="P762">
            <v>2016</v>
          </cell>
          <cell r="Q762">
            <v>42888</v>
          </cell>
          <cell r="R762">
            <v>43116</v>
          </cell>
          <cell r="S762" t="str">
            <v>Definitif</v>
          </cell>
          <cell r="T762" t="str">
            <v xml:space="preserve">Staf  </v>
          </cell>
          <cell r="U762" t="str">
            <v xml:space="preserve">Staf  </v>
          </cell>
          <cell r="V762" t="str">
            <v>-</v>
          </cell>
          <cell r="W762" t="str">
            <v>BAGIAN PERENCANAAN MATERIAL &amp; PRODUKSI</v>
          </cell>
          <cell r="X762" t="str">
            <v>DIVISI INDUSTRI KOMPONEN &amp; PERMESINAN</v>
          </cell>
          <cell r="Y762" t="str">
            <v>Core</v>
          </cell>
          <cell r="Z762">
            <v>5</v>
          </cell>
          <cell r="AA762">
            <v>4</v>
          </cell>
          <cell r="AB762">
            <v>44424</v>
          </cell>
          <cell r="AC762">
            <v>6900000</v>
          </cell>
          <cell r="AD762">
            <v>766667</v>
          </cell>
          <cell r="AE762">
            <v>1095383.333333333</v>
          </cell>
          <cell r="AF762">
            <v>0</v>
          </cell>
          <cell r="AG762">
            <v>8762050.3333333321</v>
          </cell>
          <cell r="AH762">
            <v>5175000</v>
          </cell>
          <cell r="AI762">
            <v>575000</v>
          </cell>
          <cell r="AJ762">
            <v>1095383.333333333</v>
          </cell>
          <cell r="AK762">
            <v>0</v>
          </cell>
          <cell r="AL762">
            <v>6845383.333333333</v>
          </cell>
          <cell r="AM762" t="str">
            <v>A</v>
          </cell>
          <cell r="AN762" t="str">
            <v>H</v>
          </cell>
          <cell r="AO762">
            <v>44743</v>
          </cell>
          <cell r="AP762" t="str">
            <v>DKP</v>
          </cell>
          <cell r="AQ762" t="str">
            <v>PIV</v>
          </cell>
          <cell r="AR762" t="str">
            <v>TTL</v>
          </cell>
          <cell r="AS762" t="str">
            <v>TTL</v>
          </cell>
          <cell r="AT762" t="str">
            <v>-</v>
          </cell>
          <cell r="AU762" t="str">
            <v>KT</v>
          </cell>
          <cell r="AV762" t="str">
            <v>T</v>
          </cell>
          <cell r="AW762" t="str">
            <v>F</v>
          </cell>
        </row>
        <row r="763">
          <cell r="C763">
            <v>935728</v>
          </cell>
          <cell r="D763" t="str">
            <v>Jayapura</v>
          </cell>
          <cell r="E763">
            <v>34276</v>
          </cell>
          <cell r="F763" t="str">
            <v>P</v>
          </cell>
          <cell r="G763" t="str">
            <v>Islam</v>
          </cell>
          <cell r="H763" t="str">
            <v>K/-</v>
          </cell>
          <cell r="I763" t="str">
            <v>1271021510840005</v>
          </cell>
          <cell r="J763" t="str">
            <v>Asrama BLK Dukuh Menanggal 3 RT 04 RW 06, Gayungan Surabaya</v>
          </cell>
          <cell r="K763" t="str">
            <v>6285233075707</v>
          </cell>
          <cell r="L763" t="str">
            <v>rianazhari@barata.id</v>
          </cell>
          <cell r="M763" t="str">
            <v>S1</v>
          </cell>
          <cell r="N763" t="str">
            <v>Teknik Industri</v>
          </cell>
          <cell r="O763" t="str">
            <v>Institut Teknologi Sepuluh Nopember</v>
          </cell>
          <cell r="P763">
            <v>2016</v>
          </cell>
          <cell r="Q763">
            <v>42888</v>
          </cell>
          <cell r="R763">
            <v>43116</v>
          </cell>
          <cell r="S763" t="str">
            <v>Pgs.</v>
          </cell>
          <cell r="T763" t="str">
            <v>Manager Riset Produk</v>
          </cell>
          <cell r="U763" t="str">
            <v>Pgs. Manager Riset Produk</v>
          </cell>
          <cell r="V763">
            <v>44562</v>
          </cell>
          <cell r="W763" t="str">
            <v>BAGIAN RISET PRODUK</v>
          </cell>
          <cell r="X763" t="str">
            <v>BIRO PENGEMBANGAN USAHA</v>
          </cell>
          <cell r="Y763" t="str">
            <v>Support</v>
          </cell>
          <cell r="Z763">
            <v>3</v>
          </cell>
          <cell r="AA763">
            <v>4</v>
          </cell>
          <cell r="AB763">
            <v>44424</v>
          </cell>
          <cell r="AC763">
            <v>6900000</v>
          </cell>
          <cell r="AD763">
            <v>766667</v>
          </cell>
          <cell r="AE763">
            <v>715183</v>
          </cell>
          <cell r="AF763">
            <v>1934064</v>
          </cell>
          <cell r="AG763">
            <v>10315914</v>
          </cell>
          <cell r="AH763">
            <v>5175000</v>
          </cell>
          <cell r="AI763">
            <v>575000</v>
          </cell>
          <cell r="AJ763">
            <v>715183</v>
          </cell>
          <cell r="AK763">
            <v>967032</v>
          </cell>
          <cell r="AL763">
            <v>7432215</v>
          </cell>
          <cell r="AM763" t="str">
            <v>A</v>
          </cell>
          <cell r="AN763" t="str">
            <v>H</v>
          </cell>
          <cell r="AO763">
            <v>44743</v>
          </cell>
          <cell r="AP763" t="str">
            <v>BPU</v>
          </cell>
          <cell r="AQ763" t="str">
            <v>-</v>
          </cell>
          <cell r="AR763" t="str">
            <v>TADM</v>
          </cell>
          <cell r="AS763" t="str">
            <v>TPEM</v>
          </cell>
          <cell r="AT763" t="str">
            <v>-</v>
          </cell>
          <cell r="AU763" t="str">
            <v>KT</v>
          </cell>
          <cell r="AV763" t="str">
            <v>T</v>
          </cell>
          <cell r="AW763" t="str">
            <v>F</v>
          </cell>
        </row>
        <row r="764">
          <cell r="C764">
            <v>935876</v>
          </cell>
          <cell r="D764" t="str">
            <v>Banyuwangi</v>
          </cell>
          <cell r="E764">
            <v>34285</v>
          </cell>
          <cell r="F764" t="str">
            <v>W</v>
          </cell>
          <cell r="G764" t="str">
            <v>Islam</v>
          </cell>
          <cell r="H764" t="str">
            <v>BS/1</v>
          </cell>
          <cell r="I764" t="str">
            <v>3510055211930001</v>
          </cell>
          <cell r="J764" t="str">
            <v>Dusun Sidomulyo Desa Sumber Beras RT.006 / RW.003 Kecamatan Muncar Kabupaten Banyuwangi</v>
          </cell>
          <cell r="K764"/>
          <cell r="L764"/>
          <cell r="M764" t="str">
            <v>D4</v>
          </cell>
          <cell r="N764" t="str">
            <v>Teknik Permesinan Kapal</v>
          </cell>
          <cell r="O764" t="str">
            <v>Politeknik Perkapalan Negeri Surabaya</v>
          </cell>
          <cell r="P764">
            <v>2016</v>
          </cell>
          <cell r="Q764">
            <v>43313</v>
          </cell>
          <cell r="R764">
            <v>43617</v>
          </cell>
          <cell r="S764" t="str">
            <v>Pjs.</v>
          </cell>
          <cell r="T764" t="str">
            <v>Supervisor Perencanaan Material &amp; Produksi 2</v>
          </cell>
          <cell r="U764" t="str">
            <v>Pjs. Supervisor Perencanaan Material &amp; Produksi 2</v>
          </cell>
          <cell r="V764">
            <v>44608</v>
          </cell>
          <cell r="W764" t="str">
            <v>BAGIAN PERENCANAAN MATERIAL &amp; PRODUKSI</v>
          </cell>
          <cell r="X764" t="str">
            <v>DIVISI INDUSTRI KOMPONEN &amp; PERMESINAN</v>
          </cell>
          <cell r="Y764" t="str">
            <v>Core</v>
          </cell>
          <cell r="Z764">
            <v>4</v>
          </cell>
          <cell r="AA764">
            <v>4</v>
          </cell>
          <cell r="AB764">
            <v>44424</v>
          </cell>
          <cell r="AC764">
            <v>6900000</v>
          </cell>
          <cell r="AD764">
            <v>766667</v>
          </cell>
          <cell r="AE764">
            <v>-499332.66666666698</v>
          </cell>
          <cell r="AF764">
            <v>1663816</v>
          </cell>
          <cell r="AG764">
            <v>8831150.3333333321</v>
          </cell>
          <cell r="AH764">
            <v>5175000</v>
          </cell>
          <cell r="AI764">
            <v>575000</v>
          </cell>
          <cell r="AJ764">
            <v>-499332.66666666698</v>
          </cell>
          <cell r="AK764">
            <v>831908</v>
          </cell>
          <cell r="AL764">
            <v>6082575.333333333</v>
          </cell>
          <cell r="AM764" t="str">
            <v>A</v>
          </cell>
          <cell r="AN764" t="str">
            <v>H</v>
          </cell>
          <cell r="AO764">
            <v>44743</v>
          </cell>
          <cell r="AP764" t="str">
            <v>DKP</v>
          </cell>
          <cell r="AQ764" t="str">
            <v>PIV</v>
          </cell>
          <cell r="AR764" t="str">
            <v>TTL</v>
          </cell>
          <cell r="AS764" t="str">
            <v>TTL</v>
          </cell>
          <cell r="AT764" t="str">
            <v>-</v>
          </cell>
          <cell r="AU764" t="str">
            <v>KT</v>
          </cell>
          <cell r="AV764" t="str">
            <v>T</v>
          </cell>
          <cell r="AW764" t="str">
            <v>E</v>
          </cell>
        </row>
        <row r="765">
          <cell r="C765">
            <v>935683</v>
          </cell>
          <cell r="D765" t="str">
            <v>Semarang</v>
          </cell>
          <cell r="E765">
            <v>34296</v>
          </cell>
          <cell r="F765" t="str">
            <v>P</v>
          </cell>
          <cell r="G765" t="str">
            <v>Kristen</v>
          </cell>
          <cell r="H765" t="str">
            <v>BK</v>
          </cell>
          <cell r="I765" t="str">
            <v>3374132311930005</v>
          </cell>
          <cell r="J765" t="str">
            <v>Jalan Kemuning Raya 6B Semarang Semarang</v>
          </cell>
          <cell r="K765"/>
          <cell r="L765" t="str">
            <v>christianadhika@barata.id</v>
          </cell>
          <cell r="M765" t="str">
            <v>S1</v>
          </cell>
          <cell r="N765" t="str">
            <v>Teknik Sipil</v>
          </cell>
          <cell r="O765" t="str">
            <v>Universitas Diponegoro</v>
          </cell>
          <cell r="P765">
            <v>2017</v>
          </cell>
          <cell r="Q765">
            <v>42888</v>
          </cell>
          <cell r="R765">
            <v>43116</v>
          </cell>
          <cell r="S765" t="str">
            <v>Definitif</v>
          </cell>
          <cell r="T765" t="str">
            <v>Staf Teknik</v>
          </cell>
          <cell r="U765" t="str">
            <v>Staf Teknik</v>
          </cell>
          <cell r="V765">
            <v>44410</v>
          </cell>
          <cell r="W765" t="str">
            <v>BIDANG OPERASI</v>
          </cell>
          <cell r="X765" t="str">
            <v>DIVISI OIL &amp; GAS</v>
          </cell>
          <cell r="Y765" t="str">
            <v>Core</v>
          </cell>
          <cell r="Z765">
            <v>5</v>
          </cell>
          <cell r="AA765">
            <v>4</v>
          </cell>
          <cell r="AB765">
            <v>44424</v>
          </cell>
          <cell r="AC765">
            <v>6900000</v>
          </cell>
          <cell r="AD765">
            <v>766667</v>
          </cell>
          <cell r="AE765">
            <v>1095383.333333333</v>
          </cell>
          <cell r="AF765">
            <v>0</v>
          </cell>
          <cell r="AG765">
            <v>8762050.3333333321</v>
          </cell>
          <cell r="AH765">
            <v>5175000</v>
          </cell>
          <cell r="AI765">
            <v>575000</v>
          </cell>
          <cell r="AJ765">
            <v>1095383.333333333</v>
          </cell>
          <cell r="AK765">
            <v>0</v>
          </cell>
          <cell r="AL765">
            <v>6845383.333333333</v>
          </cell>
          <cell r="AM765" t="str">
            <v>A</v>
          </cell>
          <cell r="AN765" t="str">
            <v>-</v>
          </cell>
          <cell r="AO765" t="str">
            <v>-</v>
          </cell>
          <cell r="AP765" t="str">
            <v>DMG</v>
          </cell>
          <cell r="AQ765" t="str">
            <v>OPS</v>
          </cell>
          <cell r="AR765" t="str">
            <v>TTL</v>
          </cell>
          <cell r="AS765" t="str">
            <v>TTL</v>
          </cell>
          <cell r="AT765" t="str">
            <v>-</v>
          </cell>
          <cell r="AU765" t="str">
            <v>KT</v>
          </cell>
          <cell r="AV765" t="str">
            <v>T</v>
          </cell>
          <cell r="AW765" t="str">
            <v>F</v>
          </cell>
        </row>
        <row r="766">
          <cell r="C766">
            <v>946245</v>
          </cell>
          <cell r="D766" t="str">
            <v>Sukaoharjo</v>
          </cell>
          <cell r="E766">
            <v>34391</v>
          </cell>
          <cell r="F766" t="str">
            <v>P</v>
          </cell>
          <cell r="G766" t="str">
            <v>Kristen</v>
          </cell>
          <cell r="H766" t="str">
            <v>BK</v>
          </cell>
          <cell r="I766" t="str">
            <v>6472092602940001</v>
          </cell>
          <cell r="J766" t="str">
            <v>Jl. Kh Abul Hasan Gg. 9 Rt. 15  Samarinda</v>
          </cell>
          <cell r="K766"/>
          <cell r="L766"/>
          <cell r="M766" t="str">
            <v>D3</v>
          </cell>
          <cell r="N766" t="str">
            <v>Teknik Industri</v>
          </cell>
          <cell r="O766"/>
          <cell r="P766" t="str">
            <v>-</v>
          </cell>
          <cell r="Q766">
            <v>43374</v>
          </cell>
          <cell r="R766">
            <v>43374</v>
          </cell>
          <cell r="S766" t="str">
            <v>Definitif</v>
          </cell>
          <cell r="T766" t="str">
            <v>Pelaksana Pemeriksa Barang</v>
          </cell>
          <cell r="U766" t="str">
            <v>Pelaksana Pemeriksa Barang</v>
          </cell>
          <cell r="V766">
            <v>44105</v>
          </cell>
          <cell r="W766" t="str">
            <v>UNIT PENGENDALIAN KUALITAS</v>
          </cell>
          <cell r="X766" t="str">
            <v>PABRIK KOMPONEN TURBIN</v>
          </cell>
          <cell r="Y766" t="str">
            <v>Core</v>
          </cell>
          <cell r="Z766">
            <v>6</v>
          </cell>
          <cell r="AA766">
            <v>1</v>
          </cell>
          <cell r="AB766">
            <v>44424</v>
          </cell>
          <cell r="AC766">
            <v>4500000</v>
          </cell>
          <cell r="AD766">
            <v>500000</v>
          </cell>
          <cell r="AE766">
            <v>-293911.16666666698</v>
          </cell>
          <cell r="AF766">
            <v>0</v>
          </cell>
          <cell r="AG766">
            <v>4706088.833333333</v>
          </cell>
          <cell r="AH766">
            <v>3375000</v>
          </cell>
          <cell r="AI766">
            <v>375000</v>
          </cell>
          <cell r="AJ766">
            <v>-293911.16666666698</v>
          </cell>
          <cell r="AK766">
            <v>0</v>
          </cell>
          <cell r="AL766">
            <v>3456088.833333333</v>
          </cell>
          <cell r="AM766" t="str">
            <v>A</v>
          </cell>
          <cell r="AN766" t="str">
            <v>-</v>
          </cell>
          <cell r="AO766" t="str">
            <v>-</v>
          </cell>
          <cell r="AP766" t="str">
            <v>PKT</v>
          </cell>
          <cell r="AQ766" t="str">
            <v>-</v>
          </cell>
          <cell r="AR766" t="str">
            <v>TTL</v>
          </cell>
          <cell r="AS766" t="str">
            <v>TL</v>
          </cell>
          <cell r="AT766" t="str">
            <v>-</v>
          </cell>
          <cell r="AU766" t="str">
            <v>KT</v>
          </cell>
          <cell r="AV766" t="str">
            <v>T</v>
          </cell>
          <cell r="AW766" t="str">
            <v>D</v>
          </cell>
        </row>
        <row r="767">
          <cell r="C767">
            <v>945725</v>
          </cell>
          <cell r="D767" t="str">
            <v>Pamekasan</v>
          </cell>
          <cell r="E767">
            <v>34402</v>
          </cell>
          <cell r="F767" t="str">
            <v>P</v>
          </cell>
          <cell r="G767" t="str">
            <v>Islam</v>
          </cell>
          <cell r="H767" t="str">
            <v>K/-</v>
          </cell>
          <cell r="I767" t="str">
            <v>3578220101680006</v>
          </cell>
          <cell r="J767" t="str">
            <v>Jl. Sersan Mesrul No. 21 Pamekasan Pamekasan</v>
          </cell>
          <cell r="K767"/>
          <cell r="L767"/>
          <cell r="M767" t="str">
            <v>S1</v>
          </cell>
          <cell r="N767" t="str">
            <v xml:space="preserve"> Teknik Elektro Konstruksi</v>
          </cell>
          <cell r="O767" t="str">
            <v>Universitas Jember</v>
          </cell>
          <cell r="P767">
            <v>2016</v>
          </cell>
          <cell r="Q767">
            <v>42888</v>
          </cell>
          <cell r="R767">
            <v>43116</v>
          </cell>
          <cell r="S767" t="str">
            <v>Pgs.</v>
          </cell>
          <cell r="T767" t="str">
            <v>Senior Manager Pemasaran</v>
          </cell>
          <cell r="U767" t="str">
            <v>Pgs. Senior Manager Pemasaran</v>
          </cell>
          <cell r="V767">
            <v>44652</v>
          </cell>
          <cell r="W767" t="str">
            <v>BIDANG PEMASARAN</v>
          </cell>
          <cell r="X767" t="str">
            <v>DIVISI OIL &amp; GAS</v>
          </cell>
          <cell r="Y767" t="str">
            <v>Core</v>
          </cell>
          <cell r="Z767">
            <v>2</v>
          </cell>
          <cell r="AA767">
            <v>4</v>
          </cell>
          <cell r="AB767">
            <v>44424</v>
          </cell>
          <cell r="AC767">
            <v>6900000</v>
          </cell>
          <cell r="AD767">
            <v>766667</v>
          </cell>
          <cell r="AE767">
            <v>442183.33333333302</v>
          </cell>
          <cell r="AF767">
            <v>2775000</v>
          </cell>
          <cell r="AG767">
            <v>10883850.333333332</v>
          </cell>
          <cell r="AH767">
            <v>5175000</v>
          </cell>
          <cell r="AI767">
            <v>575000</v>
          </cell>
          <cell r="AJ767">
            <v>442183.33333333302</v>
          </cell>
          <cell r="AK767">
            <v>1387500</v>
          </cell>
          <cell r="AL767">
            <v>7579683.333333333</v>
          </cell>
          <cell r="AM767" t="str">
            <v>A</v>
          </cell>
          <cell r="AN767" t="str">
            <v>-</v>
          </cell>
          <cell r="AO767" t="str">
            <v>-</v>
          </cell>
          <cell r="AP767" t="str">
            <v>DMG</v>
          </cell>
          <cell r="AQ767" t="str">
            <v>PEM</v>
          </cell>
          <cell r="AR767" t="str">
            <v>TPEM</v>
          </cell>
          <cell r="AS767" t="str">
            <v>TPEM</v>
          </cell>
          <cell r="AT767" t="str">
            <v>-</v>
          </cell>
          <cell r="AU767" t="str">
            <v>KT</v>
          </cell>
          <cell r="AV767" t="str">
            <v>T</v>
          </cell>
          <cell r="AW767" t="str">
            <v>F</v>
          </cell>
        </row>
        <row r="768">
          <cell r="C768">
            <v>945890</v>
          </cell>
          <cell r="D768" t="str">
            <v>Bojonegoro</v>
          </cell>
          <cell r="E768">
            <v>34421</v>
          </cell>
          <cell r="F768" t="str">
            <v>P</v>
          </cell>
          <cell r="G768" t="str">
            <v>Islam</v>
          </cell>
          <cell r="H768" t="str">
            <v>BK</v>
          </cell>
          <cell r="I768" t="str">
            <v>3525141201880001</v>
          </cell>
          <cell r="J768"/>
          <cell r="K768"/>
          <cell r="L768"/>
          <cell r="M768" t="str">
            <v>S1</v>
          </cell>
          <cell r="N768" t="str">
            <v>Teknik Mesin</v>
          </cell>
          <cell r="O768" t="str">
            <v>Universitas Negeri Semarang</v>
          </cell>
          <cell r="P768">
            <v>2016</v>
          </cell>
          <cell r="Q768">
            <v>43696</v>
          </cell>
          <cell r="R768">
            <v>43906</v>
          </cell>
          <cell r="S768" t="str">
            <v>Definitif</v>
          </cell>
          <cell r="T768" t="str">
            <v>Staf</v>
          </cell>
          <cell r="U768" t="str">
            <v>Staf</v>
          </cell>
          <cell r="V768" t="str">
            <v>-</v>
          </cell>
          <cell r="W768" t="str">
            <v>BAGIAN TEKNIK</v>
          </cell>
          <cell r="X768" t="str">
            <v>DIVISI INDUSTRI KOMPONEN &amp; PERMESINAN</v>
          </cell>
          <cell r="Y768" t="str">
            <v>Core</v>
          </cell>
          <cell r="Z768">
            <v>5</v>
          </cell>
          <cell r="AA768">
            <v>4</v>
          </cell>
          <cell r="AB768">
            <v>44424</v>
          </cell>
          <cell r="AC768">
            <v>6900000</v>
          </cell>
          <cell r="AD768">
            <v>766667</v>
          </cell>
          <cell r="AE768">
            <v>222783.33333333302</v>
          </cell>
          <cell r="AF768">
            <v>0</v>
          </cell>
          <cell r="AG768">
            <v>7889450.333333333</v>
          </cell>
          <cell r="AH768">
            <v>3450000</v>
          </cell>
          <cell r="AI768">
            <v>0</v>
          </cell>
          <cell r="AJ768">
            <v>0</v>
          </cell>
          <cell r="AK768">
            <v>0</v>
          </cell>
          <cell r="AL768">
            <v>3450000</v>
          </cell>
          <cell r="AM768" t="str">
            <v>A</v>
          </cell>
          <cell r="AN768" t="str">
            <v>H</v>
          </cell>
          <cell r="AO768">
            <v>44433</v>
          </cell>
          <cell r="AP768" t="str">
            <v>DKP</v>
          </cell>
          <cell r="AQ768" t="str">
            <v>PEM</v>
          </cell>
          <cell r="AR768" t="str">
            <v>TTL</v>
          </cell>
          <cell r="AS768" t="str">
            <v>TTL</v>
          </cell>
          <cell r="AT768" t="str">
            <v>-</v>
          </cell>
          <cell r="AU768" t="str">
            <v>KT</v>
          </cell>
          <cell r="AV768" t="str">
            <v>T</v>
          </cell>
          <cell r="AW768" t="str">
            <v>F</v>
          </cell>
        </row>
        <row r="769">
          <cell r="C769">
            <v>945836</v>
          </cell>
          <cell r="D769" t="str">
            <v>Malang</v>
          </cell>
          <cell r="E769">
            <v>34427</v>
          </cell>
          <cell r="F769" t="str">
            <v>P</v>
          </cell>
          <cell r="G769" t="str">
            <v>Islam</v>
          </cell>
          <cell r="H769" t="str">
            <v>BK</v>
          </cell>
          <cell r="I769" t="str">
            <v>3573050304940001</v>
          </cell>
          <cell r="J769" t="str">
            <v>Perum. Taman Landungsari Indah L-5,Dau, Kabupaten Malang</v>
          </cell>
          <cell r="K769"/>
          <cell r="L769" t="str">
            <v>ahmadyasin@barata.id</v>
          </cell>
          <cell r="M769" t="str">
            <v>S1</v>
          </cell>
          <cell r="N769" t="str">
            <v>Teknik Mesin</v>
          </cell>
          <cell r="O769" t="str">
            <v>Universitas Brawijaya</v>
          </cell>
          <cell r="P769">
            <v>2017</v>
          </cell>
          <cell r="Q769">
            <v>43313</v>
          </cell>
          <cell r="R769">
            <v>43525</v>
          </cell>
          <cell r="S769" t="str">
            <v>Definitif</v>
          </cell>
          <cell r="T769" t="str">
            <v>Staf Bidang Kepatuhan &amp; Manajemen Risiko</v>
          </cell>
          <cell r="U769" t="str">
            <v>Staf Bidang Kepatuhan &amp; Manajemen Risiko</v>
          </cell>
          <cell r="V769">
            <v>44104</v>
          </cell>
          <cell r="W769" t="str">
            <v>BIDANG KEPATUHAN &amp; MANAJEMEN RISIKO</v>
          </cell>
          <cell r="X769" t="str">
            <v>SATUAN PENGAWASAN INTERN</v>
          </cell>
          <cell r="Y769" t="str">
            <v>Support</v>
          </cell>
          <cell r="Z769">
            <v>5</v>
          </cell>
          <cell r="AA769">
            <v>4</v>
          </cell>
          <cell r="AB769">
            <v>44424</v>
          </cell>
          <cell r="AC769">
            <v>6900000</v>
          </cell>
          <cell r="AD769">
            <v>766667</v>
          </cell>
          <cell r="AE769">
            <v>822383.33333333302</v>
          </cell>
          <cell r="AF769">
            <v>0</v>
          </cell>
          <cell r="AG769">
            <v>8489050.3333333321</v>
          </cell>
          <cell r="AH769">
            <v>5175000</v>
          </cell>
          <cell r="AI769">
            <v>575000</v>
          </cell>
          <cell r="AJ769">
            <v>822383.33333333302</v>
          </cell>
          <cell r="AK769">
            <v>0</v>
          </cell>
          <cell r="AL769">
            <v>6572383.333333333</v>
          </cell>
          <cell r="AM769" t="str">
            <v>A</v>
          </cell>
          <cell r="AN769" t="str">
            <v>-</v>
          </cell>
          <cell r="AO769" t="str">
            <v>-</v>
          </cell>
          <cell r="AP769" t="str">
            <v>SPI</v>
          </cell>
          <cell r="AQ769" t="str">
            <v>-</v>
          </cell>
          <cell r="AR769" t="str">
            <v>TADM</v>
          </cell>
          <cell r="AS769" t="str">
            <v>TADM</v>
          </cell>
          <cell r="AT769" t="str">
            <v>-</v>
          </cell>
          <cell r="AU769" t="str">
            <v>KT</v>
          </cell>
          <cell r="AV769" t="str">
            <v>T</v>
          </cell>
          <cell r="AW769" t="str">
            <v>F</v>
          </cell>
        </row>
        <row r="770">
          <cell r="C770">
            <v>945784</v>
          </cell>
          <cell r="D770" t="str">
            <v>Tuban</v>
          </cell>
          <cell r="E770">
            <v>34449</v>
          </cell>
          <cell r="F770" t="str">
            <v>W</v>
          </cell>
          <cell r="G770" t="str">
            <v>Islam</v>
          </cell>
          <cell r="H770" t="str">
            <v>K/-</v>
          </cell>
          <cell r="I770" t="str">
            <v>3523166504940001</v>
          </cell>
          <cell r="J770"/>
          <cell r="K770"/>
          <cell r="L770"/>
          <cell r="M770" t="str">
            <v>S1</v>
          </cell>
          <cell r="N770" t="str">
            <v>Akuntansi</v>
          </cell>
          <cell r="O770" t="str">
            <v>Universitas Diponegoro</v>
          </cell>
          <cell r="P770">
            <v>2016</v>
          </cell>
          <cell r="Q770">
            <v>43088</v>
          </cell>
          <cell r="R770">
            <v>43313</v>
          </cell>
          <cell r="S770" t="str">
            <v>Definitif</v>
          </cell>
          <cell r="T770" t="str">
            <v>Staf Bidang Perencanaan Korporasi</v>
          </cell>
          <cell r="U770" t="str">
            <v>Staf Bidang Perencanaan Korporasi</v>
          </cell>
          <cell r="V770">
            <v>44166</v>
          </cell>
          <cell r="W770" t="str">
            <v>BIDANG PERENCANAAN KORPORASI</v>
          </cell>
          <cell r="X770" t="str">
            <v>BIRO PENGEMBANGAN USAHA</v>
          </cell>
          <cell r="Y770" t="str">
            <v>Support</v>
          </cell>
          <cell r="Z770">
            <v>5</v>
          </cell>
          <cell r="AA770">
            <v>4</v>
          </cell>
          <cell r="AB770">
            <v>44424</v>
          </cell>
          <cell r="AC770">
            <v>6900000</v>
          </cell>
          <cell r="AD770">
            <v>766667</v>
          </cell>
          <cell r="AE770">
            <v>1095383.333333333</v>
          </cell>
          <cell r="AF770">
            <v>0</v>
          </cell>
          <cell r="AG770">
            <v>8762050.3333333321</v>
          </cell>
          <cell r="AH770">
            <v>5175000</v>
          </cell>
          <cell r="AI770">
            <v>575000</v>
          </cell>
          <cell r="AJ770">
            <v>1095383.333333333</v>
          </cell>
          <cell r="AK770">
            <v>0</v>
          </cell>
          <cell r="AL770">
            <v>6845383.333333333</v>
          </cell>
          <cell r="AM770" t="str">
            <v>A</v>
          </cell>
          <cell r="AN770" t="str">
            <v>-</v>
          </cell>
          <cell r="AO770" t="str">
            <v>-</v>
          </cell>
          <cell r="AP770" t="str">
            <v>BPU</v>
          </cell>
          <cell r="AQ770" t="str">
            <v>-</v>
          </cell>
          <cell r="AR770" t="str">
            <v>TADM</v>
          </cell>
          <cell r="AS770" t="str">
            <v>TADM</v>
          </cell>
          <cell r="AT770" t="str">
            <v>-</v>
          </cell>
          <cell r="AU770" t="str">
            <v>KT</v>
          </cell>
          <cell r="AV770" t="str">
            <v>NT</v>
          </cell>
          <cell r="AW770" t="str">
            <v>F</v>
          </cell>
        </row>
        <row r="771">
          <cell r="C771">
            <v>945851</v>
          </cell>
          <cell r="D771" t="str">
            <v>Blitar</v>
          </cell>
          <cell r="E771">
            <v>34450</v>
          </cell>
          <cell r="F771" t="str">
            <v>P</v>
          </cell>
          <cell r="G771" t="str">
            <v>Islam</v>
          </cell>
          <cell r="H771" t="str">
            <v>BK</v>
          </cell>
          <cell r="I771" t="str">
            <v>3529010710900005</v>
          </cell>
          <cell r="J771" t="str">
            <v>Sedati Permai, Jl. Sikatan, EE-50, Pabean, Sedati, Sidoarjo</v>
          </cell>
          <cell r="K771"/>
          <cell r="L771"/>
          <cell r="M771" t="str">
            <v>D4</v>
          </cell>
          <cell r="N771" t="str">
            <v>Teknik Pembangkit Energi</v>
          </cell>
          <cell r="O771" t="str">
            <v>Politeknik Elektronik Negeri Surabaya</v>
          </cell>
          <cell r="P771">
            <v>2016</v>
          </cell>
          <cell r="Q771">
            <v>43313</v>
          </cell>
          <cell r="R771">
            <v>43525</v>
          </cell>
          <cell r="S771" t="str">
            <v>Definitif</v>
          </cell>
          <cell r="T771" t="str">
            <v xml:space="preserve">Staf   </v>
          </cell>
          <cell r="U771" t="str">
            <v xml:space="preserve">Staf   </v>
          </cell>
          <cell r="V771" t="str">
            <v>-</v>
          </cell>
          <cell r="W771" t="str">
            <v>BIDANG OPERASI</v>
          </cell>
          <cell r="X771" t="str">
            <v>DIVISI PEMBANGKIT</v>
          </cell>
          <cell r="Y771" t="str">
            <v>Core</v>
          </cell>
          <cell r="Z771">
            <v>5</v>
          </cell>
          <cell r="AA771">
            <v>3</v>
          </cell>
          <cell r="AB771">
            <v>44424</v>
          </cell>
          <cell r="AC771">
            <v>5900000</v>
          </cell>
          <cell r="AD771">
            <v>655556</v>
          </cell>
          <cell r="AE771">
            <v>1567194.444444444</v>
          </cell>
          <cell r="AF771">
            <v>0</v>
          </cell>
          <cell r="AG771">
            <v>8122750.444444444</v>
          </cell>
          <cell r="AH771">
            <v>4425000</v>
          </cell>
          <cell r="AI771">
            <v>491666.66666666674</v>
          </cell>
          <cell r="AJ771">
            <v>1567194.444444444</v>
          </cell>
          <cell r="AK771">
            <v>0</v>
          </cell>
          <cell r="AL771">
            <v>6483861.111111111</v>
          </cell>
          <cell r="AM771" t="str">
            <v>A</v>
          </cell>
          <cell r="AN771" t="str">
            <v>-</v>
          </cell>
          <cell r="AO771" t="str">
            <v>-</v>
          </cell>
          <cell r="AP771" t="str">
            <v>DPM</v>
          </cell>
          <cell r="AQ771" t="str">
            <v>OPS</v>
          </cell>
          <cell r="AR771" t="str">
            <v>TTL</v>
          </cell>
          <cell r="AS771" t="str">
            <v>TTL</v>
          </cell>
          <cell r="AT771" t="str">
            <v>-</v>
          </cell>
          <cell r="AU771" t="str">
            <v>KT</v>
          </cell>
          <cell r="AV771" t="str">
            <v>T</v>
          </cell>
          <cell r="AW771" t="str">
            <v>E</v>
          </cell>
        </row>
        <row r="772">
          <cell r="C772">
            <v>945878</v>
          </cell>
          <cell r="D772" t="str">
            <v>Surabaya</v>
          </cell>
          <cell r="E772">
            <v>34453</v>
          </cell>
          <cell r="F772" t="str">
            <v>P</v>
          </cell>
          <cell r="G772" t="str">
            <v>Islam</v>
          </cell>
          <cell r="H772" t="str">
            <v>K/-</v>
          </cell>
          <cell r="I772" t="str">
            <v>3578170605030003</v>
          </cell>
          <cell r="J772" t="str">
            <v>Perum Bluru Permai FG-07 Sidoarjo</v>
          </cell>
          <cell r="K772"/>
          <cell r="L772"/>
          <cell r="M772" t="str">
            <v>D3</v>
          </cell>
          <cell r="N772" t="str">
            <v>Teknik Mesin</v>
          </cell>
          <cell r="O772" t="str">
            <v>Politeknik Perkapalan Negeri Surabaya</v>
          </cell>
          <cell r="P772">
            <v>2015</v>
          </cell>
          <cell r="Q772">
            <v>43313</v>
          </cell>
          <cell r="R772">
            <v>43617</v>
          </cell>
          <cell r="S772" t="str">
            <v>Definitif</v>
          </cell>
          <cell r="T772" t="str">
            <v>Junior Officer</v>
          </cell>
          <cell r="U772" t="str">
            <v>Junior Officer</v>
          </cell>
          <cell r="V772" t="str">
            <v>-</v>
          </cell>
          <cell r="W772" t="str">
            <v>BAGIAN PERENCANAAN PRODUKSI &amp; EVALUASI</v>
          </cell>
          <cell r="X772" t="str">
            <v>DIVISI INDUSTRI KOMPONEN &amp; PERMESINAN</v>
          </cell>
          <cell r="Y772" t="str">
            <v>Core</v>
          </cell>
          <cell r="Z772">
            <v>5</v>
          </cell>
          <cell r="AA772">
            <v>3</v>
          </cell>
          <cell r="AB772">
            <v>44424</v>
          </cell>
          <cell r="AC772">
            <v>5900000</v>
          </cell>
          <cell r="AD772">
            <v>655556</v>
          </cell>
          <cell r="AE772">
            <v>530919.44444444403</v>
          </cell>
          <cell r="AF772">
            <v>0</v>
          </cell>
          <cell r="AG772">
            <v>7086475.444444444</v>
          </cell>
          <cell r="AH772">
            <v>2950000</v>
          </cell>
          <cell r="AI772">
            <v>0</v>
          </cell>
          <cell r="AJ772">
            <v>0</v>
          </cell>
          <cell r="AK772">
            <v>0</v>
          </cell>
          <cell r="AL772">
            <v>2950000</v>
          </cell>
          <cell r="AM772" t="str">
            <v>A</v>
          </cell>
          <cell r="AN772" t="str">
            <v>-</v>
          </cell>
          <cell r="AO772">
            <v>44713</v>
          </cell>
          <cell r="AP772" t="str">
            <v>DKP</v>
          </cell>
          <cell r="AQ772" t="str">
            <v>PIV</v>
          </cell>
          <cell r="AR772" t="str">
            <v>TTL</v>
          </cell>
          <cell r="AS772" t="str">
            <v>TTL</v>
          </cell>
          <cell r="AT772" t="str">
            <v>-</v>
          </cell>
          <cell r="AU772" t="str">
            <v>KT</v>
          </cell>
          <cell r="AV772" t="str">
            <v>T</v>
          </cell>
          <cell r="AW772" t="str">
            <v>D</v>
          </cell>
        </row>
        <row r="773">
          <cell r="C773">
            <v>945744</v>
          </cell>
          <cell r="D773" t="str">
            <v>Gresik</v>
          </cell>
          <cell r="E773">
            <v>34466</v>
          </cell>
          <cell r="F773" t="str">
            <v>P</v>
          </cell>
          <cell r="G773" t="str">
            <v>Islam</v>
          </cell>
          <cell r="H773" t="str">
            <v>BK</v>
          </cell>
          <cell r="I773" t="str">
            <v>3525111205940021</v>
          </cell>
          <cell r="J773" t="str">
            <v>Dsn terong bangi Gresik</v>
          </cell>
          <cell r="K773"/>
          <cell r="L773"/>
          <cell r="M773" t="str">
            <v>SMK</v>
          </cell>
          <cell r="N773" t="str">
            <v>Teknik Mesin</v>
          </cell>
          <cell r="O773"/>
          <cell r="P773">
            <v>2013</v>
          </cell>
          <cell r="Q773">
            <v>42932</v>
          </cell>
          <cell r="R773">
            <v>43055</v>
          </cell>
          <cell r="S773" t="str">
            <v>Definitif</v>
          </cell>
          <cell r="T773" t="str">
            <v xml:space="preserve">Pelaksana Cetak Inti  (Core Making) </v>
          </cell>
          <cell r="U773" t="str">
            <v xml:space="preserve">Pelaksana Cetak Inti  (Core Making) </v>
          </cell>
          <cell r="V773" t="str">
            <v>-</v>
          </cell>
          <cell r="W773" t="str">
            <v>BAGIAN PRODUKSI PENGECORAN 1</v>
          </cell>
          <cell r="X773" t="str">
            <v>PABRIK PENGECORAN</v>
          </cell>
          <cell r="Y773" t="str">
            <v>Core</v>
          </cell>
          <cell r="Z773">
            <v>6</v>
          </cell>
          <cell r="AA773">
            <v>1</v>
          </cell>
          <cell r="AB773">
            <v>44424</v>
          </cell>
          <cell r="AC773">
            <v>4500000</v>
          </cell>
          <cell r="AD773">
            <v>500000</v>
          </cell>
          <cell r="AE773">
            <v>443100</v>
          </cell>
          <cell r="AF773">
            <v>0</v>
          </cell>
          <cell r="AG773">
            <v>5443100</v>
          </cell>
          <cell r="AH773">
            <v>3375000</v>
          </cell>
          <cell r="AI773">
            <v>375000</v>
          </cell>
          <cell r="AJ773">
            <v>443100</v>
          </cell>
          <cell r="AK773">
            <v>0</v>
          </cell>
          <cell r="AL773">
            <v>4193100</v>
          </cell>
          <cell r="AM773" t="str">
            <v>A</v>
          </cell>
          <cell r="AN773" t="str">
            <v>-</v>
          </cell>
          <cell r="AO773" t="str">
            <v>-</v>
          </cell>
          <cell r="AP773" t="str">
            <v>FOU</v>
          </cell>
          <cell r="AQ773" t="str">
            <v>-</v>
          </cell>
          <cell r="AR773" t="str">
            <v>TL</v>
          </cell>
          <cell r="AS773" t="str">
            <v>TL</v>
          </cell>
          <cell r="AT773" t="str">
            <v>BP</v>
          </cell>
          <cell r="AU773" t="str">
            <v>KT</v>
          </cell>
          <cell r="AV773" t="str">
            <v>T</v>
          </cell>
          <cell r="AW773" t="str">
            <v>C</v>
          </cell>
        </row>
        <row r="774">
          <cell r="C774">
            <v>945708</v>
          </cell>
          <cell r="D774" t="str">
            <v>Surabaya</v>
          </cell>
          <cell r="E774">
            <v>34474</v>
          </cell>
          <cell r="F774" t="str">
            <v>P</v>
          </cell>
          <cell r="G774" t="str">
            <v>Islam</v>
          </cell>
          <cell r="H774" t="str">
            <v>BK</v>
          </cell>
          <cell r="I774"/>
          <cell r="J774"/>
          <cell r="K774"/>
          <cell r="L774"/>
          <cell r="M774" t="str">
            <v>S1</v>
          </cell>
          <cell r="N774" t="str">
            <v>Material &amp; Metalurgi</v>
          </cell>
          <cell r="O774" t="str">
            <v>Institut Teknologi Sepuluh Nopember</v>
          </cell>
          <cell r="P774">
            <v>2016</v>
          </cell>
          <cell r="Q774">
            <v>42888</v>
          </cell>
          <cell r="R774">
            <v>43116</v>
          </cell>
          <cell r="S774" t="str">
            <v>Definitif</v>
          </cell>
          <cell r="T774" t="str">
            <v xml:space="preserve">Staf  </v>
          </cell>
          <cell r="U774" t="str">
            <v>Staf Bidang Pemasaran</v>
          </cell>
          <cell r="V774">
            <v>44714</v>
          </cell>
          <cell r="W774" t="str">
            <v>BIDANG PEMASARAN</v>
          </cell>
          <cell r="X774" t="str">
            <v>DIVISI INDUSTRI KOMPONEN &amp; PERMESINAN</v>
          </cell>
          <cell r="Y774" t="str">
            <v>Core</v>
          </cell>
          <cell r="Z774">
            <v>5</v>
          </cell>
          <cell r="AA774">
            <v>4</v>
          </cell>
          <cell r="AB774">
            <v>44424</v>
          </cell>
          <cell r="AC774">
            <v>6900000</v>
          </cell>
          <cell r="AD774">
            <v>766667</v>
          </cell>
          <cell r="AE774">
            <v>1095383.333333333</v>
          </cell>
          <cell r="AF774">
            <v>0</v>
          </cell>
          <cell r="AG774">
            <v>8762050.3333333321</v>
          </cell>
          <cell r="AH774">
            <v>5175000</v>
          </cell>
          <cell r="AI774">
            <v>575000</v>
          </cell>
          <cell r="AJ774">
            <v>1095383.333333333</v>
          </cell>
          <cell r="AK774">
            <v>0</v>
          </cell>
          <cell r="AL774">
            <v>6845383.333333333</v>
          </cell>
          <cell r="AM774" t="str">
            <v>A</v>
          </cell>
          <cell r="AN774" t="str">
            <v>H</v>
          </cell>
          <cell r="AO774">
            <v>44743</v>
          </cell>
          <cell r="AP774" t="str">
            <v>DKP</v>
          </cell>
          <cell r="AQ774" t="str">
            <v>PEM</v>
          </cell>
          <cell r="AR774" t="str">
            <v>TTL</v>
          </cell>
          <cell r="AS774" t="str">
            <v>TPEM</v>
          </cell>
          <cell r="AT774" t="str">
            <v>-</v>
          </cell>
          <cell r="AU774" t="str">
            <v>KT</v>
          </cell>
          <cell r="AV774" t="str">
            <v>T</v>
          </cell>
          <cell r="AW774" t="str">
            <v>F</v>
          </cell>
        </row>
        <row r="775">
          <cell r="C775">
            <v>945809</v>
          </cell>
          <cell r="D775" t="str">
            <v>Gresik</v>
          </cell>
          <cell r="E775">
            <v>34476</v>
          </cell>
          <cell r="F775" t="str">
            <v>W</v>
          </cell>
          <cell r="G775" t="str">
            <v>Islam</v>
          </cell>
          <cell r="H775" t="str">
            <v>K/-</v>
          </cell>
          <cell r="I775" t="str">
            <v>3525106205940004</v>
          </cell>
          <cell r="J775" t="str">
            <v>Dusun Gulan RT 10 RW 05 Karang Rejo Manyar Gresik</v>
          </cell>
          <cell r="K775"/>
          <cell r="L775" t="str">
            <v>idayatif@barata.id</v>
          </cell>
          <cell r="M775" t="str">
            <v>D3</v>
          </cell>
          <cell r="N775" t="str">
            <v>Teknik Sipil</v>
          </cell>
          <cell r="O775" t="str">
            <v>Institut Teknologi Sepuluh Nopember</v>
          </cell>
          <cell r="P775">
            <v>2015</v>
          </cell>
          <cell r="Q775">
            <v>43313</v>
          </cell>
          <cell r="R775">
            <v>43525</v>
          </cell>
          <cell r="S775" t="str">
            <v>Definitif</v>
          </cell>
          <cell r="T775" t="str">
            <v>Junior Engineer</v>
          </cell>
          <cell r="U775" t="str">
            <v>Junior Engineer</v>
          </cell>
          <cell r="V775">
            <v>44410</v>
          </cell>
          <cell r="W775" t="str">
            <v>BAGIAN TEKNIK</v>
          </cell>
          <cell r="X775" t="str">
            <v>DIVISI INDUSTRI KOMPONEN &amp; PERMESINAN</v>
          </cell>
          <cell r="Y775" t="str">
            <v>Core</v>
          </cell>
          <cell r="Z775">
            <v>5</v>
          </cell>
          <cell r="AA775">
            <v>3</v>
          </cell>
          <cell r="AB775">
            <v>44424</v>
          </cell>
          <cell r="AC775">
            <v>5900000</v>
          </cell>
          <cell r="AD775">
            <v>655556</v>
          </cell>
          <cell r="AE775">
            <v>560819.44444444403</v>
          </cell>
          <cell r="AF775">
            <v>0</v>
          </cell>
          <cell r="AG775">
            <v>7116375.444444444</v>
          </cell>
          <cell r="AH775">
            <v>2950000</v>
          </cell>
          <cell r="AI775">
            <v>0</v>
          </cell>
          <cell r="AJ775">
            <v>0</v>
          </cell>
          <cell r="AK775">
            <v>0</v>
          </cell>
          <cell r="AL775">
            <v>2950000</v>
          </cell>
          <cell r="AM775" t="str">
            <v>A</v>
          </cell>
          <cell r="AN775" t="str">
            <v>H</v>
          </cell>
          <cell r="AO775">
            <v>44433</v>
          </cell>
          <cell r="AP775" t="str">
            <v>DKP</v>
          </cell>
          <cell r="AQ775" t="str">
            <v>PEM</v>
          </cell>
          <cell r="AR775" t="str">
            <v>TTL</v>
          </cell>
          <cell r="AS775" t="str">
            <v>TTL</v>
          </cell>
          <cell r="AT775" t="str">
            <v>-</v>
          </cell>
          <cell r="AU775" t="str">
            <v>KT</v>
          </cell>
          <cell r="AV775" t="str">
            <v>T</v>
          </cell>
          <cell r="AW775" t="str">
            <v>D</v>
          </cell>
        </row>
        <row r="776">
          <cell r="C776">
            <v>946296</v>
          </cell>
          <cell r="D776" t="str">
            <v>Surabaya</v>
          </cell>
          <cell r="E776">
            <v>34486</v>
          </cell>
          <cell r="F776" t="str">
            <v>W</v>
          </cell>
          <cell r="G776" t="str">
            <v>Islam</v>
          </cell>
          <cell r="H776" t="str">
            <v>BS</v>
          </cell>
          <cell r="I776"/>
          <cell r="J776"/>
          <cell r="K776"/>
          <cell r="L776"/>
          <cell r="M776" t="str">
            <v>D4</v>
          </cell>
          <cell r="N776" t="str">
            <v>Teknik Desain dan Manufaktur</v>
          </cell>
          <cell r="O776"/>
          <cell r="P776" t="str">
            <v>-</v>
          </cell>
          <cell r="Q776">
            <v>43877</v>
          </cell>
          <cell r="R776">
            <v>44243</v>
          </cell>
          <cell r="S776" t="str">
            <v>Definitif</v>
          </cell>
          <cell r="T776" t="str">
            <v>Pelaksana Perencanaan Produksi</v>
          </cell>
          <cell r="U776" t="str">
            <v>Pelaksana Perencanaan Produksi</v>
          </cell>
          <cell r="V776" t="str">
            <v>-</v>
          </cell>
          <cell r="W776" t="str">
            <v>BAGIAN PERENCANAAN MATERIAL &amp; PRODUKSI</v>
          </cell>
          <cell r="X776" t="str">
            <v>DIVISI INDUSTRI KOMPONEN &amp; PERMESINAN</v>
          </cell>
          <cell r="Y776" t="str">
            <v>Core</v>
          </cell>
          <cell r="Z776">
            <v>6</v>
          </cell>
          <cell r="AA776">
            <v>1</v>
          </cell>
          <cell r="AB776">
            <v>44424</v>
          </cell>
          <cell r="AC776">
            <v>4500000</v>
          </cell>
          <cell r="AD776">
            <v>500000</v>
          </cell>
          <cell r="AE776">
            <v>35100</v>
          </cell>
          <cell r="AF776">
            <v>0</v>
          </cell>
          <cell r="AG776">
            <v>5035100</v>
          </cell>
          <cell r="AH776">
            <v>2250000</v>
          </cell>
          <cell r="AI776">
            <v>0</v>
          </cell>
          <cell r="AJ776">
            <v>0</v>
          </cell>
          <cell r="AK776">
            <v>0</v>
          </cell>
          <cell r="AL776">
            <v>2250000</v>
          </cell>
          <cell r="AM776" t="str">
            <v>A</v>
          </cell>
          <cell r="AN776" t="str">
            <v>H</v>
          </cell>
          <cell r="AO776">
            <v>44433</v>
          </cell>
          <cell r="AP776" t="str">
            <v>DKP</v>
          </cell>
          <cell r="AQ776" t="str">
            <v>PIV</v>
          </cell>
          <cell r="AR776" t="str">
            <v>TTL</v>
          </cell>
          <cell r="AS776" t="str">
            <v>TTL</v>
          </cell>
          <cell r="AT776" t="str">
            <v>-</v>
          </cell>
          <cell r="AU776" t="str">
            <v>KT</v>
          </cell>
          <cell r="AV776" t="str">
            <v>T</v>
          </cell>
          <cell r="AW776" t="str">
            <v>E</v>
          </cell>
        </row>
        <row r="777">
          <cell r="C777">
            <v>946322</v>
          </cell>
          <cell r="D777" t="str">
            <v>Surabaya</v>
          </cell>
          <cell r="E777">
            <v>34492</v>
          </cell>
          <cell r="F777" t="str">
            <v>P</v>
          </cell>
          <cell r="G777" t="str">
            <v>Islam</v>
          </cell>
          <cell r="H777" t="str">
            <v>K/0</v>
          </cell>
          <cell r="I777"/>
          <cell r="J777"/>
          <cell r="K777"/>
          <cell r="L777"/>
          <cell r="M777" t="str">
            <v>SMK</v>
          </cell>
          <cell r="N777" t="str">
            <v>Teknik Otomotif</v>
          </cell>
          <cell r="O777"/>
          <cell r="P777" t="str">
            <v>-</v>
          </cell>
          <cell r="Q777">
            <v>43877</v>
          </cell>
          <cell r="R777">
            <v>44243</v>
          </cell>
          <cell r="S777" t="str">
            <v>Definitif</v>
          </cell>
          <cell r="T777" t="str">
            <v>Pelaksana Stel</v>
          </cell>
          <cell r="U777" t="str">
            <v>Pelaksana Stel</v>
          </cell>
          <cell r="V777" t="str">
            <v>-</v>
          </cell>
          <cell r="W777" t="str">
            <v>BAGIAN PRODUKSI PABRIK PERALATAN INDUSTRI 2</v>
          </cell>
          <cell r="X777" t="str">
            <v>PABRIK PERALATAN INDUSTRI</v>
          </cell>
          <cell r="Y777" t="str">
            <v>Core</v>
          </cell>
          <cell r="Z777">
            <v>6</v>
          </cell>
          <cell r="AA777">
            <v>1</v>
          </cell>
          <cell r="AB777">
            <v>44424</v>
          </cell>
          <cell r="AC777">
            <v>4500000</v>
          </cell>
          <cell r="AD777">
            <v>500000</v>
          </cell>
          <cell r="AE777">
            <v>35100</v>
          </cell>
          <cell r="AF777">
            <v>0</v>
          </cell>
          <cell r="AG777">
            <v>5035100</v>
          </cell>
          <cell r="AH777">
            <v>3375000</v>
          </cell>
          <cell r="AI777">
            <v>375000</v>
          </cell>
          <cell r="AJ777">
            <v>35100</v>
          </cell>
          <cell r="AK777">
            <v>0</v>
          </cell>
          <cell r="AL777">
            <v>3785100</v>
          </cell>
          <cell r="AM777" t="str">
            <v>A</v>
          </cell>
          <cell r="AN777" t="str">
            <v>H</v>
          </cell>
          <cell r="AO777">
            <v>44743</v>
          </cell>
          <cell r="AP777" t="str">
            <v>PPI</v>
          </cell>
          <cell r="AQ777" t="str">
            <v>-</v>
          </cell>
          <cell r="AR777" t="str">
            <v>TL</v>
          </cell>
          <cell r="AS777" t="str">
            <v>TL</v>
          </cell>
          <cell r="AT777" t="str">
            <v>BP</v>
          </cell>
          <cell r="AU777" t="str">
            <v>KT</v>
          </cell>
          <cell r="AV777" t="str">
            <v>T</v>
          </cell>
          <cell r="AW777" t="str">
            <v>C</v>
          </cell>
        </row>
        <row r="778">
          <cell r="C778">
            <v>945846</v>
          </cell>
          <cell r="D778" t="str">
            <v>Madiun</v>
          </cell>
          <cell r="E778">
            <v>34505</v>
          </cell>
          <cell r="F778" t="str">
            <v>P</v>
          </cell>
          <cell r="G778" t="str">
            <v>Islam</v>
          </cell>
          <cell r="H778" t="str">
            <v>K/-</v>
          </cell>
          <cell r="I778" t="str">
            <v>3522162006940006</v>
          </cell>
          <cell r="J778"/>
          <cell r="K778"/>
          <cell r="L778"/>
          <cell r="M778" t="str">
            <v>S1</v>
          </cell>
          <cell r="N778" t="str">
            <v xml:space="preserve">Manajemen </v>
          </cell>
          <cell r="O778"/>
          <cell r="P778">
            <v>2016</v>
          </cell>
          <cell r="Q778">
            <v>43313</v>
          </cell>
          <cell r="R778">
            <v>43525</v>
          </cell>
          <cell r="S778" t="str">
            <v>Definitif</v>
          </cell>
          <cell r="T778" t="str">
            <v xml:space="preserve">Staf   </v>
          </cell>
          <cell r="U778" t="str">
            <v xml:space="preserve">Staf   </v>
          </cell>
          <cell r="V778" t="str">
            <v>-</v>
          </cell>
          <cell r="W778" t="str">
            <v>BIDANG PEMASARAN</v>
          </cell>
          <cell r="X778" t="str">
            <v>DIVISI INDUSTRI KOMPONEN &amp; PERMESINAN</v>
          </cell>
          <cell r="Y778" t="str">
            <v>Core</v>
          </cell>
          <cell r="Z778">
            <v>5</v>
          </cell>
          <cell r="AA778">
            <v>4</v>
          </cell>
          <cell r="AB778">
            <v>44424</v>
          </cell>
          <cell r="AC778">
            <v>6900000</v>
          </cell>
          <cell r="AD778">
            <v>766667</v>
          </cell>
          <cell r="AE778">
            <v>1095383.333333333</v>
          </cell>
          <cell r="AF778">
            <v>0</v>
          </cell>
          <cell r="AG778">
            <v>8762050.3333333321</v>
          </cell>
          <cell r="AH778">
            <v>5175000</v>
          </cell>
          <cell r="AI778">
            <v>575000</v>
          </cell>
          <cell r="AJ778">
            <v>1095383.333333333</v>
          </cell>
          <cell r="AK778">
            <v>0</v>
          </cell>
          <cell r="AL778">
            <v>6845383.333333333</v>
          </cell>
          <cell r="AM778" t="str">
            <v>A</v>
          </cell>
          <cell r="AN778" t="str">
            <v>-</v>
          </cell>
          <cell r="AO778" t="str">
            <v>-</v>
          </cell>
          <cell r="AP778" t="str">
            <v>DKP</v>
          </cell>
          <cell r="AQ778" t="str">
            <v>PEM</v>
          </cell>
          <cell r="AR778" t="str">
            <v>TPEM</v>
          </cell>
          <cell r="AS778" t="str">
            <v>TPEM</v>
          </cell>
          <cell r="AT778" t="str">
            <v>-</v>
          </cell>
          <cell r="AU778" t="str">
            <v>KT</v>
          </cell>
          <cell r="AV778" t="str">
            <v>NT</v>
          </cell>
          <cell r="AW778" t="str">
            <v>F</v>
          </cell>
        </row>
        <row r="779">
          <cell r="C779">
            <v>945696</v>
          </cell>
          <cell r="D779" t="str">
            <v>Gresik</v>
          </cell>
          <cell r="E779">
            <v>34518</v>
          </cell>
          <cell r="F779" t="str">
            <v>P</v>
          </cell>
          <cell r="G779" t="str">
            <v>Islam</v>
          </cell>
          <cell r="H779" t="str">
            <v>BK</v>
          </cell>
          <cell r="I779" t="str">
            <v>3578043003830003</v>
          </cell>
          <cell r="J779" t="str">
            <v>Ds. Tanggulrejo Dagang RT13 RW03 kec. Manyar kab. Gresik kodepos 61151 Gresik</v>
          </cell>
          <cell r="K779" t="str">
            <v>6282251645161</v>
          </cell>
          <cell r="L779"/>
          <cell r="M779" t="str">
            <v>S1</v>
          </cell>
          <cell r="N779" t="str">
            <v>Teknik Mesin</v>
          </cell>
          <cell r="O779" t="str">
            <v>Universitas Brawijaya</v>
          </cell>
          <cell r="P779">
            <v>2016</v>
          </cell>
          <cell r="Q779">
            <v>42888</v>
          </cell>
          <cell r="R779">
            <v>43116</v>
          </cell>
          <cell r="S779" t="str">
            <v>Definitif</v>
          </cell>
          <cell r="T779" t="str">
            <v>Staf Teknik</v>
          </cell>
          <cell r="U779" t="str">
            <v>Staf Teknik</v>
          </cell>
          <cell r="V779">
            <v>44410</v>
          </cell>
          <cell r="W779" t="str">
            <v>BIDANG OPERASI</v>
          </cell>
          <cell r="X779" t="str">
            <v>DIVISI INDUSTRI GULA &amp; AGRO</v>
          </cell>
          <cell r="Y779" t="str">
            <v>Core</v>
          </cell>
          <cell r="Z779">
            <v>5</v>
          </cell>
          <cell r="AA779">
            <v>4</v>
          </cell>
          <cell r="AB779">
            <v>44424</v>
          </cell>
          <cell r="AC779">
            <v>6900000</v>
          </cell>
          <cell r="AD779">
            <v>766667</v>
          </cell>
          <cell r="AE779">
            <v>1466708.333333333</v>
          </cell>
          <cell r="AF779">
            <v>0</v>
          </cell>
          <cell r="AG779">
            <v>9133375.3333333321</v>
          </cell>
          <cell r="AH779">
            <v>5175000</v>
          </cell>
          <cell r="AI779">
            <v>575000</v>
          </cell>
          <cell r="AJ779">
            <v>1466708.333333333</v>
          </cell>
          <cell r="AK779">
            <v>0</v>
          </cell>
          <cell r="AL779">
            <v>7216708.333333333</v>
          </cell>
          <cell r="AM779" t="str">
            <v>A</v>
          </cell>
          <cell r="AN779" t="str">
            <v>-</v>
          </cell>
          <cell r="AO779" t="str">
            <v>-</v>
          </cell>
          <cell r="AP779" t="str">
            <v>DGA</v>
          </cell>
          <cell r="AQ779" t="str">
            <v>OPS</v>
          </cell>
          <cell r="AR779" t="str">
            <v>TTL</v>
          </cell>
          <cell r="AS779" t="str">
            <v>TTL</v>
          </cell>
          <cell r="AT779" t="str">
            <v>-</v>
          </cell>
          <cell r="AU779" t="str">
            <v>KT</v>
          </cell>
          <cell r="AV779" t="str">
            <v>T</v>
          </cell>
          <cell r="AW779" t="str">
            <v>F</v>
          </cell>
        </row>
        <row r="780">
          <cell r="C780">
            <v>945874</v>
          </cell>
          <cell r="D780" t="str">
            <v>Sidoarjo</v>
          </cell>
          <cell r="E780">
            <v>34527</v>
          </cell>
          <cell r="F780" t="str">
            <v>P</v>
          </cell>
          <cell r="G780" t="str">
            <v>Islam</v>
          </cell>
          <cell r="H780" t="str">
            <v>BK</v>
          </cell>
          <cell r="I780" t="str">
            <v>3573011207940004</v>
          </cell>
          <cell r="J780" t="str">
            <v>JL. Cakalang V No.9 RT. 02 RW 02</v>
          </cell>
          <cell r="K780"/>
          <cell r="L780"/>
          <cell r="M780" t="str">
            <v>S1</v>
          </cell>
          <cell r="N780" t="str">
            <v>Akuntansi</v>
          </cell>
          <cell r="O780" t="str">
            <v>Universitas Brawijaya</v>
          </cell>
          <cell r="P780">
            <v>2016</v>
          </cell>
          <cell r="Q780">
            <v>43313</v>
          </cell>
          <cell r="R780">
            <v>43617</v>
          </cell>
          <cell r="S780" t="str">
            <v>Definitif</v>
          </cell>
          <cell r="T780" t="str">
            <v>Staf Bidang Operasi</v>
          </cell>
          <cell r="U780" t="str">
            <v>Staf Bidang Operasi</v>
          </cell>
          <cell r="V780">
            <v>44061</v>
          </cell>
          <cell r="W780" t="str">
            <v>BIDANG OPERASI</v>
          </cell>
          <cell r="X780" t="str">
            <v>DIVISI INDUSTRI GULA &amp; AGRO</v>
          </cell>
          <cell r="Y780" t="str">
            <v>Core</v>
          </cell>
          <cell r="Z780">
            <v>5</v>
          </cell>
          <cell r="AA780">
            <v>4</v>
          </cell>
          <cell r="AB780">
            <v>44424</v>
          </cell>
          <cell r="AC780">
            <v>6900000</v>
          </cell>
          <cell r="AD780">
            <v>766667</v>
          </cell>
          <cell r="AE780">
            <v>822383.33333333302</v>
          </cell>
          <cell r="AF780">
            <v>0</v>
          </cell>
          <cell r="AG780">
            <v>8489050.3333333321</v>
          </cell>
          <cell r="AH780">
            <v>5175000</v>
          </cell>
          <cell r="AI780">
            <v>575000</v>
          </cell>
          <cell r="AJ780">
            <v>822383.33333333302</v>
          </cell>
          <cell r="AK780">
            <v>0</v>
          </cell>
          <cell r="AL780">
            <v>6572383.333333333</v>
          </cell>
          <cell r="AM780" t="str">
            <v>A</v>
          </cell>
          <cell r="AN780" t="str">
            <v>-</v>
          </cell>
          <cell r="AO780" t="str">
            <v>-</v>
          </cell>
          <cell r="AP780" t="str">
            <v>DGA</v>
          </cell>
          <cell r="AQ780" t="str">
            <v>OPS</v>
          </cell>
          <cell r="AR780" t="str">
            <v>TTL</v>
          </cell>
          <cell r="AS780" t="str">
            <v>TTL</v>
          </cell>
          <cell r="AT780" t="str">
            <v>-</v>
          </cell>
          <cell r="AU780" t="str">
            <v>KT</v>
          </cell>
          <cell r="AV780" t="str">
            <v>T</v>
          </cell>
          <cell r="AW780" t="str">
            <v>F</v>
          </cell>
        </row>
        <row r="781">
          <cell r="C781">
            <v>945737</v>
          </cell>
          <cell r="D781" t="str">
            <v>Gresik</v>
          </cell>
          <cell r="E781">
            <v>34528</v>
          </cell>
          <cell r="F781" t="str">
            <v>W</v>
          </cell>
          <cell r="G781" t="str">
            <v>Islam</v>
          </cell>
          <cell r="H781" t="str">
            <v>K/-</v>
          </cell>
          <cell r="I781" t="str">
            <v>3525140903930001</v>
          </cell>
          <cell r="J781"/>
          <cell r="K781"/>
          <cell r="L781"/>
          <cell r="M781" t="str">
            <v>SMK</v>
          </cell>
          <cell r="N781" t="str">
            <v>Akuntansi</v>
          </cell>
          <cell r="O781"/>
          <cell r="P781">
            <v>2012</v>
          </cell>
          <cell r="Q781">
            <v>42932</v>
          </cell>
          <cell r="R781">
            <v>43055</v>
          </cell>
          <cell r="S781" t="str">
            <v>Definitif</v>
          </cell>
          <cell r="T781" t="str">
            <v>Pelaksana Administrasi Akuntansi (Buku Besar)</v>
          </cell>
          <cell r="U781" t="str">
            <v>Pelaksana Administrasi Akuntansi (Buku Besar)</v>
          </cell>
          <cell r="V781">
            <v>44061</v>
          </cell>
          <cell r="W781" t="str">
            <v>BAGIAN ADMINISTRASI KEUANGAN</v>
          </cell>
          <cell r="X781" t="str">
            <v>DIVISI INDUSTRI GULA &amp; AGRO</v>
          </cell>
          <cell r="Y781" t="str">
            <v>Support</v>
          </cell>
          <cell r="Z781">
            <v>6</v>
          </cell>
          <cell r="AA781">
            <v>1</v>
          </cell>
          <cell r="AB781">
            <v>44424</v>
          </cell>
          <cell r="AC781">
            <v>4500000</v>
          </cell>
          <cell r="AD781">
            <v>500000</v>
          </cell>
          <cell r="AE781">
            <v>443100</v>
          </cell>
          <cell r="AF781">
            <v>0</v>
          </cell>
          <cell r="AG781">
            <v>5443100</v>
          </cell>
          <cell r="AH781">
            <v>3375000</v>
          </cell>
          <cell r="AI781">
            <v>375000</v>
          </cell>
          <cell r="AJ781">
            <v>443100</v>
          </cell>
          <cell r="AK781">
            <v>0</v>
          </cell>
          <cell r="AL781">
            <v>4193100</v>
          </cell>
          <cell r="AM781" t="str">
            <v>A</v>
          </cell>
          <cell r="AN781" t="str">
            <v>-</v>
          </cell>
          <cell r="AO781" t="str">
            <v>-</v>
          </cell>
          <cell r="AP781" t="str">
            <v>DGA</v>
          </cell>
          <cell r="AQ781" t="str">
            <v>KSD</v>
          </cell>
          <cell r="AR781" t="str">
            <v>TADM</v>
          </cell>
          <cell r="AS781" t="str">
            <v>TADM</v>
          </cell>
          <cell r="AT781" t="str">
            <v>-</v>
          </cell>
          <cell r="AU781" t="str">
            <v>KT</v>
          </cell>
          <cell r="AV781" t="str">
            <v>NT</v>
          </cell>
          <cell r="AW781" t="str">
            <v>C</v>
          </cell>
        </row>
        <row r="782">
          <cell r="C782">
            <v>945798</v>
          </cell>
          <cell r="D782" t="str">
            <v>Surabaya</v>
          </cell>
          <cell r="E782">
            <v>34535</v>
          </cell>
          <cell r="F782" t="str">
            <v>P</v>
          </cell>
          <cell r="G782" t="str">
            <v>Islam</v>
          </cell>
          <cell r="H782" t="str">
            <v>K</v>
          </cell>
          <cell r="I782" t="str">
            <v>3578272007940001</v>
          </cell>
          <cell r="J782" t="str">
            <v>Simorejo timur XI no 3 Surabaya</v>
          </cell>
          <cell r="K782"/>
          <cell r="L782"/>
          <cell r="M782" t="str">
            <v>SMK</v>
          </cell>
          <cell r="N782" t="str">
            <v xml:space="preserve">  Teknik Listrik </v>
          </cell>
          <cell r="O782"/>
          <cell r="P782">
            <v>2012</v>
          </cell>
          <cell r="Q782">
            <v>42932</v>
          </cell>
          <cell r="R782">
            <v>43420</v>
          </cell>
          <cell r="S782" t="str">
            <v>Definitif</v>
          </cell>
          <cell r="T782" t="str">
            <v>Operator PWHT Bagian Produksi 3</v>
          </cell>
          <cell r="U782" t="str">
            <v>Operator PWHT Bagian Produksi 3</v>
          </cell>
          <cell r="V782">
            <v>44061</v>
          </cell>
          <cell r="W782" t="str">
            <v>BAGIAN PRODUKSI PABRIK PERALATAN INDUSTRI 1</v>
          </cell>
          <cell r="X782" t="str">
            <v>PABRIK PERALATAN INDUSTRI</v>
          </cell>
          <cell r="Y782" t="str">
            <v>Core</v>
          </cell>
          <cell r="Z782">
            <v>6</v>
          </cell>
          <cell r="AA782">
            <v>1</v>
          </cell>
          <cell r="AB782">
            <v>44424</v>
          </cell>
          <cell r="AC782">
            <v>4500000</v>
          </cell>
          <cell r="AD782">
            <v>500000</v>
          </cell>
          <cell r="AE782">
            <v>443100</v>
          </cell>
          <cell r="AF782">
            <v>0</v>
          </cell>
          <cell r="AG782">
            <v>5443100</v>
          </cell>
          <cell r="AH782">
            <v>2250000</v>
          </cell>
          <cell r="AI782">
            <v>0</v>
          </cell>
          <cell r="AJ782">
            <v>0</v>
          </cell>
          <cell r="AK782">
            <v>0</v>
          </cell>
          <cell r="AL782">
            <v>2250000</v>
          </cell>
          <cell r="AM782" t="str">
            <v>A</v>
          </cell>
          <cell r="AN782" t="str">
            <v>H</v>
          </cell>
          <cell r="AO782">
            <v>44562</v>
          </cell>
          <cell r="AP782" t="str">
            <v>PPI</v>
          </cell>
          <cell r="AQ782" t="str">
            <v>-</v>
          </cell>
          <cell r="AR782" t="str">
            <v>TL</v>
          </cell>
          <cell r="AS782" t="str">
            <v>TL</v>
          </cell>
          <cell r="AT782" t="str">
            <v>BP</v>
          </cell>
          <cell r="AU782" t="str">
            <v>KT</v>
          </cell>
          <cell r="AV782" t="str">
            <v>T</v>
          </cell>
          <cell r="AW782" t="str">
            <v>C</v>
          </cell>
        </row>
        <row r="783">
          <cell r="C783">
            <v>945827</v>
          </cell>
          <cell r="D783" t="str">
            <v>Bondowoso</v>
          </cell>
          <cell r="E783">
            <v>34562</v>
          </cell>
          <cell r="F783" t="str">
            <v>P</v>
          </cell>
          <cell r="G783" t="str">
            <v>Islam</v>
          </cell>
          <cell r="H783" t="str">
            <v>K/-</v>
          </cell>
          <cell r="I783" t="str">
            <v>3511111608940001</v>
          </cell>
          <cell r="J783" t="str">
            <v>Perum. PBI Blok D Kav. 16/17 RT 17 RW 05, Nangkaan, Bondowoso</v>
          </cell>
          <cell r="K783"/>
          <cell r="L783" t="str">
            <v>david.izzulhaq@barata.id</v>
          </cell>
          <cell r="M783" t="str">
            <v>S1</v>
          </cell>
          <cell r="N783" t="str">
            <v>Teknik Industri</v>
          </cell>
          <cell r="O783" t="str">
            <v>Universitas Brawijaya</v>
          </cell>
          <cell r="P783">
            <v>2017</v>
          </cell>
          <cell r="Q783">
            <v>43313</v>
          </cell>
          <cell r="R783">
            <v>43525</v>
          </cell>
          <cell r="S783" t="str">
            <v>Definitif</v>
          </cell>
          <cell r="T783" t="str">
            <v xml:space="preserve">Staf   </v>
          </cell>
          <cell r="U783" t="str">
            <v xml:space="preserve">Staf   </v>
          </cell>
          <cell r="V783" t="str">
            <v>-</v>
          </cell>
          <cell r="W783" t="str">
            <v>BIDANG PERENCANAAN SUPPLY CHAIN</v>
          </cell>
          <cell r="X783" t="str">
            <v>BIRO MANAJEMEN SUPPLY CHAIN</v>
          </cell>
          <cell r="Y783" t="str">
            <v>Support</v>
          </cell>
          <cell r="Z783">
            <v>5</v>
          </cell>
          <cell r="AA783">
            <v>4</v>
          </cell>
          <cell r="AB783">
            <v>44424</v>
          </cell>
          <cell r="AC783">
            <v>6900000</v>
          </cell>
          <cell r="AD783">
            <v>766667</v>
          </cell>
          <cell r="AE783">
            <v>1368383.333333333</v>
          </cell>
          <cell r="AF783">
            <v>0</v>
          </cell>
          <cell r="AG783">
            <v>9035050.3333333321</v>
          </cell>
          <cell r="AH783">
            <v>5175000</v>
          </cell>
          <cell r="AI783">
            <v>575000</v>
          </cell>
          <cell r="AJ783">
            <v>1368383.333333333</v>
          </cell>
          <cell r="AK783">
            <v>0</v>
          </cell>
          <cell r="AL783">
            <v>7118383.333333333</v>
          </cell>
          <cell r="AM783" t="str">
            <v>A</v>
          </cell>
          <cell r="AN783" t="str">
            <v>-</v>
          </cell>
          <cell r="AO783" t="str">
            <v>-</v>
          </cell>
          <cell r="AP783" t="str">
            <v>BSC</v>
          </cell>
          <cell r="AQ783" t="str">
            <v>-</v>
          </cell>
          <cell r="AR783" t="str">
            <v>TTL</v>
          </cell>
          <cell r="AS783" t="str">
            <v>TTL</v>
          </cell>
          <cell r="AT783" t="str">
            <v>-</v>
          </cell>
          <cell r="AU783" t="str">
            <v>KT</v>
          </cell>
          <cell r="AV783" t="str">
            <v>T</v>
          </cell>
          <cell r="AW783" t="str">
            <v>F</v>
          </cell>
        </row>
        <row r="784">
          <cell r="C784">
            <v>945831</v>
          </cell>
          <cell r="D784" t="str">
            <v>Surabaya</v>
          </cell>
          <cell r="E784">
            <v>34581</v>
          </cell>
          <cell r="F784" t="str">
            <v>P</v>
          </cell>
          <cell r="G784" t="str">
            <v>Islam</v>
          </cell>
          <cell r="H784" t="str">
            <v>K/-</v>
          </cell>
          <cell r="I784" t="str">
            <v>3578100409940006</v>
          </cell>
          <cell r="J784" t="str">
            <v>Perum Griyo Mapan Sentosa Blok EC:10, Tambak Sawah, Waru, Sidoarjo</v>
          </cell>
          <cell r="K784"/>
          <cell r="L784"/>
          <cell r="M784" t="str">
            <v>D4</v>
          </cell>
          <cell r="N784" t="str">
            <v>Teknik Keselamatan &amp; Kesehatan Kerja</v>
          </cell>
          <cell r="O784" t="str">
            <v>Politeknik Perkapalan Negeri Surabaya</v>
          </cell>
          <cell r="P784">
            <v>2017</v>
          </cell>
          <cell r="Q784">
            <v>43313</v>
          </cell>
          <cell r="R784">
            <v>43525</v>
          </cell>
          <cell r="S784" t="str">
            <v>Definitif</v>
          </cell>
          <cell r="T784" t="str">
            <v>Officer Bidang SHE</v>
          </cell>
          <cell r="U784" t="str">
            <v>Officer Bidang SHE</v>
          </cell>
          <cell r="V784">
            <v>44104</v>
          </cell>
          <cell r="W784" t="str">
            <v>BIDANG SHE</v>
          </cell>
          <cell r="X784" t="str">
            <v>BIRO SISTEM, MUTU &amp; K3LH</v>
          </cell>
          <cell r="Y784" t="str">
            <v>Support</v>
          </cell>
          <cell r="Z784">
            <v>5</v>
          </cell>
          <cell r="AA784">
            <v>4</v>
          </cell>
          <cell r="AB784">
            <v>44424</v>
          </cell>
          <cell r="AC784">
            <v>6900000</v>
          </cell>
          <cell r="AD784">
            <v>766667</v>
          </cell>
          <cell r="AE784">
            <v>512583.33333333302</v>
          </cell>
          <cell r="AF784">
            <v>0</v>
          </cell>
          <cell r="AG784">
            <v>8179250.333333333</v>
          </cell>
          <cell r="AH784">
            <v>5175000</v>
          </cell>
          <cell r="AI784">
            <v>575000</v>
          </cell>
          <cell r="AJ784">
            <v>512583.33333333302</v>
          </cell>
          <cell r="AK784">
            <v>0</v>
          </cell>
          <cell r="AL784">
            <v>6262583.333333333</v>
          </cell>
          <cell r="AM784" t="str">
            <v>A</v>
          </cell>
          <cell r="AN784" t="str">
            <v>-</v>
          </cell>
          <cell r="AO784" t="str">
            <v>-</v>
          </cell>
          <cell r="AP784" t="str">
            <v>BSQ</v>
          </cell>
          <cell r="AQ784" t="str">
            <v>-</v>
          </cell>
          <cell r="AR784" t="str">
            <v>TADM</v>
          </cell>
          <cell r="AS784" t="str">
            <v>TADM</v>
          </cell>
          <cell r="AT784" t="str">
            <v>-</v>
          </cell>
          <cell r="AU784" t="str">
            <v>KT</v>
          </cell>
          <cell r="AV784" t="str">
            <v>T</v>
          </cell>
          <cell r="AW784" t="str">
            <v>E</v>
          </cell>
        </row>
        <row r="785">
          <cell r="C785">
            <v>945807</v>
          </cell>
          <cell r="D785" t="str">
            <v>Ngawi</v>
          </cell>
          <cell r="E785">
            <v>34596</v>
          </cell>
          <cell r="F785" t="str">
            <v>P</v>
          </cell>
          <cell r="G785" t="str">
            <v>Islam</v>
          </cell>
          <cell r="H785" t="str">
            <v>K/-</v>
          </cell>
          <cell r="I785" t="str">
            <v>3521151909940001</v>
          </cell>
          <cell r="J785" t="str">
            <v>Jalan Veteran gang 7, Kec. Kebomas, Gresik</v>
          </cell>
          <cell r="K785"/>
          <cell r="L785"/>
          <cell r="M785" t="str">
            <v>D4</v>
          </cell>
          <cell r="N785" t="str">
            <v>Teknik Permesinan Kapal</v>
          </cell>
          <cell r="O785" t="str">
            <v>Politeknik Perkapalan Negeri Surabaya</v>
          </cell>
          <cell r="P785">
            <v>2016</v>
          </cell>
          <cell r="Q785">
            <v>43313</v>
          </cell>
          <cell r="R785">
            <v>43525</v>
          </cell>
          <cell r="S785" t="str">
            <v>Definitif</v>
          </cell>
          <cell r="T785" t="str">
            <v>Staf Teknik</v>
          </cell>
          <cell r="U785" t="str">
            <v>Staf Teknik</v>
          </cell>
          <cell r="V785">
            <v>44410</v>
          </cell>
          <cell r="W785" t="str">
            <v>BIDANG OPERASI</v>
          </cell>
          <cell r="X785" t="str">
            <v>DIVISI OIL &amp; GAS</v>
          </cell>
          <cell r="Y785" t="str">
            <v>Core</v>
          </cell>
          <cell r="Z785">
            <v>5</v>
          </cell>
          <cell r="AA785">
            <v>4</v>
          </cell>
          <cell r="AB785">
            <v>44424</v>
          </cell>
          <cell r="AC785">
            <v>6900000</v>
          </cell>
          <cell r="AD785">
            <v>766667</v>
          </cell>
          <cell r="AE785">
            <v>456083.33333333302</v>
          </cell>
          <cell r="AF785">
            <v>0</v>
          </cell>
          <cell r="AG785">
            <v>8122750.333333333</v>
          </cell>
          <cell r="AH785">
            <v>5175000</v>
          </cell>
          <cell r="AI785">
            <v>575000</v>
          </cell>
          <cell r="AJ785">
            <v>456083.33333333302</v>
          </cell>
          <cell r="AK785">
            <v>0</v>
          </cell>
          <cell r="AL785">
            <v>6206083.333333333</v>
          </cell>
          <cell r="AM785" t="str">
            <v>A</v>
          </cell>
          <cell r="AN785" t="str">
            <v>-</v>
          </cell>
          <cell r="AO785" t="str">
            <v>-</v>
          </cell>
          <cell r="AP785" t="str">
            <v>DMG</v>
          </cell>
          <cell r="AQ785" t="str">
            <v>OPS</v>
          </cell>
          <cell r="AR785" t="str">
            <v>TTL</v>
          </cell>
          <cell r="AS785" t="str">
            <v>TTL</v>
          </cell>
          <cell r="AT785" t="str">
            <v>-</v>
          </cell>
          <cell r="AU785" t="str">
            <v>KT</v>
          </cell>
          <cell r="AV785" t="str">
            <v>T</v>
          </cell>
          <cell r="AW785" t="str">
            <v>E</v>
          </cell>
        </row>
        <row r="786">
          <cell r="C786">
            <v>945779</v>
          </cell>
          <cell r="D786" t="str">
            <v>Tulungagung</v>
          </cell>
          <cell r="E786">
            <v>34599</v>
          </cell>
          <cell r="F786" t="str">
            <v>W</v>
          </cell>
          <cell r="G786" t="str">
            <v>Islam</v>
          </cell>
          <cell r="H786" t="str">
            <v>BK</v>
          </cell>
          <cell r="I786" t="str">
            <v>3504026209940001</v>
          </cell>
          <cell r="J786" t="str">
            <v>Perumahan Sobontoro Permai a20 Tulungagung Tulungagung</v>
          </cell>
          <cell r="K786"/>
          <cell r="L786"/>
          <cell r="M786" t="str">
            <v>S1</v>
          </cell>
          <cell r="N786" t="str">
            <v>Akuntansi</v>
          </cell>
          <cell r="O786" t="str">
            <v>Universitas Muhammadiyah Malang</v>
          </cell>
          <cell r="P786">
            <v>2017</v>
          </cell>
          <cell r="Q786">
            <v>43088</v>
          </cell>
          <cell r="R786">
            <v>43313</v>
          </cell>
          <cell r="S786" t="str">
            <v>Definitif</v>
          </cell>
          <cell r="T786" t="str">
            <v>Staf Bagian Evaluasi Pelaporan</v>
          </cell>
          <cell r="U786" t="str">
            <v>Staf Bagian Evaluasi Pelaporan</v>
          </cell>
          <cell r="V786">
            <v>44393</v>
          </cell>
          <cell r="W786" t="str">
            <v>BAGIAN EVALUASI PELAPORAN</v>
          </cell>
          <cell r="X786" t="str">
            <v>BIRO KEUANGAN &amp; AKUNTANSI</v>
          </cell>
          <cell r="Y786" t="str">
            <v>Support</v>
          </cell>
          <cell r="Z786">
            <v>5</v>
          </cell>
          <cell r="AA786">
            <v>4</v>
          </cell>
          <cell r="AB786">
            <v>44424</v>
          </cell>
          <cell r="AC786">
            <v>6900000</v>
          </cell>
          <cell r="AD786">
            <v>766667</v>
          </cell>
          <cell r="AE786">
            <v>1095383.333333333</v>
          </cell>
          <cell r="AF786">
            <v>0</v>
          </cell>
          <cell r="AG786">
            <v>8762050.3333333321</v>
          </cell>
          <cell r="AH786">
            <v>5175000</v>
          </cell>
          <cell r="AI786">
            <v>575000</v>
          </cell>
          <cell r="AJ786">
            <v>1095383.333333333</v>
          </cell>
          <cell r="AK786">
            <v>0</v>
          </cell>
          <cell r="AL786">
            <v>6845383.333333333</v>
          </cell>
          <cell r="AM786" t="str">
            <v>A</v>
          </cell>
          <cell r="AN786" t="str">
            <v>-</v>
          </cell>
          <cell r="AO786" t="str">
            <v>-</v>
          </cell>
          <cell r="AP786" t="str">
            <v>BKA</v>
          </cell>
          <cell r="AQ786" t="str">
            <v>-</v>
          </cell>
          <cell r="AR786" t="str">
            <v>TADM</v>
          </cell>
          <cell r="AS786" t="str">
            <v>TADM</v>
          </cell>
          <cell r="AT786" t="str">
            <v>-</v>
          </cell>
          <cell r="AU786" t="str">
            <v>KT</v>
          </cell>
          <cell r="AV786" t="str">
            <v>NT</v>
          </cell>
          <cell r="AW786" t="str">
            <v>F</v>
          </cell>
        </row>
        <row r="787">
          <cell r="C787">
            <v>945861</v>
          </cell>
          <cell r="D787" t="str">
            <v>Nganjuk</v>
          </cell>
          <cell r="E787">
            <v>34615</v>
          </cell>
          <cell r="F787" t="str">
            <v>P</v>
          </cell>
          <cell r="G787" t="str">
            <v>Islam</v>
          </cell>
          <cell r="H787" t="str">
            <v>K/-</v>
          </cell>
          <cell r="I787" t="str">
            <v>3578262606920004</v>
          </cell>
          <cell r="J787" t="str">
            <v>Jl. HKSN No 35 Sumberan Balas Klumprik, Surabaya</v>
          </cell>
          <cell r="K787"/>
          <cell r="L787"/>
          <cell r="M787" t="str">
            <v>D4</v>
          </cell>
          <cell r="N787" t="str">
            <v>Teknik Desain &amp; Manufaktur</v>
          </cell>
          <cell r="O787" t="str">
            <v>Politeknik Perkapalan Negeri Surabaya</v>
          </cell>
          <cell r="P787">
            <v>2016</v>
          </cell>
          <cell r="Q787">
            <v>43313</v>
          </cell>
          <cell r="R787">
            <v>43525</v>
          </cell>
          <cell r="S787" t="str">
            <v>Pjs.</v>
          </cell>
          <cell r="T787" t="str">
            <v xml:space="preserve">Supervisor Cetak 3  </v>
          </cell>
          <cell r="U787" t="str">
            <v xml:space="preserve">Pjs. Supervisor Cetak 3  </v>
          </cell>
          <cell r="V787">
            <v>43559</v>
          </cell>
          <cell r="W787" t="str">
            <v>BAGIAN PRODUKSI 1</v>
          </cell>
          <cell r="X787" t="str">
            <v>PABRIK PENGECORAN</v>
          </cell>
          <cell r="Y787" t="str">
            <v>Core</v>
          </cell>
          <cell r="Z787">
            <v>4</v>
          </cell>
          <cell r="AA787">
            <v>4</v>
          </cell>
          <cell r="AB787">
            <v>44424</v>
          </cell>
          <cell r="AC787">
            <v>6900000</v>
          </cell>
          <cell r="AD787">
            <v>766667</v>
          </cell>
          <cell r="AE787">
            <v>-537109.66666666698</v>
          </cell>
          <cell r="AF787">
            <v>1871793</v>
          </cell>
          <cell r="AG787">
            <v>9001350.3333333321</v>
          </cell>
          <cell r="AH787">
            <v>5175000</v>
          </cell>
          <cell r="AI787">
            <v>575000</v>
          </cell>
          <cell r="AJ787">
            <v>-537109.66666666698</v>
          </cell>
          <cell r="AK787">
            <v>935896.5</v>
          </cell>
          <cell r="AL787">
            <v>6148786.833333333</v>
          </cell>
          <cell r="AM787" t="str">
            <v>A</v>
          </cell>
          <cell r="AN787" t="str">
            <v>-</v>
          </cell>
          <cell r="AO787" t="str">
            <v>-</v>
          </cell>
          <cell r="AP787" t="str">
            <v>FOU</v>
          </cell>
          <cell r="AQ787" t="str">
            <v>-</v>
          </cell>
          <cell r="AR787" t="str">
            <v>TTL</v>
          </cell>
          <cell r="AS787" t="str">
            <v>TTL</v>
          </cell>
          <cell r="AT787" t="str">
            <v>BP</v>
          </cell>
          <cell r="AU787" t="str">
            <v>KT</v>
          </cell>
          <cell r="AV787" t="str">
            <v>T</v>
          </cell>
          <cell r="AW787" t="str">
            <v>E</v>
          </cell>
        </row>
        <row r="788">
          <cell r="C788">
            <v>945828</v>
          </cell>
          <cell r="D788" t="str">
            <v>Ambon</v>
          </cell>
          <cell r="E788">
            <v>34625</v>
          </cell>
          <cell r="F788" t="str">
            <v>P</v>
          </cell>
          <cell r="G788" t="str">
            <v>Islam</v>
          </cell>
          <cell r="H788" t="str">
            <v>BK</v>
          </cell>
          <cell r="I788" t="str">
            <v>3672081506690001</v>
          </cell>
          <cell r="J788" t="str">
            <v>Villa Jasmine I/E10</v>
          </cell>
          <cell r="K788"/>
          <cell r="L788" t="str">
            <v>rizkyoktavian@barata.id</v>
          </cell>
          <cell r="M788" t="str">
            <v>S1</v>
          </cell>
          <cell r="N788" t="str">
            <v>Teknik Elektro</v>
          </cell>
          <cell r="O788" t="str">
            <v>Institut Teknologi Sepuluh Nopember</v>
          </cell>
          <cell r="P788">
            <v>2017</v>
          </cell>
          <cell r="Q788">
            <v>43313</v>
          </cell>
          <cell r="R788">
            <v>43525</v>
          </cell>
          <cell r="S788" t="str">
            <v>Definitif</v>
          </cell>
          <cell r="T788" t="str">
            <v>Staf Bidang Perencanaan Korporasi</v>
          </cell>
          <cell r="U788" t="str">
            <v>Staf Bidang Perencanaan Korporasi</v>
          </cell>
          <cell r="V788">
            <v>44166</v>
          </cell>
          <cell r="W788" t="str">
            <v>BIDANG PERENCANAAN KORPORASI</v>
          </cell>
          <cell r="X788" t="str">
            <v>BIRO PENGEMBANGAN USAHA</v>
          </cell>
          <cell r="Y788" t="str">
            <v>Support</v>
          </cell>
          <cell r="Z788">
            <v>5</v>
          </cell>
          <cell r="AA788">
            <v>4</v>
          </cell>
          <cell r="AB788">
            <v>44424</v>
          </cell>
          <cell r="AC788">
            <v>6900000</v>
          </cell>
          <cell r="AD788">
            <v>766667</v>
          </cell>
          <cell r="AE788">
            <v>1095383.333333333</v>
          </cell>
          <cell r="AF788">
            <v>0</v>
          </cell>
          <cell r="AG788">
            <v>8762050.3333333321</v>
          </cell>
          <cell r="AH788">
            <v>5175000</v>
          </cell>
          <cell r="AI788">
            <v>575000</v>
          </cell>
          <cell r="AJ788">
            <v>1095383.333333333</v>
          </cell>
          <cell r="AK788">
            <v>0</v>
          </cell>
          <cell r="AL788">
            <v>6845383.333333333</v>
          </cell>
          <cell r="AM788" t="str">
            <v>A</v>
          </cell>
          <cell r="AN788" t="str">
            <v>H</v>
          </cell>
          <cell r="AO788">
            <v>44743</v>
          </cell>
          <cell r="AP788" t="str">
            <v>BPU</v>
          </cell>
          <cell r="AQ788" t="str">
            <v>-</v>
          </cell>
          <cell r="AR788" t="str">
            <v>TADM</v>
          </cell>
          <cell r="AS788" t="str">
            <v>TPEM</v>
          </cell>
          <cell r="AT788" t="str">
            <v>-</v>
          </cell>
          <cell r="AU788" t="str">
            <v>KT</v>
          </cell>
          <cell r="AV788" t="str">
            <v>T</v>
          </cell>
          <cell r="AW788" t="str">
            <v>F</v>
          </cell>
        </row>
        <row r="789">
          <cell r="C789">
            <v>945701</v>
          </cell>
          <cell r="D789" t="str">
            <v>Surabaya</v>
          </cell>
          <cell r="E789">
            <v>34627</v>
          </cell>
          <cell r="F789" t="str">
            <v>P</v>
          </cell>
          <cell r="G789" t="str">
            <v>Islam</v>
          </cell>
          <cell r="H789" t="str">
            <v>K/1</v>
          </cell>
          <cell r="I789" t="str">
            <v>3301220701960004</v>
          </cell>
          <cell r="J789"/>
          <cell r="K789"/>
          <cell r="L789"/>
          <cell r="M789" t="str">
            <v>S1</v>
          </cell>
          <cell r="N789" t="str">
            <v>Teknik Mesin</v>
          </cell>
          <cell r="O789" t="str">
            <v>Universitas Brawijaya</v>
          </cell>
          <cell r="P789">
            <v>2016</v>
          </cell>
          <cell r="Q789">
            <v>42888</v>
          </cell>
          <cell r="R789">
            <v>43116</v>
          </cell>
          <cell r="S789" t="str">
            <v>Pgs.</v>
          </cell>
          <cell r="T789" t="str">
            <v>Senior Manager Pemasaran</v>
          </cell>
          <cell r="U789" t="str">
            <v>Pgs. Senior Manager Pemasaran</v>
          </cell>
          <cell r="V789">
            <v>44652</v>
          </cell>
          <cell r="W789" t="str">
            <v>BIDANG PEMASARAN</v>
          </cell>
          <cell r="X789" t="str">
            <v>DIVISI PEMBANGKIT</v>
          </cell>
          <cell r="Y789" t="str">
            <v>Core</v>
          </cell>
          <cell r="Z789">
            <v>2</v>
          </cell>
          <cell r="AA789">
            <v>4</v>
          </cell>
          <cell r="AB789">
            <v>44424</v>
          </cell>
          <cell r="AC789">
            <v>6900000</v>
          </cell>
          <cell r="AD789">
            <v>766667</v>
          </cell>
          <cell r="AE789">
            <v>178568.83333333302</v>
          </cell>
          <cell r="AF789">
            <v>2775000</v>
          </cell>
          <cell r="AG789">
            <v>10620235.833333332</v>
          </cell>
          <cell r="AH789">
            <v>5175000</v>
          </cell>
          <cell r="AI789">
            <v>575000</v>
          </cell>
          <cell r="AJ789">
            <v>178568.83333333302</v>
          </cell>
          <cell r="AK789">
            <v>1387500</v>
          </cell>
          <cell r="AL789">
            <v>7316068.833333333</v>
          </cell>
          <cell r="AM789" t="str">
            <v>A</v>
          </cell>
          <cell r="AN789" t="str">
            <v>-</v>
          </cell>
          <cell r="AO789" t="str">
            <v>-</v>
          </cell>
          <cell r="AP789" t="str">
            <v>DPM</v>
          </cell>
          <cell r="AQ789" t="str">
            <v>PEM</v>
          </cell>
          <cell r="AR789" t="str">
            <v>TPEM</v>
          </cell>
          <cell r="AS789" t="str">
            <v>TPEM</v>
          </cell>
          <cell r="AT789" t="str">
            <v>-</v>
          </cell>
          <cell r="AU789" t="str">
            <v>KT</v>
          </cell>
          <cell r="AV789" t="str">
            <v>T</v>
          </cell>
          <cell r="AW789" t="str">
            <v>F</v>
          </cell>
        </row>
        <row r="790">
          <cell r="C790">
            <v>945698</v>
          </cell>
          <cell r="D790" t="str">
            <v>Sidoarjo</v>
          </cell>
          <cell r="E790">
            <v>34628</v>
          </cell>
          <cell r="F790" t="str">
            <v>P</v>
          </cell>
          <cell r="G790" t="str">
            <v>Islam</v>
          </cell>
          <cell r="H790" t="str">
            <v>BK</v>
          </cell>
          <cell r="I790" t="str">
            <v>3515122110940001</v>
          </cell>
          <cell r="J790"/>
          <cell r="K790"/>
          <cell r="L790"/>
          <cell r="M790" t="str">
            <v>S1</v>
          </cell>
          <cell r="N790" t="str">
            <v>Teknik Mesin</v>
          </cell>
          <cell r="O790" t="str">
            <v>Universitas Jember</v>
          </cell>
          <cell r="P790">
            <v>2016</v>
          </cell>
          <cell r="Q790">
            <v>42888</v>
          </cell>
          <cell r="R790">
            <v>43206</v>
          </cell>
          <cell r="S790" t="str">
            <v>Definitif</v>
          </cell>
          <cell r="T790" t="str">
            <v>Staf Bagian Administrasi Penjualan</v>
          </cell>
          <cell r="U790" t="str">
            <v>Staf Bagian Administrasi Penjualan</v>
          </cell>
          <cell r="V790">
            <v>44061</v>
          </cell>
          <cell r="W790" t="str">
            <v>BAGIAN ADMINISTRASI PENJUALAN</v>
          </cell>
          <cell r="X790" t="str">
            <v>DIVISI INDUSTRI GULA &amp; AGRO</v>
          </cell>
          <cell r="Y790" t="str">
            <v>Support</v>
          </cell>
          <cell r="Z790">
            <v>5</v>
          </cell>
          <cell r="AA790">
            <v>4</v>
          </cell>
          <cell r="AB790">
            <v>44424</v>
          </cell>
          <cell r="AC790">
            <v>6900000</v>
          </cell>
          <cell r="AD790">
            <v>766667</v>
          </cell>
          <cell r="AE790">
            <v>1095383.333333333</v>
          </cell>
          <cell r="AF790">
            <v>0</v>
          </cell>
          <cell r="AG790">
            <v>8762050.3333333321</v>
          </cell>
          <cell r="AH790">
            <v>5175000</v>
          </cell>
          <cell r="AI790">
            <v>575000</v>
          </cell>
          <cell r="AJ790">
            <v>1095383.333333333</v>
          </cell>
          <cell r="AK790">
            <v>0</v>
          </cell>
          <cell r="AL790">
            <v>6845383.333333333</v>
          </cell>
          <cell r="AM790" t="str">
            <v>A</v>
          </cell>
          <cell r="AN790" t="str">
            <v>-</v>
          </cell>
          <cell r="AO790" t="str">
            <v>-</v>
          </cell>
          <cell r="AP790" t="str">
            <v>DGA</v>
          </cell>
          <cell r="AQ790" t="str">
            <v>PEM</v>
          </cell>
          <cell r="AR790" t="str">
            <v>TPEM</v>
          </cell>
          <cell r="AS790" t="str">
            <v>TPEM</v>
          </cell>
          <cell r="AT790" t="str">
            <v>-</v>
          </cell>
          <cell r="AU790" t="str">
            <v>KT</v>
          </cell>
          <cell r="AV790" t="str">
            <v>T</v>
          </cell>
          <cell r="AW790" t="str">
            <v>F</v>
          </cell>
        </row>
        <row r="791">
          <cell r="C791">
            <v>945848</v>
          </cell>
          <cell r="D791" t="str">
            <v>Cilacap</v>
          </cell>
          <cell r="E791">
            <v>34644</v>
          </cell>
          <cell r="F791" t="str">
            <v>P</v>
          </cell>
          <cell r="G791" t="str">
            <v>Islam</v>
          </cell>
          <cell r="H791" t="str">
            <v>BK</v>
          </cell>
          <cell r="I791" t="str">
            <v>3525112003910022</v>
          </cell>
          <cell r="J791"/>
          <cell r="K791"/>
          <cell r="L791"/>
          <cell r="M791" t="str">
            <v>D3</v>
          </cell>
          <cell r="N791" t="str">
            <v>Teknik Mesin</v>
          </cell>
          <cell r="O791" t="str">
            <v>Universitas Diponegoro</v>
          </cell>
          <cell r="P791">
            <v>2016</v>
          </cell>
          <cell r="Q791">
            <v>43313</v>
          </cell>
          <cell r="R791">
            <v>43525</v>
          </cell>
          <cell r="S791" t="str">
            <v>Definitif</v>
          </cell>
          <cell r="T791" t="str">
            <v>Junior Engineer</v>
          </cell>
          <cell r="U791" t="str">
            <v>Junior Engineer</v>
          </cell>
          <cell r="V791" t="str">
            <v>-</v>
          </cell>
          <cell r="W791" t="str">
            <v>BIDANG OPERASI</v>
          </cell>
          <cell r="X791" t="str">
            <v>DIVISI OIL &amp; GAS</v>
          </cell>
          <cell r="Y791" t="str">
            <v>Core</v>
          </cell>
          <cell r="Z791">
            <v>5</v>
          </cell>
          <cell r="AA791">
            <v>3</v>
          </cell>
          <cell r="AB791">
            <v>44424</v>
          </cell>
          <cell r="AC791">
            <v>5900000</v>
          </cell>
          <cell r="AD791">
            <v>655556</v>
          </cell>
          <cell r="AE791">
            <v>560819.44444444403</v>
          </cell>
          <cell r="AF791">
            <v>0</v>
          </cell>
          <cell r="AG791">
            <v>7116375.444444444</v>
          </cell>
          <cell r="AH791">
            <v>4425000</v>
          </cell>
          <cell r="AI791">
            <v>491666.66666666674</v>
          </cell>
          <cell r="AJ791">
            <v>560819.44444444403</v>
          </cell>
          <cell r="AK791">
            <v>0</v>
          </cell>
          <cell r="AL791">
            <v>5477486.111111111</v>
          </cell>
          <cell r="AM791" t="str">
            <v>A</v>
          </cell>
          <cell r="AN791" t="str">
            <v>H</v>
          </cell>
          <cell r="AO791">
            <v>44743</v>
          </cell>
          <cell r="AP791" t="str">
            <v>DMG</v>
          </cell>
          <cell r="AQ791" t="str">
            <v>OPS</v>
          </cell>
          <cell r="AR791" t="str">
            <v>TTL</v>
          </cell>
          <cell r="AS791" t="str">
            <v>TTL</v>
          </cell>
          <cell r="AT791" t="str">
            <v>-</v>
          </cell>
          <cell r="AU791" t="str">
            <v>KT</v>
          </cell>
          <cell r="AV791" t="str">
            <v>T</v>
          </cell>
          <cell r="AW791" t="str">
            <v>D</v>
          </cell>
        </row>
        <row r="792">
          <cell r="C792">
            <v>945882</v>
          </cell>
          <cell r="D792" t="str">
            <v>Bireun</v>
          </cell>
          <cell r="E792">
            <v>34649</v>
          </cell>
          <cell r="F792" t="str">
            <v>P</v>
          </cell>
          <cell r="G792" t="str">
            <v>Islam</v>
          </cell>
          <cell r="H792" t="str">
            <v>BK</v>
          </cell>
          <cell r="I792"/>
          <cell r="J792"/>
          <cell r="K792"/>
          <cell r="L792" t="str">
            <v>alvinquntara@barata.id</v>
          </cell>
          <cell r="M792" t="str">
            <v>S1</v>
          </cell>
          <cell r="N792" t="str">
            <v>Teknik Mesin</v>
          </cell>
          <cell r="O792" t="str">
            <v>Universitas Islam Riau</v>
          </cell>
          <cell r="P792">
            <v>2017</v>
          </cell>
          <cell r="Q792">
            <v>43696</v>
          </cell>
          <cell r="R792">
            <v>43906</v>
          </cell>
          <cell r="S792" t="str">
            <v>Definitif</v>
          </cell>
          <cell r="T792" t="str">
            <v>Staf Bagian Teknik</v>
          </cell>
          <cell r="U792" t="str">
            <v>Staf Bagian Teknik</v>
          </cell>
          <cell r="V792">
            <v>43967</v>
          </cell>
          <cell r="W792" t="str">
            <v>BAGIAN TEKNIK</v>
          </cell>
          <cell r="X792" t="str">
            <v>DIVISI INDUSTRI KOMPONEN &amp; PERMESINAN</v>
          </cell>
          <cell r="Y792" t="str">
            <v>Core</v>
          </cell>
          <cell r="Z792">
            <v>5</v>
          </cell>
          <cell r="AA792">
            <v>4</v>
          </cell>
          <cell r="AB792">
            <v>44424</v>
          </cell>
          <cell r="AC792">
            <v>6900000</v>
          </cell>
          <cell r="AD792">
            <v>766667</v>
          </cell>
          <cell r="AE792">
            <v>222783.33333333302</v>
          </cell>
          <cell r="AF792">
            <v>0</v>
          </cell>
          <cell r="AG792">
            <v>7889450.333333333</v>
          </cell>
          <cell r="AH792">
            <v>3450000</v>
          </cell>
          <cell r="AI792">
            <v>0</v>
          </cell>
          <cell r="AJ792">
            <v>0</v>
          </cell>
          <cell r="AK792">
            <v>0</v>
          </cell>
          <cell r="AL792">
            <v>3450000</v>
          </cell>
          <cell r="AM792" t="str">
            <v>A</v>
          </cell>
          <cell r="AN792" t="str">
            <v>H</v>
          </cell>
          <cell r="AO792">
            <v>44562</v>
          </cell>
          <cell r="AP792" t="str">
            <v>DKP</v>
          </cell>
          <cell r="AQ792" t="str">
            <v>PEM</v>
          </cell>
          <cell r="AR792" t="str">
            <v>TTL</v>
          </cell>
          <cell r="AS792" t="str">
            <v>TTL</v>
          </cell>
          <cell r="AT792" t="str">
            <v>-</v>
          </cell>
          <cell r="AU792" t="str">
            <v>KT</v>
          </cell>
          <cell r="AV792" t="str">
            <v>T</v>
          </cell>
          <cell r="AW792" t="str">
            <v>F</v>
          </cell>
        </row>
        <row r="793">
          <cell r="C793">
            <v>945867</v>
          </cell>
          <cell r="D793" t="str">
            <v>Nganjuk</v>
          </cell>
          <cell r="E793">
            <v>34665</v>
          </cell>
          <cell r="F793" t="str">
            <v>P</v>
          </cell>
          <cell r="G793" t="str">
            <v>Islam</v>
          </cell>
          <cell r="H793" t="str">
            <v>BK</v>
          </cell>
          <cell r="I793" t="str">
            <v>3518132711940001</v>
          </cell>
          <cell r="J793" t="str">
            <v>Nginden Kota 3 No 23, Surabaya</v>
          </cell>
          <cell r="K793"/>
          <cell r="L793"/>
          <cell r="M793" t="str">
            <v>D4</v>
          </cell>
          <cell r="N793" t="str">
            <v>Teknik Perpipaan</v>
          </cell>
          <cell r="O793" t="str">
            <v>Politeknik Perkapalan Negeri Surabaya</v>
          </cell>
          <cell r="P793">
            <v>2017</v>
          </cell>
          <cell r="Q793">
            <v>43313</v>
          </cell>
          <cell r="R793">
            <v>43525</v>
          </cell>
          <cell r="S793" t="str">
            <v>Definitif</v>
          </cell>
          <cell r="T793" t="str">
            <v xml:space="preserve">Staf  </v>
          </cell>
          <cell r="U793" t="str">
            <v xml:space="preserve">Staf  </v>
          </cell>
          <cell r="V793" t="str">
            <v>-</v>
          </cell>
          <cell r="W793" t="str">
            <v>UNIT PENGENDALIAN KUALITAS</v>
          </cell>
          <cell r="X793" t="str">
            <v>PABRIK HIDROMEKANIKAL TEGAL</v>
          </cell>
          <cell r="Y793" t="str">
            <v>Core</v>
          </cell>
          <cell r="Z793">
            <v>5</v>
          </cell>
          <cell r="AA793">
            <v>4</v>
          </cell>
          <cell r="AB793">
            <v>44424</v>
          </cell>
          <cell r="AC793">
            <v>6900000</v>
          </cell>
          <cell r="AD793">
            <v>766667</v>
          </cell>
          <cell r="AE793">
            <v>456083.33333333302</v>
          </cell>
          <cell r="AF793">
            <v>0</v>
          </cell>
          <cell r="AG793">
            <v>8122750.333333333</v>
          </cell>
          <cell r="AH793">
            <v>5175000</v>
          </cell>
          <cell r="AI793">
            <v>575000</v>
          </cell>
          <cell r="AJ793">
            <v>456083.33333333302</v>
          </cell>
          <cell r="AK793">
            <v>0</v>
          </cell>
          <cell r="AL793">
            <v>6206083.333333333</v>
          </cell>
          <cell r="AM793" t="str">
            <v>A</v>
          </cell>
          <cell r="AN793" t="str">
            <v>-</v>
          </cell>
          <cell r="AO793" t="str">
            <v>-</v>
          </cell>
          <cell r="AP793" t="str">
            <v>TGL</v>
          </cell>
          <cell r="AQ793" t="str">
            <v>-</v>
          </cell>
          <cell r="AR793" t="str">
            <v>TTL</v>
          </cell>
          <cell r="AS793" t="str">
            <v>TL</v>
          </cell>
          <cell r="AT793" t="str">
            <v>-</v>
          </cell>
          <cell r="AU793" t="str">
            <v>KT</v>
          </cell>
          <cell r="AV793" t="str">
            <v>T</v>
          </cell>
          <cell r="AW793" t="str">
            <v>E</v>
          </cell>
        </row>
        <row r="794">
          <cell r="C794">
            <v>945840</v>
          </cell>
          <cell r="D794" t="str">
            <v>Karanganyar</v>
          </cell>
          <cell r="E794">
            <v>34671</v>
          </cell>
          <cell r="F794" t="str">
            <v>P</v>
          </cell>
          <cell r="G794" t="str">
            <v>Islam</v>
          </cell>
          <cell r="H794" t="str">
            <v>K/-</v>
          </cell>
          <cell r="I794" t="str">
            <v>3313010312940003</v>
          </cell>
          <cell r="J794" t="str">
            <v>Klumpit RT 01 RW 1 Jatiwarno Jatipuro Karanganyar</v>
          </cell>
          <cell r="K794"/>
          <cell r="L794"/>
          <cell r="M794" t="str">
            <v>S1</v>
          </cell>
          <cell r="N794" t="str">
            <v>Teknik Mesin</v>
          </cell>
          <cell r="O794" t="str">
            <v>Institut Teknologi Sepuluh Nopember</v>
          </cell>
          <cell r="P794">
            <v>2017</v>
          </cell>
          <cell r="Q794">
            <v>43313</v>
          </cell>
          <cell r="R794">
            <v>43525</v>
          </cell>
          <cell r="S794" t="str">
            <v>Definitif</v>
          </cell>
          <cell r="T794" t="str">
            <v>Staf Bidang Operasi</v>
          </cell>
          <cell r="U794" t="str">
            <v>Staf Bidang Operasi</v>
          </cell>
          <cell r="V794">
            <v>44181</v>
          </cell>
          <cell r="W794" t="str">
            <v>BIDANG OPERASI</v>
          </cell>
          <cell r="X794" t="str">
            <v>DIVISI INDUSTRI GULA &amp; AGRO</v>
          </cell>
          <cell r="Y794" t="str">
            <v>Core</v>
          </cell>
          <cell r="Z794">
            <v>5</v>
          </cell>
          <cell r="AA794">
            <v>4</v>
          </cell>
          <cell r="AB794">
            <v>44424</v>
          </cell>
          <cell r="AC794">
            <v>6900000</v>
          </cell>
          <cell r="AD794">
            <v>766667</v>
          </cell>
          <cell r="AE794">
            <v>822383.33333333302</v>
          </cell>
          <cell r="AF794">
            <v>0</v>
          </cell>
          <cell r="AG794">
            <v>8489050.3333333321</v>
          </cell>
          <cell r="AH794">
            <v>5175000</v>
          </cell>
          <cell r="AI794">
            <v>575000</v>
          </cell>
          <cell r="AJ794">
            <v>822383.33333333302</v>
          </cell>
          <cell r="AK794">
            <v>0</v>
          </cell>
          <cell r="AL794">
            <v>6572383.333333333</v>
          </cell>
          <cell r="AM794" t="str">
            <v>A</v>
          </cell>
          <cell r="AN794" t="str">
            <v>-</v>
          </cell>
          <cell r="AO794" t="str">
            <v>-</v>
          </cell>
          <cell r="AP794" t="str">
            <v>DGA</v>
          </cell>
          <cell r="AQ794" t="str">
            <v>OPS</v>
          </cell>
          <cell r="AR794" t="str">
            <v>TTL</v>
          </cell>
          <cell r="AS794" t="str">
            <v>TTL</v>
          </cell>
          <cell r="AT794" t="str">
            <v>-</v>
          </cell>
          <cell r="AU794" t="str">
            <v>KT</v>
          </cell>
          <cell r="AV794" t="str">
            <v>T</v>
          </cell>
          <cell r="AW794" t="str">
            <v>F</v>
          </cell>
        </row>
        <row r="795">
          <cell r="C795">
            <v>946243</v>
          </cell>
          <cell r="D795" t="str">
            <v>Cilegon</v>
          </cell>
          <cell r="E795">
            <v>34678</v>
          </cell>
          <cell r="F795" t="str">
            <v>P</v>
          </cell>
          <cell r="G795" t="str">
            <v>Islam</v>
          </cell>
          <cell r="H795" t="str">
            <v>BK</v>
          </cell>
          <cell r="I795" t="str">
            <v>3672081012940003</v>
          </cell>
          <cell r="J795" t="str">
            <v>Link Ciriu Rt 001/006 Kel.Semangraya Kec.Citangkil Cilegon</v>
          </cell>
          <cell r="K795"/>
          <cell r="L795"/>
          <cell r="M795" t="str">
            <v>SMA/SMK</v>
          </cell>
          <cell r="N795" t="str">
            <v>Keagamaan</v>
          </cell>
          <cell r="O795"/>
          <cell r="P795" t="str">
            <v>-</v>
          </cell>
          <cell r="Q795">
            <v>43374</v>
          </cell>
          <cell r="R795">
            <v>43374</v>
          </cell>
          <cell r="S795" t="str">
            <v>Definitif</v>
          </cell>
          <cell r="T795" t="str">
            <v>Pelaksana Pemeriksa Barang</v>
          </cell>
          <cell r="U795" t="str">
            <v>Pelaksana Pemeriksa Barang</v>
          </cell>
          <cell r="V795">
            <v>44105</v>
          </cell>
          <cell r="W795" t="str">
            <v>UNIT PENGENDALIAN KUALITAS</v>
          </cell>
          <cell r="X795" t="str">
            <v>PABRIK KOMPONEN TURBIN</v>
          </cell>
          <cell r="Y795" t="str">
            <v>Core</v>
          </cell>
          <cell r="Z795">
            <v>6</v>
          </cell>
          <cell r="AA795">
            <v>1</v>
          </cell>
          <cell r="AB795">
            <v>44424</v>
          </cell>
          <cell r="AC795">
            <v>4500000</v>
          </cell>
          <cell r="AD795">
            <v>500000</v>
          </cell>
          <cell r="AE795">
            <v>-293911.16666666698</v>
          </cell>
          <cell r="AF795">
            <v>0</v>
          </cell>
          <cell r="AG795">
            <v>4706088.833333333</v>
          </cell>
          <cell r="AH795">
            <v>2250000</v>
          </cell>
          <cell r="AI795">
            <v>0</v>
          </cell>
          <cell r="AJ795">
            <v>0</v>
          </cell>
          <cell r="AK795">
            <v>0</v>
          </cell>
          <cell r="AL795">
            <v>2250000</v>
          </cell>
          <cell r="AM795" t="str">
            <v>A</v>
          </cell>
          <cell r="AN795" t="str">
            <v>-</v>
          </cell>
          <cell r="AO795">
            <v>44636</v>
          </cell>
          <cell r="AP795" t="str">
            <v>PKT</v>
          </cell>
          <cell r="AQ795" t="str">
            <v>-</v>
          </cell>
          <cell r="AR795" t="str">
            <v>TTL</v>
          </cell>
          <cell r="AS795" t="str">
            <v>TL</v>
          </cell>
          <cell r="AT795" t="str">
            <v>-</v>
          </cell>
          <cell r="AU795" t="str">
            <v>KT</v>
          </cell>
          <cell r="AV795" t="str">
            <v>NT</v>
          </cell>
          <cell r="AW795" t="str">
            <v>C</v>
          </cell>
        </row>
        <row r="796">
          <cell r="C796">
            <v>946319</v>
          </cell>
          <cell r="D796" t="str">
            <v>Gresik</v>
          </cell>
          <cell r="E796">
            <v>34694</v>
          </cell>
          <cell r="F796" t="str">
            <v>P</v>
          </cell>
          <cell r="G796" t="str">
            <v>Islam</v>
          </cell>
          <cell r="H796" t="str">
            <v>K/1</v>
          </cell>
          <cell r="I796"/>
          <cell r="J796"/>
          <cell r="K796"/>
          <cell r="L796"/>
          <cell r="M796" t="str">
            <v>SMK</v>
          </cell>
          <cell r="N796" t="str">
            <v>Teknik Mesin</v>
          </cell>
          <cell r="O796"/>
          <cell r="P796" t="str">
            <v>-</v>
          </cell>
          <cell r="Q796">
            <v>43877</v>
          </cell>
          <cell r="R796">
            <v>44243</v>
          </cell>
          <cell r="S796" t="str">
            <v>Definitif</v>
          </cell>
          <cell r="T796" t="str">
            <v>Pelaksana Las Listrik Manual</v>
          </cell>
          <cell r="U796" t="str">
            <v>Pelaksana Las Listrik Manual</v>
          </cell>
          <cell r="V796" t="str">
            <v>-</v>
          </cell>
          <cell r="W796" t="str">
            <v>BAGIAN PRODUKSI PABRIK PERALATAN INDUSTRI 2</v>
          </cell>
          <cell r="X796" t="str">
            <v>PABRIK PERALATAN INDUSTRI</v>
          </cell>
          <cell r="Y796" t="str">
            <v>Core</v>
          </cell>
          <cell r="Z796">
            <v>6</v>
          </cell>
          <cell r="AA796">
            <v>1</v>
          </cell>
          <cell r="AB796">
            <v>44424</v>
          </cell>
          <cell r="AC796">
            <v>4500000</v>
          </cell>
          <cell r="AD796">
            <v>500000</v>
          </cell>
          <cell r="AE796">
            <v>35100</v>
          </cell>
          <cell r="AF796">
            <v>0</v>
          </cell>
          <cell r="AG796">
            <v>5035100</v>
          </cell>
          <cell r="AH796">
            <v>2250000</v>
          </cell>
          <cell r="AI796">
            <v>0</v>
          </cell>
          <cell r="AJ796">
            <v>0</v>
          </cell>
          <cell r="AK796">
            <v>0</v>
          </cell>
          <cell r="AL796">
            <v>2250000</v>
          </cell>
          <cell r="AM796" t="str">
            <v>A</v>
          </cell>
          <cell r="AN796" t="str">
            <v>H</v>
          </cell>
          <cell r="AO796">
            <v>44562</v>
          </cell>
          <cell r="AP796" t="str">
            <v>PPI</v>
          </cell>
          <cell r="AQ796" t="str">
            <v>-</v>
          </cell>
          <cell r="AR796" t="str">
            <v>TL</v>
          </cell>
          <cell r="AS796" t="str">
            <v>TL</v>
          </cell>
          <cell r="AT796" t="str">
            <v>BP</v>
          </cell>
          <cell r="AU796" t="str">
            <v>KT</v>
          </cell>
          <cell r="AV796" t="str">
            <v>T</v>
          </cell>
          <cell r="AW796" t="str">
            <v>C</v>
          </cell>
        </row>
        <row r="797">
          <cell r="C797">
            <v>955781</v>
          </cell>
          <cell r="D797" t="str">
            <v>Pati</v>
          </cell>
          <cell r="E797">
            <v>34709</v>
          </cell>
          <cell r="F797" t="str">
            <v>W</v>
          </cell>
          <cell r="G797" t="str">
            <v>Islam</v>
          </cell>
          <cell r="H797" t="str">
            <v>BS</v>
          </cell>
          <cell r="I797" t="str">
            <v>3318025001950002</v>
          </cell>
          <cell r="J797"/>
          <cell r="K797"/>
          <cell r="L797"/>
          <cell r="M797" t="str">
            <v>S1</v>
          </cell>
          <cell r="N797" t="str">
            <v>Akuntansi</v>
          </cell>
          <cell r="O797" t="str">
            <v>Universitas Diponegoro</v>
          </cell>
          <cell r="P797">
            <v>2017</v>
          </cell>
          <cell r="Q797">
            <v>43088</v>
          </cell>
          <cell r="R797">
            <v>43313</v>
          </cell>
          <cell r="S797" t="str">
            <v>Definitif</v>
          </cell>
          <cell r="T797" t="str">
            <v>Staf Bagian Administrasi Keuangan</v>
          </cell>
          <cell r="U797" t="str">
            <v>Staf Bagian Administrasi Keuangan</v>
          </cell>
          <cell r="V797">
            <v>44166</v>
          </cell>
          <cell r="W797" t="str">
            <v>BIDANG KEUANGAN &amp; SDM</v>
          </cell>
          <cell r="X797" t="str">
            <v>DIVISI INDUSTRI KOMPONEN &amp; PERMESINAN</v>
          </cell>
          <cell r="Y797" t="str">
            <v>Support</v>
          </cell>
          <cell r="Z797">
            <v>5</v>
          </cell>
          <cell r="AA797">
            <v>4</v>
          </cell>
          <cell r="AB797">
            <v>44424</v>
          </cell>
          <cell r="AC797">
            <v>6900000</v>
          </cell>
          <cell r="AD797">
            <v>766667</v>
          </cell>
          <cell r="AE797">
            <v>1368383.333333333</v>
          </cell>
          <cell r="AF797">
            <v>0</v>
          </cell>
          <cell r="AG797">
            <v>9035050.3333333321</v>
          </cell>
          <cell r="AH797">
            <v>5175000</v>
          </cell>
          <cell r="AI797">
            <v>575000</v>
          </cell>
          <cell r="AJ797">
            <v>1368383.333333333</v>
          </cell>
          <cell r="AK797">
            <v>0</v>
          </cell>
          <cell r="AL797">
            <v>7118383.333333333</v>
          </cell>
          <cell r="AM797" t="str">
            <v>A</v>
          </cell>
          <cell r="AN797" t="str">
            <v>-</v>
          </cell>
          <cell r="AO797" t="str">
            <v>-</v>
          </cell>
          <cell r="AP797" t="str">
            <v>DKP</v>
          </cell>
          <cell r="AQ797" t="str">
            <v>KSD</v>
          </cell>
          <cell r="AR797" t="str">
            <v>TADM</v>
          </cell>
          <cell r="AS797" t="str">
            <v>TADM</v>
          </cell>
          <cell r="AT797" t="str">
            <v>-</v>
          </cell>
          <cell r="AU797" t="str">
            <v>KT</v>
          </cell>
          <cell r="AV797" t="str">
            <v>NT</v>
          </cell>
          <cell r="AW797" t="str">
            <v>F</v>
          </cell>
        </row>
        <row r="798">
          <cell r="C798">
            <v>955885</v>
          </cell>
          <cell r="D798" t="str">
            <v>Kediri</v>
          </cell>
          <cell r="E798">
            <v>34739</v>
          </cell>
          <cell r="F798" t="str">
            <v>P</v>
          </cell>
          <cell r="G798" t="str">
            <v>Islam</v>
          </cell>
          <cell r="H798" t="str">
            <v>BK</v>
          </cell>
          <cell r="I798"/>
          <cell r="J798"/>
          <cell r="K798"/>
          <cell r="L798" t="str">
            <v>arighi@barata.id</v>
          </cell>
          <cell r="M798" t="str">
            <v>D4</v>
          </cell>
          <cell r="N798" t="str">
            <v>Teknik  Elektronika</v>
          </cell>
          <cell r="O798" t="str">
            <v>Politeknik Elektronik Negeri Surabaya</v>
          </cell>
          <cell r="P798">
            <v>2017</v>
          </cell>
          <cell r="Q798">
            <v>43696</v>
          </cell>
          <cell r="R798">
            <v>43906</v>
          </cell>
          <cell r="S798" t="str">
            <v>Definitif</v>
          </cell>
          <cell r="T798" t="str">
            <v>Staf</v>
          </cell>
          <cell r="U798" t="str">
            <v>Staf</v>
          </cell>
          <cell r="V798">
            <v>44697</v>
          </cell>
          <cell r="W798" t="str">
            <v>BAGIAN SISTEM TIK / SAP</v>
          </cell>
          <cell r="X798" t="str">
            <v>BIRO SISTEM, MUTU &amp; K3LH</v>
          </cell>
          <cell r="Y798" t="str">
            <v>Support</v>
          </cell>
          <cell r="Z798">
            <v>5</v>
          </cell>
          <cell r="AA798">
            <v>4</v>
          </cell>
          <cell r="AB798">
            <v>44424</v>
          </cell>
          <cell r="AC798">
            <v>6900000</v>
          </cell>
          <cell r="AD798">
            <v>766667</v>
          </cell>
          <cell r="AE798">
            <v>-134516.66666666698</v>
          </cell>
          <cell r="AF798">
            <v>0</v>
          </cell>
          <cell r="AG798">
            <v>7532150.333333333</v>
          </cell>
          <cell r="AH798">
            <v>3450000</v>
          </cell>
          <cell r="AI798">
            <v>0</v>
          </cell>
          <cell r="AJ798">
            <v>0</v>
          </cell>
          <cell r="AK798">
            <v>0</v>
          </cell>
          <cell r="AL798">
            <v>3450000</v>
          </cell>
          <cell r="AM798" t="str">
            <v>A</v>
          </cell>
          <cell r="AN798" t="str">
            <v>-</v>
          </cell>
          <cell r="AO798">
            <v>44697</v>
          </cell>
          <cell r="AP798" t="str">
            <v>BSQ</v>
          </cell>
          <cell r="AQ798" t="str">
            <v>-</v>
          </cell>
          <cell r="AR798" t="str">
            <v>TTL</v>
          </cell>
          <cell r="AS798" t="str">
            <v>TADM</v>
          </cell>
          <cell r="AT798" t="str">
            <v>-</v>
          </cell>
          <cell r="AU798" t="str">
            <v>KT</v>
          </cell>
          <cell r="AV798" t="str">
            <v>T</v>
          </cell>
          <cell r="AW798" t="str">
            <v>E</v>
          </cell>
        </row>
        <row r="799">
          <cell r="C799">
            <v>955868</v>
          </cell>
          <cell r="D799" t="str">
            <v>Pati</v>
          </cell>
          <cell r="E799">
            <v>34750</v>
          </cell>
          <cell r="F799" t="str">
            <v>P</v>
          </cell>
          <cell r="G799" t="str">
            <v>Islam</v>
          </cell>
          <cell r="H799" t="str">
            <v>BK</v>
          </cell>
          <cell r="I799" t="str">
            <v>3318032002950002</v>
          </cell>
          <cell r="J799"/>
          <cell r="K799"/>
          <cell r="L799"/>
          <cell r="M799" t="str">
            <v>D3</v>
          </cell>
          <cell r="N799" t="str">
            <v>Teknik Mesin</v>
          </cell>
          <cell r="O799" t="str">
            <v>Politeknik Negeri Semarang</v>
          </cell>
          <cell r="P799">
            <v>2016</v>
          </cell>
          <cell r="Q799">
            <v>43313</v>
          </cell>
          <cell r="R799">
            <v>43525</v>
          </cell>
          <cell r="S799" t="str">
            <v>Definitif</v>
          </cell>
          <cell r="T799" t="str">
            <v>Junior Quality Engineer</v>
          </cell>
          <cell r="U799" t="str">
            <v>Junior Quality Engineer</v>
          </cell>
          <cell r="V799" t="str">
            <v>-</v>
          </cell>
          <cell r="W799" t="str">
            <v>UNIT PENGENDALIAN KUALITAS</v>
          </cell>
          <cell r="X799" t="str">
            <v>PABRIK HIDROMEKANIKAL TEGAL</v>
          </cell>
          <cell r="Y799" t="str">
            <v>Core</v>
          </cell>
          <cell r="Z799">
            <v>5</v>
          </cell>
          <cell r="AA799">
            <v>3</v>
          </cell>
          <cell r="AB799">
            <v>44424</v>
          </cell>
          <cell r="AC799">
            <v>5900000</v>
          </cell>
          <cell r="AD799">
            <v>655556</v>
          </cell>
          <cell r="AE799">
            <v>530919.44444444403</v>
          </cell>
          <cell r="AF799">
            <v>0</v>
          </cell>
          <cell r="AG799">
            <v>7086475.444444444</v>
          </cell>
          <cell r="AH799">
            <v>4425000</v>
          </cell>
          <cell r="AI799">
            <v>491666.66666666674</v>
          </cell>
          <cell r="AJ799">
            <v>530919.44444444403</v>
          </cell>
          <cell r="AK799">
            <v>0</v>
          </cell>
          <cell r="AL799">
            <v>5447586.111111111</v>
          </cell>
          <cell r="AM799" t="str">
            <v>A</v>
          </cell>
          <cell r="AN799" t="str">
            <v>-</v>
          </cell>
          <cell r="AO799" t="str">
            <v>-</v>
          </cell>
          <cell r="AP799" t="str">
            <v>TGL</v>
          </cell>
          <cell r="AQ799" t="str">
            <v>-</v>
          </cell>
          <cell r="AR799" t="str">
            <v>TTL</v>
          </cell>
          <cell r="AS799" t="str">
            <v>TL</v>
          </cell>
          <cell r="AT799" t="str">
            <v>-</v>
          </cell>
          <cell r="AU799" t="str">
            <v>KT</v>
          </cell>
          <cell r="AV799" t="str">
            <v>T</v>
          </cell>
          <cell r="AW799" t="str">
            <v>D</v>
          </cell>
        </row>
        <row r="800">
          <cell r="C800">
            <v>955879</v>
          </cell>
          <cell r="D800" t="str">
            <v xml:space="preserve">Tuban </v>
          </cell>
          <cell r="E800">
            <v>34760</v>
          </cell>
          <cell r="F800" t="str">
            <v>P</v>
          </cell>
          <cell r="G800" t="str">
            <v>Islam</v>
          </cell>
          <cell r="H800" t="str">
            <v>BK</v>
          </cell>
          <cell r="I800" t="str">
            <v>3672082509820001</v>
          </cell>
          <cell r="J800" t="str">
            <v>Jl. Basuki Rahmad 55 Tuban</v>
          </cell>
          <cell r="K800"/>
          <cell r="L800"/>
          <cell r="M800" t="str">
            <v>S1</v>
          </cell>
          <cell r="N800" t="str">
            <v>Teknik Mesin</v>
          </cell>
          <cell r="O800" t="str">
            <v>Universitas Brawijaya</v>
          </cell>
          <cell r="P800">
            <v>2017</v>
          </cell>
          <cell r="Q800">
            <v>43313</v>
          </cell>
          <cell r="R800">
            <v>43617</v>
          </cell>
          <cell r="S800" t="str">
            <v>Definitif</v>
          </cell>
          <cell r="T800" t="str">
            <v xml:space="preserve">Staf   </v>
          </cell>
          <cell r="U800" t="str">
            <v xml:space="preserve">Staf   </v>
          </cell>
          <cell r="V800" t="str">
            <v>-</v>
          </cell>
          <cell r="W800" t="str">
            <v>BIDANG PEMASARAN</v>
          </cell>
          <cell r="X800" t="str">
            <v>DIVISI OIL &amp; GAS</v>
          </cell>
          <cell r="Y800" t="str">
            <v>Core</v>
          </cell>
          <cell r="Z800">
            <v>5</v>
          </cell>
          <cell r="AA800">
            <v>4</v>
          </cell>
          <cell r="AB800">
            <v>44424</v>
          </cell>
          <cell r="AC800">
            <v>6900000</v>
          </cell>
          <cell r="AD800">
            <v>766667</v>
          </cell>
          <cell r="AE800">
            <v>822383.33333333302</v>
          </cell>
          <cell r="AF800">
            <v>0</v>
          </cell>
          <cell r="AG800">
            <v>8489050.3333333321</v>
          </cell>
          <cell r="AH800">
            <v>5175000</v>
          </cell>
          <cell r="AI800">
            <v>575000</v>
          </cell>
          <cell r="AJ800">
            <v>822383.33333333302</v>
          </cell>
          <cell r="AK800">
            <v>0</v>
          </cell>
          <cell r="AL800">
            <v>6572383.333333333</v>
          </cell>
          <cell r="AM800" t="str">
            <v>A</v>
          </cell>
          <cell r="AN800" t="str">
            <v>H</v>
          </cell>
          <cell r="AO800">
            <v>44743</v>
          </cell>
          <cell r="AP800" t="str">
            <v>DMG</v>
          </cell>
          <cell r="AQ800" t="str">
            <v>PEM</v>
          </cell>
          <cell r="AR800" t="str">
            <v>TTL</v>
          </cell>
          <cell r="AS800" t="str">
            <v>TPEM</v>
          </cell>
          <cell r="AT800" t="str">
            <v>-</v>
          </cell>
          <cell r="AU800" t="str">
            <v>KT</v>
          </cell>
          <cell r="AV800" t="str">
            <v>T</v>
          </cell>
          <cell r="AW800" t="str">
            <v>F</v>
          </cell>
        </row>
        <row r="801">
          <cell r="C801">
            <v>955729</v>
          </cell>
          <cell r="D801" t="str">
            <v>Cirebon</v>
          </cell>
          <cell r="E801">
            <v>34780</v>
          </cell>
          <cell r="F801" t="str">
            <v>P</v>
          </cell>
          <cell r="G801" t="str">
            <v>Islam</v>
          </cell>
          <cell r="H801" t="str">
            <v>K/1</v>
          </cell>
          <cell r="I801" t="str">
            <v>3672080407930001</v>
          </cell>
          <cell r="J801" t="str">
            <v>Dusun Capgawe RT 004 / RW 002 Desa Parapatan Majalengka</v>
          </cell>
          <cell r="K801"/>
          <cell r="L801" t="str">
            <v>rifqiwijaya@barata.id</v>
          </cell>
          <cell r="M801" t="str">
            <v>S1</v>
          </cell>
          <cell r="N801" t="str">
            <v>Teknik Elektro</v>
          </cell>
          <cell r="O801" t="str">
            <v>Universitas Diponegoro</v>
          </cell>
          <cell r="P801">
            <v>2016</v>
          </cell>
          <cell r="Q801">
            <v>42888</v>
          </cell>
          <cell r="R801">
            <v>43116</v>
          </cell>
          <cell r="S801" t="str">
            <v>Definitif</v>
          </cell>
          <cell r="T801" t="str">
            <v xml:space="preserve">Staf   </v>
          </cell>
          <cell r="U801" t="str">
            <v xml:space="preserve">Staf   </v>
          </cell>
          <cell r="V801">
            <v>44410</v>
          </cell>
          <cell r="W801" t="str">
            <v>BIDANG OPERASI</v>
          </cell>
          <cell r="X801" t="str">
            <v>DIVISI OIL &amp; GAS</v>
          </cell>
          <cell r="Y801" t="str">
            <v>Core</v>
          </cell>
          <cell r="Z801">
            <v>5</v>
          </cell>
          <cell r="AA801">
            <v>4</v>
          </cell>
          <cell r="AB801">
            <v>44424</v>
          </cell>
          <cell r="AC801">
            <v>6900000</v>
          </cell>
          <cell r="AD801">
            <v>766667</v>
          </cell>
          <cell r="AE801">
            <v>1095383.333333333</v>
          </cell>
          <cell r="AF801">
            <v>0</v>
          </cell>
          <cell r="AG801">
            <v>8762050.3333333321</v>
          </cell>
          <cell r="AH801">
            <v>5175000</v>
          </cell>
          <cell r="AI801">
            <v>575000</v>
          </cell>
          <cell r="AJ801">
            <v>1095383.333333333</v>
          </cell>
          <cell r="AK801">
            <v>0</v>
          </cell>
          <cell r="AL801">
            <v>6845383.333333333</v>
          </cell>
          <cell r="AM801" t="str">
            <v>A</v>
          </cell>
          <cell r="AN801" t="str">
            <v>-</v>
          </cell>
          <cell r="AO801" t="str">
            <v>-</v>
          </cell>
          <cell r="AP801" t="str">
            <v>DMG</v>
          </cell>
          <cell r="AQ801" t="str">
            <v>OPS</v>
          </cell>
          <cell r="AR801" t="str">
            <v>TTL</v>
          </cell>
          <cell r="AS801" t="str">
            <v>TTL</v>
          </cell>
          <cell r="AT801" t="str">
            <v>-</v>
          </cell>
          <cell r="AU801" t="str">
            <v>KT</v>
          </cell>
          <cell r="AV801" t="str">
            <v>T</v>
          </cell>
          <cell r="AW801" t="str">
            <v>F</v>
          </cell>
        </row>
        <row r="802">
          <cell r="C802">
            <v>955862</v>
          </cell>
          <cell r="D802" t="str">
            <v>Sidoarjo</v>
          </cell>
          <cell r="E802">
            <v>34833</v>
          </cell>
          <cell r="F802" t="str">
            <v>P</v>
          </cell>
          <cell r="G802" t="str">
            <v>Islam</v>
          </cell>
          <cell r="H802" t="str">
            <v>K/-</v>
          </cell>
          <cell r="I802" t="str">
            <v>3515131405950001</v>
          </cell>
          <cell r="J802" t="str">
            <v>Medaeng Kulon RT 20 RW 07, Sidoarjo</v>
          </cell>
          <cell r="K802"/>
          <cell r="L802"/>
          <cell r="M802" t="str">
            <v>S1</v>
          </cell>
          <cell r="N802" t="str">
            <v>Teknik Mesin</v>
          </cell>
          <cell r="O802" t="str">
            <v>Universitas Brawijaya</v>
          </cell>
          <cell r="P802">
            <v>2017</v>
          </cell>
          <cell r="Q802">
            <v>43313</v>
          </cell>
          <cell r="R802">
            <v>43525</v>
          </cell>
          <cell r="S802" t="str">
            <v>Definitif</v>
          </cell>
          <cell r="T802" t="str">
            <v>Staf Unit Pengendalian Kualitas</v>
          </cell>
          <cell r="U802" t="str">
            <v>Staf Unit Pengendalian Kualitas</v>
          </cell>
          <cell r="V802">
            <v>44061</v>
          </cell>
          <cell r="W802" t="str">
            <v xml:space="preserve">UNIT PENGENDALIAN KUALITAS </v>
          </cell>
          <cell r="X802" t="str">
            <v>PABRIK PERALATAN INDUSTRI</v>
          </cell>
          <cell r="Y802" t="str">
            <v>Core</v>
          </cell>
          <cell r="Z802">
            <v>5</v>
          </cell>
          <cell r="AA802">
            <v>4</v>
          </cell>
          <cell r="AB802">
            <v>44424</v>
          </cell>
          <cell r="AC802">
            <v>6900000</v>
          </cell>
          <cell r="AD802">
            <v>766667</v>
          </cell>
          <cell r="AE802">
            <v>822383.33333333302</v>
          </cell>
          <cell r="AF802">
            <v>0</v>
          </cell>
          <cell r="AG802">
            <v>8489050.3333333321</v>
          </cell>
          <cell r="AH802">
            <v>5175000</v>
          </cell>
          <cell r="AI802">
            <v>575000</v>
          </cell>
          <cell r="AJ802">
            <v>822383.33333333302</v>
          </cell>
          <cell r="AK802">
            <v>0</v>
          </cell>
          <cell r="AL802">
            <v>6572383.333333333</v>
          </cell>
          <cell r="AM802" t="str">
            <v>A</v>
          </cell>
          <cell r="AN802" t="str">
            <v>-</v>
          </cell>
          <cell r="AO802" t="str">
            <v>-</v>
          </cell>
          <cell r="AP802" t="str">
            <v>PPI</v>
          </cell>
          <cell r="AQ802" t="str">
            <v>-</v>
          </cell>
          <cell r="AR802" t="str">
            <v>TTL</v>
          </cell>
          <cell r="AS802" t="str">
            <v>TL</v>
          </cell>
          <cell r="AT802" t="str">
            <v>BPP</v>
          </cell>
          <cell r="AU802" t="str">
            <v>KT</v>
          </cell>
          <cell r="AV802" t="str">
            <v>T</v>
          </cell>
          <cell r="AW802" t="str">
            <v>F</v>
          </cell>
        </row>
        <row r="803">
          <cell r="C803">
            <v>956314</v>
          </cell>
          <cell r="D803" t="str">
            <v>Lamongan</v>
          </cell>
          <cell r="E803">
            <v>34836</v>
          </cell>
          <cell r="F803" t="str">
            <v>P</v>
          </cell>
          <cell r="G803" t="str">
            <v>Islam</v>
          </cell>
          <cell r="H803" t="str">
            <v>BK</v>
          </cell>
          <cell r="I803"/>
          <cell r="J803"/>
          <cell r="K803"/>
          <cell r="L803"/>
          <cell r="M803" t="str">
            <v>SMK</v>
          </cell>
          <cell r="N803" t="str">
            <v>Teknik Mesin</v>
          </cell>
          <cell r="O803"/>
          <cell r="P803" t="str">
            <v>-</v>
          </cell>
          <cell r="Q803">
            <v>43877</v>
          </cell>
          <cell r="R803">
            <v>44243</v>
          </cell>
          <cell r="S803" t="str">
            <v>Definitif</v>
          </cell>
          <cell r="T803" t="str">
            <v>Pelaksana Pemeriksa Produk Akhir</v>
          </cell>
          <cell r="U803" t="str">
            <v>Pelaksana Pemeriksa Produk Akhir</v>
          </cell>
          <cell r="V803" t="str">
            <v>-</v>
          </cell>
          <cell r="W803" t="str">
            <v>UNIT PENGENDALIAN KUALITAS</v>
          </cell>
          <cell r="X803" t="str">
            <v>PABRIK PENGECORAN</v>
          </cell>
          <cell r="Y803" t="str">
            <v>Core</v>
          </cell>
          <cell r="Z803">
            <v>6</v>
          </cell>
          <cell r="AA803">
            <v>1</v>
          </cell>
          <cell r="AB803">
            <v>44424</v>
          </cell>
          <cell r="AC803">
            <v>4500000</v>
          </cell>
          <cell r="AD803">
            <v>500000</v>
          </cell>
          <cell r="AE803">
            <v>35100</v>
          </cell>
          <cell r="AF803">
            <v>0</v>
          </cell>
          <cell r="AG803">
            <v>5035100</v>
          </cell>
          <cell r="AH803">
            <v>3375000</v>
          </cell>
          <cell r="AI803">
            <v>375000</v>
          </cell>
          <cell r="AJ803">
            <v>35100</v>
          </cell>
          <cell r="AK803">
            <v>0</v>
          </cell>
          <cell r="AL803">
            <v>3785100</v>
          </cell>
          <cell r="AM803" t="str">
            <v>A</v>
          </cell>
          <cell r="AN803" t="str">
            <v>-</v>
          </cell>
          <cell r="AO803" t="str">
            <v>-</v>
          </cell>
          <cell r="AP803" t="str">
            <v>FOU</v>
          </cell>
          <cell r="AQ803" t="str">
            <v>-</v>
          </cell>
          <cell r="AR803" t="str">
            <v>TTL</v>
          </cell>
          <cell r="AS803" t="str">
            <v>TL</v>
          </cell>
          <cell r="AT803" t="str">
            <v>BPP</v>
          </cell>
          <cell r="AU803" t="str">
            <v>KT</v>
          </cell>
          <cell r="AV803" t="str">
            <v>T</v>
          </cell>
          <cell r="AW803" t="str">
            <v>C</v>
          </cell>
        </row>
        <row r="804">
          <cell r="C804">
            <v>955822</v>
          </cell>
          <cell r="D804" t="str">
            <v>Ponorogo</v>
          </cell>
          <cell r="E804">
            <v>34861</v>
          </cell>
          <cell r="F804" t="str">
            <v>W</v>
          </cell>
          <cell r="G804" t="str">
            <v>Islam</v>
          </cell>
          <cell r="H804" t="str">
            <v>BK</v>
          </cell>
          <cell r="I804" t="str">
            <v>3578204907920001</v>
          </cell>
          <cell r="J804"/>
          <cell r="K804"/>
          <cell r="L804"/>
          <cell r="M804" t="str">
            <v>D4</v>
          </cell>
          <cell r="N804" t="str">
            <v>Teknik Sipil</v>
          </cell>
          <cell r="O804" t="str">
            <v>Institut Teknologi Sepuluh Nopember</v>
          </cell>
          <cell r="P804">
            <v>2017</v>
          </cell>
          <cell r="Q804">
            <v>43313</v>
          </cell>
          <cell r="R804">
            <v>43525</v>
          </cell>
          <cell r="S804" t="str">
            <v>Definitif</v>
          </cell>
          <cell r="T804" t="str">
            <v>Staf Teknik</v>
          </cell>
          <cell r="U804" t="str">
            <v>Staf Teknik</v>
          </cell>
          <cell r="V804">
            <v>44410</v>
          </cell>
          <cell r="W804" t="str">
            <v>BIDANG OPERASI</v>
          </cell>
          <cell r="X804" t="str">
            <v>DIVISI INDUSTRI GULA &amp; AGRO</v>
          </cell>
          <cell r="Y804" t="str">
            <v>Core</v>
          </cell>
          <cell r="Z804">
            <v>5</v>
          </cell>
          <cell r="AA804">
            <v>4</v>
          </cell>
          <cell r="AB804">
            <v>44424</v>
          </cell>
          <cell r="AC804">
            <v>6900000</v>
          </cell>
          <cell r="AD804">
            <v>766667</v>
          </cell>
          <cell r="AE804">
            <v>456083.33333333302</v>
          </cell>
          <cell r="AF804">
            <v>0</v>
          </cell>
          <cell r="AG804">
            <v>8122750.333333333</v>
          </cell>
          <cell r="AH804">
            <v>5175000</v>
          </cell>
          <cell r="AI804">
            <v>575000</v>
          </cell>
          <cell r="AJ804">
            <v>456083.33333333302</v>
          </cell>
          <cell r="AK804">
            <v>0</v>
          </cell>
          <cell r="AL804">
            <v>6206083.333333333</v>
          </cell>
          <cell r="AM804" t="str">
            <v>A</v>
          </cell>
          <cell r="AN804" t="str">
            <v>-</v>
          </cell>
          <cell r="AO804" t="str">
            <v>-</v>
          </cell>
          <cell r="AP804" t="str">
            <v>DGA</v>
          </cell>
          <cell r="AQ804" t="str">
            <v>OPS</v>
          </cell>
          <cell r="AR804" t="str">
            <v>TTL</v>
          </cell>
          <cell r="AS804" t="str">
            <v>TTL</v>
          </cell>
          <cell r="AT804" t="str">
            <v>-</v>
          </cell>
          <cell r="AU804" t="str">
            <v>KT</v>
          </cell>
          <cell r="AV804" t="str">
            <v>T</v>
          </cell>
          <cell r="AW804" t="str">
            <v>E</v>
          </cell>
        </row>
        <row r="805">
          <cell r="C805">
            <v>955804</v>
          </cell>
          <cell r="D805" t="str">
            <v>Kediri</v>
          </cell>
          <cell r="E805">
            <v>34884</v>
          </cell>
          <cell r="F805" t="str">
            <v>P</v>
          </cell>
          <cell r="G805" t="str">
            <v>Islam</v>
          </cell>
          <cell r="H805" t="str">
            <v>K/-</v>
          </cell>
          <cell r="I805" t="str">
            <v>3506040407950001</v>
          </cell>
          <cell r="J805" t="str">
            <v>Dusun Tlukan RT 04/RW 03 Kodepos. 64171 Ds. Seketi Kec. Ngadiluwih Kab. Kediri</v>
          </cell>
          <cell r="K805"/>
          <cell r="L805"/>
          <cell r="M805" t="str">
            <v>S1</v>
          </cell>
          <cell r="N805" t="str">
            <v>Teknik Elektro</v>
          </cell>
          <cell r="O805" t="str">
            <v>Universitas Brawijaya</v>
          </cell>
          <cell r="P805">
            <v>2017</v>
          </cell>
          <cell r="Q805">
            <v>43313</v>
          </cell>
          <cell r="R805">
            <v>43525</v>
          </cell>
          <cell r="S805" t="str">
            <v>Definitif</v>
          </cell>
          <cell r="T805" t="str">
            <v>Staf Teknik</v>
          </cell>
          <cell r="U805" t="str">
            <v>Staf Teknik</v>
          </cell>
          <cell r="V805">
            <v>44410</v>
          </cell>
          <cell r="W805" t="str">
            <v>BIDANG OPERASI</v>
          </cell>
          <cell r="X805" t="str">
            <v>DIVISI PEMBANGKIT</v>
          </cell>
          <cell r="Y805" t="str">
            <v>Core</v>
          </cell>
          <cell r="Z805">
            <v>5</v>
          </cell>
          <cell r="AA805">
            <v>4</v>
          </cell>
          <cell r="AB805">
            <v>44424</v>
          </cell>
          <cell r="AC805">
            <v>6900000</v>
          </cell>
          <cell r="AD805">
            <v>766667</v>
          </cell>
          <cell r="AE805">
            <v>822383.33333333302</v>
          </cell>
          <cell r="AF805">
            <v>0</v>
          </cell>
          <cell r="AG805">
            <v>8489050.3333333321</v>
          </cell>
          <cell r="AH805">
            <v>5175000</v>
          </cell>
          <cell r="AI805">
            <v>575000</v>
          </cell>
          <cell r="AJ805">
            <v>822383.33333333302</v>
          </cell>
          <cell r="AK805">
            <v>0</v>
          </cell>
          <cell r="AL805">
            <v>6572383.333333333</v>
          </cell>
          <cell r="AM805" t="str">
            <v>A</v>
          </cell>
          <cell r="AN805" t="str">
            <v>-</v>
          </cell>
          <cell r="AO805" t="str">
            <v>-</v>
          </cell>
          <cell r="AP805" t="str">
            <v>DPM</v>
          </cell>
          <cell r="AQ805" t="str">
            <v>OPS</v>
          </cell>
          <cell r="AR805" t="str">
            <v>TTL</v>
          </cell>
          <cell r="AS805" t="str">
            <v>TTL</v>
          </cell>
          <cell r="AT805" t="str">
            <v>-</v>
          </cell>
          <cell r="AU805" t="str">
            <v>KT</v>
          </cell>
          <cell r="AV805" t="str">
            <v>T</v>
          </cell>
          <cell r="AW805" t="str">
            <v>F</v>
          </cell>
        </row>
        <row r="806">
          <cell r="C806">
            <v>956310</v>
          </cell>
          <cell r="D806" t="str">
            <v>Lamongan</v>
          </cell>
          <cell r="E806">
            <v>34887</v>
          </cell>
          <cell r="F806" t="str">
            <v>P</v>
          </cell>
          <cell r="G806" t="str">
            <v>Islam</v>
          </cell>
          <cell r="H806" t="str">
            <v>K/2</v>
          </cell>
          <cell r="I806"/>
          <cell r="J806"/>
          <cell r="K806"/>
          <cell r="L806"/>
          <cell r="M806" t="str">
            <v>SMK</v>
          </cell>
          <cell r="N806" t="str">
            <v>Teknik Mesin</v>
          </cell>
          <cell r="O806"/>
          <cell r="P806" t="str">
            <v>-</v>
          </cell>
          <cell r="Q806">
            <v>43877</v>
          </cell>
          <cell r="R806">
            <v>44243</v>
          </cell>
          <cell r="S806" t="str">
            <v>Definitif</v>
          </cell>
          <cell r="T806" t="str">
            <v>Pelaksana Stel</v>
          </cell>
          <cell r="U806" t="str">
            <v>Pelaksana Stel</v>
          </cell>
          <cell r="V806" t="str">
            <v>-</v>
          </cell>
          <cell r="W806" t="str">
            <v>BAGIAN PRODUKSI PENGECORAN 2</v>
          </cell>
          <cell r="X806" t="str">
            <v>PABRIK PENGECORAN</v>
          </cell>
          <cell r="Y806" t="str">
            <v>Core</v>
          </cell>
          <cell r="Z806">
            <v>6</v>
          </cell>
          <cell r="AA806">
            <v>1</v>
          </cell>
          <cell r="AB806">
            <v>44424</v>
          </cell>
          <cell r="AC806">
            <v>4500000</v>
          </cell>
          <cell r="AD806">
            <v>500000</v>
          </cell>
          <cell r="AE806">
            <v>35100</v>
          </cell>
          <cell r="AF806">
            <v>0</v>
          </cell>
          <cell r="AG806">
            <v>5035100</v>
          </cell>
          <cell r="AH806">
            <v>3375000</v>
          </cell>
          <cell r="AI806">
            <v>375000</v>
          </cell>
          <cell r="AJ806">
            <v>35100</v>
          </cell>
          <cell r="AK806">
            <v>0</v>
          </cell>
          <cell r="AL806">
            <v>3785100</v>
          </cell>
          <cell r="AM806" t="str">
            <v>A</v>
          </cell>
          <cell r="AN806" t="str">
            <v>-</v>
          </cell>
          <cell r="AO806" t="str">
            <v>-</v>
          </cell>
          <cell r="AP806" t="str">
            <v>FOU</v>
          </cell>
          <cell r="AQ806" t="str">
            <v>-</v>
          </cell>
          <cell r="AR806" t="str">
            <v>TL</v>
          </cell>
          <cell r="AS806" t="str">
            <v>TL</v>
          </cell>
          <cell r="AT806" t="str">
            <v>BP</v>
          </cell>
          <cell r="AU806" t="str">
            <v>KT</v>
          </cell>
          <cell r="AV806" t="str">
            <v>T</v>
          </cell>
          <cell r="AW806" t="str">
            <v>C</v>
          </cell>
        </row>
        <row r="807">
          <cell r="C807">
            <v>956323</v>
          </cell>
          <cell r="D807" t="str">
            <v>Gresik</v>
          </cell>
          <cell r="E807">
            <v>34900</v>
          </cell>
          <cell r="F807" t="str">
            <v>P</v>
          </cell>
          <cell r="G807" t="str">
            <v>Islam</v>
          </cell>
          <cell r="H807" t="str">
            <v>BK</v>
          </cell>
          <cell r="I807"/>
          <cell r="J807"/>
          <cell r="K807"/>
          <cell r="L807"/>
          <cell r="M807" t="str">
            <v>SMK</v>
          </cell>
          <cell r="N807" t="str">
            <v>Teknik Mesin</v>
          </cell>
          <cell r="O807"/>
          <cell r="P807" t="str">
            <v>-</v>
          </cell>
          <cell r="Q807">
            <v>43877</v>
          </cell>
          <cell r="R807">
            <v>44243</v>
          </cell>
          <cell r="S807" t="str">
            <v>Definitif</v>
          </cell>
          <cell r="T807" t="str">
            <v>Pemeriksa Produk Akhir</v>
          </cell>
          <cell r="U807" t="str">
            <v>Pemeriksa Produk Akhir</v>
          </cell>
          <cell r="V807" t="str">
            <v>-</v>
          </cell>
          <cell r="W807" t="str">
            <v>UNIT PENGENDALIAN KUALITAS</v>
          </cell>
          <cell r="X807" t="str">
            <v>PABRIK PERALATAN INDUSTRI</v>
          </cell>
          <cell r="Y807" t="str">
            <v>Core</v>
          </cell>
          <cell r="Z807">
            <v>6</v>
          </cell>
          <cell r="AA807">
            <v>1</v>
          </cell>
          <cell r="AB807">
            <v>44424</v>
          </cell>
          <cell r="AC807">
            <v>4500000</v>
          </cell>
          <cell r="AD807">
            <v>500000</v>
          </cell>
          <cell r="AE807">
            <v>35100</v>
          </cell>
          <cell r="AF807">
            <v>0</v>
          </cell>
          <cell r="AG807">
            <v>5035100</v>
          </cell>
          <cell r="AH807">
            <v>2250000</v>
          </cell>
          <cell r="AI807">
            <v>0</v>
          </cell>
          <cell r="AJ807">
            <v>0</v>
          </cell>
          <cell r="AK807">
            <v>0</v>
          </cell>
          <cell r="AL807">
            <v>2250000</v>
          </cell>
          <cell r="AM807" t="str">
            <v>A</v>
          </cell>
          <cell r="AN807" t="str">
            <v>-</v>
          </cell>
          <cell r="AO807">
            <v>44713</v>
          </cell>
          <cell r="AP807" t="str">
            <v>PPI</v>
          </cell>
          <cell r="AQ807" t="str">
            <v>-</v>
          </cell>
          <cell r="AR807" t="str">
            <v>TTL</v>
          </cell>
          <cell r="AS807" t="str">
            <v>TL</v>
          </cell>
          <cell r="AT807" t="str">
            <v>BPP</v>
          </cell>
          <cell r="AU807" t="str">
            <v>KT</v>
          </cell>
          <cell r="AV807" t="str">
            <v>T</v>
          </cell>
          <cell r="AW807" t="str">
            <v>C</v>
          </cell>
        </row>
        <row r="808">
          <cell r="C808">
            <v>955826</v>
          </cell>
          <cell r="D808" t="str">
            <v>Ngawi</v>
          </cell>
          <cell r="E808">
            <v>34919</v>
          </cell>
          <cell r="F808" t="str">
            <v>W</v>
          </cell>
          <cell r="G808" t="str">
            <v>Islam</v>
          </cell>
          <cell r="H808" t="str">
            <v>BS/-</v>
          </cell>
          <cell r="I808" t="str">
            <v>3521094808950001</v>
          </cell>
          <cell r="J808" t="str">
            <v>Jl Jaksa Agung Suprapto Gg Mrico No 3 RT 10 RW 03 Ketanggi Ngawi</v>
          </cell>
          <cell r="K808"/>
          <cell r="L808" t="str">
            <v>fatimatul.zahroh@barata.id</v>
          </cell>
          <cell r="M808" t="str">
            <v>S1</v>
          </cell>
          <cell r="N808" t="str">
            <v>Teknik Industri</v>
          </cell>
          <cell r="O808" t="str">
            <v>Universitas Brawijaya</v>
          </cell>
          <cell r="P808">
            <v>2017</v>
          </cell>
          <cell r="Q808">
            <v>43313</v>
          </cell>
          <cell r="R808">
            <v>43525</v>
          </cell>
          <cell r="S808" t="str">
            <v>Definitif</v>
          </cell>
          <cell r="T808" t="str">
            <v>Staf Bagian Perpajakan</v>
          </cell>
          <cell r="U808" t="str">
            <v>Staf Bagian Perpajakan</v>
          </cell>
          <cell r="V808">
            <v>44166</v>
          </cell>
          <cell r="W808" t="str">
            <v>BAGIAN PERPAJAKAN</v>
          </cell>
          <cell r="X808" t="str">
            <v>BIRO KEUANGAN &amp; AKUNTANSI</v>
          </cell>
          <cell r="Y808" t="str">
            <v>Support</v>
          </cell>
          <cell r="Z808">
            <v>5</v>
          </cell>
          <cell r="AA808">
            <v>4</v>
          </cell>
          <cell r="AB808">
            <v>44424</v>
          </cell>
          <cell r="AC808">
            <v>6900000</v>
          </cell>
          <cell r="AD808">
            <v>766667</v>
          </cell>
          <cell r="AE808">
            <v>822383.33333333302</v>
          </cell>
          <cell r="AF808">
            <v>0</v>
          </cell>
          <cell r="AG808">
            <v>8489050.3333333321</v>
          </cell>
          <cell r="AH808">
            <v>5175000</v>
          </cell>
          <cell r="AI808">
            <v>575000</v>
          </cell>
          <cell r="AJ808">
            <v>822383.33333333302</v>
          </cell>
          <cell r="AK808">
            <v>0</v>
          </cell>
          <cell r="AL808">
            <v>6572383.333333333</v>
          </cell>
          <cell r="AM808" t="str">
            <v>A</v>
          </cell>
          <cell r="AN808" t="str">
            <v>-</v>
          </cell>
          <cell r="AO808" t="str">
            <v>-</v>
          </cell>
          <cell r="AP808" t="str">
            <v>BKA</v>
          </cell>
          <cell r="AQ808" t="str">
            <v>-</v>
          </cell>
          <cell r="AR808" t="str">
            <v>TADM</v>
          </cell>
          <cell r="AS808" t="str">
            <v>TADM</v>
          </cell>
          <cell r="AT808" t="str">
            <v>-</v>
          </cell>
          <cell r="AU808" t="str">
            <v>KT</v>
          </cell>
          <cell r="AV808" t="str">
            <v>T</v>
          </cell>
          <cell r="AW808" t="str">
            <v>F</v>
          </cell>
        </row>
        <row r="809">
          <cell r="C809">
            <v>935815</v>
          </cell>
          <cell r="D809" t="str">
            <v>Magelang</v>
          </cell>
          <cell r="E809">
            <v>34963</v>
          </cell>
          <cell r="F809" t="str">
            <v>P</v>
          </cell>
          <cell r="G809" t="str">
            <v>Islam</v>
          </cell>
          <cell r="H809" t="str">
            <v>K/-</v>
          </cell>
          <cell r="I809" t="str">
            <v>1108102309830002</v>
          </cell>
          <cell r="J809"/>
          <cell r="K809"/>
          <cell r="L809"/>
          <cell r="M809" t="str">
            <v>S1</v>
          </cell>
          <cell r="N809" t="str">
            <v xml:space="preserve"> Teknik Kimia</v>
          </cell>
          <cell r="O809"/>
          <cell r="P809">
            <v>2016</v>
          </cell>
          <cell r="Q809">
            <v>43313</v>
          </cell>
          <cell r="R809">
            <v>43525</v>
          </cell>
          <cell r="S809" t="str">
            <v>Definitif</v>
          </cell>
          <cell r="T809" t="str">
            <v>Staf Teknik</v>
          </cell>
          <cell r="U809" t="str">
            <v>Staf Teknik</v>
          </cell>
          <cell r="V809">
            <v>44410</v>
          </cell>
          <cell r="W809" t="str">
            <v>BIDANG OPERASI</v>
          </cell>
          <cell r="X809" t="str">
            <v>DIVISI INDUSTRI GULA &amp; AGRO</v>
          </cell>
          <cell r="Y809" t="str">
            <v>Core</v>
          </cell>
          <cell r="Z809">
            <v>5</v>
          </cell>
          <cell r="AA809">
            <v>4</v>
          </cell>
          <cell r="AB809">
            <v>44424</v>
          </cell>
          <cell r="AC809">
            <v>6900000</v>
          </cell>
          <cell r="AD809">
            <v>766667</v>
          </cell>
          <cell r="AE809">
            <v>822383.33333333302</v>
          </cell>
          <cell r="AF809">
            <v>0</v>
          </cell>
          <cell r="AG809">
            <v>8489050.3333333321</v>
          </cell>
          <cell r="AH809">
            <v>5175000</v>
          </cell>
          <cell r="AI809">
            <v>575000</v>
          </cell>
          <cell r="AJ809">
            <v>822383.33333333302</v>
          </cell>
          <cell r="AK809">
            <v>0</v>
          </cell>
          <cell r="AL809">
            <v>6572383.333333333</v>
          </cell>
          <cell r="AM809" t="str">
            <v>OUT</v>
          </cell>
          <cell r="AN809" t="str">
            <v>H</v>
          </cell>
          <cell r="AO809">
            <v>44743</v>
          </cell>
          <cell r="AP809" t="str">
            <v>DGA</v>
          </cell>
          <cell r="AQ809" t="str">
            <v>OPS</v>
          </cell>
          <cell r="AR809" t="str">
            <v>TTL</v>
          </cell>
          <cell r="AS809" t="str">
            <v>TTL</v>
          </cell>
          <cell r="AT809" t="str">
            <v>-</v>
          </cell>
          <cell r="AU809" t="str">
            <v>KT</v>
          </cell>
          <cell r="AV809" t="str">
            <v>T</v>
          </cell>
          <cell r="AW809" t="str">
            <v>F</v>
          </cell>
        </row>
        <row r="810">
          <cell r="C810">
            <v>955857</v>
          </cell>
          <cell r="D810" t="str">
            <v>Medan</v>
          </cell>
          <cell r="E810">
            <v>34971</v>
          </cell>
          <cell r="F810" t="str">
            <v>W</v>
          </cell>
          <cell r="G810" t="str">
            <v>Islam</v>
          </cell>
          <cell r="H810" t="str">
            <v>BS/-</v>
          </cell>
          <cell r="I810" t="str">
            <v>1273036909950000</v>
          </cell>
          <cell r="J810"/>
          <cell r="K810"/>
          <cell r="L810"/>
          <cell r="M810" t="str">
            <v>S1</v>
          </cell>
          <cell r="N810" t="str">
            <v xml:space="preserve"> Teknik Industri </v>
          </cell>
          <cell r="O810" t="str">
            <v>Universitas Diponegoro</v>
          </cell>
          <cell r="P810">
            <v>2017</v>
          </cell>
          <cell r="Q810">
            <v>43313</v>
          </cell>
          <cell r="R810">
            <v>43525</v>
          </cell>
          <cell r="S810" t="str">
            <v>Definitif</v>
          </cell>
          <cell r="T810" t="str">
            <v>Staf Bagian Perencanaan Material &amp; Produksi</v>
          </cell>
          <cell r="U810" t="str">
            <v>Staf Bagian Perencanaan Material &amp; Produksi</v>
          </cell>
          <cell r="V810">
            <v>44440</v>
          </cell>
          <cell r="W810" t="str">
            <v>BAGIAN PERENCANAAN MATERIAL &amp; PRODUKSI</v>
          </cell>
          <cell r="X810" t="str">
            <v>DIVISI SUMBER DAYA AIR</v>
          </cell>
          <cell r="Y810" t="str">
            <v>Core</v>
          </cell>
          <cell r="Z810">
            <v>5</v>
          </cell>
          <cell r="AA810">
            <v>4</v>
          </cell>
          <cell r="AB810">
            <v>44424</v>
          </cell>
          <cell r="AC810">
            <v>6900000</v>
          </cell>
          <cell r="AD810">
            <v>766667</v>
          </cell>
          <cell r="AE810">
            <v>822383.33333333302</v>
          </cell>
          <cell r="AF810">
            <v>0</v>
          </cell>
          <cell r="AG810">
            <v>8489050.3333333321</v>
          </cell>
          <cell r="AH810">
            <v>3450000</v>
          </cell>
          <cell r="AI810">
            <v>0</v>
          </cell>
          <cell r="AJ810">
            <v>0</v>
          </cell>
          <cell r="AK810">
            <v>0</v>
          </cell>
          <cell r="AL810">
            <v>3450000</v>
          </cell>
          <cell r="AM810" t="str">
            <v>A</v>
          </cell>
          <cell r="AN810" t="str">
            <v>H</v>
          </cell>
          <cell r="AO810">
            <v>44562</v>
          </cell>
          <cell r="AP810" t="str">
            <v>DSA</v>
          </cell>
          <cell r="AQ810" t="str">
            <v>PIV</v>
          </cell>
          <cell r="AR810" t="str">
            <v>TTL</v>
          </cell>
          <cell r="AS810" t="str">
            <v>TTL</v>
          </cell>
          <cell r="AT810" t="str">
            <v>-</v>
          </cell>
          <cell r="AU810" t="str">
            <v>KT</v>
          </cell>
          <cell r="AV810" t="str">
            <v>T</v>
          </cell>
          <cell r="AW810" t="str">
            <v>F</v>
          </cell>
        </row>
        <row r="811">
          <cell r="C811">
            <v>955888</v>
          </cell>
          <cell r="D811" t="str">
            <v>Surabaya</v>
          </cell>
          <cell r="E811">
            <v>34985</v>
          </cell>
          <cell r="F811" t="str">
            <v>P</v>
          </cell>
          <cell r="G811" t="str">
            <v>Islam</v>
          </cell>
          <cell r="H811" t="str">
            <v>BK</v>
          </cell>
          <cell r="I811" t="str">
            <v>3376025010670001</v>
          </cell>
          <cell r="J811"/>
          <cell r="K811"/>
          <cell r="L811" t="str">
            <v>octgi.ristya.perdana@barata.id</v>
          </cell>
          <cell r="M811" t="str">
            <v>S2</v>
          </cell>
          <cell r="N811" t="str">
            <v>Sistem Informasi</v>
          </cell>
          <cell r="O811" t="str">
            <v>Institut Teknologi Sepuluh Nopember</v>
          </cell>
          <cell r="P811">
            <v>2017</v>
          </cell>
          <cell r="Q811">
            <v>43696</v>
          </cell>
          <cell r="R811">
            <v>43906</v>
          </cell>
          <cell r="S811" t="str">
            <v>Definitif</v>
          </cell>
          <cell r="T811" t="str">
            <v>Staf Bagian Sistem TIK/SAP</v>
          </cell>
          <cell r="U811" t="str">
            <v>Staf Bagian Sistem TIK/SAP</v>
          </cell>
          <cell r="V811">
            <v>44104</v>
          </cell>
          <cell r="W811" t="str">
            <v>BAGIAN SISTEM TIK / SAP</v>
          </cell>
          <cell r="X811" t="str">
            <v>BIRO SISTEM, MUTU &amp; K3LH</v>
          </cell>
          <cell r="Y811" t="str">
            <v>Support</v>
          </cell>
          <cell r="Z811">
            <v>5</v>
          </cell>
          <cell r="AA811">
            <v>4</v>
          </cell>
          <cell r="AB811">
            <v>44424</v>
          </cell>
          <cell r="AC811">
            <v>6900000</v>
          </cell>
          <cell r="AD811">
            <v>766667</v>
          </cell>
          <cell r="AE811">
            <v>222783.33333333302</v>
          </cell>
          <cell r="AF811">
            <v>0</v>
          </cell>
          <cell r="AG811">
            <v>7889450.333333333</v>
          </cell>
          <cell r="AH811">
            <v>5175000</v>
          </cell>
          <cell r="AI811">
            <v>575000</v>
          </cell>
          <cell r="AJ811">
            <v>222783.33333333302</v>
          </cell>
          <cell r="AK811">
            <v>0</v>
          </cell>
          <cell r="AL811">
            <v>5972783.333333333</v>
          </cell>
          <cell r="AM811" t="str">
            <v>A</v>
          </cell>
          <cell r="AN811" t="str">
            <v>-</v>
          </cell>
          <cell r="AO811" t="str">
            <v>-</v>
          </cell>
          <cell r="AP811" t="str">
            <v>BSQ</v>
          </cell>
          <cell r="AQ811" t="str">
            <v>-</v>
          </cell>
          <cell r="AR811" t="str">
            <v>TADM</v>
          </cell>
          <cell r="AS811" t="str">
            <v>TADM</v>
          </cell>
          <cell r="AT811" t="str">
            <v>-</v>
          </cell>
          <cell r="AU811" t="str">
            <v>KT</v>
          </cell>
          <cell r="AV811" t="str">
            <v>T</v>
          </cell>
          <cell r="AW811" t="str">
            <v>G</v>
          </cell>
        </row>
        <row r="812">
          <cell r="C812">
            <v>955855</v>
          </cell>
          <cell r="D812" t="str">
            <v>Boyolali</v>
          </cell>
          <cell r="E812">
            <v>35035</v>
          </cell>
          <cell r="F812" t="str">
            <v>W</v>
          </cell>
          <cell r="G812" t="str">
            <v>Islam</v>
          </cell>
          <cell r="H812" t="str">
            <v>BK</v>
          </cell>
          <cell r="I812" t="str">
            <v>3309054212950004</v>
          </cell>
          <cell r="J812" t="str">
            <v>Belakan RT 02 RW 01 Siswodipuran Boyolali Boyolali</v>
          </cell>
          <cell r="K812"/>
          <cell r="L812" t="str">
            <v>faizahindriyana@barata.id</v>
          </cell>
          <cell r="M812" t="str">
            <v>S1</v>
          </cell>
          <cell r="N812" t="str">
            <v xml:space="preserve">Manajemen </v>
          </cell>
          <cell r="O812" t="str">
            <v>Universitas Diponegoro</v>
          </cell>
          <cell r="P812">
            <v>2017</v>
          </cell>
          <cell r="Q812">
            <v>43313</v>
          </cell>
          <cell r="R812">
            <v>43525</v>
          </cell>
          <cell r="S812" t="str">
            <v>Definitif</v>
          </cell>
          <cell r="T812" t="str">
            <v>Junior Officer Bagian Assesmen &amp; Pelatihan</v>
          </cell>
          <cell r="U812" t="str">
            <v>Junior Officer Bagian Assesmen &amp; Pelatihan</v>
          </cell>
          <cell r="V812">
            <v>44104</v>
          </cell>
          <cell r="W812" t="str">
            <v>BAGIAN PELATIHAN &amp; ASESMEN</v>
          </cell>
          <cell r="X812" t="str">
            <v>BIRO HUMAN CAPITAL</v>
          </cell>
          <cell r="Y812" t="str">
            <v>Support</v>
          </cell>
          <cell r="Z812">
            <v>5</v>
          </cell>
          <cell r="AA812">
            <v>4</v>
          </cell>
          <cell r="AB812">
            <v>44424</v>
          </cell>
          <cell r="AC812">
            <v>6900000</v>
          </cell>
          <cell r="AD812">
            <v>766667</v>
          </cell>
          <cell r="AE812">
            <v>105833.33333333302</v>
          </cell>
          <cell r="AF812">
            <v>0</v>
          </cell>
          <cell r="AG812">
            <v>7772500.333333333</v>
          </cell>
          <cell r="AH812">
            <v>5175000</v>
          </cell>
          <cell r="AI812">
            <v>575000</v>
          </cell>
          <cell r="AJ812">
            <v>105833.33333333302</v>
          </cell>
          <cell r="AK812">
            <v>0</v>
          </cell>
          <cell r="AL812">
            <v>5855833.333333333</v>
          </cell>
          <cell r="AM812" t="str">
            <v>A</v>
          </cell>
          <cell r="AN812" t="str">
            <v>-</v>
          </cell>
          <cell r="AO812" t="str">
            <v>-</v>
          </cell>
          <cell r="AP812" t="str">
            <v>BHC</v>
          </cell>
          <cell r="AQ812" t="str">
            <v>-</v>
          </cell>
          <cell r="AR812" t="str">
            <v>TADM</v>
          </cell>
          <cell r="AS812" t="str">
            <v>TADM</v>
          </cell>
          <cell r="AT812" t="str">
            <v>-</v>
          </cell>
          <cell r="AU812" t="str">
            <v>KT</v>
          </cell>
          <cell r="AV812" t="str">
            <v>NT</v>
          </cell>
          <cell r="AW812" t="str">
            <v>F</v>
          </cell>
        </row>
        <row r="813">
          <cell r="C813">
            <v>965796</v>
          </cell>
          <cell r="D813" t="str">
            <v>Sawahlunto</v>
          </cell>
          <cell r="E813">
            <v>35071</v>
          </cell>
          <cell r="F813" t="str">
            <v>P</v>
          </cell>
          <cell r="G813" t="str">
            <v>Islam</v>
          </cell>
          <cell r="H813" t="str">
            <v>BK</v>
          </cell>
          <cell r="I813" t="str">
            <v>3578220311930002</v>
          </cell>
          <cell r="J813"/>
          <cell r="K813"/>
          <cell r="L813"/>
          <cell r="M813" t="str">
            <v>D3</v>
          </cell>
          <cell r="N813" t="str">
            <v>Akuntansi</v>
          </cell>
          <cell r="O813" t="str">
            <v>Universitas Diponegoro</v>
          </cell>
          <cell r="P813">
            <v>2017</v>
          </cell>
          <cell r="Q813">
            <v>43088</v>
          </cell>
          <cell r="R813">
            <v>43328</v>
          </cell>
          <cell r="S813" t="str">
            <v>Definitif</v>
          </cell>
          <cell r="T813" t="str">
            <v>Junior Officer Bagian Perpajakan</v>
          </cell>
          <cell r="U813" t="str">
            <v>Junior Officer Bagian Perpajakan</v>
          </cell>
          <cell r="V813">
            <v>44104</v>
          </cell>
          <cell r="W813" t="str">
            <v>BAGIAN PERPAJAKAN</v>
          </cell>
          <cell r="X813" t="str">
            <v>BIRO KEUANGAN &amp; AKUNTANSI</v>
          </cell>
          <cell r="Y813" t="str">
            <v>Support</v>
          </cell>
          <cell r="Z813">
            <v>5</v>
          </cell>
          <cell r="AA813">
            <v>3</v>
          </cell>
          <cell r="AB813">
            <v>44424</v>
          </cell>
          <cell r="AC813">
            <v>5900000</v>
          </cell>
          <cell r="AD813">
            <v>655556</v>
          </cell>
          <cell r="AE813">
            <v>767919.44444444403</v>
          </cell>
          <cell r="AF813">
            <v>0</v>
          </cell>
          <cell r="AG813">
            <v>7323475.444444444</v>
          </cell>
          <cell r="AH813">
            <v>2950000</v>
          </cell>
          <cell r="AI813">
            <v>0</v>
          </cell>
          <cell r="AJ813">
            <v>0</v>
          </cell>
          <cell r="AK813">
            <v>0</v>
          </cell>
          <cell r="AL813">
            <v>2950000</v>
          </cell>
          <cell r="AM813" t="str">
            <v>A</v>
          </cell>
          <cell r="AN813" t="str">
            <v>H</v>
          </cell>
          <cell r="AO813">
            <v>44433</v>
          </cell>
          <cell r="AP813" t="str">
            <v>BKA</v>
          </cell>
          <cell r="AQ813" t="str">
            <v>-</v>
          </cell>
          <cell r="AR813" t="str">
            <v>TADM</v>
          </cell>
          <cell r="AS813" t="str">
            <v>TADM</v>
          </cell>
          <cell r="AT813" t="str">
            <v>-</v>
          </cell>
          <cell r="AU813" t="str">
            <v>KT</v>
          </cell>
          <cell r="AV813" t="str">
            <v>NT</v>
          </cell>
          <cell r="AW813" t="str">
            <v>D</v>
          </cell>
        </row>
        <row r="814">
          <cell r="C814">
            <v>966295</v>
          </cell>
          <cell r="D814" t="str">
            <v>Lamongan</v>
          </cell>
          <cell r="E814">
            <v>35074</v>
          </cell>
          <cell r="F814" t="str">
            <v>P</v>
          </cell>
          <cell r="G814" t="str">
            <v>Islam</v>
          </cell>
          <cell r="H814" t="str">
            <v>BK</v>
          </cell>
          <cell r="I814"/>
          <cell r="J814"/>
          <cell r="K814"/>
          <cell r="L814"/>
          <cell r="M814" t="str">
            <v>SMK</v>
          </cell>
          <cell r="N814" t="str">
            <v>Teknik Komputer &amp; Informatika</v>
          </cell>
          <cell r="O814"/>
          <cell r="P814" t="str">
            <v>-</v>
          </cell>
          <cell r="Q814">
            <v>43877</v>
          </cell>
          <cell r="R814">
            <v>44243</v>
          </cell>
          <cell r="S814" t="str">
            <v>Definitif</v>
          </cell>
          <cell r="T814" t="str">
            <v>Pelaksana Perencanaan Produksi</v>
          </cell>
          <cell r="U814" t="str">
            <v>Pelaksana Perencanaan Produksi</v>
          </cell>
          <cell r="V814" t="str">
            <v>-</v>
          </cell>
          <cell r="W814" t="str">
            <v>BAGIAN PERENCANAAN MATERIAL &amp; PRODUKSI</v>
          </cell>
          <cell r="X814" t="str">
            <v>DIVISI INDUSTRI KOMPONEN &amp; PERMESINAN</v>
          </cell>
          <cell r="Y814" t="str">
            <v>Core</v>
          </cell>
          <cell r="Z814">
            <v>6</v>
          </cell>
          <cell r="AA814">
            <v>1</v>
          </cell>
          <cell r="AB814">
            <v>44424</v>
          </cell>
          <cell r="AC814">
            <v>4500000</v>
          </cell>
          <cell r="AD814">
            <v>500000</v>
          </cell>
          <cell r="AE814">
            <v>35100</v>
          </cell>
          <cell r="AF814">
            <v>0</v>
          </cell>
          <cell r="AG814">
            <v>5035100</v>
          </cell>
          <cell r="AH814">
            <v>3375000</v>
          </cell>
          <cell r="AI814">
            <v>375000</v>
          </cell>
          <cell r="AJ814">
            <v>35100</v>
          </cell>
          <cell r="AK814">
            <v>0</v>
          </cell>
          <cell r="AL814">
            <v>3785100</v>
          </cell>
          <cell r="AM814" t="str">
            <v>A</v>
          </cell>
          <cell r="AN814" t="str">
            <v>-</v>
          </cell>
          <cell r="AO814" t="str">
            <v>-</v>
          </cell>
          <cell r="AP814" t="str">
            <v>DKP</v>
          </cell>
          <cell r="AQ814" t="str">
            <v>PIV</v>
          </cell>
          <cell r="AR814" t="str">
            <v>TTL</v>
          </cell>
          <cell r="AS814" t="str">
            <v>TTL</v>
          </cell>
          <cell r="AT814" t="str">
            <v>-</v>
          </cell>
          <cell r="AU814" t="str">
            <v>KT</v>
          </cell>
          <cell r="AV814" t="str">
            <v>T</v>
          </cell>
          <cell r="AW814" t="str">
            <v>C</v>
          </cell>
        </row>
        <row r="815">
          <cell r="C815">
            <v>966307</v>
          </cell>
          <cell r="D815" t="str">
            <v>Gresik</v>
          </cell>
          <cell r="E815">
            <v>35206</v>
          </cell>
          <cell r="F815" t="str">
            <v>P</v>
          </cell>
          <cell r="G815" t="str">
            <v>Islam</v>
          </cell>
          <cell r="H815" t="str">
            <v>BK</v>
          </cell>
          <cell r="I815"/>
          <cell r="J815"/>
          <cell r="K815"/>
          <cell r="L815"/>
          <cell r="M815" t="str">
            <v>S1</v>
          </cell>
          <cell r="N815" t="str">
            <v>Manajemen Pemasaran</v>
          </cell>
          <cell r="O815"/>
          <cell r="P815" t="str">
            <v>-</v>
          </cell>
          <cell r="Q815">
            <v>43877</v>
          </cell>
          <cell r="R815">
            <v>44243</v>
          </cell>
          <cell r="S815" t="str">
            <v>Definitif</v>
          </cell>
          <cell r="T815" t="str">
            <v>Pelaksana Administrasi Keuangan</v>
          </cell>
          <cell r="U815" t="str">
            <v>Pelaksana Administrasi Keuangan</v>
          </cell>
          <cell r="V815" t="str">
            <v>-</v>
          </cell>
          <cell r="W815" t="str">
            <v>BAGIAN PERBENDAHARAAN</v>
          </cell>
          <cell r="X815" t="str">
            <v>BIRO KEUANGAN &amp; AKUNTANSI</v>
          </cell>
          <cell r="Y815" t="str">
            <v>Support</v>
          </cell>
          <cell r="Z815">
            <v>6</v>
          </cell>
          <cell r="AA815">
            <v>1</v>
          </cell>
          <cell r="AB815">
            <v>44424</v>
          </cell>
          <cell r="AC815">
            <v>4500000</v>
          </cell>
          <cell r="AD815">
            <v>500000</v>
          </cell>
          <cell r="AE815">
            <v>35100</v>
          </cell>
          <cell r="AF815">
            <v>0</v>
          </cell>
          <cell r="AG815">
            <v>5035100</v>
          </cell>
          <cell r="AH815">
            <v>3375000</v>
          </cell>
          <cell r="AI815">
            <v>375000</v>
          </cell>
          <cell r="AJ815">
            <v>35100</v>
          </cell>
          <cell r="AK815">
            <v>0</v>
          </cell>
          <cell r="AL815">
            <v>3785100</v>
          </cell>
          <cell r="AM815" t="str">
            <v>A</v>
          </cell>
          <cell r="AN815" t="str">
            <v>-</v>
          </cell>
          <cell r="AO815" t="str">
            <v>-</v>
          </cell>
          <cell r="AP815" t="str">
            <v>BKA</v>
          </cell>
          <cell r="AQ815" t="str">
            <v>-</v>
          </cell>
          <cell r="AR815" t="str">
            <v>TADM</v>
          </cell>
          <cell r="AS815" t="str">
            <v>TADM</v>
          </cell>
          <cell r="AT815" t="str">
            <v>-</v>
          </cell>
          <cell r="AU815" t="str">
            <v>KT</v>
          </cell>
          <cell r="AV815" t="str">
            <v>NT</v>
          </cell>
          <cell r="AW815" t="str">
            <v>F</v>
          </cell>
        </row>
        <row r="816">
          <cell r="C816">
            <v>965833</v>
          </cell>
          <cell r="D816" t="str">
            <v>Banjarnegara</v>
          </cell>
          <cell r="E816">
            <v>35224</v>
          </cell>
          <cell r="F816" t="str">
            <v>P</v>
          </cell>
          <cell r="G816" t="str">
            <v>Islam</v>
          </cell>
          <cell r="H816" t="str">
            <v>BK</v>
          </cell>
          <cell r="I816" t="str">
            <v>3304050806960003</v>
          </cell>
          <cell r="J816"/>
          <cell r="K816"/>
          <cell r="L816"/>
          <cell r="M816" t="str">
            <v>S1</v>
          </cell>
          <cell r="N816" t="str">
            <v>Teknik Lingkungan</v>
          </cell>
          <cell r="O816" t="str">
            <v>Universitas Diponegoro</v>
          </cell>
          <cell r="P816">
            <v>2017</v>
          </cell>
          <cell r="Q816">
            <v>43313</v>
          </cell>
          <cell r="R816">
            <v>43525</v>
          </cell>
          <cell r="S816" t="str">
            <v>Definitif</v>
          </cell>
          <cell r="T816" t="str">
            <v>Officer Bidang SHE</v>
          </cell>
          <cell r="U816" t="str">
            <v>Officer Bidang SHE</v>
          </cell>
          <cell r="V816">
            <v>44652</v>
          </cell>
          <cell r="W816" t="str">
            <v>BIDANG SHE</v>
          </cell>
          <cell r="X816" t="str">
            <v>BIRO SISTEM, MUTU &amp; K3LH</v>
          </cell>
          <cell r="Y816" t="str">
            <v>Support</v>
          </cell>
          <cell r="Z816">
            <v>5</v>
          </cell>
          <cell r="AA816">
            <v>4</v>
          </cell>
          <cell r="AB816">
            <v>44424</v>
          </cell>
          <cell r="AC816">
            <v>6900000</v>
          </cell>
          <cell r="AD816">
            <v>766667</v>
          </cell>
          <cell r="AE816">
            <v>785583.33333333302</v>
          </cell>
          <cell r="AF816">
            <v>0</v>
          </cell>
          <cell r="AG816">
            <v>8452250.3333333321</v>
          </cell>
          <cell r="AH816">
            <v>5175000</v>
          </cell>
          <cell r="AI816">
            <v>575000</v>
          </cell>
          <cell r="AJ816">
            <v>785583.33333333302</v>
          </cell>
          <cell r="AK816">
            <v>0</v>
          </cell>
          <cell r="AL816">
            <v>6535583.333333333</v>
          </cell>
          <cell r="AM816" t="str">
            <v>A</v>
          </cell>
          <cell r="AN816" t="str">
            <v>-</v>
          </cell>
          <cell r="AO816" t="str">
            <v>-</v>
          </cell>
          <cell r="AP816" t="str">
            <v>BSQ</v>
          </cell>
          <cell r="AQ816" t="str">
            <v>-</v>
          </cell>
          <cell r="AR816" t="str">
            <v>TADM</v>
          </cell>
          <cell r="AS816" t="str">
            <v>TADM</v>
          </cell>
          <cell r="AT816" t="str">
            <v>-</v>
          </cell>
          <cell r="AU816" t="str">
            <v>KT</v>
          </cell>
          <cell r="AV816" t="str">
            <v>T</v>
          </cell>
          <cell r="AW816" t="str">
            <v>F</v>
          </cell>
        </row>
        <row r="817">
          <cell r="C817">
            <v>965832</v>
          </cell>
          <cell r="D817" t="str">
            <v>Bojonegoro</v>
          </cell>
          <cell r="E817">
            <v>35303</v>
          </cell>
          <cell r="F817" t="str">
            <v>P</v>
          </cell>
          <cell r="G817" t="str">
            <v>Islam</v>
          </cell>
          <cell r="H817" t="str">
            <v>BK</v>
          </cell>
          <cell r="I817" t="str">
            <v>3525142608960003</v>
          </cell>
          <cell r="J817" t="str">
            <v>Cimanuk no. 9 Randu Agung, Kebomas, Gresik</v>
          </cell>
          <cell r="K817"/>
          <cell r="L817"/>
          <cell r="M817" t="str">
            <v>D3</v>
          </cell>
          <cell r="N817" t="str">
            <v>Hiperkes &amp; Keselamatan Kerja</v>
          </cell>
          <cell r="O817" t="str">
            <v>Politeknik Perkapalan Negeri Surabaya</v>
          </cell>
          <cell r="P817">
            <v>2017</v>
          </cell>
          <cell r="Q817">
            <v>43313</v>
          </cell>
          <cell r="R817">
            <v>43525</v>
          </cell>
          <cell r="S817" t="str">
            <v>Definitif</v>
          </cell>
          <cell r="T817" t="str">
            <v xml:space="preserve">Junior Officer Bidang K3LH  </v>
          </cell>
          <cell r="U817" t="str">
            <v xml:space="preserve">Junior Officer Bidang K3LH  </v>
          </cell>
          <cell r="V817" t="str">
            <v>-</v>
          </cell>
          <cell r="W817" t="str">
            <v>UNIT QSHE</v>
          </cell>
          <cell r="X817" t="str">
            <v>DIVISI INDUSTRI KOMPONEN &amp; PERMESINAN</v>
          </cell>
          <cell r="Y817" t="str">
            <v>Support</v>
          </cell>
          <cell r="Z817">
            <v>5</v>
          </cell>
          <cell r="AA817">
            <v>3</v>
          </cell>
          <cell r="AB817">
            <v>44424</v>
          </cell>
          <cell r="AC817">
            <v>5900000</v>
          </cell>
          <cell r="AD817">
            <v>655556</v>
          </cell>
          <cell r="AE817">
            <v>530919.44444444403</v>
          </cell>
          <cell r="AF817">
            <v>0</v>
          </cell>
          <cell r="AG817">
            <v>7086475.444444444</v>
          </cell>
          <cell r="AH817">
            <v>4425000</v>
          </cell>
          <cell r="AI817">
            <v>491666.66666666674</v>
          </cell>
          <cell r="AJ817">
            <v>530919.44444444403</v>
          </cell>
          <cell r="AK817">
            <v>0</v>
          </cell>
          <cell r="AL817">
            <v>5447586.111111111</v>
          </cell>
          <cell r="AM817" t="str">
            <v>A</v>
          </cell>
          <cell r="AN817" t="str">
            <v>-</v>
          </cell>
          <cell r="AO817" t="str">
            <v>-</v>
          </cell>
          <cell r="AP817" t="str">
            <v>DKP</v>
          </cell>
          <cell r="AQ817" t="str">
            <v>QSH</v>
          </cell>
          <cell r="AR817" t="str">
            <v>TADM</v>
          </cell>
          <cell r="AS817" t="str">
            <v>TTL</v>
          </cell>
          <cell r="AT817" t="str">
            <v>-</v>
          </cell>
          <cell r="AU817" t="str">
            <v>KT</v>
          </cell>
          <cell r="AV817" t="str">
            <v>NT</v>
          </cell>
          <cell r="AW817" t="str">
            <v>D</v>
          </cell>
        </row>
        <row r="818">
          <cell r="C818">
            <v>966298</v>
          </cell>
          <cell r="D818" t="str">
            <v>Surabaya</v>
          </cell>
          <cell r="E818">
            <v>35308</v>
          </cell>
          <cell r="F818" t="str">
            <v>P</v>
          </cell>
          <cell r="G818" t="str">
            <v>Islam</v>
          </cell>
          <cell r="H818" t="str">
            <v>K/-</v>
          </cell>
          <cell r="I818"/>
          <cell r="J818"/>
          <cell r="K818"/>
          <cell r="L818"/>
          <cell r="M818" t="str">
            <v>S1</v>
          </cell>
          <cell r="N818" t="str">
            <v>Teknik Industri</v>
          </cell>
          <cell r="O818"/>
          <cell r="P818" t="str">
            <v>-</v>
          </cell>
          <cell r="Q818">
            <v>43877</v>
          </cell>
          <cell r="R818">
            <v>44243</v>
          </cell>
          <cell r="S818" t="str">
            <v>Definitif</v>
          </cell>
          <cell r="T818" t="str">
            <v>Pelaksana Pengendalian Produksi</v>
          </cell>
          <cell r="U818" t="str">
            <v>Pelaksana Pengendalian Produksi</v>
          </cell>
          <cell r="V818" t="str">
            <v>-</v>
          </cell>
          <cell r="W818" t="str">
            <v>BAGIAN PENGENDALIAN MATERIAL &amp; PRODUKSI</v>
          </cell>
          <cell r="X818" t="str">
            <v>DIVISI INDUSTRI KOMPONEN &amp; PERMESINAN</v>
          </cell>
          <cell r="Y818" t="str">
            <v>Core</v>
          </cell>
          <cell r="Z818">
            <v>6</v>
          </cell>
          <cell r="AA818">
            <v>1</v>
          </cell>
          <cell r="AB818">
            <v>44424</v>
          </cell>
          <cell r="AC818">
            <v>4500000</v>
          </cell>
          <cell r="AD818">
            <v>500000</v>
          </cell>
          <cell r="AE818">
            <v>35100</v>
          </cell>
          <cell r="AF818">
            <v>0</v>
          </cell>
          <cell r="AG818">
            <v>5035100</v>
          </cell>
          <cell r="AH818">
            <v>3375000</v>
          </cell>
          <cell r="AI818">
            <v>375000</v>
          </cell>
          <cell r="AJ818">
            <v>35100</v>
          </cell>
          <cell r="AK818">
            <v>0</v>
          </cell>
          <cell r="AL818">
            <v>3785100</v>
          </cell>
          <cell r="AM818" t="str">
            <v>A</v>
          </cell>
          <cell r="AN818" t="str">
            <v>-</v>
          </cell>
          <cell r="AO818" t="str">
            <v>-</v>
          </cell>
          <cell r="AP818" t="str">
            <v>DKP</v>
          </cell>
          <cell r="AQ818" t="str">
            <v>PIV</v>
          </cell>
          <cell r="AR818" t="str">
            <v>TTL</v>
          </cell>
          <cell r="AS818" t="str">
            <v>TTL</v>
          </cell>
          <cell r="AT818" t="str">
            <v>-</v>
          </cell>
          <cell r="AU818" t="str">
            <v>KT</v>
          </cell>
          <cell r="AV818" t="str">
            <v>T</v>
          </cell>
          <cell r="AW818" t="str">
            <v>F</v>
          </cell>
        </row>
        <row r="819">
          <cell r="C819"/>
          <cell r="D819"/>
          <cell r="E819"/>
          <cell r="F819"/>
          <cell r="G819"/>
          <cell r="H819"/>
          <cell r="I819"/>
          <cell r="J819"/>
          <cell r="K819"/>
          <cell r="L819"/>
          <cell r="M819"/>
          <cell r="N819"/>
          <cell r="O819"/>
          <cell r="P819"/>
          <cell r="Q819"/>
          <cell r="R819"/>
          <cell r="S819" t="str">
            <v>Rangkap Jabatan</v>
          </cell>
          <cell r="T819" t="str">
            <v>Manager Quality Assurance</v>
          </cell>
          <cell r="U819" t="str">
            <v>Manager Quality Assurance</v>
          </cell>
          <cell r="V819">
            <v>44667</v>
          </cell>
          <cell r="W819" t="str">
            <v>BAGIAN QUALITY ASSURANCE</v>
          </cell>
          <cell r="X819" t="str">
            <v>BIRO SISTEM, MUTU &amp; K3LH</v>
          </cell>
          <cell r="Y819"/>
          <cell r="Z819">
            <v>3</v>
          </cell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 t="str">
            <v>BSQ</v>
          </cell>
          <cell r="AQ819"/>
          <cell r="AR819"/>
          <cell r="AS819"/>
          <cell r="AT819"/>
          <cell r="AU819"/>
          <cell r="AV819"/>
          <cell r="AW819"/>
        </row>
        <row r="820">
          <cell r="C820"/>
          <cell r="D820"/>
          <cell r="E820"/>
          <cell r="F820"/>
          <cell r="G820"/>
          <cell r="H820"/>
          <cell r="I820"/>
          <cell r="J820"/>
          <cell r="K820"/>
          <cell r="L820"/>
          <cell r="M820"/>
          <cell r="N820"/>
          <cell r="O820"/>
          <cell r="P820"/>
          <cell r="Q820"/>
          <cell r="R820"/>
          <cell r="S820" t="str">
            <v>Rangkap Jabatan</v>
          </cell>
          <cell r="T820" t="str">
            <v>General Manager Divisi Oil &amp; Gas</v>
          </cell>
          <cell r="U820" t="str">
            <v>General Manager Divisi Oil &amp; Gas</v>
          </cell>
          <cell r="V820">
            <v>44652</v>
          </cell>
          <cell r="W820" t="str">
            <v>DIVISI OIL &amp; GAS</v>
          </cell>
          <cell r="X820" t="str">
            <v>DIVISI OIL &amp; GAS</v>
          </cell>
          <cell r="Y820"/>
          <cell r="Z820">
            <v>1</v>
          </cell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 t="str">
            <v>DOG</v>
          </cell>
          <cell r="AQ820"/>
          <cell r="AR820"/>
          <cell r="AS820"/>
          <cell r="AT820"/>
          <cell r="AU820"/>
          <cell r="AV820"/>
          <cell r="AW820"/>
        </row>
        <row r="821">
          <cell r="C821"/>
          <cell r="D821"/>
          <cell r="E821"/>
          <cell r="F821"/>
          <cell r="G821"/>
          <cell r="H821"/>
          <cell r="I821"/>
          <cell r="J821"/>
          <cell r="K821"/>
          <cell r="L821"/>
          <cell r="M821"/>
          <cell r="N821"/>
          <cell r="O821"/>
          <cell r="P821"/>
          <cell r="Q821"/>
          <cell r="R821"/>
          <cell r="S821" t="str">
            <v>Rangkap Jabatan</v>
          </cell>
          <cell r="T821" t="str">
            <v>Senior Manager Pabrik Komponen Turbin</v>
          </cell>
          <cell r="U821" t="str">
            <v>Senior Manager Pabrik Komponen Turbin</v>
          </cell>
          <cell r="V821">
            <v>44652</v>
          </cell>
          <cell r="W821" t="str">
            <v>PABRIK KOMPONEN TURBIN</v>
          </cell>
          <cell r="X821" t="str">
            <v>PABRIK KOMPONEN TURBIN</v>
          </cell>
          <cell r="Y821"/>
          <cell r="Z821">
            <v>2</v>
          </cell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 t="str">
            <v>PKT</v>
          </cell>
          <cell r="AQ821"/>
          <cell r="AR821"/>
          <cell r="AS821"/>
          <cell r="AT821"/>
          <cell r="AU821"/>
          <cell r="AV821"/>
          <cell r="AW821"/>
        </row>
        <row r="822">
          <cell r="C822"/>
          <cell r="D822"/>
          <cell r="E822"/>
          <cell r="F822"/>
          <cell r="G822"/>
          <cell r="H822"/>
          <cell r="I822"/>
          <cell r="J822"/>
          <cell r="K822"/>
          <cell r="L822"/>
          <cell r="M822"/>
          <cell r="N822"/>
          <cell r="O822"/>
          <cell r="P822"/>
          <cell r="Q822"/>
          <cell r="R822"/>
          <cell r="S822" t="str">
            <v>Rangkap Jabatan</v>
          </cell>
          <cell r="T822" t="str">
            <v>Manager Pelatihan &amp; Asesmen</v>
          </cell>
          <cell r="U822" t="str">
            <v>Manager Pelatihan &amp; Asesmen</v>
          </cell>
          <cell r="V822">
            <v>44120</v>
          </cell>
          <cell r="W822" t="str">
            <v>BIDANG PENGEMBANGAN ORGANISASI &amp; SDM</v>
          </cell>
          <cell r="X822" t="str">
            <v>BIRO HUMAN CAPITAL</v>
          </cell>
          <cell r="Y822"/>
          <cell r="Z822">
            <v>3</v>
          </cell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 t="str">
            <v>BHC</v>
          </cell>
          <cell r="AQ822"/>
          <cell r="AR822"/>
          <cell r="AS822"/>
          <cell r="AT822"/>
          <cell r="AU822"/>
          <cell r="AV822"/>
          <cell r="AW822"/>
        </row>
        <row r="823">
          <cell r="C823"/>
          <cell r="D823"/>
          <cell r="E823"/>
          <cell r="F823"/>
          <cell r="G823"/>
          <cell r="H823"/>
          <cell r="I823"/>
          <cell r="J823"/>
          <cell r="K823"/>
          <cell r="L823"/>
          <cell r="M823"/>
          <cell r="N823"/>
          <cell r="O823"/>
          <cell r="P823"/>
          <cell r="Q823"/>
          <cell r="R823"/>
          <cell r="S823" t="str">
            <v>Rangkap Jabatan</v>
          </cell>
          <cell r="T823" t="str">
            <v>General Manager Biro Hukum</v>
          </cell>
          <cell r="U823" t="str">
            <v>General Manager Biro Hukum</v>
          </cell>
          <cell r="V823">
            <v>44340</v>
          </cell>
          <cell r="W823" t="str">
            <v>BIRO HUKUM</v>
          </cell>
          <cell r="X823" t="str">
            <v>BIRO HUKUM</v>
          </cell>
          <cell r="Y823"/>
          <cell r="Z823">
            <v>1</v>
          </cell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 t="str">
            <v>BHM</v>
          </cell>
          <cell r="AQ823"/>
          <cell r="AR823"/>
          <cell r="AS823"/>
          <cell r="AT823"/>
          <cell r="AU823"/>
          <cell r="AV823"/>
          <cell r="AW823"/>
        </row>
        <row r="824">
          <cell r="C824"/>
          <cell r="D824"/>
          <cell r="E824"/>
          <cell r="F824"/>
          <cell r="G824"/>
          <cell r="H824"/>
          <cell r="I824"/>
          <cell r="J824"/>
          <cell r="K824"/>
          <cell r="L824"/>
          <cell r="M824"/>
          <cell r="N824"/>
          <cell r="O824"/>
          <cell r="P824"/>
          <cell r="Q824"/>
          <cell r="R824"/>
          <cell r="S824" t="str">
            <v>Rangkap Jabatan</v>
          </cell>
          <cell r="T824" t="str">
            <v>Senior Manager Kerjasama Usaha</v>
          </cell>
          <cell r="U824" t="str">
            <v>Senior Manager Kerjasama Usaha</v>
          </cell>
          <cell r="V824">
            <v>44445</v>
          </cell>
          <cell r="W824" t="str">
            <v>BIDANG KERJASAMA USAHA</v>
          </cell>
          <cell r="X824" t="str">
            <v>BIRO PENGEMBANGAN USAHA</v>
          </cell>
          <cell r="Y824"/>
          <cell r="Z824">
            <v>2</v>
          </cell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 t="str">
            <v>BPU</v>
          </cell>
          <cell r="AQ824"/>
          <cell r="AR824"/>
          <cell r="AS824"/>
          <cell r="AT824"/>
          <cell r="AU824"/>
          <cell r="AV824"/>
          <cell r="AW824"/>
        </row>
        <row r="825">
          <cell r="C825"/>
          <cell r="D825"/>
          <cell r="E825"/>
          <cell r="F825"/>
          <cell r="G825"/>
          <cell r="H825"/>
          <cell r="I825"/>
          <cell r="J825"/>
          <cell r="K825"/>
          <cell r="L825"/>
          <cell r="M825"/>
          <cell r="N825"/>
          <cell r="O825"/>
          <cell r="P825"/>
          <cell r="Q825"/>
          <cell r="R825"/>
          <cell r="S825" t="str">
            <v>Rangkap Jabatan</v>
          </cell>
          <cell r="T825" t="str">
            <v>Manager Manajemen Supply Chain</v>
          </cell>
          <cell r="U825" t="str">
            <v>Manager Manajemen Supply Chain</v>
          </cell>
          <cell r="V825">
            <v>44445</v>
          </cell>
          <cell r="W825" t="str">
            <v>BIDANG PEMASARAN</v>
          </cell>
          <cell r="X825" t="str">
            <v>DIVISI PEMBANGKIT</v>
          </cell>
          <cell r="Y825"/>
          <cell r="Z825">
            <v>3</v>
          </cell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 t="str">
            <v>DPM</v>
          </cell>
          <cell r="AQ825"/>
          <cell r="AR825"/>
          <cell r="AS825"/>
          <cell r="AT825"/>
          <cell r="AU825"/>
          <cell r="AV825"/>
          <cell r="AW825"/>
        </row>
        <row r="826">
          <cell r="C826"/>
          <cell r="D826"/>
          <cell r="E826"/>
          <cell r="F826"/>
          <cell r="G826"/>
          <cell r="H826"/>
          <cell r="I826"/>
          <cell r="J826"/>
          <cell r="K826"/>
          <cell r="L826"/>
          <cell r="M826"/>
          <cell r="N826"/>
          <cell r="O826"/>
          <cell r="P826"/>
          <cell r="Q826"/>
          <cell r="R826"/>
          <cell r="S826" t="str">
            <v>Rangkap Jabatan</v>
          </cell>
          <cell r="T826" t="str">
            <v xml:space="preserve">General Manager Biro Enjiniring  </v>
          </cell>
          <cell r="U826" t="str">
            <v xml:space="preserve">General Manager Biro Enjiniring  </v>
          </cell>
          <cell r="V826">
            <v>44562</v>
          </cell>
          <cell r="W826" t="str">
            <v>BIRO ENJINIRING</v>
          </cell>
          <cell r="X826" t="str">
            <v>BIRO ENJINIRING</v>
          </cell>
          <cell r="Y826"/>
          <cell r="Z826">
            <v>1</v>
          </cell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 t="str">
            <v>BEJ</v>
          </cell>
          <cell r="AQ826"/>
          <cell r="AR826"/>
          <cell r="AS826"/>
          <cell r="AT826"/>
          <cell r="AU826"/>
          <cell r="AV826"/>
          <cell r="AW826"/>
        </row>
        <row r="827">
          <cell r="C827"/>
          <cell r="D827"/>
          <cell r="E827"/>
          <cell r="F827"/>
          <cell r="G827"/>
          <cell r="H827"/>
          <cell r="I827"/>
          <cell r="J827"/>
          <cell r="K827"/>
          <cell r="L827"/>
          <cell r="M827"/>
          <cell r="N827"/>
          <cell r="O827"/>
          <cell r="P827"/>
          <cell r="Q827"/>
          <cell r="R827"/>
          <cell r="S827" t="str">
            <v>Rangkap Jabatan</v>
          </cell>
          <cell r="T827" t="str">
            <v>Senior Manager Umum &amp; Kesekretariatan</v>
          </cell>
          <cell r="U827" t="str">
            <v>Senior Manager Umum &amp; Kesekretariatan</v>
          </cell>
          <cell r="V827">
            <v>44445</v>
          </cell>
          <cell r="W827" t="str">
            <v>BIDANG UMUM &amp; KESEKRETARIATAN</v>
          </cell>
          <cell r="X827" t="str">
            <v>SEKRETARIAT PERUSAHAAN</v>
          </cell>
          <cell r="Y827"/>
          <cell r="Z827">
            <v>2</v>
          </cell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 t="str">
            <v>SKP</v>
          </cell>
          <cell r="AQ827"/>
          <cell r="AR827"/>
          <cell r="AS827"/>
          <cell r="AT827"/>
          <cell r="AU827"/>
          <cell r="AV827"/>
          <cell r="AW827"/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5D228-8588-49EF-A61D-3EE753BAC747}">
  <sheetPr>
    <tabColor rgb="FF00B050"/>
  </sheetPr>
  <dimension ref="A1:BL810"/>
  <sheetViews>
    <sheetView tabSelected="1" zoomScale="90" zoomScaleNormal="9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U22" sqref="U22"/>
    </sheetView>
  </sheetViews>
  <sheetFormatPr defaultRowHeight="15" outlineLevelCol="1" x14ac:dyDescent="0.25"/>
  <cols>
    <col min="1" max="1" width="5.5703125" customWidth="1"/>
    <col min="2" max="2" width="35.5703125" customWidth="1"/>
    <col min="3" max="3" width="8.7109375" style="4" customWidth="1"/>
    <col min="4" max="4" width="14" hidden="1" customWidth="1" outlineLevel="1"/>
    <col min="5" max="5" width="14.85546875" hidden="1" customWidth="1" outlineLevel="1"/>
    <col min="6" max="8" width="9.140625" hidden="1" customWidth="1" outlineLevel="1"/>
    <col min="9" max="9" width="20.85546875" hidden="1" customWidth="1" collapsed="1"/>
    <col min="10" max="10" width="22.140625" hidden="1" customWidth="1" outlineLevel="1"/>
    <col min="11" max="11" width="17.42578125" hidden="1" customWidth="1" outlineLevel="1"/>
    <col min="12" max="12" width="18.85546875" hidden="1" customWidth="1" outlineLevel="1"/>
    <col min="13" max="13" width="8.85546875" hidden="1" customWidth="1" collapsed="1"/>
    <col min="14" max="14" width="27.7109375" hidden="1" customWidth="1"/>
    <col min="15" max="15" width="33" hidden="1" customWidth="1" outlineLevel="1"/>
    <col min="16" max="16" width="10.140625" hidden="1" customWidth="1" outlineLevel="1"/>
    <col min="17" max="17" width="15.28515625" customWidth="1" collapsed="1"/>
    <col min="18" max="18" width="15.28515625" customWidth="1"/>
    <col min="19" max="19" width="12" customWidth="1" outlineLevel="1"/>
    <col min="20" max="20" width="38.5703125" customWidth="1" outlineLevel="1"/>
    <col min="21" max="21" width="38.5703125" customWidth="1"/>
    <col min="22" max="22" width="15.5703125" customWidth="1"/>
    <col min="23" max="23" width="39" customWidth="1"/>
    <col min="24" max="24" width="37.42578125" customWidth="1"/>
    <col min="25" max="25" width="9.140625" hidden="1" customWidth="1" outlineLevel="1"/>
    <col min="26" max="26" width="6.28515625" hidden="1" customWidth="1" collapsed="1"/>
    <col min="27" max="27" width="6.28515625" hidden="1" customWidth="1"/>
    <col min="28" max="28" width="14.140625" hidden="1" customWidth="1"/>
    <col min="29" max="29" width="16.7109375" hidden="1" customWidth="1" outlineLevel="1"/>
    <col min="30" max="30" width="18.5703125" hidden="1" customWidth="1" outlineLevel="1"/>
    <col min="31" max="33" width="17.28515625" hidden="1" customWidth="1" outlineLevel="1"/>
    <col min="34" max="34" width="18.5703125" hidden="1" customWidth="1" outlineLevel="1"/>
    <col min="35" max="35" width="18.5703125" hidden="1" customWidth="1" collapsed="1"/>
    <col min="36" max="36" width="16.7109375" hidden="1" customWidth="1" outlineLevel="1"/>
    <col min="37" max="41" width="18.5703125" hidden="1" customWidth="1" outlineLevel="1"/>
    <col min="42" max="42" width="18.5703125" hidden="1" customWidth="1" collapsed="1"/>
    <col min="43" max="43" width="18.5703125" customWidth="1"/>
    <col min="44" max="44" width="10.85546875" customWidth="1"/>
    <col min="45" max="45" width="7.28515625" customWidth="1"/>
    <col min="46" max="46" width="4.7109375" customWidth="1"/>
    <col min="47" max="47" width="12.28515625" customWidth="1"/>
    <col min="48" max="52" width="7.140625" customWidth="1"/>
    <col min="53" max="53" width="7.28515625" customWidth="1"/>
    <col min="54" max="55" width="7.42578125" customWidth="1"/>
    <col min="56" max="56" width="21.28515625" customWidth="1"/>
    <col min="57" max="59" width="4" customWidth="1"/>
    <col min="60" max="60" width="17.28515625" customWidth="1"/>
    <col min="61" max="62" width="4" customWidth="1"/>
    <col min="63" max="63" width="17.28515625" customWidth="1"/>
    <col min="64" max="64" width="9.140625" style="4"/>
  </cols>
  <sheetData>
    <row r="1" spans="1:64" s="1" customFormat="1" ht="12.75" thickBot="1" x14ac:dyDescent="0.25">
      <c r="C1" s="2">
        <v>1</v>
      </c>
      <c r="D1" s="3">
        <v>2</v>
      </c>
      <c r="E1" s="3">
        <v>3</v>
      </c>
      <c r="F1" s="2">
        <v>4</v>
      </c>
      <c r="G1" s="3">
        <v>5</v>
      </c>
      <c r="H1" s="3">
        <v>6</v>
      </c>
      <c r="I1" s="2">
        <v>7</v>
      </c>
      <c r="J1" s="3">
        <v>8</v>
      </c>
      <c r="K1" s="3">
        <v>9</v>
      </c>
      <c r="L1" s="2">
        <v>10</v>
      </c>
      <c r="M1" s="3">
        <v>11</v>
      </c>
      <c r="N1" s="3">
        <v>12</v>
      </c>
      <c r="O1" s="2">
        <v>13</v>
      </c>
      <c r="P1" s="3">
        <v>14</v>
      </c>
      <c r="Q1" s="3">
        <v>15</v>
      </c>
      <c r="R1" s="2">
        <v>16</v>
      </c>
      <c r="S1" s="3">
        <v>17</v>
      </c>
      <c r="T1" s="3">
        <v>18</v>
      </c>
      <c r="U1" s="2">
        <v>19</v>
      </c>
      <c r="V1" s="3">
        <v>20</v>
      </c>
      <c r="W1" s="3">
        <v>21</v>
      </c>
      <c r="X1" s="2">
        <v>22</v>
      </c>
      <c r="Y1" s="3">
        <v>23</v>
      </c>
      <c r="Z1" s="3">
        <v>24</v>
      </c>
      <c r="AA1" s="2">
        <v>25</v>
      </c>
      <c r="AB1" s="3">
        <v>26</v>
      </c>
      <c r="AC1" s="3">
        <v>27</v>
      </c>
      <c r="AD1" s="2">
        <v>28</v>
      </c>
      <c r="AE1" s="3">
        <v>29</v>
      </c>
      <c r="AF1" s="3">
        <v>30</v>
      </c>
      <c r="AG1" s="2">
        <v>31</v>
      </c>
      <c r="AH1" s="3">
        <v>32</v>
      </c>
      <c r="AI1" s="3">
        <v>33</v>
      </c>
      <c r="AJ1" s="2">
        <v>34</v>
      </c>
      <c r="AK1" s="3">
        <v>35</v>
      </c>
      <c r="AL1" s="3">
        <v>36</v>
      </c>
      <c r="AM1" s="2">
        <v>37</v>
      </c>
      <c r="AN1" s="3">
        <v>38</v>
      </c>
      <c r="AO1" s="3">
        <v>39</v>
      </c>
      <c r="AP1" s="2">
        <v>40</v>
      </c>
      <c r="AQ1" s="3">
        <v>41</v>
      </c>
      <c r="AR1" s="3">
        <v>42</v>
      </c>
      <c r="AS1" s="2">
        <v>43</v>
      </c>
      <c r="AT1" s="3">
        <v>44</v>
      </c>
      <c r="AU1" s="3">
        <v>45</v>
      </c>
      <c r="AV1" s="2">
        <v>46</v>
      </c>
      <c r="AW1" s="3">
        <v>47</v>
      </c>
      <c r="AX1" s="3">
        <v>48</v>
      </c>
      <c r="AY1" s="2">
        <v>49</v>
      </c>
      <c r="AZ1" s="3">
        <v>50</v>
      </c>
      <c r="BA1" s="3">
        <v>51</v>
      </c>
      <c r="BB1" s="2">
        <v>52</v>
      </c>
      <c r="BC1" s="3">
        <v>53</v>
      </c>
      <c r="BD1" s="3">
        <v>54</v>
      </c>
      <c r="BE1" s="2">
        <v>55</v>
      </c>
      <c r="BF1" s="3">
        <v>56</v>
      </c>
      <c r="BG1" s="3">
        <v>57</v>
      </c>
      <c r="BH1" s="2">
        <v>58</v>
      </c>
      <c r="BI1" s="3">
        <v>59</v>
      </c>
      <c r="BJ1" s="3">
        <v>60</v>
      </c>
      <c r="BK1" s="2">
        <v>61</v>
      </c>
    </row>
    <row r="2" spans="1:64" ht="16.5" thickTop="1" thickBot="1" x14ac:dyDescent="0.3">
      <c r="A2" s="4"/>
      <c r="C2" s="5"/>
      <c r="D2" s="37" t="s">
        <v>0</v>
      </c>
      <c r="E2" s="38"/>
      <c r="F2" s="38"/>
      <c r="G2" s="38"/>
      <c r="H2" s="38"/>
      <c r="I2" s="39"/>
      <c r="J2" s="43" t="s">
        <v>1</v>
      </c>
      <c r="K2" s="44"/>
      <c r="L2" s="45"/>
      <c r="M2" s="37" t="s">
        <v>2</v>
      </c>
      <c r="N2" s="38"/>
      <c r="O2" s="38"/>
      <c r="P2" s="39"/>
      <c r="Q2" s="37" t="s">
        <v>3</v>
      </c>
      <c r="R2" s="38"/>
      <c r="S2" s="38"/>
      <c r="T2" s="38"/>
      <c r="U2" s="38"/>
      <c r="V2" s="38"/>
      <c r="W2" s="38"/>
      <c r="X2" s="38"/>
      <c r="Y2" s="38"/>
      <c r="Z2" s="39"/>
      <c r="AA2" s="37" t="s">
        <v>4</v>
      </c>
      <c r="AB2" s="39"/>
      <c r="AC2" s="37" t="s">
        <v>5</v>
      </c>
      <c r="AD2" s="38"/>
      <c r="AE2" s="38"/>
      <c r="AF2" s="38"/>
      <c r="AG2" s="38"/>
      <c r="AH2" s="38"/>
      <c r="AI2" s="39"/>
      <c r="AJ2" s="37" t="s">
        <v>6</v>
      </c>
      <c r="AK2" s="38"/>
      <c r="AL2" s="38"/>
      <c r="AM2" s="38"/>
      <c r="AN2" s="38"/>
      <c r="AO2" s="38"/>
      <c r="AP2" s="39"/>
      <c r="AQ2" s="6"/>
      <c r="AR2" s="4"/>
      <c r="AS2" s="4"/>
      <c r="AT2" s="4"/>
      <c r="AU2" s="4"/>
      <c r="AV2" s="4"/>
      <c r="AW2" s="4"/>
      <c r="AX2" s="4"/>
      <c r="AY2" s="7"/>
      <c r="AZ2" s="4"/>
      <c r="BA2" s="4"/>
      <c r="BB2" s="4"/>
      <c r="BC2" s="4"/>
      <c r="BD2" s="40" t="s">
        <v>7</v>
      </c>
      <c r="BE2" s="40"/>
      <c r="BF2" s="40"/>
      <c r="BG2" s="41"/>
      <c r="BH2" s="42" t="s">
        <v>8</v>
      </c>
      <c r="BI2" s="42"/>
      <c r="BJ2" s="42"/>
      <c r="BK2" s="42"/>
    </row>
    <row r="3" spans="1:64" ht="52.5" thickTop="1" thickBot="1" x14ac:dyDescent="0.3">
      <c r="A3" s="8" t="s">
        <v>9</v>
      </c>
      <c r="B3" s="9" t="s">
        <v>10</v>
      </c>
      <c r="C3" s="10" t="s">
        <v>11</v>
      </c>
      <c r="D3" s="11" t="s">
        <v>12</v>
      </c>
      <c r="E3" s="11" t="s">
        <v>13</v>
      </c>
      <c r="F3" s="11" t="s">
        <v>14</v>
      </c>
      <c r="G3" s="11" t="s">
        <v>15</v>
      </c>
      <c r="H3" s="11" t="s">
        <v>16</v>
      </c>
      <c r="I3" s="11" t="s">
        <v>17</v>
      </c>
      <c r="J3" s="12" t="s">
        <v>18</v>
      </c>
      <c r="K3" s="12" t="s">
        <v>19</v>
      </c>
      <c r="L3" s="12" t="s">
        <v>20</v>
      </c>
      <c r="M3" s="11" t="s">
        <v>21</v>
      </c>
      <c r="N3" s="11" t="s">
        <v>22</v>
      </c>
      <c r="O3" s="12" t="s">
        <v>23</v>
      </c>
      <c r="P3" s="12" t="s">
        <v>24</v>
      </c>
      <c r="Q3" s="11" t="s">
        <v>25</v>
      </c>
      <c r="R3" s="11" t="s">
        <v>26</v>
      </c>
      <c r="S3" s="12" t="s">
        <v>27</v>
      </c>
      <c r="T3" s="12" t="s">
        <v>28</v>
      </c>
      <c r="U3" s="13" t="s">
        <v>29</v>
      </c>
      <c r="V3" s="13" t="s">
        <v>30</v>
      </c>
      <c r="W3" s="13" t="s">
        <v>31</v>
      </c>
      <c r="X3" s="11" t="s">
        <v>32</v>
      </c>
      <c r="Y3" s="14" t="s">
        <v>33</v>
      </c>
      <c r="Z3" s="15" t="s">
        <v>34</v>
      </c>
      <c r="AA3" s="16" t="s">
        <v>35</v>
      </c>
      <c r="AB3" s="11" t="s">
        <v>36</v>
      </c>
      <c r="AC3" s="17" t="s">
        <v>37</v>
      </c>
      <c r="AD3" s="17" t="s">
        <v>38</v>
      </c>
      <c r="AE3" s="18" t="s">
        <v>39</v>
      </c>
      <c r="AF3" s="18" t="s">
        <v>40</v>
      </c>
      <c r="AG3" s="17" t="s">
        <v>41</v>
      </c>
      <c r="AH3" s="17" t="s">
        <v>42</v>
      </c>
      <c r="AI3" s="11" t="s">
        <v>43</v>
      </c>
      <c r="AJ3" s="17" t="s">
        <v>37</v>
      </c>
      <c r="AK3" s="17" t="s">
        <v>38</v>
      </c>
      <c r="AL3" s="18" t="s">
        <v>39</v>
      </c>
      <c r="AM3" s="18" t="s">
        <v>40</v>
      </c>
      <c r="AN3" s="17" t="s">
        <v>41</v>
      </c>
      <c r="AO3" s="17" t="s">
        <v>42</v>
      </c>
      <c r="AP3" s="11" t="s">
        <v>44</v>
      </c>
      <c r="AQ3" s="18" t="s">
        <v>45</v>
      </c>
      <c r="AR3" s="19" t="s">
        <v>46</v>
      </c>
      <c r="AS3" s="20" t="s">
        <v>47</v>
      </c>
      <c r="AT3" s="20" t="s">
        <v>48</v>
      </c>
      <c r="AU3" s="21" t="s">
        <v>49</v>
      </c>
      <c r="AV3" s="19" t="s">
        <v>50</v>
      </c>
      <c r="AW3" s="19" t="s">
        <v>51</v>
      </c>
      <c r="AX3" s="19" t="s">
        <v>52</v>
      </c>
      <c r="AY3" s="22" t="s">
        <v>53</v>
      </c>
      <c r="AZ3" s="19" t="s">
        <v>54</v>
      </c>
      <c r="BA3" s="19" t="s">
        <v>55</v>
      </c>
      <c r="BB3" s="19" t="s">
        <v>56</v>
      </c>
      <c r="BC3" s="19" t="s">
        <v>57</v>
      </c>
      <c r="BD3" s="23">
        <f ca="1">TODAY()</f>
        <v>44889</v>
      </c>
      <c r="BE3" s="14" t="s">
        <v>58</v>
      </c>
      <c r="BF3" s="14" t="s">
        <v>59</v>
      </c>
      <c r="BG3" s="14" t="s">
        <v>60</v>
      </c>
      <c r="BH3" s="11" t="s">
        <v>61</v>
      </c>
      <c r="BI3" s="14" t="s">
        <v>58</v>
      </c>
      <c r="BJ3" s="14" t="s">
        <v>59</v>
      </c>
      <c r="BK3" s="11" t="s">
        <v>62</v>
      </c>
    </row>
    <row r="4" spans="1:64" ht="15.75" thickTop="1" x14ac:dyDescent="0.25">
      <c r="A4" s="24">
        <f t="shared" ref="A4:A67" si="0">IF(B4="","",ROW()-3)</f>
        <v>1</v>
      </c>
      <c r="B4" s="25" t="s">
        <v>63</v>
      </c>
      <c r="C4" s="24">
        <v>935800</v>
      </c>
      <c r="D4" s="24" t="s">
        <v>64</v>
      </c>
      <c r="E4" s="26">
        <v>34101</v>
      </c>
      <c r="F4" s="24" t="s">
        <v>65</v>
      </c>
      <c r="G4" s="24" t="s">
        <v>66</v>
      </c>
      <c r="H4" s="24" t="s">
        <v>67</v>
      </c>
      <c r="I4" s="24" t="s">
        <v>68</v>
      </c>
      <c r="J4" s="27" t="s">
        <v>69</v>
      </c>
      <c r="K4" s="24"/>
      <c r="L4" s="24"/>
      <c r="M4" s="24" t="s">
        <v>70</v>
      </c>
      <c r="N4" s="24" t="s">
        <v>71</v>
      </c>
      <c r="O4" s="24" t="s">
        <v>72</v>
      </c>
      <c r="P4" s="24">
        <v>2016</v>
      </c>
      <c r="Q4" s="26">
        <v>43313</v>
      </c>
      <c r="R4" s="26">
        <v>43525</v>
      </c>
      <c r="S4" s="26" t="s">
        <v>73</v>
      </c>
      <c r="T4" s="28" t="s">
        <v>74</v>
      </c>
      <c r="U4" s="28" t="s">
        <v>75</v>
      </c>
      <c r="V4" s="26">
        <v>44774</v>
      </c>
      <c r="W4" s="28" t="s">
        <v>76</v>
      </c>
      <c r="X4" s="28" t="s">
        <v>77</v>
      </c>
      <c r="Y4" s="26" t="s">
        <v>78</v>
      </c>
      <c r="Z4" s="29">
        <v>3</v>
      </c>
      <c r="AA4" s="29">
        <v>4</v>
      </c>
      <c r="AB4" s="26">
        <v>44424</v>
      </c>
      <c r="AC4" s="30">
        <v>6900000</v>
      </c>
      <c r="AD4" s="30">
        <v>766667</v>
      </c>
      <c r="AE4" s="30">
        <v>442183.33333333302</v>
      </c>
      <c r="AF4" s="30">
        <v>0</v>
      </c>
      <c r="AG4" s="30">
        <f t="shared" ref="AG4:AG67" si="1">AE4+AF4</f>
        <v>442183.33333333302</v>
      </c>
      <c r="AH4" s="30">
        <v>1934064.0000000005</v>
      </c>
      <c r="AI4" s="30">
        <f t="shared" ref="AI4:AI67" si="2">AC4+AD4+AG4+AH4</f>
        <v>10042914.333333334</v>
      </c>
      <c r="AJ4" s="30">
        <f t="shared" ref="AJ4:AJ67" si="3">IF(AS4="-",AC4*0.75,IF(AS4="H",AC4*0.5))</f>
        <v>5175000</v>
      </c>
      <c r="AK4" s="30">
        <f t="shared" ref="AK4:AK67" si="4">IF(AS4="-",AD4*0.75,0)</f>
        <v>575000.25</v>
      </c>
      <c r="AL4" s="30">
        <f t="shared" ref="AL4:AL67" si="5">IF(AS4="-",AE4*1,0)</f>
        <v>442183.33333333302</v>
      </c>
      <c r="AM4" s="30">
        <f t="shared" ref="AM4:AM67" si="6">IF(AS4="-",AF4*1,0)</f>
        <v>0</v>
      </c>
      <c r="AN4" s="30">
        <f t="shared" ref="AN4:AN67" si="7">AL4+AM4</f>
        <v>442183.33333333302</v>
      </c>
      <c r="AO4" s="30">
        <f t="shared" ref="AO4:AO67" si="8">IF(AS4="-",AH4*0.5,0)</f>
        <v>967032.00000000023</v>
      </c>
      <c r="AP4" s="30">
        <f t="shared" ref="AP4:AP67" si="9">AJ4+AK4+AN4+AO4</f>
        <v>7159215.583333333</v>
      </c>
      <c r="AQ4" s="30">
        <f t="shared" ref="AQ4:AQ67" si="10">IF(AP4&lt;4372100,(4372100-AP4),0)</f>
        <v>0</v>
      </c>
      <c r="AR4" s="26" t="s">
        <v>79</v>
      </c>
      <c r="AS4" s="26" t="s">
        <v>80</v>
      </c>
      <c r="AT4" s="26"/>
      <c r="AU4" s="26" t="s">
        <v>80</v>
      </c>
      <c r="AV4" s="26" t="s">
        <v>81</v>
      </c>
      <c r="AW4" s="26" t="s">
        <v>80</v>
      </c>
      <c r="AX4" s="26" t="s">
        <v>82</v>
      </c>
      <c r="AY4" s="26" t="s">
        <v>83</v>
      </c>
      <c r="AZ4" s="26" t="s">
        <v>80</v>
      </c>
      <c r="BA4" s="26" t="s">
        <v>84</v>
      </c>
      <c r="BB4" s="26" t="s">
        <v>85</v>
      </c>
      <c r="BC4" s="26" t="str">
        <f t="shared" ref="BC4:BC67" si="11">IF($M4="SD","A",IF($M4="SMP","B",IF($M4="SMK","C",IF($M4="D1","C",IF($M4="D2","C",IF($M4="SMA","C",IF($M4="D3","D",IF($M4="D4","E",IF($M4="S1","F",IF($M4="S2","G",""))))))))))</f>
        <v>F</v>
      </c>
      <c r="BD4" s="26" t="str">
        <f t="shared" ref="BD4:BD67" ca="1" si="12">IFERROR(DATEDIF(E4,$BD$3,"Y")&amp;" Th,"&amp;DATEDIF(E4,$BD$3,"YM")&amp;" Bln,"&amp;DATEDIF(E4,$BD$3,"MD")&amp;" Hr","")</f>
        <v>29 Th,6 Bln,12 Hr</v>
      </c>
      <c r="BE4" s="29">
        <f t="shared" ref="BE4:BE67" ca="1" si="13">IFERROR(DATEDIF(E4,$BD$3,"Y"),"")</f>
        <v>29</v>
      </c>
      <c r="BF4" s="29">
        <f t="shared" ref="BF4:BF67" ca="1" si="14">IFERROR(DATEDIF(E4,$BD$3,"YM"),"")</f>
        <v>6</v>
      </c>
      <c r="BG4" s="29">
        <f t="shared" ref="BG4:BG67" ca="1" si="15">IFERROR(DATEDIF(E4,$BD$3,"MD"),"")</f>
        <v>12</v>
      </c>
      <c r="BH4" s="26" t="str">
        <f t="shared" ref="BH4:BH67" ca="1" si="16">IFERROR(DATEDIF(Q4,$BD$3,"Y")&amp;" Th,"&amp;DATEDIF(Q4,$BD$3,"YM")&amp;" Bln,"&amp;DATEDIF(Q4,$BD$3,"MD")&amp;" Hr","")</f>
        <v>4 Th,3 Bln,23 Hr</v>
      </c>
      <c r="BI4" s="24">
        <f t="shared" ref="BI4:BI67" ca="1" si="17">IFERROR(DATEDIF(Q4,$BD$3,"Y"),"")</f>
        <v>4</v>
      </c>
      <c r="BJ4" s="24">
        <f t="shared" ref="BJ4:BJ67" ca="1" si="18">IFERROR(DATEDIF(Q4,$BD$3,"YM"),"")</f>
        <v>3</v>
      </c>
      <c r="BK4" s="26" t="str">
        <f t="shared" ref="BK4:BK67" ca="1" si="19">IFERROR(DATEDIF(R4,$BD$3,"Y")&amp;" Th,"&amp;DATEDIF(R4,$BD$3,"YM")&amp;" Bln,"&amp;DATEDIF(R4,$BD$3,"MD")&amp;" Hr","")</f>
        <v>3 Th,8 Bln,23 Hr</v>
      </c>
      <c r="BL4" s="4" t="str">
        <f>VLOOKUP(C4,[1]dbase!$C$3:$AW$827,38,FALSE)</f>
        <v>-</v>
      </c>
    </row>
    <row r="5" spans="1:64" x14ac:dyDescent="0.25">
      <c r="A5" s="24">
        <f t="shared" si="0"/>
        <v>2</v>
      </c>
      <c r="B5" s="31" t="s">
        <v>86</v>
      </c>
      <c r="C5" s="24">
        <v>785644</v>
      </c>
      <c r="D5" s="24" t="s">
        <v>87</v>
      </c>
      <c r="E5" s="26">
        <v>28745</v>
      </c>
      <c r="F5" s="24" t="s">
        <v>65</v>
      </c>
      <c r="G5" s="24" t="s">
        <v>66</v>
      </c>
      <c r="H5" s="24" t="s">
        <v>88</v>
      </c>
      <c r="I5" s="24" t="s">
        <v>89</v>
      </c>
      <c r="J5" s="27"/>
      <c r="K5" s="24"/>
      <c r="L5" s="24"/>
      <c r="M5" s="24" t="s">
        <v>70</v>
      </c>
      <c r="N5" s="24" t="s">
        <v>71</v>
      </c>
      <c r="O5" s="24"/>
      <c r="P5" s="24">
        <v>2004</v>
      </c>
      <c r="Q5" s="26">
        <v>42416</v>
      </c>
      <c r="R5" s="26">
        <v>42614</v>
      </c>
      <c r="S5" s="26" t="s">
        <v>90</v>
      </c>
      <c r="T5" s="28" t="s">
        <v>91</v>
      </c>
      <c r="U5" s="28" t="s">
        <v>91</v>
      </c>
      <c r="V5" s="26" t="s">
        <v>80</v>
      </c>
      <c r="W5" s="28" t="s">
        <v>92</v>
      </c>
      <c r="X5" s="28" t="s">
        <v>93</v>
      </c>
      <c r="Y5" s="26" t="s">
        <v>78</v>
      </c>
      <c r="Z5" s="29">
        <v>5</v>
      </c>
      <c r="AA5" s="29">
        <v>4</v>
      </c>
      <c r="AB5" s="26">
        <v>44424</v>
      </c>
      <c r="AC5" s="30">
        <v>6900000</v>
      </c>
      <c r="AD5" s="30">
        <v>766667</v>
      </c>
      <c r="AE5" s="30">
        <v>1089508.333333333</v>
      </c>
      <c r="AF5" s="30">
        <v>653200</v>
      </c>
      <c r="AG5" s="30">
        <f t="shared" si="1"/>
        <v>1742708.333333333</v>
      </c>
      <c r="AH5" s="30">
        <v>0</v>
      </c>
      <c r="AI5" s="30">
        <f t="shared" si="2"/>
        <v>9409375.3333333321</v>
      </c>
      <c r="AJ5" s="30">
        <f t="shared" si="3"/>
        <v>5175000</v>
      </c>
      <c r="AK5" s="30">
        <f t="shared" si="4"/>
        <v>575000.25</v>
      </c>
      <c r="AL5" s="30">
        <f t="shared" si="5"/>
        <v>1089508.333333333</v>
      </c>
      <c r="AM5" s="30">
        <f t="shared" si="6"/>
        <v>653200</v>
      </c>
      <c r="AN5" s="30">
        <f t="shared" si="7"/>
        <v>1742708.333333333</v>
      </c>
      <c r="AO5" s="30">
        <f t="shared" si="8"/>
        <v>0</v>
      </c>
      <c r="AP5" s="30">
        <f t="shared" si="9"/>
        <v>7492708.583333333</v>
      </c>
      <c r="AQ5" s="30">
        <f t="shared" si="10"/>
        <v>0</v>
      </c>
      <c r="AR5" s="26" t="s">
        <v>79</v>
      </c>
      <c r="AS5" s="26" t="s">
        <v>80</v>
      </c>
      <c r="AT5" s="26"/>
      <c r="AU5" s="26" t="s">
        <v>80</v>
      </c>
      <c r="AV5" s="26" t="s">
        <v>94</v>
      </c>
      <c r="AW5" s="26" t="s">
        <v>95</v>
      </c>
      <c r="AX5" s="26" t="s">
        <v>96</v>
      </c>
      <c r="AY5" s="26" t="s">
        <v>96</v>
      </c>
      <c r="AZ5" s="26" t="s">
        <v>80</v>
      </c>
      <c r="BA5" s="26" t="s">
        <v>84</v>
      </c>
      <c r="BB5" s="26" t="s">
        <v>85</v>
      </c>
      <c r="BC5" s="26" t="str">
        <f t="shared" si="11"/>
        <v>F</v>
      </c>
      <c r="BD5" s="26" t="str">
        <f t="shared" ca="1" si="12"/>
        <v>44 Th,2 Bln,12 Hr</v>
      </c>
      <c r="BE5" s="29">
        <f t="shared" ca="1" si="13"/>
        <v>44</v>
      </c>
      <c r="BF5" s="29">
        <f t="shared" ca="1" si="14"/>
        <v>2</v>
      </c>
      <c r="BG5" s="29">
        <f t="shared" ca="1" si="15"/>
        <v>12</v>
      </c>
      <c r="BH5" s="26" t="str">
        <f t="shared" ca="1" si="16"/>
        <v>6 Th,9 Bln,8 Hr</v>
      </c>
      <c r="BI5" s="24">
        <f t="shared" ca="1" si="17"/>
        <v>6</v>
      </c>
      <c r="BJ5" s="24">
        <f t="shared" ca="1" si="18"/>
        <v>9</v>
      </c>
      <c r="BK5" s="26" t="str">
        <f t="shared" ca="1" si="19"/>
        <v>6 Th,2 Bln,23 Hr</v>
      </c>
      <c r="BL5" s="4" t="str">
        <f>VLOOKUP(C5,[1]dbase!$C$3:$AW$827,38,FALSE)</f>
        <v>-</v>
      </c>
    </row>
    <row r="6" spans="1:64" x14ac:dyDescent="0.25">
      <c r="A6" s="24">
        <f t="shared" si="0"/>
        <v>3</v>
      </c>
      <c r="B6" s="31" t="s">
        <v>97</v>
      </c>
      <c r="C6" s="24">
        <v>705077</v>
      </c>
      <c r="D6" s="24" t="s">
        <v>87</v>
      </c>
      <c r="E6" s="26">
        <v>25783</v>
      </c>
      <c r="F6" s="24" t="s">
        <v>65</v>
      </c>
      <c r="G6" s="24" t="s">
        <v>66</v>
      </c>
      <c r="H6" s="24" t="s">
        <v>88</v>
      </c>
      <c r="I6" s="24" t="s">
        <v>98</v>
      </c>
      <c r="J6" s="27"/>
      <c r="K6" s="24"/>
      <c r="L6" s="24"/>
      <c r="M6" s="24" t="s">
        <v>99</v>
      </c>
      <c r="N6" s="24" t="s">
        <v>100</v>
      </c>
      <c r="O6" s="24"/>
      <c r="P6" s="24">
        <v>1989</v>
      </c>
      <c r="Q6" s="26">
        <v>32980</v>
      </c>
      <c r="R6" s="26">
        <v>33848</v>
      </c>
      <c r="S6" s="26" t="s">
        <v>90</v>
      </c>
      <c r="T6" s="28" t="s">
        <v>101</v>
      </c>
      <c r="U6" s="28" t="s">
        <v>101</v>
      </c>
      <c r="V6" s="26">
        <v>44667</v>
      </c>
      <c r="W6" s="28" t="s">
        <v>102</v>
      </c>
      <c r="X6" s="28" t="s">
        <v>93</v>
      </c>
      <c r="Y6" s="26" t="s">
        <v>103</v>
      </c>
      <c r="Z6" s="29">
        <v>3</v>
      </c>
      <c r="AA6" s="29">
        <v>4</v>
      </c>
      <c r="AB6" s="26">
        <v>44424</v>
      </c>
      <c r="AC6" s="30">
        <v>6900000</v>
      </c>
      <c r="AD6" s="30">
        <v>766667</v>
      </c>
      <c r="AE6" s="30">
        <v>3191833.333333333</v>
      </c>
      <c r="AF6" s="30">
        <v>-23022.000000000466</v>
      </c>
      <c r="AG6" s="30">
        <f t="shared" si="1"/>
        <v>3168811.3333333326</v>
      </c>
      <c r="AH6" s="30">
        <v>2417580.0000000005</v>
      </c>
      <c r="AI6" s="30">
        <f t="shared" si="2"/>
        <v>13253058.333333332</v>
      </c>
      <c r="AJ6" s="30">
        <f t="shared" si="3"/>
        <v>5175000</v>
      </c>
      <c r="AK6" s="30">
        <f t="shared" si="4"/>
        <v>575000.25</v>
      </c>
      <c r="AL6" s="30">
        <f t="shared" si="5"/>
        <v>3191833.333333333</v>
      </c>
      <c r="AM6" s="30">
        <f t="shared" si="6"/>
        <v>-23022.000000000466</v>
      </c>
      <c r="AN6" s="30">
        <f t="shared" si="7"/>
        <v>3168811.3333333326</v>
      </c>
      <c r="AO6" s="30">
        <f t="shared" si="8"/>
        <v>1208790.0000000002</v>
      </c>
      <c r="AP6" s="30">
        <f t="shared" si="9"/>
        <v>10127601.583333332</v>
      </c>
      <c r="AQ6" s="30">
        <f t="shared" si="10"/>
        <v>0</v>
      </c>
      <c r="AR6" s="26" t="s">
        <v>79</v>
      </c>
      <c r="AS6" s="26" t="s">
        <v>80</v>
      </c>
      <c r="AT6" s="26"/>
      <c r="AU6" s="26" t="s">
        <v>80</v>
      </c>
      <c r="AV6" s="26" t="s">
        <v>94</v>
      </c>
      <c r="AW6" s="26" t="s">
        <v>104</v>
      </c>
      <c r="AX6" s="26" t="s">
        <v>105</v>
      </c>
      <c r="AY6" s="26" t="s">
        <v>105</v>
      </c>
      <c r="AZ6" s="26" t="s">
        <v>80</v>
      </c>
      <c r="BA6" s="26" t="s">
        <v>84</v>
      </c>
      <c r="BB6" s="26" t="s">
        <v>106</v>
      </c>
      <c r="BC6" s="26" t="str">
        <f t="shared" si="11"/>
        <v>C</v>
      </c>
      <c r="BD6" s="26" t="str">
        <f t="shared" ca="1" si="12"/>
        <v>52 Th,3 Bln,21 Hr</v>
      </c>
      <c r="BE6" s="29">
        <f t="shared" ca="1" si="13"/>
        <v>52</v>
      </c>
      <c r="BF6" s="29">
        <f t="shared" ca="1" si="14"/>
        <v>3</v>
      </c>
      <c r="BG6" s="29">
        <f t="shared" ca="1" si="15"/>
        <v>21</v>
      </c>
      <c r="BH6" s="26" t="str">
        <f t="shared" ca="1" si="16"/>
        <v>32 Th,7 Bln,7 Hr</v>
      </c>
      <c r="BI6" s="24">
        <f t="shared" ca="1" si="17"/>
        <v>32</v>
      </c>
      <c r="BJ6" s="24">
        <f t="shared" ca="1" si="18"/>
        <v>7</v>
      </c>
      <c r="BK6" s="26" t="str">
        <f t="shared" ca="1" si="19"/>
        <v>30 Th,2 Bln,23 Hr</v>
      </c>
      <c r="BL6" s="4" t="str">
        <f>VLOOKUP(C6,[1]dbase!$C$3:$AW$827,38,FALSE)</f>
        <v>-</v>
      </c>
    </row>
    <row r="7" spans="1:64" x14ac:dyDescent="0.25">
      <c r="A7" s="24">
        <f t="shared" si="0"/>
        <v>4</v>
      </c>
      <c r="B7" s="31" t="s">
        <v>107</v>
      </c>
      <c r="C7" s="24">
        <v>906300</v>
      </c>
      <c r="D7" s="24" t="s">
        <v>108</v>
      </c>
      <c r="E7" s="26">
        <v>32943</v>
      </c>
      <c r="F7" s="24" t="s">
        <v>65</v>
      </c>
      <c r="G7" s="24" t="s">
        <v>66</v>
      </c>
      <c r="H7" s="24" t="s">
        <v>88</v>
      </c>
      <c r="I7" s="24"/>
      <c r="J7" s="27"/>
      <c r="K7" s="24"/>
      <c r="L7" s="24"/>
      <c r="M7" s="24" t="s">
        <v>109</v>
      </c>
      <c r="N7" s="24" t="s">
        <v>110</v>
      </c>
      <c r="O7" s="24"/>
      <c r="P7" s="24" t="s">
        <v>80</v>
      </c>
      <c r="Q7" s="26">
        <v>43877</v>
      </c>
      <c r="R7" s="26">
        <v>44243</v>
      </c>
      <c r="S7" s="26" t="s">
        <v>90</v>
      </c>
      <c r="T7" s="28" t="s">
        <v>111</v>
      </c>
      <c r="U7" s="28" t="s">
        <v>111</v>
      </c>
      <c r="V7" s="26" t="s">
        <v>80</v>
      </c>
      <c r="W7" s="28" t="s">
        <v>112</v>
      </c>
      <c r="X7" s="28" t="s">
        <v>113</v>
      </c>
      <c r="Y7" s="26" t="s">
        <v>78</v>
      </c>
      <c r="Z7" s="29">
        <v>6</v>
      </c>
      <c r="AA7" s="29">
        <v>1</v>
      </c>
      <c r="AB7" s="26">
        <v>44424</v>
      </c>
      <c r="AC7" s="30">
        <v>4500000</v>
      </c>
      <c r="AD7" s="30">
        <v>500000</v>
      </c>
      <c r="AE7" s="30">
        <v>-116900</v>
      </c>
      <c r="AF7" s="30">
        <v>152000</v>
      </c>
      <c r="AG7" s="30">
        <f t="shared" si="1"/>
        <v>35100</v>
      </c>
      <c r="AH7" s="30">
        <v>0</v>
      </c>
      <c r="AI7" s="30">
        <f t="shared" si="2"/>
        <v>5035100</v>
      </c>
      <c r="AJ7" s="30">
        <f t="shared" si="3"/>
        <v>2250000</v>
      </c>
      <c r="AK7" s="30">
        <f t="shared" si="4"/>
        <v>0</v>
      </c>
      <c r="AL7" s="30">
        <f t="shared" si="5"/>
        <v>0</v>
      </c>
      <c r="AM7" s="30">
        <f t="shared" si="6"/>
        <v>0</v>
      </c>
      <c r="AN7" s="30">
        <f t="shared" si="7"/>
        <v>0</v>
      </c>
      <c r="AO7" s="30">
        <f t="shared" si="8"/>
        <v>0</v>
      </c>
      <c r="AP7" s="30">
        <f t="shared" si="9"/>
        <v>2250000</v>
      </c>
      <c r="AQ7" s="30">
        <f t="shared" si="10"/>
        <v>2122100</v>
      </c>
      <c r="AR7" s="26" t="s">
        <v>79</v>
      </c>
      <c r="AS7" s="26" t="s">
        <v>114</v>
      </c>
      <c r="AT7" s="26" t="s">
        <v>115</v>
      </c>
      <c r="AU7" s="26">
        <v>44562</v>
      </c>
      <c r="AV7" s="26" t="s">
        <v>116</v>
      </c>
      <c r="AW7" s="26" t="s">
        <v>117</v>
      </c>
      <c r="AX7" s="26" t="s">
        <v>83</v>
      </c>
      <c r="AY7" s="26" t="s">
        <v>83</v>
      </c>
      <c r="AZ7" s="26" t="s">
        <v>80</v>
      </c>
      <c r="BA7" s="26" t="s">
        <v>84</v>
      </c>
      <c r="BB7" s="26" t="s">
        <v>85</v>
      </c>
      <c r="BC7" s="26" t="str">
        <f t="shared" si="11"/>
        <v>C</v>
      </c>
      <c r="BD7" s="26" t="str">
        <f t="shared" ca="1" si="12"/>
        <v>32 Th,8 Bln,13 Hr</v>
      </c>
      <c r="BE7" s="29">
        <f t="shared" ca="1" si="13"/>
        <v>32</v>
      </c>
      <c r="BF7" s="29">
        <f t="shared" ca="1" si="14"/>
        <v>8</v>
      </c>
      <c r="BG7" s="29">
        <f t="shared" ca="1" si="15"/>
        <v>13</v>
      </c>
      <c r="BH7" s="26" t="str">
        <f t="shared" ca="1" si="16"/>
        <v>2 Th,9 Bln,8 Hr</v>
      </c>
      <c r="BI7" s="24">
        <f t="shared" ca="1" si="17"/>
        <v>2</v>
      </c>
      <c r="BJ7" s="24">
        <f t="shared" ca="1" si="18"/>
        <v>9</v>
      </c>
      <c r="BK7" s="26" t="str">
        <f t="shared" ca="1" si="19"/>
        <v>1 Th,9 Bln,8 Hr</v>
      </c>
      <c r="BL7" s="4" t="str">
        <f>VLOOKUP(C7,[1]dbase!$C$3:$AW$827,38,FALSE)</f>
        <v>H</v>
      </c>
    </row>
    <row r="8" spans="1:64" x14ac:dyDescent="0.25">
      <c r="A8" s="24">
        <f t="shared" si="0"/>
        <v>5</v>
      </c>
      <c r="B8" s="31" t="s">
        <v>118</v>
      </c>
      <c r="C8" s="24">
        <v>684830</v>
      </c>
      <c r="D8" s="24" t="s">
        <v>108</v>
      </c>
      <c r="E8" s="26">
        <v>24913</v>
      </c>
      <c r="F8" s="24" t="s">
        <v>65</v>
      </c>
      <c r="G8" s="24" t="s">
        <v>66</v>
      </c>
      <c r="H8" s="24" t="s">
        <v>88</v>
      </c>
      <c r="I8" s="24" t="s">
        <v>119</v>
      </c>
      <c r="J8" s="27"/>
      <c r="K8" s="24"/>
      <c r="L8" s="24"/>
      <c r="M8" s="24" t="s">
        <v>109</v>
      </c>
      <c r="N8" s="24" t="s">
        <v>120</v>
      </c>
      <c r="O8" s="24"/>
      <c r="P8" s="24">
        <v>1988</v>
      </c>
      <c r="Q8" s="26">
        <v>33070</v>
      </c>
      <c r="R8" s="26">
        <v>33527</v>
      </c>
      <c r="S8" s="26" t="s">
        <v>90</v>
      </c>
      <c r="T8" s="28" t="s">
        <v>121</v>
      </c>
      <c r="U8" s="28" t="s">
        <v>121</v>
      </c>
      <c r="V8" s="26">
        <v>44136</v>
      </c>
      <c r="W8" s="28" t="s">
        <v>122</v>
      </c>
      <c r="X8" s="28" t="s">
        <v>123</v>
      </c>
      <c r="Y8" s="26" t="s">
        <v>78</v>
      </c>
      <c r="Z8" s="29">
        <v>3</v>
      </c>
      <c r="AA8" s="29">
        <v>5</v>
      </c>
      <c r="AB8" s="26">
        <v>44424</v>
      </c>
      <c r="AC8" s="30">
        <v>7900000</v>
      </c>
      <c r="AD8" s="30">
        <v>877778</v>
      </c>
      <c r="AE8" s="30">
        <v>2157022.222222222</v>
      </c>
      <c r="AF8" s="30">
        <v>-292905</v>
      </c>
      <c r="AG8" s="30">
        <f t="shared" si="1"/>
        <v>1864117.222222222</v>
      </c>
      <c r="AH8" s="30">
        <v>2684905</v>
      </c>
      <c r="AI8" s="30">
        <f t="shared" si="2"/>
        <v>13326800.222222222</v>
      </c>
      <c r="AJ8" s="30">
        <f t="shared" si="3"/>
        <v>5925000</v>
      </c>
      <c r="AK8" s="30">
        <f t="shared" si="4"/>
        <v>658333.5</v>
      </c>
      <c r="AL8" s="30">
        <f t="shared" si="5"/>
        <v>2157022.222222222</v>
      </c>
      <c r="AM8" s="30">
        <f t="shared" si="6"/>
        <v>-292905</v>
      </c>
      <c r="AN8" s="30">
        <f t="shared" si="7"/>
        <v>1864117.222222222</v>
      </c>
      <c r="AO8" s="30">
        <f t="shared" si="8"/>
        <v>1342452.5</v>
      </c>
      <c r="AP8" s="30">
        <f t="shared" si="9"/>
        <v>9789903.222222222</v>
      </c>
      <c r="AQ8" s="30">
        <f t="shared" si="10"/>
        <v>0</v>
      </c>
      <c r="AR8" s="26" t="s">
        <v>79</v>
      </c>
      <c r="AS8" s="26" t="s">
        <v>80</v>
      </c>
      <c r="AT8" s="26"/>
      <c r="AU8" s="26" t="s">
        <v>80</v>
      </c>
      <c r="AV8" s="26" t="s">
        <v>124</v>
      </c>
      <c r="AW8" s="26" t="s">
        <v>80</v>
      </c>
      <c r="AX8" s="26" t="s">
        <v>83</v>
      </c>
      <c r="AY8" s="26" t="s">
        <v>83</v>
      </c>
      <c r="AZ8" s="26" t="s">
        <v>125</v>
      </c>
      <c r="BA8" s="26" t="s">
        <v>84</v>
      </c>
      <c r="BB8" s="26" t="s">
        <v>85</v>
      </c>
      <c r="BC8" s="26" t="str">
        <f t="shared" si="11"/>
        <v>C</v>
      </c>
      <c r="BD8" s="26" t="str">
        <f t="shared" ca="1" si="12"/>
        <v>54 Th,8 Bln,8 Hr</v>
      </c>
      <c r="BE8" s="29">
        <f t="shared" ca="1" si="13"/>
        <v>54</v>
      </c>
      <c r="BF8" s="29">
        <f t="shared" ca="1" si="14"/>
        <v>8</v>
      </c>
      <c r="BG8" s="29">
        <f t="shared" ca="1" si="15"/>
        <v>8</v>
      </c>
      <c r="BH8" s="26" t="str">
        <f t="shared" ca="1" si="16"/>
        <v>32 Th,4 Bln,8 Hr</v>
      </c>
      <c r="BI8" s="24">
        <f t="shared" ca="1" si="17"/>
        <v>32</v>
      </c>
      <c r="BJ8" s="24">
        <f t="shared" ca="1" si="18"/>
        <v>4</v>
      </c>
      <c r="BK8" s="26" t="str">
        <f t="shared" ca="1" si="19"/>
        <v>31 Th,1 Bln,8 Hr</v>
      </c>
      <c r="BL8" s="4" t="str">
        <f>VLOOKUP(C8,[1]dbase!$C$3:$AW$827,38,FALSE)</f>
        <v>-</v>
      </c>
    </row>
    <row r="9" spans="1:64" x14ac:dyDescent="0.25">
      <c r="A9" s="24">
        <f t="shared" si="0"/>
        <v>6</v>
      </c>
      <c r="B9" s="31" t="s">
        <v>126</v>
      </c>
      <c r="C9" s="24">
        <v>745488</v>
      </c>
      <c r="D9" s="24" t="s">
        <v>127</v>
      </c>
      <c r="E9" s="26">
        <v>27144</v>
      </c>
      <c r="F9" s="24" t="s">
        <v>65</v>
      </c>
      <c r="G9" s="24" t="s">
        <v>66</v>
      </c>
      <c r="H9" s="24" t="s">
        <v>88</v>
      </c>
      <c r="I9" s="24" t="s">
        <v>128</v>
      </c>
      <c r="J9" s="27"/>
      <c r="K9" s="24"/>
      <c r="L9" s="24"/>
      <c r="M9" s="24" t="s">
        <v>109</v>
      </c>
      <c r="N9" s="24" t="s">
        <v>120</v>
      </c>
      <c r="O9" s="24"/>
      <c r="P9" s="24">
        <v>1993</v>
      </c>
      <c r="Q9" s="26">
        <v>39860</v>
      </c>
      <c r="R9" s="26">
        <v>39949</v>
      </c>
      <c r="S9" s="26" t="s">
        <v>90</v>
      </c>
      <c r="T9" s="28" t="s">
        <v>129</v>
      </c>
      <c r="U9" s="28" t="s">
        <v>129</v>
      </c>
      <c r="V9" s="26" t="s">
        <v>80</v>
      </c>
      <c r="W9" s="28" t="s">
        <v>130</v>
      </c>
      <c r="X9" s="28" t="s">
        <v>123</v>
      </c>
      <c r="Y9" s="26" t="s">
        <v>78</v>
      </c>
      <c r="Z9" s="29">
        <v>6</v>
      </c>
      <c r="AA9" s="29">
        <v>2</v>
      </c>
      <c r="AB9" s="26">
        <v>44424</v>
      </c>
      <c r="AC9" s="30">
        <v>4900000</v>
      </c>
      <c r="AD9" s="30">
        <v>544444</v>
      </c>
      <c r="AE9" s="30">
        <v>662655.55555555597</v>
      </c>
      <c r="AF9" s="30">
        <v>152000</v>
      </c>
      <c r="AG9" s="30">
        <f t="shared" si="1"/>
        <v>814655.55555555597</v>
      </c>
      <c r="AH9" s="30">
        <v>0</v>
      </c>
      <c r="AI9" s="30">
        <f t="shared" si="2"/>
        <v>6259099.555555556</v>
      </c>
      <c r="AJ9" s="30">
        <f t="shared" si="3"/>
        <v>2450000</v>
      </c>
      <c r="AK9" s="30">
        <f t="shared" si="4"/>
        <v>0</v>
      </c>
      <c r="AL9" s="30">
        <f t="shared" si="5"/>
        <v>0</v>
      </c>
      <c r="AM9" s="30">
        <f t="shared" si="6"/>
        <v>0</v>
      </c>
      <c r="AN9" s="30">
        <f t="shared" si="7"/>
        <v>0</v>
      </c>
      <c r="AO9" s="30">
        <f t="shared" si="8"/>
        <v>0</v>
      </c>
      <c r="AP9" s="30">
        <f t="shared" si="9"/>
        <v>2450000</v>
      </c>
      <c r="AQ9" s="30">
        <f t="shared" si="10"/>
        <v>1922100</v>
      </c>
      <c r="AR9" s="26" t="s">
        <v>79</v>
      </c>
      <c r="AS9" s="26" t="s">
        <v>114</v>
      </c>
      <c r="AT9" s="26" t="s">
        <v>115</v>
      </c>
      <c r="AU9" s="26">
        <v>44562</v>
      </c>
      <c r="AV9" s="26" t="s">
        <v>124</v>
      </c>
      <c r="AW9" s="26" t="s">
        <v>80</v>
      </c>
      <c r="AX9" s="26" t="s">
        <v>82</v>
      </c>
      <c r="AY9" s="26" t="s">
        <v>82</v>
      </c>
      <c r="AZ9" s="26" t="s">
        <v>125</v>
      </c>
      <c r="BA9" s="26" t="s">
        <v>84</v>
      </c>
      <c r="BB9" s="26" t="s">
        <v>85</v>
      </c>
      <c r="BC9" s="26" t="str">
        <f t="shared" si="11"/>
        <v>C</v>
      </c>
      <c r="BD9" s="26" t="str">
        <f t="shared" ca="1" si="12"/>
        <v>48 Th,6 Bln,30 Hr</v>
      </c>
      <c r="BE9" s="29">
        <f t="shared" ca="1" si="13"/>
        <v>48</v>
      </c>
      <c r="BF9" s="29">
        <f t="shared" ca="1" si="14"/>
        <v>6</v>
      </c>
      <c r="BG9" s="29">
        <f t="shared" ca="1" si="15"/>
        <v>30</v>
      </c>
      <c r="BH9" s="26" t="str">
        <f t="shared" ca="1" si="16"/>
        <v>13 Th,9 Bln,8 Hr</v>
      </c>
      <c r="BI9" s="24">
        <f t="shared" ca="1" si="17"/>
        <v>13</v>
      </c>
      <c r="BJ9" s="24">
        <f t="shared" ca="1" si="18"/>
        <v>9</v>
      </c>
      <c r="BK9" s="26" t="str">
        <f t="shared" ca="1" si="19"/>
        <v>13 Th,6 Bln,8 Hr</v>
      </c>
      <c r="BL9" s="4" t="str">
        <f>VLOOKUP(C9,[1]dbase!$C$3:$AW$827,38,FALSE)</f>
        <v>H</v>
      </c>
    </row>
    <row r="10" spans="1:64" x14ac:dyDescent="0.25">
      <c r="A10" s="24">
        <f t="shared" si="0"/>
        <v>7</v>
      </c>
      <c r="B10" s="31" t="s">
        <v>131</v>
      </c>
      <c r="C10" s="24">
        <v>696234</v>
      </c>
      <c r="D10" s="24" t="s">
        <v>132</v>
      </c>
      <c r="E10" s="26">
        <v>25302</v>
      </c>
      <c r="F10" s="24" t="s">
        <v>65</v>
      </c>
      <c r="G10" s="24" t="s">
        <v>66</v>
      </c>
      <c r="H10" s="24" t="s">
        <v>133</v>
      </c>
      <c r="I10" s="24" t="s">
        <v>134</v>
      </c>
      <c r="J10" s="27" t="s">
        <v>135</v>
      </c>
      <c r="K10" s="24"/>
      <c r="L10" s="24"/>
      <c r="M10" s="24" t="s">
        <v>136</v>
      </c>
      <c r="N10" s="24" t="s">
        <v>137</v>
      </c>
      <c r="O10" s="24"/>
      <c r="P10" s="24" t="s">
        <v>80</v>
      </c>
      <c r="Q10" s="26">
        <v>43374</v>
      </c>
      <c r="R10" s="26">
        <v>43374</v>
      </c>
      <c r="S10" s="26" t="s">
        <v>90</v>
      </c>
      <c r="T10" s="28" t="s">
        <v>138</v>
      </c>
      <c r="U10" s="28" t="s">
        <v>138</v>
      </c>
      <c r="V10" s="26">
        <v>44105</v>
      </c>
      <c r="W10" s="28" t="s">
        <v>139</v>
      </c>
      <c r="X10" s="28" t="s">
        <v>140</v>
      </c>
      <c r="Y10" s="26" t="s">
        <v>78</v>
      </c>
      <c r="Z10" s="29">
        <v>6</v>
      </c>
      <c r="AA10" s="29">
        <v>2</v>
      </c>
      <c r="AB10" s="26">
        <v>44424</v>
      </c>
      <c r="AC10" s="30">
        <v>4900000</v>
      </c>
      <c r="AD10" s="30">
        <v>544444</v>
      </c>
      <c r="AE10" s="30">
        <v>0</v>
      </c>
      <c r="AF10" s="30">
        <v>1229861.138888889</v>
      </c>
      <c r="AG10" s="30">
        <f t="shared" si="1"/>
        <v>1229861.138888889</v>
      </c>
      <c r="AH10" s="30">
        <v>0</v>
      </c>
      <c r="AI10" s="30">
        <f t="shared" si="2"/>
        <v>6674305.138888889</v>
      </c>
      <c r="AJ10" s="30">
        <f t="shared" si="3"/>
        <v>3675000</v>
      </c>
      <c r="AK10" s="30">
        <f t="shared" si="4"/>
        <v>408333</v>
      </c>
      <c r="AL10" s="30">
        <f t="shared" si="5"/>
        <v>0</v>
      </c>
      <c r="AM10" s="30">
        <f t="shared" si="6"/>
        <v>1229861.138888889</v>
      </c>
      <c r="AN10" s="30">
        <f t="shared" si="7"/>
        <v>1229861.138888889</v>
      </c>
      <c r="AO10" s="30">
        <f t="shared" si="8"/>
        <v>0</v>
      </c>
      <c r="AP10" s="30">
        <f t="shared" si="9"/>
        <v>5313194.138888889</v>
      </c>
      <c r="AQ10" s="30">
        <f t="shared" si="10"/>
        <v>0</v>
      </c>
      <c r="AR10" s="26" t="s">
        <v>79</v>
      </c>
      <c r="AS10" s="26" t="s">
        <v>80</v>
      </c>
      <c r="AT10" s="26"/>
      <c r="AU10" s="26" t="s">
        <v>80</v>
      </c>
      <c r="AV10" s="26" t="s">
        <v>141</v>
      </c>
      <c r="AW10" s="26" t="s">
        <v>80</v>
      </c>
      <c r="AX10" s="26" t="s">
        <v>82</v>
      </c>
      <c r="AY10" s="26" t="s">
        <v>82</v>
      </c>
      <c r="AZ10" s="26" t="s">
        <v>80</v>
      </c>
      <c r="BA10" s="26" t="s">
        <v>84</v>
      </c>
      <c r="BB10" s="26" t="s">
        <v>85</v>
      </c>
      <c r="BC10" s="26" t="str">
        <f t="shared" si="11"/>
        <v>D</v>
      </c>
      <c r="BD10" s="26" t="str">
        <f t="shared" ca="1" si="12"/>
        <v>53 Th,7 Bln,15 Hr</v>
      </c>
      <c r="BE10" s="29">
        <f t="shared" ca="1" si="13"/>
        <v>53</v>
      </c>
      <c r="BF10" s="29">
        <f t="shared" ca="1" si="14"/>
        <v>7</v>
      </c>
      <c r="BG10" s="29">
        <f t="shared" ca="1" si="15"/>
        <v>15</v>
      </c>
      <c r="BH10" s="26" t="str">
        <f t="shared" ca="1" si="16"/>
        <v>4 Th,1 Bln,23 Hr</v>
      </c>
      <c r="BI10" s="24">
        <f t="shared" ca="1" si="17"/>
        <v>4</v>
      </c>
      <c r="BJ10" s="24">
        <f t="shared" ca="1" si="18"/>
        <v>1</v>
      </c>
      <c r="BK10" s="26" t="str">
        <f t="shared" ca="1" si="19"/>
        <v>4 Th,1 Bln,23 Hr</v>
      </c>
      <c r="BL10" s="4" t="str">
        <f>VLOOKUP(C10,[1]dbase!$C$3:$AW$827,38,FALSE)</f>
        <v>-</v>
      </c>
    </row>
    <row r="11" spans="1:64" x14ac:dyDescent="0.25">
      <c r="A11" s="24">
        <f t="shared" si="0"/>
        <v>8</v>
      </c>
      <c r="B11" s="31" t="s">
        <v>142</v>
      </c>
      <c r="C11" s="24">
        <v>705096</v>
      </c>
      <c r="D11" s="24" t="s">
        <v>87</v>
      </c>
      <c r="E11" s="26">
        <v>25592</v>
      </c>
      <c r="F11" s="24" t="s">
        <v>65</v>
      </c>
      <c r="G11" s="24" t="s">
        <v>66</v>
      </c>
      <c r="H11" s="24" t="s">
        <v>133</v>
      </c>
      <c r="I11" s="24" t="s">
        <v>143</v>
      </c>
      <c r="J11" s="27"/>
      <c r="K11" s="24"/>
      <c r="L11" s="24"/>
      <c r="M11" s="24" t="s">
        <v>109</v>
      </c>
      <c r="N11" s="24" t="s">
        <v>120</v>
      </c>
      <c r="O11" s="24"/>
      <c r="P11" s="24">
        <v>1990</v>
      </c>
      <c r="Q11" s="26">
        <v>33086</v>
      </c>
      <c r="R11" s="26">
        <v>33848</v>
      </c>
      <c r="S11" s="26" t="s">
        <v>90</v>
      </c>
      <c r="T11" s="28" t="s">
        <v>144</v>
      </c>
      <c r="U11" s="28" t="s">
        <v>144</v>
      </c>
      <c r="V11" s="26" t="s">
        <v>80</v>
      </c>
      <c r="W11" s="28" t="s">
        <v>145</v>
      </c>
      <c r="X11" s="28" t="s">
        <v>146</v>
      </c>
      <c r="Y11" s="26" t="s">
        <v>78</v>
      </c>
      <c r="Z11" s="29">
        <v>4</v>
      </c>
      <c r="AA11" s="29">
        <v>4</v>
      </c>
      <c r="AB11" s="26">
        <v>44424</v>
      </c>
      <c r="AC11" s="30">
        <v>6900000</v>
      </c>
      <c r="AD11" s="30">
        <v>766667</v>
      </c>
      <c r="AE11" s="30">
        <v>594883.33333333302</v>
      </c>
      <c r="AF11" s="30">
        <v>-377770</v>
      </c>
      <c r="AG11" s="30">
        <f t="shared" si="1"/>
        <v>217113.33333333302</v>
      </c>
      <c r="AH11" s="30">
        <v>2079770</v>
      </c>
      <c r="AI11" s="30">
        <f t="shared" si="2"/>
        <v>9963550.3333333321</v>
      </c>
      <c r="AJ11" s="30">
        <f t="shared" si="3"/>
        <v>5175000</v>
      </c>
      <c r="AK11" s="30">
        <f t="shared" si="4"/>
        <v>575000.25</v>
      </c>
      <c r="AL11" s="30">
        <f t="shared" si="5"/>
        <v>594883.33333333302</v>
      </c>
      <c r="AM11" s="30">
        <f t="shared" si="6"/>
        <v>-377770</v>
      </c>
      <c r="AN11" s="30">
        <f t="shared" si="7"/>
        <v>217113.33333333302</v>
      </c>
      <c r="AO11" s="30">
        <f t="shared" si="8"/>
        <v>1039885</v>
      </c>
      <c r="AP11" s="30">
        <f t="shared" si="9"/>
        <v>7006998.583333333</v>
      </c>
      <c r="AQ11" s="30">
        <f t="shared" si="10"/>
        <v>0</v>
      </c>
      <c r="AR11" s="26" t="s">
        <v>79</v>
      </c>
      <c r="AS11" s="26" t="s">
        <v>80</v>
      </c>
      <c r="AT11" s="26"/>
      <c r="AU11" s="26" t="s">
        <v>80</v>
      </c>
      <c r="AV11" s="26" t="s">
        <v>147</v>
      </c>
      <c r="AW11" s="26" t="s">
        <v>80</v>
      </c>
      <c r="AX11" s="26" t="s">
        <v>83</v>
      </c>
      <c r="AY11" s="26" t="s">
        <v>83</v>
      </c>
      <c r="AZ11" s="26" t="s">
        <v>80</v>
      </c>
      <c r="BA11" s="26" t="s">
        <v>84</v>
      </c>
      <c r="BB11" s="26" t="s">
        <v>85</v>
      </c>
      <c r="BC11" s="26" t="str">
        <f t="shared" si="11"/>
        <v>C</v>
      </c>
      <c r="BD11" s="26" t="str">
        <f t="shared" ca="1" si="12"/>
        <v>52 Th,10 Bln,0 Hr</v>
      </c>
      <c r="BE11" s="29">
        <f t="shared" ca="1" si="13"/>
        <v>52</v>
      </c>
      <c r="BF11" s="29">
        <f t="shared" ca="1" si="14"/>
        <v>10</v>
      </c>
      <c r="BG11" s="29">
        <f t="shared" ca="1" si="15"/>
        <v>0</v>
      </c>
      <c r="BH11" s="26" t="str">
        <f t="shared" ca="1" si="16"/>
        <v>32 Th,3 Bln,23 Hr</v>
      </c>
      <c r="BI11" s="24">
        <f t="shared" ca="1" si="17"/>
        <v>32</v>
      </c>
      <c r="BJ11" s="24">
        <f t="shared" ca="1" si="18"/>
        <v>3</v>
      </c>
      <c r="BK11" s="26" t="str">
        <f t="shared" ca="1" si="19"/>
        <v>30 Th,2 Bln,23 Hr</v>
      </c>
      <c r="BL11" s="4" t="str">
        <f>VLOOKUP(C11,[1]dbase!$C$3:$AW$827,38,FALSE)</f>
        <v>-</v>
      </c>
    </row>
    <row r="12" spans="1:64" x14ac:dyDescent="0.25">
      <c r="A12" s="24">
        <f t="shared" si="0"/>
        <v>9</v>
      </c>
      <c r="B12" s="31" t="s">
        <v>148</v>
      </c>
      <c r="C12" s="24">
        <v>935619</v>
      </c>
      <c r="D12" s="24" t="s">
        <v>149</v>
      </c>
      <c r="E12" s="26">
        <v>34246</v>
      </c>
      <c r="F12" s="24" t="s">
        <v>65</v>
      </c>
      <c r="G12" s="24" t="s">
        <v>66</v>
      </c>
      <c r="H12" s="24" t="s">
        <v>150</v>
      </c>
      <c r="I12" s="24" t="s">
        <v>151</v>
      </c>
      <c r="J12" s="27"/>
      <c r="K12" s="24"/>
      <c r="L12" s="24"/>
      <c r="M12" s="24" t="s">
        <v>70</v>
      </c>
      <c r="N12" s="24" t="s">
        <v>152</v>
      </c>
      <c r="O12" s="24"/>
      <c r="P12" s="24">
        <v>2015</v>
      </c>
      <c r="Q12" s="26">
        <v>42201</v>
      </c>
      <c r="R12" s="26">
        <v>42401</v>
      </c>
      <c r="S12" s="26" t="s">
        <v>90</v>
      </c>
      <c r="T12" s="28" t="s">
        <v>153</v>
      </c>
      <c r="U12" s="28" t="s">
        <v>153</v>
      </c>
      <c r="V12" s="26">
        <v>44061</v>
      </c>
      <c r="W12" s="28" t="s">
        <v>154</v>
      </c>
      <c r="X12" s="28" t="s">
        <v>155</v>
      </c>
      <c r="Y12" s="26" t="s">
        <v>78</v>
      </c>
      <c r="Z12" s="29">
        <v>5</v>
      </c>
      <c r="AA12" s="29">
        <v>5</v>
      </c>
      <c r="AB12" s="26">
        <v>44424</v>
      </c>
      <c r="AC12" s="30">
        <v>7900000</v>
      </c>
      <c r="AD12" s="30">
        <v>877778</v>
      </c>
      <c r="AE12" s="30">
        <v>-21602.777777777985</v>
      </c>
      <c r="AF12" s="30">
        <v>653200</v>
      </c>
      <c r="AG12" s="30">
        <f t="shared" si="1"/>
        <v>631597.22222222202</v>
      </c>
      <c r="AH12" s="30">
        <v>0</v>
      </c>
      <c r="AI12" s="30">
        <f t="shared" si="2"/>
        <v>9409375.222222222</v>
      </c>
      <c r="AJ12" s="30">
        <f t="shared" si="3"/>
        <v>3950000</v>
      </c>
      <c r="AK12" s="30">
        <f t="shared" si="4"/>
        <v>0</v>
      </c>
      <c r="AL12" s="30">
        <f t="shared" si="5"/>
        <v>0</v>
      </c>
      <c r="AM12" s="30">
        <f t="shared" si="6"/>
        <v>0</v>
      </c>
      <c r="AN12" s="30">
        <f t="shared" si="7"/>
        <v>0</v>
      </c>
      <c r="AO12" s="30">
        <f t="shared" si="8"/>
        <v>0</v>
      </c>
      <c r="AP12" s="30">
        <f t="shared" si="9"/>
        <v>3950000</v>
      </c>
      <c r="AQ12" s="30">
        <f t="shared" si="10"/>
        <v>422100</v>
      </c>
      <c r="AR12" s="26" t="s">
        <v>79</v>
      </c>
      <c r="AS12" s="32" t="s">
        <v>114</v>
      </c>
      <c r="AT12" s="32" t="s">
        <v>156</v>
      </c>
      <c r="AU12" s="32">
        <v>44743</v>
      </c>
      <c r="AV12" s="26" t="s">
        <v>157</v>
      </c>
      <c r="AW12" s="26" t="s">
        <v>158</v>
      </c>
      <c r="AX12" s="26" t="s">
        <v>83</v>
      </c>
      <c r="AY12" s="26" t="s">
        <v>83</v>
      </c>
      <c r="AZ12" s="26" t="s">
        <v>80</v>
      </c>
      <c r="BA12" s="26" t="s">
        <v>84</v>
      </c>
      <c r="BB12" s="26" t="s">
        <v>85</v>
      </c>
      <c r="BC12" s="26" t="str">
        <f t="shared" si="11"/>
        <v>F</v>
      </c>
      <c r="BD12" s="26" t="str">
        <f t="shared" ca="1" si="12"/>
        <v>29 Th,1 Bln,20 Hr</v>
      </c>
      <c r="BE12" s="29">
        <f t="shared" ca="1" si="13"/>
        <v>29</v>
      </c>
      <c r="BF12" s="29">
        <f t="shared" ca="1" si="14"/>
        <v>1</v>
      </c>
      <c r="BG12" s="29">
        <f t="shared" ca="1" si="15"/>
        <v>20</v>
      </c>
      <c r="BH12" s="26" t="str">
        <f t="shared" ca="1" si="16"/>
        <v>7 Th,4 Bln,8 Hr</v>
      </c>
      <c r="BI12" s="24">
        <f t="shared" ca="1" si="17"/>
        <v>7</v>
      </c>
      <c r="BJ12" s="24">
        <f t="shared" ca="1" si="18"/>
        <v>4</v>
      </c>
      <c r="BK12" s="26" t="str">
        <f t="shared" ca="1" si="19"/>
        <v>6 Th,9 Bln,23 Hr</v>
      </c>
      <c r="BL12" s="4" t="str">
        <f>VLOOKUP(C12,[1]dbase!$C$3:$AW$827,38,FALSE)</f>
        <v>H</v>
      </c>
    </row>
    <row r="13" spans="1:64" x14ac:dyDescent="0.25">
      <c r="A13" s="24">
        <f t="shared" si="0"/>
        <v>10</v>
      </c>
      <c r="B13" s="33" t="s">
        <v>159</v>
      </c>
      <c r="C13" s="24">
        <v>875672</v>
      </c>
      <c r="D13" s="24" t="s">
        <v>160</v>
      </c>
      <c r="E13" s="26">
        <v>31801</v>
      </c>
      <c r="F13" s="24" t="s">
        <v>65</v>
      </c>
      <c r="G13" s="24" t="s">
        <v>66</v>
      </c>
      <c r="H13" s="24" t="s">
        <v>67</v>
      </c>
      <c r="I13" s="24" t="s">
        <v>161</v>
      </c>
      <c r="J13" s="27"/>
      <c r="K13" s="24"/>
      <c r="L13" s="24"/>
      <c r="M13" s="24" t="s">
        <v>70</v>
      </c>
      <c r="N13" s="24" t="s">
        <v>162</v>
      </c>
      <c r="O13" s="24" t="s">
        <v>163</v>
      </c>
      <c r="P13" s="24">
        <v>2012</v>
      </c>
      <c r="Q13" s="26">
        <v>42445</v>
      </c>
      <c r="R13" s="26">
        <v>42659</v>
      </c>
      <c r="S13" s="26" t="s">
        <v>90</v>
      </c>
      <c r="T13" s="28" t="s">
        <v>164</v>
      </c>
      <c r="U13" s="28" t="s">
        <v>164</v>
      </c>
      <c r="V13" s="26">
        <v>44562</v>
      </c>
      <c r="W13" s="28" t="s">
        <v>102</v>
      </c>
      <c r="X13" s="28" t="s">
        <v>113</v>
      </c>
      <c r="Y13" s="26" t="s">
        <v>103</v>
      </c>
      <c r="Z13" s="29">
        <v>2</v>
      </c>
      <c r="AA13" s="29">
        <v>5</v>
      </c>
      <c r="AB13" s="26">
        <v>44424</v>
      </c>
      <c r="AC13" s="30">
        <v>7900000</v>
      </c>
      <c r="AD13" s="30">
        <v>877778</v>
      </c>
      <c r="AE13" s="30">
        <v>154722.22222222202</v>
      </c>
      <c r="AF13" s="30">
        <v>-330435</v>
      </c>
      <c r="AG13" s="30">
        <f t="shared" si="1"/>
        <v>-175712.77777777798</v>
      </c>
      <c r="AH13" s="30">
        <v>3246750</v>
      </c>
      <c r="AI13" s="30">
        <f t="shared" si="2"/>
        <v>11848815.222222222</v>
      </c>
      <c r="AJ13" s="30">
        <f t="shared" si="3"/>
        <v>5925000</v>
      </c>
      <c r="AK13" s="30">
        <f t="shared" si="4"/>
        <v>658333.5</v>
      </c>
      <c r="AL13" s="30">
        <f t="shared" si="5"/>
        <v>154722.22222222202</v>
      </c>
      <c r="AM13" s="30">
        <f t="shared" si="6"/>
        <v>-330435</v>
      </c>
      <c r="AN13" s="30">
        <f t="shared" si="7"/>
        <v>-175712.77777777798</v>
      </c>
      <c r="AO13" s="30">
        <f t="shared" si="8"/>
        <v>1623375</v>
      </c>
      <c r="AP13" s="30">
        <f t="shared" si="9"/>
        <v>8030995.722222222</v>
      </c>
      <c r="AQ13" s="30">
        <f t="shared" si="10"/>
        <v>0</v>
      </c>
      <c r="AR13" s="26" t="s">
        <v>79</v>
      </c>
      <c r="AS13" s="26" t="s">
        <v>80</v>
      </c>
      <c r="AT13" s="26"/>
      <c r="AU13" s="26" t="s">
        <v>80</v>
      </c>
      <c r="AV13" s="26" t="s">
        <v>116</v>
      </c>
      <c r="AW13" s="26" t="s">
        <v>104</v>
      </c>
      <c r="AX13" s="26" t="s">
        <v>105</v>
      </c>
      <c r="AY13" s="26" t="s">
        <v>105</v>
      </c>
      <c r="AZ13" s="26" t="s">
        <v>80</v>
      </c>
      <c r="BA13" s="26" t="s">
        <v>84</v>
      </c>
      <c r="BB13" s="26" t="s">
        <v>106</v>
      </c>
      <c r="BC13" s="26" t="str">
        <f t="shared" si="11"/>
        <v>F</v>
      </c>
      <c r="BD13" s="26" t="str">
        <f t="shared" ca="1" si="12"/>
        <v>35 Th,10 Bln,0 Hr</v>
      </c>
      <c r="BE13" s="29">
        <f t="shared" ca="1" si="13"/>
        <v>35</v>
      </c>
      <c r="BF13" s="29">
        <f t="shared" ca="1" si="14"/>
        <v>10</v>
      </c>
      <c r="BG13" s="29">
        <f t="shared" ca="1" si="15"/>
        <v>0</v>
      </c>
      <c r="BH13" s="26" t="str">
        <f t="shared" ca="1" si="16"/>
        <v>6 Th,8 Bln,8 Hr</v>
      </c>
      <c r="BI13" s="24">
        <f t="shared" ca="1" si="17"/>
        <v>6</v>
      </c>
      <c r="BJ13" s="24">
        <f t="shared" ca="1" si="18"/>
        <v>8</v>
      </c>
      <c r="BK13" s="26" t="str">
        <f t="shared" ca="1" si="19"/>
        <v>6 Th,1 Bln,8 Hr</v>
      </c>
      <c r="BL13" s="4" t="str">
        <f>VLOOKUP(C13,[1]dbase!$C$3:$AW$827,38,FALSE)</f>
        <v>-</v>
      </c>
    </row>
    <row r="14" spans="1:64" x14ac:dyDescent="0.25">
      <c r="A14" s="24">
        <f t="shared" si="0"/>
        <v>11</v>
      </c>
      <c r="B14" s="31" t="s">
        <v>165</v>
      </c>
      <c r="C14" s="24">
        <v>875532</v>
      </c>
      <c r="D14" s="24" t="s">
        <v>166</v>
      </c>
      <c r="E14" s="26">
        <v>31957</v>
      </c>
      <c r="F14" s="24" t="s">
        <v>167</v>
      </c>
      <c r="G14" s="24" t="s">
        <v>66</v>
      </c>
      <c r="H14" s="24" t="s">
        <v>67</v>
      </c>
      <c r="I14" s="24" t="s">
        <v>168</v>
      </c>
      <c r="J14" s="27"/>
      <c r="K14" s="24"/>
      <c r="L14" s="24" t="s">
        <v>169</v>
      </c>
      <c r="M14" s="24" t="s">
        <v>70</v>
      </c>
      <c r="N14" s="24" t="s">
        <v>170</v>
      </c>
      <c r="O14" s="24"/>
      <c r="P14" s="24">
        <v>2012</v>
      </c>
      <c r="Q14" s="26">
        <v>41395</v>
      </c>
      <c r="R14" s="26">
        <v>41533</v>
      </c>
      <c r="S14" s="26" t="s">
        <v>90</v>
      </c>
      <c r="T14" s="28" t="s">
        <v>171</v>
      </c>
      <c r="U14" s="28" t="s">
        <v>171</v>
      </c>
      <c r="V14" s="26">
        <v>44243</v>
      </c>
      <c r="W14" s="28" t="s">
        <v>154</v>
      </c>
      <c r="X14" s="28" t="s">
        <v>155</v>
      </c>
      <c r="Y14" s="26" t="s">
        <v>78</v>
      </c>
      <c r="Z14" s="29">
        <v>5</v>
      </c>
      <c r="AA14" s="29">
        <v>5</v>
      </c>
      <c r="AB14" s="26">
        <v>44424</v>
      </c>
      <c r="AC14" s="30">
        <v>7900000</v>
      </c>
      <c r="AD14" s="30">
        <v>877778</v>
      </c>
      <c r="AE14" s="30">
        <v>841022.22222222202</v>
      </c>
      <c r="AF14" s="30">
        <v>1121250</v>
      </c>
      <c r="AG14" s="30">
        <f t="shared" si="1"/>
        <v>1962272.222222222</v>
      </c>
      <c r="AH14" s="30">
        <v>0</v>
      </c>
      <c r="AI14" s="30">
        <f t="shared" si="2"/>
        <v>10740050.222222222</v>
      </c>
      <c r="AJ14" s="30">
        <f t="shared" si="3"/>
        <v>3950000</v>
      </c>
      <c r="AK14" s="30">
        <f t="shared" si="4"/>
        <v>0</v>
      </c>
      <c r="AL14" s="30">
        <f t="shared" si="5"/>
        <v>0</v>
      </c>
      <c r="AM14" s="30">
        <f t="shared" si="6"/>
        <v>0</v>
      </c>
      <c r="AN14" s="30">
        <f t="shared" si="7"/>
        <v>0</v>
      </c>
      <c r="AO14" s="30">
        <f t="shared" si="8"/>
        <v>0</v>
      </c>
      <c r="AP14" s="30">
        <f t="shared" si="9"/>
        <v>3950000</v>
      </c>
      <c r="AQ14" s="30">
        <f t="shared" si="10"/>
        <v>422100</v>
      </c>
      <c r="AR14" s="26" t="s">
        <v>79</v>
      </c>
      <c r="AS14" s="26" t="s">
        <v>114</v>
      </c>
      <c r="AT14" s="24" t="s">
        <v>172</v>
      </c>
      <c r="AU14" s="26">
        <v>44433</v>
      </c>
      <c r="AV14" s="26" t="s">
        <v>157</v>
      </c>
      <c r="AW14" s="26" t="s">
        <v>158</v>
      </c>
      <c r="AX14" s="26" t="s">
        <v>83</v>
      </c>
      <c r="AY14" s="26" t="s">
        <v>83</v>
      </c>
      <c r="AZ14" s="26" t="s">
        <v>80</v>
      </c>
      <c r="BA14" s="26" t="s">
        <v>84</v>
      </c>
      <c r="BB14" s="26" t="s">
        <v>85</v>
      </c>
      <c r="BC14" s="26" t="str">
        <f t="shared" si="11"/>
        <v>F</v>
      </c>
      <c r="BD14" s="26" t="str">
        <f t="shared" ca="1" si="12"/>
        <v>35 Th,4 Bln,26 Hr</v>
      </c>
      <c r="BE14" s="29">
        <f t="shared" ca="1" si="13"/>
        <v>35</v>
      </c>
      <c r="BF14" s="29">
        <f t="shared" ca="1" si="14"/>
        <v>4</v>
      </c>
      <c r="BG14" s="29">
        <f t="shared" ca="1" si="15"/>
        <v>26</v>
      </c>
      <c r="BH14" s="26" t="str">
        <f t="shared" ca="1" si="16"/>
        <v>9 Th,6 Bln,23 Hr</v>
      </c>
      <c r="BI14" s="24">
        <f t="shared" ca="1" si="17"/>
        <v>9</v>
      </c>
      <c r="BJ14" s="24">
        <f t="shared" ca="1" si="18"/>
        <v>6</v>
      </c>
      <c r="BK14" s="26" t="str">
        <f t="shared" ca="1" si="19"/>
        <v>9 Th,2 Bln,8 Hr</v>
      </c>
      <c r="BL14" s="4" t="str">
        <f>VLOOKUP(C14,[1]dbase!$C$3:$AW$827,38,FALSE)</f>
        <v>H</v>
      </c>
    </row>
    <row r="15" spans="1:64" x14ac:dyDescent="0.25">
      <c r="A15" s="24">
        <f t="shared" si="0"/>
        <v>12</v>
      </c>
      <c r="B15" s="31" t="s">
        <v>173</v>
      </c>
      <c r="C15" s="24">
        <v>726216</v>
      </c>
      <c r="D15" s="24" t="s">
        <v>174</v>
      </c>
      <c r="E15" s="26">
        <v>26582</v>
      </c>
      <c r="F15" s="24" t="s">
        <v>65</v>
      </c>
      <c r="G15" s="24" t="s">
        <v>66</v>
      </c>
      <c r="H15" s="24" t="s">
        <v>88</v>
      </c>
      <c r="I15" s="24" t="s">
        <v>175</v>
      </c>
      <c r="J15" s="27" t="s">
        <v>176</v>
      </c>
      <c r="K15" s="24"/>
      <c r="L15" s="24"/>
      <c r="M15" s="24" t="s">
        <v>109</v>
      </c>
      <c r="N15" s="24" t="s">
        <v>80</v>
      </c>
      <c r="O15" s="24"/>
      <c r="P15" s="24" t="s">
        <v>80</v>
      </c>
      <c r="Q15" s="26">
        <v>43374</v>
      </c>
      <c r="R15" s="26">
        <v>43374</v>
      </c>
      <c r="S15" s="26" t="s">
        <v>90</v>
      </c>
      <c r="T15" s="28" t="s">
        <v>177</v>
      </c>
      <c r="U15" s="28" t="s">
        <v>177</v>
      </c>
      <c r="V15" s="26">
        <v>44105</v>
      </c>
      <c r="W15" s="28" t="s">
        <v>178</v>
      </c>
      <c r="X15" s="28" t="s">
        <v>140</v>
      </c>
      <c r="Y15" s="26" t="s">
        <v>78</v>
      </c>
      <c r="Z15" s="29">
        <v>4</v>
      </c>
      <c r="AA15" s="29">
        <v>3</v>
      </c>
      <c r="AB15" s="26">
        <v>44424</v>
      </c>
      <c r="AC15" s="30">
        <v>5900000</v>
      </c>
      <c r="AD15" s="30">
        <v>655556</v>
      </c>
      <c r="AE15" s="30">
        <v>0</v>
      </c>
      <c r="AF15" s="30">
        <v>786953.86111111008</v>
      </c>
      <c r="AG15" s="30">
        <f t="shared" si="1"/>
        <v>786953.86111111008</v>
      </c>
      <c r="AH15" s="30">
        <v>2079770</v>
      </c>
      <c r="AI15" s="30">
        <f t="shared" si="2"/>
        <v>9422279.8611111101</v>
      </c>
      <c r="AJ15" s="30">
        <f t="shared" si="3"/>
        <v>4425000</v>
      </c>
      <c r="AK15" s="30">
        <f t="shared" si="4"/>
        <v>491667</v>
      </c>
      <c r="AL15" s="30">
        <f t="shared" si="5"/>
        <v>0</v>
      </c>
      <c r="AM15" s="30">
        <f t="shared" si="6"/>
        <v>786953.86111111008</v>
      </c>
      <c r="AN15" s="30">
        <f t="shared" si="7"/>
        <v>786953.86111111008</v>
      </c>
      <c r="AO15" s="30">
        <f t="shared" si="8"/>
        <v>1039885</v>
      </c>
      <c r="AP15" s="30">
        <f t="shared" si="9"/>
        <v>6743505.8611111101</v>
      </c>
      <c r="AQ15" s="30">
        <f t="shared" si="10"/>
        <v>0</v>
      </c>
      <c r="AR15" s="26" t="s">
        <v>79</v>
      </c>
      <c r="AS15" s="26" t="s">
        <v>80</v>
      </c>
      <c r="AT15" s="26"/>
      <c r="AU15" s="26" t="s">
        <v>80</v>
      </c>
      <c r="AV15" s="26" t="s">
        <v>141</v>
      </c>
      <c r="AW15" s="26" t="s">
        <v>80</v>
      </c>
      <c r="AX15" s="26" t="s">
        <v>83</v>
      </c>
      <c r="AY15" s="26" t="s">
        <v>83</v>
      </c>
      <c r="AZ15" s="26" t="s">
        <v>80</v>
      </c>
      <c r="BA15" s="26" t="s">
        <v>84</v>
      </c>
      <c r="BB15" s="26" t="s">
        <v>85</v>
      </c>
      <c r="BC15" s="26" t="str">
        <f t="shared" si="11"/>
        <v>C</v>
      </c>
      <c r="BD15" s="26" t="str">
        <f t="shared" ca="1" si="12"/>
        <v>50 Th,1 Bln,14 Hr</v>
      </c>
      <c r="BE15" s="29">
        <f t="shared" ca="1" si="13"/>
        <v>50</v>
      </c>
      <c r="BF15" s="29">
        <f t="shared" ca="1" si="14"/>
        <v>1</v>
      </c>
      <c r="BG15" s="29">
        <f t="shared" ca="1" si="15"/>
        <v>14</v>
      </c>
      <c r="BH15" s="26" t="str">
        <f t="shared" ca="1" si="16"/>
        <v>4 Th,1 Bln,23 Hr</v>
      </c>
      <c r="BI15" s="24">
        <f t="shared" ca="1" si="17"/>
        <v>4</v>
      </c>
      <c r="BJ15" s="24">
        <f t="shared" ca="1" si="18"/>
        <v>1</v>
      </c>
      <c r="BK15" s="26" t="str">
        <f t="shared" ca="1" si="19"/>
        <v>4 Th,1 Bln,23 Hr</v>
      </c>
      <c r="BL15" s="4" t="str">
        <f>VLOOKUP(C15,[1]dbase!$C$3:$AW$827,38,FALSE)</f>
        <v>-</v>
      </c>
    </row>
    <row r="16" spans="1:64" x14ac:dyDescent="0.25">
      <c r="A16" s="24">
        <f t="shared" si="0"/>
        <v>13</v>
      </c>
      <c r="B16" s="31" t="s">
        <v>179</v>
      </c>
      <c r="C16" s="24">
        <v>845543</v>
      </c>
      <c r="D16" s="24" t="s">
        <v>180</v>
      </c>
      <c r="E16" s="26">
        <v>30909</v>
      </c>
      <c r="F16" s="24" t="s">
        <v>65</v>
      </c>
      <c r="G16" s="24" t="s">
        <v>66</v>
      </c>
      <c r="H16" s="24" t="s">
        <v>133</v>
      </c>
      <c r="I16" s="24" t="s">
        <v>181</v>
      </c>
      <c r="J16" s="27" t="s">
        <v>182</v>
      </c>
      <c r="K16" s="24" t="s">
        <v>183</v>
      </c>
      <c r="L16" s="24"/>
      <c r="M16" s="24" t="s">
        <v>109</v>
      </c>
      <c r="N16" s="24" t="s">
        <v>184</v>
      </c>
      <c r="O16" s="24"/>
      <c r="P16" s="24" t="s">
        <v>185</v>
      </c>
      <c r="Q16" s="26">
        <v>41579</v>
      </c>
      <c r="R16" s="26">
        <v>41989</v>
      </c>
      <c r="S16" s="26" t="s">
        <v>90</v>
      </c>
      <c r="T16" s="28" t="s">
        <v>186</v>
      </c>
      <c r="U16" s="28" t="s">
        <v>186</v>
      </c>
      <c r="V16" s="26" t="s">
        <v>80</v>
      </c>
      <c r="W16" s="28" t="s">
        <v>187</v>
      </c>
      <c r="X16" s="28" t="s">
        <v>113</v>
      </c>
      <c r="Y16" s="26" t="s">
        <v>78</v>
      </c>
      <c r="Z16" s="29">
        <v>6</v>
      </c>
      <c r="AA16" s="29">
        <v>2</v>
      </c>
      <c r="AB16" s="26">
        <v>44424</v>
      </c>
      <c r="AC16" s="30">
        <v>4900000</v>
      </c>
      <c r="AD16" s="30">
        <v>544444</v>
      </c>
      <c r="AE16" s="30">
        <v>254655.55555555597</v>
      </c>
      <c r="AF16" s="30">
        <v>152000</v>
      </c>
      <c r="AG16" s="30">
        <f t="shared" si="1"/>
        <v>406655.55555555597</v>
      </c>
      <c r="AH16" s="30">
        <v>0</v>
      </c>
      <c r="AI16" s="30">
        <f t="shared" si="2"/>
        <v>5851099.555555556</v>
      </c>
      <c r="AJ16" s="30">
        <f t="shared" si="3"/>
        <v>2450000</v>
      </c>
      <c r="AK16" s="30">
        <f t="shared" si="4"/>
        <v>0</v>
      </c>
      <c r="AL16" s="30">
        <f t="shared" si="5"/>
        <v>0</v>
      </c>
      <c r="AM16" s="30">
        <f t="shared" si="6"/>
        <v>0</v>
      </c>
      <c r="AN16" s="30">
        <f t="shared" si="7"/>
        <v>0</v>
      </c>
      <c r="AO16" s="30">
        <f t="shared" si="8"/>
        <v>0</v>
      </c>
      <c r="AP16" s="30">
        <f t="shared" si="9"/>
        <v>2450000</v>
      </c>
      <c r="AQ16" s="30">
        <f t="shared" si="10"/>
        <v>1922100</v>
      </c>
      <c r="AR16" s="26" t="s">
        <v>79</v>
      </c>
      <c r="AS16" s="32" t="s">
        <v>114</v>
      </c>
      <c r="AT16" s="32" t="s">
        <v>156</v>
      </c>
      <c r="AU16" s="32">
        <v>44743</v>
      </c>
      <c r="AV16" s="26" t="s">
        <v>116</v>
      </c>
      <c r="AW16" s="26" t="s">
        <v>117</v>
      </c>
      <c r="AX16" s="26" t="s">
        <v>83</v>
      </c>
      <c r="AY16" s="26" t="s">
        <v>83</v>
      </c>
      <c r="AZ16" s="26" t="s">
        <v>80</v>
      </c>
      <c r="BA16" s="26" t="s">
        <v>84</v>
      </c>
      <c r="BB16" s="26" t="s">
        <v>85</v>
      </c>
      <c r="BC16" s="26" t="str">
        <f t="shared" si="11"/>
        <v>C</v>
      </c>
      <c r="BD16" s="26" t="str">
        <f t="shared" ca="1" si="12"/>
        <v>38 Th,3 Bln,9 Hr</v>
      </c>
      <c r="BE16" s="29">
        <f t="shared" ca="1" si="13"/>
        <v>38</v>
      </c>
      <c r="BF16" s="29">
        <f t="shared" ca="1" si="14"/>
        <v>3</v>
      </c>
      <c r="BG16" s="29">
        <f t="shared" ca="1" si="15"/>
        <v>9</v>
      </c>
      <c r="BH16" s="26" t="str">
        <f t="shared" ca="1" si="16"/>
        <v>9 Th,0 Bln,23 Hr</v>
      </c>
      <c r="BI16" s="24">
        <f t="shared" ca="1" si="17"/>
        <v>9</v>
      </c>
      <c r="BJ16" s="24">
        <f t="shared" ca="1" si="18"/>
        <v>0</v>
      </c>
      <c r="BK16" s="26" t="str">
        <f t="shared" ca="1" si="19"/>
        <v>7 Th,11 Bln,8 Hr</v>
      </c>
      <c r="BL16" s="4" t="str">
        <f>VLOOKUP(C16,[1]dbase!$C$3:$AW$827,38,FALSE)</f>
        <v>H</v>
      </c>
    </row>
    <row r="17" spans="1:64" x14ac:dyDescent="0.25">
      <c r="A17" s="24">
        <f t="shared" si="0"/>
        <v>14</v>
      </c>
      <c r="B17" s="31" t="s">
        <v>188</v>
      </c>
      <c r="C17" s="24">
        <v>845756</v>
      </c>
      <c r="D17" s="24" t="s">
        <v>166</v>
      </c>
      <c r="E17" s="26">
        <v>30722</v>
      </c>
      <c r="F17" s="24" t="s">
        <v>65</v>
      </c>
      <c r="G17" s="24" t="s">
        <v>66</v>
      </c>
      <c r="H17" s="24" t="s">
        <v>133</v>
      </c>
      <c r="I17" s="24" t="s">
        <v>189</v>
      </c>
      <c r="J17" s="27" t="s">
        <v>190</v>
      </c>
      <c r="K17" s="24" t="s">
        <v>191</v>
      </c>
      <c r="L17" s="24"/>
      <c r="M17" s="24" t="s">
        <v>109</v>
      </c>
      <c r="N17" s="24" t="s">
        <v>192</v>
      </c>
      <c r="O17" s="24"/>
      <c r="P17" s="24">
        <v>2003</v>
      </c>
      <c r="Q17" s="26">
        <v>42932</v>
      </c>
      <c r="R17" s="26">
        <v>43055</v>
      </c>
      <c r="S17" s="26" t="s">
        <v>90</v>
      </c>
      <c r="T17" s="28" t="s">
        <v>193</v>
      </c>
      <c r="U17" s="28" t="s">
        <v>193</v>
      </c>
      <c r="V17" s="26">
        <v>44061</v>
      </c>
      <c r="W17" s="28" t="s">
        <v>194</v>
      </c>
      <c r="X17" s="28" t="s">
        <v>195</v>
      </c>
      <c r="Y17" s="26" t="s">
        <v>78</v>
      </c>
      <c r="Z17" s="29">
        <v>6</v>
      </c>
      <c r="AA17" s="34">
        <v>1</v>
      </c>
      <c r="AB17" s="26">
        <v>44424</v>
      </c>
      <c r="AC17" s="30">
        <v>4500000</v>
      </c>
      <c r="AD17" s="30">
        <v>500000</v>
      </c>
      <c r="AE17" s="30">
        <v>291100</v>
      </c>
      <c r="AF17" s="30">
        <v>152000</v>
      </c>
      <c r="AG17" s="30">
        <f t="shared" si="1"/>
        <v>443100</v>
      </c>
      <c r="AH17" s="30">
        <v>0</v>
      </c>
      <c r="AI17" s="30">
        <f t="shared" si="2"/>
        <v>5443100</v>
      </c>
      <c r="AJ17" s="30">
        <f t="shared" si="3"/>
        <v>3375000</v>
      </c>
      <c r="AK17" s="30">
        <f t="shared" si="4"/>
        <v>375000</v>
      </c>
      <c r="AL17" s="30">
        <f t="shared" si="5"/>
        <v>291100</v>
      </c>
      <c r="AM17" s="30">
        <f t="shared" si="6"/>
        <v>152000</v>
      </c>
      <c r="AN17" s="30">
        <f t="shared" si="7"/>
        <v>443100</v>
      </c>
      <c r="AO17" s="30">
        <f t="shared" si="8"/>
        <v>0</v>
      </c>
      <c r="AP17" s="30">
        <f t="shared" si="9"/>
        <v>4193100</v>
      </c>
      <c r="AQ17" s="30">
        <f t="shared" si="10"/>
        <v>179000</v>
      </c>
      <c r="AR17" s="26" t="s">
        <v>79</v>
      </c>
      <c r="AS17" s="26" t="s">
        <v>80</v>
      </c>
      <c r="AT17" s="26"/>
      <c r="AU17" s="26" t="s">
        <v>80</v>
      </c>
      <c r="AV17" s="26" t="s">
        <v>196</v>
      </c>
      <c r="AW17" s="26" t="s">
        <v>80</v>
      </c>
      <c r="AX17" s="26" t="s">
        <v>83</v>
      </c>
      <c r="AY17" s="26" t="s">
        <v>82</v>
      </c>
      <c r="AZ17" s="26" t="s">
        <v>197</v>
      </c>
      <c r="BA17" s="26" t="s">
        <v>84</v>
      </c>
      <c r="BB17" s="26" t="s">
        <v>106</v>
      </c>
      <c r="BC17" s="26" t="str">
        <f t="shared" si="11"/>
        <v>C</v>
      </c>
      <c r="BD17" s="26" t="str">
        <f t="shared" ca="1" si="12"/>
        <v>38 Th,9 Bln,14 Hr</v>
      </c>
      <c r="BE17" s="29">
        <f t="shared" ca="1" si="13"/>
        <v>38</v>
      </c>
      <c r="BF17" s="29">
        <f t="shared" ca="1" si="14"/>
        <v>9</v>
      </c>
      <c r="BG17" s="29">
        <f t="shared" ca="1" si="15"/>
        <v>14</v>
      </c>
      <c r="BH17" s="26" t="str">
        <f t="shared" ca="1" si="16"/>
        <v>5 Th,4 Bln,8 Hr</v>
      </c>
      <c r="BI17" s="24">
        <f t="shared" ca="1" si="17"/>
        <v>5</v>
      </c>
      <c r="BJ17" s="24">
        <f t="shared" ca="1" si="18"/>
        <v>4</v>
      </c>
      <c r="BK17" s="26" t="str">
        <f t="shared" ca="1" si="19"/>
        <v>5 Th,0 Bln,8 Hr</v>
      </c>
      <c r="BL17" s="4" t="str">
        <f>VLOOKUP(C17,[1]dbase!$C$3:$AW$827,38,FALSE)</f>
        <v>-</v>
      </c>
    </row>
    <row r="18" spans="1:64" x14ac:dyDescent="0.25">
      <c r="A18" s="24">
        <f t="shared" si="0"/>
        <v>15</v>
      </c>
      <c r="B18" s="31" t="s">
        <v>198</v>
      </c>
      <c r="C18" s="24">
        <v>664942</v>
      </c>
      <c r="D18" s="24" t="s">
        <v>199</v>
      </c>
      <c r="E18" s="26">
        <v>24271</v>
      </c>
      <c r="F18" s="24" t="s">
        <v>65</v>
      </c>
      <c r="G18" s="24" t="s">
        <v>66</v>
      </c>
      <c r="H18" s="24" t="s">
        <v>88</v>
      </c>
      <c r="I18" s="24" t="s">
        <v>200</v>
      </c>
      <c r="J18" s="27" t="s">
        <v>201</v>
      </c>
      <c r="K18" s="24" t="s">
        <v>202</v>
      </c>
      <c r="L18" s="24"/>
      <c r="M18" s="24" t="s">
        <v>109</v>
      </c>
      <c r="N18" s="24" t="s">
        <v>203</v>
      </c>
      <c r="O18" s="24"/>
      <c r="P18" s="24" t="s">
        <v>204</v>
      </c>
      <c r="Q18" s="26">
        <v>33222</v>
      </c>
      <c r="R18" s="26">
        <v>33587</v>
      </c>
      <c r="S18" s="26" t="s">
        <v>90</v>
      </c>
      <c r="T18" s="28" t="s">
        <v>205</v>
      </c>
      <c r="U18" s="28" t="s">
        <v>205</v>
      </c>
      <c r="V18" s="26">
        <v>43891</v>
      </c>
      <c r="W18" s="28" t="s">
        <v>206</v>
      </c>
      <c r="X18" s="28" t="s">
        <v>207</v>
      </c>
      <c r="Y18" s="26" t="s">
        <v>78</v>
      </c>
      <c r="Z18" s="29">
        <v>5</v>
      </c>
      <c r="AA18" s="29">
        <v>2</v>
      </c>
      <c r="AB18" s="26">
        <v>44424</v>
      </c>
      <c r="AC18" s="30">
        <v>4900000</v>
      </c>
      <c r="AD18" s="30">
        <v>544444</v>
      </c>
      <c r="AE18" s="30">
        <v>1263455.555555556</v>
      </c>
      <c r="AF18" s="30">
        <v>566950</v>
      </c>
      <c r="AG18" s="30">
        <f t="shared" si="1"/>
        <v>1830405.555555556</v>
      </c>
      <c r="AH18" s="30">
        <v>0</v>
      </c>
      <c r="AI18" s="30">
        <f t="shared" si="2"/>
        <v>7274849.555555556</v>
      </c>
      <c r="AJ18" s="30">
        <f t="shared" si="3"/>
        <v>2450000</v>
      </c>
      <c r="AK18" s="30">
        <f t="shared" si="4"/>
        <v>0</v>
      </c>
      <c r="AL18" s="30">
        <f t="shared" si="5"/>
        <v>0</v>
      </c>
      <c r="AM18" s="30">
        <f t="shared" si="6"/>
        <v>0</v>
      </c>
      <c r="AN18" s="30">
        <f t="shared" si="7"/>
        <v>0</v>
      </c>
      <c r="AO18" s="30">
        <f t="shared" si="8"/>
        <v>0</v>
      </c>
      <c r="AP18" s="30">
        <f t="shared" si="9"/>
        <v>2450000</v>
      </c>
      <c r="AQ18" s="30">
        <f t="shared" si="10"/>
        <v>1922100</v>
      </c>
      <c r="AR18" s="26" t="s">
        <v>208</v>
      </c>
      <c r="AS18" s="26" t="s">
        <v>114</v>
      </c>
      <c r="AT18" s="26"/>
      <c r="AU18" s="26">
        <v>44725</v>
      </c>
      <c r="AV18" s="26" t="s">
        <v>209</v>
      </c>
      <c r="AW18" s="26" t="s">
        <v>210</v>
      </c>
      <c r="AX18" s="26" t="s">
        <v>83</v>
      </c>
      <c r="AY18" s="26" t="s">
        <v>83</v>
      </c>
      <c r="AZ18" s="26" t="s">
        <v>80</v>
      </c>
      <c r="BA18" s="26" t="s">
        <v>84</v>
      </c>
      <c r="BB18" s="26" t="s">
        <v>85</v>
      </c>
      <c r="BC18" s="26" t="str">
        <f t="shared" si="11"/>
        <v>C</v>
      </c>
      <c r="BD18" s="26" t="str">
        <f t="shared" ca="1" si="12"/>
        <v>56 Th,5 Bln,11 Hr</v>
      </c>
      <c r="BE18" s="29">
        <f t="shared" ca="1" si="13"/>
        <v>56</v>
      </c>
      <c r="BF18" s="29">
        <f t="shared" ca="1" si="14"/>
        <v>5</v>
      </c>
      <c r="BG18" s="29">
        <f t="shared" ca="1" si="15"/>
        <v>11</v>
      </c>
      <c r="BH18" s="26" t="str">
        <f t="shared" ca="1" si="16"/>
        <v>31 Th,11 Bln,9 Hr</v>
      </c>
      <c r="BI18" s="24">
        <f t="shared" ca="1" si="17"/>
        <v>31</v>
      </c>
      <c r="BJ18" s="24">
        <f t="shared" ca="1" si="18"/>
        <v>11</v>
      </c>
      <c r="BK18" s="26" t="str">
        <f t="shared" ca="1" si="19"/>
        <v>30 Th,11 Bln,9 Hr</v>
      </c>
      <c r="BL18" s="4" t="str">
        <f>VLOOKUP(C18,[1]dbase!$C$3:$AW$827,38,FALSE)</f>
        <v>H</v>
      </c>
    </row>
    <row r="19" spans="1:64" x14ac:dyDescent="0.25">
      <c r="A19" s="24">
        <f t="shared" si="0"/>
        <v>16</v>
      </c>
      <c r="B19" s="31" t="s">
        <v>211</v>
      </c>
      <c r="C19" s="24">
        <v>835474</v>
      </c>
      <c r="D19" s="24" t="s">
        <v>166</v>
      </c>
      <c r="E19" s="26">
        <v>30560</v>
      </c>
      <c r="F19" s="24" t="s">
        <v>65</v>
      </c>
      <c r="G19" s="24" t="s">
        <v>66</v>
      </c>
      <c r="H19" s="24" t="s">
        <v>88</v>
      </c>
      <c r="I19" s="24" t="s">
        <v>212</v>
      </c>
      <c r="J19" s="27"/>
      <c r="K19" s="24"/>
      <c r="L19" s="24"/>
      <c r="M19" s="24" t="s">
        <v>109</v>
      </c>
      <c r="N19" s="24" t="s">
        <v>120</v>
      </c>
      <c r="O19" s="24"/>
      <c r="P19" s="24">
        <v>2001</v>
      </c>
      <c r="Q19" s="26">
        <v>39860</v>
      </c>
      <c r="R19" s="26">
        <v>39949</v>
      </c>
      <c r="S19" s="26" t="s">
        <v>213</v>
      </c>
      <c r="T19" s="28" t="s">
        <v>144</v>
      </c>
      <c r="U19" s="28" t="s">
        <v>214</v>
      </c>
      <c r="V19" s="26">
        <v>44287</v>
      </c>
      <c r="W19" s="28" t="s">
        <v>215</v>
      </c>
      <c r="X19" s="28" t="s">
        <v>195</v>
      </c>
      <c r="Y19" s="26" t="s">
        <v>78</v>
      </c>
      <c r="Z19" s="29">
        <v>4</v>
      </c>
      <c r="AA19" s="29">
        <v>2</v>
      </c>
      <c r="AB19" s="26">
        <v>44424</v>
      </c>
      <c r="AC19" s="30">
        <v>4900000</v>
      </c>
      <c r="AD19" s="30">
        <v>544444</v>
      </c>
      <c r="AE19" s="30">
        <v>965505.55555555597</v>
      </c>
      <c r="AF19" s="30">
        <v>-339993</v>
      </c>
      <c r="AG19" s="30">
        <f t="shared" si="1"/>
        <v>625512.55555555597</v>
      </c>
      <c r="AH19" s="30">
        <v>1871793</v>
      </c>
      <c r="AI19" s="30">
        <f t="shared" si="2"/>
        <v>7941749.555555556</v>
      </c>
      <c r="AJ19" s="30">
        <f t="shared" si="3"/>
        <v>2450000</v>
      </c>
      <c r="AK19" s="30">
        <f t="shared" si="4"/>
        <v>0</v>
      </c>
      <c r="AL19" s="30">
        <f t="shared" si="5"/>
        <v>0</v>
      </c>
      <c r="AM19" s="30">
        <f t="shared" si="6"/>
        <v>0</v>
      </c>
      <c r="AN19" s="30">
        <f t="shared" si="7"/>
        <v>0</v>
      </c>
      <c r="AO19" s="30">
        <f t="shared" si="8"/>
        <v>0</v>
      </c>
      <c r="AP19" s="30">
        <f t="shared" si="9"/>
        <v>2450000</v>
      </c>
      <c r="AQ19" s="30">
        <f t="shared" si="10"/>
        <v>1922100</v>
      </c>
      <c r="AR19" s="26" t="s">
        <v>79</v>
      </c>
      <c r="AS19" s="32" t="s">
        <v>114</v>
      </c>
      <c r="AT19" s="32" t="s">
        <v>156</v>
      </c>
      <c r="AU19" s="32">
        <v>44743</v>
      </c>
      <c r="AV19" s="26" t="s">
        <v>196</v>
      </c>
      <c r="AW19" s="26" t="s">
        <v>80</v>
      </c>
      <c r="AX19" s="26" t="s">
        <v>82</v>
      </c>
      <c r="AY19" s="26" t="s">
        <v>83</v>
      </c>
      <c r="AZ19" s="26" t="s">
        <v>125</v>
      </c>
      <c r="BA19" s="26" t="s">
        <v>84</v>
      </c>
      <c r="BB19" s="26" t="s">
        <v>85</v>
      </c>
      <c r="BC19" s="26" t="str">
        <f t="shared" si="11"/>
        <v>C</v>
      </c>
      <c r="BD19" s="26" t="str">
        <f t="shared" ca="1" si="12"/>
        <v>39 Th,2 Bln,23 Hr</v>
      </c>
      <c r="BE19" s="29">
        <f t="shared" ca="1" si="13"/>
        <v>39</v>
      </c>
      <c r="BF19" s="29">
        <f t="shared" ca="1" si="14"/>
        <v>2</v>
      </c>
      <c r="BG19" s="29">
        <f t="shared" ca="1" si="15"/>
        <v>23</v>
      </c>
      <c r="BH19" s="26" t="str">
        <f t="shared" ca="1" si="16"/>
        <v>13 Th,9 Bln,8 Hr</v>
      </c>
      <c r="BI19" s="24">
        <f t="shared" ca="1" si="17"/>
        <v>13</v>
      </c>
      <c r="BJ19" s="24">
        <f t="shared" ca="1" si="18"/>
        <v>9</v>
      </c>
      <c r="BK19" s="26" t="str">
        <f t="shared" ca="1" si="19"/>
        <v>13 Th,6 Bln,8 Hr</v>
      </c>
      <c r="BL19" s="4" t="str">
        <f>VLOOKUP(C19,[1]dbase!$C$3:$AW$827,38,FALSE)</f>
        <v>H</v>
      </c>
    </row>
    <row r="20" spans="1:64" x14ac:dyDescent="0.25">
      <c r="A20" s="24">
        <f t="shared" si="0"/>
        <v>17</v>
      </c>
      <c r="B20" s="31" t="s">
        <v>216</v>
      </c>
      <c r="C20" s="24">
        <v>825473</v>
      </c>
      <c r="D20" s="24" t="s">
        <v>166</v>
      </c>
      <c r="E20" s="26">
        <v>30063</v>
      </c>
      <c r="F20" s="24" t="s">
        <v>65</v>
      </c>
      <c r="G20" s="24" t="s">
        <v>66</v>
      </c>
      <c r="H20" s="24" t="s">
        <v>67</v>
      </c>
      <c r="I20" s="24" t="s">
        <v>217</v>
      </c>
      <c r="J20" s="27"/>
      <c r="K20" s="24"/>
      <c r="L20" s="24"/>
      <c r="M20" s="24" t="s">
        <v>70</v>
      </c>
      <c r="N20" s="24" t="s">
        <v>71</v>
      </c>
      <c r="O20" s="24"/>
      <c r="P20" s="24">
        <v>2014</v>
      </c>
      <c r="Q20" s="26">
        <v>39860</v>
      </c>
      <c r="R20" s="26">
        <v>39949</v>
      </c>
      <c r="S20" s="26" t="s">
        <v>90</v>
      </c>
      <c r="T20" s="28" t="s">
        <v>218</v>
      </c>
      <c r="U20" s="28" t="s">
        <v>218</v>
      </c>
      <c r="V20" s="26">
        <v>44061</v>
      </c>
      <c r="W20" s="28" t="s">
        <v>219</v>
      </c>
      <c r="X20" s="28" t="s">
        <v>195</v>
      </c>
      <c r="Y20" s="26" t="s">
        <v>78</v>
      </c>
      <c r="Z20" s="29">
        <v>6</v>
      </c>
      <c r="AA20" s="29">
        <v>2</v>
      </c>
      <c r="AB20" s="26">
        <v>44424</v>
      </c>
      <c r="AC20" s="30">
        <v>4900000</v>
      </c>
      <c r="AD20" s="30">
        <v>544444</v>
      </c>
      <c r="AE20" s="30">
        <v>965505.55555555597</v>
      </c>
      <c r="AF20" s="30">
        <v>152000</v>
      </c>
      <c r="AG20" s="30">
        <f t="shared" si="1"/>
        <v>1117505.555555556</v>
      </c>
      <c r="AH20" s="30">
        <v>0</v>
      </c>
      <c r="AI20" s="30">
        <f t="shared" si="2"/>
        <v>6561949.555555556</v>
      </c>
      <c r="AJ20" s="30">
        <f t="shared" si="3"/>
        <v>3675000</v>
      </c>
      <c r="AK20" s="30">
        <f t="shared" si="4"/>
        <v>408333</v>
      </c>
      <c r="AL20" s="30">
        <f t="shared" si="5"/>
        <v>965505.55555555597</v>
      </c>
      <c r="AM20" s="30">
        <f t="shared" si="6"/>
        <v>152000</v>
      </c>
      <c r="AN20" s="30">
        <f t="shared" si="7"/>
        <v>1117505.555555556</v>
      </c>
      <c r="AO20" s="30">
        <f t="shared" si="8"/>
        <v>0</v>
      </c>
      <c r="AP20" s="30">
        <f t="shared" si="9"/>
        <v>5200838.555555556</v>
      </c>
      <c r="AQ20" s="30">
        <f t="shared" si="10"/>
        <v>0</v>
      </c>
      <c r="AR20" s="26" t="s">
        <v>79</v>
      </c>
      <c r="AS20" s="26" t="s">
        <v>80</v>
      </c>
      <c r="AT20" s="26"/>
      <c r="AU20" s="26" t="s">
        <v>80</v>
      </c>
      <c r="AV20" s="26" t="s">
        <v>196</v>
      </c>
      <c r="AW20" s="26" t="s">
        <v>80</v>
      </c>
      <c r="AX20" s="26" t="s">
        <v>82</v>
      </c>
      <c r="AY20" s="26" t="s">
        <v>82</v>
      </c>
      <c r="AZ20" s="26" t="s">
        <v>125</v>
      </c>
      <c r="BA20" s="26" t="s">
        <v>84</v>
      </c>
      <c r="BB20" s="26" t="s">
        <v>85</v>
      </c>
      <c r="BC20" s="26" t="str">
        <f t="shared" si="11"/>
        <v>F</v>
      </c>
      <c r="BD20" s="26" t="str">
        <f t="shared" ca="1" si="12"/>
        <v>40 Th,7 Bln,2 Hr</v>
      </c>
      <c r="BE20" s="29">
        <f t="shared" ca="1" si="13"/>
        <v>40</v>
      </c>
      <c r="BF20" s="29">
        <f t="shared" ca="1" si="14"/>
        <v>7</v>
      </c>
      <c r="BG20" s="29">
        <f t="shared" ca="1" si="15"/>
        <v>2</v>
      </c>
      <c r="BH20" s="26" t="str">
        <f t="shared" ca="1" si="16"/>
        <v>13 Th,9 Bln,8 Hr</v>
      </c>
      <c r="BI20" s="24">
        <f t="shared" ca="1" si="17"/>
        <v>13</v>
      </c>
      <c r="BJ20" s="24">
        <f t="shared" ca="1" si="18"/>
        <v>9</v>
      </c>
      <c r="BK20" s="26" t="str">
        <f t="shared" ca="1" si="19"/>
        <v>13 Th,6 Bln,8 Hr</v>
      </c>
      <c r="BL20" s="4" t="str">
        <f>VLOOKUP(C20,[1]dbase!$C$3:$AW$827,38,FALSE)</f>
        <v>-</v>
      </c>
    </row>
    <row r="21" spans="1:64" x14ac:dyDescent="0.25">
      <c r="A21" s="24">
        <f t="shared" si="0"/>
        <v>18</v>
      </c>
      <c r="B21" s="31" t="s">
        <v>220</v>
      </c>
      <c r="C21" s="24">
        <v>836151</v>
      </c>
      <c r="D21" s="24" t="s">
        <v>221</v>
      </c>
      <c r="E21" s="26">
        <v>30578</v>
      </c>
      <c r="F21" s="24" t="s">
        <v>65</v>
      </c>
      <c r="G21" s="24" t="s">
        <v>66</v>
      </c>
      <c r="H21" s="24" t="s">
        <v>133</v>
      </c>
      <c r="I21" s="24" t="s">
        <v>222</v>
      </c>
      <c r="J21" s="27" t="s">
        <v>223</v>
      </c>
      <c r="K21" s="24"/>
      <c r="L21" s="24"/>
      <c r="M21" s="24" t="s">
        <v>70</v>
      </c>
      <c r="N21" s="24" t="s">
        <v>224</v>
      </c>
      <c r="O21" s="24"/>
      <c r="P21" s="24" t="s">
        <v>80</v>
      </c>
      <c r="Q21" s="26">
        <v>43374</v>
      </c>
      <c r="R21" s="26">
        <v>43374</v>
      </c>
      <c r="S21" s="26" t="s">
        <v>90</v>
      </c>
      <c r="T21" s="28" t="s">
        <v>225</v>
      </c>
      <c r="U21" s="28" t="s">
        <v>225</v>
      </c>
      <c r="V21" s="26">
        <v>44105</v>
      </c>
      <c r="W21" s="28" t="s">
        <v>226</v>
      </c>
      <c r="X21" s="28" t="s">
        <v>207</v>
      </c>
      <c r="Y21" s="26" t="s">
        <v>78</v>
      </c>
      <c r="Z21" s="29">
        <v>6</v>
      </c>
      <c r="AA21" s="29">
        <v>2</v>
      </c>
      <c r="AB21" s="26">
        <v>44424</v>
      </c>
      <c r="AC21" s="30">
        <v>4900000</v>
      </c>
      <c r="AD21" s="30">
        <v>544444</v>
      </c>
      <c r="AE21" s="30">
        <v>0</v>
      </c>
      <c r="AF21" s="30">
        <v>772555.55555555597</v>
      </c>
      <c r="AG21" s="30">
        <f t="shared" si="1"/>
        <v>772555.55555555597</v>
      </c>
      <c r="AH21" s="30">
        <v>0</v>
      </c>
      <c r="AI21" s="30">
        <f t="shared" si="2"/>
        <v>6216999.555555556</v>
      </c>
      <c r="AJ21" s="30">
        <f t="shared" si="3"/>
        <v>3675000</v>
      </c>
      <c r="AK21" s="30">
        <f t="shared" si="4"/>
        <v>408333</v>
      </c>
      <c r="AL21" s="30">
        <f t="shared" si="5"/>
        <v>0</v>
      </c>
      <c r="AM21" s="30">
        <f t="shared" si="6"/>
        <v>772555.55555555597</v>
      </c>
      <c r="AN21" s="30">
        <f t="shared" si="7"/>
        <v>772555.55555555597</v>
      </c>
      <c r="AO21" s="30">
        <f t="shared" si="8"/>
        <v>0</v>
      </c>
      <c r="AP21" s="30">
        <f t="shared" si="9"/>
        <v>4855888.555555556</v>
      </c>
      <c r="AQ21" s="30">
        <f t="shared" si="10"/>
        <v>0</v>
      </c>
      <c r="AR21" s="26" t="s">
        <v>79</v>
      </c>
      <c r="AS21" s="26" t="s">
        <v>80</v>
      </c>
      <c r="AT21" s="26"/>
      <c r="AU21" s="26" t="s">
        <v>80</v>
      </c>
      <c r="AV21" s="26" t="s">
        <v>209</v>
      </c>
      <c r="AW21" s="26" t="s">
        <v>210</v>
      </c>
      <c r="AX21" s="26" t="s">
        <v>83</v>
      </c>
      <c r="AY21" s="26" t="s">
        <v>83</v>
      </c>
      <c r="AZ21" s="26" t="s">
        <v>80</v>
      </c>
      <c r="BA21" s="26" t="s">
        <v>84</v>
      </c>
      <c r="BB21" s="26" t="s">
        <v>85</v>
      </c>
      <c r="BC21" s="26" t="str">
        <f t="shared" si="11"/>
        <v>F</v>
      </c>
      <c r="BD21" s="26" t="str">
        <f t="shared" ca="1" si="12"/>
        <v>39 Th,2 Bln,5 Hr</v>
      </c>
      <c r="BE21" s="29">
        <f t="shared" ca="1" si="13"/>
        <v>39</v>
      </c>
      <c r="BF21" s="29">
        <f t="shared" ca="1" si="14"/>
        <v>2</v>
      </c>
      <c r="BG21" s="29">
        <f t="shared" ca="1" si="15"/>
        <v>5</v>
      </c>
      <c r="BH21" s="26" t="str">
        <f t="shared" ca="1" si="16"/>
        <v>4 Th,1 Bln,23 Hr</v>
      </c>
      <c r="BI21" s="24">
        <f t="shared" ca="1" si="17"/>
        <v>4</v>
      </c>
      <c r="BJ21" s="24">
        <f t="shared" ca="1" si="18"/>
        <v>1</v>
      </c>
      <c r="BK21" s="26" t="str">
        <f t="shared" ca="1" si="19"/>
        <v>4 Th,1 Bln,23 Hr</v>
      </c>
      <c r="BL21" s="4" t="str">
        <f>VLOOKUP(C21,[1]dbase!$C$3:$AW$827,38,FALSE)</f>
        <v>-</v>
      </c>
    </row>
    <row r="22" spans="1:64" x14ac:dyDescent="0.25">
      <c r="A22" s="24">
        <f t="shared" si="0"/>
        <v>19</v>
      </c>
      <c r="B22" s="31" t="s">
        <v>227</v>
      </c>
      <c r="C22" s="24">
        <v>915732</v>
      </c>
      <c r="D22" s="24" t="s">
        <v>108</v>
      </c>
      <c r="E22" s="26">
        <v>33590</v>
      </c>
      <c r="F22" s="24" t="s">
        <v>65</v>
      </c>
      <c r="G22" s="24" t="s">
        <v>66</v>
      </c>
      <c r="H22" s="24" t="s">
        <v>228</v>
      </c>
      <c r="I22" s="24" t="s">
        <v>229</v>
      </c>
      <c r="J22" s="27"/>
      <c r="K22" s="24"/>
      <c r="L22" s="24"/>
      <c r="M22" s="24" t="s">
        <v>136</v>
      </c>
      <c r="N22" s="24" t="s">
        <v>71</v>
      </c>
      <c r="O22" s="24" t="s">
        <v>72</v>
      </c>
      <c r="P22" s="24">
        <v>2012</v>
      </c>
      <c r="Q22" s="26">
        <v>42888</v>
      </c>
      <c r="R22" s="26">
        <v>43116</v>
      </c>
      <c r="S22" s="26" t="s">
        <v>90</v>
      </c>
      <c r="T22" s="28" t="s">
        <v>230</v>
      </c>
      <c r="U22" s="28" t="s">
        <v>230</v>
      </c>
      <c r="V22" s="26">
        <v>44061</v>
      </c>
      <c r="W22" s="28" t="s">
        <v>154</v>
      </c>
      <c r="X22" s="28" t="s">
        <v>207</v>
      </c>
      <c r="Y22" s="26" t="s">
        <v>78</v>
      </c>
      <c r="Z22" s="29">
        <v>5</v>
      </c>
      <c r="AA22" s="29">
        <v>3</v>
      </c>
      <c r="AB22" s="26">
        <v>44424</v>
      </c>
      <c r="AC22" s="30">
        <v>5900000</v>
      </c>
      <c r="AD22" s="30">
        <v>655556</v>
      </c>
      <c r="AE22" s="30">
        <v>200969.44444444403</v>
      </c>
      <c r="AF22" s="30">
        <v>566950</v>
      </c>
      <c r="AG22" s="30">
        <f t="shared" si="1"/>
        <v>767919.44444444403</v>
      </c>
      <c r="AH22" s="30">
        <v>0</v>
      </c>
      <c r="AI22" s="30">
        <f t="shared" si="2"/>
        <v>7323475.444444444</v>
      </c>
      <c r="AJ22" s="30">
        <f t="shared" si="3"/>
        <v>4425000</v>
      </c>
      <c r="AK22" s="30">
        <f t="shared" si="4"/>
        <v>491667</v>
      </c>
      <c r="AL22" s="30">
        <f t="shared" si="5"/>
        <v>200969.44444444403</v>
      </c>
      <c r="AM22" s="30">
        <f t="shared" si="6"/>
        <v>566950</v>
      </c>
      <c r="AN22" s="30">
        <f t="shared" si="7"/>
        <v>767919.44444444403</v>
      </c>
      <c r="AO22" s="30">
        <f t="shared" si="8"/>
        <v>0</v>
      </c>
      <c r="AP22" s="30">
        <f t="shared" si="9"/>
        <v>5684586.444444444</v>
      </c>
      <c r="AQ22" s="30">
        <f t="shared" si="10"/>
        <v>0</v>
      </c>
      <c r="AR22" s="26" t="s">
        <v>79</v>
      </c>
      <c r="AS22" s="26" t="s">
        <v>80</v>
      </c>
      <c r="AT22" s="26"/>
      <c r="AU22" s="26" t="s">
        <v>80</v>
      </c>
      <c r="AV22" s="26" t="s">
        <v>209</v>
      </c>
      <c r="AW22" s="26" t="s">
        <v>158</v>
      </c>
      <c r="AX22" s="26" t="s">
        <v>83</v>
      </c>
      <c r="AY22" s="26" t="s">
        <v>83</v>
      </c>
      <c r="AZ22" s="26" t="s">
        <v>80</v>
      </c>
      <c r="BA22" s="26" t="s">
        <v>84</v>
      </c>
      <c r="BB22" s="26" t="s">
        <v>85</v>
      </c>
      <c r="BC22" s="26" t="str">
        <f t="shared" si="11"/>
        <v>D</v>
      </c>
      <c r="BD22" s="26" t="str">
        <f t="shared" ca="1" si="12"/>
        <v>30 Th,11 Bln,6 Hr</v>
      </c>
      <c r="BE22" s="29">
        <f t="shared" ca="1" si="13"/>
        <v>30</v>
      </c>
      <c r="BF22" s="29">
        <f t="shared" ca="1" si="14"/>
        <v>11</v>
      </c>
      <c r="BG22" s="29">
        <f t="shared" ca="1" si="15"/>
        <v>6</v>
      </c>
      <c r="BH22" s="26" t="str">
        <f t="shared" ca="1" si="16"/>
        <v>5 Th,5 Bln,22 Hr</v>
      </c>
      <c r="BI22" s="24">
        <f t="shared" ca="1" si="17"/>
        <v>5</v>
      </c>
      <c r="BJ22" s="24">
        <f t="shared" ca="1" si="18"/>
        <v>5</v>
      </c>
      <c r="BK22" s="26" t="str">
        <f t="shared" ca="1" si="19"/>
        <v>4 Th,10 Bln,8 Hr</v>
      </c>
      <c r="BL22" s="4" t="str">
        <f>VLOOKUP(C22,[1]dbase!$C$3:$AW$827,38,FALSE)</f>
        <v>-</v>
      </c>
    </row>
    <row r="23" spans="1:64" x14ac:dyDescent="0.25">
      <c r="A23" s="24">
        <f t="shared" si="0"/>
        <v>20</v>
      </c>
      <c r="B23" s="33" t="s">
        <v>231</v>
      </c>
      <c r="C23" s="24">
        <v>945874</v>
      </c>
      <c r="D23" s="24" t="s">
        <v>108</v>
      </c>
      <c r="E23" s="26">
        <v>34527</v>
      </c>
      <c r="F23" s="24" t="s">
        <v>65</v>
      </c>
      <c r="G23" s="24" t="s">
        <v>66</v>
      </c>
      <c r="H23" s="24" t="s">
        <v>228</v>
      </c>
      <c r="I23" s="24" t="s">
        <v>232</v>
      </c>
      <c r="J23" s="27" t="s">
        <v>233</v>
      </c>
      <c r="K23" s="24"/>
      <c r="L23" s="24"/>
      <c r="M23" s="24" t="s">
        <v>70</v>
      </c>
      <c r="N23" s="24" t="s">
        <v>234</v>
      </c>
      <c r="O23" s="24" t="s">
        <v>235</v>
      </c>
      <c r="P23" s="24">
        <v>2016</v>
      </c>
      <c r="Q23" s="26">
        <v>43313</v>
      </c>
      <c r="R23" s="26">
        <v>43617</v>
      </c>
      <c r="S23" s="26" t="s">
        <v>90</v>
      </c>
      <c r="T23" s="28" t="s">
        <v>236</v>
      </c>
      <c r="U23" s="28" t="s">
        <v>236</v>
      </c>
      <c r="V23" s="26">
        <v>44760</v>
      </c>
      <c r="W23" s="28" t="s">
        <v>237</v>
      </c>
      <c r="X23" s="28" t="s">
        <v>113</v>
      </c>
      <c r="Y23" s="26" t="s">
        <v>78</v>
      </c>
      <c r="Z23" s="29">
        <v>5</v>
      </c>
      <c r="AA23" s="29">
        <v>4</v>
      </c>
      <c r="AB23" s="26">
        <v>44424</v>
      </c>
      <c r="AC23" s="30">
        <v>6900000</v>
      </c>
      <c r="AD23" s="30">
        <v>766667</v>
      </c>
      <c r="AE23" s="30">
        <v>169183.33333333302</v>
      </c>
      <c r="AF23" s="30">
        <v>653200</v>
      </c>
      <c r="AG23" s="30">
        <f t="shared" si="1"/>
        <v>822383.33333333302</v>
      </c>
      <c r="AH23" s="30">
        <v>0</v>
      </c>
      <c r="AI23" s="30">
        <f t="shared" si="2"/>
        <v>8489050.3333333321</v>
      </c>
      <c r="AJ23" s="30">
        <f t="shared" si="3"/>
        <v>5175000</v>
      </c>
      <c r="AK23" s="30">
        <f t="shared" si="4"/>
        <v>575000.25</v>
      </c>
      <c r="AL23" s="30">
        <f t="shared" si="5"/>
        <v>169183.33333333302</v>
      </c>
      <c r="AM23" s="30">
        <f t="shared" si="6"/>
        <v>653200</v>
      </c>
      <c r="AN23" s="30">
        <f t="shared" si="7"/>
        <v>822383.33333333302</v>
      </c>
      <c r="AO23" s="30">
        <f t="shared" si="8"/>
        <v>0</v>
      </c>
      <c r="AP23" s="30">
        <f t="shared" si="9"/>
        <v>6572383.583333333</v>
      </c>
      <c r="AQ23" s="30">
        <f t="shared" si="10"/>
        <v>0</v>
      </c>
      <c r="AR23" s="26" t="s">
        <v>79</v>
      </c>
      <c r="AS23" s="26" t="s">
        <v>80</v>
      </c>
      <c r="AT23" s="26"/>
      <c r="AU23" s="26" t="s">
        <v>80</v>
      </c>
      <c r="AV23" s="26" t="s">
        <v>116</v>
      </c>
      <c r="AW23" s="35" t="s">
        <v>210</v>
      </c>
      <c r="AX23" s="26" t="s">
        <v>83</v>
      </c>
      <c r="AY23" s="26" t="s">
        <v>83</v>
      </c>
      <c r="AZ23" s="26" t="s">
        <v>80</v>
      </c>
      <c r="BA23" s="26" t="s">
        <v>84</v>
      </c>
      <c r="BB23" s="26" t="s">
        <v>85</v>
      </c>
      <c r="BC23" s="26" t="str">
        <f t="shared" si="11"/>
        <v>F</v>
      </c>
      <c r="BD23" s="26" t="str">
        <f t="shared" ca="1" si="12"/>
        <v>28 Th,4 Bln,12 Hr</v>
      </c>
      <c r="BE23" s="29">
        <f t="shared" ca="1" si="13"/>
        <v>28</v>
      </c>
      <c r="BF23" s="29">
        <f t="shared" ca="1" si="14"/>
        <v>4</v>
      </c>
      <c r="BG23" s="29">
        <f t="shared" ca="1" si="15"/>
        <v>12</v>
      </c>
      <c r="BH23" s="26" t="str">
        <f t="shared" ca="1" si="16"/>
        <v>4 Th,3 Bln,23 Hr</v>
      </c>
      <c r="BI23" s="24">
        <f t="shared" ca="1" si="17"/>
        <v>4</v>
      </c>
      <c r="BJ23" s="24">
        <f t="shared" ca="1" si="18"/>
        <v>3</v>
      </c>
      <c r="BK23" s="26" t="str">
        <f t="shared" ca="1" si="19"/>
        <v>3 Th,5 Bln,23 Hr</v>
      </c>
      <c r="BL23" s="4" t="str">
        <f>VLOOKUP(C23,[1]dbase!$C$3:$AW$827,38,FALSE)</f>
        <v>-</v>
      </c>
    </row>
    <row r="24" spans="1:64" x14ac:dyDescent="0.25">
      <c r="A24" s="24">
        <f t="shared" si="0"/>
        <v>21</v>
      </c>
      <c r="B24" s="31" t="s">
        <v>238</v>
      </c>
      <c r="C24" s="24">
        <v>966295</v>
      </c>
      <c r="D24" s="24" t="s">
        <v>239</v>
      </c>
      <c r="E24" s="26">
        <v>35074</v>
      </c>
      <c r="F24" s="24" t="s">
        <v>65</v>
      </c>
      <c r="G24" s="24" t="s">
        <v>66</v>
      </c>
      <c r="H24" s="24" t="s">
        <v>228</v>
      </c>
      <c r="I24" s="24"/>
      <c r="J24" s="27"/>
      <c r="K24" s="24"/>
      <c r="L24" s="24"/>
      <c r="M24" s="24" t="s">
        <v>109</v>
      </c>
      <c r="N24" s="24" t="s">
        <v>240</v>
      </c>
      <c r="O24" s="24"/>
      <c r="P24" s="24" t="s">
        <v>80</v>
      </c>
      <c r="Q24" s="26">
        <v>43877</v>
      </c>
      <c r="R24" s="26">
        <v>44243</v>
      </c>
      <c r="S24" s="26" t="s">
        <v>90</v>
      </c>
      <c r="T24" s="28" t="s">
        <v>241</v>
      </c>
      <c r="U24" s="28" t="s">
        <v>241</v>
      </c>
      <c r="V24" s="26" t="s">
        <v>80</v>
      </c>
      <c r="W24" s="28" t="s">
        <v>242</v>
      </c>
      <c r="X24" s="28" t="s">
        <v>113</v>
      </c>
      <c r="Y24" s="26" t="s">
        <v>78</v>
      </c>
      <c r="Z24" s="29">
        <v>6</v>
      </c>
      <c r="AA24" s="29">
        <v>1</v>
      </c>
      <c r="AB24" s="26">
        <v>44424</v>
      </c>
      <c r="AC24" s="30">
        <v>4500000</v>
      </c>
      <c r="AD24" s="30">
        <v>500000</v>
      </c>
      <c r="AE24" s="30">
        <v>-116900</v>
      </c>
      <c r="AF24" s="30">
        <v>152000</v>
      </c>
      <c r="AG24" s="30">
        <f t="shared" si="1"/>
        <v>35100</v>
      </c>
      <c r="AH24" s="30">
        <v>0</v>
      </c>
      <c r="AI24" s="30">
        <f t="shared" si="2"/>
        <v>5035100</v>
      </c>
      <c r="AJ24" s="30">
        <f t="shared" si="3"/>
        <v>3375000</v>
      </c>
      <c r="AK24" s="30">
        <f t="shared" si="4"/>
        <v>375000</v>
      </c>
      <c r="AL24" s="30">
        <f t="shared" si="5"/>
        <v>-116900</v>
      </c>
      <c r="AM24" s="30">
        <f t="shared" si="6"/>
        <v>152000</v>
      </c>
      <c r="AN24" s="30">
        <f t="shared" si="7"/>
        <v>35100</v>
      </c>
      <c r="AO24" s="30">
        <f t="shared" si="8"/>
        <v>0</v>
      </c>
      <c r="AP24" s="30">
        <f t="shared" si="9"/>
        <v>3785100</v>
      </c>
      <c r="AQ24" s="30">
        <f t="shared" si="10"/>
        <v>587000</v>
      </c>
      <c r="AR24" s="26" t="s">
        <v>79</v>
      </c>
      <c r="AS24" s="26" t="s">
        <v>80</v>
      </c>
      <c r="AT24" s="26"/>
      <c r="AU24" s="26" t="s">
        <v>80</v>
      </c>
      <c r="AV24" s="26" t="s">
        <v>116</v>
      </c>
      <c r="AW24" s="26" t="s">
        <v>210</v>
      </c>
      <c r="AX24" s="26" t="s">
        <v>83</v>
      </c>
      <c r="AY24" s="26" t="s">
        <v>83</v>
      </c>
      <c r="AZ24" s="26" t="s">
        <v>80</v>
      </c>
      <c r="BA24" s="26" t="s">
        <v>84</v>
      </c>
      <c r="BB24" s="26" t="s">
        <v>85</v>
      </c>
      <c r="BC24" s="26" t="str">
        <f t="shared" si="11"/>
        <v>C</v>
      </c>
      <c r="BD24" s="26" t="str">
        <f t="shared" ca="1" si="12"/>
        <v>26 Th,10 Bln,14 Hr</v>
      </c>
      <c r="BE24" s="29">
        <f t="shared" ca="1" si="13"/>
        <v>26</v>
      </c>
      <c r="BF24" s="29">
        <f t="shared" ca="1" si="14"/>
        <v>10</v>
      </c>
      <c r="BG24" s="29">
        <f t="shared" ca="1" si="15"/>
        <v>14</v>
      </c>
      <c r="BH24" s="26" t="str">
        <f t="shared" ca="1" si="16"/>
        <v>2 Th,9 Bln,8 Hr</v>
      </c>
      <c r="BI24" s="24">
        <f t="shared" ca="1" si="17"/>
        <v>2</v>
      </c>
      <c r="BJ24" s="24">
        <f t="shared" ca="1" si="18"/>
        <v>9</v>
      </c>
      <c r="BK24" s="26" t="str">
        <f t="shared" ca="1" si="19"/>
        <v>1 Th,9 Bln,8 Hr</v>
      </c>
      <c r="BL24" s="4" t="str">
        <f>VLOOKUP(C24,[1]dbase!$C$3:$AW$827,38,FALSE)</f>
        <v>-</v>
      </c>
    </row>
    <row r="25" spans="1:64" x14ac:dyDescent="0.25">
      <c r="A25" s="24">
        <f t="shared" si="0"/>
        <v>22</v>
      </c>
      <c r="B25" s="31" t="s">
        <v>243</v>
      </c>
      <c r="C25" s="24">
        <v>776252</v>
      </c>
      <c r="D25" s="24" t="s">
        <v>244</v>
      </c>
      <c r="E25" s="26">
        <v>28214</v>
      </c>
      <c r="F25" s="24" t="s">
        <v>65</v>
      </c>
      <c r="G25" s="24" t="s">
        <v>66</v>
      </c>
      <c r="H25" s="24" t="s">
        <v>88</v>
      </c>
      <c r="I25" s="24" t="s">
        <v>245</v>
      </c>
      <c r="J25" s="27" t="s">
        <v>246</v>
      </c>
      <c r="K25" s="24"/>
      <c r="L25" s="24"/>
      <c r="M25" s="24" t="s">
        <v>109</v>
      </c>
      <c r="N25" s="24" t="s">
        <v>247</v>
      </c>
      <c r="O25" s="24"/>
      <c r="P25" s="24" t="s">
        <v>80</v>
      </c>
      <c r="Q25" s="26">
        <v>43374</v>
      </c>
      <c r="R25" s="26">
        <v>43374</v>
      </c>
      <c r="S25" s="26" t="s">
        <v>90</v>
      </c>
      <c r="T25" s="28" t="s">
        <v>248</v>
      </c>
      <c r="U25" s="28" t="s">
        <v>248</v>
      </c>
      <c r="V25" s="26">
        <v>44105</v>
      </c>
      <c r="W25" s="28" t="s">
        <v>249</v>
      </c>
      <c r="X25" s="28" t="s">
        <v>140</v>
      </c>
      <c r="Y25" s="26" t="s">
        <v>78</v>
      </c>
      <c r="Z25" s="29">
        <v>6</v>
      </c>
      <c r="AA25" s="29">
        <v>1</v>
      </c>
      <c r="AB25" s="26">
        <v>44424</v>
      </c>
      <c r="AC25" s="30">
        <v>4500000</v>
      </c>
      <c r="AD25" s="30">
        <v>500000</v>
      </c>
      <c r="AE25" s="30">
        <v>0</v>
      </c>
      <c r="AF25" s="30">
        <v>253100</v>
      </c>
      <c r="AG25" s="30">
        <f t="shared" si="1"/>
        <v>253100</v>
      </c>
      <c r="AH25" s="30">
        <v>0</v>
      </c>
      <c r="AI25" s="30">
        <f t="shared" si="2"/>
        <v>5253100</v>
      </c>
      <c r="AJ25" s="30">
        <f t="shared" si="3"/>
        <v>3375000</v>
      </c>
      <c r="AK25" s="30">
        <f t="shared" si="4"/>
        <v>375000</v>
      </c>
      <c r="AL25" s="30">
        <f t="shared" si="5"/>
        <v>0</v>
      </c>
      <c r="AM25" s="30">
        <f t="shared" si="6"/>
        <v>253100</v>
      </c>
      <c r="AN25" s="30">
        <f t="shared" si="7"/>
        <v>253100</v>
      </c>
      <c r="AO25" s="30">
        <f t="shared" si="8"/>
        <v>0</v>
      </c>
      <c r="AP25" s="30">
        <f t="shared" si="9"/>
        <v>4003100</v>
      </c>
      <c r="AQ25" s="30">
        <f t="shared" si="10"/>
        <v>369000</v>
      </c>
      <c r="AR25" s="26" t="s">
        <v>79</v>
      </c>
      <c r="AS25" s="26" t="s">
        <v>80</v>
      </c>
      <c r="AT25" s="26"/>
      <c r="AU25" s="26" t="s">
        <v>80</v>
      </c>
      <c r="AV25" s="26" t="s">
        <v>141</v>
      </c>
      <c r="AW25" s="26" t="s">
        <v>80</v>
      </c>
      <c r="AX25" s="26" t="s">
        <v>83</v>
      </c>
      <c r="AY25" s="26" t="s">
        <v>82</v>
      </c>
      <c r="AZ25" s="26" t="s">
        <v>80</v>
      </c>
      <c r="BA25" s="26" t="s">
        <v>84</v>
      </c>
      <c r="BB25" s="26" t="s">
        <v>85</v>
      </c>
      <c r="BC25" s="26" t="str">
        <f t="shared" si="11"/>
        <v>C</v>
      </c>
      <c r="BD25" s="26" t="str">
        <f t="shared" ca="1" si="12"/>
        <v>45 Th,7 Bln,25 Hr</v>
      </c>
      <c r="BE25" s="29">
        <f t="shared" ca="1" si="13"/>
        <v>45</v>
      </c>
      <c r="BF25" s="29">
        <f t="shared" ca="1" si="14"/>
        <v>7</v>
      </c>
      <c r="BG25" s="29">
        <f t="shared" ca="1" si="15"/>
        <v>25</v>
      </c>
      <c r="BH25" s="26" t="str">
        <f t="shared" ca="1" si="16"/>
        <v>4 Th,1 Bln,23 Hr</v>
      </c>
      <c r="BI25" s="24">
        <f t="shared" ca="1" si="17"/>
        <v>4</v>
      </c>
      <c r="BJ25" s="24">
        <f t="shared" ca="1" si="18"/>
        <v>1</v>
      </c>
      <c r="BK25" s="26" t="str">
        <f t="shared" ca="1" si="19"/>
        <v>4 Th,1 Bln,23 Hr</v>
      </c>
      <c r="BL25" s="4" t="str">
        <f>VLOOKUP(C25,[1]dbase!$C$3:$AW$827,38,FALSE)</f>
        <v>-</v>
      </c>
    </row>
    <row r="26" spans="1:64" x14ac:dyDescent="0.25">
      <c r="A26" s="24">
        <f t="shared" si="0"/>
        <v>23</v>
      </c>
      <c r="B26" s="31" t="s">
        <v>250</v>
      </c>
      <c r="C26" s="24">
        <v>766287</v>
      </c>
      <c r="D26" s="24" t="s">
        <v>251</v>
      </c>
      <c r="E26" s="26">
        <v>27920</v>
      </c>
      <c r="F26" s="24" t="s">
        <v>65</v>
      </c>
      <c r="G26" s="24" t="s">
        <v>66</v>
      </c>
      <c r="H26" s="24" t="s">
        <v>88</v>
      </c>
      <c r="I26" s="24" t="s">
        <v>252</v>
      </c>
      <c r="J26" s="27" t="s">
        <v>253</v>
      </c>
      <c r="K26" s="24"/>
      <c r="L26" s="24"/>
      <c r="M26" s="24" t="s">
        <v>70</v>
      </c>
      <c r="N26" s="24" t="s">
        <v>254</v>
      </c>
      <c r="O26" s="24"/>
      <c r="P26" s="24" t="s">
        <v>80</v>
      </c>
      <c r="Q26" s="26">
        <v>43374</v>
      </c>
      <c r="R26" s="26">
        <v>43374</v>
      </c>
      <c r="S26" s="26" t="s">
        <v>90</v>
      </c>
      <c r="T26" s="28" t="s">
        <v>255</v>
      </c>
      <c r="U26" s="28" t="s">
        <v>255</v>
      </c>
      <c r="V26" s="26">
        <v>44105</v>
      </c>
      <c r="W26" s="28" t="s">
        <v>256</v>
      </c>
      <c r="X26" s="28" t="s">
        <v>207</v>
      </c>
      <c r="Y26" s="26" t="s">
        <v>103</v>
      </c>
      <c r="Z26" s="29">
        <v>5</v>
      </c>
      <c r="AA26" s="29">
        <v>4</v>
      </c>
      <c r="AB26" s="26">
        <v>44424</v>
      </c>
      <c r="AC26" s="30">
        <v>6900000</v>
      </c>
      <c r="AD26" s="30">
        <v>766667</v>
      </c>
      <c r="AE26" s="30">
        <v>0</v>
      </c>
      <c r="AF26" s="30">
        <v>234426.93333333265</v>
      </c>
      <c r="AG26" s="30">
        <f t="shared" si="1"/>
        <v>234426.93333333265</v>
      </c>
      <c r="AH26" s="30">
        <v>0</v>
      </c>
      <c r="AI26" s="30">
        <f t="shared" si="2"/>
        <v>7901093.9333333327</v>
      </c>
      <c r="AJ26" s="30">
        <f t="shared" si="3"/>
        <v>3450000</v>
      </c>
      <c r="AK26" s="30">
        <f t="shared" si="4"/>
        <v>0</v>
      </c>
      <c r="AL26" s="30">
        <f t="shared" si="5"/>
        <v>0</v>
      </c>
      <c r="AM26" s="30">
        <f t="shared" si="6"/>
        <v>0</v>
      </c>
      <c r="AN26" s="30">
        <f t="shared" si="7"/>
        <v>0</v>
      </c>
      <c r="AO26" s="30">
        <f t="shared" si="8"/>
        <v>0</v>
      </c>
      <c r="AP26" s="30">
        <f t="shared" si="9"/>
        <v>3450000</v>
      </c>
      <c r="AQ26" s="30">
        <f t="shared" si="10"/>
        <v>922100</v>
      </c>
      <c r="AR26" s="26" t="s">
        <v>79</v>
      </c>
      <c r="AS26" s="26" t="s">
        <v>114</v>
      </c>
      <c r="AT26" s="24" t="s">
        <v>172</v>
      </c>
      <c r="AU26" s="26">
        <v>44433</v>
      </c>
      <c r="AV26" s="26" t="s">
        <v>209</v>
      </c>
      <c r="AW26" s="26" t="s">
        <v>95</v>
      </c>
      <c r="AX26" s="26" t="s">
        <v>83</v>
      </c>
      <c r="AY26" s="26" t="s">
        <v>83</v>
      </c>
      <c r="AZ26" s="26" t="s">
        <v>80</v>
      </c>
      <c r="BA26" s="26" t="s">
        <v>84</v>
      </c>
      <c r="BB26" s="26" t="s">
        <v>85</v>
      </c>
      <c r="BC26" s="26" t="str">
        <f t="shared" si="11"/>
        <v>F</v>
      </c>
      <c r="BD26" s="26" t="str">
        <f t="shared" ca="1" si="12"/>
        <v>46 Th,5 Bln,15 Hr</v>
      </c>
      <c r="BE26" s="29">
        <f t="shared" ca="1" si="13"/>
        <v>46</v>
      </c>
      <c r="BF26" s="29">
        <f t="shared" ca="1" si="14"/>
        <v>5</v>
      </c>
      <c r="BG26" s="29">
        <f t="shared" ca="1" si="15"/>
        <v>15</v>
      </c>
      <c r="BH26" s="26" t="str">
        <f t="shared" ca="1" si="16"/>
        <v>4 Th,1 Bln,23 Hr</v>
      </c>
      <c r="BI26" s="24">
        <f t="shared" ca="1" si="17"/>
        <v>4</v>
      </c>
      <c r="BJ26" s="24">
        <f t="shared" ca="1" si="18"/>
        <v>1</v>
      </c>
      <c r="BK26" s="26" t="str">
        <f t="shared" ca="1" si="19"/>
        <v>4 Th,1 Bln,23 Hr</v>
      </c>
      <c r="BL26" s="4" t="str">
        <f>VLOOKUP(C26,[1]dbase!$C$3:$AW$827,38,FALSE)</f>
        <v>H</v>
      </c>
    </row>
    <row r="27" spans="1:64" x14ac:dyDescent="0.25">
      <c r="A27" s="24">
        <f t="shared" si="0"/>
        <v>24</v>
      </c>
      <c r="B27" s="31" t="s">
        <v>257</v>
      </c>
      <c r="C27" s="24">
        <v>696089</v>
      </c>
      <c r="D27" s="24" t="s">
        <v>258</v>
      </c>
      <c r="E27" s="26">
        <v>25380</v>
      </c>
      <c r="F27" s="24" t="s">
        <v>65</v>
      </c>
      <c r="G27" s="24" t="s">
        <v>66</v>
      </c>
      <c r="H27" s="24" t="s">
        <v>88</v>
      </c>
      <c r="I27" s="24" t="s">
        <v>259</v>
      </c>
      <c r="J27" s="27" t="s">
        <v>260</v>
      </c>
      <c r="K27" s="24"/>
      <c r="L27" s="24"/>
      <c r="M27" s="24" t="s">
        <v>109</v>
      </c>
      <c r="N27" s="24" t="s">
        <v>80</v>
      </c>
      <c r="O27" s="24"/>
      <c r="P27" s="24" t="s">
        <v>80</v>
      </c>
      <c r="Q27" s="26">
        <v>43374</v>
      </c>
      <c r="R27" s="26">
        <v>43374</v>
      </c>
      <c r="S27" s="26" t="s">
        <v>90</v>
      </c>
      <c r="T27" s="28" t="s">
        <v>261</v>
      </c>
      <c r="U27" s="28" t="s">
        <v>261</v>
      </c>
      <c r="V27" s="26">
        <v>44105</v>
      </c>
      <c r="W27" s="28" t="s">
        <v>139</v>
      </c>
      <c r="X27" s="28" t="s">
        <v>140</v>
      </c>
      <c r="Y27" s="26" t="s">
        <v>78</v>
      </c>
      <c r="Z27" s="29">
        <v>6</v>
      </c>
      <c r="AA27" s="29">
        <v>2</v>
      </c>
      <c r="AB27" s="26">
        <v>44424</v>
      </c>
      <c r="AC27" s="30">
        <v>4900000</v>
      </c>
      <c r="AD27" s="30">
        <v>544444</v>
      </c>
      <c r="AE27" s="30">
        <v>0</v>
      </c>
      <c r="AF27" s="30">
        <v>373955.55555555597</v>
      </c>
      <c r="AG27" s="30">
        <f t="shared" si="1"/>
        <v>373955.55555555597</v>
      </c>
      <c r="AH27" s="30">
        <v>0</v>
      </c>
      <c r="AI27" s="30">
        <f t="shared" si="2"/>
        <v>5818399.555555556</v>
      </c>
      <c r="AJ27" s="30">
        <f t="shared" si="3"/>
        <v>3675000</v>
      </c>
      <c r="AK27" s="30">
        <f t="shared" si="4"/>
        <v>408333</v>
      </c>
      <c r="AL27" s="30">
        <f t="shared" si="5"/>
        <v>0</v>
      </c>
      <c r="AM27" s="30">
        <f t="shared" si="6"/>
        <v>373955.55555555597</v>
      </c>
      <c r="AN27" s="30">
        <f t="shared" si="7"/>
        <v>373955.55555555597</v>
      </c>
      <c r="AO27" s="30">
        <f t="shared" si="8"/>
        <v>0</v>
      </c>
      <c r="AP27" s="30">
        <f t="shared" si="9"/>
        <v>4457288.555555556</v>
      </c>
      <c r="AQ27" s="30">
        <f t="shared" si="10"/>
        <v>0</v>
      </c>
      <c r="AR27" s="26" t="s">
        <v>79</v>
      </c>
      <c r="AS27" s="26" t="s">
        <v>80</v>
      </c>
      <c r="AT27" s="26"/>
      <c r="AU27" s="26" t="s">
        <v>80</v>
      </c>
      <c r="AV27" s="26" t="s">
        <v>141</v>
      </c>
      <c r="AW27" s="26" t="s">
        <v>80</v>
      </c>
      <c r="AX27" s="26" t="s">
        <v>82</v>
      </c>
      <c r="AY27" s="26" t="s">
        <v>82</v>
      </c>
      <c r="AZ27" s="26" t="s">
        <v>80</v>
      </c>
      <c r="BA27" s="26" t="s">
        <v>84</v>
      </c>
      <c r="BB27" s="26" t="s">
        <v>85</v>
      </c>
      <c r="BC27" s="26" t="str">
        <f t="shared" si="11"/>
        <v>C</v>
      </c>
      <c r="BD27" s="26" t="str">
        <f t="shared" ca="1" si="12"/>
        <v>53 Th,4 Bln,29 Hr</v>
      </c>
      <c r="BE27" s="29">
        <f t="shared" ca="1" si="13"/>
        <v>53</v>
      </c>
      <c r="BF27" s="29">
        <f t="shared" ca="1" si="14"/>
        <v>4</v>
      </c>
      <c r="BG27" s="29">
        <f t="shared" ca="1" si="15"/>
        <v>29</v>
      </c>
      <c r="BH27" s="26" t="str">
        <f t="shared" ca="1" si="16"/>
        <v>4 Th,1 Bln,23 Hr</v>
      </c>
      <c r="BI27" s="24">
        <f t="shared" ca="1" si="17"/>
        <v>4</v>
      </c>
      <c r="BJ27" s="24">
        <f t="shared" ca="1" si="18"/>
        <v>1</v>
      </c>
      <c r="BK27" s="26" t="str">
        <f t="shared" ca="1" si="19"/>
        <v>4 Th,1 Bln,23 Hr</v>
      </c>
      <c r="BL27" s="4" t="str">
        <f>VLOOKUP(C27,[1]dbase!$C$3:$AW$827,38,FALSE)</f>
        <v>-</v>
      </c>
    </row>
    <row r="28" spans="1:64" x14ac:dyDescent="0.25">
      <c r="A28" s="24">
        <f t="shared" si="0"/>
        <v>25</v>
      </c>
      <c r="B28" s="31" t="s">
        <v>262</v>
      </c>
      <c r="C28" s="24">
        <v>826232</v>
      </c>
      <c r="D28" s="24" t="s">
        <v>174</v>
      </c>
      <c r="E28" s="26">
        <v>30199</v>
      </c>
      <c r="F28" s="24" t="s">
        <v>65</v>
      </c>
      <c r="G28" s="24" t="s">
        <v>66</v>
      </c>
      <c r="H28" s="24" t="s">
        <v>133</v>
      </c>
      <c r="I28" s="24" t="s">
        <v>263</v>
      </c>
      <c r="J28" s="27" t="s">
        <v>264</v>
      </c>
      <c r="K28" s="24"/>
      <c r="L28" s="24"/>
      <c r="M28" s="24" t="s">
        <v>109</v>
      </c>
      <c r="N28" s="24" t="s">
        <v>80</v>
      </c>
      <c r="O28" s="24"/>
      <c r="P28" s="24" t="s">
        <v>80</v>
      </c>
      <c r="Q28" s="26">
        <v>43374</v>
      </c>
      <c r="R28" s="26">
        <v>43374</v>
      </c>
      <c r="S28" s="26" t="s">
        <v>90</v>
      </c>
      <c r="T28" s="28" t="s">
        <v>138</v>
      </c>
      <c r="U28" s="28" t="s">
        <v>138</v>
      </c>
      <c r="V28" s="26">
        <v>44105</v>
      </c>
      <c r="W28" s="28" t="s">
        <v>139</v>
      </c>
      <c r="X28" s="28" t="s">
        <v>140</v>
      </c>
      <c r="Y28" s="26" t="s">
        <v>78</v>
      </c>
      <c r="Z28" s="29">
        <v>6</v>
      </c>
      <c r="AA28" s="29">
        <v>2</v>
      </c>
      <c r="AB28" s="26">
        <v>44424</v>
      </c>
      <c r="AC28" s="30">
        <v>4900000</v>
      </c>
      <c r="AD28" s="30">
        <v>544444</v>
      </c>
      <c r="AE28" s="30">
        <v>0</v>
      </c>
      <c r="AF28" s="30">
        <v>772555.55555555597</v>
      </c>
      <c r="AG28" s="30">
        <f t="shared" si="1"/>
        <v>772555.55555555597</v>
      </c>
      <c r="AH28" s="30">
        <v>0</v>
      </c>
      <c r="AI28" s="30">
        <f t="shared" si="2"/>
        <v>6216999.555555556</v>
      </c>
      <c r="AJ28" s="30">
        <f t="shared" si="3"/>
        <v>3675000</v>
      </c>
      <c r="AK28" s="30">
        <f t="shared" si="4"/>
        <v>408333</v>
      </c>
      <c r="AL28" s="30">
        <f t="shared" si="5"/>
        <v>0</v>
      </c>
      <c r="AM28" s="30">
        <f t="shared" si="6"/>
        <v>772555.55555555597</v>
      </c>
      <c r="AN28" s="30">
        <f t="shared" si="7"/>
        <v>772555.55555555597</v>
      </c>
      <c r="AO28" s="30">
        <f t="shared" si="8"/>
        <v>0</v>
      </c>
      <c r="AP28" s="30">
        <f t="shared" si="9"/>
        <v>4855888.555555556</v>
      </c>
      <c r="AQ28" s="30">
        <f t="shared" si="10"/>
        <v>0</v>
      </c>
      <c r="AR28" s="26" t="s">
        <v>79</v>
      </c>
      <c r="AS28" s="26" t="s">
        <v>80</v>
      </c>
      <c r="AT28" s="26"/>
      <c r="AU28" s="26" t="s">
        <v>80</v>
      </c>
      <c r="AV28" s="26" t="s">
        <v>141</v>
      </c>
      <c r="AW28" s="26" t="s">
        <v>80</v>
      </c>
      <c r="AX28" s="26" t="s">
        <v>82</v>
      </c>
      <c r="AY28" s="26" t="s">
        <v>82</v>
      </c>
      <c r="AZ28" s="26" t="s">
        <v>80</v>
      </c>
      <c r="BA28" s="26" t="s">
        <v>84</v>
      </c>
      <c r="BB28" s="26" t="s">
        <v>85</v>
      </c>
      <c r="BC28" s="26" t="str">
        <f t="shared" si="11"/>
        <v>C</v>
      </c>
      <c r="BD28" s="26" t="str">
        <f t="shared" ca="1" si="12"/>
        <v>40 Th,2 Bln,19 Hr</v>
      </c>
      <c r="BE28" s="29">
        <f t="shared" ca="1" si="13"/>
        <v>40</v>
      </c>
      <c r="BF28" s="29">
        <f t="shared" ca="1" si="14"/>
        <v>2</v>
      </c>
      <c r="BG28" s="29">
        <f t="shared" ca="1" si="15"/>
        <v>19</v>
      </c>
      <c r="BH28" s="26" t="str">
        <f t="shared" ca="1" si="16"/>
        <v>4 Th,1 Bln,23 Hr</v>
      </c>
      <c r="BI28" s="24">
        <f t="shared" ca="1" si="17"/>
        <v>4</v>
      </c>
      <c r="BJ28" s="24">
        <f t="shared" ca="1" si="18"/>
        <v>1</v>
      </c>
      <c r="BK28" s="26" t="str">
        <f t="shared" ca="1" si="19"/>
        <v>4 Th,1 Bln,23 Hr</v>
      </c>
      <c r="BL28" s="4" t="str">
        <f>VLOOKUP(C28,[1]dbase!$C$3:$AW$827,38,FALSE)</f>
        <v>-</v>
      </c>
    </row>
    <row r="29" spans="1:64" x14ac:dyDescent="0.25">
      <c r="A29" s="24">
        <f t="shared" si="0"/>
        <v>26</v>
      </c>
      <c r="B29" s="31" t="s">
        <v>265</v>
      </c>
      <c r="C29" s="24">
        <v>915775</v>
      </c>
      <c r="D29" s="24" t="s">
        <v>166</v>
      </c>
      <c r="E29" s="26">
        <v>33496</v>
      </c>
      <c r="F29" s="24" t="s">
        <v>167</v>
      </c>
      <c r="G29" s="24" t="s">
        <v>66</v>
      </c>
      <c r="H29" s="24" t="s">
        <v>150</v>
      </c>
      <c r="I29" s="24" t="s">
        <v>266</v>
      </c>
      <c r="J29" s="27"/>
      <c r="K29" s="24"/>
      <c r="L29" s="24" t="s">
        <v>267</v>
      </c>
      <c r="M29" s="24" t="s">
        <v>136</v>
      </c>
      <c r="N29" s="24" t="s">
        <v>268</v>
      </c>
      <c r="O29" s="24" t="s">
        <v>269</v>
      </c>
      <c r="P29" s="24">
        <v>2013</v>
      </c>
      <c r="Q29" s="26">
        <v>43191</v>
      </c>
      <c r="R29" s="26">
        <v>43191</v>
      </c>
      <c r="S29" s="26" t="s">
        <v>90</v>
      </c>
      <c r="T29" s="28" t="s">
        <v>270</v>
      </c>
      <c r="U29" s="28" t="s">
        <v>270</v>
      </c>
      <c r="V29" s="26">
        <v>44562</v>
      </c>
      <c r="W29" s="28" t="s">
        <v>271</v>
      </c>
      <c r="X29" s="28" t="s">
        <v>272</v>
      </c>
      <c r="Y29" s="26" t="s">
        <v>103</v>
      </c>
      <c r="Z29" s="29">
        <v>2</v>
      </c>
      <c r="AA29" s="29">
        <v>4</v>
      </c>
      <c r="AB29" s="26">
        <v>44424</v>
      </c>
      <c r="AC29" s="30">
        <v>6900000</v>
      </c>
      <c r="AD29" s="30">
        <v>766667</v>
      </c>
      <c r="AE29" s="30">
        <v>787000</v>
      </c>
      <c r="AF29" s="30">
        <v>0</v>
      </c>
      <c r="AG29" s="30">
        <f t="shared" si="1"/>
        <v>787000</v>
      </c>
      <c r="AH29" s="30">
        <v>3246750</v>
      </c>
      <c r="AI29" s="30">
        <f t="shared" si="2"/>
        <v>11700417</v>
      </c>
      <c r="AJ29" s="30">
        <f t="shared" si="3"/>
        <v>5175000</v>
      </c>
      <c r="AK29" s="30">
        <f t="shared" si="4"/>
        <v>575000.25</v>
      </c>
      <c r="AL29" s="30">
        <f t="shared" si="5"/>
        <v>787000</v>
      </c>
      <c r="AM29" s="30">
        <f t="shared" si="6"/>
        <v>0</v>
      </c>
      <c r="AN29" s="30">
        <f t="shared" si="7"/>
        <v>787000</v>
      </c>
      <c r="AO29" s="30">
        <f t="shared" si="8"/>
        <v>1623375</v>
      </c>
      <c r="AP29" s="30">
        <f t="shared" si="9"/>
        <v>8160375.25</v>
      </c>
      <c r="AQ29" s="30">
        <f t="shared" si="10"/>
        <v>0</v>
      </c>
      <c r="AR29" s="26" t="s">
        <v>79</v>
      </c>
      <c r="AS29" s="26" t="s">
        <v>80</v>
      </c>
      <c r="AT29" s="26"/>
      <c r="AU29" s="26" t="s">
        <v>80</v>
      </c>
      <c r="AV29" s="26" t="s">
        <v>273</v>
      </c>
      <c r="AW29" s="26" t="s">
        <v>80</v>
      </c>
      <c r="AX29" s="26" t="s">
        <v>105</v>
      </c>
      <c r="AY29" s="26" t="s">
        <v>105</v>
      </c>
      <c r="AZ29" s="26" t="s">
        <v>80</v>
      </c>
      <c r="BA29" s="26" t="s">
        <v>84</v>
      </c>
      <c r="BB29" s="26" t="s">
        <v>85</v>
      </c>
      <c r="BC29" s="26" t="str">
        <f t="shared" si="11"/>
        <v>D</v>
      </c>
      <c r="BD29" s="26" t="str">
        <f t="shared" ca="1" si="12"/>
        <v>31 Th,2 Bln,9 Hr</v>
      </c>
      <c r="BE29" s="29">
        <f t="shared" ca="1" si="13"/>
        <v>31</v>
      </c>
      <c r="BF29" s="29">
        <f t="shared" ca="1" si="14"/>
        <v>2</v>
      </c>
      <c r="BG29" s="29">
        <f t="shared" ca="1" si="15"/>
        <v>9</v>
      </c>
      <c r="BH29" s="26" t="str">
        <f t="shared" ca="1" si="16"/>
        <v>4 Th,7 Bln,23 Hr</v>
      </c>
      <c r="BI29" s="24">
        <f t="shared" ca="1" si="17"/>
        <v>4</v>
      </c>
      <c r="BJ29" s="24">
        <f t="shared" ca="1" si="18"/>
        <v>7</v>
      </c>
      <c r="BK29" s="26" t="str">
        <f t="shared" ca="1" si="19"/>
        <v>4 Th,7 Bln,23 Hr</v>
      </c>
      <c r="BL29" s="4" t="str">
        <f>VLOOKUP(C29,[1]dbase!$C$3:$AW$827,38,FALSE)</f>
        <v>-</v>
      </c>
    </row>
    <row r="30" spans="1:64" x14ac:dyDescent="0.25">
      <c r="A30" s="24">
        <f t="shared" si="0"/>
        <v>27</v>
      </c>
      <c r="B30" s="31" t="s">
        <v>274</v>
      </c>
      <c r="C30" s="24">
        <v>865765</v>
      </c>
      <c r="D30" s="24" t="s">
        <v>87</v>
      </c>
      <c r="E30" s="26">
        <v>31530</v>
      </c>
      <c r="F30" s="24" t="s">
        <v>65</v>
      </c>
      <c r="G30" s="24" t="s">
        <v>66</v>
      </c>
      <c r="H30" s="24" t="s">
        <v>228</v>
      </c>
      <c r="I30" s="24" t="s">
        <v>275</v>
      </c>
      <c r="J30" s="27"/>
      <c r="K30" s="24"/>
      <c r="L30" s="24"/>
      <c r="M30" s="24" t="s">
        <v>99</v>
      </c>
      <c r="N30" s="24" t="s">
        <v>276</v>
      </c>
      <c r="O30" s="24"/>
      <c r="P30" s="24">
        <v>2005</v>
      </c>
      <c r="Q30" s="26">
        <v>42932</v>
      </c>
      <c r="R30" s="26">
        <v>43055</v>
      </c>
      <c r="S30" s="26" t="s">
        <v>90</v>
      </c>
      <c r="T30" s="28" t="s">
        <v>277</v>
      </c>
      <c r="U30" s="28" t="s">
        <v>277</v>
      </c>
      <c r="V30" s="26" t="s">
        <v>80</v>
      </c>
      <c r="W30" s="28" t="s">
        <v>102</v>
      </c>
      <c r="X30" s="28" t="s">
        <v>93</v>
      </c>
      <c r="Y30" s="26" t="s">
        <v>103</v>
      </c>
      <c r="Z30" s="29">
        <v>6</v>
      </c>
      <c r="AA30" s="29">
        <v>1</v>
      </c>
      <c r="AB30" s="26">
        <v>44424</v>
      </c>
      <c r="AC30" s="30">
        <v>4500000</v>
      </c>
      <c r="AD30" s="30">
        <v>500000</v>
      </c>
      <c r="AE30" s="30">
        <v>291100</v>
      </c>
      <c r="AF30" s="30">
        <v>152000</v>
      </c>
      <c r="AG30" s="30">
        <f t="shared" si="1"/>
        <v>443100</v>
      </c>
      <c r="AH30" s="30">
        <v>0</v>
      </c>
      <c r="AI30" s="30">
        <f t="shared" si="2"/>
        <v>5443100</v>
      </c>
      <c r="AJ30" s="30">
        <f t="shared" si="3"/>
        <v>3375000</v>
      </c>
      <c r="AK30" s="30">
        <f t="shared" si="4"/>
        <v>375000</v>
      </c>
      <c r="AL30" s="30">
        <f t="shared" si="5"/>
        <v>291100</v>
      </c>
      <c r="AM30" s="30">
        <f t="shared" si="6"/>
        <v>152000</v>
      </c>
      <c r="AN30" s="30">
        <f t="shared" si="7"/>
        <v>443100</v>
      </c>
      <c r="AO30" s="30">
        <f t="shared" si="8"/>
        <v>0</v>
      </c>
      <c r="AP30" s="30">
        <f t="shared" si="9"/>
        <v>4193100</v>
      </c>
      <c r="AQ30" s="30">
        <f t="shared" si="10"/>
        <v>179000</v>
      </c>
      <c r="AR30" s="26" t="s">
        <v>79</v>
      </c>
      <c r="AS30" s="26" t="s">
        <v>80</v>
      </c>
      <c r="AT30" s="26"/>
      <c r="AU30" s="26" t="s">
        <v>80</v>
      </c>
      <c r="AV30" s="26" t="s">
        <v>94</v>
      </c>
      <c r="AW30" s="26" t="s">
        <v>104</v>
      </c>
      <c r="AX30" s="26" t="s">
        <v>105</v>
      </c>
      <c r="AY30" s="26" t="s">
        <v>105</v>
      </c>
      <c r="AZ30" s="26" t="s">
        <v>80</v>
      </c>
      <c r="BA30" s="26" t="s">
        <v>84</v>
      </c>
      <c r="BB30" s="26" t="s">
        <v>106</v>
      </c>
      <c r="BC30" s="26" t="str">
        <f t="shared" si="11"/>
        <v>C</v>
      </c>
      <c r="BD30" s="26" t="str">
        <f t="shared" ca="1" si="12"/>
        <v>36 Th,6 Bln,27 Hr</v>
      </c>
      <c r="BE30" s="29">
        <f t="shared" ca="1" si="13"/>
        <v>36</v>
      </c>
      <c r="BF30" s="29">
        <f t="shared" ca="1" si="14"/>
        <v>6</v>
      </c>
      <c r="BG30" s="29">
        <f t="shared" ca="1" si="15"/>
        <v>27</v>
      </c>
      <c r="BH30" s="26" t="str">
        <f t="shared" ca="1" si="16"/>
        <v>5 Th,4 Bln,8 Hr</v>
      </c>
      <c r="BI30" s="24">
        <f t="shared" ca="1" si="17"/>
        <v>5</v>
      </c>
      <c r="BJ30" s="24">
        <f t="shared" ca="1" si="18"/>
        <v>4</v>
      </c>
      <c r="BK30" s="26" t="str">
        <f t="shared" ca="1" si="19"/>
        <v>5 Th,0 Bln,8 Hr</v>
      </c>
      <c r="BL30" s="4" t="str">
        <f>VLOOKUP(C30,[1]dbase!$C$3:$AW$827,38,FALSE)</f>
        <v>-</v>
      </c>
    </row>
    <row r="31" spans="1:64" x14ac:dyDescent="0.25">
      <c r="A31" s="24">
        <f t="shared" si="0"/>
        <v>28</v>
      </c>
      <c r="B31" s="31" t="s">
        <v>278</v>
      </c>
      <c r="C31" s="24">
        <v>806303</v>
      </c>
      <c r="D31" s="24" t="s">
        <v>87</v>
      </c>
      <c r="E31" s="26">
        <v>29441</v>
      </c>
      <c r="F31" s="24" t="s">
        <v>65</v>
      </c>
      <c r="G31" s="24" t="s">
        <v>66</v>
      </c>
      <c r="H31" s="24" t="s">
        <v>279</v>
      </c>
      <c r="I31" s="24"/>
      <c r="J31" s="27"/>
      <c r="K31" s="24"/>
      <c r="L31" s="24"/>
      <c r="M31" s="24" t="s">
        <v>109</v>
      </c>
      <c r="N31" s="24" t="s">
        <v>203</v>
      </c>
      <c r="O31" s="24"/>
      <c r="P31" s="24" t="s">
        <v>80</v>
      </c>
      <c r="Q31" s="26">
        <v>43891</v>
      </c>
      <c r="R31" s="26">
        <v>44243</v>
      </c>
      <c r="S31" s="26" t="s">
        <v>90</v>
      </c>
      <c r="T31" s="28" t="s">
        <v>111</v>
      </c>
      <c r="U31" s="28" t="s">
        <v>111</v>
      </c>
      <c r="V31" s="26" t="s">
        <v>80</v>
      </c>
      <c r="W31" s="28" t="s">
        <v>226</v>
      </c>
      <c r="X31" s="28" t="s">
        <v>93</v>
      </c>
      <c r="Y31" s="26" t="s">
        <v>78</v>
      </c>
      <c r="Z31" s="29">
        <v>6</v>
      </c>
      <c r="AA31" s="29">
        <v>1</v>
      </c>
      <c r="AB31" s="26">
        <v>44424</v>
      </c>
      <c r="AC31" s="30">
        <v>4500000</v>
      </c>
      <c r="AD31" s="30">
        <v>500000</v>
      </c>
      <c r="AE31" s="30">
        <v>-116900</v>
      </c>
      <c r="AF31" s="30">
        <v>152000</v>
      </c>
      <c r="AG31" s="30">
        <f t="shared" si="1"/>
        <v>35100</v>
      </c>
      <c r="AH31" s="30">
        <v>0</v>
      </c>
      <c r="AI31" s="30">
        <f t="shared" si="2"/>
        <v>5035100</v>
      </c>
      <c r="AJ31" s="30">
        <f t="shared" si="3"/>
        <v>3375000</v>
      </c>
      <c r="AK31" s="30">
        <f t="shared" si="4"/>
        <v>375000</v>
      </c>
      <c r="AL31" s="30">
        <f t="shared" si="5"/>
        <v>-116900</v>
      </c>
      <c r="AM31" s="30">
        <f t="shared" si="6"/>
        <v>152000</v>
      </c>
      <c r="AN31" s="30">
        <f t="shared" si="7"/>
        <v>35100</v>
      </c>
      <c r="AO31" s="30">
        <f t="shared" si="8"/>
        <v>0</v>
      </c>
      <c r="AP31" s="30">
        <f t="shared" si="9"/>
        <v>3785100</v>
      </c>
      <c r="AQ31" s="30">
        <f t="shared" si="10"/>
        <v>587000</v>
      </c>
      <c r="AR31" s="26" t="s">
        <v>79</v>
      </c>
      <c r="AS31" s="26" t="s">
        <v>80</v>
      </c>
      <c r="AT31" s="26"/>
      <c r="AU31" s="26" t="s">
        <v>80</v>
      </c>
      <c r="AV31" s="26" t="s">
        <v>94</v>
      </c>
      <c r="AW31" s="26" t="s">
        <v>210</v>
      </c>
      <c r="AX31" s="26" t="s">
        <v>83</v>
      </c>
      <c r="AY31" s="26" t="s">
        <v>83</v>
      </c>
      <c r="AZ31" s="26" t="s">
        <v>80</v>
      </c>
      <c r="BA31" s="26" t="s">
        <v>84</v>
      </c>
      <c r="BB31" s="26" t="s">
        <v>85</v>
      </c>
      <c r="BC31" s="26" t="str">
        <f t="shared" si="11"/>
        <v>C</v>
      </c>
      <c r="BD31" s="26" t="str">
        <f t="shared" ca="1" si="12"/>
        <v>42 Th,3 Bln,16 Hr</v>
      </c>
      <c r="BE31" s="29">
        <f t="shared" ca="1" si="13"/>
        <v>42</v>
      </c>
      <c r="BF31" s="29">
        <f t="shared" ca="1" si="14"/>
        <v>3</v>
      </c>
      <c r="BG31" s="29">
        <f t="shared" ca="1" si="15"/>
        <v>16</v>
      </c>
      <c r="BH31" s="26" t="str">
        <f t="shared" ca="1" si="16"/>
        <v>2 Th,8 Bln,23 Hr</v>
      </c>
      <c r="BI31" s="24">
        <f t="shared" ca="1" si="17"/>
        <v>2</v>
      </c>
      <c r="BJ31" s="24">
        <f t="shared" ca="1" si="18"/>
        <v>8</v>
      </c>
      <c r="BK31" s="26" t="str">
        <f t="shared" ca="1" si="19"/>
        <v>1 Th,9 Bln,8 Hr</v>
      </c>
      <c r="BL31" s="4" t="str">
        <f>VLOOKUP(C31,[1]dbase!$C$3:$AW$827,38,FALSE)</f>
        <v>-</v>
      </c>
    </row>
    <row r="32" spans="1:64" x14ac:dyDescent="0.25">
      <c r="A32" s="24">
        <f t="shared" si="0"/>
        <v>29</v>
      </c>
      <c r="B32" s="31" t="s">
        <v>280</v>
      </c>
      <c r="C32" s="24">
        <v>775477</v>
      </c>
      <c r="D32" s="24" t="s">
        <v>281</v>
      </c>
      <c r="E32" s="26">
        <v>28342</v>
      </c>
      <c r="F32" s="24" t="s">
        <v>65</v>
      </c>
      <c r="G32" s="24" t="s">
        <v>66</v>
      </c>
      <c r="H32" s="24" t="s">
        <v>88</v>
      </c>
      <c r="I32" s="24" t="s">
        <v>282</v>
      </c>
      <c r="J32" s="27" t="s">
        <v>283</v>
      </c>
      <c r="K32" s="24" t="s">
        <v>284</v>
      </c>
      <c r="L32" s="24"/>
      <c r="M32" s="24" t="s">
        <v>109</v>
      </c>
      <c r="N32" s="24" t="s">
        <v>120</v>
      </c>
      <c r="O32" s="24"/>
      <c r="P32" s="24">
        <v>1997</v>
      </c>
      <c r="Q32" s="26">
        <v>39860</v>
      </c>
      <c r="R32" s="26">
        <v>39949</v>
      </c>
      <c r="S32" s="26" t="s">
        <v>90</v>
      </c>
      <c r="T32" s="28" t="s">
        <v>218</v>
      </c>
      <c r="U32" s="28" t="s">
        <v>218</v>
      </c>
      <c r="V32" s="26">
        <v>44061</v>
      </c>
      <c r="W32" s="28" t="s">
        <v>219</v>
      </c>
      <c r="X32" s="28" t="s">
        <v>195</v>
      </c>
      <c r="Y32" s="26" t="s">
        <v>78</v>
      </c>
      <c r="Z32" s="29">
        <v>6</v>
      </c>
      <c r="AA32" s="29">
        <v>2</v>
      </c>
      <c r="AB32" s="26">
        <v>44424</v>
      </c>
      <c r="AC32" s="30">
        <v>4900000</v>
      </c>
      <c r="AD32" s="30">
        <v>544444</v>
      </c>
      <c r="AE32" s="30">
        <v>662655.55555555597</v>
      </c>
      <c r="AF32" s="30">
        <v>152000</v>
      </c>
      <c r="AG32" s="30">
        <f t="shared" si="1"/>
        <v>814655.55555555597</v>
      </c>
      <c r="AH32" s="30">
        <v>0</v>
      </c>
      <c r="AI32" s="30">
        <f t="shared" si="2"/>
        <v>6259099.555555556</v>
      </c>
      <c r="AJ32" s="30">
        <f t="shared" si="3"/>
        <v>2450000</v>
      </c>
      <c r="AK32" s="30">
        <f t="shared" si="4"/>
        <v>0</v>
      </c>
      <c r="AL32" s="30">
        <f t="shared" si="5"/>
        <v>0</v>
      </c>
      <c r="AM32" s="30">
        <f t="shared" si="6"/>
        <v>0</v>
      </c>
      <c r="AN32" s="30">
        <f t="shared" si="7"/>
        <v>0</v>
      </c>
      <c r="AO32" s="30">
        <f t="shared" si="8"/>
        <v>0</v>
      </c>
      <c r="AP32" s="30">
        <f t="shared" si="9"/>
        <v>2450000</v>
      </c>
      <c r="AQ32" s="30">
        <f t="shared" si="10"/>
        <v>1922100</v>
      </c>
      <c r="AR32" s="26" t="s">
        <v>79</v>
      </c>
      <c r="AS32" s="26" t="s">
        <v>114</v>
      </c>
      <c r="AT32" s="26" t="s">
        <v>115</v>
      </c>
      <c r="AU32" s="26">
        <v>44562</v>
      </c>
      <c r="AV32" s="26" t="s">
        <v>196</v>
      </c>
      <c r="AW32" s="26" t="s">
        <v>80</v>
      </c>
      <c r="AX32" s="26" t="s">
        <v>82</v>
      </c>
      <c r="AY32" s="26" t="s">
        <v>82</v>
      </c>
      <c r="AZ32" s="26" t="s">
        <v>125</v>
      </c>
      <c r="BA32" s="26" t="s">
        <v>84</v>
      </c>
      <c r="BB32" s="26" t="s">
        <v>85</v>
      </c>
      <c r="BC32" s="26" t="str">
        <f t="shared" si="11"/>
        <v>C</v>
      </c>
      <c r="BD32" s="26" t="str">
        <f t="shared" ca="1" si="12"/>
        <v>45 Th,3 Bln,19 Hr</v>
      </c>
      <c r="BE32" s="29">
        <f t="shared" ca="1" si="13"/>
        <v>45</v>
      </c>
      <c r="BF32" s="29">
        <f t="shared" ca="1" si="14"/>
        <v>3</v>
      </c>
      <c r="BG32" s="29">
        <f t="shared" ca="1" si="15"/>
        <v>19</v>
      </c>
      <c r="BH32" s="26" t="str">
        <f t="shared" ca="1" si="16"/>
        <v>13 Th,9 Bln,8 Hr</v>
      </c>
      <c r="BI32" s="24">
        <f t="shared" ca="1" si="17"/>
        <v>13</v>
      </c>
      <c r="BJ32" s="24">
        <f t="shared" ca="1" si="18"/>
        <v>9</v>
      </c>
      <c r="BK32" s="26" t="str">
        <f t="shared" ca="1" si="19"/>
        <v>13 Th,6 Bln,8 Hr</v>
      </c>
      <c r="BL32" s="4" t="str">
        <f>VLOOKUP(C32,[1]dbase!$C$3:$AW$827,38,FALSE)</f>
        <v>H</v>
      </c>
    </row>
    <row r="33" spans="1:64" x14ac:dyDescent="0.25">
      <c r="A33" s="24">
        <f t="shared" si="0"/>
        <v>30</v>
      </c>
      <c r="B33" s="31" t="s">
        <v>285</v>
      </c>
      <c r="C33" s="24">
        <v>815998</v>
      </c>
      <c r="D33" s="24" t="s">
        <v>286</v>
      </c>
      <c r="E33" s="26">
        <v>29680</v>
      </c>
      <c r="F33" s="24" t="s">
        <v>65</v>
      </c>
      <c r="G33" s="24" t="s">
        <v>66</v>
      </c>
      <c r="H33" s="24" t="s">
        <v>67</v>
      </c>
      <c r="I33" s="24" t="s">
        <v>287</v>
      </c>
      <c r="J33" s="27" t="s">
        <v>288</v>
      </c>
      <c r="K33" s="24"/>
      <c r="L33" s="24"/>
      <c r="M33" s="24" t="s">
        <v>109</v>
      </c>
      <c r="N33" s="24" t="s">
        <v>80</v>
      </c>
      <c r="O33" s="24"/>
      <c r="P33" s="24" t="s">
        <v>80</v>
      </c>
      <c r="Q33" s="26">
        <v>43374</v>
      </c>
      <c r="R33" s="26">
        <v>43374</v>
      </c>
      <c r="S33" s="26" t="s">
        <v>90</v>
      </c>
      <c r="T33" s="28" t="s">
        <v>289</v>
      </c>
      <c r="U33" s="28" t="s">
        <v>289</v>
      </c>
      <c r="V33" s="26">
        <v>44105</v>
      </c>
      <c r="W33" s="28" t="s">
        <v>139</v>
      </c>
      <c r="X33" s="28" t="s">
        <v>140</v>
      </c>
      <c r="Y33" s="26" t="s">
        <v>78</v>
      </c>
      <c r="Z33" s="29">
        <v>6</v>
      </c>
      <c r="AA33" s="29">
        <v>1</v>
      </c>
      <c r="AB33" s="26">
        <v>44424</v>
      </c>
      <c r="AC33" s="30">
        <v>4500000</v>
      </c>
      <c r="AD33" s="30">
        <v>500000</v>
      </c>
      <c r="AE33" s="30">
        <v>0</v>
      </c>
      <c r="AF33" s="30">
        <v>585779.91666666698</v>
      </c>
      <c r="AG33" s="30">
        <f t="shared" si="1"/>
        <v>585779.91666666698</v>
      </c>
      <c r="AH33" s="30">
        <v>0</v>
      </c>
      <c r="AI33" s="30">
        <f t="shared" si="2"/>
        <v>5585779.916666667</v>
      </c>
      <c r="AJ33" s="30">
        <f t="shared" si="3"/>
        <v>3375000</v>
      </c>
      <c r="AK33" s="30">
        <f t="shared" si="4"/>
        <v>375000</v>
      </c>
      <c r="AL33" s="30">
        <f t="shared" si="5"/>
        <v>0</v>
      </c>
      <c r="AM33" s="30">
        <f t="shared" si="6"/>
        <v>585779.91666666698</v>
      </c>
      <c r="AN33" s="30">
        <f t="shared" si="7"/>
        <v>585779.91666666698</v>
      </c>
      <c r="AO33" s="30">
        <f t="shared" si="8"/>
        <v>0</v>
      </c>
      <c r="AP33" s="30">
        <f t="shared" si="9"/>
        <v>4335779.916666667</v>
      </c>
      <c r="AQ33" s="30">
        <f t="shared" si="10"/>
        <v>36320.083333333023</v>
      </c>
      <c r="AR33" s="26" t="s">
        <v>79</v>
      </c>
      <c r="AS33" s="26" t="s">
        <v>80</v>
      </c>
      <c r="AT33" s="26"/>
      <c r="AU33" s="26" t="s">
        <v>80</v>
      </c>
      <c r="AV33" s="26" t="s">
        <v>141</v>
      </c>
      <c r="AW33" s="26" t="s">
        <v>80</v>
      </c>
      <c r="AX33" s="26" t="s">
        <v>82</v>
      </c>
      <c r="AY33" s="26" t="s">
        <v>82</v>
      </c>
      <c r="AZ33" s="26" t="s">
        <v>80</v>
      </c>
      <c r="BA33" s="26" t="s">
        <v>84</v>
      </c>
      <c r="BB33" s="26" t="s">
        <v>85</v>
      </c>
      <c r="BC33" s="26" t="str">
        <f t="shared" si="11"/>
        <v>C</v>
      </c>
      <c r="BD33" s="26" t="str">
        <f t="shared" ca="1" si="12"/>
        <v>41 Th,7 Bln,20 Hr</v>
      </c>
      <c r="BE33" s="29">
        <f t="shared" ca="1" si="13"/>
        <v>41</v>
      </c>
      <c r="BF33" s="29">
        <f t="shared" ca="1" si="14"/>
        <v>7</v>
      </c>
      <c r="BG33" s="29">
        <f t="shared" ca="1" si="15"/>
        <v>20</v>
      </c>
      <c r="BH33" s="26" t="str">
        <f t="shared" ca="1" si="16"/>
        <v>4 Th,1 Bln,23 Hr</v>
      </c>
      <c r="BI33" s="24">
        <f t="shared" ca="1" si="17"/>
        <v>4</v>
      </c>
      <c r="BJ33" s="24">
        <f t="shared" ca="1" si="18"/>
        <v>1</v>
      </c>
      <c r="BK33" s="26" t="str">
        <f t="shared" ca="1" si="19"/>
        <v>4 Th,1 Bln,23 Hr</v>
      </c>
      <c r="BL33" s="4" t="str">
        <f>VLOOKUP(C33,[1]dbase!$C$3:$AW$827,38,FALSE)</f>
        <v>-</v>
      </c>
    </row>
    <row r="34" spans="1:64" x14ac:dyDescent="0.25">
      <c r="A34" s="24">
        <f t="shared" si="0"/>
        <v>31</v>
      </c>
      <c r="B34" s="31" t="s">
        <v>290</v>
      </c>
      <c r="C34" s="24">
        <v>885611</v>
      </c>
      <c r="D34" s="24" t="s">
        <v>166</v>
      </c>
      <c r="E34" s="26">
        <v>32313</v>
      </c>
      <c r="F34" s="24" t="s">
        <v>65</v>
      </c>
      <c r="G34" s="24" t="s">
        <v>66</v>
      </c>
      <c r="H34" s="24" t="s">
        <v>228</v>
      </c>
      <c r="I34" s="24" t="s">
        <v>291</v>
      </c>
      <c r="J34" s="27"/>
      <c r="K34" s="24"/>
      <c r="L34" s="24" t="s">
        <v>292</v>
      </c>
      <c r="M34" s="24" t="s">
        <v>136</v>
      </c>
      <c r="N34" s="24" t="s">
        <v>224</v>
      </c>
      <c r="O34" s="24"/>
      <c r="P34" s="24">
        <v>2013</v>
      </c>
      <c r="Q34" s="26">
        <v>42201</v>
      </c>
      <c r="R34" s="26">
        <v>42401</v>
      </c>
      <c r="S34" s="26" t="s">
        <v>90</v>
      </c>
      <c r="T34" s="28" t="s">
        <v>293</v>
      </c>
      <c r="U34" s="28" t="s">
        <v>293</v>
      </c>
      <c r="V34" s="26">
        <v>44104</v>
      </c>
      <c r="W34" s="28" t="s">
        <v>294</v>
      </c>
      <c r="X34" s="28" t="s">
        <v>295</v>
      </c>
      <c r="Y34" s="26" t="s">
        <v>103</v>
      </c>
      <c r="Z34" s="29">
        <v>5</v>
      </c>
      <c r="AA34" s="29">
        <v>3</v>
      </c>
      <c r="AB34" s="26">
        <v>44424</v>
      </c>
      <c r="AC34" s="30">
        <v>5900000</v>
      </c>
      <c r="AD34" s="30">
        <v>655556</v>
      </c>
      <c r="AE34" s="30">
        <v>911969.44444444403</v>
      </c>
      <c r="AF34" s="30">
        <v>556600</v>
      </c>
      <c r="AG34" s="30">
        <f t="shared" si="1"/>
        <v>1468569.444444444</v>
      </c>
      <c r="AH34" s="30">
        <v>0</v>
      </c>
      <c r="AI34" s="30">
        <f t="shared" si="2"/>
        <v>8024125.444444444</v>
      </c>
      <c r="AJ34" s="30">
        <f t="shared" si="3"/>
        <v>4425000</v>
      </c>
      <c r="AK34" s="30">
        <f t="shared" si="4"/>
        <v>491667</v>
      </c>
      <c r="AL34" s="30">
        <f t="shared" si="5"/>
        <v>911969.44444444403</v>
      </c>
      <c r="AM34" s="30">
        <f t="shared" si="6"/>
        <v>556600</v>
      </c>
      <c r="AN34" s="30">
        <f t="shared" si="7"/>
        <v>1468569.444444444</v>
      </c>
      <c r="AO34" s="30">
        <f t="shared" si="8"/>
        <v>0</v>
      </c>
      <c r="AP34" s="30">
        <f t="shared" si="9"/>
        <v>6385236.444444444</v>
      </c>
      <c r="AQ34" s="30">
        <f t="shared" si="10"/>
        <v>0</v>
      </c>
      <c r="AR34" s="26" t="s">
        <v>79</v>
      </c>
      <c r="AS34" s="26" t="s">
        <v>80</v>
      </c>
      <c r="AT34" s="26"/>
      <c r="AU34" s="26" t="s">
        <v>80</v>
      </c>
      <c r="AV34" s="26" t="s">
        <v>296</v>
      </c>
      <c r="AW34" s="26" t="s">
        <v>80</v>
      </c>
      <c r="AX34" s="26" t="s">
        <v>105</v>
      </c>
      <c r="AY34" s="26" t="s">
        <v>105</v>
      </c>
      <c r="AZ34" s="26" t="s">
        <v>80</v>
      </c>
      <c r="BA34" s="26" t="s">
        <v>84</v>
      </c>
      <c r="BB34" s="26" t="s">
        <v>85</v>
      </c>
      <c r="BC34" s="26" t="str">
        <f t="shared" si="11"/>
        <v>D</v>
      </c>
      <c r="BD34" s="26" t="str">
        <f t="shared" ca="1" si="12"/>
        <v>34 Th,5 Bln,5 Hr</v>
      </c>
      <c r="BE34" s="29">
        <f t="shared" ca="1" si="13"/>
        <v>34</v>
      </c>
      <c r="BF34" s="29">
        <f t="shared" ca="1" si="14"/>
        <v>5</v>
      </c>
      <c r="BG34" s="29">
        <f t="shared" ca="1" si="15"/>
        <v>5</v>
      </c>
      <c r="BH34" s="26" t="str">
        <f t="shared" ca="1" si="16"/>
        <v>7 Th,4 Bln,8 Hr</v>
      </c>
      <c r="BI34" s="24">
        <f t="shared" ca="1" si="17"/>
        <v>7</v>
      </c>
      <c r="BJ34" s="24">
        <f t="shared" ca="1" si="18"/>
        <v>4</v>
      </c>
      <c r="BK34" s="26" t="str">
        <f t="shared" ca="1" si="19"/>
        <v>6 Th,9 Bln,23 Hr</v>
      </c>
      <c r="BL34" s="4" t="str">
        <f>VLOOKUP(C34,[1]dbase!$C$3:$AW$827,38,FALSE)</f>
        <v>-</v>
      </c>
    </row>
    <row r="35" spans="1:64" x14ac:dyDescent="0.25">
      <c r="A35" s="24">
        <f t="shared" si="0"/>
        <v>32</v>
      </c>
      <c r="B35" s="31" t="s">
        <v>297</v>
      </c>
      <c r="C35" s="24">
        <v>755948</v>
      </c>
      <c r="D35" s="24" t="s">
        <v>298</v>
      </c>
      <c r="E35" s="26">
        <v>27757</v>
      </c>
      <c r="F35" s="24" t="s">
        <v>65</v>
      </c>
      <c r="G35" s="24" t="s">
        <v>66</v>
      </c>
      <c r="H35" s="24" t="s">
        <v>133</v>
      </c>
      <c r="I35" s="24" t="s">
        <v>299</v>
      </c>
      <c r="J35" s="27" t="s">
        <v>300</v>
      </c>
      <c r="K35" s="24"/>
      <c r="L35" s="24"/>
      <c r="M35" s="24" t="s">
        <v>109</v>
      </c>
      <c r="N35" s="24" t="s">
        <v>301</v>
      </c>
      <c r="O35" s="24"/>
      <c r="P35" s="24" t="s">
        <v>80</v>
      </c>
      <c r="Q35" s="26">
        <v>43374</v>
      </c>
      <c r="R35" s="26">
        <v>43374</v>
      </c>
      <c r="S35" s="26" t="s">
        <v>90</v>
      </c>
      <c r="T35" s="28" t="s">
        <v>302</v>
      </c>
      <c r="U35" s="28" t="s">
        <v>302</v>
      </c>
      <c r="V35" s="26">
        <v>44105</v>
      </c>
      <c r="W35" s="28" t="s">
        <v>303</v>
      </c>
      <c r="X35" s="28" t="s">
        <v>140</v>
      </c>
      <c r="Y35" s="26" t="s">
        <v>78</v>
      </c>
      <c r="Z35" s="29">
        <v>6</v>
      </c>
      <c r="AA35" s="29">
        <v>1</v>
      </c>
      <c r="AB35" s="26">
        <v>44424</v>
      </c>
      <c r="AC35" s="30">
        <v>4500000</v>
      </c>
      <c r="AD35" s="30">
        <v>500000</v>
      </c>
      <c r="AE35" s="30">
        <v>0</v>
      </c>
      <c r="AF35" s="30">
        <v>69400</v>
      </c>
      <c r="AG35" s="30">
        <f t="shared" si="1"/>
        <v>69400</v>
      </c>
      <c r="AH35" s="30">
        <v>0</v>
      </c>
      <c r="AI35" s="30">
        <f t="shared" si="2"/>
        <v>5069400</v>
      </c>
      <c r="AJ35" s="30">
        <f t="shared" si="3"/>
        <v>3375000</v>
      </c>
      <c r="AK35" s="30">
        <f t="shared" si="4"/>
        <v>375000</v>
      </c>
      <c r="AL35" s="30">
        <f t="shared" si="5"/>
        <v>0</v>
      </c>
      <c r="AM35" s="30">
        <f t="shared" si="6"/>
        <v>69400</v>
      </c>
      <c r="AN35" s="30">
        <f t="shared" si="7"/>
        <v>69400</v>
      </c>
      <c r="AO35" s="30">
        <f t="shared" si="8"/>
        <v>0</v>
      </c>
      <c r="AP35" s="30">
        <f t="shared" si="9"/>
        <v>3819400</v>
      </c>
      <c r="AQ35" s="30">
        <f t="shared" si="10"/>
        <v>552700</v>
      </c>
      <c r="AR35" s="26" t="s">
        <v>79</v>
      </c>
      <c r="AS35" s="26" t="s">
        <v>80</v>
      </c>
      <c r="AT35" s="26"/>
      <c r="AU35" s="26" t="s">
        <v>80</v>
      </c>
      <c r="AV35" s="26" t="s">
        <v>141</v>
      </c>
      <c r="AW35" s="26" t="s">
        <v>80</v>
      </c>
      <c r="AX35" s="26" t="s">
        <v>82</v>
      </c>
      <c r="AY35" s="26" t="s">
        <v>82</v>
      </c>
      <c r="AZ35" s="26" t="s">
        <v>80</v>
      </c>
      <c r="BA35" s="26" t="s">
        <v>84</v>
      </c>
      <c r="BB35" s="26" t="s">
        <v>85</v>
      </c>
      <c r="BC35" s="26" t="str">
        <f t="shared" si="11"/>
        <v>C</v>
      </c>
      <c r="BD35" s="26" t="str">
        <f t="shared" ca="1" si="12"/>
        <v>46 Th,10 Bln,26 Hr</v>
      </c>
      <c r="BE35" s="29">
        <f t="shared" ca="1" si="13"/>
        <v>46</v>
      </c>
      <c r="BF35" s="29">
        <f t="shared" ca="1" si="14"/>
        <v>10</v>
      </c>
      <c r="BG35" s="29">
        <f t="shared" ca="1" si="15"/>
        <v>26</v>
      </c>
      <c r="BH35" s="26" t="str">
        <f t="shared" ca="1" si="16"/>
        <v>4 Th,1 Bln,23 Hr</v>
      </c>
      <c r="BI35" s="24">
        <f t="shared" ca="1" si="17"/>
        <v>4</v>
      </c>
      <c r="BJ35" s="24">
        <f t="shared" ca="1" si="18"/>
        <v>1</v>
      </c>
      <c r="BK35" s="26" t="str">
        <f t="shared" ca="1" si="19"/>
        <v>4 Th,1 Bln,23 Hr</v>
      </c>
      <c r="BL35" s="4" t="str">
        <f>VLOOKUP(C35,[1]dbase!$C$3:$AW$827,38,FALSE)</f>
        <v>-</v>
      </c>
    </row>
    <row r="36" spans="1:64" x14ac:dyDescent="0.25">
      <c r="A36" s="24">
        <f t="shared" si="0"/>
        <v>33</v>
      </c>
      <c r="B36" s="31" t="s">
        <v>304</v>
      </c>
      <c r="C36" s="24">
        <v>935823</v>
      </c>
      <c r="D36" s="24" t="s">
        <v>160</v>
      </c>
      <c r="E36" s="26">
        <v>33970</v>
      </c>
      <c r="F36" s="24" t="s">
        <v>65</v>
      </c>
      <c r="G36" s="24" t="s">
        <v>66</v>
      </c>
      <c r="H36" s="24" t="s">
        <v>150</v>
      </c>
      <c r="I36" s="24" t="s">
        <v>305</v>
      </c>
      <c r="J36" s="27"/>
      <c r="K36" s="24"/>
      <c r="L36" s="24" t="s">
        <v>306</v>
      </c>
      <c r="M36" s="24" t="s">
        <v>307</v>
      </c>
      <c r="N36" s="24" t="s">
        <v>308</v>
      </c>
      <c r="O36" s="24"/>
      <c r="P36" s="24">
        <v>2016</v>
      </c>
      <c r="Q36" s="26">
        <v>43313</v>
      </c>
      <c r="R36" s="26">
        <v>43525</v>
      </c>
      <c r="S36" s="26" t="s">
        <v>90</v>
      </c>
      <c r="T36" s="28" t="s">
        <v>309</v>
      </c>
      <c r="U36" s="28" t="s">
        <v>309</v>
      </c>
      <c r="V36" s="26" t="s">
        <v>80</v>
      </c>
      <c r="W36" s="28" t="s">
        <v>310</v>
      </c>
      <c r="X36" s="28" t="s">
        <v>311</v>
      </c>
      <c r="Y36" s="26" t="s">
        <v>103</v>
      </c>
      <c r="Z36" s="29">
        <v>5</v>
      </c>
      <c r="AA36" s="29">
        <v>4</v>
      </c>
      <c r="AB36" s="26">
        <v>44424</v>
      </c>
      <c r="AC36" s="30">
        <v>6900000</v>
      </c>
      <c r="AD36" s="30">
        <v>766667</v>
      </c>
      <c r="AE36" s="30">
        <v>-197116.66666666698</v>
      </c>
      <c r="AF36" s="30">
        <v>653200</v>
      </c>
      <c r="AG36" s="30">
        <f t="shared" si="1"/>
        <v>456083.33333333302</v>
      </c>
      <c r="AH36" s="30">
        <v>0</v>
      </c>
      <c r="AI36" s="30">
        <f t="shared" si="2"/>
        <v>8122750.333333333</v>
      </c>
      <c r="AJ36" s="30">
        <f t="shared" si="3"/>
        <v>5175000</v>
      </c>
      <c r="AK36" s="30">
        <f t="shared" si="4"/>
        <v>575000.25</v>
      </c>
      <c r="AL36" s="30">
        <f t="shared" si="5"/>
        <v>-197116.66666666698</v>
      </c>
      <c r="AM36" s="30">
        <f t="shared" si="6"/>
        <v>653200</v>
      </c>
      <c r="AN36" s="30">
        <f t="shared" si="7"/>
        <v>456083.33333333302</v>
      </c>
      <c r="AO36" s="30">
        <f t="shared" si="8"/>
        <v>0</v>
      </c>
      <c r="AP36" s="30">
        <f t="shared" si="9"/>
        <v>6206083.583333333</v>
      </c>
      <c r="AQ36" s="30">
        <f t="shared" si="10"/>
        <v>0</v>
      </c>
      <c r="AR36" s="26" t="s">
        <v>79</v>
      </c>
      <c r="AS36" s="26" t="s">
        <v>80</v>
      </c>
      <c r="AT36" s="26"/>
      <c r="AU36" s="26" t="s">
        <v>80</v>
      </c>
      <c r="AV36" s="26" t="s">
        <v>312</v>
      </c>
      <c r="AW36" s="26" t="s">
        <v>80</v>
      </c>
      <c r="AX36" s="26" t="s">
        <v>83</v>
      </c>
      <c r="AY36" s="26" t="s">
        <v>83</v>
      </c>
      <c r="AZ36" s="26" t="s">
        <v>80</v>
      </c>
      <c r="BA36" s="26" t="s">
        <v>84</v>
      </c>
      <c r="BB36" s="26" t="s">
        <v>85</v>
      </c>
      <c r="BC36" s="26" t="str">
        <f t="shared" si="11"/>
        <v>E</v>
      </c>
      <c r="BD36" s="26" t="str">
        <f t="shared" ca="1" si="12"/>
        <v>29 Th,10 Bln,23 Hr</v>
      </c>
      <c r="BE36" s="29">
        <f t="shared" ca="1" si="13"/>
        <v>29</v>
      </c>
      <c r="BF36" s="29">
        <f t="shared" ca="1" si="14"/>
        <v>10</v>
      </c>
      <c r="BG36" s="29">
        <f t="shared" ca="1" si="15"/>
        <v>23</v>
      </c>
      <c r="BH36" s="26" t="str">
        <f t="shared" ca="1" si="16"/>
        <v>4 Th,3 Bln,23 Hr</v>
      </c>
      <c r="BI36" s="24">
        <f t="shared" ca="1" si="17"/>
        <v>4</v>
      </c>
      <c r="BJ36" s="24">
        <f t="shared" ca="1" si="18"/>
        <v>3</v>
      </c>
      <c r="BK36" s="26" t="str">
        <f t="shared" ca="1" si="19"/>
        <v>3 Th,8 Bln,23 Hr</v>
      </c>
      <c r="BL36" s="4" t="str">
        <f>VLOOKUP(C36,[1]dbase!$C$3:$AW$827,38,FALSE)</f>
        <v>-</v>
      </c>
    </row>
    <row r="37" spans="1:64" x14ac:dyDescent="0.25">
      <c r="A37" s="24">
        <f t="shared" si="0"/>
        <v>34</v>
      </c>
      <c r="B37" s="33" t="s">
        <v>313</v>
      </c>
      <c r="C37" s="24">
        <v>945698</v>
      </c>
      <c r="D37" s="24" t="s">
        <v>108</v>
      </c>
      <c r="E37" s="26">
        <v>34628</v>
      </c>
      <c r="F37" s="24" t="s">
        <v>65</v>
      </c>
      <c r="G37" s="24" t="s">
        <v>66</v>
      </c>
      <c r="H37" s="24" t="s">
        <v>228</v>
      </c>
      <c r="I37" s="24" t="s">
        <v>314</v>
      </c>
      <c r="J37" s="27"/>
      <c r="K37" s="24"/>
      <c r="L37" s="24"/>
      <c r="M37" s="24" t="s">
        <v>70</v>
      </c>
      <c r="N37" s="24" t="s">
        <v>71</v>
      </c>
      <c r="O37" s="24" t="s">
        <v>315</v>
      </c>
      <c r="P37" s="24">
        <v>2016</v>
      </c>
      <c r="Q37" s="26">
        <v>42888</v>
      </c>
      <c r="R37" s="26">
        <v>43206</v>
      </c>
      <c r="S37" s="26" t="s">
        <v>90</v>
      </c>
      <c r="T37" s="28" t="s">
        <v>316</v>
      </c>
      <c r="U37" s="28" t="s">
        <v>316</v>
      </c>
      <c r="V37" s="26">
        <v>44760</v>
      </c>
      <c r="W37" s="28" t="s">
        <v>317</v>
      </c>
      <c r="X37" s="28" t="s">
        <v>113</v>
      </c>
      <c r="Y37" s="26" t="s">
        <v>78</v>
      </c>
      <c r="Z37" s="29">
        <v>5</v>
      </c>
      <c r="AA37" s="29">
        <v>4</v>
      </c>
      <c r="AB37" s="26">
        <v>44424</v>
      </c>
      <c r="AC37" s="30">
        <v>6900000</v>
      </c>
      <c r="AD37" s="30">
        <v>766667</v>
      </c>
      <c r="AE37" s="30">
        <v>442183.33333333302</v>
      </c>
      <c r="AF37" s="30">
        <v>653200</v>
      </c>
      <c r="AG37" s="30">
        <f t="shared" si="1"/>
        <v>1095383.333333333</v>
      </c>
      <c r="AH37" s="30">
        <v>0</v>
      </c>
      <c r="AI37" s="30">
        <f t="shared" si="2"/>
        <v>8762050.3333333321</v>
      </c>
      <c r="AJ37" s="30">
        <f t="shared" si="3"/>
        <v>5175000</v>
      </c>
      <c r="AK37" s="30">
        <f t="shared" si="4"/>
        <v>575000.25</v>
      </c>
      <c r="AL37" s="30">
        <f t="shared" si="5"/>
        <v>442183.33333333302</v>
      </c>
      <c r="AM37" s="30">
        <f t="shared" si="6"/>
        <v>653200</v>
      </c>
      <c r="AN37" s="30">
        <f t="shared" si="7"/>
        <v>1095383.333333333</v>
      </c>
      <c r="AO37" s="30">
        <f t="shared" si="8"/>
        <v>0</v>
      </c>
      <c r="AP37" s="30">
        <f t="shared" si="9"/>
        <v>6845383.583333333</v>
      </c>
      <c r="AQ37" s="30">
        <f t="shared" si="10"/>
        <v>0</v>
      </c>
      <c r="AR37" s="26" t="s">
        <v>79</v>
      </c>
      <c r="AS37" s="26" t="s">
        <v>80</v>
      </c>
      <c r="AT37" s="26"/>
      <c r="AU37" s="26" t="s">
        <v>80</v>
      </c>
      <c r="AV37" s="26" t="s">
        <v>116</v>
      </c>
      <c r="AW37" s="26" t="s">
        <v>95</v>
      </c>
      <c r="AX37" s="26" t="s">
        <v>96</v>
      </c>
      <c r="AY37" s="26" t="s">
        <v>96</v>
      </c>
      <c r="AZ37" s="26" t="s">
        <v>80</v>
      </c>
      <c r="BA37" s="26" t="s">
        <v>84</v>
      </c>
      <c r="BB37" s="26" t="s">
        <v>85</v>
      </c>
      <c r="BC37" s="26" t="str">
        <f t="shared" si="11"/>
        <v>F</v>
      </c>
      <c r="BD37" s="26" t="str">
        <f t="shared" ca="1" si="12"/>
        <v>28 Th,1 Bln,3 Hr</v>
      </c>
      <c r="BE37" s="29">
        <f t="shared" ca="1" si="13"/>
        <v>28</v>
      </c>
      <c r="BF37" s="29">
        <f t="shared" ca="1" si="14"/>
        <v>1</v>
      </c>
      <c r="BG37" s="29">
        <f t="shared" ca="1" si="15"/>
        <v>3</v>
      </c>
      <c r="BH37" s="26" t="str">
        <f t="shared" ca="1" si="16"/>
        <v>5 Th,5 Bln,22 Hr</v>
      </c>
      <c r="BI37" s="24">
        <f t="shared" ca="1" si="17"/>
        <v>5</v>
      </c>
      <c r="BJ37" s="24">
        <f t="shared" ca="1" si="18"/>
        <v>5</v>
      </c>
      <c r="BK37" s="26" t="str">
        <f t="shared" ca="1" si="19"/>
        <v>4 Th,7 Bln,8 Hr</v>
      </c>
      <c r="BL37" s="4" t="str">
        <f>VLOOKUP(C37,[1]dbase!$C$3:$AW$827,38,FALSE)</f>
        <v>-</v>
      </c>
    </row>
    <row r="38" spans="1:64" x14ac:dyDescent="0.25">
      <c r="A38" s="24">
        <f t="shared" si="0"/>
        <v>35</v>
      </c>
      <c r="B38" s="31" t="s">
        <v>318</v>
      </c>
      <c r="C38" s="24">
        <v>705218</v>
      </c>
      <c r="D38" s="24" t="s">
        <v>319</v>
      </c>
      <c r="E38" s="26">
        <v>25640</v>
      </c>
      <c r="F38" s="24" t="s">
        <v>65</v>
      </c>
      <c r="G38" s="24" t="s">
        <v>66</v>
      </c>
      <c r="H38" s="24" t="s">
        <v>88</v>
      </c>
      <c r="I38" s="24" t="s">
        <v>320</v>
      </c>
      <c r="J38" s="27" t="s">
        <v>321</v>
      </c>
      <c r="K38" s="24" t="s">
        <v>322</v>
      </c>
      <c r="L38" s="24"/>
      <c r="M38" s="24" t="s">
        <v>109</v>
      </c>
      <c r="N38" s="24" t="s">
        <v>120</v>
      </c>
      <c r="O38" s="24"/>
      <c r="P38" s="24" t="s">
        <v>323</v>
      </c>
      <c r="Q38" s="26">
        <v>33574</v>
      </c>
      <c r="R38" s="26">
        <v>33940</v>
      </c>
      <c r="S38" s="26" t="s">
        <v>90</v>
      </c>
      <c r="T38" s="28" t="s">
        <v>324</v>
      </c>
      <c r="U38" s="28" t="s">
        <v>324</v>
      </c>
      <c r="V38" s="26" t="s">
        <v>80</v>
      </c>
      <c r="W38" s="28" t="s">
        <v>325</v>
      </c>
      <c r="X38" s="28" t="s">
        <v>140</v>
      </c>
      <c r="Y38" s="26" t="s">
        <v>78</v>
      </c>
      <c r="Z38" s="29">
        <v>6</v>
      </c>
      <c r="AA38" s="29">
        <v>3</v>
      </c>
      <c r="AB38" s="26">
        <v>44424</v>
      </c>
      <c r="AC38" s="30">
        <v>5900000</v>
      </c>
      <c r="AD38" s="30">
        <v>655556</v>
      </c>
      <c r="AE38" s="30">
        <v>298394.44444444403</v>
      </c>
      <c r="AF38" s="30">
        <v>152000</v>
      </c>
      <c r="AG38" s="30">
        <f t="shared" si="1"/>
        <v>450394.44444444403</v>
      </c>
      <c r="AH38" s="30">
        <v>0</v>
      </c>
      <c r="AI38" s="30">
        <f t="shared" si="2"/>
        <v>7005950.444444444</v>
      </c>
      <c r="AJ38" s="30">
        <f t="shared" si="3"/>
        <v>4425000</v>
      </c>
      <c r="AK38" s="30">
        <f t="shared" si="4"/>
        <v>491667</v>
      </c>
      <c r="AL38" s="30">
        <f t="shared" si="5"/>
        <v>298394.44444444403</v>
      </c>
      <c r="AM38" s="30">
        <f t="shared" si="6"/>
        <v>152000</v>
      </c>
      <c r="AN38" s="30">
        <f t="shared" si="7"/>
        <v>450394.44444444403</v>
      </c>
      <c r="AO38" s="30">
        <f t="shared" si="8"/>
        <v>0</v>
      </c>
      <c r="AP38" s="30">
        <f t="shared" si="9"/>
        <v>5367061.444444444</v>
      </c>
      <c r="AQ38" s="30">
        <f t="shared" si="10"/>
        <v>0</v>
      </c>
      <c r="AR38" s="26" t="s">
        <v>79</v>
      </c>
      <c r="AS38" s="26" t="s">
        <v>80</v>
      </c>
      <c r="AT38" s="26"/>
      <c r="AU38" s="26" t="s">
        <v>80</v>
      </c>
      <c r="AV38" s="26" t="s">
        <v>141</v>
      </c>
      <c r="AW38" s="26" t="s">
        <v>80</v>
      </c>
      <c r="AX38" s="26" t="s">
        <v>82</v>
      </c>
      <c r="AY38" s="26" t="s">
        <v>82</v>
      </c>
      <c r="AZ38" s="26" t="s">
        <v>80</v>
      </c>
      <c r="BA38" s="26" t="s">
        <v>84</v>
      </c>
      <c r="BB38" s="26" t="s">
        <v>85</v>
      </c>
      <c r="BC38" s="26" t="str">
        <f t="shared" si="11"/>
        <v>C</v>
      </c>
      <c r="BD38" s="26" t="str">
        <f t="shared" ca="1" si="12"/>
        <v>52 Th,8 Bln,11 Hr</v>
      </c>
      <c r="BE38" s="29">
        <f t="shared" ca="1" si="13"/>
        <v>52</v>
      </c>
      <c r="BF38" s="29">
        <f t="shared" ca="1" si="14"/>
        <v>8</v>
      </c>
      <c r="BG38" s="29">
        <f t="shared" ca="1" si="15"/>
        <v>11</v>
      </c>
      <c r="BH38" s="26" t="str">
        <f t="shared" ca="1" si="16"/>
        <v>30 Th,11 Bln,22 Hr</v>
      </c>
      <c r="BI38" s="24">
        <f t="shared" ca="1" si="17"/>
        <v>30</v>
      </c>
      <c r="BJ38" s="24">
        <f t="shared" ca="1" si="18"/>
        <v>11</v>
      </c>
      <c r="BK38" s="26" t="str">
        <f t="shared" ca="1" si="19"/>
        <v>29 Th,11 Bln,22 Hr</v>
      </c>
      <c r="BL38" s="4" t="str">
        <f>VLOOKUP(C38,[1]dbase!$C$3:$AW$827,38,FALSE)</f>
        <v>-</v>
      </c>
    </row>
    <row r="39" spans="1:64" x14ac:dyDescent="0.25">
      <c r="A39" s="24">
        <f t="shared" si="0"/>
        <v>36</v>
      </c>
      <c r="B39" s="31" t="s">
        <v>326</v>
      </c>
      <c r="C39" s="24">
        <v>716073</v>
      </c>
      <c r="D39" s="24" t="s">
        <v>244</v>
      </c>
      <c r="E39" s="26">
        <v>26138</v>
      </c>
      <c r="F39" s="24" t="s">
        <v>65</v>
      </c>
      <c r="G39" s="24" t="s">
        <v>66</v>
      </c>
      <c r="H39" s="24" t="s">
        <v>88</v>
      </c>
      <c r="I39" s="24" t="s">
        <v>327</v>
      </c>
      <c r="J39" s="27" t="s">
        <v>328</v>
      </c>
      <c r="K39" s="24"/>
      <c r="L39" s="24"/>
      <c r="M39" s="24" t="s">
        <v>109</v>
      </c>
      <c r="N39" s="24" t="s">
        <v>80</v>
      </c>
      <c r="O39" s="24"/>
      <c r="P39" s="24" t="s">
        <v>80</v>
      </c>
      <c r="Q39" s="26">
        <v>43374</v>
      </c>
      <c r="R39" s="26">
        <v>43374</v>
      </c>
      <c r="S39" s="26" t="s">
        <v>90</v>
      </c>
      <c r="T39" s="28" t="s">
        <v>261</v>
      </c>
      <c r="U39" s="28" t="s">
        <v>261</v>
      </c>
      <c r="V39" s="26">
        <v>44105</v>
      </c>
      <c r="W39" s="28" t="s">
        <v>139</v>
      </c>
      <c r="X39" s="28" t="s">
        <v>140</v>
      </c>
      <c r="Y39" s="26" t="s">
        <v>78</v>
      </c>
      <c r="Z39" s="29">
        <v>6</v>
      </c>
      <c r="AA39" s="29">
        <v>1</v>
      </c>
      <c r="AB39" s="26">
        <v>44424</v>
      </c>
      <c r="AC39" s="30">
        <v>4500000</v>
      </c>
      <c r="AD39" s="30">
        <v>500000</v>
      </c>
      <c r="AE39" s="30">
        <v>0</v>
      </c>
      <c r="AF39" s="30">
        <v>261200</v>
      </c>
      <c r="AG39" s="30">
        <f t="shared" si="1"/>
        <v>261200</v>
      </c>
      <c r="AH39" s="30">
        <v>0</v>
      </c>
      <c r="AI39" s="30">
        <f t="shared" si="2"/>
        <v>5261200</v>
      </c>
      <c r="AJ39" s="30">
        <f t="shared" si="3"/>
        <v>2250000</v>
      </c>
      <c r="AK39" s="30">
        <f t="shared" si="4"/>
        <v>0</v>
      </c>
      <c r="AL39" s="30">
        <f t="shared" si="5"/>
        <v>0</v>
      </c>
      <c r="AM39" s="30">
        <f t="shared" si="6"/>
        <v>0</v>
      </c>
      <c r="AN39" s="30">
        <f t="shared" si="7"/>
        <v>0</v>
      </c>
      <c r="AO39" s="30">
        <f t="shared" si="8"/>
        <v>0</v>
      </c>
      <c r="AP39" s="30">
        <f t="shared" si="9"/>
        <v>2250000</v>
      </c>
      <c r="AQ39" s="30">
        <f t="shared" si="10"/>
        <v>2122100</v>
      </c>
      <c r="AR39" s="26" t="s">
        <v>79</v>
      </c>
      <c r="AS39" s="26" t="s">
        <v>114</v>
      </c>
      <c r="AT39" s="26"/>
      <c r="AU39" s="26">
        <v>44516</v>
      </c>
      <c r="AV39" s="26" t="s">
        <v>141</v>
      </c>
      <c r="AW39" s="26" t="s">
        <v>80</v>
      </c>
      <c r="AX39" s="26" t="s">
        <v>82</v>
      </c>
      <c r="AY39" s="26" t="s">
        <v>82</v>
      </c>
      <c r="AZ39" s="26" t="s">
        <v>80</v>
      </c>
      <c r="BA39" s="26" t="s">
        <v>84</v>
      </c>
      <c r="BB39" s="26" t="s">
        <v>85</v>
      </c>
      <c r="BC39" s="26" t="str">
        <f t="shared" si="11"/>
        <v>C</v>
      </c>
      <c r="BD39" s="26" t="str">
        <f t="shared" ca="1" si="12"/>
        <v>51 Th,4 Bln,0 Hr</v>
      </c>
      <c r="BE39" s="29">
        <f t="shared" ca="1" si="13"/>
        <v>51</v>
      </c>
      <c r="BF39" s="29">
        <f t="shared" ca="1" si="14"/>
        <v>4</v>
      </c>
      <c r="BG39" s="29">
        <f t="shared" ca="1" si="15"/>
        <v>0</v>
      </c>
      <c r="BH39" s="26" t="str">
        <f t="shared" ca="1" si="16"/>
        <v>4 Th,1 Bln,23 Hr</v>
      </c>
      <c r="BI39" s="24">
        <f t="shared" ca="1" si="17"/>
        <v>4</v>
      </c>
      <c r="BJ39" s="24">
        <f t="shared" ca="1" si="18"/>
        <v>1</v>
      </c>
      <c r="BK39" s="26" t="str">
        <f t="shared" ca="1" si="19"/>
        <v>4 Th,1 Bln,23 Hr</v>
      </c>
      <c r="BL39" s="4" t="str">
        <f>VLOOKUP(C39,[1]dbase!$C$3:$AW$827,38,FALSE)</f>
        <v>H</v>
      </c>
    </row>
    <row r="40" spans="1:64" x14ac:dyDescent="0.25">
      <c r="A40" s="24">
        <f t="shared" si="0"/>
        <v>37</v>
      </c>
      <c r="B40" s="31" t="s">
        <v>329</v>
      </c>
      <c r="C40" s="24">
        <v>856051</v>
      </c>
      <c r="D40" s="24" t="s">
        <v>330</v>
      </c>
      <c r="E40" s="26">
        <v>31130</v>
      </c>
      <c r="F40" s="24" t="s">
        <v>65</v>
      </c>
      <c r="G40" s="24" t="s">
        <v>66</v>
      </c>
      <c r="H40" s="24" t="s">
        <v>88</v>
      </c>
      <c r="I40" s="24" t="s">
        <v>331</v>
      </c>
      <c r="J40" s="27" t="s">
        <v>332</v>
      </c>
      <c r="K40" s="24"/>
      <c r="L40" s="24"/>
      <c r="M40" s="24" t="s">
        <v>136</v>
      </c>
      <c r="N40" s="24" t="s">
        <v>80</v>
      </c>
      <c r="O40" s="24"/>
      <c r="P40" s="24" t="s">
        <v>80</v>
      </c>
      <c r="Q40" s="26">
        <v>43374</v>
      </c>
      <c r="R40" s="26">
        <v>43374</v>
      </c>
      <c r="S40" s="26" t="s">
        <v>90</v>
      </c>
      <c r="T40" s="28" t="s">
        <v>333</v>
      </c>
      <c r="U40" s="28" t="s">
        <v>333</v>
      </c>
      <c r="V40" s="26">
        <v>44562</v>
      </c>
      <c r="W40" s="28" t="s">
        <v>334</v>
      </c>
      <c r="X40" s="28" t="s">
        <v>207</v>
      </c>
      <c r="Y40" s="26" t="s">
        <v>78</v>
      </c>
      <c r="Z40" s="29">
        <v>3</v>
      </c>
      <c r="AA40" s="29">
        <v>4</v>
      </c>
      <c r="AB40" s="26">
        <v>44424</v>
      </c>
      <c r="AC40" s="30">
        <v>6900000</v>
      </c>
      <c r="AD40" s="30">
        <v>766667</v>
      </c>
      <c r="AE40" s="30">
        <v>-14491.666666666977</v>
      </c>
      <c r="AF40" s="30">
        <v>-263614.5</v>
      </c>
      <c r="AG40" s="30">
        <f t="shared" si="1"/>
        <v>-278106.16666666698</v>
      </c>
      <c r="AH40" s="30">
        <v>2684905</v>
      </c>
      <c r="AI40" s="30">
        <f t="shared" si="2"/>
        <v>10073465.833333332</v>
      </c>
      <c r="AJ40" s="30">
        <f t="shared" si="3"/>
        <v>5175000</v>
      </c>
      <c r="AK40" s="30">
        <f t="shared" si="4"/>
        <v>575000.25</v>
      </c>
      <c r="AL40" s="30">
        <f t="shared" si="5"/>
        <v>-14491.666666666977</v>
      </c>
      <c r="AM40" s="30">
        <f t="shared" si="6"/>
        <v>-263614.5</v>
      </c>
      <c r="AN40" s="30">
        <f t="shared" si="7"/>
        <v>-278106.16666666698</v>
      </c>
      <c r="AO40" s="30">
        <f t="shared" si="8"/>
        <v>1342452.5</v>
      </c>
      <c r="AP40" s="30">
        <f t="shared" si="9"/>
        <v>6814346.583333333</v>
      </c>
      <c r="AQ40" s="30">
        <f t="shared" si="10"/>
        <v>0</v>
      </c>
      <c r="AR40" s="26" t="s">
        <v>79</v>
      </c>
      <c r="AS40" s="26" t="s">
        <v>80</v>
      </c>
      <c r="AT40" s="26"/>
      <c r="AU40" s="26" t="s">
        <v>80</v>
      </c>
      <c r="AV40" s="26" t="s">
        <v>209</v>
      </c>
      <c r="AW40" s="26" t="s">
        <v>210</v>
      </c>
      <c r="AX40" s="26" t="s">
        <v>83</v>
      </c>
      <c r="AY40" s="26" t="s">
        <v>83</v>
      </c>
      <c r="AZ40" s="26" t="s">
        <v>80</v>
      </c>
      <c r="BA40" s="26" t="s">
        <v>84</v>
      </c>
      <c r="BB40" s="26" t="s">
        <v>85</v>
      </c>
      <c r="BC40" s="26" t="str">
        <f t="shared" si="11"/>
        <v>D</v>
      </c>
      <c r="BD40" s="26" t="str">
        <f t="shared" ca="1" si="12"/>
        <v>37 Th,8 Bln,0 Hr</v>
      </c>
      <c r="BE40" s="29">
        <f t="shared" ca="1" si="13"/>
        <v>37</v>
      </c>
      <c r="BF40" s="29">
        <f t="shared" ca="1" si="14"/>
        <v>8</v>
      </c>
      <c r="BG40" s="29">
        <f t="shared" ca="1" si="15"/>
        <v>0</v>
      </c>
      <c r="BH40" s="26" t="str">
        <f t="shared" ca="1" si="16"/>
        <v>4 Th,1 Bln,23 Hr</v>
      </c>
      <c r="BI40" s="24">
        <f t="shared" ca="1" si="17"/>
        <v>4</v>
      </c>
      <c r="BJ40" s="24">
        <f t="shared" ca="1" si="18"/>
        <v>1</v>
      </c>
      <c r="BK40" s="26" t="str">
        <f t="shared" ca="1" si="19"/>
        <v>4 Th,1 Bln,23 Hr</v>
      </c>
      <c r="BL40" s="4" t="str">
        <f>VLOOKUP(C40,[1]dbase!$C$3:$AW$827,38,FALSE)</f>
        <v>-</v>
      </c>
    </row>
    <row r="41" spans="1:64" x14ac:dyDescent="0.25">
      <c r="A41" s="24">
        <f t="shared" si="0"/>
        <v>38</v>
      </c>
      <c r="B41" s="31" t="s">
        <v>335</v>
      </c>
      <c r="C41" s="24">
        <v>865528</v>
      </c>
      <c r="D41" s="24" t="s">
        <v>336</v>
      </c>
      <c r="E41" s="26">
        <v>32829</v>
      </c>
      <c r="F41" s="24" t="s">
        <v>65</v>
      </c>
      <c r="G41" s="24" t="s">
        <v>66</v>
      </c>
      <c r="H41" s="24" t="s">
        <v>67</v>
      </c>
      <c r="I41" s="24" t="s">
        <v>337</v>
      </c>
      <c r="J41" s="27" t="s">
        <v>338</v>
      </c>
      <c r="K41" s="24"/>
      <c r="L41" s="24"/>
      <c r="M41" s="24" t="s">
        <v>70</v>
      </c>
      <c r="N41" s="24" t="s">
        <v>71</v>
      </c>
      <c r="O41" s="24"/>
      <c r="P41" s="24">
        <v>2012</v>
      </c>
      <c r="Q41" s="26">
        <v>41395</v>
      </c>
      <c r="R41" s="26">
        <v>41518</v>
      </c>
      <c r="S41" s="26" t="s">
        <v>90</v>
      </c>
      <c r="T41" s="28" t="s">
        <v>339</v>
      </c>
      <c r="U41" s="28" t="s">
        <v>339</v>
      </c>
      <c r="V41" s="26">
        <v>43891</v>
      </c>
      <c r="W41" s="28" t="s">
        <v>340</v>
      </c>
      <c r="X41" s="28" t="s">
        <v>207</v>
      </c>
      <c r="Y41" s="26" t="s">
        <v>78</v>
      </c>
      <c r="Z41" s="29">
        <v>5</v>
      </c>
      <c r="AA41" s="29">
        <v>5</v>
      </c>
      <c r="AB41" s="26">
        <v>44424</v>
      </c>
      <c r="AC41" s="30">
        <v>7900000</v>
      </c>
      <c r="AD41" s="30">
        <v>877778</v>
      </c>
      <c r="AE41" s="30">
        <v>1117722.222222222</v>
      </c>
      <c r="AF41" s="30">
        <v>653200</v>
      </c>
      <c r="AG41" s="30">
        <f t="shared" si="1"/>
        <v>1770922.222222222</v>
      </c>
      <c r="AH41" s="30">
        <v>0</v>
      </c>
      <c r="AI41" s="30">
        <f t="shared" si="2"/>
        <v>10548700.222222222</v>
      </c>
      <c r="AJ41" s="30">
        <f t="shared" si="3"/>
        <v>5925000</v>
      </c>
      <c r="AK41" s="30">
        <f t="shared" si="4"/>
        <v>658333.5</v>
      </c>
      <c r="AL41" s="30">
        <f t="shared" si="5"/>
        <v>1117722.222222222</v>
      </c>
      <c r="AM41" s="30">
        <f t="shared" si="6"/>
        <v>653200</v>
      </c>
      <c r="AN41" s="30">
        <f t="shared" si="7"/>
        <v>1770922.222222222</v>
      </c>
      <c r="AO41" s="30">
        <f t="shared" si="8"/>
        <v>0</v>
      </c>
      <c r="AP41" s="30">
        <f t="shared" si="9"/>
        <v>8354255.722222222</v>
      </c>
      <c r="AQ41" s="30">
        <f t="shared" si="10"/>
        <v>0</v>
      </c>
      <c r="AR41" s="26" t="s">
        <v>79</v>
      </c>
      <c r="AS41" s="26" t="s">
        <v>80</v>
      </c>
      <c r="AT41" s="26"/>
      <c r="AU41" s="26" t="s">
        <v>80</v>
      </c>
      <c r="AV41" s="26" t="s">
        <v>209</v>
      </c>
      <c r="AW41" s="26" t="s">
        <v>95</v>
      </c>
      <c r="AX41" s="26" t="s">
        <v>83</v>
      </c>
      <c r="AY41" s="26" t="s">
        <v>96</v>
      </c>
      <c r="AZ41" s="26" t="s">
        <v>80</v>
      </c>
      <c r="BA41" s="26" t="s">
        <v>84</v>
      </c>
      <c r="BB41" s="26" t="s">
        <v>85</v>
      </c>
      <c r="BC41" s="26" t="str">
        <f t="shared" si="11"/>
        <v>F</v>
      </c>
      <c r="BD41" s="26" t="str">
        <f t="shared" ca="1" si="12"/>
        <v>33 Th,0 Bln,7 Hr</v>
      </c>
      <c r="BE41" s="29">
        <f t="shared" ca="1" si="13"/>
        <v>33</v>
      </c>
      <c r="BF41" s="29">
        <f t="shared" ca="1" si="14"/>
        <v>0</v>
      </c>
      <c r="BG41" s="29">
        <f t="shared" ca="1" si="15"/>
        <v>7</v>
      </c>
      <c r="BH41" s="26" t="str">
        <f t="shared" ca="1" si="16"/>
        <v>9 Th,6 Bln,23 Hr</v>
      </c>
      <c r="BI41" s="24">
        <f t="shared" ca="1" si="17"/>
        <v>9</v>
      </c>
      <c r="BJ41" s="24">
        <f t="shared" ca="1" si="18"/>
        <v>6</v>
      </c>
      <c r="BK41" s="26" t="str">
        <f t="shared" ca="1" si="19"/>
        <v>9 Th,2 Bln,23 Hr</v>
      </c>
      <c r="BL41" s="4" t="str">
        <f>VLOOKUP(C41,[1]dbase!$C$3:$AW$827,38,FALSE)</f>
        <v>-</v>
      </c>
    </row>
    <row r="42" spans="1:64" x14ac:dyDescent="0.25">
      <c r="A42" s="24">
        <f t="shared" si="0"/>
        <v>39</v>
      </c>
      <c r="B42" s="31" t="s">
        <v>341</v>
      </c>
      <c r="C42" s="24">
        <v>815901</v>
      </c>
      <c r="D42" s="24" t="s">
        <v>342</v>
      </c>
      <c r="E42" s="26">
        <v>29782</v>
      </c>
      <c r="F42" s="24" t="s">
        <v>65</v>
      </c>
      <c r="G42" s="24" t="s">
        <v>343</v>
      </c>
      <c r="H42" s="24" t="s">
        <v>133</v>
      </c>
      <c r="I42" s="24" t="s">
        <v>344</v>
      </c>
      <c r="J42" s="27" t="s">
        <v>345</v>
      </c>
      <c r="K42" s="24"/>
      <c r="L42" s="24"/>
      <c r="M42" s="24" t="s">
        <v>346</v>
      </c>
      <c r="N42" s="24" t="s">
        <v>254</v>
      </c>
      <c r="O42" s="24"/>
      <c r="P42" s="24" t="s">
        <v>80</v>
      </c>
      <c r="Q42" s="26">
        <v>43374</v>
      </c>
      <c r="R42" s="26">
        <v>43374</v>
      </c>
      <c r="S42" s="26" t="s">
        <v>90</v>
      </c>
      <c r="T42" s="28" t="s">
        <v>347</v>
      </c>
      <c r="U42" s="28" t="s">
        <v>347</v>
      </c>
      <c r="V42" s="26">
        <v>43497</v>
      </c>
      <c r="W42" s="28" t="s">
        <v>102</v>
      </c>
      <c r="X42" s="28" t="s">
        <v>207</v>
      </c>
      <c r="Y42" s="26" t="s">
        <v>103</v>
      </c>
      <c r="Z42" s="29">
        <v>2</v>
      </c>
      <c r="AA42" s="29">
        <v>8</v>
      </c>
      <c r="AB42" s="26">
        <v>44424</v>
      </c>
      <c r="AC42" s="30">
        <v>10900000</v>
      </c>
      <c r="AD42" s="30">
        <v>1211111</v>
      </c>
      <c r="AE42" s="30">
        <v>5796138.8888888881</v>
      </c>
      <c r="AF42" s="30">
        <v>14475</v>
      </c>
      <c r="AG42" s="30">
        <f t="shared" si="1"/>
        <v>5810613.8888888881</v>
      </c>
      <c r="AH42" s="30">
        <v>3246750</v>
      </c>
      <c r="AI42" s="30">
        <f t="shared" si="2"/>
        <v>21168474.888888888</v>
      </c>
      <c r="AJ42" s="30">
        <f t="shared" si="3"/>
        <v>8175000</v>
      </c>
      <c r="AK42" s="30">
        <f t="shared" si="4"/>
        <v>908333.25</v>
      </c>
      <c r="AL42" s="30">
        <f t="shared" si="5"/>
        <v>5796138.8888888881</v>
      </c>
      <c r="AM42" s="30">
        <f t="shared" si="6"/>
        <v>14475</v>
      </c>
      <c r="AN42" s="30">
        <f t="shared" si="7"/>
        <v>5810613.8888888881</v>
      </c>
      <c r="AO42" s="30">
        <f t="shared" si="8"/>
        <v>1623375</v>
      </c>
      <c r="AP42" s="30">
        <f t="shared" si="9"/>
        <v>16517322.138888888</v>
      </c>
      <c r="AQ42" s="30">
        <f t="shared" si="10"/>
        <v>0</v>
      </c>
      <c r="AR42" s="26" t="s">
        <v>79</v>
      </c>
      <c r="AS42" s="26" t="s">
        <v>80</v>
      </c>
      <c r="AT42" s="26"/>
      <c r="AU42" s="26" t="s">
        <v>80</v>
      </c>
      <c r="AV42" s="26" t="s">
        <v>209</v>
      </c>
      <c r="AW42" s="26" t="s">
        <v>104</v>
      </c>
      <c r="AX42" s="26" t="s">
        <v>105</v>
      </c>
      <c r="AY42" s="26" t="s">
        <v>105</v>
      </c>
      <c r="AZ42" s="26" t="s">
        <v>80</v>
      </c>
      <c r="BA42" s="26" t="s">
        <v>84</v>
      </c>
      <c r="BB42" s="26" t="s">
        <v>85</v>
      </c>
      <c r="BC42" s="26" t="str">
        <f t="shared" si="11"/>
        <v>G</v>
      </c>
      <c r="BD42" s="26" t="str">
        <f t="shared" ca="1" si="12"/>
        <v>41 Th,4 Bln,9 Hr</v>
      </c>
      <c r="BE42" s="29">
        <f t="shared" ca="1" si="13"/>
        <v>41</v>
      </c>
      <c r="BF42" s="29">
        <f t="shared" ca="1" si="14"/>
        <v>4</v>
      </c>
      <c r="BG42" s="29">
        <f t="shared" ca="1" si="15"/>
        <v>9</v>
      </c>
      <c r="BH42" s="26" t="str">
        <f t="shared" ca="1" si="16"/>
        <v>4 Th,1 Bln,23 Hr</v>
      </c>
      <c r="BI42" s="24">
        <f t="shared" ca="1" si="17"/>
        <v>4</v>
      </c>
      <c r="BJ42" s="24">
        <f t="shared" ca="1" si="18"/>
        <v>1</v>
      </c>
      <c r="BK42" s="26" t="str">
        <f t="shared" ca="1" si="19"/>
        <v>4 Th,1 Bln,23 Hr</v>
      </c>
      <c r="BL42" s="4" t="str">
        <f>VLOOKUP(C42,[1]dbase!$C$3:$AW$827,38,FALSE)</f>
        <v>-</v>
      </c>
    </row>
    <row r="43" spans="1:64" x14ac:dyDescent="0.25">
      <c r="A43" s="24">
        <f t="shared" si="0"/>
        <v>40</v>
      </c>
      <c r="B43" s="31" t="s">
        <v>348</v>
      </c>
      <c r="C43" s="24">
        <v>815492</v>
      </c>
      <c r="D43" s="24" t="s">
        <v>349</v>
      </c>
      <c r="E43" s="26">
        <v>29596</v>
      </c>
      <c r="F43" s="24" t="s">
        <v>65</v>
      </c>
      <c r="G43" s="24" t="s">
        <v>66</v>
      </c>
      <c r="H43" s="24" t="s">
        <v>88</v>
      </c>
      <c r="I43" s="24" t="s">
        <v>350</v>
      </c>
      <c r="J43" s="27"/>
      <c r="K43" s="24"/>
      <c r="L43" s="24"/>
      <c r="M43" s="24" t="s">
        <v>99</v>
      </c>
      <c r="N43" s="24" t="s">
        <v>351</v>
      </c>
      <c r="O43" s="24"/>
      <c r="P43" s="24">
        <v>1999</v>
      </c>
      <c r="Q43" s="26">
        <v>40041</v>
      </c>
      <c r="R43" s="26">
        <v>40148</v>
      </c>
      <c r="S43" s="26" t="s">
        <v>90</v>
      </c>
      <c r="T43" s="28" t="s">
        <v>352</v>
      </c>
      <c r="U43" s="28" t="s">
        <v>352</v>
      </c>
      <c r="V43" s="26">
        <v>44061</v>
      </c>
      <c r="W43" s="28" t="s">
        <v>219</v>
      </c>
      <c r="X43" s="28" t="s">
        <v>195</v>
      </c>
      <c r="Y43" s="26" t="s">
        <v>78</v>
      </c>
      <c r="Z43" s="29">
        <v>6</v>
      </c>
      <c r="AA43" s="29">
        <v>2</v>
      </c>
      <c r="AB43" s="26">
        <v>44424</v>
      </c>
      <c r="AC43" s="30">
        <v>4900000</v>
      </c>
      <c r="AD43" s="30">
        <v>544444</v>
      </c>
      <c r="AE43" s="30">
        <v>866655.55555555597</v>
      </c>
      <c r="AF43" s="30">
        <v>152000</v>
      </c>
      <c r="AG43" s="30">
        <f t="shared" si="1"/>
        <v>1018655.555555556</v>
      </c>
      <c r="AH43" s="30">
        <v>0</v>
      </c>
      <c r="AI43" s="30">
        <f t="shared" si="2"/>
        <v>6463099.555555556</v>
      </c>
      <c r="AJ43" s="30">
        <f t="shared" si="3"/>
        <v>3675000</v>
      </c>
      <c r="AK43" s="30">
        <f t="shared" si="4"/>
        <v>408333</v>
      </c>
      <c r="AL43" s="30">
        <f t="shared" si="5"/>
        <v>866655.55555555597</v>
      </c>
      <c r="AM43" s="30">
        <f t="shared" si="6"/>
        <v>152000</v>
      </c>
      <c r="AN43" s="30">
        <f t="shared" si="7"/>
        <v>1018655.555555556</v>
      </c>
      <c r="AO43" s="30">
        <f t="shared" si="8"/>
        <v>0</v>
      </c>
      <c r="AP43" s="30">
        <f t="shared" si="9"/>
        <v>5101988.555555556</v>
      </c>
      <c r="AQ43" s="30">
        <f t="shared" si="10"/>
        <v>0</v>
      </c>
      <c r="AR43" s="26" t="s">
        <v>79</v>
      </c>
      <c r="AS43" s="26" t="s">
        <v>80</v>
      </c>
      <c r="AT43" s="26"/>
      <c r="AU43" s="26" t="s">
        <v>80</v>
      </c>
      <c r="AV43" s="26" t="s">
        <v>196</v>
      </c>
      <c r="AW43" s="26" t="s">
        <v>80</v>
      </c>
      <c r="AX43" s="26" t="s">
        <v>82</v>
      </c>
      <c r="AY43" s="26" t="s">
        <v>82</v>
      </c>
      <c r="AZ43" s="26" t="s">
        <v>125</v>
      </c>
      <c r="BA43" s="26" t="s">
        <v>84</v>
      </c>
      <c r="BB43" s="26" t="s">
        <v>106</v>
      </c>
      <c r="BC43" s="26" t="str">
        <f t="shared" si="11"/>
        <v>C</v>
      </c>
      <c r="BD43" s="26" t="str">
        <f t="shared" ca="1" si="12"/>
        <v>41 Th,10 Bln,14 Hr</v>
      </c>
      <c r="BE43" s="29">
        <f t="shared" ca="1" si="13"/>
        <v>41</v>
      </c>
      <c r="BF43" s="29">
        <f t="shared" ca="1" si="14"/>
        <v>10</v>
      </c>
      <c r="BG43" s="29">
        <f t="shared" ca="1" si="15"/>
        <v>14</v>
      </c>
      <c r="BH43" s="26" t="str">
        <f t="shared" ca="1" si="16"/>
        <v>13 Th,3 Bln,8 Hr</v>
      </c>
      <c r="BI43" s="24">
        <f t="shared" ca="1" si="17"/>
        <v>13</v>
      </c>
      <c r="BJ43" s="24">
        <f t="shared" ca="1" si="18"/>
        <v>3</v>
      </c>
      <c r="BK43" s="26" t="str">
        <f t="shared" ca="1" si="19"/>
        <v>12 Th,11 Bln,23 Hr</v>
      </c>
      <c r="BL43" s="4" t="str">
        <f>VLOOKUP(C43,[1]dbase!$C$3:$AW$827,38,FALSE)</f>
        <v>-</v>
      </c>
    </row>
    <row r="44" spans="1:64" x14ac:dyDescent="0.25">
      <c r="A44" s="24">
        <f t="shared" si="0"/>
        <v>41</v>
      </c>
      <c r="B44" s="31" t="s">
        <v>353</v>
      </c>
      <c r="C44" s="24">
        <v>896309</v>
      </c>
      <c r="D44" s="24" t="s">
        <v>354</v>
      </c>
      <c r="E44" s="26">
        <v>32778</v>
      </c>
      <c r="F44" s="24" t="s">
        <v>65</v>
      </c>
      <c r="G44" s="24" t="s">
        <v>66</v>
      </c>
      <c r="H44" s="24" t="s">
        <v>67</v>
      </c>
      <c r="I44" s="24"/>
      <c r="J44" s="27"/>
      <c r="K44" s="24"/>
      <c r="L44" s="24"/>
      <c r="M44" s="24" t="s">
        <v>70</v>
      </c>
      <c r="N44" s="24" t="s">
        <v>71</v>
      </c>
      <c r="O44" s="24"/>
      <c r="P44" s="24" t="s">
        <v>80</v>
      </c>
      <c r="Q44" s="26">
        <v>43877</v>
      </c>
      <c r="R44" s="26">
        <v>44243</v>
      </c>
      <c r="S44" s="26" t="s">
        <v>90</v>
      </c>
      <c r="T44" s="28" t="s">
        <v>355</v>
      </c>
      <c r="U44" s="28" t="s">
        <v>355</v>
      </c>
      <c r="V44" s="26" t="s">
        <v>80</v>
      </c>
      <c r="W44" s="28" t="s">
        <v>249</v>
      </c>
      <c r="X44" s="28" t="s">
        <v>123</v>
      </c>
      <c r="Y44" s="26" t="s">
        <v>78</v>
      </c>
      <c r="Z44" s="29">
        <v>6</v>
      </c>
      <c r="AA44" s="29">
        <v>1</v>
      </c>
      <c r="AB44" s="26">
        <v>44424</v>
      </c>
      <c r="AC44" s="30">
        <v>4500000</v>
      </c>
      <c r="AD44" s="30">
        <v>500000</v>
      </c>
      <c r="AE44" s="30">
        <v>-116900</v>
      </c>
      <c r="AF44" s="30">
        <v>152000</v>
      </c>
      <c r="AG44" s="30">
        <f t="shared" si="1"/>
        <v>35100</v>
      </c>
      <c r="AH44" s="30">
        <v>0</v>
      </c>
      <c r="AI44" s="30">
        <f t="shared" si="2"/>
        <v>5035100</v>
      </c>
      <c r="AJ44" s="30">
        <f t="shared" si="3"/>
        <v>3375000</v>
      </c>
      <c r="AK44" s="30">
        <f t="shared" si="4"/>
        <v>375000</v>
      </c>
      <c r="AL44" s="30">
        <f t="shared" si="5"/>
        <v>-116900</v>
      </c>
      <c r="AM44" s="30">
        <f t="shared" si="6"/>
        <v>152000</v>
      </c>
      <c r="AN44" s="30">
        <f t="shared" si="7"/>
        <v>35100</v>
      </c>
      <c r="AO44" s="30">
        <f t="shared" si="8"/>
        <v>0</v>
      </c>
      <c r="AP44" s="30">
        <f t="shared" si="9"/>
        <v>3785100</v>
      </c>
      <c r="AQ44" s="30">
        <f t="shared" si="10"/>
        <v>587000</v>
      </c>
      <c r="AR44" s="26" t="s">
        <v>79</v>
      </c>
      <c r="AS44" s="26" t="s">
        <v>80</v>
      </c>
      <c r="AT44" s="26"/>
      <c r="AU44" s="26" t="s">
        <v>80</v>
      </c>
      <c r="AV44" s="26" t="s">
        <v>124</v>
      </c>
      <c r="AW44" s="26" t="s">
        <v>80</v>
      </c>
      <c r="AX44" s="26" t="s">
        <v>83</v>
      </c>
      <c r="AY44" s="26" t="s">
        <v>82</v>
      </c>
      <c r="AZ44" s="26" t="s">
        <v>197</v>
      </c>
      <c r="BA44" s="26" t="s">
        <v>84</v>
      </c>
      <c r="BB44" s="26" t="s">
        <v>85</v>
      </c>
      <c r="BC44" s="26" t="str">
        <f t="shared" si="11"/>
        <v>F</v>
      </c>
      <c r="BD44" s="26" t="str">
        <f t="shared" ca="1" si="12"/>
        <v>33 Th,1 Bln,28 Hr</v>
      </c>
      <c r="BE44" s="29">
        <f t="shared" ca="1" si="13"/>
        <v>33</v>
      </c>
      <c r="BF44" s="29">
        <f t="shared" ca="1" si="14"/>
        <v>1</v>
      </c>
      <c r="BG44" s="29">
        <f t="shared" ca="1" si="15"/>
        <v>28</v>
      </c>
      <c r="BH44" s="26" t="str">
        <f t="shared" ca="1" si="16"/>
        <v>2 Th,9 Bln,8 Hr</v>
      </c>
      <c r="BI44" s="24">
        <f t="shared" ca="1" si="17"/>
        <v>2</v>
      </c>
      <c r="BJ44" s="24">
        <f t="shared" ca="1" si="18"/>
        <v>9</v>
      </c>
      <c r="BK44" s="26" t="str">
        <f t="shared" ca="1" si="19"/>
        <v>1 Th,9 Bln,8 Hr</v>
      </c>
      <c r="BL44" s="4" t="str">
        <f>VLOOKUP(C44,[1]dbase!$C$3:$AW$827,38,FALSE)</f>
        <v>-</v>
      </c>
    </row>
    <row r="45" spans="1:64" x14ac:dyDescent="0.25">
      <c r="A45" s="24">
        <f t="shared" si="0"/>
        <v>42</v>
      </c>
      <c r="B45" s="31" t="s">
        <v>356</v>
      </c>
      <c r="C45" s="24">
        <v>816280</v>
      </c>
      <c r="D45" s="24" t="s">
        <v>357</v>
      </c>
      <c r="E45" s="26">
        <v>29694</v>
      </c>
      <c r="F45" s="24" t="s">
        <v>65</v>
      </c>
      <c r="G45" s="24" t="s">
        <v>66</v>
      </c>
      <c r="H45" s="24" t="s">
        <v>88</v>
      </c>
      <c r="I45" s="24" t="s">
        <v>358</v>
      </c>
      <c r="J45" s="27" t="s">
        <v>359</v>
      </c>
      <c r="K45" s="24"/>
      <c r="L45" s="24"/>
      <c r="M45" s="24" t="s">
        <v>70</v>
      </c>
      <c r="N45" s="24" t="s">
        <v>360</v>
      </c>
      <c r="O45" s="24"/>
      <c r="P45" s="24" t="s">
        <v>80</v>
      </c>
      <c r="Q45" s="26">
        <v>43374</v>
      </c>
      <c r="R45" s="26">
        <v>43374</v>
      </c>
      <c r="S45" s="26" t="s">
        <v>90</v>
      </c>
      <c r="T45" s="28" t="s">
        <v>361</v>
      </c>
      <c r="U45" s="28" t="s">
        <v>361</v>
      </c>
      <c r="V45" s="26">
        <v>44105</v>
      </c>
      <c r="W45" s="28" t="s">
        <v>340</v>
      </c>
      <c r="X45" s="28" t="s">
        <v>207</v>
      </c>
      <c r="Y45" s="26" t="s">
        <v>103</v>
      </c>
      <c r="Z45" s="29">
        <v>5</v>
      </c>
      <c r="AA45" s="34">
        <v>4</v>
      </c>
      <c r="AB45" s="26">
        <v>44424</v>
      </c>
      <c r="AC45" s="30">
        <v>6900000</v>
      </c>
      <c r="AD45" s="30">
        <v>766667</v>
      </c>
      <c r="AE45" s="30">
        <v>0</v>
      </c>
      <c r="AF45" s="30">
        <v>2269745.6866666665</v>
      </c>
      <c r="AG45" s="30">
        <f t="shared" si="1"/>
        <v>2269745.6866666665</v>
      </c>
      <c r="AH45" s="30">
        <v>0</v>
      </c>
      <c r="AI45" s="30">
        <f t="shared" si="2"/>
        <v>9936412.6866666675</v>
      </c>
      <c r="AJ45" s="30">
        <f t="shared" si="3"/>
        <v>5175000</v>
      </c>
      <c r="AK45" s="30">
        <f t="shared" si="4"/>
        <v>575000.25</v>
      </c>
      <c r="AL45" s="30">
        <f t="shared" si="5"/>
        <v>0</v>
      </c>
      <c r="AM45" s="30">
        <f t="shared" si="6"/>
        <v>2269745.6866666665</v>
      </c>
      <c r="AN45" s="30">
        <f t="shared" si="7"/>
        <v>2269745.6866666665</v>
      </c>
      <c r="AO45" s="30">
        <f t="shared" si="8"/>
        <v>0</v>
      </c>
      <c r="AP45" s="30">
        <f t="shared" si="9"/>
        <v>8019745.9366666665</v>
      </c>
      <c r="AQ45" s="30">
        <f t="shared" si="10"/>
        <v>0</v>
      </c>
      <c r="AR45" s="26" t="s">
        <v>79</v>
      </c>
      <c r="AS45" s="26" t="s">
        <v>80</v>
      </c>
      <c r="AT45" s="26"/>
      <c r="AU45" s="26" t="s">
        <v>80</v>
      </c>
      <c r="AV45" s="26" t="s">
        <v>209</v>
      </c>
      <c r="AW45" s="26" t="s">
        <v>95</v>
      </c>
      <c r="AX45" s="26" t="s">
        <v>83</v>
      </c>
      <c r="AY45" s="26" t="s">
        <v>83</v>
      </c>
      <c r="AZ45" s="26" t="s">
        <v>80</v>
      </c>
      <c r="BA45" s="26" t="s">
        <v>84</v>
      </c>
      <c r="BB45" s="26" t="s">
        <v>85</v>
      </c>
      <c r="BC45" s="26" t="str">
        <f t="shared" si="11"/>
        <v>F</v>
      </c>
      <c r="BD45" s="26" t="str">
        <f t="shared" ca="1" si="12"/>
        <v>41 Th,7 Bln,6 Hr</v>
      </c>
      <c r="BE45" s="29">
        <f t="shared" ca="1" si="13"/>
        <v>41</v>
      </c>
      <c r="BF45" s="29">
        <f t="shared" ca="1" si="14"/>
        <v>7</v>
      </c>
      <c r="BG45" s="29">
        <f t="shared" ca="1" si="15"/>
        <v>6</v>
      </c>
      <c r="BH45" s="26" t="str">
        <f t="shared" ca="1" si="16"/>
        <v>4 Th,1 Bln,23 Hr</v>
      </c>
      <c r="BI45" s="24">
        <f t="shared" ca="1" si="17"/>
        <v>4</v>
      </c>
      <c r="BJ45" s="24">
        <f t="shared" ca="1" si="18"/>
        <v>1</v>
      </c>
      <c r="BK45" s="26" t="str">
        <f t="shared" ca="1" si="19"/>
        <v>4 Th,1 Bln,23 Hr</v>
      </c>
      <c r="BL45" s="4" t="str">
        <f>VLOOKUP(C45,[1]dbase!$C$3:$AW$827,38,FALSE)</f>
        <v>-</v>
      </c>
    </row>
    <row r="46" spans="1:64" x14ac:dyDescent="0.25">
      <c r="A46" s="24">
        <f t="shared" si="0"/>
        <v>43</v>
      </c>
      <c r="B46" s="31" t="s">
        <v>362</v>
      </c>
      <c r="C46" s="24">
        <v>936299</v>
      </c>
      <c r="D46" s="24" t="s">
        <v>354</v>
      </c>
      <c r="E46" s="26">
        <v>34200</v>
      </c>
      <c r="F46" s="24" t="s">
        <v>65</v>
      </c>
      <c r="G46" s="24" t="s">
        <v>66</v>
      </c>
      <c r="H46" s="24" t="s">
        <v>67</v>
      </c>
      <c r="I46" s="24"/>
      <c r="J46" s="27"/>
      <c r="K46" s="24"/>
      <c r="L46" s="24"/>
      <c r="M46" s="24" t="s">
        <v>109</v>
      </c>
      <c r="N46" s="24" t="s">
        <v>363</v>
      </c>
      <c r="O46" s="24"/>
      <c r="P46" s="24" t="s">
        <v>80</v>
      </c>
      <c r="Q46" s="26">
        <v>43877</v>
      </c>
      <c r="R46" s="26">
        <v>44243</v>
      </c>
      <c r="S46" s="26" t="s">
        <v>90</v>
      </c>
      <c r="T46" s="28" t="s">
        <v>111</v>
      </c>
      <c r="U46" s="28" t="s">
        <v>111</v>
      </c>
      <c r="V46" s="26" t="s">
        <v>80</v>
      </c>
      <c r="W46" s="28" t="s">
        <v>187</v>
      </c>
      <c r="X46" s="28" t="s">
        <v>113</v>
      </c>
      <c r="Y46" s="26" t="s">
        <v>78</v>
      </c>
      <c r="Z46" s="29">
        <v>6</v>
      </c>
      <c r="AA46" s="29">
        <v>1</v>
      </c>
      <c r="AB46" s="26">
        <v>44424</v>
      </c>
      <c r="AC46" s="30">
        <v>4500000</v>
      </c>
      <c r="AD46" s="30">
        <v>500000</v>
      </c>
      <c r="AE46" s="30">
        <v>-116900</v>
      </c>
      <c r="AF46" s="30">
        <v>152000</v>
      </c>
      <c r="AG46" s="30">
        <f t="shared" si="1"/>
        <v>35100</v>
      </c>
      <c r="AH46" s="30">
        <v>0</v>
      </c>
      <c r="AI46" s="30">
        <f t="shared" si="2"/>
        <v>5035100</v>
      </c>
      <c r="AJ46" s="30">
        <f t="shared" si="3"/>
        <v>2250000</v>
      </c>
      <c r="AK46" s="30">
        <f t="shared" si="4"/>
        <v>0</v>
      </c>
      <c r="AL46" s="30">
        <f t="shared" si="5"/>
        <v>0</v>
      </c>
      <c r="AM46" s="30">
        <f t="shared" si="6"/>
        <v>0</v>
      </c>
      <c r="AN46" s="30">
        <f t="shared" si="7"/>
        <v>0</v>
      </c>
      <c r="AO46" s="30">
        <f t="shared" si="8"/>
        <v>0</v>
      </c>
      <c r="AP46" s="30">
        <f t="shared" si="9"/>
        <v>2250000</v>
      </c>
      <c r="AQ46" s="30">
        <f t="shared" si="10"/>
        <v>2122100</v>
      </c>
      <c r="AR46" s="26" t="s">
        <v>79</v>
      </c>
      <c r="AS46" s="32" t="s">
        <v>114</v>
      </c>
      <c r="AT46" s="32" t="s">
        <v>156</v>
      </c>
      <c r="AU46" s="32">
        <v>44743</v>
      </c>
      <c r="AV46" s="26" t="s">
        <v>116</v>
      </c>
      <c r="AW46" s="26" t="s">
        <v>117</v>
      </c>
      <c r="AX46" s="26" t="s">
        <v>83</v>
      </c>
      <c r="AY46" s="26" t="s">
        <v>83</v>
      </c>
      <c r="AZ46" s="26" t="s">
        <v>80</v>
      </c>
      <c r="BA46" s="26" t="s">
        <v>84</v>
      </c>
      <c r="BB46" s="26" t="s">
        <v>85</v>
      </c>
      <c r="BC46" s="26" t="str">
        <f t="shared" si="11"/>
        <v>C</v>
      </c>
      <c r="BD46" s="26" t="str">
        <f t="shared" ca="1" si="12"/>
        <v>29 Th,3 Bln,5 Hr</v>
      </c>
      <c r="BE46" s="29">
        <f t="shared" ca="1" si="13"/>
        <v>29</v>
      </c>
      <c r="BF46" s="29">
        <f t="shared" ca="1" si="14"/>
        <v>3</v>
      </c>
      <c r="BG46" s="29">
        <f t="shared" ca="1" si="15"/>
        <v>5</v>
      </c>
      <c r="BH46" s="26" t="str">
        <f t="shared" ca="1" si="16"/>
        <v>2 Th,9 Bln,8 Hr</v>
      </c>
      <c r="BI46" s="24">
        <f t="shared" ca="1" si="17"/>
        <v>2</v>
      </c>
      <c r="BJ46" s="24">
        <f t="shared" ca="1" si="18"/>
        <v>9</v>
      </c>
      <c r="BK46" s="26" t="str">
        <f t="shared" ca="1" si="19"/>
        <v>1 Th,9 Bln,8 Hr</v>
      </c>
      <c r="BL46" s="4" t="str">
        <f>VLOOKUP(C46,[1]dbase!$C$3:$AW$827,38,FALSE)</f>
        <v>H</v>
      </c>
    </row>
    <row r="47" spans="1:64" x14ac:dyDescent="0.25">
      <c r="A47" s="24">
        <f t="shared" si="0"/>
        <v>44</v>
      </c>
      <c r="B47" s="31" t="s">
        <v>364</v>
      </c>
      <c r="C47" s="24">
        <v>836301</v>
      </c>
      <c r="D47" s="24" t="s">
        <v>365</v>
      </c>
      <c r="E47" s="26">
        <v>30360</v>
      </c>
      <c r="F47" s="24" t="s">
        <v>65</v>
      </c>
      <c r="G47" s="24" t="s">
        <v>66</v>
      </c>
      <c r="H47" s="24" t="s">
        <v>67</v>
      </c>
      <c r="I47" s="24"/>
      <c r="J47" s="27"/>
      <c r="K47" s="24"/>
      <c r="L47" s="24"/>
      <c r="M47" s="24" t="s">
        <v>109</v>
      </c>
      <c r="N47" s="24" t="s">
        <v>71</v>
      </c>
      <c r="O47" s="24"/>
      <c r="P47" s="24" t="s">
        <v>80</v>
      </c>
      <c r="Q47" s="26">
        <v>43877</v>
      </c>
      <c r="R47" s="26">
        <v>44243</v>
      </c>
      <c r="S47" s="26" t="s">
        <v>90</v>
      </c>
      <c r="T47" s="28" t="s">
        <v>366</v>
      </c>
      <c r="U47" s="28" t="s">
        <v>366</v>
      </c>
      <c r="V47" s="26" t="s">
        <v>80</v>
      </c>
      <c r="W47" s="28" t="s">
        <v>187</v>
      </c>
      <c r="X47" s="28" t="s">
        <v>113</v>
      </c>
      <c r="Y47" s="26" t="s">
        <v>78</v>
      </c>
      <c r="Z47" s="29">
        <v>6</v>
      </c>
      <c r="AA47" s="29">
        <v>1</v>
      </c>
      <c r="AB47" s="26">
        <v>44424</v>
      </c>
      <c r="AC47" s="30">
        <v>4500000</v>
      </c>
      <c r="AD47" s="30">
        <v>500000</v>
      </c>
      <c r="AE47" s="30">
        <v>-116900</v>
      </c>
      <c r="AF47" s="30">
        <v>152000</v>
      </c>
      <c r="AG47" s="30">
        <f t="shared" si="1"/>
        <v>35100</v>
      </c>
      <c r="AH47" s="30">
        <v>0</v>
      </c>
      <c r="AI47" s="30">
        <f t="shared" si="2"/>
        <v>5035100</v>
      </c>
      <c r="AJ47" s="30">
        <f t="shared" si="3"/>
        <v>2250000</v>
      </c>
      <c r="AK47" s="30">
        <f t="shared" si="4"/>
        <v>0</v>
      </c>
      <c r="AL47" s="30">
        <f t="shared" si="5"/>
        <v>0</v>
      </c>
      <c r="AM47" s="30">
        <f t="shared" si="6"/>
        <v>0</v>
      </c>
      <c r="AN47" s="30">
        <f t="shared" si="7"/>
        <v>0</v>
      </c>
      <c r="AO47" s="30">
        <f t="shared" si="8"/>
        <v>0</v>
      </c>
      <c r="AP47" s="30">
        <f t="shared" si="9"/>
        <v>2250000</v>
      </c>
      <c r="AQ47" s="30">
        <f t="shared" si="10"/>
        <v>2122100</v>
      </c>
      <c r="AR47" s="26" t="s">
        <v>79</v>
      </c>
      <c r="AS47" s="26" t="s">
        <v>114</v>
      </c>
      <c r="AT47" s="26" t="s">
        <v>115</v>
      </c>
      <c r="AU47" s="26">
        <v>44562</v>
      </c>
      <c r="AV47" s="26" t="s">
        <v>116</v>
      </c>
      <c r="AW47" s="26" t="s">
        <v>117</v>
      </c>
      <c r="AX47" s="26" t="s">
        <v>83</v>
      </c>
      <c r="AY47" s="26" t="s">
        <v>83</v>
      </c>
      <c r="AZ47" s="26" t="s">
        <v>80</v>
      </c>
      <c r="BA47" s="26" t="s">
        <v>84</v>
      </c>
      <c r="BB47" s="26" t="s">
        <v>85</v>
      </c>
      <c r="BC47" s="26" t="str">
        <f t="shared" si="11"/>
        <v>C</v>
      </c>
      <c r="BD47" s="26" t="str">
        <f t="shared" ca="1" si="12"/>
        <v>39 Th,9 Bln,11 Hr</v>
      </c>
      <c r="BE47" s="29">
        <f t="shared" ca="1" si="13"/>
        <v>39</v>
      </c>
      <c r="BF47" s="29">
        <f t="shared" ca="1" si="14"/>
        <v>9</v>
      </c>
      <c r="BG47" s="29">
        <f t="shared" ca="1" si="15"/>
        <v>11</v>
      </c>
      <c r="BH47" s="26" t="str">
        <f t="shared" ca="1" si="16"/>
        <v>2 Th,9 Bln,8 Hr</v>
      </c>
      <c r="BI47" s="24">
        <f t="shared" ca="1" si="17"/>
        <v>2</v>
      </c>
      <c r="BJ47" s="24">
        <f t="shared" ca="1" si="18"/>
        <v>9</v>
      </c>
      <c r="BK47" s="26" t="str">
        <f t="shared" ca="1" si="19"/>
        <v>1 Th,9 Bln,8 Hr</v>
      </c>
      <c r="BL47" s="4" t="str">
        <f>VLOOKUP(C47,[1]dbase!$C$3:$AW$827,38,FALSE)</f>
        <v>H</v>
      </c>
    </row>
    <row r="48" spans="1:64" x14ac:dyDescent="0.25">
      <c r="A48" s="24">
        <f t="shared" si="0"/>
        <v>45</v>
      </c>
      <c r="B48" s="31" t="s">
        <v>367</v>
      </c>
      <c r="C48" s="24">
        <v>835486</v>
      </c>
      <c r="D48" s="24" t="s">
        <v>166</v>
      </c>
      <c r="E48" s="26">
        <v>30349</v>
      </c>
      <c r="F48" s="24" t="s">
        <v>65</v>
      </c>
      <c r="G48" s="24" t="s">
        <v>66</v>
      </c>
      <c r="H48" s="24" t="s">
        <v>67</v>
      </c>
      <c r="I48" s="24" t="s">
        <v>368</v>
      </c>
      <c r="J48" s="27"/>
      <c r="K48" s="24"/>
      <c r="L48" s="24"/>
      <c r="M48" s="24" t="s">
        <v>109</v>
      </c>
      <c r="N48" s="24" t="s">
        <v>120</v>
      </c>
      <c r="O48" s="24"/>
      <c r="P48" s="24">
        <v>2002</v>
      </c>
      <c r="Q48" s="26">
        <v>39860</v>
      </c>
      <c r="R48" s="26">
        <v>39949</v>
      </c>
      <c r="S48" s="26" t="s">
        <v>90</v>
      </c>
      <c r="T48" s="28" t="s">
        <v>369</v>
      </c>
      <c r="U48" s="28" t="s">
        <v>369</v>
      </c>
      <c r="V48" s="26">
        <v>44571</v>
      </c>
      <c r="W48" s="28" t="s">
        <v>122</v>
      </c>
      <c r="X48" s="28" t="s">
        <v>195</v>
      </c>
      <c r="Y48" s="26" t="s">
        <v>78</v>
      </c>
      <c r="Z48" s="29">
        <v>6</v>
      </c>
      <c r="AA48" s="29">
        <v>3</v>
      </c>
      <c r="AB48" s="26">
        <v>44424</v>
      </c>
      <c r="AC48" s="30">
        <v>5900000</v>
      </c>
      <c r="AD48" s="30">
        <v>655556</v>
      </c>
      <c r="AE48" s="30">
        <v>-367606</v>
      </c>
      <c r="AF48" s="30">
        <v>-339993</v>
      </c>
      <c r="AG48" s="30">
        <f t="shared" si="1"/>
        <v>-707599</v>
      </c>
      <c r="AH48" s="30">
        <v>0</v>
      </c>
      <c r="AI48" s="30">
        <f t="shared" si="2"/>
        <v>5847957</v>
      </c>
      <c r="AJ48" s="30">
        <f t="shared" si="3"/>
        <v>2950000</v>
      </c>
      <c r="AK48" s="30">
        <f t="shared" si="4"/>
        <v>0</v>
      </c>
      <c r="AL48" s="30">
        <f t="shared" si="5"/>
        <v>0</v>
      </c>
      <c r="AM48" s="30">
        <f t="shared" si="6"/>
        <v>0</v>
      </c>
      <c r="AN48" s="30">
        <f t="shared" si="7"/>
        <v>0</v>
      </c>
      <c r="AO48" s="30">
        <f t="shared" si="8"/>
        <v>0</v>
      </c>
      <c r="AP48" s="30">
        <f t="shared" si="9"/>
        <v>2950000</v>
      </c>
      <c r="AQ48" s="30">
        <f t="shared" si="10"/>
        <v>1422100</v>
      </c>
      <c r="AR48" s="26" t="s">
        <v>79</v>
      </c>
      <c r="AS48" s="26" t="s">
        <v>114</v>
      </c>
      <c r="AT48" s="24" t="s">
        <v>172</v>
      </c>
      <c r="AU48" s="26">
        <v>44433</v>
      </c>
      <c r="AV48" s="26" t="s">
        <v>196</v>
      </c>
      <c r="AW48" s="26" t="s">
        <v>80</v>
      </c>
      <c r="AX48" s="26" t="s">
        <v>83</v>
      </c>
      <c r="AY48" s="26" t="s">
        <v>82</v>
      </c>
      <c r="AZ48" s="26" t="s">
        <v>125</v>
      </c>
      <c r="BA48" s="26" t="s">
        <v>84</v>
      </c>
      <c r="BB48" s="26" t="s">
        <v>85</v>
      </c>
      <c r="BC48" s="26" t="str">
        <f t="shared" si="11"/>
        <v>C</v>
      </c>
      <c r="BD48" s="26" t="str">
        <f t="shared" ca="1" si="12"/>
        <v>39 Th,9 Bln,22 Hr</v>
      </c>
      <c r="BE48" s="29">
        <f t="shared" ca="1" si="13"/>
        <v>39</v>
      </c>
      <c r="BF48" s="29">
        <f t="shared" ca="1" si="14"/>
        <v>9</v>
      </c>
      <c r="BG48" s="29">
        <f t="shared" ca="1" si="15"/>
        <v>22</v>
      </c>
      <c r="BH48" s="26" t="str">
        <f t="shared" ca="1" si="16"/>
        <v>13 Th,9 Bln,8 Hr</v>
      </c>
      <c r="BI48" s="24">
        <f t="shared" ca="1" si="17"/>
        <v>13</v>
      </c>
      <c r="BJ48" s="24">
        <f t="shared" ca="1" si="18"/>
        <v>9</v>
      </c>
      <c r="BK48" s="26" t="str">
        <f t="shared" ca="1" si="19"/>
        <v>13 Th,6 Bln,8 Hr</v>
      </c>
      <c r="BL48" s="4" t="str">
        <f>VLOOKUP(C48,[1]dbase!$C$3:$AW$827,38,FALSE)</f>
        <v>H</v>
      </c>
    </row>
    <row r="49" spans="1:64" x14ac:dyDescent="0.25">
      <c r="A49" s="24">
        <f t="shared" si="0"/>
        <v>46</v>
      </c>
      <c r="B49" s="31" t="s">
        <v>370</v>
      </c>
      <c r="C49" s="24">
        <v>706261</v>
      </c>
      <c r="D49" s="24" t="s">
        <v>371</v>
      </c>
      <c r="E49" s="26">
        <v>25790</v>
      </c>
      <c r="F49" s="24" t="s">
        <v>65</v>
      </c>
      <c r="G49" s="24" t="s">
        <v>66</v>
      </c>
      <c r="H49" s="24" t="s">
        <v>67</v>
      </c>
      <c r="I49" s="24" t="s">
        <v>372</v>
      </c>
      <c r="J49" s="27"/>
      <c r="K49" s="24"/>
      <c r="L49" s="24"/>
      <c r="M49" s="24" t="s">
        <v>70</v>
      </c>
      <c r="N49" s="24" t="s">
        <v>254</v>
      </c>
      <c r="O49" s="24"/>
      <c r="P49" s="24" t="s">
        <v>80</v>
      </c>
      <c r="Q49" s="26">
        <v>43374</v>
      </c>
      <c r="R49" s="26">
        <v>43374</v>
      </c>
      <c r="S49" s="26" t="s">
        <v>90</v>
      </c>
      <c r="T49" s="28" t="s">
        <v>373</v>
      </c>
      <c r="U49" s="28" t="s">
        <v>373</v>
      </c>
      <c r="V49" s="26">
        <v>44667</v>
      </c>
      <c r="W49" s="28" t="s">
        <v>374</v>
      </c>
      <c r="X49" s="28" t="s">
        <v>207</v>
      </c>
      <c r="Y49" s="26" t="s">
        <v>103</v>
      </c>
      <c r="Z49" s="29">
        <v>3</v>
      </c>
      <c r="AA49" s="29">
        <v>5</v>
      </c>
      <c r="AB49" s="26">
        <v>44424</v>
      </c>
      <c r="AC49" s="30">
        <v>7900000</v>
      </c>
      <c r="AD49" s="30">
        <v>877778</v>
      </c>
      <c r="AE49" s="30">
        <v>1535547.222222222</v>
      </c>
      <c r="AF49" s="30">
        <v>112081.99999999953</v>
      </c>
      <c r="AG49" s="30">
        <f t="shared" si="1"/>
        <v>1647629.2222222215</v>
      </c>
      <c r="AH49" s="30">
        <v>2417580.0000000005</v>
      </c>
      <c r="AI49" s="30">
        <f t="shared" si="2"/>
        <v>12842987.222222222</v>
      </c>
      <c r="AJ49" s="30">
        <f t="shared" si="3"/>
        <v>5925000</v>
      </c>
      <c r="AK49" s="30">
        <f t="shared" si="4"/>
        <v>658333.5</v>
      </c>
      <c r="AL49" s="30">
        <f t="shared" si="5"/>
        <v>1535547.222222222</v>
      </c>
      <c r="AM49" s="30">
        <f t="shared" si="6"/>
        <v>112081.99999999953</v>
      </c>
      <c r="AN49" s="30">
        <f t="shared" si="7"/>
        <v>1647629.2222222215</v>
      </c>
      <c r="AO49" s="30">
        <f t="shared" si="8"/>
        <v>1208790.0000000002</v>
      </c>
      <c r="AP49" s="30">
        <f t="shared" si="9"/>
        <v>9439752.722222222</v>
      </c>
      <c r="AQ49" s="30">
        <f t="shared" si="10"/>
        <v>0</v>
      </c>
      <c r="AR49" s="26" t="s">
        <v>79</v>
      </c>
      <c r="AS49" s="26" t="s">
        <v>80</v>
      </c>
      <c r="AT49" s="26"/>
      <c r="AU49" s="26" t="s">
        <v>80</v>
      </c>
      <c r="AV49" s="26" t="s">
        <v>209</v>
      </c>
      <c r="AW49" s="26" t="s">
        <v>375</v>
      </c>
      <c r="AX49" s="26" t="s">
        <v>105</v>
      </c>
      <c r="AY49" s="26" t="s">
        <v>83</v>
      </c>
      <c r="AZ49" s="26" t="s">
        <v>80</v>
      </c>
      <c r="BA49" s="26" t="s">
        <v>84</v>
      </c>
      <c r="BB49" s="26" t="s">
        <v>85</v>
      </c>
      <c r="BC49" s="26" t="str">
        <f t="shared" si="11"/>
        <v>F</v>
      </c>
      <c r="BD49" s="26" t="str">
        <f t="shared" ca="1" si="12"/>
        <v>52 Th,3 Bln,14 Hr</v>
      </c>
      <c r="BE49" s="29">
        <f t="shared" ca="1" si="13"/>
        <v>52</v>
      </c>
      <c r="BF49" s="29">
        <f t="shared" ca="1" si="14"/>
        <v>3</v>
      </c>
      <c r="BG49" s="29">
        <f t="shared" ca="1" si="15"/>
        <v>14</v>
      </c>
      <c r="BH49" s="26" t="str">
        <f t="shared" ca="1" si="16"/>
        <v>4 Th,1 Bln,23 Hr</v>
      </c>
      <c r="BI49" s="24">
        <f t="shared" ca="1" si="17"/>
        <v>4</v>
      </c>
      <c r="BJ49" s="24">
        <f t="shared" ca="1" si="18"/>
        <v>1</v>
      </c>
      <c r="BK49" s="26" t="str">
        <f t="shared" ca="1" si="19"/>
        <v>4 Th,1 Bln,23 Hr</v>
      </c>
      <c r="BL49" s="4" t="str">
        <f>VLOOKUP(C49,[1]dbase!$C$3:$AW$827,38,FALSE)</f>
        <v>-</v>
      </c>
    </row>
    <row r="50" spans="1:64" x14ac:dyDescent="0.25">
      <c r="A50" s="24">
        <f t="shared" si="0"/>
        <v>47</v>
      </c>
      <c r="B50" s="31" t="s">
        <v>376</v>
      </c>
      <c r="C50" s="24">
        <v>726010</v>
      </c>
      <c r="D50" s="24" t="s">
        <v>377</v>
      </c>
      <c r="E50" s="26">
        <v>26418</v>
      </c>
      <c r="F50" s="24" t="s">
        <v>65</v>
      </c>
      <c r="G50" s="24" t="s">
        <v>66</v>
      </c>
      <c r="H50" s="24" t="s">
        <v>133</v>
      </c>
      <c r="I50" s="24" t="s">
        <v>378</v>
      </c>
      <c r="J50" s="27" t="s">
        <v>379</v>
      </c>
      <c r="K50" s="24"/>
      <c r="L50" s="24"/>
      <c r="M50" s="24" t="s">
        <v>99</v>
      </c>
      <c r="N50" s="24" t="s">
        <v>380</v>
      </c>
      <c r="O50" s="24"/>
      <c r="P50" s="24" t="s">
        <v>80</v>
      </c>
      <c r="Q50" s="26">
        <v>43374</v>
      </c>
      <c r="R50" s="26">
        <v>43374</v>
      </c>
      <c r="S50" s="26" t="s">
        <v>90</v>
      </c>
      <c r="T50" s="28" t="s">
        <v>289</v>
      </c>
      <c r="U50" s="28" t="s">
        <v>289</v>
      </c>
      <c r="V50" s="26">
        <v>44105</v>
      </c>
      <c r="W50" s="28" t="s">
        <v>139</v>
      </c>
      <c r="X50" s="28" t="s">
        <v>140</v>
      </c>
      <c r="Y50" s="26" t="s">
        <v>78</v>
      </c>
      <c r="Z50" s="29">
        <v>6</v>
      </c>
      <c r="AA50" s="29">
        <v>2</v>
      </c>
      <c r="AB50" s="26">
        <v>44424</v>
      </c>
      <c r="AC50" s="30">
        <v>4900000</v>
      </c>
      <c r="AD50" s="30">
        <v>544444</v>
      </c>
      <c r="AE50" s="30">
        <v>0</v>
      </c>
      <c r="AF50" s="30">
        <v>772555.55555555597</v>
      </c>
      <c r="AG50" s="30">
        <f t="shared" si="1"/>
        <v>772555.55555555597</v>
      </c>
      <c r="AH50" s="30">
        <v>0</v>
      </c>
      <c r="AI50" s="30">
        <f t="shared" si="2"/>
        <v>6216999.555555556</v>
      </c>
      <c r="AJ50" s="30">
        <f t="shared" si="3"/>
        <v>2450000</v>
      </c>
      <c r="AK50" s="30">
        <f t="shared" si="4"/>
        <v>0</v>
      </c>
      <c r="AL50" s="30">
        <f t="shared" si="5"/>
        <v>0</v>
      </c>
      <c r="AM50" s="30">
        <f t="shared" si="6"/>
        <v>0</v>
      </c>
      <c r="AN50" s="30">
        <f t="shared" si="7"/>
        <v>0</v>
      </c>
      <c r="AO50" s="30">
        <f t="shared" si="8"/>
        <v>0</v>
      </c>
      <c r="AP50" s="30">
        <f t="shared" si="9"/>
        <v>2450000</v>
      </c>
      <c r="AQ50" s="30">
        <f t="shared" si="10"/>
        <v>1922100</v>
      </c>
      <c r="AR50" s="26" t="s">
        <v>79</v>
      </c>
      <c r="AS50" s="26" t="s">
        <v>114</v>
      </c>
      <c r="AT50" s="26"/>
      <c r="AU50" s="26">
        <v>44516</v>
      </c>
      <c r="AV50" s="26" t="s">
        <v>141</v>
      </c>
      <c r="AW50" s="26" t="s">
        <v>80</v>
      </c>
      <c r="AX50" s="26" t="s">
        <v>82</v>
      </c>
      <c r="AY50" s="26" t="s">
        <v>82</v>
      </c>
      <c r="AZ50" s="26" t="s">
        <v>80</v>
      </c>
      <c r="BA50" s="26" t="s">
        <v>84</v>
      </c>
      <c r="BB50" s="26" t="s">
        <v>106</v>
      </c>
      <c r="BC50" s="26" t="str">
        <f t="shared" si="11"/>
        <v>C</v>
      </c>
      <c r="BD50" s="26" t="str">
        <f t="shared" ca="1" si="12"/>
        <v>50 Th,6 Bln,26 Hr</v>
      </c>
      <c r="BE50" s="29">
        <f t="shared" ca="1" si="13"/>
        <v>50</v>
      </c>
      <c r="BF50" s="29">
        <f t="shared" ca="1" si="14"/>
        <v>6</v>
      </c>
      <c r="BG50" s="29">
        <f t="shared" ca="1" si="15"/>
        <v>26</v>
      </c>
      <c r="BH50" s="26" t="str">
        <f t="shared" ca="1" si="16"/>
        <v>4 Th,1 Bln,23 Hr</v>
      </c>
      <c r="BI50" s="24">
        <f t="shared" ca="1" si="17"/>
        <v>4</v>
      </c>
      <c r="BJ50" s="24">
        <f t="shared" ca="1" si="18"/>
        <v>1</v>
      </c>
      <c r="BK50" s="26" t="str">
        <f t="shared" ca="1" si="19"/>
        <v>4 Th,1 Bln,23 Hr</v>
      </c>
      <c r="BL50" s="4" t="str">
        <f>VLOOKUP(C50,[1]dbase!$C$3:$AW$827,38,FALSE)</f>
        <v>H</v>
      </c>
    </row>
    <row r="51" spans="1:64" x14ac:dyDescent="0.25">
      <c r="A51" s="24">
        <f t="shared" si="0"/>
        <v>48</v>
      </c>
      <c r="B51" s="31" t="s">
        <v>381</v>
      </c>
      <c r="C51" s="24">
        <v>925557</v>
      </c>
      <c r="D51" s="24" t="s">
        <v>354</v>
      </c>
      <c r="E51" s="26">
        <v>33818</v>
      </c>
      <c r="F51" s="24" t="s">
        <v>65</v>
      </c>
      <c r="G51" s="24" t="s">
        <v>66</v>
      </c>
      <c r="H51" s="24" t="s">
        <v>67</v>
      </c>
      <c r="I51" s="24" t="s">
        <v>382</v>
      </c>
      <c r="J51" s="27"/>
      <c r="K51" s="24"/>
      <c r="L51" s="24"/>
      <c r="M51" s="24" t="s">
        <v>109</v>
      </c>
      <c r="N51" s="24" t="s">
        <v>383</v>
      </c>
      <c r="O51" s="24"/>
      <c r="P51" s="24" t="s">
        <v>384</v>
      </c>
      <c r="Q51" s="26">
        <v>41579</v>
      </c>
      <c r="R51" s="26">
        <v>41989</v>
      </c>
      <c r="S51" s="26" t="s">
        <v>90</v>
      </c>
      <c r="T51" s="28" t="s">
        <v>385</v>
      </c>
      <c r="U51" s="28" t="s">
        <v>385</v>
      </c>
      <c r="V51" s="26">
        <v>44061</v>
      </c>
      <c r="W51" s="28" t="s">
        <v>386</v>
      </c>
      <c r="X51" s="28" t="s">
        <v>387</v>
      </c>
      <c r="Y51" s="26" t="s">
        <v>78</v>
      </c>
      <c r="Z51" s="29">
        <v>6</v>
      </c>
      <c r="AA51" s="29">
        <v>2</v>
      </c>
      <c r="AB51" s="26">
        <v>44424</v>
      </c>
      <c r="AC51" s="30">
        <v>4900000</v>
      </c>
      <c r="AD51" s="30">
        <v>544444</v>
      </c>
      <c r="AE51" s="30">
        <v>743505.55555555597</v>
      </c>
      <c r="AF51" s="30">
        <v>152000</v>
      </c>
      <c r="AG51" s="30">
        <f t="shared" si="1"/>
        <v>895505.55555555597</v>
      </c>
      <c r="AH51" s="30">
        <v>0</v>
      </c>
      <c r="AI51" s="30">
        <f t="shared" si="2"/>
        <v>6339949.555555556</v>
      </c>
      <c r="AJ51" s="30">
        <f t="shared" si="3"/>
        <v>3675000</v>
      </c>
      <c r="AK51" s="30">
        <f t="shared" si="4"/>
        <v>408333</v>
      </c>
      <c r="AL51" s="30">
        <f t="shared" si="5"/>
        <v>743505.55555555597</v>
      </c>
      <c r="AM51" s="30">
        <f t="shared" si="6"/>
        <v>152000</v>
      </c>
      <c r="AN51" s="30">
        <f t="shared" si="7"/>
        <v>895505.55555555597</v>
      </c>
      <c r="AO51" s="30">
        <f t="shared" si="8"/>
        <v>0</v>
      </c>
      <c r="AP51" s="30">
        <f t="shared" si="9"/>
        <v>4978838.555555556</v>
      </c>
      <c r="AQ51" s="30">
        <f t="shared" si="10"/>
        <v>0</v>
      </c>
      <c r="AR51" s="26" t="s">
        <v>79</v>
      </c>
      <c r="AS51" s="26" t="s">
        <v>80</v>
      </c>
      <c r="AT51" s="26"/>
      <c r="AU51" s="26" t="s">
        <v>80</v>
      </c>
      <c r="AV51" s="26" t="s">
        <v>196</v>
      </c>
      <c r="AW51" s="26" t="s">
        <v>80</v>
      </c>
      <c r="AX51" s="26" t="s">
        <v>82</v>
      </c>
      <c r="AY51" s="26" t="s">
        <v>82</v>
      </c>
      <c r="AZ51" s="26" t="s">
        <v>125</v>
      </c>
      <c r="BA51" s="26" t="s">
        <v>84</v>
      </c>
      <c r="BB51" s="26" t="s">
        <v>85</v>
      </c>
      <c r="BC51" s="26" t="str">
        <f t="shared" si="11"/>
        <v>C</v>
      </c>
      <c r="BD51" s="26" t="str">
        <f t="shared" ca="1" si="12"/>
        <v>30 Th,3 Bln,22 Hr</v>
      </c>
      <c r="BE51" s="29">
        <f t="shared" ca="1" si="13"/>
        <v>30</v>
      </c>
      <c r="BF51" s="29">
        <f t="shared" ca="1" si="14"/>
        <v>3</v>
      </c>
      <c r="BG51" s="29">
        <f t="shared" ca="1" si="15"/>
        <v>22</v>
      </c>
      <c r="BH51" s="26" t="str">
        <f t="shared" ca="1" si="16"/>
        <v>9 Th,0 Bln,23 Hr</v>
      </c>
      <c r="BI51" s="24">
        <f t="shared" ca="1" si="17"/>
        <v>9</v>
      </c>
      <c r="BJ51" s="24">
        <f t="shared" ca="1" si="18"/>
        <v>0</v>
      </c>
      <c r="BK51" s="26" t="str">
        <f t="shared" ca="1" si="19"/>
        <v>7 Th,11 Bln,8 Hr</v>
      </c>
      <c r="BL51" s="4" t="str">
        <f>VLOOKUP(C51,[1]dbase!$C$3:$AW$827,38,FALSE)</f>
        <v>-</v>
      </c>
    </row>
    <row r="52" spans="1:64" x14ac:dyDescent="0.25">
      <c r="A52" s="24">
        <f t="shared" si="0"/>
        <v>49</v>
      </c>
      <c r="B52" s="31" t="s">
        <v>388</v>
      </c>
      <c r="C52" s="24">
        <v>684884</v>
      </c>
      <c r="D52" s="24" t="s">
        <v>166</v>
      </c>
      <c r="E52" s="26">
        <v>24850</v>
      </c>
      <c r="F52" s="24" t="s">
        <v>65</v>
      </c>
      <c r="G52" s="24" t="s">
        <v>66</v>
      </c>
      <c r="H52" s="24" t="s">
        <v>67</v>
      </c>
      <c r="I52" s="24" t="s">
        <v>389</v>
      </c>
      <c r="J52" s="27"/>
      <c r="K52" s="24"/>
      <c r="L52" s="24"/>
      <c r="M52" s="24" t="s">
        <v>109</v>
      </c>
      <c r="N52" s="24" t="s">
        <v>120</v>
      </c>
      <c r="O52" s="24"/>
      <c r="P52" s="24">
        <v>1987</v>
      </c>
      <c r="Q52" s="26">
        <v>33223</v>
      </c>
      <c r="R52" s="26">
        <v>33588</v>
      </c>
      <c r="S52" s="26" t="s">
        <v>90</v>
      </c>
      <c r="T52" s="28" t="s">
        <v>390</v>
      </c>
      <c r="U52" s="28" t="s">
        <v>390</v>
      </c>
      <c r="V52" s="26">
        <v>44061</v>
      </c>
      <c r="W52" s="28" t="s">
        <v>219</v>
      </c>
      <c r="X52" s="28" t="s">
        <v>195</v>
      </c>
      <c r="Y52" s="26" t="s">
        <v>78</v>
      </c>
      <c r="Z52" s="29">
        <v>6</v>
      </c>
      <c r="AA52" s="29">
        <v>3</v>
      </c>
      <c r="AB52" s="26">
        <v>44424</v>
      </c>
      <c r="AC52" s="30">
        <v>5900000</v>
      </c>
      <c r="AD52" s="30">
        <v>655556</v>
      </c>
      <c r="AE52" s="30">
        <v>47869.444444444031</v>
      </c>
      <c r="AF52" s="30">
        <v>152000</v>
      </c>
      <c r="AG52" s="30">
        <f t="shared" si="1"/>
        <v>199869.44444444403</v>
      </c>
      <c r="AH52" s="30">
        <v>0</v>
      </c>
      <c r="AI52" s="30">
        <f t="shared" si="2"/>
        <v>6755425.444444444</v>
      </c>
      <c r="AJ52" s="30">
        <f t="shared" si="3"/>
        <v>2950000</v>
      </c>
      <c r="AK52" s="30">
        <f t="shared" si="4"/>
        <v>0</v>
      </c>
      <c r="AL52" s="30">
        <f t="shared" si="5"/>
        <v>0</v>
      </c>
      <c r="AM52" s="30">
        <f t="shared" si="6"/>
        <v>0</v>
      </c>
      <c r="AN52" s="30">
        <f t="shared" si="7"/>
        <v>0</v>
      </c>
      <c r="AO52" s="30">
        <f t="shared" si="8"/>
        <v>0</v>
      </c>
      <c r="AP52" s="30">
        <f t="shared" si="9"/>
        <v>2950000</v>
      </c>
      <c r="AQ52" s="30">
        <f t="shared" si="10"/>
        <v>1422100</v>
      </c>
      <c r="AR52" s="26" t="s">
        <v>79</v>
      </c>
      <c r="AS52" s="26" t="s">
        <v>114</v>
      </c>
      <c r="AT52" s="24" t="s">
        <v>172</v>
      </c>
      <c r="AU52" s="26">
        <v>44433</v>
      </c>
      <c r="AV52" s="26" t="s">
        <v>196</v>
      </c>
      <c r="AW52" s="26" t="s">
        <v>80</v>
      </c>
      <c r="AX52" s="26" t="s">
        <v>82</v>
      </c>
      <c r="AY52" s="26" t="s">
        <v>82</v>
      </c>
      <c r="AZ52" s="26" t="s">
        <v>125</v>
      </c>
      <c r="BA52" s="26" t="s">
        <v>84</v>
      </c>
      <c r="BB52" s="26" t="s">
        <v>85</v>
      </c>
      <c r="BC52" s="26" t="str">
        <f t="shared" si="11"/>
        <v>C</v>
      </c>
      <c r="BD52" s="26" t="str">
        <f t="shared" ca="1" si="12"/>
        <v>54 Th,10 Bln,11 Hr</v>
      </c>
      <c r="BE52" s="29">
        <f t="shared" ca="1" si="13"/>
        <v>54</v>
      </c>
      <c r="BF52" s="29">
        <f t="shared" ca="1" si="14"/>
        <v>10</v>
      </c>
      <c r="BG52" s="29">
        <f t="shared" ca="1" si="15"/>
        <v>11</v>
      </c>
      <c r="BH52" s="26" t="str">
        <f t="shared" ca="1" si="16"/>
        <v>31 Th,11 Bln,8 Hr</v>
      </c>
      <c r="BI52" s="24">
        <f t="shared" ca="1" si="17"/>
        <v>31</v>
      </c>
      <c r="BJ52" s="24">
        <f t="shared" ca="1" si="18"/>
        <v>11</v>
      </c>
      <c r="BK52" s="26" t="str">
        <f t="shared" ca="1" si="19"/>
        <v>30 Th,11 Bln,8 Hr</v>
      </c>
      <c r="BL52" s="4" t="str">
        <f>VLOOKUP(C52,[1]dbase!$C$3:$AW$827,38,FALSE)</f>
        <v>H</v>
      </c>
    </row>
    <row r="53" spans="1:64" x14ac:dyDescent="0.25">
      <c r="A53" s="24">
        <f t="shared" si="0"/>
        <v>50</v>
      </c>
      <c r="B53" s="31" t="s">
        <v>391</v>
      </c>
      <c r="C53" s="24">
        <v>785546</v>
      </c>
      <c r="D53" s="24" t="s">
        <v>354</v>
      </c>
      <c r="E53" s="26">
        <v>28637</v>
      </c>
      <c r="F53" s="24" t="s">
        <v>65</v>
      </c>
      <c r="G53" s="24" t="s">
        <v>66</v>
      </c>
      <c r="H53" s="24" t="s">
        <v>88</v>
      </c>
      <c r="I53" s="24" t="s">
        <v>392</v>
      </c>
      <c r="J53" s="27" t="s">
        <v>393</v>
      </c>
      <c r="K53" s="24" t="s">
        <v>394</v>
      </c>
      <c r="L53" s="24"/>
      <c r="M53" s="24" t="s">
        <v>99</v>
      </c>
      <c r="N53" s="24" t="s">
        <v>395</v>
      </c>
      <c r="O53" s="24"/>
      <c r="P53" s="24" t="s">
        <v>396</v>
      </c>
      <c r="Q53" s="26">
        <v>41579</v>
      </c>
      <c r="R53" s="26">
        <v>41989</v>
      </c>
      <c r="S53" s="26" t="s">
        <v>213</v>
      </c>
      <c r="T53" s="28" t="s">
        <v>397</v>
      </c>
      <c r="U53" s="28" t="s">
        <v>398</v>
      </c>
      <c r="V53" s="26">
        <v>43906</v>
      </c>
      <c r="W53" s="28" t="s">
        <v>399</v>
      </c>
      <c r="X53" s="28" t="s">
        <v>123</v>
      </c>
      <c r="Y53" s="26" t="s">
        <v>78</v>
      </c>
      <c r="Z53" s="29">
        <v>4</v>
      </c>
      <c r="AA53" s="29">
        <v>3</v>
      </c>
      <c r="AB53" s="26">
        <v>44424</v>
      </c>
      <c r="AC53" s="30">
        <v>5900000</v>
      </c>
      <c r="AD53" s="30">
        <v>655556</v>
      </c>
      <c r="AE53" s="30">
        <v>-367605.55555555597</v>
      </c>
      <c r="AF53" s="30">
        <v>-339993</v>
      </c>
      <c r="AG53" s="30">
        <f t="shared" si="1"/>
        <v>-707598.55555555597</v>
      </c>
      <c r="AH53" s="30">
        <v>1871793</v>
      </c>
      <c r="AI53" s="30">
        <f t="shared" si="2"/>
        <v>7719750.444444444</v>
      </c>
      <c r="AJ53" s="30">
        <f t="shared" si="3"/>
        <v>4425000</v>
      </c>
      <c r="AK53" s="30">
        <f t="shared" si="4"/>
        <v>491667</v>
      </c>
      <c r="AL53" s="30">
        <f t="shared" si="5"/>
        <v>-367605.55555555597</v>
      </c>
      <c r="AM53" s="30">
        <f t="shared" si="6"/>
        <v>-339993</v>
      </c>
      <c r="AN53" s="30">
        <f t="shared" si="7"/>
        <v>-707598.55555555597</v>
      </c>
      <c r="AO53" s="30">
        <f t="shared" si="8"/>
        <v>935896.5</v>
      </c>
      <c r="AP53" s="30">
        <f t="shared" si="9"/>
        <v>5144964.944444444</v>
      </c>
      <c r="AQ53" s="30">
        <f t="shared" si="10"/>
        <v>0</v>
      </c>
      <c r="AR53" s="26" t="s">
        <v>79</v>
      </c>
      <c r="AS53" s="26" t="s">
        <v>80</v>
      </c>
      <c r="AT53" s="26"/>
      <c r="AU53" s="26" t="s">
        <v>80</v>
      </c>
      <c r="AV53" s="26" t="s">
        <v>124</v>
      </c>
      <c r="AW53" s="26" t="s">
        <v>80</v>
      </c>
      <c r="AX53" s="26" t="s">
        <v>83</v>
      </c>
      <c r="AY53" s="26" t="s">
        <v>83</v>
      </c>
      <c r="AZ53" s="26" t="s">
        <v>125</v>
      </c>
      <c r="BA53" s="26" t="s">
        <v>84</v>
      </c>
      <c r="BB53" s="26" t="s">
        <v>85</v>
      </c>
      <c r="BC53" s="26" t="str">
        <f t="shared" si="11"/>
        <v>C</v>
      </c>
      <c r="BD53" s="26" t="str">
        <f t="shared" ca="1" si="12"/>
        <v>44 Th,5 Bln,28 Hr</v>
      </c>
      <c r="BE53" s="29">
        <f t="shared" ca="1" si="13"/>
        <v>44</v>
      </c>
      <c r="BF53" s="29">
        <f t="shared" ca="1" si="14"/>
        <v>5</v>
      </c>
      <c r="BG53" s="29">
        <f t="shared" ca="1" si="15"/>
        <v>28</v>
      </c>
      <c r="BH53" s="26" t="str">
        <f t="shared" ca="1" si="16"/>
        <v>9 Th,0 Bln,23 Hr</v>
      </c>
      <c r="BI53" s="24">
        <f t="shared" ca="1" si="17"/>
        <v>9</v>
      </c>
      <c r="BJ53" s="24">
        <f t="shared" ca="1" si="18"/>
        <v>0</v>
      </c>
      <c r="BK53" s="26" t="str">
        <f t="shared" ca="1" si="19"/>
        <v>7 Th,11 Bln,8 Hr</v>
      </c>
      <c r="BL53" s="4" t="str">
        <f>VLOOKUP(C53,[1]dbase!$C$3:$AW$827,38,FALSE)</f>
        <v>-</v>
      </c>
    </row>
    <row r="54" spans="1:64" x14ac:dyDescent="0.25">
      <c r="A54" s="24">
        <f t="shared" si="0"/>
        <v>51</v>
      </c>
      <c r="B54" s="31" t="s">
        <v>400</v>
      </c>
      <c r="C54" s="24">
        <v>846185</v>
      </c>
      <c r="D54" s="24" t="s">
        <v>180</v>
      </c>
      <c r="E54" s="26">
        <v>30898</v>
      </c>
      <c r="F54" s="24" t="s">
        <v>65</v>
      </c>
      <c r="G54" s="24" t="s">
        <v>66</v>
      </c>
      <c r="H54" s="24" t="s">
        <v>67</v>
      </c>
      <c r="I54" s="24" t="s">
        <v>401</v>
      </c>
      <c r="J54" s="27" t="s">
        <v>402</v>
      </c>
      <c r="K54" s="24"/>
      <c r="L54" s="24"/>
      <c r="M54" s="24" t="s">
        <v>70</v>
      </c>
      <c r="N54" s="24" t="s">
        <v>71</v>
      </c>
      <c r="O54" s="24"/>
      <c r="P54" s="24" t="s">
        <v>80</v>
      </c>
      <c r="Q54" s="26">
        <v>43374</v>
      </c>
      <c r="R54" s="26">
        <v>43374</v>
      </c>
      <c r="S54" s="26" t="s">
        <v>90</v>
      </c>
      <c r="T54" s="28" t="s">
        <v>403</v>
      </c>
      <c r="U54" s="28" t="s">
        <v>403</v>
      </c>
      <c r="V54" s="26">
        <v>44105</v>
      </c>
      <c r="W54" s="28" t="s">
        <v>404</v>
      </c>
      <c r="X54" s="28" t="s">
        <v>207</v>
      </c>
      <c r="Y54" s="26" t="s">
        <v>78</v>
      </c>
      <c r="Z54" s="29">
        <v>5</v>
      </c>
      <c r="AA54" s="34">
        <v>4</v>
      </c>
      <c r="AB54" s="26">
        <v>44424</v>
      </c>
      <c r="AC54" s="30">
        <v>6900000</v>
      </c>
      <c r="AD54" s="30">
        <v>766667</v>
      </c>
      <c r="AE54" s="30">
        <v>0</v>
      </c>
      <c r="AF54" s="30">
        <v>2794467.96</v>
      </c>
      <c r="AG54" s="30">
        <f t="shared" si="1"/>
        <v>2794467.96</v>
      </c>
      <c r="AH54" s="30">
        <v>0</v>
      </c>
      <c r="AI54" s="30">
        <f t="shared" si="2"/>
        <v>10461134.960000001</v>
      </c>
      <c r="AJ54" s="30">
        <f t="shared" si="3"/>
        <v>5175000</v>
      </c>
      <c r="AK54" s="30">
        <f t="shared" si="4"/>
        <v>575000.25</v>
      </c>
      <c r="AL54" s="30">
        <f t="shared" si="5"/>
        <v>0</v>
      </c>
      <c r="AM54" s="30">
        <f t="shared" si="6"/>
        <v>2794467.96</v>
      </c>
      <c r="AN54" s="30">
        <f t="shared" si="7"/>
        <v>2794467.96</v>
      </c>
      <c r="AO54" s="30">
        <f t="shared" si="8"/>
        <v>0</v>
      </c>
      <c r="AP54" s="30">
        <f t="shared" si="9"/>
        <v>8544468.2100000009</v>
      </c>
      <c r="AQ54" s="30">
        <f t="shared" si="10"/>
        <v>0</v>
      </c>
      <c r="AR54" s="26" t="s">
        <v>79</v>
      </c>
      <c r="AS54" s="26" t="s">
        <v>80</v>
      </c>
      <c r="AT54" s="26"/>
      <c r="AU54" s="26" t="s">
        <v>80</v>
      </c>
      <c r="AV54" s="26" t="s">
        <v>209</v>
      </c>
      <c r="AW54" s="26" t="s">
        <v>95</v>
      </c>
      <c r="AX54" s="26" t="s">
        <v>96</v>
      </c>
      <c r="AY54" s="26" t="s">
        <v>96</v>
      </c>
      <c r="AZ54" s="26" t="s">
        <v>80</v>
      </c>
      <c r="BA54" s="26" t="s">
        <v>84</v>
      </c>
      <c r="BB54" s="26" t="s">
        <v>85</v>
      </c>
      <c r="BC54" s="26" t="str">
        <f t="shared" si="11"/>
        <v>F</v>
      </c>
      <c r="BD54" s="26" t="str">
        <f t="shared" ca="1" si="12"/>
        <v>38 Th,3 Bln,20 Hr</v>
      </c>
      <c r="BE54" s="29">
        <f t="shared" ca="1" si="13"/>
        <v>38</v>
      </c>
      <c r="BF54" s="29">
        <f t="shared" ca="1" si="14"/>
        <v>3</v>
      </c>
      <c r="BG54" s="29">
        <f t="shared" ca="1" si="15"/>
        <v>20</v>
      </c>
      <c r="BH54" s="26" t="str">
        <f t="shared" ca="1" si="16"/>
        <v>4 Th,1 Bln,23 Hr</v>
      </c>
      <c r="BI54" s="24">
        <f t="shared" ca="1" si="17"/>
        <v>4</v>
      </c>
      <c r="BJ54" s="24">
        <f t="shared" ca="1" si="18"/>
        <v>1</v>
      </c>
      <c r="BK54" s="26" t="str">
        <f t="shared" ca="1" si="19"/>
        <v>4 Th,1 Bln,23 Hr</v>
      </c>
      <c r="BL54" s="4" t="str">
        <f>VLOOKUP(C54,[1]dbase!$C$3:$AW$827,38,FALSE)</f>
        <v>-</v>
      </c>
    </row>
    <row r="55" spans="1:64" x14ac:dyDescent="0.25">
      <c r="A55" s="24">
        <f t="shared" si="0"/>
        <v>52</v>
      </c>
      <c r="B55" s="31" t="s">
        <v>405</v>
      </c>
      <c r="C55" s="24">
        <v>695388</v>
      </c>
      <c r="D55" s="24" t="s">
        <v>406</v>
      </c>
      <c r="E55" s="26">
        <v>25445</v>
      </c>
      <c r="F55" s="24" t="s">
        <v>65</v>
      </c>
      <c r="G55" s="24" t="s">
        <v>66</v>
      </c>
      <c r="H55" s="24" t="s">
        <v>67</v>
      </c>
      <c r="I55" s="24" t="s">
        <v>407</v>
      </c>
      <c r="J55" s="27"/>
      <c r="K55" s="24"/>
      <c r="L55" s="24"/>
      <c r="M55" s="24" t="s">
        <v>109</v>
      </c>
      <c r="N55" s="24" t="s">
        <v>203</v>
      </c>
      <c r="O55" s="24"/>
      <c r="P55" s="24">
        <v>1989</v>
      </c>
      <c r="Q55" s="26">
        <v>34501</v>
      </c>
      <c r="R55" s="26">
        <v>34866</v>
      </c>
      <c r="S55" s="26" t="s">
        <v>90</v>
      </c>
      <c r="T55" s="28" t="s">
        <v>408</v>
      </c>
      <c r="U55" s="28" t="s">
        <v>408</v>
      </c>
      <c r="V55" s="26" t="s">
        <v>80</v>
      </c>
      <c r="W55" s="28" t="s">
        <v>325</v>
      </c>
      <c r="X55" s="28" t="s">
        <v>140</v>
      </c>
      <c r="Y55" s="26" t="s">
        <v>78</v>
      </c>
      <c r="Z55" s="29">
        <v>6</v>
      </c>
      <c r="AA55" s="29">
        <v>2</v>
      </c>
      <c r="AB55" s="26">
        <v>44424</v>
      </c>
      <c r="AC55" s="30">
        <v>4900000</v>
      </c>
      <c r="AD55" s="30">
        <v>544444</v>
      </c>
      <c r="AE55" s="30">
        <v>1187505.555555556</v>
      </c>
      <c r="AF55" s="30">
        <v>152000</v>
      </c>
      <c r="AG55" s="30">
        <f t="shared" si="1"/>
        <v>1339505.555555556</v>
      </c>
      <c r="AH55" s="30">
        <v>0</v>
      </c>
      <c r="AI55" s="30">
        <f t="shared" si="2"/>
        <v>6783949.555555556</v>
      </c>
      <c r="AJ55" s="30">
        <f t="shared" si="3"/>
        <v>3675000</v>
      </c>
      <c r="AK55" s="30">
        <f t="shared" si="4"/>
        <v>408333</v>
      </c>
      <c r="AL55" s="30">
        <f t="shared" si="5"/>
        <v>1187505.555555556</v>
      </c>
      <c r="AM55" s="30">
        <f t="shared" si="6"/>
        <v>152000</v>
      </c>
      <c r="AN55" s="30">
        <f t="shared" si="7"/>
        <v>1339505.555555556</v>
      </c>
      <c r="AO55" s="30">
        <f t="shared" si="8"/>
        <v>0</v>
      </c>
      <c r="AP55" s="30">
        <f t="shared" si="9"/>
        <v>5422838.555555556</v>
      </c>
      <c r="AQ55" s="30">
        <f t="shared" si="10"/>
        <v>0</v>
      </c>
      <c r="AR55" s="26" t="s">
        <v>79</v>
      </c>
      <c r="AS55" s="26" t="s">
        <v>80</v>
      </c>
      <c r="AT55" s="26"/>
      <c r="AU55" s="26" t="s">
        <v>80</v>
      </c>
      <c r="AV55" s="26" t="s">
        <v>141</v>
      </c>
      <c r="AW55" s="26" t="s">
        <v>80</v>
      </c>
      <c r="AX55" s="26" t="s">
        <v>82</v>
      </c>
      <c r="AY55" s="26" t="s">
        <v>82</v>
      </c>
      <c r="AZ55" s="26" t="s">
        <v>80</v>
      </c>
      <c r="BA55" s="26" t="s">
        <v>84</v>
      </c>
      <c r="BB55" s="26" t="s">
        <v>85</v>
      </c>
      <c r="BC55" s="26" t="str">
        <f t="shared" si="11"/>
        <v>C</v>
      </c>
      <c r="BD55" s="26" t="str">
        <f t="shared" ca="1" si="12"/>
        <v>53 Th,2 Bln,25 Hr</v>
      </c>
      <c r="BE55" s="29">
        <f t="shared" ca="1" si="13"/>
        <v>53</v>
      </c>
      <c r="BF55" s="29">
        <f t="shared" ca="1" si="14"/>
        <v>2</v>
      </c>
      <c r="BG55" s="29">
        <f t="shared" ca="1" si="15"/>
        <v>25</v>
      </c>
      <c r="BH55" s="26" t="str">
        <f t="shared" ca="1" si="16"/>
        <v>28 Th,5 Bln,8 Hr</v>
      </c>
      <c r="BI55" s="24">
        <f t="shared" ca="1" si="17"/>
        <v>28</v>
      </c>
      <c r="BJ55" s="24">
        <f t="shared" ca="1" si="18"/>
        <v>5</v>
      </c>
      <c r="BK55" s="26" t="str">
        <f t="shared" ca="1" si="19"/>
        <v>27 Th,5 Bln,8 Hr</v>
      </c>
      <c r="BL55" s="4" t="str">
        <f>VLOOKUP(C55,[1]dbase!$C$3:$AW$827,38,FALSE)</f>
        <v>-</v>
      </c>
    </row>
    <row r="56" spans="1:64" x14ac:dyDescent="0.25">
      <c r="A56" s="24">
        <f t="shared" si="0"/>
        <v>53</v>
      </c>
      <c r="B56" s="33" t="s">
        <v>409</v>
      </c>
      <c r="C56" s="24">
        <v>825686</v>
      </c>
      <c r="D56" s="24" t="s">
        <v>166</v>
      </c>
      <c r="E56" s="26">
        <v>30186</v>
      </c>
      <c r="F56" s="24" t="s">
        <v>65</v>
      </c>
      <c r="G56" s="24" t="s">
        <v>66</v>
      </c>
      <c r="H56" s="24" t="s">
        <v>228</v>
      </c>
      <c r="I56" s="24" t="s">
        <v>410</v>
      </c>
      <c r="J56" s="27"/>
      <c r="K56" s="24"/>
      <c r="L56" s="24"/>
      <c r="M56" s="24" t="s">
        <v>136</v>
      </c>
      <c r="N56" s="24" t="s">
        <v>411</v>
      </c>
      <c r="O56" s="24" t="s">
        <v>412</v>
      </c>
      <c r="P56" s="24">
        <v>2011</v>
      </c>
      <c r="Q56" s="26">
        <v>42888</v>
      </c>
      <c r="R56" s="26">
        <v>43116</v>
      </c>
      <c r="S56" s="26" t="s">
        <v>90</v>
      </c>
      <c r="T56" s="28" t="s">
        <v>230</v>
      </c>
      <c r="U56" s="28" t="s">
        <v>230</v>
      </c>
      <c r="V56" s="26">
        <v>44760</v>
      </c>
      <c r="W56" s="28" t="s">
        <v>154</v>
      </c>
      <c r="X56" s="28" t="s">
        <v>113</v>
      </c>
      <c r="Y56" s="26" t="s">
        <v>78</v>
      </c>
      <c r="Z56" s="29">
        <v>5</v>
      </c>
      <c r="AA56" s="29">
        <v>3</v>
      </c>
      <c r="AB56" s="26">
        <v>44424</v>
      </c>
      <c r="AC56" s="30">
        <v>5900000</v>
      </c>
      <c r="AD56" s="30">
        <v>655556</v>
      </c>
      <c r="AE56" s="30">
        <v>200969.44444444403</v>
      </c>
      <c r="AF56" s="30">
        <v>566950</v>
      </c>
      <c r="AG56" s="30">
        <f t="shared" si="1"/>
        <v>767919.44444444403</v>
      </c>
      <c r="AH56" s="30">
        <v>0</v>
      </c>
      <c r="AI56" s="30">
        <f t="shared" si="2"/>
        <v>7323475.444444444</v>
      </c>
      <c r="AJ56" s="30">
        <f t="shared" si="3"/>
        <v>4425000</v>
      </c>
      <c r="AK56" s="30">
        <f t="shared" si="4"/>
        <v>491667</v>
      </c>
      <c r="AL56" s="30">
        <f t="shared" si="5"/>
        <v>200969.44444444403</v>
      </c>
      <c r="AM56" s="30">
        <f t="shared" si="6"/>
        <v>566950</v>
      </c>
      <c r="AN56" s="30">
        <f t="shared" si="7"/>
        <v>767919.44444444403</v>
      </c>
      <c r="AO56" s="30">
        <f t="shared" si="8"/>
        <v>0</v>
      </c>
      <c r="AP56" s="30">
        <f t="shared" si="9"/>
        <v>5684586.444444444</v>
      </c>
      <c r="AQ56" s="30">
        <f t="shared" si="10"/>
        <v>0</v>
      </c>
      <c r="AR56" s="26" t="s">
        <v>79</v>
      </c>
      <c r="AS56" s="26" t="s">
        <v>80</v>
      </c>
      <c r="AT56" s="26"/>
      <c r="AU56" s="26" t="s">
        <v>80</v>
      </c>
      <c r="AV56" s="26" t="s">
        <v>116</v>
      </c>
      <c r="AW56" s="26" t="s">
        <v>158</v>
      </c>
      <c r="AX56" s="26" t="s">
        <v>83</v>
      </c>
      <c r="AY56" s="26" t="s">
        <v>83</v>
      </c>
      <c r="AZ56" s="26" t="s">
        <v>80</v>
      </c>
      <c r="BA56" s="26" t="s">
        <v>84</v>
      </c>
      <c r="BB56" s="26" t="s">
        <v>85</v>
      </c>
      <c r="BC56" s="26" t="str">
        <f t="shared" si="11"/>
        <v>D</v>
      </c>
      <c r="BD56" s="26" t="str">
        <f t="shared" ca="1" si="12"/>
        <v>40 Th,3 Bln,1 Hr</v>
      </c>
      <c r="BE56" s="29">
        <f t="shared" ca="1" si="13"/>
        <v>40</v>
      </c>
      <c r="BF56" s="29">
        <f t="shared" ca="1" si="14"/>
        <v>3</v>
      </c>
      <c r="BG56" s="29">
        <f t="shared" ca="1" si="15"/>
        <v>1</v>
      </c>
      <c r="BH56" s="26" t="str">
        <f t="shared" ca="1" si="16"/>
        <v>5 Th,5 Bln,22 Hr</v>
      </c>
      <c r="BI56" s="24">
        <f t="shared" ca="1" si="17"/>
        <v>5</v>
      </c>
      <c r="BJ56" s="24">
        <f t="shared" ca="1" si="18"/>
        <v>5</v>
      </c>
      <c r="BK56" s="26" t="str">
        <f t="shared" ca="1" si="19"/>
        <v>4 Th,10 Bln,8 Hr</v>
      </c>
      <c r="BL56" s="4" t="str">
        <f>VLOOKUP(C56,[1]dbase!$C$3:$AW$827,38,FALSE)</f>
        <v>-</v>
      </c>
    </row>
    <row r="57" spans="1:64" x14ac:dyDescent="0.25">
      <c r="A57" s="24">
        <f t="shared" si="0"/>
        <v>54</v>
      </c>
      <c r="B57" s="31" t="s">
        <v>413</v>
      </c>
      <c r="C57" s="24">
        <v>756236</v>
      </c>
      <c r="D57" s="24" t="s">
        <v>342</v>
      </c>
      <c r="E57" s="26">
        <v>27496</v>
      </c>
      <c r="F57" s="24" t="s">
        <v>65</v>
      </c>
      <c r="G57" s="24" t="s">
        <v>66</v>
      </c>
      <c r="H57" s="24" t="s">
        <v>133</v>
      </c>
      <c r="I57" s="24" t="s">
        <v>414</v>
      </c>
      <c r="J57" s="27" t="s">
        <v>415</v>
      </c>
      <c r="K57" s="24"/>
      <c r="L57" s="24"/>
      <c r="M57" s="24" t="s">
        <v>136</v>
      </c>
      <c r="N57" s="24" t="s">
        <v>416</v>
      </c>
      <c r="O57" s="24"/>
      <c r="P57" s="24" t="s">
        <v>80</v>
      </c>
      <c r="Q57" s="26">
        <v>43374</v>
      </c>
      <c r="R57" s="26">
        <v>43374</v>
      </c>
      <c r="S57" s="26" t="s">
        <v>90</v>
      </c>
      <c r="T57" s="28" t="s">
        <v>417</v>
      </c>
      <c r="U57" s="28" t="s">
        <v>417</v>
      </c>
      <c r="V57" s="26">
        <v>44105</v>
      </c>
      <c r="W57" s="28" t="s">
        <v>374</v>
      </c>
      <c r="X57" s="28" t="s">
        <v>207</v>
      </c>
      <c r="Y57" s="26" t="s">
        <v>78</v>
      </c>
      <c r="Z57" s="29">
        <v>5</v>
      </c>
      <c r="AA57" s="29">
        <v>3</v>
      </c>
      <c r="AB57" s="26">
        <v>44424</v>
      </c>
      <c r="AC57" s="30">
        <v>5900000</v>
      </c>
      <c r="AD57" s="30">
        <v>655556</v>
      </c>
      <c r="AE57" s="30">
        <v>0</v>
      </c>
      <c r="AF57" s="30">
        <v>1303985.5277777771</v>
      </c>
      <c r="AG57" s="30">
        <f t="shared" si="1"/>
        <v>1303985.5277777771</v>
      </c>
      <c r="AH57" s="30">
        <v>0</v>
      </c>
      <c r="AI57" s="30">
        <f t="shared" si="2"/>
        <v>7859541.5277777771</v>
      </c>
      <c r="AJ57" s="30">
        <f t="shared" si="3"/>
        <v>4425000</v>
      </c>
      <c r="AK57" s="30">
        <f t="shared" si="4"/>
        <v>491667</v>
      </c>
      <c r="AL57" s="30">
        <f t="shared" si="5"/>
        <v>0</v>
      </c>
      <c r="AM57" s="30">
        <f t="shared" si="6"/>
        <v>1303985.5277777771</v>
      </c>
      <c r="AN57" s="30">
        <f t="shared" si="7"/>
        <v>1303985.5277777771</v>
      </c>
      <c r="AO57" s="30">
        <f t="shared" si="8"/>
        <v>0</v>
      </c>
      <c r="AP57" s="30">
        <f t="shared" si="9"/>
        <v>6220652.5277777771</v>
      </c>
      <c r="AQ57" s="30">
        <f t="shared" si="10"/>
        <v>0</v>
      </c>
      <c r="AR57" s="26" t="s">
        <v>79</v>
      </c>
      <c r="AS57" s="26" t="s">
        <v>80</v>
      </c>
      <c r="AT57" s="26"/>
      <c r="AU57" s="26" t="s">
        <v>80</v>
      </c>
      <c r="AV57" s="26" t="s">
        <v>209</v>
      </c>
      <c r="AW57" s="26" t="s">
        <v>375</v>
      </c>
      <c r="AX57" s="26" t="s">
        <v>105</v>
      </c>
      <c r="AY57" s="26" t="s">
        <v>83</v>
      </c>
      <c r="AZ57" s="26" t="s">
        <v>80</v>
      </c>
      <c r="BA57" s="26" t="s">
        <v>84</v>
      </c>
      <c r="BB57" s="26" t="s">
        <v>85</v>
      </c>
      <c r="BC57" s="26" t="str">
        <f t="shared" si="11"/>
        <v>D</v>
      </c>
      <c r="BD57" s="26" t="str">
        <f t="shared" ca="1" si="12"/>
        <v>47 Th,7 Bln,12 Hr</v>
      </c>
      <c r="BE57" s="29">
        <f t="shared" ca="1" si="13"/>
        <v>47</v>
      </c>
      <c r="BF57" s="29">
        <f t="shared" ca="1" si="14"/>
        <v>7</v>
      </c>
      <c r="BG57" s="29">
        <f t="shared" ca="1" si="15"/>
        <v>12</v>
      </c>
      <c r="BH57" s="26" t="str">
        <f t="shared" ca="1" si="16"/>
        <v>4 Th,1 Bln,23 Hr</v>
      </c>
      <c r="BI57" s="24">
        <f t="shared" ca="1" si="17"/>
        <v>4</v>
      </c>
      <c r="BJ57" s="24">
        <f t="shared" ca="1" si="18"/>
        <v>1</v>
      </c>
      <c r="BK57" s="26" t="str">
        <f t="shared" ca="1" si="19"/>
        <v>4 Th,1 Bln,23 Hr</v>
      </c>
      <c r="BL57" s="4" t="str">
        <f>VLOOKUP(C57,[1]dbase!$C$3:$AW$827,38,FALSE)</f>
        <v>-</v>
      </c>
    </row>
    <row r="58" spans="1:64" x14ac:dyDescent="0.25">
      <c r="A58" s="24">
        <f t="shared" si="0"/>
        <v>55</v>
      </c>
      <c r="B58" s="31" t="s">
        <v>418</v>
      </c>
      <c r="C58" s="24">
        <v>715263</v>
      </c>
      <c r="D58" s="24" t="s">
        <v>166</v>
      </c>
      <c r="E58" s="26">
        <v>26146</v>
      </c>
      <c r="F58" s="24" t="s">
        <v>65</v>
      </c>
      <c r="G58" s="24" t="s">
        <v>66</v>
      </c>
      <c r="H58" s="24" t="s">
        <v>67</v>
      </c>
      <c r="I58" s="24" t="s">
        <v>419</v>
      </c>
      <c r="J58" s="27"/>
      <c r="K58" s="24"/>
      <c r="L58" s="24"/>
      <c r="M58" s="24" t="s">
        <v>70</v>
      </c>
      <c r="N58" s="24" t="s">
        <v>420</v>
      </c>
      <c r="O58" s="24"/>
      <c r="P58" s="24">
        <v>2007</v>
      </c>
      <c r="Q58" s="26">
        <v>34425</v>
      </c>
      <c r="R58" s="26">
        <v>34790</v>
      </c>
      <c r="S58" s="26" t="s">
        <v>213</v>
      </c>
      <c r="T58" s="28" t="s">
        <v>421</v>
      </c>
      <c r="U58" s="28" t="s">
        <v>422</v>
      </c>
      <c r="V58" s="26">
        <v>44271</v>
      </c>
      <c r="W58" s="28" t="s">
        <v>102</v>
      </c>
      <c r="X58" s="28" t="s">
        <v>113</v>
      </c>
      <c r="Y58" s="26" t="s">
        <v>103</v>
      </c>
      <c r="Z58" s="29">
        <v>4</v>
      </c>
      <c r="AA58" s="29">
        <v>4</v>
      </c>
      <c r="AB58" s="26">
        <v>44424</v>
      </c>
      <c r="AC58" s="30">
        <v>6900000</v>
      </c>
      <c r="AD58" s="30">
        <v>766667</v>
      </c>
      <c r="AE58" s="30">
        <v>37858.333333333023</v>
      </c>
      <c r="AF58" s="30">
        <v>-4828.5000000002328</v>
      </c>
      <c r="AG58" s="30">
        <f t="shared" si="1"/>
        <v>33029.83333333279</v>
      </c>
      <c r="AH58" s="30">
        <v>1536628.5000000002</v>
      </c>
      <c r="AI58" s="30">
        <f t="shared" si="2"/>
        <v>9236325.333333334</v>
      </c>
      <c r="AJ58" s="30">
        <f t="shared" si="3"/>
        <v>5175000</v>
      </c>
      <c r="AK58" s="30">
        <f t="shared" si="4"/>
        <v>575000.25</v>
      </c>
      <c r="AL58" s="30">
        <f t="shared" si="5"/>
        <v>37858.333333333023</v>
      </c>
      <c r="AM58" s="30">
        <f t="shared" si="6"/>
        <v>-4828.5000000002328</v>
      </c>
      <c r="AN58" s="30">
        <f t="shared" si="7"/>
        <v>33029.83333333279</v>
      </c>
      <c r="AO58" s="30">
        <f t="shared" si="8"/>
        <v>768314.25000000012</v>
      </c>
      <c r="AP58" s="30">
        <f t="shared" si="9"/>
        <v>6551344.333333333</v>
      </c>
      <c r="AQ58" s="30">
        <f t="shared" si="10"/>
        <v>0</v>
      </c>
      <c r="AR58" s="26" t="s">
        <v>79</v>
      </c>
      <c r="AS58" s="26" t="s">
        <v>80</v>
      </c>
      <c r="AT58" s="26"/>
      <c r="AU58" s="26" t="s">
        <v>80</v>
      </c>
      <c r="AV58" s="26" t="s">
        <v>116</v>
      </c>
      <c r="AW58" s="26" t="s">
        <v>104</v>
      </c>
      <c r="AX58" s="26" t="s">
        <v>105</v>
      </c>
      <c r="AY58" s="26" t="s">
        <v>105</v>
      </c>
      <c r="AZ58" s="26" t="s">
        <v>80</v>
      </c>
      <c r="BA58" s="26" t="s">
        <v>84</v>
      </c>
      <c r="BB58" s="26" t="s">
        <v>106</v>
      </c>
      <c r="BC58" s="26" t="str">
        <f t="shared" si="11"/>
        <v>F</v>
      </c>
      <c r="BD58" s="26" t="str">
        <f t="shared" ca="1" si="12"/>
        <v>51 Th,3 Bln,23 Hr</v>
      </c>
      <c r="BE58" s="29">
        <f t="shared" ca="1" si="13"/>
        <v>51</v>
      </c>
      <c r="BF58" s="29">
        <f t="shared" ca="1" si="14"/>
        <v>3</v>
      </c>
      <c r="BG58" s="29">
        <f t="shared" ca="1" si="15"/>
        <v>23</v>
      </c>
      <c r="BH58" s="26" t="str">
        <f t="shared" ca="1" si="16"/>
        <v>28 Th,7 Bln,23 Hr</v>
      </c>
      <c r="BI58" s="24">
        <f t="shared" ca="1" si="17"/>
        <v>28</v>
      </c>
      <c r="BJ58" s="24">
        <f t="shared" ca="1" si="18"/>
        <v>7</v>
      </c>
      <c r="BK58" s="26" t="str">
        <f t="shared" ca="1" si="19"/>
        <v>27 Th,7 Bln,23 Hr</v>
      </c>
      <c r="BL58" s="4" t="str">
        <f>VLOOKUP(C58,[1]dbase!$C$3:$AW$827,38,FALSE)</f>
        <v>-</v>
      </c>
    </row>
    <row r="59" spans="1:64" x14ac:dyDescent="0.25">
      <c r="A59" s="24">
        <f t="shared" si="0"/>
        <v>56</v>
      </c>
      <c r="B59" s="31" t="s">
        <v>423</v>
      </c>
      <c r="C59" s="24">
        <v>825755</v>
      </c>
      <c r="D59" s="24" t="s">
        <v>166</v>
      </c>
      <c r="E59" s="26">
        <v>30290</v>
      </c>
      <c r="F59" s="24" t="s">
        <v>65</v>
      </c>
      <c r="G59" s="24" t="s">
        <v>66</v>
      </c>
      <c r="H59" s="24" t="s">
        <v>133</v>
      </c>
      <c r="I59" s="24" t="s">
        <v>424</v>
      </c>
      <c r="J59" s="27"/>
      <c r="K59" s="24"/>
      <c r="L59" s="24"/>
      <c r="M59" s="24" t="s">
        <v>109</v>
      </c>
      <c r="N59" s="24" t="s">
        <v>425</v>
      </c>
      <c r="O59" s="24"/>
      <c r="P59" s="24">
        <v>2003</v>
      </c>
      <c r="Q59" s="26">
        <v>42932</v>
      </c>
      <c r="R59" s="26">
        <v>43055</v>
      </c>
      <c r="S59" s="26" t="s">
        <v>90</v>
      </c>
      <c r="T59" s="28" t="s">
        <v>426</v>
      </c>
      <c r="U59" s="28" t="s">
        <v>426</v>
      </c>
      <c r="V59" s="26">
        <v>44061</v>
      </c>
      <c r="W59" s="28" t="s">
        <v>219</v>
      </c>
      <c r="X59" s="28" t="s">
        <v>195</v>
      </c>
      <c r="Y59" s="26" t="s">
        <v>78</v>
      </c>
      <c r="Z59" s="29">
        <v>6</v>
      </c>
      <c r="AA59" s="34">
        <v>1</v>
      </c>
      <c r="AB59" s="26">
        <v>44424</v>
      </c>
      <c r="AC59" s="30">
        <v>4500000</v>
      </c>
      <c r="AD59" s="30">
        <v>500000</v>
      </c>
      <c r="AE59" s="30">
        <v>291100</v>
      </c>
      <c r="AF59" s="30">
        <v>152000</v>
      </c>
      <c r="AG59" s="30">
        <f t="shared" si="1"/>
        <v>443100</v>
      </c>
      <c r="AH59" s="30">
        <v>0</v>
      </c>
      <c r="AI59" s="30">
        <f t="shared" si="2"/>
        <v>5443100</v>
      </c>
      <c r="AJ59" s="30">
        <f t="shared" si="3"/>
        <v>2250000</v>
      </c>
      <c r="AK59" s="30">
        <f t="shared" si="4"/>
        <v>0</v>
      </c>
      <c r="AL59" s="30">
        <f t="shared" si="5"/>
        <v>0</v>
      </c>
      <c r="AM59" s="30">
        <f t="shared" si="6"/>
        <v>0</v>
      </c>
      <c r="AN59" s="30">
        <f t="shared" si="7"/>
        <v>0</v>
      </c>
      <c r="AO59" s="30">
        <f t="shared" si="8"/>
        <v>0</v>
      </c>
      <c r="AP59" s="30">
        <f t="shared" si="9"/>
        <v>2250000</v>
      </c>
      <c r="AQ59" s="30">
        <f t="shared" si="10"/>
        <v>2122100</v>
      </c>
      <c r="AR59" s="26" t="s">
        <v>79</v>
      </c>
      <c r="AS59" s="26" t="s">
        <v>114</v>
      </c>
      <c r="AT59" s="24" t="s">
        <v>172</v>
      </c>
      <c r="AU59" s="26">
        <v>44433</v>
      </c>
      <c r="AV59" s="26" t="s">
        <v>196</v>
      </c>
      <c r="AW59" s="26" t="s">
        <v>80</v>
      </c>
      <c r="AX59" s="26" t="s">
        <v>82</v>
      </c>
      <c r="AY59" s="26" t="s">
        <v>82</v>
      </c>
      <c r="AZ59" s="26" t="s">
        <v>125</v>
      </c>
      <c r="BA59" s="26" t="s">
        <v>84</v>
      </c>
      <c r="BB59" s="26" t="s">
        <v>85</v>
      </c>
      <c r="BC59" s="26" t="str">
        <f t="shared" si="11"/>
        <v>C</v>
      </c>
      <c r="BD59" s="26" t="str">
        <f t="shared" ca="1" si="12"/>
        <v>39 Th,11 Bln,19 Hr</v>
      </c>
      <c r="BE59" s="29">
        <f t="shared" ca="1" si="13"/>
        <v>39</v>
      </c>
      <c r="BF59" s="29">
        <f t="shared" ca="1" si="14"/>
        <v>11</v>
      </c>
      <c r="BG59" s="29">
        <f t="shared" ca="1" si="15"/>
        <v>19</v>
      </c>
      <c r="BH59" s="26" t="str">
        <f t="shared" ca="1" si="16"/>
        <v>5 Th,4 Bln,8 Hr</v>
      </c>
      <c r="BI59" s="24">
        <f t="shared" ca="1" si="17"/>
        <v>5</v>
      </c>
      <c r="BJ59" s="24">
        <f t="shared" ca="1" si="18"/>
        <v>4</v>
      </c>
      <c r="BK59" s="26" t="str">
        <f t="shared" ca="1" si="19"/>
        <v>5 Th,0 Bln,8 Hr</v>
      </c>
      <c r="BL59" s="4" t="str">
        <f>VLOOKUP(C59,[1]dbase!$C$3:$AW$827,38,FALSE)</f>
        <v>H</v>
      </c>
    </row>
    <row r="60" spans="1:64" x14ac:dyDescent="0.25">
      <c r="A60" s="24">
        <f t="shared" si="0"/>
        <v>57</v>
      </c>
      <c r="B60" s="25" t="s">
        <v>423</v>
      </c>
      <c r="C60" s="24">
        <v>716142</v>
      </c>
      <c r="D60" s="24" t="s">
        <v>342</v>
      </c>
      <c r="E60" s="26">
        <v>26153</v>
      </c>
      <c r="F60" s="24" t="s">
        <v>65</v>
      </c>
      <c r="G60" s="24" t="s">
        <v>66</v>
      </c>
      <c r="H60" s="24" t="s">
        <v>133</v>
      </c>
      <c r="I60" s="24" t="s">
        <v>427</v>
      </c>
      <c r="J60" s="27" t="s">
        <v>428</v>
      </c>
      <c r="K60" s="24"/>
      <c r="L60" s="24"/>
      <c r="M60" s="24" t="s">
        <v>136</v>
      </c>
      <c r="N60" s="24" t="s">
        <v>71</v>
      </c>
      <c r="O60" s="24"/>
      <c r="P60" s="24" t="s">
        <v>80</v>
      </c>
      <c r="Q60" s="26">
        <v>43374</v>
      </c>
      <c r="R60" s="26">
        <v>43374</v>
      </c>
      <c r="S60" s="26" t="s">
        <v>90</v>
      </c>
      <c r="T60" s="28" t="s">
        <v>429</v>
      </c>
      <c r="U60" s="28" t="s">
        <v>429</v>
      </c>
      <c r="V60" s="26">
        <v>44105</v>
      </c>
      <c r="W60" s="28" t="s">
        <v>430</v>
      </c>
      <c r="X60" s="28" t="s">
        <v>140</v>
      </c>
      <c r="Y60" s="26" t="s">
        <v>78</v>
      </c>
      <c r="Z60" s="29">
        <v>3</v>
      </c>
      <c r="AA60" s="29">
        <v>7</v>
      </c>
      <c r="AB60" s="26">
        <v>44424</v>
      </c>
      <c r="AC60" s="30">
        <v>9900000</v>
      </c>
      <c r="AD60" s="30">
        <v>1100000</v>
      </c>
      <c r="AE60" s="30">
        <v>2016475</v>
      </c>
      <c r="AF60" s="30">
        <v>-230723</v>
      </c>
      <c r="AG60" s="30">
        <f t="shared" si="1"/>
        <v>1785752</v>
      </c>
      <c r="AH60" s="30">
        <v>2684905</v>
      </c>
      <c r="AI60" s="30">
        <f t="shared" si="2"/>
        <v>15470657</v>
      </c>
      <c r="AJ60" s="30">
        <f t="shared" si="3"/>
        <v>4950000</v>
      </c>
      <c r="AK60" s="30">
        <f t="shared" si="4"/>
        <v>0</v>
      </c>
      <c r="AL60" s="30">
        <f t="shared" si="5"/>
        <v>0</v>
      </c>
      <c r="AM60" s="30">
        <f t="shared" si="6"/>
        <v>0</v>
      </c>
      <c r="AN60" s="30">
        <f t="shared" si="7"/>
        <v>0</v>
      </c>
      <c r="AO60" s="30">
        <f t="shared" si="8"/>
        <v>0</v>
      </c>
      <c r="AP60" s="30">
        <f t="shared" si="9"/>
        <v>4950000</v>
      </c>
      <c r="AQ60" s="30">
        <f t="shared" si="10"/>
        <v>0</v>
      </c>
      <c r="AR60" s="26" t="s">
        <v>79</v>
      </c>
      <c r="AS60" s="26" t="s">
        <v>114</v>
      </c>
      <c r="AT60" s="26"/>
      <c r="AU60" s="26">
        <v>44774</v>
      </c>
      <c r="AV60" s="26" t="s">
        <v>141</v>
      </c>
      <c r="AW60" s="26" t="s">
        <v>80</v>
      </c>
      <c r="AX60" s="26" t="s">
        <v>83</v>
      </c>
      <c r="AY60" s="26" t="s">
        <v>83</v>
      </c>
      <c r="AZ60" s="26" t="s">
        <v>80</v>
      </c>
      <c r="BA60" s="26" t="s">
        <v>84</v>
      </c>
      <c r="BB60" s="26" t="s">
        <v>85</v>
      </c>
      <c r="BC60" s="26" t="str">
        <f t="shared" si="11"/>
        <v>D</v>
      </c>
      <c r="BD60" s="26" t="str">
        <f t="shared" ca="1" si="12"/>
        <v>51 Th,3 Bln,16 Hr</v>
      </c>
      <c r="BE60" s="29">
        <f t="shared" ca="1" si="13"/>
        <v>51</v>
      </c>
      <c r="BF60" s="29">
        <f t="shared" ca="1" si="14"/>
        <v>3</v>
      </c>
      <c r="BG60" s="29">
        <f t="shared" ca="1" si="15"/>
        <v>16</v>
      </c>
      <c r="BH60" s="26" t="str">
        <f t="shared" ca="1" si="16"/>
        <v>4 Th,1 Bln,23 Hr</v>
      </c>
      <c r="BI60" s="24">
        <f t="shared" ca="1" si="17"/>
        <v>4</v>
      </c>
      <c r="BJ60" s="24">
        <f t="shared" ca="1" si="18"/>
        <v>1</v>
      </c>
      <c r="BK60" s="26" t="str">
        <f t="shared" ca="1" si="19"/>
        <v>4 Th,1 Bln,23 Hr</v>
      </c>
      <c r="BL60" s="4" t="str">
        <f>VLOOKUP(C60,[1]dbase!$C$3:$AW$827,38,FALSE)</f>
        <v>-</v>
      </c>
    </row>
    <row r="61" spans="1:64" x14ac:dyDescent="0.25">
      <c r="A61" s="24">
        <f t="shared" si="0"/>
        <v>58</v>
      </c>
      <c r="B61" s="31" t="s">
        <v>431</v>
      </c>
      <c r="C61" s="24">
        <v>835763</v>
      </c>
      <c r="D61" s="24" t="s">
        <v>281</v>
      </c>
      <c r="E61" s="26">
        <v>30555</v>
      </c>
      <c r="F61" s="24" t="s">
        <v>65</v>
      </c>
      <c r="G61" s="24" t="s">
        <v>66</v>
      </c>
      <c r="H61" s="24" t="s">
        <v>228</v>
      </c>
      <c r="I61" s="24" t="s">
        <v>432</v>
      </c>
      <c r="J61" s="27"/>
      <c r="K61" s="24"/>
      <c r="L61" s="24"/>
      <c r="M61" s="24" t="s">
        <v>109</v>
      </c>
      <c r="N61" s="24" t="s">
        <v>71</v>
      </c>
      <c r="O61" s="24"/>
      <c r="P61" s="24">
        <v>2003</v>
      </c>
      <c r="Q61" s="26">
        <v>42932</v>
      </c>
      <c r="R61" s="26">
        <v>43055</v>
      </c>
      <c r="S61" s="26" t="s">
        <v>90</v>
      </c>
      <c r="T61" s="28" t="s">
        <v>433</v>
      </c>
      <c r="U61" s="28" t="s">
        <v>433</v>
      </c>
      <c r="V61" s="26" t="s">
        <v>80</v>
      </c>
      <c r="W61" s="28" t="s">
        <v>434</v>
      </c>
      <c r="X61" s="28" t="s">
        <v>93</v>
      </c>
      <c r="Y61" s="26" t="s">
        <v>78</v>
      </c>
      <c r="Z61" s="29">
        <v>6</v>
      </c>
      <c r="AA61" s="29">
        <v>1</v>
      </c>
      <c r="AB61" s="26">
        <v>44424</v>
      </c>
      <c r="AC61" s="30">
        <v>4500000</v>
      </c>
      <c r="AD61" s="30">
        <v>500000</v>
      </c>
      <c r="AE61" s="30">
        <v>291100</v>
      </c>
      <c r="AF61" s="30">
        <v>152000</v>
      </c>
      <c r="AG61" s="30">
        <f t="shared" si="1"/>
        <v>443100</v>
      </c>
      <c r="AH61" s="30">
        <v>0</v>
      </c>
      <c r="AI61" s="30">
        <f t="shared" si="2"/>
        <v>5443100</v>
      </c>
      <c r="AJ61" s="30">
        <f t="shared" si="3"/>
        <v>3375000</v>
      </c>
      <c r="AK61" s="30">
        <f t="shared" si="4"/>
        <v>375000</v>
      </c>
      <c r="AL61" s="30">
        <f t="shared" si="5"/>
        <v>291100</v>
      </c>
      <c r="AM61" s="30">
        <f t="shared" si="6"/>
        <v>152000</v>
      </c>
      <c r="AN61" s="30">
        <f t="shared" si="7"/>
        <v>443100</v>
      </c>
      <c r="AO61" s="30">
        <f t="shared" si="8"/>
        <v>0</v>
      </c>
      <c r="AP61" s="30">
        <f t="shared" si="9"/>
        <v>4193100</v>
      </c>
      <c r="AQ61" s="30">
        <f t="shared" si="10"/>
        <v>179000</v>
      </c>
      <c r="AR61" s="26" t="s">
        <v>79</v>
      </c>
      <c r="AS61" s="26" t="s">
        <v>80</v>
      </c>
      <c r="AT61" s="26"/>
      <c r="AU61" s="26" t="s">
        <v>80</v>
      </c>
      <c r="AV61" s="26" t="s">
        <v>94</v>
      </c>
      <c r="AW61" s="26" t="s">
        <v>210</v>
      </c>
      <c r="AX61" s="26" t="s">
        <v>83</v>
      </c>
      <c r="AY61" s="26" t="s">
        <v>83</v>
      </c>
      <c r="AZ61" s="26" t="s">
        <v>80</v>
      </c>
      <c r="BA61" s="26" t="s">
        <v>84</v>
      </c>
      <c r="BB61" s="26" t="s">
        <v>85</v>
      </c>
      <c r="BC61" s="26" t="str">
        <f t="shared" si="11"/>
        <v>C</v>
      </c>
      <c r="BD61" s="26" t="str">
        <f t="shared" ca="1" si="12"/>
        <v>39 Th,2 Bln,28 Hr</v>
      </c>
      <c r="BE61" s="29">
        <f t="shared" ca="1" si="13"/>
        <v>39</v>
      </c>
      <c r="BF61" s="29">
        <f t="shared" ca="1" si="14"/>
        <v>2</v>
      </c>
      <c r="BG61" s="29">
        <f t="shared" ca="1" si="15"/>
        <v>28</v>
      </c>
      <c r="BH61" s="26" t="str">
        <f t="shared" ca="1" si="16"/>
        <v>5 Th,4 Bln,8 Hr</v>
      </c>
      <c r="BI61" s="24">
        <f t="shared" ca="1" si="17"/>
        <v>5</v>
      </c>
      <c r="BJ61" s="24">
        <f t="shared" ca="1" si="18"/>
        <v>4</v>
      </c>
      <c r="BK61" s="26" t="str">
        <f t="shared" ca="1" si="19"/>
        <v>5 Th,0 Bln,8 Hr</v>
      </c>
      <c r="BL61" s="4" t="str">
        <f>VLOOKUP(C61,[1]dbase!$C$3:$AW$827,38,FALSE)</f>
        <v>-</v>
      </c>
    </row>
    <row r="62" spans="1:64" x14ac:dyDescent="0.25">
      <c r="A62" s="24">
        <f t="shared" si="0"/>
        <v>59</v>
      </c>
      <c r="B62" s="31" t="s">
        <v>435</v>
      </c>
      <c r="C62" s="24">
        <v>736053</v>
      </c>
      <c r="D62" s="24" t="s">
        <v>436</v>
      </c>
      <c r="E62" s="26">
        <v>26930</v>
      </c>
      <c r="F62" s="24" t="s">
        <v>65</v>
      </c>
      <c r="G62" s="24" t="s">
        <v>66</v>
      </c>
      <c r="H62" s="24" t="s">
        <v>88</v>
      </c>
      <c r="I62" s="24" t="s">
        <v>437</v>
      </c>
      <c r="J62" s="27" t="s">
        <v>438</v>
      </c>
      <c r="K62" s="24"/>
      <c r="L62" s="24"/>
      <c r="M62" s="24" t="s">
        <v>109</v>
      </c>
      <c r="N62" s="24" t="s">
        <v>80</v>
      </c>
      <c r="O62" s="24"/>
      <c r="P62" s="24" t="s">
        <v>80</v>
      </c>
      <c r="Q62" s="26">
        <v>43374</v>
      </c>
      <c r="R62" s="26">
        <v>43374</v>
      </c>
      <c r="S62" s="26" t="s">
        <v>90</v>
      </c>
      <c r="T62" s="28" t="s">
        <v>439</v>
      </c>
      <c r="U62" s="28" t="s">
        <v>439</v>
      </c>
      <c r="V62" s="26">
        <v>44105</v>
      </c>
      <c r="W62" s="28" t="s">
        <v>440</v>
      </c>
      <c r="X62" s="28" t="s">
        <v>140</v>
      </c>
      <c r="Y62" s="26" t="s">
        <v>78</v>
      </c>
      <c r="Z62" s="29">
        <v>4</v>
      </c>
      <c r="AA62" s="34">
        <v>4</v>
      </c>
      <c r="AB62" s="26">
        <v>44424</v>
      </c>
      <c r="AC62" s="30">
        <v>6900000</v>
      </c>
      <c r="AD62" s="30">
        <v>766667</v>
      </c>
      <c r="AE62" s="30">
        <v>0</v>
      </c>
      <c r="AF62" s="30">
        <v>2698965.8099999987</v>
      </c>
      <c r="AG62" s="30">
        <f t="shared" si="1"/>
        <v>2698965.8099999987</v>
      </c>
      <c r="AH62" s="30">
        <v>2079770</v>
      </c>
      <c r="AI62" s="30">
        <f t="shared" si="2"/>
        <v>12445402.809999999</v>
      </c>
      <c r="AJ62" s="30">
        <f t="shared" si="3"/>
        <v>5175000</v>
      </c>
      <c r="AK62" s="30">
        <f t="shared" si="4"/>
        <v>575000.25</v>
      </c>
      <c r="AL62" s="30">
        <f t="shared" si="5"/>
        <v>0</v>
      </c>
      <c r="AM62" s="30">
        <f t="shared" si="6"/>
        <v>2698965.8099999987</v>
      </c>
      <c r="AN62" s="30">
        <f t="shared" si="7"/>
        <v>2698965.8099999987</v>
      </c>
      <c r="AO62" s="30">
        <f t="shared" si="8"/>
        <v>1039885</v>
      </c>
      <c r="AP62" s="30">
        <f t="shared" si="9"/>
        <v>9488851.0599999987</v>
      </c>
      <c r="AQ62" s="30">
        <f t="shared" si="10"/>
        <v>0</v>
      </c>
      <c r="AR62" s="26" t="s">
        <v>79</v>
      </c>
      <c r="AS62" s="26" t="s">
        <v>80</v>
      </c>
      <c r="AT62" s="26"/>
      <c r="AU62" s="26" t="s">
        <v>80</v>
      </c>
      <c r="AV62" s="26" t="s">
        <v>141</v>
      </c>
      <c r="AW62" s="26" t="s">
        <v>80</v>
      </c>
      <c r="AX62" s="26" t="s">
        <v>83</v>
      </c>
      <c r="AY62" s="26" t="s">
        <v>83</v>
      </c>
      <c r="AZ62" s="26" t="s">
        <v>80</v>
      </c>
      <c r="BA62" s="26" t="s">
        <v>84</v>
      </c>
      <c r="BB62" s="26" t="s">
        <v>85</v>
      </c>
      <c r="BC62" s="26" t="str">
        <f t="shared" si="11"/>
        <v>C</v>
      </c>
      <c r="BD62" s="26" t="str">
        <f t="shared" ca="1" si="12"/>
        <v>49 Th,2 Bln,1 Hr</v>
      </c>
      <c r="BE62" s="29">
        <f t="shared" ca="1" si="13"/>
        <v>49</v>
      </c>
      <c r="BF62" s="29">
        <f t="shared" ca="1" si="14"/>
        <v>2</v>
      </c>
      <c r="BG62" s="29">
        <f t="shared" ca="1" si="15"/>
        <v>1</v>
      </c>
      <c r="BH62" s="26" t="str">
        <f t="shared" ca="1" si="16"/>
        <v>4 Th,1 Bln,23 Hr</v>
      </c>
      <c r="BI62" s="24">
        <f t="shared" ca="1" si="17"/>
        <v>4</v>
      </c>
      <c r="BJ62" s="24">
        <f t="shared" ca="1" si="18"/>
        <v>1</v>
      </c>
      <c r="BK62" s="26" t="str">
        <f t="shared" ca="1" si="19"/>
        <v>4 Th,1 Bln,23 Hr</v>
      </c>
      <c r="BL62" s="4" t="str">
        <f>VLOOKUP(C62,[1]dbase!$C$3:$AW$827,38,FALSE)</f>
        <v>-</v>
      </c>
    </row>
    <row r="63" spans="1:64" x14ac:dyDescent="0.25">
      <c r="A63" s="24">
        <f t="shared" si="0"/>
        <v>60</v>
      </c>
      <c r="B63" s="31" t="s">
        <v>441</v>
      </c>
      <c r="C63" s="24">
        <v>696083</v>
      </c>
      <c r="D63" s="24" t="s">
        <v>174</v>
      </c>
      <c r="E63" s="26">
        <v>25244</v>
      </c>
      <c r="F63" s="24" t="s">
        <v>65</v>
      </c>
      <c r="G63" s="24" t="s">
        <v>66</v>
      </c>
      <c r="H63" s="24" t="s">
        <v>133</v>
      </c>
      <c r="I63" s="24" t="s">
        <v>442</v>
      </c>
      <c r="J63" s="27" t="s">
        <v>443</v>
      </c>
      <c r="K63" s="24"/>
      <c r="L63" s="24"/>
      <c r="M63" s="24" t="s">
        <v>109</v>
      </c>
      <c r="N63" s="24" t="s">
        <v>80</v>
      </c>
      <c r="O63" s="24"/>
      <c r="P63" s="24" t="s">
        <v>80</v>
      </c>
      <c r="Q63" s="26">
        <v>43374</v>
      </c>
      <c r="R63" s="26">
        <v>43374</v>
      </c>
      <c r="S63" s="26" t="s">
        <v>90</v>
      </c>
      <c r="T63" s="28" t="s">
        <v>261</v>
      </c>
      <c r="U63" s="28" t="s">
        <v>261</v>
      </c>
      <c r="V63" s="26">
        <v>44105</v>
      </c>
      <c r="W63" s="28" t="s">
        <v>139</v>
      </c>
      <c r="X63" s="28" t="s">
        <v>140</v>
      </c>
      <c r="Y63" s="26" t="s">
        <v>78</v>
      </c>
      <c r="Z63" s="29">
        <v>6</v>
      </c>
      <c r="AA63" s="29">
        <v>1</v>
      </c>
      <c r="AB63" s="26">
        <v>44424</v>
      </c>
      <c r="AC63" s="30">
        <v>4500000</v>
      </c>
      <c r="AD63" s="30">
        <v>500000</v>
      </c>
      <c r="AE63" s="30">
        <v>0</v>
      </c>
      <c r="AF63" s="30">
        <v>592600</v>
      </c>
      <c r="AG63" s="30">
        <f t="shared" si="1"/>
        <v>592600</v>
      </c>
      <c r="AH63" s="30">
        <v>0</v>
      </c>
      <c r="AI63" s="30">
        <f t="shared" si="2"/>
        <v>5592600</v>
      </c>
      <c r="AJ63" s="30">
        <f t="shared" si="3"/>
        <v>3375000</v>
      </c>
      <c r="AK63" s="30">
        <f t="shared" si="4"/>
        <v>375000</v>
      </c>
      <c r="AL63" s="30">
        <f t="shared" si="5"/>
        <v>0</v>
      </c>
      <c r="AM63" s="30">
        <f t="shared" si="6"/>
        <v>592600</v>
      </c>
      <c r="AN63" s="30">
        <f t="shared" si="7"/>
        <v>592600</v>
      </c>
      <c r="AO63" s="30">
        <f t="shared" si="8"/>
        <v>0</v>
      </c>
      <c r="AP63" s="30">
        <f t="shared" si="9"/>
        <v>4342600</v>
      </c>
      <c r="AQ63" s="30">
        <f t="shared" si="10"/>
        <v>29500</v>
      </c>
      <c r="AR63" s="26" t="s">
        <v>79</v>
      </c>
      <c r="AS63" s="26" t="s">
        <v>80</v>
      </c>
      <c r="AT63" s="26"/>
      <c r="AU63" s="26" t="s">
        <v>80</v>
      </c>
      <c r="AV63" s="26" t="s">
        <v>141</v>
      </c>
      <c r="AW63" s="26" t="s">
        <v>80</v>
      </c>
      <c r="AX63" s="26" t="s">
        <v>82</v>
      </c>
      <c r="AY63" s="26" t="s">
        <v>82</v>
      </c>
      <c r="AZ63" s="26" t="s">
        <v>80</v>
      </c>
      <c r="BA63" s="26" t="s">
        <v>84</v>
      </c>
      <c r="BB63" s="26" t="s">
        <v>85</v>
      </c>
      <c r="BC63" s="26" t="str">
        <f t="shared" si="11"/>
        <v>C</v>
      </c>
      <c r="BD63" s="26" t="str">
        <f t="shared" ca="1" si="12"/>
        <v>53 Th,9 Bln,14 Hr</v>
      </c>
      <c r="BE63" s="29">
        <f t="shared" ca="1" si="13"/>
        <v>53</v>
      </c>
      <c r="BF63" s="29">
        <f t="shared" ca="1" si="14"/>
        <v>9</v>
      </c>
      <c r="BG63" s="29">
        <f t="shared" ca="1" si="15"/>
        <v>14</v>
      </c>
      <c r="BH63" s="26" t="str">
        <f t="shared" ca="1" si="16"/>
        <v>4 Th,1 Bln,23 Hr</v>
      </c>
      <c r="BI63" s="24">
        <f t="shared" ca="1" si="17"/>
        <v>4</v>
      </c>
      <c r="BJ63" s="24">
        <f t="shared" ca="1" si="18"/>
        <v>1</v>
      </c>
      <c r="BK63" s="26" t="str">
        <f t="shared" ca="1" si="19"/>
        <v>4 Th,1 Bln,23 Hr</v>
      </c>
      <c r="BL63" s="4" t="str">
        <f>VLOOKUP(C63,[1]dbase!$C$3:$AW$827,38,FALSE)</f>
        <v>-</v>
      </c>
    </row>
    <row r="64" spans="1:64" x14ac:dyDescent="0.25">
      <c r="A64" s="24">
        <f t="shared" si="0"/>
        <v>61</v>
      </c>
      <c r="B64" s="31" t="s">
        <v>444</v>
      </c>
      <c r="C64" s="24">
        <v>796008</v>
      </c>
      <c r="D64" s="24" t="s">
        <v>174</v>
      </c>
      <c r="E64" s="26">
        <v>29100</v>
      </c>
      <c r="F64" s="24" t="s">
        <v>65</v>
      </c>
      <c r="G64" s="24" t="s">
        <v>66</v>
      </c>
      <c r="H64" s="24" t="s">
        <v>133</v>
      </c>
      <c r="I64" s="24" t="s">
        <v>445</v>
      </c>
      <c r="J64" s="27"/>
      <c r="K64" s="24"/>
      <c r="L64" s="24"/>
      <c r="M64" s="24" t="s">
        <v>99</v>
      </c>
      <c r="N64" s="24" t="s">
        <v>446</v>
      </c>
      <c r="O64" s="24"/>
      <c r="P64" s="24" t="s">
        <v>80</v>
      </c>
      <c r="Q64" s="26">
        <v>43374</v>
      </c>
      <c r="R64" s="26">
        <v>43374</v>
      </c>
      <c r="S64" s="26" t="s">
        <v>90</v>
      </c>
      <c r="T64" s="28" t="s">
        <v>289</v>
      </c>
      <c r="U64" s="28" t="s">
        <v>289</v>
      </c>
      <c r="V64" s="26">
        <v>44105</v>
      </c>
      <c r="W64" s="28" t="s">
        <v>139</v>
      </c>
      <c r="X64" s="28" t="s">
        <v>140</v>
      </c>
      <c r="Y64" s="26" t="s">
        <v>78</v>
      </c>
      <c r="Z64" s="29">
        <v>6</v>
      </c>
      <c r="AA64" s="29">
        <v>2</v>
      </c>
      <c r="AB64" s="26">
        <v>44424</v>
      </c>
      <c r="AC64" s="30">
        <v>4900000</v>
      </c>
      <c r="AD64" s="30">
        <v>544444</v>
      </c>
      <c r="AE64" s="30">
        <v>0</v>
      </c>
      <c r="AF64" s="30">
        <v>772555.55555555597</v>
      </c>
      <c r="AG64" s="30">
        <f t="shared" si="1"/>
        <v>772555.55555555597</v>
      </c>
      <c r="AH64" s="30">
        <v>0</v>
      </c>
      <c r="AI64" s="30">
        <f t="shared" si="2"/>
        <v>6216999.555555556</v>
      </c>
      <c r="AJ64" s="30">
        <f t="shared" si="3"/>
        <v>3675000</v>
      </c>
      <c r="AK64" s="30">
        <f t="shared" si="4"/>
        <v>408333</v>
      </c>
      <c r="AL64" s="30">
        <f t="shared" si="5"/>
        <v>0</v>
      </c>
      <c r="AM64" s="30">
        <f t="shared" si="6"/>
        <v>772555.55555555597</v>
      </c>
      <c r="AN64" s="30">
        <f t="shared" si="7"/>
        <v>772555.55555555597</v>
      </c>
      <c r="AO64" s="30">
        <f t="shared" si="8"/>
        <v>0</v>
      </c>
      <c r="AP64" s="30">
        <f t="shared" si="9"/>
        <v>4855888.555555556</v>
      </c>
      <c r="AQ64" s="30">
        <f t="shared" si="10"/>
        <v>0</v>
      </c>
      <c r="AR64" s="26" t="s">
        <v>79</v>
      </c>
      <c r="AS64" s="26" t="s">
        <v>80</v>
      </c>
      <c r="AT64" s="26"/>
      <c r="AU64" s="26" t="s">
        <v>80</v>
      </c>
      <c r="AV64" s="26" t="s">
        <v>141</v>
      </c>
      <c r="AW64" s="26" t="s">
        <v>80</v>
      </c>
      <c r="AX64" s="26" t="s">
        <v>82</v>
      </c>
      <c r="AY64" s="26" t="s">
        <v>82</v>
      </c>
      <c r="AZ64" s="26" t="s">
        <v>80</v>
      </c>
      <c r="BA64" s="26" t="s">
        <v>84</v>
      </c>
      <c r="BB64" s="26" t="s">
        <v>106</v>
      </c>
      <c r="BC64" s="26" t="str">
        <f t="shared" si="11"/>
        <v>C</v>
      </c>
      <c r="BD64" s="26" t="str">
        <f t="shared" ca="1" si="12"/>
        <v>43 Th,2 Bln,22 Hr</v>
      </c>
      <c r="BE64" s="29">
        <f t="shared" ca="1" si="13"/>
        <v>43</v>
      </c>
      <c r="BF64" s="29">
        <f t="shared" ca="1" si="14"/>
        <v>2</v>
      </c>
      <c r="BG64" s="29">
        <f t="shared" ca="1" si="15"/>
        <v>22</v>
      </c>
      <c r="BH64" s="26" t="str">
        <f t="shared" ca="1" si="16"/>
        <v>4 Th,1 Bln,23 Hr</v>
      </c>
      <c r="BI64" s="24">
        <f t="shared" ca="1" si="17"/>
        <v>4</v>
      </c>
      <c r="BJ64" s="24">
        <f t="shared" ca="1" si="18"/>
        <v>1</v>
      </c>
      <c r="BK64" s="26" t="str">
        <f t="shared" ca="1" si="19"/>
        <v>4 Th,1 Bln,23 Hr</v>
      </c>
      <c r="BL64" s="4" t="str">
        <f>VLOOKUP(C64,[1]dbase!$C$3:$AW$827,38,FALSE)</f>
        <v>-</v>
      </c>
    </row>
    <row r="65" spans="1:64" x14ac:dyDescent="0.25">
      <c r="A65" s="24">
        <f t="shared" si="0"/>
        <v>62</v>
      </c>
      <c r="B65" s="31" t="s">
        <v>447</v>
      </c>
      <c r="C65" s="24">
        <v>806128</v>
      </c>
      <c r="D65" s="24" t="s">
        <v>174</v>
      </c>
      <c r="E65" s="26">
        <v>29573</v>
      </c>
      <c r="F65" s="24" t="s">
        <v>65</v>
      </c>
      <c r="G65" s="24" t="s">
        <v>66</v>
      </c>
      <c r="H65" s="24" t="s">
        <v>133</v>
      </c>
      <c r="I65" s="24" t="s">
        <v>448</v>
      </c>
      <c r="J65" s="27" t="s">
        <v>449</v>
      </c>
      <c r="K65" s="24"/>
      <c r="L65" s="24"/>
      <c r="M65" s="24" t="s">
        <v>70</v>
      </c>
      <c r="N65" s="24" t="s">
        <v>301</v>
      </c>
      <c r="O65" s="24"/>
      <c r="P65" s="24" t="s">
        <v>80</v>
      </c>
      <c r="Q65" s="26">
        <v>43374</v>
      </c>
      <c r="R65" s="26">
        <v>43374</v>
      </c>
      <c r="S65" s="26" t="s">
        <v>90</v>
      </c>
      <c r="T65" s="28" t="s">
        <v>138</v>
      </c>
      <c r="U65" s="28" t="s">
        <v>138</v>
      </c>
      <c r="V65" s="26">
        <v>44105</v>
      </c>
      <c r="W65" s="28" t="s">
        <v>430</v>
      </c>
      <c r="X65" s="28" t="s">
        <v>140</v>
      </c>
      <c r="Y65" s="26" t="s">
        <v>78</v>
      </c>
      <c r="Z65" s="29">
        <v>6</v>
      </c>
      <c r="AA65" s="29">
        <v>1</v>
      </c>
      <c r="AB65" s="26">
        <v>44424</v>
      </c>
      <c r="AC65" s="30">
        <v>4500000</v>
      </c>
      <c r="AD65" s="30">
        <v>500000</v>
      </c>
      <c r="AE65" s="30">
        <v>0</v>
      </c>
      <c r="AF65" s="30">
        <v>592600</v>
      </c>
      <c r="AG65" s="30">
        <f t="shared" si="1"/>
        <v>592600</v>
      </c>
      <c r="AH65" s="30">
        <v>0</v>
      </c>
      <c r="AI65" s="30">
        <f t="shared" si="2"/>
        <v>5592600</v>
      </c>
      <c r="AJ65" s="30">
        <f t="shared" si="3"/>
        <v>2250000</v>
      </c>
      <c r="AK65" s="30">
        <f t="shared" si="4"/>
        <v>0</v>
      </c>
      <c r="AL65" s="30">
        <f t="shared" si="5"/>
        <v>0</v>
      </c>
      <c r="AM65" s="30">
        <f t="shared" si="6"/>
        <v>0</v>
      </c>
      <c r="AN65" s="30">
        <f t="shared" si="7"/>
        <v>0</v>
      </c>
      <c r="AO65" s="30">
        <f t="shared" si="8"/>
        <v>0</v>
      </c>
      <c r="AP65" s="30">
        <f t="shared" si="9"/>
        <v>2250000</v>
      </c>
      <c r="AQ65" s="30">
        <f t="shared" si="10"/>
        <v>2122100</v>
      </c>
      <c r="AR65" s="26" t="s">
        <v>79</v>
      </c>
      <c r="AS65" s="26" t="s">
        <v>114</v>
      </c>
      <c r="AT65" s="26"/>
      <c r="AU65" s="26">
        <v>44516</v>
      </c>
      <c r="AV65" s="26" t="s">
        <v>141</v>
      </c>
      <c r="AW65" s="26" t="s">
        <v>80</v>
      </c>
      <c r="AX65" s="26" t="s">
        <v>82</v>
      </c>
      <c r="AY65" s="26" t="s">
        <v>82</v>
      </c>
      <c r="AZ65" s="26" t="s">
        <v>80</v>
      </c>
      <c r="BA65" s="26" t="s">
        <v>84</v>
      </c>
      <c r="BB65" s="26" t="s">
        <v>85</v>
      </c>
      <c r="BC65" s="26" t="str">
        <f t="shared" si="11"/>
        <v>F</v>
      </c>
      <c r="BD65" s="26" t="str">
        <f t="shared" ca="1" si="12"/>
        <v>41 Th,11 Bln,6 Hr</v>
      </c>
      <c r="BE65" s="29">
        <f t="shared" ca="1" si="13"/>
        <v>41</v>
      </c>
      <c r="BF65" s="29">
        <f t="shared" ca="1" si="14"/>
        <v>11</v>
      </c>
      <c r="BG65" s="29">
        <f t="shared" ca="1" si="15"/>
        <v>6</v>
      </c>
      <c r="BH65" s="26" t="str">
        <f t="shared" ca="1" si="16"/>
        <v>4 Th,1 Bln,23 Hr</v>
      </c>
      <c r="BI65" s="24">
        <f t="shared" ca="1" si="17"/>
        <v>4</v>
      </c>
      <c r="BJ65" s="24">
        <f t="shared" ca="1" si="18"/>
        <v>1</v>
      </c>
      <c r="BK65" s="26" t="str">
        <f t="shared" ca="1" si="19"/>
        <v>4 Th,1 Bln,23 Hr</v>
      </c>
      <c r="BL65" s="4" t="str">
        <f>VLOOKUP(C65,[1]dbase!$C$3:$AW$827,38,FALSE)</f>
        <v>H</v>
      </c>
    </row>
    <row r="66" spans="1:64" x14ac:dyDescent="0.25">
      <c r="A66" s="24">
        <f t="shared" si="0"/>
        <v>63</v>
      </c>
      <c r="B66" s="31" t="s">
        <v>450</v>
      </c>
      <c r="C66" s="24">
        <v>674852</v>
      </c>
      <c r="D66" s="24" t="s">
        <v>354</v>
      </c>
      <c r="E66" s="26">
        <v>24482</v>
      </c>
      <c r="F66" s="24" t="s">
        <v>65</v>
      </c>
      <c r="G66" s="24" t="s">
        <v>66</v>
      </c>
      <c r="H66" s="24" t="s">
        <v>88</v>
      </c>
      <c r="I66" s="24" t="s">
        <v>451</v>
      </c>
      <c r="J66" s="27"/>
      <c r="K66" s="24"/>
      <c r="L66" s="24"/>
      <c r="M66" s="24" t="s">
        <v>109</v>
      </c>
      <c r="N66" s="24" t="s">
        <v>120</v>
      </c>
      <c r="O66" s="24"/>
      <c r="P66" s="24">
        <v>1987</v>
      </c>
      <c r="Q66" s="26">
        <v>32875</v>
      </c>
      <c r="R66" s="26">
        <v>33558</v>
      </c>
      <c r="S66" s="26" t="s">
        <v>90</v>
      </c>
      <c r="T66" s="28" t="s">
        <v>452</v>
      </c>
      <c r="U66" s="28" t="s">
        <v>452</v>
      </c>
      <c r="V66" s="26" t="s">
        <v>80</v>
      </c>
      <c r="W66" s="28" t="s">
        <v>399</v>
      </c>
      <c r="X66" s="28" t="s">
        <v>123</v>
      </c>
      <c r="Y66" s="26" t="s">
        <v>78</v>
      </c>
      <c r="Z66" s="29">
        <v>4</v>
      </c>
      <c r="AA66" s="29">
        <v>4</v>
      </c>
      <c r="AB66" s="26">
        <v>44424</v>
      </c>
      <c r="AC66" s="30">
        <v>6900000</v>
      </c>
      <c r="AD66" s="30">
        <v>766667</v>
      </c>
      <c r="AE66" s="30">
        <v>988183.33333333302</v>
      </c>
      <c r="AF66" s="30">
        <v>-377770</v>
      </c>
      <c r="AG66" s="30">
        <f t="shared" si="1"/>
        <v>610413.33333333302</v>
      </c>
      <c r="AH66" s="30">
        <v>2079770</v>
      </c>
      <c r="AI66" s="30">
        <f t="shared" si="2"/>
        <v>10356850.333333332</v>
      </c>
      <c r="AJ66" s="30">
        <f t="shared" si="3"/>
        <v>5175000</v>
      </c>
      <c r="AK66" s="30">
        <f t="shared" si="4"/>
        <v>575000.25</v>
      </c>
      <c r="AL66" s="30">
        <f t="shared" si="5"/>
        <v>988183.33333333302</v>
      </c>
      <c r="AM66" s="30">
        <f t="shared" si="6"/>
        <v>-377770</v>
      </c>
      <c r="AN66" s="30">
        <f t="shared" si="7"/>
        <v>610413.33333333302</v>
      </c>
      <c r="AO66" s="30">
        <f t="shared" si="8"/>
        <v>1039885</v>
      </c>
      <c r="AP66" s="30">
        <f t="shared" si="9"/>
        <v>7400298.583333333</v>
      </c>
      <c r="AQ66" s="30">
        <f t="shared" si="10"/>
        <v>0</v>
      </c>
      <c r="AR66" s="26" t="s">
        <v>79</v>
      </c>
      <c r="AS66" s="26" t="s">
        <v>80</v>
      </c>
      <c r="AT66" s="26"/>
      <c r="AU66" s="26" t="s">
        <v>80</v>
      </c>
      <c r="AV66" s="26" t="s">
        <v>124</v>
      </c>
      <c r="AW66" s="26" t="s">
        <v>80</v>
      </c>
      <c r="AX66" s="26" t="s">
        <v>83</v>
      </c>
      <c r="AY66" s="26" t="s">
        <v>83</v>
      </c>
      <c r="AZ66" s="26" t="s">
        <v>125</v>
      </c>
      <c r="BA66" s="26" t="s">
        <v>84</v>
      </c>
      <c r="BB66" s="26" t="s">
        <v>85</v>
      </c>
      <c r="BC66" s="26" t="str">
        <f t="shared" si="11"/>
        <v>C</v>
      </c>
      <c r="BD66" s="26" t="str">
        <f t="shared" ca="1" si="12"/>
        <v>55 Th,10 Bln,14 Hr</v>
      </c>
      <c r="BE66" s="29">
        <f t="shared" ca="1" si="13"/>
        <v>55</v>
      </c>
      <c r="BF66" s="29">
        <f t="shared" ca="1" si="14"/>
        <v>10</v>
      </c>
      <c r="BG66" s="29">
        <f t="shared" ca="1" si="15"/>
        <v>14</v>
      </c>
      <c r="BH66" s="26" t="str">
        <f t="shared" ca="1" si="16"/>
        <v>32 Th,10 Bln,22 Hr</v>
      </c>
      <c r="BI66" s="24">
        <f t="shared" ca="1" si="17"/>
        <v>32</v>
      </c>
      <c r="BJ66" s="24">
        <f t="shared" ca="1" si="18"/>
        <v>10</v>
      </c>
      <c r="BK66" s="26" t="str">
        <f t="shared" ca="1" si="19"/>
        <v>31 Th,0 Bln,8 Hr</v>
      </c>
      <c r="BL66" s="4" t="str">
        <f>VLOOKUP(C66,[1]dbase!$C$3:$AW$827,38,FALSE)</f>
        <v>-</v>
      </c>
    </row>
    <row r="67" spans="1:64" x14ac:dyDescent="0.25">
      <c r="A67" s="24">
        <f t="shared" si="0"/>
        <v>64</v>
      </c>
      <c r="B67" s="31" t="s">
        <v>453</v>
      </c>
      <c r="C67" s="24">
        <v>675959</v>
      </c>
      <c r="D67" s="24" t="s">
        <v>174</v>
      </c>
      <c r="E67" s="26">
        <v>24666</v>
      </c>
      <c r="F67" s="24" t="s">
        <v>65</v>
      </c>
      <c r="G67" s="24" t="s">
        <v>66</v>
      </c>
      <c r="H67" s="24" t="s">
        <v>133</v>
      </c>
      <c r="I67" s="24" t="s">
        <v>454</v>
      </c>
      <c r="J67" s="27" t="s">
        <v>455</v>
      </c>
      <c r="K67" s="24"/>
      <c r="L67" s="24"/>
      <c r="M67" s="24" t="s">
        <v>109</v>
      </c>
      <c r="N67" s="24" t="s">
        <v>80</v>
      </c>
      <c r="O67" s="24"/>
      <c r="P67" s="24" t="s">
        <v>80</v>
      </c>
      <c r="Q67" s="26">
        <v>43374</v>
      </c>
      <c r="R67" s="26">
        <v>43374</v>
      </c>
      <c r="S67" s="26" t="s">
        <v>90</v>
      </c>
      <c r="T67" s="28" t="s">
        <v>456</v>
      </c>
      <c r="U67" s="28" t="s">
        <v>456</v>
      </c>
      <c r="V67" s="26">
        <v>44105</v>
      </c>
      <c r="W67" s="28" t="s">
        <v>139</v>
      </c>
      <c r="X67" s="28" t="s">
        <v>140</v>
      </c>
      <c r="Y67" s="26" t="s">
        <v>78</v>
      </c>
      <c r="Z67" s="29">
        <v>6</v>
      </c>
      <c r="AA67" s="29">
        <v>1</v>
      </c>
      <c r="AB67" s="26">
        <v>44424</v>
      </c>
      <c r="AC67" s="30">
        <v>4500000</v>
      </c>
      <c r="AD67" s="30">
        <v>500000</v>
      </c>
      <c r="AE67" s="30">
        <v>0</v>
      </c>
      <c r="AF67" s="30">
        <v>253100</v>
      </c>
      <c r="AG67" s="30">
        <f t="shared" si="1"/>
        <v>253100</v>
      </c>
      <c r="AH67" s="30">
        <v>0</v>
      </c>
      <c r="AI67" s="30">
        <f t="shared" si="2"/>
        <v>5253100</v>
      </c>
      <c r="AJ67" s="30">
        <f t="shared" si="3"/>
        <v>2250000</v>
      </c>
      <c r="AK67" s="30">
        <f t="shared" si="4"/>
        <v>0</v>
      </c>
      <c r="AL67" s="30">
        <f t="shared" si="5"/>
        <v>0</v>
      </c>
      <c r="AM67" s="30">
        <f t="shared" si="6"/>
        <v>0</v>
      </c>
      <c r="AN67" s="30">
        <f t="shared" si="7"/>
        <v>0</v>
      </c>
      <c r="AO67" s="30">
        <f t="shared" si="8"/>
        <v>0</v>
      </c>
      <c r="AP67" s="30">
        <f t="shared" si="9"/>
        <v>2250000</v>
      </c>
      <c r="AQ67" s="30">
        <f t="shared" si="10"/>
        <v>2122100</v>
      </c>
      <c r="AR67" s="26" t="s">
        <v>79</v>
      </c>
      <c r="AS67" s="26" t="s">
        <v>114</v>
      </c>
      <c r="AT67" s="26"/>
      <c r="AU67" s="26">
        <v>44516</v>
      </c>
      <c r="AV67" s="26" t="s">
        <v>141</v>
      </c>
      <c r="AW67" s="26" t="s">
        <v>80</v>
      </c>
      <c r="AX67" s="26" t="s">
        <v>82</v>
      </c>
      <c r="AY67" s="26" t="s">
        <v>82</v>
      </c>
      <c r="AZ67" s="26" t="s">
        <v>80</v>
      </c>
      <c r="BA67" s="26" t="s">
        <v>84</v>
      </c>
      <c r="BB67" s="26" t="s">
        <v>85</v>
      </c>
      <c r="BC67" s="26" t="str">
        <f t="shared" si="11"/>
        <v>C</v>
      </c>
      <c r="BD67" s="26" t="str">
        <f t="shared" ca="1" si="12"/>
        <v>55 Th,4 Bln,11 Hr</v>
      </c>
      <c r="BE67" s="29">
        <f t="shared" ca="1" si="13"/>
        <v>55</v>
      </c>
      <c r="BF67" s="29">
        <f t="shared" ca="1" si="14"/>
        <v>4</v>
      </c>
      <c r="BG67" s="29">
        <f t="shared" ca="1" si="15"/>
        <v>11</v>
      </c>
      <c r="BH67" s="26" t="str">
        <f t="shared" ca="1" si="16"/>
        <v>4 Th,1 Bln,23 Hr</v>
      </c>
      <c r="BI67" s="24">
        <f t="shared" ca="1" si="17"/>
        <v>4</v>
      </c>
      <c r="BJ67" s="24">
        <f t="shared" ca="1" si="18"/>
        <v>1</v>
      </c>
      <c r="BK67" s="26" t="str">
        <f t="shared" ca="1" si="19"/>
        <v>4 Th,1 Bln,23 Hr</v>
      </c>
      <c r="BL67" s="4" t="str">
        <f>VLOOKUP(C67,[1]dbase!$C$3:$AW$827,38,FALSE)</f>
        <v>H</v>
      </c>
    </row>
    <row r="68" spans="1:64" x14ac:dyDescent="0.25">
      <c r="A68" s="24">
        <f t="shared" ref="A68:A131" si="20">IF(B68="","",ROW()-3)</f>
        <v>65</v>
      </c>
      <c r="B68" s="31" t="s">
        <v>457</v>
      </c>
      <c r="C68" s="24">
        <v>856325</v>
      </c>
      <c r="D68" s="24" t="s">
        <v>458</v>
      </c>
      <c r="E68" s="26">
        <v>31115</v>
      </c>
      <c r="F68" s="24" t="s">
        <v>65</v>
      </c>
      <c r="G68" s="24" t="s">
        <v>66</v>
      </c>
      <c r="H68" s="24" t="s">
        <v>279</v>
      </c>
      <c r="I68" s="24"/>
      <c r="J68" s="27"/>
      <c r="K68" s="24"/>
      <c r="L68" s="24"/>
      <c r="M68" s="24" t="s">
        <v>109</v>
      </c>
      <c r="N68" s="24" t="s">
        <v>71</v>
      </c>
      <c r="O68" s="24"/>
      <c r="P68" s="24" t="s">
        <v>80</v>
      </c>
      <c r="Q68" s="26">
        <v>43891</v>
      </c>
      <c r="R68" s="26">
        <v>44243</v>
      </c>
      <c r="S68" s="26" t="s">
        <v>90</v>
      </c>
      <c r="T68" s="28" t="s">
        <v>459</v>
      </c>
      <c r="U68" s="28" t="s">
        <v>459</v>
      </c>
      <c r="V68" s="26" t="s">
        <v>80</v>
      </c>
      <c r="W68" s="28" t="s">
        <v>145</v>
      </c>
      <c r="X68" s="28" t="s">
        <v>146</v>
      </c>
      <c r="Y68" s="26" t="s">
        <v>78</v>
      </c>
      <c r="Z68" s="29">
        <v>6</v>
      </c>
      <c r="AA68" s="29">
        <v>1</v>
      </c>
      <c r="AB68" s="26">
        <v>44424</v>
      </c>
      <c r="AC68" s="30">
        <v>4500000</v>
      </c>
      <c r="AD68" s="30">
        <v>500000</v>
      </c>
      <c r="AE68" s="30">
        <v>-116900</v>
      </c>
      <c r="AF68" s="30">
        <v>152000</v>
      </c>
      <c r="AG68" s="30">
        <f t="shared" ref="AG68:AG131" si="21">AE68+AF68</f>
        <v>35100</v>
      </c>
      <c r="AH68" s="30">
        <v>0</v>
      </c>
      <c r="AI68" s="30">
        <f t="shared" ref="AI68:AI131" si="22">AC68+AD68+AG68+AH68</f>
        <v>5035100</v>
      </c>
      <c r="AJ68" s="30">
        <f t="shared" ref="AJ68:AJ131" si="23">IF(AS68="-",AC68*0.75,IF(AS68="H",AC68*0.5))</f>
        <v>3375000</v>
      </c>
      <c r="AK68" s="30">
        <f t="shared" ref="AK68:AK131" si="24">IF(AS68="-",AD68*0.75,0)</f>
        <v>375000</v>
      </c>
      <c r="AL68" s="30">
        <f t="shared" ref="AL68:AL131" si="25">IF(AS68="-",AE68*1,0)</f>
        <v>-116900</v>
      </c>
      <c r="AM68" s="30">
        <f t="shared" ref="AM68:AM131" si="26">IF(AS68="-",AF68*1,0)</f>
        <v>152000</v>
      </c>
      <c r="AN68" s="30">
        <f t="shared" ref="AN68:AN131" si="27">AL68+AM68</f>
        <v>35100</v>
      </c>
      <c r="AO68" s="30">
        <f t="shared" ref="AO68:AO131" si="28">IF(AS68="-",AH68*0.5,0)</f>
        <v>0</v>
      </c>
      <c r="AP68" s="30">
        <f t="shared" ref="AP68:AP131" si="29">AJ68+AK68+AN68+AO68</f>
        <v>3785100</v>
      </c>
      <c r="AQ68" s="30">
        <f t="shared" ref="AQ68:AQ131" si="30">IF(AP68&lt;4372100,(4372100-AP68),0)</f>
        <v>587000</v>
      </c>
      <c r="AR68" s="24" t="s">
        <v>79</v>
      </c>
      <c r="AS68" s="24" t="s">
        <v>80</v>
      </c>
      <c r="AT68" s="24"/>
      <c r="AU68" s="26" t="s">
        <v>80</v>
      </c>
      <c r="AV68" s="24" t="s">
        <v>147</v>
      </c>
      <c r="AW68" s="24" t="s">
        <v>80</v>
      </c>
      <c r="AX68" s="24" t="s">
        <v>82</v>
      </c>
      <c r="AY68" s="24" t="s">
        <v>82</v>
      </c>
      <c r="AZ68" s="24" t="s">
        <v>80</v>
      </c>
      <c r="BA68" s="24" t="s">
        <v>84</v>
      </c>
      <c r="BB68" s="24" t="s">
        <v>85</v>
      </c>
      <c r="BC68" s="26" t="str">
        <f t="shared" ref="BC68:BC131" si="31">IF($M68="SD","A",IF($M68="SMP","B",IF($M68="SMK","C",IF($M68="D1","C",IF($M68="D2","C",IF($M68="SMA","C",IF($M68="D3","D",IF($M68="D4","E",IF($M68="S1","F",IF($M68="S2","G",""))))))))))</f>
        <v>C</v>
      </c>
      <c r="BD68" s="24" t="str">
        <f t="shared" ref="BD68:BD131" ca="1" si="32">IFERROR(DATEDIF(E68,$BD$3,"Y")&amp;" Th,"&amp;DATEDIF(E68,$BD$3,"YM")&amp;" Bln,"&amp;DATEDIF(E68,$BD$3,"MD")&amp;" Hr","")</f>
        <v>37 Th,8 Bln,15 Hr</v>
      </c>
      <c r="BE68" s="24">
        <f t="shared" ref="BE68:BE131" ca="1" si="33">IFERROR(DATEDIF(E68,$BD$3,"Y"),"")</f>
        <v>37</v>
      </c>
      <c r="BF68" s="24">
        <f t="shared" ref="BF68:BF131" ca="1" si="34">IFERROR(DATEDIF(E68,$BD$3,"YM"),"")</f>
        <v>8</v>
      </c>
      <c r="BG68" s="24">
        <f t="shared" ref="BG68:BG131" ca="1" si="35">IFERROR(DATEDIF(E68,$BD$3,"MD"),"")</f>
        <v>15</v>
      </c>
      <c r="BH68" s="24" t="str">
        <f t="shared" ref="BH68:BH131" ca="1" si="36">IFERROR(DATEDIF(Q68,$BD$3,"Y")&amp;" Th,"&amp;DATEDIF(Q68,$BD$3,"YM")&amp;" Bln,"&amp;DATEDIF(Q68,$BD$3,"MD")&amp;" Hr","")</f>
        <v>2 Th,8 Bln,23 Hr</v>
      </c>
      <c r="BI68" s="24">
        <f t="shared" ref="BI68:BI131" ca="1" si="37">IFERROR(DATEDIF(Q68,$BD$3,"Y"),"")</f>
        <v>2</v>
      </c>
      <c r="BJ68" s="24">
        <f t="shared" ref="BJ68:BJ131" ca="1" si="38">IFERROR(DATEDIF(Q68,$BD$3,"YM"),"")</f>
        <v>8</v>
      </c>
      <c r="BK68" s="24" t="str">
        <f t="shared" ref="BK68:BK131" ca="1" si="39">IFERROR(DATEDIF(R68,$BD$3,"Y")&amp;" Th,"&amp;DATEDIF(R68,$BD$3,"YM")&amp;" Bln,"&amp;DATEDIF(R68,$BD$3,"MD")&amp;" Hr","")</f>
        <v>1 Th,9 Bln,8 Hr</v>
      </c>
      <c r="BL68" s="4" t="str">
        <f>VLOOKUP(C68,[1]dbase!$C$3:$AW$827,38,FALSE)</f>
        <v>-</v>
      </c>
    </row>
    <row r="69" spans="1:64" x14ac:dyDescent="0.25">
      <c r="A69" s="24">
        <f t="shared" si="20"/>
        <v>66</v>
      </c>
      <c r="B69" s="31" t="s">
        <v>460</v>
      </c>
      <c r="C69" s="24">
        <v>915677</v>
      </c>
      <c r="D69" s="24" t="s">
        <v>127</v>
      </c>
      <c r="E69" s="26">
        <v>33321</v>
      </c>
      <c r="F69" s="24" t="s">
        <v>65</v>
      </c>
      <c r="G69" s="24" t="s">
        <v>66</v>
      </c>
      <c r="H69" s="24" t="s">
        <v>67</v>
      </c>
      <c r="I69" s="24" t="s">
        <v>461</v>
      </c>
      <c r="J69" s="27"/>
      <c r="K69" s="24"/>
      <c r="L69" s="24" t="s">
        <v>462</v>
      </c>
      <c r="M69" s="24" t="s">
        <v>70</v>
      </c>
      <c r="N69" s="24" t="s">
        <v>463</v>
      </c>
      <c r="O69" s="24"/>
      <c r="P69" s="24">
        <v>2015</v>
      </c>
      <c r="Q69" s="26">
        <v>42445</v>
      </c>
      <c r="R69" s="26">
        <v>42659</v>
      </c>
      <c r="S69" s="26" t="s">
        <v>213</v>
      </c>
      <c r="T69" s="28" t="s">
        <v>464</v>
      </c>
      <c r="U69" s="28" t="s">
        <v>465</v>
      </c>
      <c r="V69" s="26">
        <v>44571</v>
      </c>
      <c r="W69" s="28" t="s">
        <v>466</v>
      </c>
      <c r="X69" s="28" t="s">
        <v>311</v>
      </c>
      <c r="Y69" s="26" t="s">
        <v>103</v>
      </c>
      <c r="Z69" s="29">
        <v>3</v>
      </c>
      <c r="AA69" s="29">
        <v>4</v>
      </c>
      <c r="AB69" s="26">
        <v>44424</v>
      </c>
      <c r="AC69" s="30">
        <v>6900000</v>
      </c>
      <c r="AD69" s="30">
        <v>766667</v>
      </c>
      <c r="AE69" s="30">
        <v>813508</v>
      </c>
      <c r="AF69" s="30">
        <v>-20464</v>
      </c>
      <c r="AG69" s="30">
        <f t="shared" si="21"/>
        <v>793044</v>
      </c>
      <c r="AH69" s="30">
        <v>2175822</v>
      </c>
      <c r="AI69" s="30">
        <f t="shared" si="22"/>
        <v>10635533</v>
      </c>
      <c r="AJ69" s="30">
        <f t="shared" si="23"/>
        <v>5175000</v>
      </c>
      <c r="AK69" s="30">
        <f t="shared" si="24"/>
        <v>575000.25</v>
      </c>
      <c r="AL69" s="30">
        <f t="shared" si="25"/>
        <v>813508</v>
      </c>
      <c r="AM69" s="30">
        <f t="shared" si="26"/>
        <v>-20464</v>
      </c>
      <c r="AN69" s="30">
        <f t="shared" si="27"/>
        <v>793044</v>
      </c>
      <c r="AO69" s="30">
        <f t="shared" si="28"/>
        <v>1087911</v>
      </c>
      <c r="AP69" s="30">
        <f t="shared" si="29"/>
        <v>7630955.25</v>
      </c>
      <c r="AQ69" s="30">
        <f t="shared" si="30"/>
        <v>0</v>
      </c>
      <c r="AR69" s="26" t="s">
        <v>79</v>
      </c>
      <c r="AS69" s="26" t="s">
        <v>80</v>
      </c>
      <c r="AT69" s="26"/>
      <c r="AU69" s="26" t="s">
        <v>80</v>
      </c>
      <c r="AV69" s="26" t="s">
        <v>312</v>
      </c>
      <c r="AW69" s="26" t="s">
        <v>80</v>
      </c>
      <c r="AX69" s="26" t="s">
        <v>83</v>
      </c>
      <c r="AY69" s="26" t="s">
        <v>83</v>
      </c>
      <c r="AZ69" s="26" t="s">
        <v>80</v>
      </c>
      <c r="BA69" s="26" t="s">
        <v>84</v>
      </c>
      <c r="BB69" s="26" t="s">
        <v>106</v>
      </c>
      <c r="BC69" s="26" t="str">
        <f t="shared" si="31"/>
        <v>F</v>
      </c>
      <c r="BD69" s="26" t="str">
        <f t="shared" ca="1" si="32"/>
        <v>31 Th,8 Bln,0 Hr</v>
      </c>
      <c r="BE69" s="29">
        <f t="shared" ca="1" si="33"/>
        <v>31</v>
      </c>
      <c r="BF69" s="29">
        <f t="shared" ca="1" si="34"/>
        <v>8</v>
      </c>
      <c r="BG69" s="29">
        <f t="shared" ca="1" si="35"/>
        <v>0</v>
      </c>
      <c r="BH69" s="26" t="str">
        <f t="shared" ca="1" si="36"/>
        <v>6 Th,8 Bln,8 Hr</v>
      </c>
      <c r="BI69" s="24">
        <f t="shared" ca="1" si="37"/>
        <v>6</v>
      </c>
      <c r="BJ69" s="24">
        <f t="shared" ca="1" si="38"/>
        <v>8</v>
      </c>
      <c r="BK69" s="26" t="str">
        <f t="shared" ca="1" si="39"/>
        <v>6 Th,1 Bln,8 Hr</v>
      </c>
      <c r="BL69" s="4" t="str">
        <f>VLOOKUP(C69,[1]dbase!$C$3:$AW$827,38,FALSE)</f>
        <v>-</v>
      </c>
    </row>
    <row r="70" spans="1:64" x14ac:dyDescent="0.25">
      <c r="A70" s="24">
        <f t="shared" si="20"/>
        <v>67</v>
      </c>
      <c r="B70" s="31" t="s">
        <v>467</v>
      </c>
      <c r="C70" s="24">
        <v>816026</v>
      </c>
      <c r="D70" s="24" t="s">
        <v>174</v>
      </c>
      <c r="E70" s="26">
        <v>29850</v>
      </c>
      <c r="F70" s="24" t="s">
        <v>65</v>
      </c>
      <c r="G70" s="24" t="s">
        <v>66</v>
      </c>
      <c r="H70" s="24" t="s">
        <v>88</v>
      </c>
      <c r="I70" s="24" t="s">
        <v>468</v>
      </c>
      <c r="J70" s="27" t="s">
        <v>469</v>
      </c>
      <c r="K70" s="24"/>
      <c r="L70" s="24"/>
      <c r="M70" s="24" t="s">
        <v>109</v>
      </c>
      <c r="N70" s="24" t="s">
        <v>80</v>
      </c>
      <c r="O70" s="24"/>
      <c r="P70" s="24" t="s">
        <v>80</v>
      </c>
      <c r="Q70" s="26">
        <v>43374</v>
      </c>
      <c r="R70" s="26">
        <v>43374</v>
      </c>
      <c r="S70" s="26" t="s">
        <v>90</v>
      </c>
      <c r="T70" s="28" t="s">
        <v>470</v>
      </c>
      <c r="U70" s="28" t="s">
        <v>470</v>
      </c>
      <c r="V70" s="26">
        <v>44105</v>
      </c>
      <c r="W70" s="28" t="s">
        <v>139</v>
      </c>
      <c r="X70" s="28" t="s">
        <v>140</v>
      </c>
      <c r="Y70" s="26" t="s">
        <v>78</v>
      </c>
      <c r="Z70" s="29">
        <v>6</v>
      </c>
      <c r="AA70" s="29">
        <v>2</v>
      </c>
      <c r="AB70" s="26">
        <v>44424</v>
      </c>
      <c r="AC70" s="30">
        <v>4900000</v>
      </c>
      <c r="AD70" s="30">
        <v>544444</v>
      </c>
      <c r="AE70" s="30">
        <v>0</v>
      </c>
      <c r="AF70" s="30">
        <v>754416.63888888899</v>
      </c>
      <c r="AG70" s="30">
        <f t="shared" si="21"/>
        <v>754416.63888888899</v>
      </c>
      <c r="AH70" s="30">
        <v>0</v>
      </c>
      <c r="AI70" s="30">
        <f t="shared" si="22"/>
        <v>6198860.638888889</v>
      </c>
      <c r="AJ70" s="30">
        <f t="shared" si="23"/>
        <v>3675000</v>
      </c>
      <c r="AK70" s="30">
        <f t="shared" si="24"/>
        <v>408333</v>
      </c>
      <c r="AL70" s="30">
        <f t="shared" si="25"/>
        <v>0</v>
      </c>
      <c r="AM70" s="30">
        <f t="shared" si="26"/>
        <v>754416.63888888899</v>
      </c>
      <c r="AN70" s="30">
        <f t="shared" si="27"/>
        <v>754416.63888888899</v>
      </c>
      <c r="AO70" s="30">
        <f t="shared" si="28"/>
        <v>0</v>
      </c>
      <c r="AP70" s="30">
        <f t="shared" si="29"/>
        <v>4837749.638888889</v>
      </c>
      <c r="AQ70" s="30">
        <f t="shared" si="30"/>
        <v>0</v>
      </c>
      <c r="AR70" s="26" t="s">
        <v>79</v>
      </c>
      <c r="AS70" s="26" t="s">
        <v>80</v>
      </c>
      <c r="AT70" s="26"/>
      <c r="AU70" s="26" t="s">
        <v>80</v>
      </c>
      <c r="AV70" s="26" t="s">
        <v>141</v>
      </c>
      <c r="AW70" s="26" t="s">
        <v>80</v>
      </c>
      <c r="AX70" s="26" t="s">
        <v>82</v>
      </c>
      <c r="AY70" s="26" t="s">
        <v>82</v>
      </c>
      <c r="AZ70" s="26" t="s">
        <v>80</v>
      </c>
      <c r="BA70" s="26" t="s">
        <v>84</v>
      </c>
      <c r="BB70" s="26" t="s">
        <v>85</v>
      </c>
      <c r="BC70" s="26" t="str">
        <f t="shared" si="31"/>
        <v>C</v>
      </c>
      <c r="BD70" s="26" t="str">
        <f t="shared" ca="1" si="32"/>
        <v>41 Th,2 Bln,3 Hr</v>
      </c>
      <c r="BE70" s="29">
        <f t="shared" ca="1" si="33"/>
        <v>41</v>
      </c>
      <c r="BF70" s="29">
        <f t="shared" ca="1" si="34"/>
        <v>2</v>
      </c>
      <c r="BG70" s="29">
        <f t="shared" ca="1" si="35"/>
        <v>3</v>
      </c>
      <c r="BH70" s="26" t="str">
        <f t="shared" ca="1" si="36"/>
        <v>4 Th,1 Bln,23 Hr</v>
      </c>
      <c r="BI70" s="24">
        <f t="shared" ca="1" si="37"/>
        <v>4</v>
      </c>
      <c r="BJ70" s="24">
        <f t="shared" ca="1" si="38"/>
        <v>1</v>
      </c>
      <c r="BK70" s="26" t="str">
        <f t="shared" ca="1" si="39"/>
        <v>4 Th,1 Bln,23 Hr</v>
      </c>
      <c r="BL70" s="4" t="str">
        <f>VLOOKUP(C70,[1]dbase!$C$3:$AW$827,38,FALSE)</f>
        <v>-</v>
      </c>
    </row>
    <row r="71" spans="1:64" x14ac:dyDescent="0.25">
      <c r="A71" s="24">
        <f t="shared" si="20"/>
        <v>68</v>
      </c>
      <c r="B71" s="31" t="s">
        <v>471</v>
      </c>
      <c r="C71" s="24">
        <v>705925</v>
      </c>
      <c r="D71" s="24" t="s">
        <v>472</v>
      </c>
      <c r="E71" s="26">
        <v>25717</v>
      </c>
      <c r="F71" s="24" t="s">
        <v>65</v>
      </c>
      <c r="G71" s="24" t="s">
        <v>66</v>
      </c>
      <c r="H71" s="24" t="s">
        <v>67</v>
      </c>
      <c r="I71" s="24" t="s">
        <v>473</v>
      </c>
      <c r="J71" s="27" t="s">
        <v>474</v>
      </c>
      <c r="K71" s="24"/>
      <c r="L71" s="24"/>
      <c r="M71" s="24" t="s">
        <v>99</v>
      </c>
      <c r="N71" s="24" t="s">
        <v>276</v>
      </c>
      <c r="O71" s="24"/>
      <c r="P71" s="24" t="s">
        <v>80</v>
      </c>
      <c r="Q71" s="26">
        <v>43374</v>
      </c>
      <c r="R71" s="26">
        <v>43374</v>
      </c>
      <c r="S71" s="26" t="s">
        <v>90</v>
      </c>
      <c r="T71" s="28" t="s">
        <v>289</v>
      </c>
      <c r="U71" s="28" t="s">
        <v>289</v>
      </c>
      <c r="V71" s="26">
        <v>44105</v>
      </c>
      <c r="W71" s="28" t="s">
        <v>303</v>
      </c>
      <c r="X71" s="28" t="s">
        <v>140</v>
      </c>
      <c r="Y71" s="26" t="s">
        <v>78</v>
      </c>
      <c r="Z71" s="29">
        <v>6</v>
      </c>
      <c r="AA71" s="29">
        <v>1</v>
      </c>
      <c r="AB71" s="26">
        <v>44424</v>
      </c>
      <c r="AC71" s="30">
        <v>4500000</v>
      </c>
      <c r="AD71" s="30">
        <v>500000</v>
      </c>
      <c r="AE71" s="30">
        <v>0</v>
      </c>
      <c r="AF71" s="30">
        <v>585779.91666666698</v>
      </c>
      <c r="AG71" s="30">
        <f t="shared" si="21"/>
        <v>585779.91666666698</v>
      </c>
      <c r="AH71" s="30">
        <v>0</v>
      </c>
      <c r="AI71" s="30">
        <f t="shared" si="22"/>
        <v>5585779.916666667</v>
      </c>
      <c r="AJ71" s="30">
        <f t="shared" si="23"/>
        <v>3375000</v>
      </c>
      <c r="AK71" s="30">
        <f t="shared" si="24"/>
        <v>375000</v>
      </c>
      <c r="AL71" s="30">
        <f t="shared" si="25"/>
        <v>0</v>
      </c>
      <c r="AM71" s="30">
        <f t="shared" si="26"/>
        <v>585779.91666666698</v>
      </c>
      <c r="AN71" s="30">
        <f t="shared" si="27"/>
        <v>585779.91666666698</v>
      </c>
      <c r="AO71" s="30">
        <f t="shared" si="28"/>
        <v>0</v>
      </c>
      <c r="AP71" s="30">
        <f t="shared" si="29"/>
        <v>4335779.916666667</v>
      </c>
      <c r="AQ71" s="30">
        <f t="shared" si="30"/>
        <v>36320.083333333023</v>
      </c>
      <c r="AR71" s="26" t="s">
        <v>79</v>
      </c>
      <c r="AS71" s="26" t="s">
        <v>80</v>
      </c>
      <c r="AT71" s="26"/>
      <c r="AU71" s="26" t="s">
        <v>80</v>
      </c>
      <c r="AV71" s="26" t="s">
        <v>141</v>
      </c>
      <c r="AW71" s="26" t="s">
        <v>80</v>
      </c>
      <c r="AX71" s="26" t="s">
        <v>82</v>
      </c>
      <c r="AY71" s="26" t="s">
        <v>82</v>
      </c>
      <c r="AZ71" s="26" t="s">
        <v>80</v>
      </c>
      <c r="BA71" s="26" t="s">
        <v>84</v>
      </c>
      <c r="BB71" s="26" t="s">
        <v>106</v>
      </c>
      <c r="BC71" s="26" t="str">
        <f t="shared" si="31"/>
        <v>C</v>
      </c>
      <c r="BD71" s="26" t="str">
        <f t="shared" ca="1" si="32"/>
        <v>52 Th,5 Bln,26 Hr</v>
      </c>
      <c r="BE71" s="29">
        <f t="shared" ca="1" si="33"/>
        <v>52</v>
      </c>
      <c r="BF71" s="29">
        <f t="shared" ca="1" si="34"/>
        <v>5</v>
      </c>
      <c r="BG71" s="29">
        <f t="shared" ca="1" si="35"/>
        <v>26</v>
      </c>
      <c r="BH71" s="26" t="str">
        <f t="shared" ca="1" si="36"/>
        <v>4 Th,1 Bln,23 Hr</v>
      </c>
      <c r="BI71" s="24">
        <f t="shared" ca="1" si="37"/>
        <v>4</v>
      </c>
      <c r="BJ71" s="24">
        <f t="shared" ca="1" si="38"/>
        <v>1</v>
      </c>
      <c r="BK71" s="26" t="str">
        <f t="shared" ca="1" si="39"/>
        <v>4 Th,1 Bln,23 Hr</v>
      </c>
      <c r="BL71" s="4" t="str">
        <f>VLOOKUP(C71,[1]dbase!$C$3:$AW$827,38,FALSE)</f>
        <v>-</v>
      </c>
    </row>
    <row r="72" spans="1:64" x14ac:dyDescent="0.25">
      <c r="A72" s="24">
        <f t="shared" si="20"/>
        <v>69</v>
      </c>
      <c r="B72" s="31" t="s">
        <v>475</v>
      </c>
      <c r="C72" s="24">
        <v>905788</v>
      </c>
      <c r="D72" s="24" t="s">
        <v>239</v>
      </c>
      <c r="E72" s="26">
        <v>32962</v>
      </c>
      <c r="F72" s="24" t="s">
        <v>65</v>
      </c>
      <c r="G72" s="24" t="s">
        <v>66</v>
      </c>
      <c r="H72" s="24" t="s">
        <v>150</v>
      </c>
      <c r="I72" s="24" t="s">
        <v>476</v>
      </c>
      <c r="J72" s="27" t="s">
        <v>477</v>
      </c>
      <c r="K72" s="24"/>
      <c r="L72" s="24" t="s">
        <v>478</v>
      </c>
      <c r="M72" s="24" t="s">
        <v>70</v>
      </c>
      <c r="N72" s="24" t="s">
        <v>463</v>
      </c>
      <c r="O72" s="24" t="s">
        <v>479</v>
      </c>
      <c r="P72" s="24">
        <v>2012</v>
      </c>
      <c r="Q72" s="26">
        <v>43088</v>
      </c>
      <c r="R72" s="26">
        <v>43313</v>
      </c>
      <c r="S72" s="26" t="s">
        <v>90</v>
      </c>
      <c r="T72" s="28" t="s">
        <v>480</v>
      </c>
      <c r="U72" s="28" t="s">
        <v>480</v>
      </c>
      <c r="V72" s="26">
        <v>44104</v>
      </c>
      <c r="W72" s="28" t="s">
        <v>481</v>
      </c>
      <c r="X72" s="28" t="s">
        <v>482</v>
      </c>
      <c r="Y72" s="26" t="s">
        <v>103</v>
      </c>
      <c r="Z72" s="29">
        <v>5</v>
      </c>
      <c r="AA72" s="29">
        <v>4</v>
      </c>
      <c r="AB72" s="26">
        <v>44424</v>
      </c>
      <c r="AC72" s="30">
        <v>6900000</v>
      </c>
      <c r="AD72" s="30">
        <v>766667</v>
      </c>
      <c r="AE72" s="30">
        <v>-910141.66666666698</v>
      </c>
      <c r="AF72" s="30">
        <v>566950</v>
      </c>
      <c r="AG72" s="30">
        <f t="shared" si="21"/>
        <v>-343191.66666666698</v>
      </c>
      <c r="AH72" s="30">
        <v>0</v>
      </c>
      <c r="AI72" s="30">
        <f t="shared" si="22"/>
        <v>7323475.333333333</v>
      </c>
      <c r="AJ72" s="30">
        <f t="shared" si="23"/>
        <v>5175000</v>
      </c>
      <c r="AK72" s="30">
        <f t="shared" si="24"/>
        <v>575000.25</v>
      </c>
      <c r="AL72" s="30">
        <f t="shared" si="25"/>
        <v>-910141.66666666698</v>
      </c>
      <c r="AM72" s="30">
        <f t="shared" si="26"/>
        <v>566950</v>
      </c>
      <c r="AN72" s="30">
        <f t="shared" si="27"/>
        <v>-343191.66666666698</v>
      </c>
      <c r="AO72" s="30">
        <f t="shared" si="28"/>
        <v>0</v>
      </c>
      <c r="AP72" s="30">
        <f t="shared" si="29"/>
        <v>5406808.583333333</v>
      </c>
      <c r="AQ72" s="30">
        <f t="shared" si="30"/>
        <v>0</v>
      </c>
      <c r="AR72" s="26" t="s">
        <v>79</v>
      </c>
      <c r="AS72" s="26" t="s">
        <v>80</v>
      </c>
      <c r="AT72" s="26"/>
      <c r="AU72" s="26" t="s">
        <v>80</v>
      </c>
      <c r="AV72" s="26" t="s">
        <v>483</v>
      </c>
      <c r="AW72" s="26" t="s">
        <v>80</v>
      </c>
      <c r="AX72" s="26" t="s">
        <v>105</v>
      </c>
      <c r="AY72" s="26" t="s">
        <v>105</v>
      </c>
      <c r="AZ72" s="26" t="s">
        <v>80</v>
      </c>
      <c r="BA72" s="26" t="s">
        <v>84</v>
      </c>
      <c r="BB72" s="26" t="s">
        <v>106</v>
      </c>
      <c r="BC72" s="26" t="str">
        <f t="shared" si="31"/>
        <v>F</v>
      </c>
      <c r="BD72" s="26" t="str">
        <f t="shared" ca="1" si="32"/>
        <v>32 Th,7 Bln,25 Hr</v>
      </c>
      <c r="BE72" s="29">
        <f t="shared" ca="1" si="33"/>
        <v>32</v>
      </c>
      <c r="BF72" s="29">
        <f t="shared" ca="1" si="34"/>
        <v>7</v>
      </c>
      <c r="BG72" s="29">
        <f t="shared" ca="1" si="35"/>
        <v>25</v>
      </c>
      <c r="BH72" s="26" t="str">
        <f t="shared" ca="1" si="36"/>
        <v>4 Th,11 Bln,5 Hr</v>
      </c>
      <c r="BI72" s="24">
        <f t="shared" ca="1" si="37"/>
        <v>4</v>
      </c>
      <c r="BJ72" s="24">
        <f t="shared" ca="1" si="38"/>
        <v>11</v>
      </c>
      <c r="BK72" s="26" t="str">
        <f t="shared" ca="1" si="39"/>
        <v>4 Th,3 Bln,23 Hr</v>
      </c>
      <c r="BL72" s="4" t="str">
        <f>VLOOKUP(C72,[1]dbase!$C$3:$AW$827,38,FALSE)</f>
        <v>-</v>
      </c>
    </row>
    <row r="73" spans="1:64" x14ac:dyDescent="0.25">
      <c r="A73" s="24">
        <f t="shared" si="20"/>
        <v>70</v>
      </c>
      <c r="B73" s="31" t="s">
        <v>484</v>
      </c>
      <c r="C73" s="24">
        <v>766110</v>
      </c>
      <c r="D73" s="24" t="s">
        <v>174</v>
      </c>
      <c r="E73" s="26">
        <v>27873</v>
      </c>
      <c r="F73" s="24" t="s">
        <v>65</v>
      </c>
      <c r="G73" s="24" t="s">
        <v>66</v>
      </c>
      <c r="H73" s="24" t="s">
        <v>67</v>
      </c>
      <c r="I73" s="24" t="s">
        <v>485</v>
      </c>
      <c r="J73" s="27" t="s">
        <v>486</v>
      </c>
      <c r="K73" s="24"/>
      <c r="L73" s="24"/>
      <c r="M73" s="24" t="s">
        <v>109</v>
      </c>
      <c r="N73" s="24" t="s">
        <v>301</v>
      </c>
      <c r="O73" s="24"/>
      <c r="P73" s="24" t="s">
        <v>80</v>
      </c>
      <c r="Q73" s="26">
        <v>43374</v>
      </c>
      <c r="R73" s="26">
        <v>43374</v>
      </c>
      <c r="S73" s="26" t="s">
        <v>90</v>
      </c>
      <c r="T73" s="28" t="s">
        <v>138</v>
      </c>
      <c r="U73" s="28" t="s">
        <v>138</v>
      </c>
      <c r="V73" s="26">
        <v>44105</v>
      </c>
      <c r="W73" s="28" t="s">
        <v>430</v>
      </c>
      <c r="X73" s="28" t="s">
        <v>140</v>
      </c>
      <c r="Y73" s="26" t="s">
        <v>78</v>
      </c>
      <c r="Z73" s="29">
        <v>6</v>
      </c>
      <c r="AA73" s="29">
        <v>1</v>
      </c>
      <c r="AB73" s="26">
        <v>44424</v>
      </c>
      <c r="AC73" s="30">
        <v>4500000</v>
      </c>
      <c r="AD73" s="30">
        <v>500000</v>
      </c>
      <c r="AE73" s="30">
        <v>0</v>
      </c>
      <c r="AF73" s="30">
        <v>-31100</v>
      </c>
      <c r="AG73" s="30">
        <f t="shared" si="21"/>
        <v>-31100</v>
      </c>
      <c r="AH73" s="30">
        <v>0</v>
      </c>
      <c r="AI73" s="30">
        <f t="shared" si="22"/>
        <v>4968900</v>
      </c>
      <c r="AJ73" s="30">
        <f t="shared" si="23"/>
        <v>3375000</v>
      </c>
      <c r="AK73" s="30">
        <f t="shared" si="24"/>
        <v>375000</v>
      </c>
      <c r="AL73" s="30">
        <f t="shared" si="25"/>
        <v>0</v>
      </c>
      <c r="AM73" s="30">
        <f t="shared" si="26"/>
        <v>-31100</v>
      </c>
      <c r="AN73" s="30">
        <f t="shared" si="27"/>
        <v>-31100</v>
      </c>
      <c r="AO73" s="30">
        <f t="shared" si="28"/>
        <v>0</v>
      </c>
      <c r="AP73" s="30">
        <f t="shared" si="29"/>
        <v>3718900</v>
      </c>
      <c r="AQ73" s="30">
        <f t="shared" si="30"/>
        <v>653200</v>
      </c>
      <c r="AR73" s="26" t="s">
        <v>79</v>
      </c>
      <c r="AS73" s="26" t="s">
        <v>80</v>
      </c>
      <c r="AT73" s="26"/>
      <c r="AU73" s="26" t="s">
        <v>80</v>
      </c>
      <c r="AV73" s="26" t="s">
        <v>141</v>
      </c>
      <c r="AW73" s="26" t="s">
        <v>80</v>
      </c>
      <c r="AX73" s="26" t="s">
        <v>82</v>
      </c>
      <c r="AY73" s="26" t="s">
        <v>82</v>
      </c>
      <c r="AZ73" s="26" t="s">
        <v>80</v>
      </c>
      <c r="BA73" s="26" t="s">
        <v>84</v>
      </c>
      <c r="BB73" s="26" t="s">
        <v>85</v>
      </c>
      <c r="BC73" s="26" t="str">
        <f t="shared" si="31"/>
        <v>C</v>
      </c>
      <c r="BD73" s="26" t="str">
        <f t="shared" ca="1" si="32"/>
        <v>46 Th,7 Bln,1 Hr</v>
      </c>
      <c r="BE73" s="29">
        <f t="shared" ca="1" si="33"/>
        <v>46</v>
      </c>
      <c r="BF73" s="29">
        <f t="shared" ca="1" si="34"/>
        <v>7</v>
      </c>
      <c r="BG73" s="29">
        <f t="shared" ca="1" si="35"/>
        <v>1</v>
      </c>
      <c r="BH73" s="26" t="str">
        <f t="shared" ca="1" si="36"/>
        <v>4 Th,1 Bln,23 Hr</v>
      </c>
      <c r="BI73" s="24">
        <f t="shared" ca="1" si="37"/>
        <v>4</v>
      </c>
      <c r="BJ73" s="24">
        <f t="shared" ca="1" si="38"/>
        <v>1</v>
      </c>
      <c r="BK73" s="26" t="str">
        <f t="shared" ca="1" si="39"/>
        <v>4 Th,1 Bln,23 Hr</v>
      </c>
      <c r="BL73" s="4" t="str">
        <f>VLOOKUP(C73,[1]dbase!$C$3:$AW$827,38,FALSE)</f>
        <v>-</v>
      </c>
    </row>
    <row r="74" spans="1:64" x14ac:dyDescent="0.25">
      <c r="A74" s="24">
        <f t="shared" si="20"/>
        <v>71</v>
      </c>
      <c r="B74" s="31" t="s">
        <v>487</v>
      </c>
      <c r="C74" s="24">
        <v>795739</v>
      </c>
      <c r="D74" s="24" t="s">
        <v>166</v>
      </c>
      <c r="E74" s="26">
        <v>29066</v>
      </c>
      <c r="F74" s="24" t="s">
        <v>65</v>
      </c>
      <c r="G74" s="24" t="s">
        <v>66</v>
      </c>
      <c r="H74" s="24" t="s">
        <v>88</v>
      </c>
      <c r="I74" s="24" t="s">
        <v>488</v>
      </c>
      <c r="J74" s="27"/>
      <c r="K74" s="24"/>
      <c r="L74" s="24"/>
      <c r="M74" s="24" t="s">
        <v>109</v>
      </c>
      <c r="N74" s="24" t="s">
        <v>489</v>
      </c>
      <c r="O74" s="24"/>
      <c r="P74" s="24">
        <v>1999</v>
      </c>
      <c r="Q74" s="26">
        <v>42932</v>
      </c>
      <c r="R74" s="26">
        <v>43055</v>
      </c>
      <c r="S74" s="26" t="s">
        <v>90</v>
      </c>
      <c r="T74" s="28" t="s">
        <v>490</v>
      </c>
      <c r="U74" s="28" t="s">
        <v>490</v>
      </c>
      <c r="V74" s="26" t="s">
        <v>80</v>
      </c>
      <c r="W74" s="28" t="s">
        <v>187</v>
      </c>
      <c r="X74" s="28" t="s">
        <v>113</v>
      </c>
      <c r="Y74" s="26" t="s">
        <v>78</v>
      </c>
      <c r="Z74" s="29">
        <v>6</v>
      </c>
      <c r="AA74" s="29">
        <v>1</v>
      </c>
      <c r="AB74" s="26">
        <v>44424</v>
      </c>
      <c r="AC74" s="30">
        <v>4500000</v>
      </c>
      <c r="AD74" s="30">
        <v>500000</v>
      </c>
      <c r="AE74" s="30">
        <v>291100</v>
      </c>
      <c r="AF74" s="30">
        <v>152000</v>
      </c>
      <c r="AG74" s="30">
        <f t="shared" si="21"/>
        <v>443100</v>
      </c>
      <c r="AH74" s="30">
        <v>0</v>
      </c>
      <c r="AI74" s="30">
        <f t="shared" si="22"/>
        <v>5443100</v>
      </c>
      <c r="AJ74" s="30">
        <f t="shared" si="23"/>
        <v>2250000</v>
      </c>
      <c r="AK74" s="30">
        <f t="shared" si="24"/>
        <v>0</v>
      </c>
      <c r="AL74" s="30">
        <f t="shared" si="25"/>
        <v>0</v>
      </c>
      <c r="AM74" s="30">
        <f t="shared" si="26"/>
        <v>0</v>
      </c>
      <c r="AN74" s="30">
        <f t="shared" si="27"/>
        <v>0</v>
      </c>
      <c r="AO74" s="30">
        <f t="shared" si="28"/>
        <v>0</v>
      </c>
      <c r="AP74" s="30">
        <f t="shared" si="29"/>
        <v>2250000</v>
      </c>
      <c r="AQ74" s="30">
        <f t="shared" si="30"/>
        <v>2122100</v>
      </c>
      <c r="AR74" s="26" t="s">
        <v>79</v>
      </c>
      <c r="AS74" s="26" t="s">
        <v>114</v>
      </c>
      <c r="AT74" s="26" t="s">
        <v>115</v>
      </c>
      <c r="AU74" s="26">
        <v>44562</v>
      </c>
      <c r="AV74" s="26" t="s">
        <v>116</v>
      </c>
      <c r="AW74" s="26" t="s">
        <v>117</v>
      </c>
      <c r="AX74" s="26" t="s">
        <v>83</v>
      </c>
      <c r="AY74" s="26" t="s">
        <v>83</v>
      </c>
      <c r="AZ74" s="26" t="s">
        <v>80</v>
      </c>
      <c r="BA74" s="26" t="s">
        <v>84</v>
      </c>
      <c r="BB74" s="26" t="s">
        <v>85</v>
      </c>
      <c r="BC74" s="26" t="str">
        <f t="shared" si="31"/>
        <v>C</v>
      </c>
      <c r="BD74" s="26" t="str">
        <f t="shared" ca="1" si="32"/>
        <v>43 Th,3 Bln,25 Hr</v>
      </c>
      <c r="BE74" s="29">
        <f t="shared" ca="1" si="33"/>
        <v>43</v>
      </c>
      <c r="BF74" s="29">
        <f t="shared" ca="1" si="34"/>
        <v>3</v>
      </c>
      <c r="BG74" s="29">
        <f t="shared" ca="1" si="35"/>
        <v>25</v>
      </c>
      <c r="BH74" s="26" t="str">
        <f t="shared" ca="1" si="36"/>
        <v>5 Th,4 Bln,8 Hr</v>
      </c>
      <c r="BI74" s="24">
        <f t="shared" ca="1" si="37"/>
        <v>5</v>
      </c>
      <c r="BJ74" s="24">
        <f t="shared" ca="1" si="38"/>
        <v>4</v>
      </c>
      <c r="BK74" s="26" t="str">
        <f t="shared" ca="1" si="39"/>
        <v>5 Th,0 Bln,8 Hr</v>
      </c>
      <c r="BL74" s="4" t="str">
        <f>VLOOKUP(C74,[1]dbase!$C$3:$AW$827,38,FALSE)</f>
        <v>H</v>
      </c>
    </row>
    <row r="75" spans="1:64" x14ac:dyDescent="0.25">
      <c r="A75" s="24">
        <f t="shared" si="20"/>
        <v>72</v>
      </c>
      <c r="B75" s="31" t="s">
        <v>491</v>
      </c>
      <c r="C75" s="24">
        <v>786157</v>
      </c>
      <c r="D75" s="24" t="s">
        <v>174</v>
      </c>
      <c r="E75" s="26">
        <v>28847</v>
      </c>
      <c r="F75" s="24" t="s">
        <v>65</v>
      </c>
      <c r="G75" s="24" t="s">
        <v>66</v>
      </c>
      <c r="H75" s="24" t="s">
        <v>133</v>
      </c>
      <c r="I75" s="24" t="s">
        <v>492</v>
      </c>
      <c r="J75" s="27" t="s">
        <v>493</v>
      </c>
      <c r="K75" s="24"/>
      <c r="L75" s="24"/>
      <c r="M75" s="24" t="s">
        <v>109</v>
      </c>
      <c r="N75" s="24" t="s">
        <v>301</v>
      </c>
      <c r="O75" s="24"/>
      <c r="P75" s="24" t="s">
        <v>80</v>
      </c>
      <c r="Q75" s="26">
        <v>43374</v>
      </c>
      <c r="R75" s="26">
        <v>43374</v>
      </c>
      <c r="S75" s="26" t="s">
        <v>90</v>
      </c>
      <c r="T75" s="28" t="s">
        <v>494</v>
      </c>
      <c r="U75" s="28" t="s">
        <v>494</v>
      </c>
      <c r="V75" s="26">
        <v>44105</v>
      </c>
      <c r="W75" s="28" t="s">
        <v>495</v>
      </c>
      <c r="X75" s="28" t="s">
        <v>207</v>
      </c>
      <c r="Y75" s="26" t="s">
        <v>78</v>
      </c>
      <c r="Z75" s="29">
        <v>6</v>
      </c>
      <c r="AA75" s="29">
        <v>1</v>
      </c>
      <c r="AB75" s="26">
        <v>44424</v>
      </c>
      <c r="AC75" s="30">
        <v>4500000</v>
      </c>
      <c r="AD75" s="30">
        <v>500000</v>
      </c>
      <c r="AE75" s="30">
        <v>0</v>
      </c>
      <c r="AF75" s="30">
        <v>-31100</v>
      </c>
      <c r="AG75" s="30">
        <f t="shared" si="21"/>
        <v>-31100</v>
      </c>
      <c r="AH75" s="30">
        <v>0</v>
      </c>
      <c r="AI75" s="30">
        <f t="shared" si="22"/>
        <v>4968900</v>
      </c>
      <c r="AJ75" s="30">
        <f t="shared" si="23"/>
        <v>3375000</v>
      </c>
      <c r="AK75" s="30">
        <f t="shared" si="24"/>
        <v>375000</v>
      </c>
      <c r="AL75" s="30">
        <f t="shared" si="25"/>
        <v>0</v>
      </c>
      <c r="AM75" s="30">
        <f t="shared" si="26"/>
        <v>-31100</v>
      </c>
      <c r="AN75" s="30">
        <f t="shared" si="27"/>
        <v>-31100</v>
      </c>
      <c r="AO75" s="30">
        <f t="shared" si="28"/>
        <v>0</v>
      </c>
      <c r="AP75" s="30">
        <f t="shared" si="29"/>
        <v>3718900</v>
      </c>
      <c r="AQ75" s="30">
        <f t="shared" si="30"/>
        <v>653200</v>
      </c>
      <c r="AR75" s="26" t="s">
        <v>79</v>
      </c>
      <c r="AS75" s="26" t="s">
        <v>80</v>
      </c>
      <c r="AT75" s="26"/>
      <c r="AU75" s="26" t="s">
        <v>80</v>
      </c>
      <c r="AV75" s="26" t="s">
        <v>209</v>
      </c>
      <c r="AW75" s="26" t="s">
        <v>210</v>
      </c>
      <c r="AX75" s="26" t="s">
        <v>83</v>
      </c>
      <c r="AY75" s="26" t="s">
        <v>83</v>
      </c>
      <c r="AZ75" s="26" t="s">
        <v>80</v>
      </c>
      <c r="BA75" s="26" t="s">
        <v>84</v>
      </c>
      <c r="BB75" s="26" t="s">
        <v>85</v>
      </c>
      <c r="BC75" s="26" t="str">
        <f t="shared" si="31"/>
        <v>C</v>
      </c>
      <c r="BD75" s="26" t="str">
        <f t="shared" ca="1" si="32"/>
        <v>43 Th,11 Bln,1 Hr</v>
      </c>
      <c r="BE75" s="29">
        <f t="shared" ca="1" si="33"/>
        <v>43</v>
      </c>
      <c r="BF75" s="29">
        <f t="shared" ca="1" si="34"/>
        <v>11</v>
      </c>
      <c r="BG75" s="29">
        <f t="shared" ca="1" si="35"/>
        <v>1</v>
      </c>
      <c r="BH75" s="26" t="str">
        <f t="shared" ca="1" si="36"/>
        <v>4 Th,1 Bln,23 Hr</v>
      </c>
      <c r="BI75" s="24">
        <f t="shared" ca="1" si="37"/>
        <v>4</v>
      </c>
      <c r="BJ75" s="24">
        <f t="shared" ca="1" si="38"/>
        <v>1</v>
      </c>
      <c r="BK75" s="26" t="str">
        <f t="shared" ca="1" si="39"/>
        <v>4 Th,1 Bln,23 Hr</v>
      </c>
      <c r="BL75" s="4" t="str">
        <f>VLOOKUP(C75,[1]dbase!$C$3:$AW$827,38,FALSE)</f>
        <v>-</v>
      </c>
    </row>
    <row r="76" spans="1:64" x14ac:dyDescent="0.25">
      <c r="A76" s="24">
        <f t="shared" si="20"/>
        <v>73</v>
      </c>
      <c r="B76" s="31" t="s">
        <v>496</v>
      </c>
      <c r="C76" s="24">
        <v>765960</v>
      </c>
      <c r="D76" s="24" t="s">
        <v>174</v>
      </c>
      <c r="E76" s="26">
        <v>27865</v>
      </c>
      <c r="F76" s="24" t="s">
        <v>65</v>
      </c>
      <c r="G76" s="24" t="s">
        <v>66</v>
      </c>
      <c r="H76" s="24" t="s">
        <v>88</v>
      </c>
      <c r="I76" s="24" t="s">
        <v>497</v>
      </c>
      <c r="J76" s="27" t="s">
        <v>498</v>
      </c>
      <c r="K76" s="24"/>
      <c r="L76" s="24"/>
      <c r="M76" s="24" t="s">
        <v>109</v>
      </c>
      <c r="N76" s="24" t="s">
        <v>80</v>
      </c>
      <c r="O76" s="24"/>
      <c r="P76" s="24" t="s">
        <v>80</v>
      </c>
      <c r="Q76" s="26">
        <v>43374</v>
      </c>
      <c r="R76" s="26">
        <v>43374</v>
      </c>
      <c r="S76" s="26" t="s">
        <v>90</v>
      </c>
      <c r="T76" s="28" t="s">
        <v>456</v>
      </c>
      <c r="U76" s="28" t="s">
        <v>456</v>
      </c>
      <c r="V76" s="26">
        <v>44105</v>
      </c>
      <c r="W76" s="28" t="s">
        <v>139</v>
      </c>
      <c r="X76" s="28" t="s">
        <v>140</v>
      </c>
      <c r="Y76" s="26" t="s">
        <v>78</v>
      </c>
      <c r="Z76" s="29">
        <v>6</v>
      </c>
      <c r="AA76" s="29">
        <v>1</v>
      </c>
      <c r="AB76" s="26">
        <v>44424</v>
      </c>
      <c r="AC76" s="30">
        <v>4500000</v>
      </c>
      <c r="AD76" s="30">
        <v>500000</v>
      </c>
      <c r="AE76" s="30">
        <v>0</v>
      </c>
      <c r="AF76" s="30">
        <v>261200</v>
      </c>
      <c r="AG76" s="30">
        <f t="shared" si="21"/>
        <v>261200</v>
      </c>
      <c r="AH76" s="30">
        <v>0</v>
      </c>
      <c r="AI76" s="30">
        <f t="shared" si="22"/>
        <v>5261200</v>
      </c>
      <c r="AJ76" s="30">
        <f t="shared" si="23"/>
        <v>3375000</v>
      </c>
      <c r="AK76" s="30">
        <f t="shared" si="24"/>
        <v>375000</v>
      </c>
      <c r="AL76" s="30">
        <f t="shared" si="25"/>
        <v>0</v>
      </c>
      <c r="AM76" s="30">
        <f t="shared" si="26"/>
        <v>261200</v>
      </c>
      <c r="AN76" s="30">
        <f t="shared" si="27"/>
        <v>261200</v>
      </c>
      <c r="AO76" s="30">
        <f t="shared" si="28"/>
        <v>0</v>
      </c>
      <c r="AP76" s="30">
        <f t="shared" si="29"/>
        <v>4011200</v>
      </c>
      <c r="AQ76" s="30">
        <f t="shared" si="30"/>
        <v>360900</v>
      </c>
      <c r="AR76" s="26" t="s">
        <v>79</v>
      </c>
      <c r="AS76" s="26" t="s">
        <v>80</v>
      </c>
      <c r="AT76" s="26"/>
      <c r="AU76" s="26" t="s">
        <v>80</v>
      </c>
      <c r="AV76" s="26" t="s">
        <v>141</v>
      </c>
      <c r="AW76" s="26" t="s">
        <v>80</v>
      </c>
      <c r="AX76" s="26" t="s">
        <v>82</v>
      </c>
      <c r="AY76" s="26" t="s">
        <v>82</v>
      </c>
      <c r="AZ76" s="26" t="s">
        <v>80</v>
      </c>
      <c r="BA76" s="26" t="s">
        <v>84</v>
      </c>
      <c r="BB76" s="26" t="s">
        <v>85</v>
      </c>
      <c r="BC76" s="26" t="str">
        <f t="shared" si="31"/>
        <v>C</v>
      </c>
      <c r="BD76" s="26" t="str">
        <f t="shared" ca="1" si="32"/>
        <v>46 Th,7 Bln,9 Hr</v>
      </c>
      <c r="BE76" s="29">
        <f t="shared" ca="1" si="33"/>
        <v>46</v>
      </c>
      <c r="BF76" s="29">
        <f t="shared" ca="1" si="34"/>
        <v>7</v>
      </c>
      <c r="BG76" s="29">
        <f t="shared" ca="1" si="35"/>
        <v>9</v>
      </c>
      <c r="BH76" s="26" t="str">
        <f t="shared" ca="1" si="36"/>
        <v>4 Th,1 Bln,23 Hr</v>
      </c>
      <c r="BI76" s="24">
        <f t="shared" ca="1" si="37"/>
        <v>4</v>
      </c>
      <c r="BJ76" s="24">
        <f t="shared" ca="1" si="38"/>
        <v>1</v>
      </c>
      <c r="BK76" s="26" t="str">
        <f t="shared" ca="1" si="39"/>
        <v>4 Th,1 Bln,23 Hr</v>
      </c>
      <c r="BL76" s="4" t="str">
        <f>VLOOKUP(C76,[1]dbase!$C$3:$AW$827,38,FALSE)</f>
        <v>-</v>
      </c>
    </row>
    <row r="77" spans="1:64" x14ac:dyDescent="0.25">
      <c r="A77" s="24">
        <f t="shared" si="20"/>
        <v>74</v>
      </c>
      <c r="B77" s="33" t="s">
        <v>499</v>
      </c>
      <c r="C77" s="24">
        <v>935847</v>
      </c>
      <c r="D77" s="24" t="s">
        <v>500</v>
      </c>
      <c r="E77" s="26">
        <v>34103</v>
      </c>
      <c r="F77" s="24" t="s">
        <v>65</v>
      </c>
      <c r="G77" s="24" t="s">
        <v>66</v>
      </c>
      <c r="H77" s="24" t="s">
        <v>228</v>
      </c>
      <c r="I77" s="24" t="s">
        <v>501</v>
      </c>
      <c r="J77" s="27" t="s">
        <v>502</v>
      </c>
      <c r="K77" s="24"/>
      <c r="L77" s="24"/>
      <c r="M77" s="24" t="s">
        <v>70</v>
      </c>
      <c r="N77" s="24" t="s">
        <v>503</v>
      </c>
      <c r="O77" s="24" t="s">
        <v>235</v>
      </c>
      <c r="P77" s="24">
        <v>2015</v>
      </c>
      <c r="Q77" s="26">
        <v>43313</v>
      </c>
      <c r="R77" s="26">
        <v>43525</v>
      </c>
      <c r="S77" s="26" t="s">
        <v>90</v>
      </c>
      <c r="T77" s="28" t="s">
        <v>153</v>
      </c>
      <c r="U77" s="28" t="s">
        <v>153</v>
      </c>
      <c r="V77" s="26">
        <v>44760</v>
      </c>
      <c r="W77" s="28" t="s">
        <v>154</v>
      </c>
      <c r="X77" s="28" t="s">
        <v>113</v>
      </c>
      <c r="Y77" s="26" t="s">
        <v>78</v>
      </c>
      <c r="Z77" s="29">
        <v>5</v>
      </c>
      <c r="AA77" s="29">
        <v>4</v>
      </c>
      <c r="AB77" s="26">
        <v>44424</v>
      </c>
      <c r="AC77" s="30">
        <v>6900000</v>
      </c>
      <c r="AD77" s="30">
        <v>766667</v>
      </c>
      <c r="AE77" s="30">
        <v>169183.33333333302</v>
      </c>
      <c r="AF77" s="30">
        <v>653200</v>
      </c>
      <c r="AG77" s="30">
        <f t="shared" si="21"/>
        <v>822383.33333333302</v>
      </c>
      <c r="AH77" s="30">
        <v>0</v>
      </c>
      <c r="AI77" s="30">
        <f t="shared" si="22"/>
        <v>8489050.3333333321</v>
      </c>
      <c r="AJ77" s="30">
        <f t="shared" si="23"/>
        <v>5175000</v>
      </c>
      <c r="AK77" s="30">
        <f t="shared" si="24"/>
        <v>575000.25</v>
      </c>
      <c r="AL77" s="30">
        <f t="shared" si="25"/>
        <v>169183.33333333302</v>
      </c>
      <c r="AM77" s="30">
        <f t="shared" si="26"/>
        <v>653200</v>
      </c>
      <c r="AN77" s="30">
        <f t="shared" si="27"/>
        <v>822383.33333333302</v>
      </c>
      <c r="AO77" s="30">
        <f t="shared" si="28"/>
        <v>0</v>
      </c>
      <c r="AP77" s="30">
        <f t="shared" si="29"/>
        <v>6572383.583333333</v>
      </c>
      <c r="AQ77" s="30">
        <f t="shared" si="30"/>
        <v>0</v>
      </c>
      <c r="AR77" s="26" t="s">
        <v>79</v>
      </c>
      <c r="AS77" s="26" t="s">
        <v>80</v>
      </c>
      <c r="AT77" s="26"/>
      <c r="AU77" s="26" t="s">
        <v>80</v>
      </c>
      <c r="AV77" s="26" t="s">
        <v>116</v>
      </c>
      <c r="AW77" s="26" t="s">
        <v>158</v>
      </c>
      <c r="AX77" s="26" t="s">
        <v>96</v>
      </c>
      <c r="AY77" s="26" t="s">
        <v>83</v>
      </c>
      <c r="AZ77" s="26" t="s">
        <v>80</v>
      </c>
      <c r="BA77" s="26" t="s">
        <v>84</v>
      </c>
      <c r="BB77" s="26" t="s">
        <v>85</v>
      </c>
      <c r="BC77" s="26" t="str">
        <f t="shared" si="31"/>
        <v>F</v>
      </c>
      <c r="BD77" s="26" t="str">
        <f t="shared" ca="1" si="32"/>
        <v>29 Th,6 Bln,10 Hr</v>
      </c>
      <c r="BE77" s="29">
        <f t="shared" ca="1" si="33"/>
        <v>29</v>
      </c>
      <c r="BF77" s="29">
        <f t="shared" ca="1" si="34"/>
        <v>6</v>
      </c>
      <c r="BG77" s="29">
        <f t="shared" ca="1" si="35"/>
        <v>10</v>
      </c>
      <c r="BH77" s="26" t="str">
        <f t="shared" ca="1" si="36"/>
        <v>4 Th,3 Bln,23 Hr</v>
      </c>
      <c r="BI77" s="24">
        <f t="shared" ca="1" si="37"/>
        <v>4</v>
      </c>
      <c r="BJ77" s="24">
        <f t="shared" ca="1" si="38"/>
        <v>3</v>
      </c>
      <c r="BK77" s="26" t="str">
        <f t="shared" ca="1" si="39"/>
        <v>3 Th,8 Bln,23 Hr</v>
      </c>
      <c r="BL77" s="4" t="str">
        <f>VLOOKUP(C77,[1]dbase!$C$3:$AW$827,38,FALSE)</f>
        <v>-</v>
      </c>
    </row>
    <row r="78" spans="1:64" x14ac:dyDescent="0.25">
      <c r="A78" s="24">
        <f t="shared" si="20"/>
        <v>75</v>
      </c>
      <c r="B78" s="31" t="s">
        <v>504</v>
      </c>
      <c r="C78" s="24">
        <v>945836</v>
      </c>
      <c r="D78" s="24" t="s">
        <v>365</v>
      </c>
      <c r="E78" s="26">
        <v>34427</v>
      </c>
      <c r="F78" s="24" t="s">
        <v>65</v>
      </c>
      <c r="G78" s="24" t="s">
        <v>66</v>
      </c>
      <c r="H78" s="24" t="s">
        <v>228</v>
      </c>
      <c r="I78" s="24" t="s">
        <v>505</v>
      </c>
      <c r="J78" s="27" t="s">
        <v>506</v>
      </c>
      <c r="K78" s="24"/>
      <c r="L78" s="24" t="s">
        <v>507</v>
      </c>
      <c r="M78" s="24" t="s">
        <v>70</v>
      </c>
      <c r="N78" s="24" t="s">
        <v>71</v>
      </c>
      <c r="O78" s="24" t="s">
        <v>235</v>
      </c>
      <c r="P78" s="24">
        <v>2017</v>
      </c>
      <c r="Q78" s="26">
        <v>43313</v>
      </c>
      <c r="R78" s="26">
        <v>43525</v>
      </c>
      <c r="S78" s="26" t="s">
        <v>90</v>
      </c>
      <c r="T78" s="28" t="s">
        <v>508</v>
      </c>
      <c r="U78" s="28" t="s">
        <v>508</v>
      </c>
      <c r="V78" s="26">
        <v>44104</v>
      </c>
      <c r="W78" s="28" t="s">
        <v>509</v>
      </c>
      <c r="X78" s="28" t="s">
        <v>510</v>
      </c>
      <c r="Y78" s="26" t="s">
        <v>103</v>
      </c>
      <c r="Z78" s="29">
        <v>5</v>
      </c>
      <c r="AA78" s="29">
        <v>4</v>
      </c>
      <c r="AB78" s="26">
        <v>44424</v>
      </c>
      <c r="AC78" s="30">
        <v>6900000</v>
      </c>
      <c r="AD78" s="30">
        <v>766667</v>
      </c>
      <c r="AE78" s="30">
        <v>169183.33333333302</v>
      </c>
      <c r="AF78" s="30">
        <v>653200</v>
      </c>
      <c r="AG78" s="30">
        <f t="shared" si="21"/>
        <v>822383.33333333302</v>
      </c>
      <c r="AH78" s="30">
        <v>0</v>
      </c>
      <c r="AI78" s="30">
        <f t="shared" si="22"/>
        <v>8489050.3333333321</v>
      </c>
      <c r="AJ78" s="30">
        <f t="shared" si="23"/>
        <v>5175000</v>
      </c>
      <c r="AK78" s="30">
        <f t="shared" si="24"/>
        <v>575000.25</v>
      </c>
      <c r="AL78" s="30">
        <f t="shared" si="25"/>
        <v>169183.33333333302</v>
      </c>
      <c r="AM78" s="30">
        <f t="shared" si="26"/>
        <v>653200</v>
      </c>
      <c r="AN78" s="30">
        <f t="shared" si="27"/>
        <v>822383.33333333302</v>
      </c>
      <c r="AO78" s="30">
        <f t="shared" si="28"/>
        <v>0</v>
      </c>
      <c r="AP78" s="30">
        <f t="shared" si="29"/>
        <v>6572383.583333333</v>
      </c>
      <c r="AQ78" s="30">
        <f t="shared" si="30"/>
        <v>0</v>
      </c>
      <c r="AR78" s="26" t="s">
        <v>79</v>
      </c>
      <c r="AS78" s="26" t="s">
        <v>80</v>
      </c>
      <c r="AT78" s="26"/>
      <c r="AU78" s="26" t="s">
        <v>80</v>
      </c>
      <c r="AV78" s="26" t="s">
        <v>511</v>
      </c>
      <c r="AW78" s="26" t="s">
        <v>80</v>
      </c>
      <c r="AX78" s="26" t="s">
        <v>105</v>
      </c>
      <c r="AY78" s="26" t="s">
        <v>105</v>
      </c>
      <c r="AZ78" s="26" t="s">
        <v>80</v>
      </c>
      <c r="BA78" s="26" t="s">
        <v>84</v>
      </c>
      <c r="BB78" s="26" t="s">
        <v>85</v>
      </c>
      <c r="BC78" s="26" t="str">
        <f t="shared" si="31"/>
        <v>F</v>
      </c>
      <c r="BD78" s="26" t="str">
        <f t="shared" ca="1" si="32"/>
        <v>28 Th,7 Bln,21 Hr</v>
      </c>
      <c r="BE78" s="29">
        <f t="shared" ca="1" si="33"/>
        <v>28</v>
      </c>
      <c r="BF78" s="29">
        <f t="shared" ca="1" si="34"/>
        <v>7</v>
      </c>
      <c r="BG78" s="29">
        <f t="shared" ca="1" si="35"/>
        <v>21</v>
      </c>
      <c r="BH78" s="26" t="str">
        <f t="shared" ca="1" si="36"/>
        <v>4 Th,3 Bln,23 Hr</v>
      </c>
      <c r="BI78" s="24">
        <f t="shared" ca="1" si="37"/>
        <v>4</v>
      </c>
      <c r="BJ78" s="24">
        <f t="shared" ca="1" si="38"/>
        <v>3</v>
      </c>
      <c r="BK78" s="26" t="str">
        <f t="shared" ca="1" si="39"/>
        <v>3 Th,8 Bln,23 Hr</v>
      </c>
      <c r="BL78" s="4" t="str">
        <f>VLOOKUP(C78,[1]dbase!$C$3:$AW$827,38,FALSE)</f>
        <v>-</v>
      </c>
    </row>
    <row r="79" spans="1:64" x14ac:dyDescent="0.25">
      <c r="A79" s="24">
        <f t="shared" si="20"/>
        <v>76</v>
      </c>
      <c r="B79" s="31" t="s">
        <v>512</v>
      </c>
      <c r="C79" s="24">
        <v>905985</v>
      </c>
      <c r="D79" s="24" t="s">
        <v>174</v>
      </c>
      <c r="E79" s="26">
        <v>32969</v>
      </c>
      <c r="F79" s="24" t="s">
        <v>65</v>
      </c>
      <c r="G79" s="24" t="s">
        <v>66</v>
      </c>
      <c r="H79" s="24" t="s">
        <v>67</v>
      </c>
      <c r="I79" s="24" t="s">
        <v>513</v>
      </c>
      <c r="J79" s="27" t="s">
        <v>514</v>
      </c>
      <c r="K79" s="24"/>
      <c r="L79" s="24"/>
      <c r="M79" s="24" t="s">
        <v>109</v>
      </c>
      <c r="N79" s="24" t="s">
        <v>80</v>
      </c>
      <c r="O79" s="24"/>
      <c r="P79" s="24" t="s">
        <v>80</v>
      </c>
      <c r="Q79" s="26">
        <v>43374</v>
      </c>
      <c r="R79" s="26">
        <v>43374</v>
      </c>
      <c r="S79" s="26" t="s">
        <v>90</v>
      </c>
      <c r="T79" s="28" t="s">
        <v>289</v>
      </c>
      <c r="U79" s="28" t="s">
        <v>289</v>
      </c>
      <c r="V79" s="26">
        <v>44105</v>
      </c>
      <c r="W79" s="28" t="s">
        <v>139</v>
      </c>
      <c r="X79" s="28" t="s">
        <v>140</v>
      </c>
      <c r="Y79" s="26" t="s">
        <v>78</v>
      </c>
      <c r="Z79" s="29">
        <v>6</v>
      </c>
      <c r="AA79" s="29">
        <v>1</v>
      </c>
      <c r="AB79" s="26">
        <v>44424</v>
      </c>
      <c r="AC79" s="30">
        <v>4500000</v>
      </c>
      <c r="AD79" s="30">
        <v>500000</v>
      </c>
      <c r="AE79" s="30">
        <v>0</v>
      </c>
      <c r="AF79" s="30">
        <v>225129.16666666698</v>
      </c>
      <c r="AG79" s="30">
        <f t="shared" si="21"/>
        <v>225129.16666666698</v>
      </c>
      <c r="AH79" s="30">
        <v>0</v>
      </c>
      <c r="AI79" s="30">
        <f t="shared" si="22"/>
        <v>5225129.166666667</v>
      </c>
      <c r="AJ79" s="30">
        <f t="shared" si="23"/>
        <v>3375000</v>
      </c>
      <c r="AK79" s="30">
        <f t="shared" si="24"/>
        <v>375000</v>
      </c>
      <c r="AL79" s="30">
        <f t="shared" si="25"/>
        <v>0</v>
      </c>
      <c r="AM79" s="30">
        <f t="shared" si="26"/>
        <v>225129.16666666698</v>
      </c>
      <c r="AN79" s="30">
        <f t="shared" si="27"/>
        <v>225129.16666666698</v>
      </c>
      <c r="AO79" s="30">
        <f t="shared" si="28"/>
        <v>0</v>
      </c>
      <c r="AP79" s="30">
        <f t="shared" si="29"/>
        <v>3975129.166666667</v>
      </c>
      <c r="AQ79" s="30">
        <f t="shared" si="30"/>
        <v>396970.83333333302</v>
      </c>
      <c r="AR79" s="26" t="s">
        <v>79</v>
      </c>
      <c r="AS79" s="26" t="s">
        <v>80</v>
      </c>
      <c r="AT79" s="26"/>
      <c r="AU79" s="26" t="s">
        <v>80</v>
      </c>
      <c r="AV79" s="26" t="s">
        <v>141</v>
      </c>
      <c r="AW79" s="26" t="s">
        <v>80</v>
      </c>
      <c r="AX79" s="26" t="s">
        <v>82</v>
      </c>
      <c r="AY79" s="26" t="s">
        <v>82</v>
      </c>
      <c r="AZ79" s="26" t="s">
        <v>80</v>
      </c>
      <c r="BA79" s="26" t="s">
        <v>84</v>
      </c>
      <c r="BB79" s="26" t="s">
        <v>85</v>
      </c>
      <c r="BC79" s="26" t="str">
        <f t="shared" si="31"/>
        <v>C</v>
      </c>
      <c r="BD79" s="26" t="str">
        <f t="shared" ca="1" si="32"/>
        <v>32 Th,7 Bln,18 Hr</v>
      </c>
      <c r="BE79" s="29">
        <f t="shared" ca="1" si="33"/>
        <v>32</v>
      </c>
      <c r="BF79" s="29">
        <f t="shared" ca="1" si="34"/>
        <v>7</v>
      </c>
      <c r="BG79" s="29">
        <f t="shared" ca="1" si="35"/>
        <v>18</v>
      </c>
      <c r="BH79" s="26" t="str">
        <f t="shared" ca="1" si="36"/>
        <v>4 Th,1 Bln,23 Hr</v>
      </c>
      <c r="BI79" s="24">
        <f t="shared" ca="1" si="37"/>
        <v>4</v>
      </c>
      <c r="BJ79" s="24">
        <f t="shared" ca="1" si="38"/>
        <v>1</v>
      </c>
      <c r="BK79" s="26" t="str">
        <f t="shared" ca="1" si="39"/>
        <v>4 Th,1 Bln,23 Hr</v>
      </c>
      <c r="BL79" s="4" t="str">
        <f>VLOOKUP(C79,[1]dbase!$C$3:$AW$827,38,FALSE)</f>
        <v>-</v>
      </c>
    </row>
    <row r="80" spans="1:64" x14ac:dyDescent="0.25">
      <c r="A80" s="24">
        <f t="shared" si="20"/>
        <v>77</v>
      </c>
      <c r="B80" s="31" t="s">
        <v>515</v>
      </c>
      <c r="C80" s="24">
        <v>666235</v>
      </c>
      <c r="D80" s="24" t="s">
        <v>516</v>
      </c>
      <c r="E80" s="26">
        <v>24340</v>
      </c>
      <c r="F80" s="24" t="s">
        <v>65</v>
      </c>
      <c r="G80" s="24" t="s">
        <v>66</v>
      </c>
      <c r="H80" s="24" t="s">
        <v>88</v>
      </c>
      <c r="I80" s="24" t="s">
        <v>517</v>
      </c>
      <c r="J80" s="27" t="s">
        <v>518</v>
      </c>
      <c r="K80" s="24"/>
      <c r="L80" s="24"/>
      <c r="M80" s="24" t="s">
        <v>136</v>
      </c>
      <c r="N80" s="24" t="s">
        <v>137</v>
      </c>
      <c r="O80" s="24"/>
      <c r="P80" s="24" t="s">
        <v>80</v>
      </c>
      <c r="Q80" s="26">
        <v>43374</v>
      </c>
      <c r="R80" s="26">
        <v>43374</v>
      </c>
      <c r="S80" s="26" t="s">
        <v>90</v>
      </c>
      <c r="T80" s="28" t="s">
        <v>138</v>
      </c>
      <c r="U80" s="28" t="s">
        <v>138</v>
      </c>
      <c r="V80" s="26">
        <v>44105</v>
      </c>
      <c r="W80" s="28" t="s">
        <v>139</v>
      </c>
      <c r="X80" s="28" t="s">
        <v>140</v>
      </c>
      <c r="Y80" s="26" t="s">
        <v>78</v>
      </c>
      <c r="Z80" s="29">
        <v>6</v>
      </c>
      <c r="AA80" s="29">
        <v>3</v>
      </c>
      <c r="AB80" s="26">
        <v>44424</v>
      </c>
      <c r="AC80" s="30">
        <v>5900000</v>
      </c>
      <c r="AD80" s="30">
        <v>655556</v>
      </c>
      <c r="AE80" s="30">
        <v>0</v>
      </c>
      <c r="AF80" s="30">
        <v>408587.69444444403</v>
      </c>
      <c r="AG80" s="30">
        <f t="shared" si="21"/>
        <v>408587.69444444403</v>
      </c>
      <c r="AH80" s="30">
        <v>0</v>
      </c>
      <c r="AI80" s="30">
        <f t="shared" si="22"/>
        <v>6964143.694444444</v>
      </c>
      <c r="AJ80" s="30">
        <f t="shared" si="23"/>
        <v>4425000</v>
      </c>
      <c r="AK80" s="30">
        <f t="shared" si="24"/>
        <v>491667</v>
      </c>
      <c r="AL80" s="30">
        <f t="shared" si="25"/>
        <v>0</v>
      </c>
      <c r="AM80" s="30">
        <f t="shared" si="26"/>
        <v>408587.69444444403</v>
      </c>
      <c r="AN80" s="30">
        <f t="shared" si="27"/>
        <v>408587.69444444403</v>
      </c>
      <c r="AO80" s="30">
        <f t="shared" si="28"/>
        <v>0</v>
      </c>
      <c r="AP80" s="30">
        <f t="shared" si="29"/>
        <v>5325254.694444444</v>
      </c>
      <c r="AQ80" s="30">
        <f t="shared" si="30"/>
        <v>0</v>
      </c>
      <c r="AR80" s="26" t="s">
        <v>79</v>
      </c>
      <c r="AS80" s="26" t="s">
        <v>80</v>
      </c>
      <c r="AT80" s="26"/>
      <c r="AU80" s="26" t="s">
        <v>80</v>
      </c>
      <c r="AV80" s="26" t="s">
        <v>141</v>
      </c>
      <c r="AW80" s="26" t="s">
        <v>80</v>
      </c>
      <c r="AX80" s="26" t="s">
        <v>82</v>
      </c>
      <c r="AY80" s="26" t="s">
        <v>82</v>
      </c>
      <c r="AZ80" s="26" t="s">
        <v>80</v>
      </c>
      <c r="BA80" s="26" t="s">
        <v>84</v>
      </c>
      <c r="BB80" s="26" t="s">
        <v>85</v>
      </c>
      <c r="BC80" s="26" t="str">
        <f t="shared" si="31"/>
        <v>D</v>
      </c>
      <c r="BD80" s="26" t="str">
        <f t="shared" ca="1" si="32"/>
        <v>56 Th,3 Bln,3 Hr</v>
      </c>
      <c r="BE80" s="29">
        <f t="shared" ca="1" si="33"/>
        <v>56</v>
      </c>
      <c r="BF80" s="29">
        <f t="shared" ca="1" si="34"/>
        <v>3</v>
      </c>
      <c r="BG80" s="29">
        <f t="shared" ca="1" si="35"/>
        <v>3</v>
      </c>
      <c r="BH80" s="26" t="str">
        <f t="shared" ca="1" si="36"/>
        <v>4 Th,1 Bln,23 Hr</v>
      </c>
      <c r="BI80" s="24">
        <f t="shared" ca="1" si="37"/>
        <v>4</v>
      </c>
      <c r="BJ80" s="24">
        <f t="shared" ca="1" si="38"/>
        <v>1</v>
      </c>
      <c r="BK80" s="26" t="str">
        <f t="shared" ca="1" si="39"/>
        <v>4 Th,1 Bln,23 Hr</v>
      </c>
      <c r="BL80" s="4" t="str">
        <f>VLOOKUP(C80,[1]dbase!$C$3:$AW$827,38,FALSE)</f>
        <v>-</v>
      </c>
    </row>
    <row r="81" spans="1:64" x14ac:dyDescent="0.25">
      <c r="A81" s="24">
        <f t="shared" si="20"/>
        <v>78</v>
      </c>
      <c r="B81" s="31" t="s">
        <v>519</v>
      </c>
      <c r="C81" s="24">
        <v>735493</v>
      </c>
      <c r="D81" s="24" t="s">
        <v>520</v>
      </c>
      <c r="E81" s="26">
        <v>27028</v>
      </c>
      <c r="F81" s="24" t="s">
        <v>65</v>
      </c>
      <c r="G81" s="24" t="s">
        <v>66</v>
      </c>
      <c r="H81" s="24" t="s">
        <v>88</v>
      </c>
      <c r="I81" s="24" t="s">
        <v>521</v>
      </c>
      <c r="J81" s="27"/>
      <c r="K81" s="24"/>
      <c r="L81" s="24"/>
      <c r="M81" s="24" t="s">
        <v>109</v>
      </c>
      <c r="N81" s="24" t="s">
        <v>120</v>
      </c>
      <c r="O81" s="24"/>
      <c r="P81" s="24">
        <v>1993</v>
      </c>
      <c r="Q81" s="26">
        <v>40041</v>
      </c>
      <c r="R81" s="26">
        <v>40148</v>
      </c>
      <c r="S81" s="26" t="s">
        <v>90</v>
      </c>
      <c r="T81" s="28" t="s">
        <v>522</v>
      </c>
      <c r="U81" s="28" t="s">
        <v>522</v>
      </c>
      <c r="V81" s="26">
        <v>44061</v>
      </c>
      <c r="W81" s="28" t="s">
        <v>219</v>
      </c>
      <c r="X81" s="28" t="s">
        <v>195</v>
      </c>
      <c r="Y81" s="26" t="s">
        <v>78</v>
      </c>
      <c r="Z81" s="29">
        <v>6</v>
      </c>
      <c r="AA81" s="29">
        <v>2</v>
      </c>
      <c r="AB81" s="26">
        <v>44424</v>
      </c>
      <c r="AC81" s="30">
        <v>4900000</v>
      </c>
      <c r="AD81" s="30">
        <v>544444</v>
      </c>
      <c r="AE81" s="30">
        <v>965505.55555555597</v>
      </c>
      <c r="AF81" s="30">
        <v>152000</v>
      </c>
      <c r="AG81" s="30">
        <f t="shared" si="21"/>
        <v>1117505.555555556</v>
      </c>
      <c r="AH81" s="30">
        <v>0</v>
      </c>
      <c r="AI81" s="30">
        <f t="shared" si="22"/>
        <v>6561949.555555556</v>
      </c>
      <c r="AJ81" s="30">
        <f t="shared" si="23"/>
        <v>3675000</v>
      </c>
      <c r="AK81" s="30">
        <f t="shared" si="24"/>
        <v>408333</v>
      </c>
      <c r="AL81" s="30">
        <f t="shared" si="25"/>
        <v>965505.55555555597</v>
      </c>
      <c r="AM81" s="30">
        <f t="shared" si="26"/>
        <v>152000</v>
      </c>
      <c r="AN81" s="30">
        <f t="shared" si="27"/>
        <v>1117505.555555556</v>
      </c>
      <c r="AO81" s="30">
        <f t="shared" si="28"/>
        <v>0</v>
      </c>
      <c r="AP81" s="30">
        <f t="shared" si="29"/>
        <v>5200838.555555556</v>
      </c>
      <c r="AQ81" s="30">
        <f t="shared" si="30"/>
        <v>0</v>
      </c>
      <c r="AR81" s="26" t="s">
        <v>79</v>
      </c>
      <c r="AS81" s="26" t="s">
        <v>80</v>
      </c>
      <c r="AT81" s="26"/>
      <c r="AU81" s="26" t="s">
        <v>80</v>
      </c>
      <c r="AV81" s="26" t="s">
        <v>196</v>
      </c>
      <c r="AW81" s="26" t="s">
        <v>80</v>
      </c>
      <c r="AX81" s="26" t="s">
        <v>82</v>
      </c>
      <c r="AY81" s="26" t="s">
        <v>82</v>
      </c>
      <c r="AZ81" s="26" t="s">
        <v>125</v>
      </c>
      <c r="BA81" s="26" t="s">
        <v>84</v>
      </c>
      <c r="BB81" s="26" t="s">
        <v>85</v>
      </c>
      <c r="BC81" s="26" t="str">
        <f t="shared" si="31"/>
        <v>C</v>
      </c>
      <c r="BD81" s="26" t="str">
        <f t="shared" ca="1" si="32"/>
        <v>48 Th,10 Bln,25 Hr</v>
      </c>
      <c r="BE81" s="29">
        <f t="shared" ca="1" si="33"/>
        <v>48</v>
      </c>
      <c r="BF81" s="29">
        <f t="shared" ca="1" si="34"/>
        <v>10</v>
      </c>
      <c r="BG81" s="29">
        <f t="shared" ca="1" si="35"/>
        <v>25</v>
      </c>
      <c r="BH81" s="26" t="str">
        <f t="shared" ca="1" si="36"/>
        <v>13 Th,3 Bln,8 Hr</v>
      </c>
      <c r="BI81" s="24">
        <f t="shared" ca="1" si="37"/>
        <v>13</v>
      </c>
      <c r="BJ81" s="24">
        <f t="shared" ca="1" si="38"/>
        <v>3</v>
      </c>
      <c r="BK81" s="26" t="str">
        <f t="shared" ca="1" si="39"/>
        <v>12 Th,11 Bln,23 Hr</v>
      </c>
      <c r="BL81" s="4" t="str">
        <f>VLOOKUP(C81,[1]dbase!$C$3:$AW$827,38,FALSE)</f>
        <v>-</v>
      </c>
    </row>
    <row r="82" spans="1:64" x14ac:dyDescent="0.25">
      <c r="A82" s="24">
        <f t="shared" si="20"/>
        <v>79</v>
      </c>
      <c r="B82" s="31" t="s">
        <v>523</v>
      </c>
      <c r="C82" s="24">
        <v>755974</v>
      </c>
      <c r="D82" s="24" t="s">
        <v>174</v>
      </c>
      <c r="E82" s="26">
        <v>27733</v>
      </c>
      <c r="F82" s="24" t="s">
        <v>65</v>
      </c>
      <c r="G82" s="24" t="s">
        <v>66</v>
      </c>
      <c r="H82" s="24" t="s">
        <v>88</v>
      </c>
      <c r="I82" s="24" t="s">
        <v>524</v>
      </c>
      <c r="J82" s="27" t="s">
        <v>525</v>
      </c>
      <c r="K82" s="24"/>
      <c r="L82" s="24"/>
      <c r="M82" s="24" t="s">
        <v>109</v>
      </c>
      <c r="N82" s="24" t="s">
        <v>80</v>
      </c>
      <c r="O82" s="24"/>
      <c r="P82" s="24" t="s">
        <v>80</v>
      </c>
      <c r="Q82" s="26">
        <v>43374</v>
      </c>
      <c r="R82" s="26">
        <v>43374</v>
      </c>
      <c r="S82" s="26" t="s">
        <v>90</v>
      </c>
      <c r="T82" s="28" t="s">
        <v>289</v>
      </c>
      <c r="U82" s="28" t="s">
        <v>289</v>
      </c>
      <c r="V82" s="26">
        <v>44105</v>
      </c>
      <c r="W82" s="28" t="s">
        <v>139</v>
      </c>
      <c r="X82" s="28" t="s">
        <v>140</v>
      </c>
      <c r="Y82" s="26" t="s">
        <v>78</v>
      </c>
      <c r="Z82" s="29">
        <v>6</v>
      </c>
      <c r="AA82" s="29">
        <v>1</v>
      </c>
      <c r="AB82" s="26">
        <v>44424</v>
      </c>
      <c r="AC82" s="30">
        <v>4500000</v>
      </c>
      <c r="AD82" s="30">
        <v>500000</v>
      </c>
      <c r="AE82" s="30">
        <v>0</v>
      </c>
      <c r="AF82" s="30">
        <v>261200</v>
      </c>
      <c r="AG82" s="30">
        <f t="shared" si="21"/>
        <v>261200</v>
      </c>
      <c r="AH82" s="30">
        <v>0</v>
      </c>
      <c r="AI82" s="30">
        <f t="shared" si="22"/>
        <v>5261200</v>
      </c>
      <c r="AJ82" s="30">
        <f t="shared" si="23"/>
        <v>3375000</v>
      </c>
      <c r="AK82" s="30">
        <f t="shared" si="24"/>
        <v>375000</v>
      </c>
      <c r="AL82" s="30">
        <f t="shared" si="25"/>
        <v>0</v>
      </c>
      <c r="AM82" s="30">
        <f t="shared" si="26"/>
        <v>261200</v>
      </c>
      <c r="AN82" s="30">
        <f t="shared" si="27"/>
        <v>261200</v>
      </c>
      <c r="AO82" s="30">
        <f t="shared" si="28"/>
        <v>0</v>
      </c>
      <c r="AP82" s="30">
        <f t="shared" si="29"/>
        <v>4011200</v>
      </c>
      <c r="AQ82" s="30">
        <f t="shared" si="30"/>
        <v>360900</v>
      </c>
      <c r="AR82" s="26" t="s">
        <v>79</v>
      </c>
      <c r="AS82" s="26" t="s">
        <v>80</v>
      </c>
      <c r="AT82" s="26"/>
      <c r="AU82" s="26" t="s">
        <v>80</v>
      </c>
      <c r="AV82" s="26" t="s">
        <v>141</v>
      </c>
      <c r="AW82" s="26" t="s">
        <v>80</v>
      </c>
      <c r="AX82" s="26" t="s">
        <v>82</v>
      </c>
      <c r="AY82" s="26" t="s">
        <v>82</v>
      </c>
      <c r="AZ82" s="26" t="s">
        <v>80</v>
      </c>
      <c r="BA82" s="26" t="s">
        <v>84</v>
      </c>
      <c r="BB82" s="26" t="s">
        <v>85</v>
      </c>
      <c r="BC82" s="26" t="str">
        <f t="shared" si="31"/>
        <v>C</v>
      </c>
      <c r="BD82" s="26" t="str">
        <f t="shared" ca="1" si="32"/>
        <v>46 Th,11 Bln,19 Hr</v>
      </c>
      <c r="BE82" s="29">
        <f t="shared" ca="1" si="33"/>
        <v>46</v>
      </c>
      <c r="BF82" s="29">
        <f t="shared" ca="1" si="34"/>
        <v>11</v>
      </c>
      <c r="BG82" s="29">
        <f t="shared" ca="1" si="35"/>
        <v>19</v>
      </c>
      <c r="BH82" s="26" t="str">
        <f t="shared" ca="1" si="36"/>
        <v>4 Th,1 Bln,23 Hr</v>
      </c>
      <c r="BI82" s="24">
        <f t="shared" ca="1" si="37"/>
        <v>4</v>
      </c>
      <c r="BJ82" s="24">
        <f t="shared" ca="1" si="38"/>
        <v>1</v>
      </c>
      <c r="BK82" s="26" t="str">
        <f t="shared" ca="1" si="39"/>
        <v>4 Th,1 Bln,23 Hr</v>
      </c>
      <c r="BL82" s="4" t="str">
        <f>VLOOKUP(C82,[1]dbase!$C$3:$AW$827,38,FALSE)</f>
        <v>-</v>
      </c>
    </row>
    <row r="83" spans="1:64" x14ac:dyDescent="0.25">
      <c r="A83" s="24">
        <f t="shared" si="20"/>
        <v>80</v>
      </c>
      <c r="B83" s="31" t="s">
        <v>526</v>
      </c>
      <c r="C83" s="24">
        <v>765992</v>
      </c>
      <c r="D83" s="24" t="s">
        <v>527</v>
      </c>
      <c r="E83" s="26">
        <v>27864</v>
      </c>
      <c r="F83" s="24" t="s">
        <v>65</v>
      </c>
      <c r="G83" s="24" t="s">
        <v>66</v>
      </c>
      <c r="H83" s="24" t="s">
        <v>88</v>
      </c>
      <c r="I83" s="24" t="s">
        <v>528</v>
      </c>
      <c r="J83" s="27" t="s">
        <v>529</v>
      </c>
      <c r="K83" s="24"/>
      <c r="L83" s="24"/>
      <c r="M83" s="24" t="s">
        <v>109</v>
      </c>
      <c r="N83" s="24" t="s">
        <v>530</v>
      </c>
      <c r="O83" s="24"/>
      <c r="P83" s="24" t="s">
        <v>80</v>
      </c>
      <c r="Q83" s="26">
        <v>43374</v>
      </c>
      <c r="R83" s="26">
        <v>43374</v>
      </c>
      <c r="S83" s="26" t="s">
        <v>90</v>
      </c>
      <c r="T83" s="28" t="s">
        <v>289</v>
      </c>
      <c r="U83" s="28" t="s">
        <v>289</v>
      </c>
      <c r="V83" s="26">
        <v>44105</v>
      </c>
      <c r="W83" s="28" t="s">
        <v>139</v>
      </c>
      <c r="X83" s="28" t="s">
        <v>140</v>
      </c>
      <c r="Y83" s="26" t="s">
        <v>78</v>
      </c>
      <c r="Z83" s="29">
        <v>6</v>
      </c>
      <c r="AA83" s="29">
        <v>1</v>
      </c>
      <c r="AB83" s="26">
        <v>44424</v>
      </c>
      <c r="AC83" s="30">
        <v>4500000</v>
      </c>
      <c r="AD83" s="30">
        <v>500000</v>
      </c>
      <c r="AE83" s="30">
        <v>0</v>
      </c>
      <c r="AF83" s="30">
        <v>69400</v>
      </c>
      <c r="AG83" s="30">
        <f t="shared" si="21"/>
        <v>69400</v>
      </c>
      <c r="AH83" s="30">
        <v>0</v>
      </c>
      <c r="AI83" s="30">
        <f t="shared" si="22"/>
        <v>5069400</v>
      </c>
      <c r="AJ83" s="30">
        <f t="shared" si="23"/>
        <v>3375000</v>
      </c>
      <c r="AK83" s="30">
        <f t="shared" si="24"/>
        <v>375000</v>
      </c>
      <c r="AL83" s="30">
        <f t="shared" si="25"/>
        <v>0</v>
      </c>
      <c r="AM83" s="30">
        <f t="shared" si="26"/>
        <v>69400</v>
      </c>
      <c r="AN83" s="30">
        <f t="shared" si="27"/>
        <v>69400</v>
      </c>
      <c r="AO83" s="30">
        <f t="shared" si="28"/>
        <v>0</v>
      </c>
      <c r="AP83" s="30">
        <f t="shared" si="29"/>
        <v>3819400</v>
      </c>
      <c r="AQ83" s="30">
        <f t="shared" si="30"/>
        <v>552700</v>
      </c>
      <c r="AR83" s="26" t="s">
        <v>79</v>
      </c>
      <c r="AS83" s="26" t="s">
        <v>80</v>
      </c>
      <c r="AT83" s="26"/>
      <c r="AU83" s="26" t="s">
        <v>80</v>
      </c>
      <c r="AV83" s="26" t="s">
        <v>141</v>
      </c>
      <c r="AW83" s="26" t="s">
        <v>80</v>
      </c>
      <c r="AX83" s="26" t="s">
        <v>82</v>
      </c>
      <c r="AY83" s="26" t="s">
        <v>82</v>
      </c>
      <c r="AZ83" s="26" t="s">
        <v>80</v>
      </c>
      <c r="BA83" s="26" t="s">
        <v>84</v>
      </c>
      <c r="BB83" s="26" t="s">
        <v>85</v>
      </c>
      <c r="BC83" s="26" t="str">
        <f t="shared" si="31"/>
        <v>C</v>
      </c>
      <c r="BD83" s="26" t="str">
        <f t="shared" ca="1" si="32"/>
        <v>46 Th,7 Bln,10 Hr</v>
      </c>
      <c r="BE83" s="29">
        <f t="shared" ca="1" si="33"/>
        <v>46</v>
      </c>
      <c r="BF83" s="29">
        <f t="shared" ca="1" si="34"/>
        <v>7</v>
      </c>
      <c r="BG83" s="29">
        <f t="shared" ca="1" si="35"/>
        <v>10</v>
      </c>
      <c r="BH83" s="26" t="str">
        <f t="shared" ca="1" si="36"/>
        <v>4 Th,1 Bln,23 Hr</v>
      </c>
      <c r="BI83" s="24">
        <f t="shared" ca="1" si="37"/>
        <v>4</v>
      </c>
      <c r="BJ83" s="24">
        <f t="shared" ca="1" si="38"/>
        <v>1</v>
      </c>
      <c r="BK83" s="26" t="str">
        <f t="shared" ca="1" si="39"/>
        <v>4 Th,1 Bln,23 Hr</v>
      </c>
      <c r="BL83" s="4" t="str">
        <f>VLOOKUP(C83,[1]dbase!$C$3:$AW$827,38,FALSE)</f>
        <v>-</v>
      </c>
    </row>
    <row r="84" spans="1:64" x14ac:dyDescent="0.25">
      <c r="A84" s="24">
        <f t="shared" si="20"/>
        <v>81</v>
      </c>
      <c r="B84" s="31" t="s">
        <v>531</v>
      </c>
      <c r="C84" s="24">
        <v>925839</v>
      </c>
      <c r="D84" s="24" t="s">
        <v>354</v>
      </c>
      <c r="E84" s="26">
        <v>33891</v>
      </c>
      <c r="F84" s="24" t="s">
        <v>65</v>
      </c>
      <c r="G84" s="24" t="s">
        <v>532</v>
      </c>
      <c r="H84" s="24" t="s">
        <v>67</v>
      </c>
      <c r="I84" s="24" t="s">
        <v>533</v>
      </c>
      <c r="J84" s="27" t="s">
        <v>534</v>
      </c>
      <c r="K84" s="24"/>
      <c r="L84" s="24"/>
      <c r="M84" s="24" t="s">
        <v>70</v>
      </c>
      <c r="N84" s="24" t="s">
        <v>535</v>
      </c>
      <c r="O84" s="24" t="s">
        <v>72</v>
      </c>
      <c r="P84" s="24">
        <v>2015</v>
      </c>
      <c r="Q84" s="26">
        <v>43313</v>
      </c>
      <c r="R84" s="26">
        <v>43525</v>
      </c>
      <c r="S84" s="26" t="s">
        <v>90</v>
      </c>
      <c r="T84" s="28" t="s">
        <v>536</v>
      </c>
      <c r="U84" s="28" t="s">
        <v>537</v>
      </c>
      <c r="V84" s="26">
        <v>44697</v>
      </c>
      <c r="W84" s="28" t="s">
        <v>294</v>
      </c>
      <c r="X84" s="28" t="s">
        <v>295</v>
      </c>
      <c r="Y84" s="26" t="s">
        <v>103</v>
      </c>
      <c r="Z84" s="29">
        <v>5</v>
      </c>
      <c r="AA84" s="29">
        <v>4</v>
      </c>
      <c r="AB84" s="26">
        <v>44424</v>
      </c>
      <c r="AC84" s="30">
        <v>6900000</v>
      </c>
      <c r="AD84" s="30">
        <v>766667</v>
      </c>
      <c r="AE84" s="30">
        <v>169183.33333333302</v>
      </c>
      <c r="AF84" s="30">
        <v>653200</v>
      </c>
      <c r="AG84" s="30">
        <f t="shared" si="21"/>
        <v>822383.33333333302</v>
      </c>
      <c r="AH84" s="30">
        <v>0</v>
      </c>
      <c r="AI84" s="30">
        <f t="shared" si="22"/>
        <v>8489050.3333333321</v>
      </c>
      <c r="AJ84" s="30">
        <f t="shared" si="23"/>
        <v>5175000</v>
      </c>
      <c r="AK84" s="30">
        <f t="shared" si="24"/>
        <v>575000.25</v>
      </c>
      <c r="AL84" s="30">
        <f t="shared" si="25"/>
        <v>169183.33333333302</v>
      </c>
      <c r="AM84" s="30">
        <f t="shared" si="26"/>
        <v>653200</v>
      </c>
      <c r="AN84" s="30">
        <f t="shared" si="27"/>
        <v>822383.33333333302</v>
      </c>
      <c r="AO84" s="30">
        <f t="shared" si="28"/>
        <v>0</v>
      </c>
      <c r="AP84" s="30">
        <f t="shared" si="29"/>
        <v>6572383.583333333</v>
      </c>
      <c r="AQ84" s="30">
        <f t="shared" si="30"/>
        <v>0</v>
      </c>
      <c r="AR84" s="26" t="s">
        <v>79</v>
      </c>
      <c r="AS84" s="26" t="s">
        <v>80</v>
      </c>
      <c r="AT84" s="26"/>
      <c r="AU84" s="26" t="s">
        <v>80</v>
      </c>
      <c r="AV84" s="26" t="s">
        <v>296</v>
      </c>
      <c r="AW84" s="26" t="s">
        <v>80</v>
      </c>
      <c r="AX84" s="26" t="s">
        <v>96</v>
      </c>
      <c r="AY84" s="26" t="s">
        <v>105</v>
      </c>
      <c r="AZ84" s="26" t="s">
        <v>80</v>
      </c>
      <c r="BA84" s="26" t="s">
        <v>84</v>
      </c>
      <c r="BB84" s="26" t="s">
        <v>85</v>
      </c>
      <c r="BC84" s="26" t="str">
        <f t="shared" si="31"/>
        <v>F</v>
      </c>
      <c r="BD84" s="26" t="str">
        <f t="shared" ca="1" si="32"/>
        <v>30 Th,1 Bln,10 Hr</v>
      </c>
      <c r="BE84" s="29">
        <f t="shared" ca="1" si="33"/>
        <v>30</v>
      </c>
      <c r="BF84" s="29">
        <f t="shared" ca="1" si="34"/>
        <v>1</v>
      </c>
      <c r="BG84" s="29">
        <f t="shared" ca="1" si="35"/>
        <v>10</v>
      </c>
      <c r="BH84" s="26" t="str">
        <f t="shared" ca="1" si="36"/>
        <v>4 Th,3 Bln,23 Hr</v>
      </c>
      <c r="BI84" s="24">
        <f t="shared" ca="1" si="37"/>
        <v>4</v>
      </c>
      <c r="BJ84" s="24">
        <f t="shared" ca="1" si="38"/>
        <v>3</v>
      </c>
      <c r="BK84" s="26" t="str">
        <f t="shared" ca="1" si="39"/>
        <v>3 Th,8 Bln,23 Hr</v>
      </c>
      <c r="BL84" s="4" t="str">
        <f>VLOOKUP(C84,[1]dbase!$C$3:$AW$827,38,FALSE)</f>
        <v>-</v>
      </c>
    </row>
    <row r="85" spans="1:64" x14ac:dyDescent="0.25">
      <c r="A85" s="24">
        <f t="shared" si="20"/>
        <v>82</v>
      </c>
      <c r="B85" s="31" t="s">
        <v>538</v>
      </c>
      <c r="C85" s="24">
        <v>905527</v>
      </c>
      <c r="D85" s="24" t="s">
        <v>539</v>
      </c>
      <c r="E85" s="26">
        <v>33060</v>
      </c>
      <c r="F85" s="24" t="s">
        <v>167</v>
      </c>
      <c r="G85" s="24" t="s">
        <v>66</v>
      </c>
      <c r="H85" s="24" t="s">
        <v>67</v>
      </c>
      <c r="I85" s="24" t="s">
        <v>540</v>
      </c>
      <c r="J85" s="27" t="s">
        <v>541</v>
      </c>
      <c r="K85" s="24" t="s">
        <v>542</v>
      </c>
      <c r="L85" s="24"/>
      <c r="M85" s="24" t="s">
        <v>70</v>
      </c>
      <c r="N85" s="24" t="s">
        <v>71</v>
      </c>
      <c r="O85" s="24"/>
      <c r="P85" s="24">
        <v>2013</v>
      </c>
      <c r="Q85" s="26">
        <v>41395</v>
      </c>
      <c r="R85" s="26">
        <v>41533</v>
      </c>
      <c r="S85" s="26" t="s">
        <v>90</v>
      </c>
      <c r="T85" s="28" t="s">
        <v>543</v>
      </c>
      <c r="U85" s="28" t="s">
        <v>543</v>
      </c>
      <c r="V85" s="26">
        <v>44061</v>
      </c>
      <c r="W85" s="28" t="s">
        <v>434</v>
      </c>
      <c r="X85" s="28" t="s">
        <v>113</v>
      </c>
      <c r="Y85" s="26" t="s">
        <v>78</v>
      </c>
      <c r="Z85" s="29">
        <v>5</v>
      </c>
      <c r="AA85" s="34">
        <v>5</v>
      </c>
      <c r="AB85" s="26">
        <v>44424</v>
      </c>
      <c r="AC85" s="30">
        <v>7900000</v>
      </c>
      <c r="AD85" s="30">
        <v>877778</v>
      </c>
      <c r="AE85" s="30">
        <v>1828022.222222222</v>
      </c>
      <c r="AF85" s="30">
        <v>-547712.5</v>
      </c>
      <c r="AG85" s="30">
        <f t="shared" si="21"/>
        <v>1280309.722222222</v>
      </c>
      <c r="AH85" s="30">
        <v>1164112.5</v>
      </c>
      <c r="AI85" s="30">
        <f t="shared" si="22"/>
        <v>11222200.222222222</v>
      </c>
      <c r="AJ85" s="30">
        <f t="shared" si="23"/>
        <v>3950000</v>
      </c>
      <c r="AK85" s="30">
        <f t="shared" si="24"/>
        <v>0</v>
      </c>
      <c r="AL85" s="30">
        <f t="shared" si="25"/>
        <v>0</v>
      </c>
      <c r="AM85" s="30">
        <f t="shared" si="26"/>
        <v>0</v>
      </c>
      <c r="AN85" s="30">
        <f t="shared" si="27"/>
        <v>0</v>
      </c>
      <c r="AO85" s="30">
        <f t="shared" si="28"/>
        <v>0</v>
      </c>
      <c r="AP85" s="30">
        <f t="shared" si="29"/>
        <v>3950000</v>
      </c>
      <c r="AQ85" s="30">
        <f t="shared" si="30"/>
        <v>422100</v>
      </c>
      <c r="AR85" s="26" t="s">
        <v>79</v>
      </c>
      <c r="AS85" s="26" t="s">
        <v>114</v>
      </c>
      <c r="AT85" s="24" t="s">
        <v>172</v>
      </c>
      <c r="AU85" s="26">
        <v>44433</v>
      </c>
      <c r="AV85" s="26" t="s">
        <v>116</v>
      </c>
      <c r="AW85" s="26" t="s">
        <v>95</v>
      </c>
      <c r="AX85" s="26" t="s">
        <v>83</v>
      </c>
      <c r="AY85" s="26" t="s">
        <v>83</v>
      </c>
      <c r="AZ85" s="26" t="s">
        <v>80</v>
      </c>
      <c r="BA85" s="26" t="s">
        <v>84</v>
      </c>
      <c r="BB85" s="26" t="s">
        <v>85</v>
      </c>
      <c r="BC85" s="26" t="str">
        <f t="shared" si="31"/>
        <v>F</v>
      </c>
      <c r="BD85" s="26" t="str">
        <f t="shared" ca="1" si="32"/>
        <v>32 Th,4 Bln,18 Hr</v>
      </c>
      <c r="BE85" s="29">
        <f t="shared" ca="1" si="33"/>
        <v>32</v>
      </c>
      <c r="BF85" s="29">
        <f t="shared" ca="1" si="34"/>
        <v>4</v>
      </c>
      <c r="BG85" s="29">
        <f t="shared" ca="1" si="35"/>
        <v>18</v>
      </c>
      <c r="BH85" s="26" t="str">
        <f t="shared" ca="1" si="36"/>
        <v>9 Th,6 Bln,23 Hr</v>
      </c>
      <c r="BI85" s="24">
        <f t="shared" ca="1" si="37"/>
        <v>9</v>
      </c>
      <c r="BJ85" s="24">
        <f t="shared" ca="1" si="38"/>
        <v>6</v>
      </c>
      <c r="BK85" s="26" t="str">
        <f t="shared" ca="1" si="39"/>
        <v>9 Th,2 Bln,8 Hr</v>
      </c>
      <c r="BL85" s="4" t="str">
        <f>VLOOKUP(C85,[1]dbase!$C$3:$AW$827,38,FALSE)</f>
        <v>H</v>
      </c>
    </row>
    <row r="86" spans="1:64" x14ac:dyDescent="0.25">
      <c r="A86" s="24">
        <f t="shared" si="20"/>
        <v>83</v>
      </c>
      <c r="B86" s="31" t="s">
        <v>544</v>
      </c>
      <c r="C86" s="24">
        <v>806223</v>
      </c>
      <c r="D86" s="24" t="s">
        <v>174</v>
      </c>
      <c r="E86" s="26">
        <v>29384</v>
      </c>
      <c r="F86" s="24" t="s">
        <v>65</v>
      </c>
      <c r="G86" s="24" t="s">
        <v>66</v>
      </c>
      <c r="H86" s="24" t="s">
        <v>88</v>
      </c>
      <c r="I86" s="24" t="s">
        <v>545</v>
      </c>
      <c r="J86" s="27" t="s">
        <v>546</v>
      </c>
      <c r="K86" s="24"/>
      <c r="L86" s="24"/>
      <c r="M86" s="24" t="s">
        <v>109</v>
      </c>
      <c r="N86" s="24" t="s">
        <v>80</v>
      </c>
      <c r="O86" s="24"/>
      <c r="P86" s="24" t="s">
        <v>80</v>
      </c>
      <c r="Q86" s="26">
        <v>43374</v>
      </c>
      <c r="R86" s="26">
        <v>43374</v>
      </c>
      <c r="S86" s="26" t="s">
        <v>90</v>
      </c>
      <c r="T86" s="28" t="s">
        <v>138</v>
      </c>
      <c r="U86" s="28" t="s">
        <v>138</v>
      </c>
      <c r="V86" s="26">
        <v>44105</v>
      </c>
      <c r="W86" s="28" t="s">
        <v>139</v>
      </c>
      <c r="X86" s="28" t="s">
        <v>140</v>
      </c>
      <c r="Y86" s="26" t="s">
        <v>78</v>
      </c>
      <c r="Z86" s="29">
        <v>6</v>
      </c>
      <c r="AA86" s="29">
        <v>1</v>
      </c>
      <c r="AB86" s="26">
        <v>44424</v>
      </c>
      <c r="AC86" s="30">
        <v>4500000</v>
      </c>
      <c r="AD86" s="30">
        <v>500000</v>
      </c>
      <c r="AE86" s="30">
        <v>0</v>
      </c>
      <c r="AF86" s="30">
        <v>592600</v>
      </c>
      <c r="AG86" s="30">
        <f t="shared" si="21"/>
        <v>592600</v>
      </c>
      <c r="AH86" s="30">
        <v>0</v>
      </c>
      <c r="AI86" s="30">
        <f t="shared" si="22"/>
        <v>5592600</v>
      </c>
      <c r="AJ86" s="30">
        <f t="shared" si="23"/>
        <v>3375000</v>
      </c>
      <c r="AK86" s="30">
        <f t="shared" si="24"/>
        <v>375000</v>
      </c>
      <c r="AL86" s="30">
        <f t="shared" si="25"/>
        <v>0</v>
      </c>
      <c r="AM86" s="30">
        <f t="shared" si="26"/>
        <v>592600</v>
      </c>
      <c r="AN86" s="30">
        <f t="shared" si="27"/>
        <v>592600</v>
      </c>
      <c r="AO86" s="30">
        <f t="shared" si="28"/>
        <v>0</v>
      </c>
      <c r="AP86" s="30">
        <f t="shared" si="29"/>
        <v>4342600</v>
      </c>
      <c r="AQ86" s="30">
        <f t="shared" si="30"/>
        <v>29500</v>
      </c>
      <c r="AR86" s="26" t="s">
        <v>79</v>
      </c>
      <c r="AS86" s="26" t="s">
        <v>80</v>
      </c>
      <c r="AT86" s="26"/>
      <c r="AU86" s="26" t="s">
        <v>80</v>
      </c>
      <c r="AV86" s="26" t="s">
        <v>141</v>
      </c>
      <c r="AW86" s="26" t="s">
        <v>80</v>
      </c>
      <c r="AX86" s="26" t="s">
        <v>82</v>
      </c>
      <c r="AY86" s="26" t="s">
        <v>82</v>
      </c>
      <c r="AZ86" s="26" t="s">
        <v>80</v>
      </c>
      <c r="BA86" s="26" t="s">
        <v>84</v>
      </c>
      <c r="BB86" s="26" t="s">
        <v>85</v>
      </c>
      <c r="BC86" s="26" t="str">
        <f t="shared" si="31"/>
        <v>C</v>
      </c>
      <c r="BD86" s="26" t="str">
        <f t="shared" ca="1" si="32"/>
        <v>42 Th,5 Bln,12 Hr</v>
      </c>
      <c r="BE86" s="29">
        <f t="shared" ca="1" si="33"/>
        <v>42</v>
      </c>
      <c r="BF86" s="29">
        <f t="shared" ca="1" si="34"/>
        <v>5</v>
      </c>
      <c r="BG86" s="29">
        <f t="shared" ca="1" si="35"/>
        <v>12</v>
      </c>
      <c r="BH86" s="26" t="str">
        <f t="shared" ca="1" si="36"/>
        <v>4 Th,1 Bln,23 Hr</v>
      </c>
      <c r="BI86" s="24">
        <f t="shared" ca="1" si="37"/>
        <v>4</v>
      </c>
      <c r="BJ86" s="24">
        <f t="shared" ca="1" si="38"/>
        <v>1</v>
      </c>
      <c r="BK86" s="26" t="str">
        <f t="shared" ca="1" si="39"/>
        <v>4 Th,1 Bln,23 Hr</v>
      </c>
      <c r="BL86" s="4" t="str">
        <f>VLOOKUP(C86,[1]dbase!$C$3:$AW$827,38,FALSE)</f>
        <v>-</v>
      </c>
    </row>
    <row r="87" spans="1:64" x14ac:dyDescent="0.25">
      <c r="A87" s="24">
        <f t="shared" si="20"/>
        <v>84</v>
      </c>
      <c r="B87" s="31" t="s">
        <v>547</v>
      </c>
      <c r="C87" s="24">
        <v>836078</v>
      </c>
      <c r="D87" s="24" t="s">
        <v>174</v>
      </c>
      <c r="E87" s="26">
        <v>30479</v>
      </c>
      <c r="F87" s="24" t="s">
        <v>65</v>
      </c>
      <c r="G87" s="24" t="s">
        <v>66</v>
      </c>
      <c r="H87" s="24" t="s">
        <v>133</v>
      </c>
      <c r="I87" s="24" t="s">
        <v>548</v>
      </c>
      <c r="J87" s="27" t="s">
        <v>549</v>
      </c>
      <c r="K87" s="24"/>
      <c r="L87" s="24"/>
      <c r="M87" s="24" t="s">
        <v>109</v>
      </c>
      <c r="N87" s="24" t="s">
        <v>80</v>
      </c>
      <c r="O87" s="24"/>
      <c r="P87" s="24" t="s">
        <v>80</v>
      </c>
      <c r="Q87" s="26">
        <v>43374</v>
      </c>
      <c r="R87" s="26">
        <v>43374</v>
      </c>
      <c r="S87" s="26" t="s">
        <v>90</v>
      </c>
      <c r="T87" s="28" t="s">
        <v>261</v>
      </c>
      <c r="U87" s="28" t="s">
        <v>261</v>
      </c>
      <c r="V87" s="26">
        <v>44105</v>
      </c>
      <c r="W87" s="28" t="s">
        <v>139</v>
      </c>
      <c r="X87" s="28" t="s">
        <v>140</v>
      </c>
      <c r="Y87" s="26" t="s">
        <v>78</v>
      </c>
      <c r="Z87" s="29">
        <v>6</v>
      </c>
      <c r="AA87" s="29">
        <v>1</v>
      </c>
      <c r="AB87" s="26">
        <v>44424</v>
      </c>
      <c r="AC87" s="30">
        <v>4500000</v>
      </c>
      <c r="AD87" s="30">
        <v>500000</v>
      </c>
      <c r="AE87" s="30">
        <v>0</v>
      </c>
      <c r="AF87" s="30">
        <v>253100</v>
      </c>
      <c r="AG87" s="30">
        <f t="shared" si="21"/>
        <v>253100</v>
      </c>
      <c r="AH87" s="30">
        <v>0</v>
      </c>
      <c r="AI87" s="30">
        <f t="shared" si="22"/>
        <v>5253100</v>
      </c>
      <c r="AJ87" s="30">
        <f t="shared" si="23"/>
        <v>3375000</v>
      </c>
      <c r="AK87" s="30">
        <f t="shared" si="24"/>
        <v>375000</v>
      </c>
      <c r="AL87" s="30">
        <f t="shared" si="25"/>
        <v>0</v>
      </c>
      <c r="AM87" s="30">
        <f t="shared" si="26"/>
        <v>253100</v>
      </c>
      <c r="AN87" s="30">
        <f t="shared" si="27"/>
        <v>253100</v>
      </c>
      <c r="AO87" s="30">
        <f t="shared" si="28"/>
        <v>0</v>
      </c>
      <c r="AP87" s="30">
        <f t="shared" si="29"/>
        <v>4003100</v>
      </c>
      <c r="AQ87" s="30">
        <f t="shared" si="30"/>
        <v>369000</v>
      </c>
      <c r="AR87" s="26" t="s">
        <v>79</v>
      </c>
      <c r="AS87" s="26" t="s">
        <v>80</v>
      </c>
      <c r="AT87" s="26"/>
      <c r="AU87" s="26" t="s">
        <v>80</v>
      </c>
      <c r="AV87" s="26" t="s">
        <v>141</v>
      </c>
      <c r="AW87" s="26" t="s">
        <v>80</v>
      </c>
      <c r="AX87" s="26" t="s">
        <v>82</v>
      </c>
      <c r="AY87" s="26" t="s">
        <v>82</v>
      </c>
      <c r="AZ87" s="26" t="s">
        <v>80</v>
      </c>
      <c r="BA87" s="26" t="s">
        <v>84</v>
      </c>
      <c r="BB87" s="26" t="s">
        <v>85</v>
      </c>
      <c r="BC87" s="26" t="str">
        <f t="shared" si="31"/>
        <v>C</v>
      </c>
      <c r="BD87" s="26" t="str">
        <f t="shared" ca="1" si="32"/>
        <v>39 Th,5 Bln,12 Hr</v>
      </c>
      <c r="BE87" s="29">
        <f t="shared" ca="1" si="33"/>
        <v>39</v>
      </c>
      <c r="BF87" s="29">
        <f t="shared" ca="1" si="34"/>
        <v>5</v>
      </c>
      <c r="BG87" s="29">
        <f t="shared" ca="1" si="35"/>
        <v>12</v>
      </c>
      <c r="BH87" s="26" t="str">
        <f t="shared" ca="1" si="36"/>
        <v>4 Th,1 Bln,23 Hr</v>
      </c>
      <c r="BI87" s="24">
        <f t="shared" ca="1" si="37"/>
        <v>4</v>
      </c>
      <c r="BJ87" s="24">
        <f t="shared" ca="1" si="38"/>
        <v>1</v>
      </c>
      <c r="BK87" s="26" t="str">
        <f t="shared" ca="1" si="39"/>
        <v>4 Th,1 Bln,23 Hr</v>
      </c>
      <c r="BL87" s="4" t="str">
        <f>VLOOKUP(C87,[1]dbase!$C$3:$AW$827,38,FALSE)</f>
        <v>-</v>
      </c>
    </row>
    <row r="88" spans="1:64" x14ac:dyDescent="0.25">
      <c r="A88" s="24">
        <f t="shared" si="20"/>
        <v>85</v>
      </c>
      <c r="B88" s="25" t="s">
        <v>550</v>
      </c>
      <c r="C88" s="24">
        <v>945846</v>
      </c>
      <c r="D88" s="24" t="s">
        <v>406</v>
      </c>
      <c r="E88" s="26">
        <v>34505</v>
      </c>
      <c r="F88" s="24" t="s">
        <v>65</v>
      </c>
      <c r="G88" s="24" t="s">
        <v>66</v>
      </c>
      <c r="H88" s="24" t="s">
        <v>150</v>
      </c>
      <c r="I88" s="24" t="s">
        <v>551</v>
      </c>
      <c r="J88" s="27"/>
      <c r="K88" s="24"/>
      <c r="L88" s="24"/>
      <c r="M88" s="24" t="s">
        <v>70</v>
      </c>
      <c r="N88" s="24" t="s">
        <v>463</v>
      </c>
      <c r="O88" s="24"/>
      <c r="P88" s="24">
        <v>2016</v>
      </c>
      <c r="Q88" s="26">
        <v>43313</v>
      </c>
      <c r="R88" s="26">
        <v>43525</v>
      </c>
      <c r="S88" s="26" t="s">
        <v>90</v>
      </c>
      <c r="T88" s="28" t="s">
        <v>552</v>
      </c>
      <c r="U88" s="28" t="s">
        <v>552</v>
      </c>
      <c r="V88" s="26">
        <v>44774</v>
      </c>
      <c r="W88" s="28" t="s">
        <v>294</v>
      </c>
      <c r="X88" s="28" t="s">
        <v>295</v>
      </c>
      <c r="Y88" s="26" t="s">
        <v>103</v>
      </c>
      <c r="Z88" s="29">
        <v>5</v>
      </c>
      <c r="AA88" s="29">
        <v>4</v>
      </c>
      <c r="AB88" s="26">
        <v>44424</v>
      </c>
      <c r="AC88" s="30">
        <v>6900000</v>
      </c>
      <c r="AD88" s="30">
        <v>766667</v>
      </c>
      <c r="AE88" s="30">
        <v>442183.33333333302</v>
      </c>
      <c r="AF88" s="30">
        <v>653200</v>
      </c>
      <c r="AG88" s="30">
        <f t="shared" si="21"/>
        <v>1095383.333333333</v>
      </c>
      <c r="AH88" s="30">
        <v>0</v>
      </c>
      <c r="AI88" s="30">
        <f t="shared" si="22"/>
        <v>8762050.3333333321</v>
      </c>
      <c r="AJ88" s="30">
        <f t="shared" si="23"/>
        <v>5175000</v>
      </c>
      <c r="AK88" s="30">
        <f t="shared" si="24"/>
        <v>575000.25</v>
      </c>
      <c r="AL88" s="30">
        <f t="shared" si="25"/>
        <v>442183.33333333302</v>
      </c>
      <c r="AM88" s="30">
        <f t="shared" si="26"/>
        <v>653200</v>
      </c>
      <c r="AN88" s="30">
        <f t="shared" si="27"/>
        <v>1095383.333333333</v>
      </c>
      <c r="AO88" s="30">
        <f t="shared" si="28"/>
        <v>0</v>
      </c>
      <c r="AP88" s="30">
        <f t="shared" si="29"/>
        <v>6845383.583333333</v>
      </c>
      <c r="AQ88" s="30">
        <f t="shared" si="30"/>
        <v>0</v>
      </c>
      <c r="AR88" s="26" t="s">
        <v>79</v>
      </c>
      <c r="AS88" s="26" t="s">
        <v>80</v>
      </c>
      <c r="AT88" s="26"/>
      <c r="AU88" s="26" t="s">
        <v>80</v>
      </c>
      <c r="AV88" s="26" t="s">
        <v>312</v>
      </c>
      <c r="AW88" s="26" t="s">
        <v>80</v>
      </c>
      <c r="AX88" s="26" t="s">
        <v>96</v>
      </c>
      <c r="AY88" s="26" t="s">
        <v>105</v>
      </c>
      <c r="AZ88" s="26" t="s">
        <v>80</v>
      </c>
      <c r="BA88" s="26" t="s">
        <v>84</v>
      </c>
      <c r="BB88" s="26" t="s">
        <v>106</v>
      </c>
      <c r="BC88" s="26" t="str">
        <f t="shared" si="31"/>
        <v>F</v>
      </c>
      <c r="BD88" s="26" t="str">
        <f t="shared" ca="1" si="32"/>
        <v>28 Th,5 Bln,4 Hr</v>
      </c>
      <c r="BE88" s="29">
        <f t="shared" ca="1" si="33"/>
        <v>28</v>
      </c>
      <c r="BF88" s="29">
        <f t="shared" ca="1" si="34"/>
        <v>5</v>
      </c>
      <c r="BG88" s="29">
        <f t="shared" ca="1" si="35"/>
        <v>4</v>
      </c>
      <c r="BH88" s="26" t="str">
        <f t="shared" ca="1" si="36"/>
        <v>4 Th,3 Bln,23 Hr</v>
      </c>
      <c r="BI88" s="24">
        <f t="shared" ca="1" si="37"/>
        <v>4</v>
      </c>
      <c r="BJ88" s="24">
        <f t="shared" ca="1" si="38"/>
        <v>3</v>
      </c>
      <c r="BK88" s="26" t="str">
        <f t="shared" ca="1" si="39"/>
        <v>3 Th,8 Bln,23 Hr</v>
      </c>
      <c r="BL88" s="4" t="str">
        <f>VLOOKUP(C88,[1]dbase!$C$3:$AW$827,38,FALSE)</f>
        <v>-</v>
      </c>
    </row>
    <row r="89" spans="1:64" x14ac:dyDescent="0.25">
      <c r="A89" s="24">
        <f t="shared" si="20"/>
        <v>86</v>
      </c>
      <c r="B89" s="31" t="s">
        <v>553</v>
      </c>
      <c r="C89" s="24">
        <v>846205</v>
      </c>
      <c r="D89" s="24" t="s">
        <v>174</v>
      </c>
      <c r="E89" s="26">
        <v>30828</v>
      </c>
      <c r="F89" s="24" t="s">
        <v>65</v>
      </c>
      <c r="G89" s="24" t="s">
        <v>66</v>
      </c>
      <c r="H89" s="24" t="s">
        <v>67</v>
      </c>
      <c r="I89" s="24" t="s">
        <v>554</v>
      </c>
      <c r="J89" s="27" t="s">
        <v>555</v>
      </c>
      <c r="K89" s="24"/>
      <c r="L89" s="24"/>
      <c r="M89" s="24" t="s">
        <v>109</v>
      </c>
      <c r="N89" s="24" t="s">
        <v>301</v>
      </c>
      <c r="O89" s="24"/>
      <c r="P89" s="24" t="s">
        <v>80</v>
      </c>
      <c r="Q89" s="26">
        <v>43374</v>
      </c>
      <c r="R89" s="26">
        <v>43374</v>
      </c>
      <c r="S89" s="26" t="s">
        <v>90</v>
      </c>
      <c r="T89" s="28" t="s">
        <v>138</v>
      </c>
      <c r="U89" s="28" t="s">
        <v>138</v>
      </c>
      <c r="V89" s="26">
        <v>44105</v>
      </c>
      <c r="W89" s="28" t="s">
        <v>303</v>
      </c>
      <c r="X89" s="28" t="s">
        <v>140</v>
      </c>
      <c r="Y89" s="26" t="s">
        <v>78</v>
      </c>
      <c r="Z89" s="29">
        <v>6</v>
      </c>
      <c r="AA89" s="29">
        <v>1</v>
      </c>
      <c r="AB89" s="26">
        <v>44424</v>
      </c>
      <c r="AC89" s="30">
        <v>4500000</v>
      </c>
      <c r="AD89" s="30">
        <v>500000</v>
      </c>
      <c r="AE89" s="30">
        <v>0</v>
      </c>
      <c r="AF89" s="30">
        <v>-31100</v>
      </c>
      <c r="AG89" s="30">
        <f t="shared" si="21"/>
        <v>-31100</v>
      </c>
      <c r="AH89" s="30">
        <v>0</v>
      </c>
      <c r="AI89" s="30">
        <f t="shared" si="22"/>
        <v>4968900</v>
      </c>
      <c r="AJ89" s="30">
        <f t="shared" si="23"/>
        <v>3375000</v>
      </c>
      <c r="AK89" s="30">
        <f t="shared" si="24"/>
        <v>375000</v>
      </c>
      <c r="AL89" s="30">
        <f t="shared" si="25"/>
        <v>0</v>
      </c>
      <c r="AM89" s="30">
        <f t="shared" si="26"/>
        <v>-31100</v>
      </c>
      <c r="AN89" s="30">
        <f t="shared" si="27"/>
        <v>-31100</v>
      </c>
      <c r="AO89" s="30">
        <f t="shared" si="28"/>
        <v>0</v>
      </c>
      <c r="AP89" s="30">
        <f t="shared" si="29"/>
        <v>3718900</v>
      </c>
      <c r="AQ89" s="30">
        <f t="shared" si="30"/>
        <v>653200</v>
      </c>
      <c r="AR89" s="26" t="s">
        <v>79</v>
      </c>
      <c r="AS89" s="26" t="s">
        <v>80</v>
      </c>
      <c r="AT89" s="26"/>
      <c r="AU89" s="26" t="s">
        <v>80</v>
      </c>
      <c r="AV89" s="26" t="s">
        <v>141</v>
      </c>
      <c r="AW89" s="26" t="s">
        <v>80</v>
      </c>
      <c r="AX89" s="26" t="s">
        <v>82</v>
      </c>
      <c r="AY89" s="26" t="s">
        <v>82</v>
      </c>
      <c r="AZ89" s="26" t="s">
        <v>80</v>
      </c>
      <c r="BA89" s="26" t="s">
        <v>84</v>
      </c>
      <c r="BB89" s="26" t="s">
        <v>85</v>
      </c>
      <c r="BC89" s="26" t="str">
        <f t="shared" si="31"/>
        <v>C</v>
      </c>
      <c r="BD89" s="26" t="str">
        <f t="shared" ca="1" si="32"/>
        <v>38 Th,5 Bln,29 Hr</v>
      </c>
      <c r="BE89" s="29">
        <f t="shared" ca="1" si="33"/>
        <v>38</v>
      </c>
      <c r="BF89" s="29">
        <f t="shared" ca="1" si="34"/>
        <v>5</v>
      </c>
      <c r="BG89" s="29">
        <f t="shared" ca="1" si="35"/>
        <v>29</v>
      </c>
      <c r="BH89" s="26" t="str">
        <f t="shared" ca="1" si="36"/>
        <v>4 Th,1 Bln,23 Hr</v>
      </c>
      <c r="BI89" s="24">
        <f t="shared" ca="1" si="37"/>
        <v>4</v>
      </c>
      <c r="BJ89" s="24">
        <f t="shared" ca="1" si="38"/>
        <v>1</v>
      </c>
      <c r="BK89" s="26" t="str">
        <f t="shared" ca="1" si="39"/>
        <v>4 Th,1 Bln,23 Hr</v>
      </c>
      <c r="BL89" s="4" t="str">
        <f>VLOOKUP(C89,[1]dbase!$C$3:$AW$827,38,FALSE)</f>
        <v>-</v>
      </c>
    </row>
    <row r="90" spans="1:64" x14ac:dyDescent="0.25">
      <c r="A90" s="24">
        <f t="shared" si="20"/>
        <v>87</v>
      </c>
      <c r="B90" s="31" t="s">
        <v>556</v>
      </c>
      <c r="C90" s="24">
        <v>756290</v>
      </c>
      <c r="D90" s="24" t="s">
        <v>174</v>
      </c>
      <c r="E90" s="26">
        <v>27518</v>
      </c>
      <c r="F90" s="24" t="s">
        <v>65</v>
      </c>
      <c r="G90" s="24" t="s">
        <v>66</v>
      </c>
      <c r="H90" s="24" t="s">
        <v>88</v>
      </c>
      <c r="I90" s="24" t="s">
        <v>557</v>
      </c>
      <c r="J90" s="27" t="s">
        <v>558</v>
      </c>
      <c r="K90" s="24"/>
      <c r="L90" s="24"/>
      <c r="M90" s="24" t="s">
        <v>109</v>
      </c>
      <c r="N90" s="24" t="s">
        <v>80</v>
      </c>
      <c r="O90" s="24"/>
      <c r="P90" s="24" t="s">
        <v>80</v>
      </c>
      <c r="Q90" s="26">
        <v>43374</v>
      </c>
      <c r="R90" s="26">
        <v>43374</v>
      </c>
      <c r="S90" s="26" t="s">
        <v>90</v>
      </c>
      <c r="T90" s="28" t="s">
        <v>559</v>
      </c>
      <c r="U90" s="28" t="s">
        <v>559</v>
      </c>
      <c r="V90" s="26">
        <v>44105</v>
      </c>
      <c r="W90" s="28" t="s">
        <v>560</v>
      </c>
      <c r="X90" s="28" t="s">
        <v>207</v>
      </c>
      <c r="Y90" s="26" t="s">
        <v>103</v>
      </c>
      <c r="Z90" s="29">
        <v>6</v>
      </c>
      <c r="AA90" s="29">
        <v>2</v>
      </c>
      <c r="AB90" s="26">
        <v>44424</v>
      </c>
      <c r="AC90" s="30">
        <v>4900000</v>
      </c>
      <c r="AD90" s="30">
        <v>544444</v>
      </c>
      <c r="AE90" s="30">
        <v>0</v>
      </c>
      <c r="AF90" s="30">
        <v>754416.63888888899</v>
      </c>
      <c r="AG90" s="30">
        <f t="shared" si="21"/>
        <v>754416.63888888899</v>
      </c>
      <c r="AH90" s="30">
        <v>0</v>
      </c>
      <c r="AI90" s="30">
        <f t="shared" si="22"/>
        <v>6198860.638888889</v>
      </c>
      <c r="AJ90" s="30">
        <f t="shared" si="23"/>
        <v>3675000</v>
      </c>
      <c r="AK90" s="30">
        <f t="shared" si="24"/>
        <v>408333</v>
      </c>
      <c r="AL90" s="30">
        <f t="shared" si="25"/>
        <v>0</v>
      </c>
      <c r="AM90" s="30">
        <f t="shared" si="26"/>
        <v>754416.63888888899</v>
      </c>
      <c r="AN90" s="30">
        <f t="shared" si="27"/>
        <v>754416.63888888899</v>
      </c>
      <c r="AO90" s="30">
        <f t="shared" si="28"/>
        <v>0</v>
      </c>
      <c r="AP90" s="30">
        <f t="shared" si="29"/>
        <v>4837749.638888889</v>
      </c>
      <c r="AQ90" s="30">
        <f t="shared" si="30"/>
        <v>0</v>
      </c>
      <c r="AR90" s="26" t="s">
        <v>79</v>
      </c>
      <c r="AS90" s="26" t="s">
        <v>80</v>
      </c>
      <c r="AT90" s="26"/>
      <c r="AU90" s="26" t="s">
        <v>80</v>
      </c>
      <c r="AV90" s="26" t="s">
        <v>209</v>
      </c>
      <c r="AW90" s="26" t="s">
        <v>104</v>
      </c>
      <c r="AX90" s="26" t="s">
        <v>105</v>
      </c>
      <c r="AY90" s="26" t="s">
        <v>105</v>
      </c>
      <c r="AZ90" s="26" t="s">
        <v>80</v>
      </c>
      <c r="BA90" s="26" t="s">
        <v>84</v>
      </c>
      <c r="BB90" s="26" t="s">
        <v>85</v>
      </c>
      <c r="BC90" s="26" t="str">
        <f t="shared" si="31"/>
        <v>C</v>
      </c>
      <c r="BD90" s="26" t="str">
        <f t="shared" ca="1" si="32"/>
        <v>47 Th,6 Bln,20 Hr</v>
      </c>
      <c r="BE90" s="29">
        <f t="shared" ca="1" si="33"/>
        <v>47</v>
      </c>
      <c r="BF90" s="29">
        <f t="shared" ca="1" si="34"/>
        <v>6</v>
      </c>
      <c r="BG90" s="29">
        <f t="shared" ca="1" si="35"/>
        <v>20</v>
      </c>
      <c r="BH90" s="26" t="str">
        <f t="shared" ca="1" si="36"/>
        <v>4 Th,1 Bln,23 Hr</v>
      </c>
      <c r="BI90" s="24">
        <f t="shared" ca="1" si="37"/>
        <v>4</v>
      </c>
      <c r="BJ90" s="24">
        <f t="shared" ca="1" si="38"/>
        <v>1</v>
      </c>
      <c r="BK90" s="26" t="str">
        <f t="shared" ca="1" si="39"/>
        <v>4 Th,1 Bln,23 Hr</v>
      </c>
      <c r="BL90" s="4" t="str">
        <f>VLOOKUP(C90,[1]dbase!$C$3:$AW$827,38,FALSE)</f>
        <v>-</v>
      </c>
    </row>
    <row r="91" spans="1:64" x14ac:dyDescent="0.25">
      <c r="A91" s="24">
        <f t="shared" si="20"/>
        <v>88</v>
      </c>
      <c r="B91" s="31" t="s">
        <v>561</v>
      </c>
      <c r="C91" s="24">
        <v>736021</v>
      </c>
      <c r="D91" s="24" t="s">
        <v>562</v>
      </c>
      <c r="E91" s="26">
        <v>26728</v>
      </c>
      <c r="F91" s="24" t="s">
        <v>65</v>
      </c>
      <c r="G91" s="24" t="s">
        <v>66</v>
      </c>
      <c r="H91" s="24" t="s">
        <v>133</v>
      </c>
      <c r="I91" s="24" t="s">
        <v>563</v>
      </c>
      <c r="J91" s="27" t="s">
        <v>564</v>
      </c>
      <c r="K91" s="24"/>
      <c r="L91" s="24"/>
      <c r="M91" s="24" t="s">
        <v>99</v>
      </c>
      <c r="N91" s="24" t="s">
        <v>276</v>
      </c>
      <c r="O91" s="24"/>
      <c r="P91" s="24" t="s">
        <v>80</v>
      </c>
      <c r="Q91" s="26">
        <v>43374</v>
      </c>
      <c r="R91" s="26">
        <v>43374</v>
      </c>
      <c r="S91" s="26" t="s">
        <v>90</v>
      </c>
      <c r="T91" s="28" t="s">
        <v>565</v>
      </c>
      <c r="U91" s="28" t="s">
        <v>565</v>
      </c>
      <c r="V91" s="26">
        <v>44105</v>
      </c>
      <c r="W91" s="28" t="s">
        <v>139</v>
      </c>
      <c r="X91" s="28" t="s">
        <v>140</v>
      </c>
      <c r="Y91" s="26" t="s">
        <v>78</v>
      </c>
      <c r="Z91" s="29">
        <v>6</v>
      </c>
      <c r="AA91" s="29">
        <v>1</v>
      </c>
      <c r="AB91" s="26">
        <v>44424</v>
      </c>
      <c r="AC91" s="30">
        <v>4500000</v>
      </c>
      <c r="AD91" s="30">
        <v>500000</v>
      </c>
      <c r="AE91" s="30">
        <v>0</v>
      </c>
      <c r="AF91" s="30">
        <v>-31100</v>
      </c>
      <c r="AG91" s="30">
        <f t="shared" si="21"/>
        <v>-31100</v>
      </c>
      <c r="AH91" s="30">
        <v>0</v>
      </c>
      <c r="AI91" s="30">
        <f t="shared" si="22"/>
        <v>4968900</v>
      </c>
      <c r="AJ91" s="30">
        <f t="shared" si="23"/>
        <v>3375000</v>
      </c>
      <c r="AK91" s="30">
        <f t="shared" si="24"/>
        <v>375000</v>
      </c>
      <c r="AL91" s="30">
        <f t="shared" si="25"/>
        <v>0</v>
      </c>
      <c r="AM91" s="30">
        <f t="shared" si="26"/>
        <v>-31100</v>
      </c>
      <c r="AN91" s="30">
        <f t="shared" si="27"/>
        <v>-31100</v>
      </c>
      <c r="AO91" s="30">
        <f t="shared" si="28"/>
        <v>0</v>
      </c>
      <c r="AP91" s="30">
        <f t="shared" si="29"/>
        <v>3718900</v>
      </c>
      <c r="AQ91" s="30">
        <f t="shared" si="30"/>
        <v>653200</v>
      </c>
      <c r="AR91" s="26" t="s">
        <v>79</v>
      </c>
      <c r="AS91" s="26" t="s">
        <v>80</v>
      </c>
      <c r="AT91" s="26"/>
      <c r="AU91" s="26" t="s">
        <v>80</v>
      </c>
      <c r="AV91" s="26" t="s">
        <v>141</v>
      </c>
      <c r="AW91" s="26" t="s">
        <v>80</v>
      </c>
      <c r="AX91" s="26" t="s">
        <v>82</v>
      </c>
      <c r="AY91" s="26" t="s">
        <v>82</v>
      </c>
      <c r="AZ91" s="26" t="s">
        <v>80</v>
      </c>
      <c r="BA91" s="26" t="s">
        <v>84</v>
      </c>
      <c r="BB91" s="26" t="s">
        <v>106</v>
      </c>
      <c r="BC91" s="26" t="str">
        <f t="shared" si="31"/>
        <v>C</v>
      </c>
      <c r="BD91" s="26" t="str">
        <f t="shared" ca="1" si="32"/>
        <v>49 Th,8 Bln,19 Hr</v>
      </c>
      <c r="BE91" s="29">
        <f t="shared" ca="1" si="33"/>
        <v>49</v>
      </c>
      <c r="BF91" s="29">
        <f t="shared" ca="1" si="34"/>
        <v>8</v>
      </c>
      <c r="BG91" s="29">
        <f t="shared" ca="1" si="35"/>
        <v>19</v>
      </c>
      <c r="BH91" s="26" t="str">
        <f t="shared" ca="1" si="36"/>
        <v>4 Th,1 Bln,23 Hr</v>
      </c>
      <c r="BI91" s="24">
        <f t="shared" ca="1" si="37"/>
        <v>4</v>
      </c>
      <c r="BJ91" s="24">
        <f t="shared" ca="1" si="38"/>
        <v>1</v>
      </c>
      <c r="BK91" s="26" t="str">
        <f t="shared" ca="1" si="39"/>
        <v>4 Th,1 Bln,23 Hr</v>
      </c>
      <c r="BL91" s="4" t="str">
        <f>VLOOKUP(C91,[1]dbase!$C$3:$AW$827,38,FALSE)</f>
        <v>-</v>
      </c>
    </row>
    <row r="92" spans="1:64" x14ac:dyDescent="0.25">
      <c r="A92" s="24">
        <f t="shared" si="20"/>
        <v>89</v>
      </c>
      <c r="B92" s="31" t="s">
        <v>566</v>
      </c>
      <c r="C92" s="24">
        <v>706164</v>
      </c>
      <c r="D92" s="24" t="s">
        <v>567</v>
      </c>
      <c r="E92" s="26">
        <v>25834</v>
      </c>
      <c r="F92" s="24" t="s">
        <v>65</v>
      </c>
      <c r="G92" s="24" t="s">
        <v>66</v>
      </c>
      <c r="H92" s="24" t="s">
        <v>133</v>
      </c>
      <c r="I92" s="24" t="s">
        <v>568</v>
      </c>
      <c r="J92" s="27" t="s">
        <v>569</v>
      </c>
      <c r="K92" s="24"/>
      <c r="L92" s="24"/>
      <c r="M92" s="24" t="s">
        <v>109</v>
      </c>
      <c r="N92" s="24" t="s">
        <v>570</v>
      </c>
      <c r="O92" s="24"/>
      <c r="P92" s="24" t="s">
        <v>80</v>
      </c>
      <c r="Q92" s="26">
        <v>43374</v>
      </c>
      <c r="R92" s="26">
        <v>43374</v>
      </c>
      <c r="S92" s="26" t="s">
        <v>90</v>
      </c>
      <c r="T92" s="28" t="s">
        <v>571</v>
      </c>
      <c r="U92" s="28" t="s">
        <v>571</v>
      </c>
      <c r="V92" s="26">
        <v>44105</v>
      </c>
      <c r="W92" s="28" t="s">
        <v>434</v>
      </c>
      <c r="X92" s="28" t="s">
        <v>207</v>
      </c>
      <c r="Y92" s="26" t="s">
        <v>78</v>
      </c>
      <c r="Z92" s="29">
        <v>6</v>
      </c>
      <c r="AA92" s="29">
        <v>2</v>
      </c>
      <c r="AB92" s="26">
        <v>44424</v>
      </c>
      <c r="AC92" s="30">
        <v>4900000</v>
      </c>
      <c r="AD92" s="30">
        <v>544444</v>
      </c>
      <c r="AE92" s="30">
        <v>0</v>
      </c>
      <c r="AF92" s="30">
        <v>1229861.138888889</v>
      </c>
      <c r="AG92" s="30">
        <f t="shared" si="21"/>
        <v>1229861.138888889</v>
      </c>
      <c r="AH92" s="30">
        <v>0</v>
      </c>
      <c r="AI92" s="30">
        <f t="shared" si="22"/>
        <v>6674305.138888889</v>
      </c>
      <c r="AJ92" s="30">
        <f t="shared" si="23"/>
        <v>3675000</v>
      </c>
      <c r="AK92" s="30">
        <f t="shared" si="24"/>
        <v>408333</v>
      </c>
      <c r="AL92" s="30">
        <f t="shared" si="25"/>
        <v>0</v>
      </c>
      <c r="AM92" s="30">
        <f t="shared" si="26"/>
        <v>1229861.138888889</v>
      </c>
      <c r="AN92" s="30">
        <f t="shared" si="27"/>
        <v>1229861.138888889</v>
      </c>
      <c r="AO92" s="30">
        <f t="shared" si="28"/>
        <v>0</v>
      </c>
      <c r="AP92" s="30">
        <f t="shared" si="29"/>
        <v>5313194.138888889</v>
      </c>
      <c r="AQ92" s="30">
        <f t="shared" si="30"/>
        <v>0</v>
      </c>
      <c r="AR92" s="26" t="s">
        <v>79</v>
      </c>
      <c r="AS92" s="26" t="s">
        <v>80</v>
      </c>
      <c r="AT92" s="26"/>
      <c r="AU92" s="26" t="s">
        <v>80</v>
      </c>
      <c r="AV92" s="26" t="s">
        <v>209</v>
      </c>
      <c r="AW92" s="26" t="s">
        <v>210</v>
      </c>
      <c r="AX92" s="26" t="s">
        <v>83</v>
      </c>
      <c r="AY92" s="26" t="s">
        <v>83</v>
      </c>
      <c r="AZ92" s="26" t="s">
        <v>80</v>
      </c>
      <c r="BA92" s="26" t="s">
        <v>84</v>
      </c>
      <c r="BB92" s="26" t="s">
        <v>85</v>
      </c>
      <c r="BC92" s="26" t="str">
        <f t="shared" si="31"/>
        <v>C</v>
      </c>
      <c r="BD92" s="26" t="str">
        <f t="shared" ca="1" si="32"/>
        <v>52 Th,2 Bln,1 Hr</v>
      </c>
      <c r="BE92" s="29">
        <f t="shared" ca="1" si="33"/>
        <v>52</v>
      </c>
      <c r="BF92" s="29">
        <f t="shared" ca="1" si="34"/>
        <v>2</v>
      </c>
      <c r="BG92" s="29">
        <f t="shared" ca="1" si="35"/>
        <v>1</v>
      </c>
      <c r="BH92" s="26" t="str">
        <f t="shared" ca="1" si="36"/>
        <v>4 Th,1 Bln,23 Hr</v>
      </c>
      <c r="BI92" s="24">
        <f t="shared" ca="1" si="37"/>
        <v>4</v>
      </c>
      <c r="BJ92" s="24">
        <f t="shared" ca="1" si="38"/>
        <v>1</v>
      </c>
      <c r="BK92" s="26" t="str">
        <f t="shared" ca="1" si="39"/>
        <v>4 Th,1 Bln,23 Hr</v>
      </c>
      <c r="BL92" s="4" t="str">
        <f>VLOOKUP(C92,[1]dbase!$C$3:$AW$827,38,FALSE)</f>
        <v>-</v>
      </c>
    </row>
    <row r="93" spans="1:64" x14ac:dyDescent="0.25">
      <c r="A93" s="24">
        <f t="shared" si="20"/>
        <v>90</v>
      </c>
      <c r="B93" s="31" t="s">
        <v>572</v>
      </c>
      <c r="C93" s="24">
        <v>665277</v>
      </c>
      <c r="D93" s="24" t="s">
        <v>354</v>
      </c>
      <c r="E93" s="26">
        <v>24398</v>
      </c>
      <c r="F93" s="24" t="s">
        <v>65</v>
      </c>
      <c r="G93" s="24" t="s">
        <v>66</v>
      </c>
      <c r="H93" s="24" t="s">
        <v>133</v>
      </c>
      <c r="I93" s="24" t="s">
        <v>573</v>
      </c>
      <c r="J93" s="27"/>
      <c r="K93" s="24"/>
      <c r="L93" s="24"/>
      <c r="M93" s="24" t="s">
        <v>109</v>
      </c>
      <c r="N93" s="24" t="s">
        <v>574</v>
      </c>
      <c r="O93" s="24"/>
      <c r="P93" s="24">
        <v>1986</v>
      </c>
      <c r="Q93" s="26">
        <v>34425</v>
      </c>
      <c r="R93" s="26">
        <v>34790</v>
      </c>
      <c r="S93" s="26" t="s">
        <v>90</v>
      </c>
      <c r="T93" s="28" t="s">
        <v>575</v>
      </c>
      <c r="U93" s="28" t="s">
        <v>575</v>
      </c>
      <c r="V93" s="26">
        <v>44571</v>
      </c>
      <c r="W93" s="28" t="s">
        <v>495</v>
      </c>
      <c r="X93" s="28" t="s">
        <v>113</v>
      </c>
      <c r="Y93" s="26" t="s">
        <v>78</v>
      </c>
      <c r="Z93" s="29">
        <v>5</v>
      </c>
      <c r="AA93" s="29">
        <v>4</v>
      </c>
      <c r="AB93" s="26">
        <v>44424</v>
      </c>
      <c r="AC93" s="30">
        <v>6900000</v>
      </c>
      <c r="AD93" s="30">
        <v>766667</v>
      </c>
      <c r="AE93" s="30">
        <v>594883.33333333302</v>
      </c>
      <c r="AF93" s="30">
        <v>-377770</v>
      </c>
      <c r="AG93" s="30">
        <f t="shared" si="21"/>
        <v>217113.33333333302</v>
      </c>
      <c r="AH93" s="30">
        <v>0</v>
      </c>
      <c r="AI93" s="30">
        <f t="shared" si="22"/>
        <v>7883780.333333333</v>
      </c>
      <c r="AJ93" s="30">
        <f t="shared" si="23"/>
        <v>3450000</v>
      </c>
      <c r="AK93" s="30">
        <f t="shared" si="24"/>
        <v>0</v>
      </c>
      <c r="AL93" s="30">
        <f t="shared" si="25"/>
        <v>0</v>
      </c>
      <c r="AM93" s="30">
        <f t="shared" si="26"/>
        <v>0</v>
      </c>
      <c r="AN93" s="30">
        <f t="shared" si="27"/>
        <v>0</v>
      </c>
      <c r="AO93" s="30">
        <f t="shared" si="28"/>
        <v>0</v>
      </c>
      <c r="AP93" s="30">
        <f t="shared" si="29"/>
        <v>3450000</v>
      </c>
      <c r="AQ93" s="30">
        <f t="shared" si="30"/>
        <v>922100</v>
      </c>
      <c r="AR93" s="26" t="s">
        <v>79</v>
      </c>
      <c r="AS93" s="26" t="s">
        <v>114</v>
      </c>
      <c r="AT93" s="24" t="s">
        <v>172</v>
      </c>
      <c r="AU93" s="26">
        <v>44433</v>
      </c>
      <c r="AV93" s="26" t="s">
        <v>116</v>
      </c>
      <c r="AW93" s="26" t="s">
        <v>210</v>
      </c>
      <c r="AX93" s="26" t="s">
        <v>83</v>
      </c>
      <c r="AY93" s="26" t="s">
        <v>83</v>
      </c>
      <c r="AZ93" s="26" t="s">
        <v>80</v>
      </c>
      <c r="BA93" s="26" t="s">
        <v>84</v>
      </c>
      <c r="BB93" s="26" t="s">
        <v>85</v>
      </c>
      <c r="BC93" s="26" t="str">
        <f t="shared" si="31"/>
        <v>C</v>
      </c>
      <c r="BD93" s="26" t="str">
        <f t="shared" ca="1" si="32"/>
        <v>56 Th,1 Bln,6 Hr</v>
      </c>
      <c r="BE93" s="29">
        <f t="shared" ca="1" si="33"/>
        <v>56</v>
      </c>
      <c r="BF93" s="29">
        <f t="shared" ca="1" si="34"/>
        <v>1</v>
      </c>
      <c r="BG93" s="29">
        <f t="shared" ca="1" si="35"/>
        <v>6</v>
      </c>
      <c r="BH93" s="26" t="str">
        <f t="shared" ca="1" si="36"/>
        <v>28 Th,7 Bln,23 Hr</v>
      </c>
      <c r="BI93" s="24">
        <f t="shared" ca="1" si="37"/>
        <v>28</v>
      </c>
      <c r="BJ93" s="24">
        <f t="shared" ca="1" si="38"/>
        <v>7</v>
      </c>
      <c r="BK93" s="26" t="str">
        <f t="shared" ca="1" si="39"/>
        <v>27 Th,7 Bln,23 Hr</v>
      </c>
      <c r="BL93" s="4" t="str">
        <f>VLOOKUP(C93,[1]dbase!$C$3:$AW$827,38,FALSE)</f>
        <v>H</v>
      </c>
    </row>
    <row r="94" spans="1:64" x14ac:dyDescent="0.25">
      <c r="A94" s="24">
        <f t="shared" si="20"/>
        <v>91</v>
      </c>
      <c r="B94" s="31" t="s">
        <v>576</v>
      </c>
      <c r="C94" s="24">
        <v>846187</v>
      </c>
      <c r="D94" s="24" t="s">
        <v>330</v>
      </c>
      <c r="E94" s="26">
        <v>30805</v>
      </c>
      <c r="F94" s="24" t="s">
        <v>65</v>
      </c>
      <c r="G94" s="24" t="s">
        <v>66</v>
      </c>
      <c r="H94" s="24" t="s">
        <v>67</v>
      </c>
      <c r="I94" s="24" t="s">
        <v>577</v>
      </c>
      <c r="J94" s="27" t="s">
        <v>578</v>
      </c>
      <c r="K94" s="24"/>
      <c r="L94" s="24"/>
      <c r="M94" s="24" t="s">
        <v>136</v>
      </c>
      <c r="N94" s="24" t="s">
        <v>71</v>
      </c>
      <c r="O94" s="24"/>
      <c r="P94" s="24" t="s">
        <v>80</v>
      </c>
      <c r="Q94" s="26">
        <v>43374</v>
      </c>
      <c r="R94" s="26">
        <v>43374</v>
      </c>
      <c r="S94" s="26" t="s">
        <v>90</v>
      </c>
      <c r="T94" s="28" t="s">
        <v>579</v>
      </c>
      <c r="U94" s="28" t="s">
        <v>579</v>
      </c>
      <c r="V94" s="26">
        <v>44105</v>
      </c>
      <c r="W94" s="28" t="s">
        <v>404</v>
      </c>
      <c r="X94" s="28" t="s">
        <v>207</v>
      </c>
      <c r="Y94" s="26" t="s">
        <v>78</v>
      </c>
      <c r="Z94" s="29">
        <v>5</v>
      </c>
      <c r="AA94" s="29">
        <v>4</v>
      </c>
      <c r="AB94" s="26">
        <v>44424</v>
      </c>
      <c r="AC94" s="30">
        <v>6900000</v>
      </c>
      <c r="AD94" s="30">
        <v>766667</v>
      </c>
      <c r="AE94" s="30">
        <v>0</v>
      </c>
      <c r="AF94" s="30">
        <v>155374.41666666605</v>
      </c>
      <c r="AG94" s="30">
        <f t="shared" si="21"/>
        <v>155374.41666666605</v>
      </c>
      <c r="AH94" s="30">
        <v>0</v>
      </c>
      <c r="AI94" s="30">
        <f t="shared" si="22"/>
        <v>7822041.416666666</v>
      </c>
      <c r="AJ94" s="30">
        <f t="shared" si="23"/>
        <v>5175000</v>
      </c>
      <c r="AK94" s="30">
        <f t="shared" si="24"/>
        <v>575000.25</v>
      </c>
      <c r="AL94" s="30">
        <f t="shared" si="25"/>
        <v>0</v>
      </c>
      <c r="AM94" s="30">
        <f t="shared" si="26"/>
        <v>155374.41666666605</v>
      </c>
      <c r="AN94" s="30">
        <f t="shared" si="27"/>
        <v>155374.41666666605</v>
      </c>
      <c r="AO94" s="30">
        <f t="shared" si="28"/>
        <v>0</v>
      </c>
      <c r="AP94" s="30">
        <f t="shared" si="29"/>
        <v>5905374.666666666</v>
      </c>
      <c r="AQ94" s="30">
        <f t="shared" si="30"/>
        <v>0</v>
      </c>
      <c r="AR94" s="26" t="s">
        <v>79</v>
      </c>
      <c r="AS94" s="26" t="s">
        <v>80</v>
      </c>
      <c r="AT94" s="26"/>
      <c r="AU94" s="26" t="s">
        <v>80</v>
      </c>
      <c r="AV94" s="26" t="s">
        <v>209</v>
      </c>
      <c r="AW94" s="26" t="s">
        <v>95</v>
      </c>
      <c r="AX94" s="26" t="s">
        <v>96</v>
      </c>
      <c r="AY94" s="26" t="s">
        <v>96</v>
      </c>
      <c r="AZ94" s="26" t="s">
        <v>80</v>
      </c>
      <c r="BA94" s="26" t="s">
        <v>84</v>
      </c>
      <c r="BB94" s="26" t="s">
        <v>85</v>
      </c>
      <c r="BC94" s="26" t="str">
        <f t="shared" si="31"/>
        <v>D</v>
      </c>
      <c r="BD94" s="26" t="str">
        <f t="shared" ca="1" si="32"/>
        <v>38 Th,6 Bln,21 Hr</v>
      </c>
      <c r="BE94" s="29">
        <f t="shared" ca="1" si="33"/>
        <v>38</v>
      </c>
      <c r="BF94" s="29">
        <f t="shared" ca="1" si="34"/>
        <v>6</v>
      </c>
      <c r="BG94" s="29">
        <f t="shared" ca="1" si="35"/>
        <v>21</v>
      </c>
      <c r="BH94" s="26" t="str">
        <f t="shared" ca="1" si="36"/>
        <v>4 Th,1 Bln,23 Hr</v>
      </c>
      <c r="BI94" s="24">
        <f t="shared" ca="1" si="37"/>
        <v>4</v>
      </c>
      <c r="BJ94" s="24">
        <f t="shared" ca="1" si="38"/>
        <v>1</v>
      </c>
      <c r="BK94" s="26" t="str">
        <f t="shared" ca="1" si="39"/>
        <v>4 Th,1 Bln,23 Hr</v>
      </c>
      <c r="BL94" s="4" t="str">
        <f>VLOOKUP(C94,[1]dbase!$C$3:$AW$827,38,FALSE)</f>
        <v>-</v>
      </c>
    </row>
    <row r="95" spans="1:64" x14ac:dyDescent="0.25">
      <c r="A95" s="24">
        <f t="shared" si="20"/>
        <v>92</v>
      </c>
      <c r="B95" s="33" t="s">
        <v>580</v>
      </c>
      <c r="C95" s="24">
        <v>825535</v>
      </c>
      <c r="D95" s="24" t="s">
        <v>365</v>
      </c>
      <c r="E95" s="26">
        <v>30057</v>
      </c>
      <c r="F95" s="24" t="s">
        <v>65</v>
      </c>
      <c r="G95" s="24" t="s">
        <v>66</v>
      </c>
      <c r="H95" s="24" t="s">
        <v>88</v>
      </c>
      <c r="I95" s="24" t="s">
        <v>581</v>
      </c>
      <c r="J95" s="27"/>
      <c r="K95" s="24"/>
      <c r="L95" s="24"/>
      <c r="M95" s="24" t="s">
        <v>70</v>
      </c>
      <c r="N95" s="24" t="s">
        <v>71</v>
      </c>
      <c r="O95" s="24" t="s">
        <v>235</v>
      </c>
      <c r="P95" s="24">
        <v>2008</v>
      </c>
      <c r="Q95" s="26">
        <v>41410</v>
      </c>
      <c r="R95" s="26">
        <v>41533</v>
      </c>
      <c r="S95" s="26" t="s">
        <v>90</v>
      </c>
      <c r="T95" s="28" t="s">
        <v>582</v>
      </c>
      <c r="U95" s="28" t="s">
        <v>582</v>
      </c>
      <c r="V95" s="26">
        <v>44760</v>
      </c>
      <c r="W95" s="28" t="s">
        <v>92</v>
      </c>
      <c r="X95" s="28" t="s">
        <v>113</v>
      </c>
      <c r="Y95" s="26" t="s">
        <v>78</v>
      </c>
      <c r="Z95" s="29">
        <v>5</v>
      </c>
      <c r="AA95" s="29">
        <v>6</v>
      </c>
      <c r="AB95" s="26">
        <v>44424</v>
      </c>
      <c r="AC95" s="30">
        <v>8900000</v>
      </c>
      <c r="AD95" s="30">
        <v>988889</v>
      </c>
      <c r="AE95" s="30">
        <v>2002586.1111111119</v>
      </c>
      <c r="AF95" s="30">
        <v>-589150</v>
      </c>
      <c r="AG95" s="30">
        <f t="shared" si="21"/>
        <v>1413436.1111111119</v>
      </c>
      <c r="AH95" s="30">
        <v>2504900</v>
      </c>
      <c r="AI95" s="30">
        <f t="shared" si="22"/>
        <v>13807225.111111112</v>
      </c>
      <c r="AJ95" s="30">
        <f t="shared" si="23"/>
        <v>6675000</v>
      </c>
      <c r="AK95" s="30">
        <f t="shared" si="24"/>
        <v>741666.75</v>
      </c>
      <c r="AL95" s="30">
        <f t="shared" si="25"/>
        <v>2002586.1111111119</v>
      </c>
      <c r="AM95" s="30">
        <f t="shared" si="26"/>
        <v>-589150</v>
      </c>
      <c r="AN95" s="30">
        <f t="shared" si="27"/>
        <v>1413436.1111111119</v>
      </c>
      <c r="AO95" s="30">
        <f t="shared" si="28"/>
        <v>1252450</v>
      </c>
      <c r="AP95" s="30">
        <f t="shared" si="29"/>
        <v>10082552.861111112</v>
      </c>
      <c r="AQ95" s="30">
        <f t="shared" si="30"/>
        <v>0</v>
      </c>
      <c r="AR95" s="26" t="s">
        <v>79</v>
      </c>
      <c r="AS95" s="26" t="s">
        <v>80</v>
      </c>
      <c r="AT95" s="26"/>
      <c r="AU95" s="26" t="s">
        <v>80</v>
      </c>
      <c r="AV95" s="26" t="s">
        <v>116</v>
      </c>
      <c r="AW95" s="26" t="s">
        <v>95</v>
      </c>
      <c r="AX95" s="26" t="s">
        <v>96</v>
      </c>
      <c r="AY95" s="26" t="s">
        <v>96</v>
      </c>
      <c r="AZ95" s="26" t="s">
        <v>80</v>
      </c>
      <c r="BA95" s="26" t="s">
        <v>84</v>
      </c>
      <c r="BB95" s="26" t="s">
        <v>85</v>
      </c>
      <c r="BC95" s="26" t="str">
        <f t="shared" si="31"/>
        <v>F</v>
      </c>
      <c r="BD95" s="26" t="str">
        <f t="shared" ca="1" si="32"/>
        <v>40 Th,7 Bln,8 Hr</v>
      </c>
      <c r="BE95" s="29">
        <f t="shared" ca="1" si="33"/>
        <v>40</v>
      </c>
      <c r="BF95" s="29">
        <f t="shared" ca="1" si="34"/>
        <v>7</v>
      </c>
      <c r="BG95" s="29">
        <f t="shared" ca="1" si="35"/>
        <v>8</v>
      </c>
      <c r="BH95" s="26" t="str">
        <f t="shared" ca="1" si="36"/>
        <v>9 Th,6 Bln,8 Hr</v>
      </c>
      <c r="BI95" s="24">
        <f t="shared" ca="1" si="37"/>
        <v>9</v>
      </c>
      <c r="BJ95" s="24">
        <f t="shared" ca="1" si="38"/>
        <v>6</v>
      </c>
      <c r="BK95" s="26" t="str">
        <f t="shared" ca="1" si="39"/>
        <v>9 Th,2 Bln,8 Hr</v>
      </c>
      <c r="BL95" s="4" t="str">
        <f>VLOOKUP(C95,[1]dbase!$C$3:$AW$827,38,FALSE)</f>
        <v>-</v>
      </c>
    </row>
    <row r="96" spans="1:64" x14ac:dyDescent="0.25">
      <c r="A96" s="24">
        <f t="shared" si="20"/>
        <v>93</v>
      </c>
      <c r="B96" s="31" t="s">
        <v>583</v>
      </c>
      <c r="C96" s="24">
        <v>945882</v>
      </c>
      <c r="D96" s="24" t="s">
        <v>584</v>
      </c>
      <c r="E96" s="26">
        <v>34649</v>
      </c>
      <c r="F96" s="24" t="s">
        <v>65</v>
      </c>
      <c r="G96" s="24" t="s">
        <v>66</v>
      </c>
      <c r="H96" s="24" t="s">
        <v>228</v>
      </c>
      <c r="I96" s="24"/>
      <c r="J96" s="27"/>
      <c r="K96" s="24"/>
      <c r="L96" s="24" t="s">
        <v>585</v>
      </c>
      <c r="M96" s="24" t="s">
        <v>70</v>
      </c>
      <c r="N96" s="24" t="s">
        <v>71</v>
      </c>
      <c r="O96" s="24" t="s">
        <v>586</v>
      </c>
      <c r="P96" s="24">
        <v>2017</v>
      </c>
      <c r="Q96" s="26">
        <v>43696</v>
      </c>
      <c r="R96" s="26">
        <v>43906</v>
      </c>
      <c r="S96" s="26" t="s">
        <v>90</v>
      </c>
      <c r="T96" s="28" t="s">
        <v>587</v>
      </c>
      <c r="U96" s="28" t="s">
        <v>587</v>
      </c>
      <c r="V96" s="26">
        <v>43967</v>
      </c>
      <c r="W96" s="28" t="s">
        <v>434</v>
      </c>
      <c r="X96" s="28" t="s">
        <v>113</v>
      </c>
      <c r="Y96" s="26" t="s">
        <v>78</v>
      </c>
      <c r="Z96" s="29">
        <v>5</v>
      </c>
      <c r="AA96" s="29">
        <v>4</v>
      </c>
      <c r="AB96" s="26">
        <v>44424</v>
      </c>
      <c r="AC96" s="30">
        <v>6900000</v>
      </c>
      <c r="AD96" s="30">
        <v>766667</v>
      </c>
      <c r="AE96" s="30">
        <v>-103816.66666666698</v>
      </c>
      <c r="AF96" s="30">
        <v>326600</v>
      </c>
      <c r="AG96" s="30">
        <f t="shared" si="21"/>
        <v>222783.33333333302</v>
      </c>
      <c r="AH96" s="30">
        <v>0</v>
      </c>
      <c r="AI96" s="30">
        <f t="shared" si="22"/>
        <v>7889450.333333333</v>
      </c>
      <c r="AJ96" s="30">
        <f t="shared" si="23"/>
        <v>3450000</v>
      </c>
      <c r="AK96" s="30">
        <f t="shared" si="24"/>
        <v>0</v>
      </c>
      <c r="AL96" s="30">
        <f t="shared" si="25"/>
        <v>0</v>
      </c>
      <c r="AM96" s="30">
        <f t="shared" si="26"/>
        <v>0</v>
      </c>
      <c r="AN96" s="30">
        <f t="shared" si="27"/>
        <v>0</v>
      </c>
      <c r="AO96" s="30">
        <f t="shared" si="28"/>
        <v>0</v>
      </c>
      <c r="AP96" s="30">
        <f t="shared" si="29"/>
        <v>3450000</v>
      </c>
      <c r="AQ96" s="30">
        <f t="shared" si="30"/>
        <v>922100</v>
      </c>
      <c r="AR96" s="26" t="s">
        <v>79</v>
      </c>
      <c r="AS96" s="26" t="s">
        <v>114</v>
      </c>
      <c r="AT96" s="26" t="s">
        <v>115</v>
      </c>
      <c r="AU96" s="26">
        <v>44562</v>
      </c>
      <c r="AV96" s="26" t="s">
        <v>116</v>
      </c>
      <c r="AW96" s="26" t="s">
        <v>95</v>
      </c>
      <c r="AX96" s="26" t="s">
        <v>83</v>
      </c>
      <c r="AY96" s="26" t="s">
        <v>83</v>
      </c>
      <c r="AZ96" s="26" t="s">
        <v>80</v>
      </c>
      <c r="BA96" s="26" t="s">
        <v>84</v>
      </c>
      <c r="BB96" s="26" t="s">
        <v>85</v>
      </c>
      <c r="BC96" s="26" t="str">
        <f t="shared" si="31"/>
        <v>F</v>
      </c>
      <c r="BD96" s="26" t="str">
        <f t="shared" ca="1" si="32"/>
        <v>28 Th,0 Bln,13 Hr</v>
      </c>
      <c r="BE96" s="29">
        <f t="shared" ca="1" si="33"/>
        <v>28</v>
      </c>
      <c r="BF96" s="29">
        <f t="shared" ca="1" si="34"/>
        <v>0</v>
      </c>
      <c r="BG96" s="29">
        <f t="shared" ca="1" si="35"/>
        <v>13</v>
      </c>
      <c r="BH96" s="26" t="str">
        <f t="shared" ca="1" si="36"/>
        <v>3 Th,3 Bln,5 Hr</v>
      </c>
      <c r="BI96" s="24">
        <f t="shared" ca="1" si="37"/>
        <v>3</v>
      </c>
      <c r="BJ96" s="24">
        <f t="shared" ca="1" si="38"/>
        <v>3</v>
      </c>
      <c r="BK96" s="26" t="str">
        <f t="shared" ca="1" si="39"/>
        <v>2 Th,8 Bln,8 Hr</v>
      </c>
      <c r="BL96" s="4" t="str">
        <f>VLOOKUP(C96,[1]dbase!$C$3:$AW$827,38,FALSE)</f>
        <v>H</v>
      </c>
    </row>
    <row r="97" spans="1:64" x14ac:dyDescent="0.25">
      <c r="A97" s="24">
        <f t="shared" si="20"/>
        <v>94</v>
      </c>
      <c r="B97" s="31" t="s">
        <v>588</v>
      </c>
      <c r="C97" s="24">
        <v>664732</v>
      </c>
      <c r="D97" s="24" t="s">
        <v>589</v>
      </c>
      <c r="E97" s="26">
        <v>24466</v>
      </c>
      <c r="F97" s="24" t="s">
        <v>65</v>
      </c>
      <c r="G97" s="24" t="s">
        <v>66</v>
      </c>
      <c r="H97" s="24" t="s">
        <v>88</v>
      </c>
      <c r="I97" s="24" t="s">
        <v>590</v>
      </c>
      <c r="J97" s="27" t="s">
        <v>591</v>
      </c>
      <c r="K97" s="24" t="s">
        <v>592</v>
      </c>
      <c r="L97" s="24"/>
      <c r="M97" s="24" t="s">
        <v>109</v>
      </c>
      <c r="N97" s="24" t="s">
        <v>593</v>
      </c>
      <c r="O97" s="24"/>
      <c r="P97" s="24" t="s">
        <v>594</v>
      </c>
      <c r="Q97" s="26">
        <v>32978</v>
      </c>
      <c r="R97" s="26">
        <v>33343</v>
      </c>
      <c r="S97" s="26" t="s">
        <v>90</v>
      </c>
      <c r="T97" s="28" t="s">
        <v>595</v>
      </c>
      <c r="U97" s="28" t="s">
        <v>595</v>
      </c>
      <c r="V97" s="26">
        <v>44061</v>
      </c>
      <c r="W97" s="28" t="s">
        <v>154</v>
      </c>
      <c r="X97" s="28" t="s">
        <v>155</v>
      </c>
      <c r="Y97" s="26" t="s">
        <v>78</v>
      </c>
      <c r="Z97" s="29">
        <v>5</v>
      </c>
      <c r="AA97" s="29">
        <v>3</v>
      </c>
      <c r="AB97" s="26">
        <v>44424</v>
      </c>
      <c r="AC97" s="30">
        <v>5900000</v>
      </c>
      <c r="AD97" s="30">
        <v>655556</v>
      </c>
      <c r="AE97" s="30">
        <v>806344.44444444403</v>
      </c>
      <c r="AF97" s="30">
        <v>566950</v>
      </c>
      <c r="AG97" s="30">
        <f t="shared" si="21"/>
        <v>1373294.444444444</v>
      </c>
      <c r="AH97" s="30">
        <v>0</v>
      </c>
      <c r="AI97" s="30">
        <f t="shared" si="22"/>
        <v>7928850.444444444</v>
      </c>
      <c r="AJ97" s="30">
        <f t="shared" si="23"/>
        <v>2950000</v>
      </c>
      <c r="AK97" s="30">
        <f t="shared" si="24"/>
        <v>0</v>
      </c>
      <c r="AL97" s="30">
        <f t="shared" si="25"/>
        <v>0</v>
      </c>
      <c r="AM97" s="30">
        <f t="shared" si="26"/>
        <v>0</v>
      </c>
      <c r="AN97" s="30">
        <f t="shared" si="27"/>
        <v>0</v>
      </c>
      <c r="AO97" s="30">
        <f t="shared" si="28"/>
        <v>0</v>
      </c>
      <c r="AP97" s="30">
        <f t="shared" si="29"/>
        <v>2950000</v>
      </c>
      <c r="AQ97" s="30">
        <f t="shared" si="30"/>
        <v>1422100</v>
      </c>
      <c r="AR97" s="26" t="s">
        <v>79</v>
      </c>
      <c r="AS97" s="26" t="s">
        <v>114</v>
      </c>
      <c r="AT97" s="24" t="s">
        <v>172</v>
      </c>
      <c r="AU97" s="26">
        <v>44433</v>
      </c>
      <c r="AV97" s="26" t="s">
        <v>157</v>
      </c>
      <c r="AW97" s="26" t="s">
        <v>158</v>
      </c>
      <c r="AX97" s="26" t="s">
        <v>105</v>
      </c>
      <c r="AY97" s="26" t="s">
        <v>105</v>
      </c>
      <c r="AZ97" s="26" t="s">
        <v>80</v>
      </c>
      <c r="BA97" s="26" t="s">
        <v>84</v>
      </c>
      <c r="BB97" s="26" t="s">
        <v>106</v>
      </c>
      <c r="BC97" s="26" t="str">
        <f t="shared" si="31"/>
        <v>C</v>
      </c>
      <c r="BD97" s="26" t="str">
        <f t="shared" ca="1" si="32"/>
        <v>55 Th,10 Bln,30 Hr</v>
      </c>
      <c r="BE97" s="29">
        <f t="shared" ca="1" si="33"/>
        <v>55</v>
      </c>
      <c r="BF97" s="29">
        <f t="shared" ca="1" si="34"/>
        <v>10</v>
      </c>
      <c r="BG97" s="29">
        <f t="shared" ca="1" si="35"/>
        <v>30</v>
      </c>
      <c r="BH97" s="26" t="str">
        <f t="shared" ca="1" si="36"/>
        <v>32 Th,7 Bln,9 Hr</v>
      </c>
      <c r="BI97" s="24">
        <f t="shared" ca="1" si="37"/>
        <v>32</v>
      </c>
      <c r="BJ97" s="24">
        <f t="shared" ca="1" si="38"/>
        <v>7</v>
      </c>
      <c r="BK97" s="26" t="str">
        <f t="shared" ca="1" si="39"/>
        <v>31 Th,7 Bln,9 Hr</v>
      </c>
      <c r="BL97" s="4" t="str">
        <f>VLOOKUP(C97,[1]dbase!$C$3:$AW$827,38,FALSE)</f>
        <v>H</v>
      </c>
    </row>
    <row r="98" spans="1:64" x14ac:dyDescent="0.25">
      <c r="A98" s="24">
        <f t="shared" si="20"/>
        <v>95</v>
      </c>
      <c r="B98" s="31" t="s">
        <v>596</v>
      </c>
      <c r="C98" s="24">
        <v>715317</v>
      </c>
      <c r="D98" s="24" t="s">
        <v>597</v>
      </c>
      <c r="E98" s="26">
        <v>26254</v>
      </c>
      <c r="F98" s="24" t="s">
        <v>167</v>
      </c>
      <c r="G98" s="24" t="s">
        <v>66</v>
      </c>
      <c r="H98" s="24" t="s">
        <v>88</v>
      </c>
      <c r="I98" s="24" t="s">
        <v>598</v>
      </c>
      <c r="J98" s="27"/>
      <c r="K98" s="24"/>
      <c r="L98" s="24"/>
      <c r="M98" s="24" t="s">
        <v>70</v>
      </c>
      <c r="N98" s="24" t="s">
        <v>503</v>
      </c>
      <c r="O98" s="24"/>
      <c r="P98" s="24">
        <v>2007</v>
      </c>
      <c r="Q98" s="26">
        <v>34827</v>
      </c>
      <c r="R98" s="26">
        <v>34827</v>
      </c>
      <c r="S98" s="26" t="s">
        <v>90</v>
      </c>
      <c r="T98" s="28" t="s">
        <v>599</v>
      </c>
      <c r="U98" s="28" t="s">
        <v>599</v>
      </c>
      <c r="V98" s="26">
        <v>44562</v>
      </c>
      <c r="W98" s="28" t="s">
        <v>92</v>
      </c>
      <c r="X98" s="28" t="s">
        <v>600</v>
      </c>
      <c r="Y98" s="26" t="s">
        <v>78</v>
      </c>
      <c r="Z98" s="29">
        <v>5</v>
      </c>
      <c r="AA98" s="29">
        <v>5</v>
      </c>
      <c r="AB98" s="26">
        <v>44424</v>
      </c>
      <c r="AC98" s="30">
        <v>7900000</v>
      </c>
      <c r="AD98" s="30">
        <v>877778</v>
      </c>
      <c r="AE98" s="30">
        <v>530397.22222222202</v>
      </c>
      <c r="AF98" s="30">
        <v>-23022.000000000466</v>
      </c>
      <c r="AG98" s="30">
        <f t="shared" si="21"/>
        <v>507375.22222222155</v>
      </c>
      <c r="AH98" s="30">
        <v>0</v>
      </c>
      <c r="AI98" s="30">
        <f t="shared" si="22"/>
        <v>9285153.222222222</v>
      </c>
      <c r="AJ98" s="30">
        <f t="shared" si="23"/>
        <v>3950000</v>
      </c>
      <c r="AK98" s="30">
        <f t="shared" si="24"/>
        <v>0</v>
      </c>
      <c r="AL98" s="30">
        <f t="shared" si="25"/>
        <v>0</v>
      </c>
      <c r="AM98" s="30">
        <f t="shared" si="26"/>
        <v>0</v>
      </c>
      <c r="AN98" s="30">
        <f t="shared" si="27"/>
        <v>0</v>
      </c>
      <c r="AO98" s="30">
        <f t="shared" si="28"/>
        <v>0</v>
      </c>
      <c r="AP98" s="30">
        <f t="shared" si="29"/>
        <v>3950000</v>
      </c>
      <c r="AQ98" s="30">
        <f t="shared" si="30"/>
        <v>422100</v>
      </c>
      <c r="AR98" s="26" t="s">
        <v>79</v>
      </c>
      <c r="AS98" s="26" t="s">
        <v>114</v>
      </c>
      <c r="AT98" s="24" t="s">
        <v>172</v>
      </c>
      <c r="AU98" s="26">
        <v>44433</v>
      </c>
      <c r="AV98" s="26" t="s">
        <v>601</v>
      </c>
      <c r="AW98" s="26" t="s">
        <v>95</v>
      </c>
      <c r="AX98" s="26" t="s">
        <v>96</v>
      </c>
      <c r="AY98" s="26" t="s">
        <v>96</v>
      </c>
      <c r="AZ98" s="26" t="s">
        <v>80</v>
      </c>
      <c r="BA98" s="26" t="s">
        <v>84</v>
      </c>
      <c r="BB98" s="26" t="s">
        <v>85</v>
      </c>
      <c r="BC98" s="26" t="str">
        <f t="shared" si="31"/>
        <v>F</v>
      </c>
      <c r="BD98" s="26" t="str">
        <f t="shared" ca="1" si="32"/>
        <v>51 Th,0 Bln,7 Hr</v>
      </c>
      <c r="BE98" s="29">
        <f t="shared" ca="1" si="33"/>
        <v>51</v>
      </c>
      <c r="BF98" s="29">
        <f t="shared" ca="1" si="34"/>
        <v>0</v>
      </c>
      <c r="BG98" s="29">
        <f t="shared" ca="1" si="35"/>
        <v>7</v>
      </c>
      <c r="BH98" s="26" t="str">
        <f t="shared" ca="1" si="36"/>
        <v>27 Th,6 Bln,16 Hr</v>
      </c>
      <c r="BI98" s="24">
        <f t="shared" ca="1" si="37"/>
        <v>27</v>
      </c>
      <c r="BJ98" s="24">
        <f t="shared" ca="1" si="38"/>
        <v>6</v>
      </c>
      <c r="BK98" s="26" t="str">
        <f t="shared" ca="1" si="39"/>
        <v>27 Th,6 Bln,16 Hr</v>
      </c>
      <c r="BL98" s="4" t="str">
        <f>VLOOKUP(C98,[1]dbase!$C$3:$AW$827,38,FALSE)</f>
        <v>H</v>
      </c>
    </row>
    <row r="99" spans="1:64" x14ac:dyDescent="0.25">
      <c r="A99" s="24">
        <f t="shared" si="20"/>
        <v>96</v>
      </c>
      <c r="B99" s="31" t="s">
        <v>602</v>
      </c>
      <c r="C99" s="24">
        <v>725275</v>
      </c>
      <c r="D99" s="24" t="s">
        <v>354</v>
      </c>
      <c r="E99" s="26">
        <v>26557</v>
      </c>
      <c r="F99" s="24" t="s">
        <v>65</v>
      </c>
      <c r="G99" s="24" t="s">
        <v>66</v>
      </c>
      <c r="H99" s="24" t="s">
        <v>88</v>
      </c>
      <c r="I99" s="24" t="s">
        <v>603</v>
      </c>
      <c r="J99" s="27"/>
      <c r="K99" s="24"/>
      <c r="L99" s="24"/>
      <c r="M99" s="24" t="s">
        <v>109</v>
      </c>
      <c r="N99" s="24" t="s">
        <v>120</v>
      </c>
      <c r="O99" s="24"/>
      <c r="P99" s="24">
        <v>1991</v>
      </c>
      <c r="Q99" s="26">
        <v>34425</v>
      </c>
      <c r="R99" s="26">
        <v>34790</v>
      </c>
      <c r="S99" s="26" t="s">
        <v>213</v>
      </c>
      <c r="T99" s="28" t="s">
        <v>604</v>
      </c>
      <c r="U99" s="28" t="s">
        <v>605</v>
      </c>
      <c r="V99" s="26">
        <v>43556</v>
      </c>
      <c r="W99" s="28" t="s">
        <v>399</v>
      </c>
      <c r="X99" s="28" t="s">
        <v>123</v>
      </c>
      <c r="Y99" s="26" t="s">
        <v>78</v>
      </c>
      <c r="Z99" s="29">
        <v>4</v>
      </c>
      <c r="AA99" s="29">
        <v>3</v>
      </c>
      <c r="AB99" s="26">
        <v>44424</v>
      </c>
      <c r="AC99" s="30">
        <v>5900000</v>
      </c>
      <c r="AD99" s="30">
        <v>655556</v>
      </c>
      <c r="AE99" s="30">
        <v>674969.44444444403</v>
      </c>
      <c r="AF99" s="30">
        <v>-339993</v>
      </c>
      <c r="AG99" s="30">
        <f t="shared" si="21"/>
        <v>334976.44444444403</v>
      </c>
      <c r="AH99" s="30">
        <v>1871793</v>
      </c>
      <c r="AI99" s="30">
        <f t="shared" si="22"/>
        <v>8762325.444444444</v>
      </c>
      <c r="AJ99" s="30">
        <f t="shared" si="23"/>
        <v>4425000</v>
      </c>
      <c r="AK99" s="30">
        <f t="shared" si="24"/>
        <v>491667</v>
      </c>
      <c r="AL99" s="30">
        <f t="shared" si="25"/>
        <v>674969.44444444403</v>
      </c>
      <c r="AM99" s="30">
        <f t="shared" si="26"/>
        <v>-339993</v>
      </c>
      <c r="AN99" s="30">
        <f t="shared" si="27"/>
        <v>334976.44444444403</v>
      </c>
      <c r="AO99" s="30">
        <f t="shared" si="28"/>
        <v>935896.5</v>
      </c>
      <c r="AP99" s="30">
        <f t="shared" si="29"/>
        <v>6187539.944444444</v>
      </c>
      <c r="AQ99" s="30">
        <f t="shared" si="30"/>
        <v>0</v>
      </c>
      <c r="AR99" s="26" t="s">
        <v>79</v>
      </c>
      <c r="AS99" s="26" t="s">
        <v>80</v>
      </c>
      <c r="AT99" s="26"/>
      <c r="AU99" s="26" t="s">
        <v>80</v>
      </c>
      <c r="AV99" s="26" t="s">
        <v>124</v>
      </c>
      <c r="AW99" s="26" t="s">
        <v>80</v>
      </c>
      <c r="AX99" s="26" t="s">
        <v>83</v>
      </c>
      <c r="AY99" s="26" t="s">
        <v>83</v>
      </c>
      <c r="AZ99" s="26" t="s">
        <v>125</v>
      </c>
      <c r="BA99" s="26" t="s">
        <v>84</v>
      </c>
      <c r="BB99" s="26" t="s">
        <v>85</v>
      </c>
      <c r="BC99" s="26" t="str">
        <f t="shared" si="31"/>
        <v>C</v>
      </c>
      <c r="BD99" s="26" t="str">
        <f t="shared" ca="1" si="32"/>
        <v>50 Th,2 Bln,9 Hr</v>
      </c>
      <c r="BE99" s="29">
        <f t="shared" ca="1" si="33"/>
        <v>50</v>
      </c>
      <c r="BF99" s="29">
        <f t="shared" ca="1" si="34"/>
        <v>2</v>
      </c>
      <c r="BG99" s="29">
        <f t="shared" ca="1" si="35"/>
        <v>9</v>
      </c>
      <c r="BH99" s="26" t="str">
        <f t="shared" ca="1" si="36"/>
        <v>28 Th,7 Bln,23 Hr</v>
      </c>
      <c r="BI99" s="24">
        <f t="shared" ca="1" si="37"/>
        <v>28</v>
      </c>
      <c r="BJ99" s="24">
        <f t="shared" ca="1" si="38"/>
        <v>7</v>
      </c>
      <c r="BK99" s="26" t="str">
        <f t="shared" ca="1" si="39"/>
        <v>27 Th,7 Bln,23 Hr</v>
      </c>
      <c r="BL99" s="4" t="str">
        <f>VLOOKUP(C99,[1]dbase!$C$3:$AW$827,38,FALSE)</f>
        <v>-</v>
      </c>
    </row>
    <row r="100" spans="1:64" x14ac:dyDescent="0.25">
      <c r="A100" s="24">
        <f t="shared" si="20"/>
        <v>97</v>
      </c>
      <c r="B100" s="31" t="s">
        <v>606</v>
      </c>
      <c r="C100" s="24">
        <v>805545</v>
      </c>
      <c r="D100" s="24" t="s">
        <v>607</v>
      </c>
      <c r="E100" s="26">
        <v>29346</v>
      </c>
      <c r="F100" s="24" t="s">
        <v>65</v>
      </c>
      <c r="G100" s="24" t="s">
        <v>66</v>
      </c>
      <c r="H100" s="24" t="s">
        <v>88</v>
      </c>
      <c r="I100" s="24" t="s">
        <v>608</v>
      </c>
      <c r="J100" s="27" t="s">
        <v>609</v>
      </c>
      <c r="K100" s="24"/>
      <c r="L100" s="24"/>
      <c r="M100" s="24" t="s">
        <v>109</v>
      </c>
      <c r="N100" s="24" t="s">
        <v>610</v>
      </c>
      <c r="O100" s="24"/>
      <c r="P100" s="24" t="s">
        <v>611</v>
      </c>
      <c r="Q100" s="26">
        <v>41867</v>
      </c>
      <c r="R100" s="26">
        <v>41989</v>
      </c>
      <c r="S100" s="26" t="s">
        <v>90</v>
      </c>
      <c r="T100" s="28" t="s">
        <v>612</v>
      </c>
      <c r="U100" s="28" t="s">
        <v>612</v>
      </c>
      <c r="V100" s="26" t="s">
        <v>80</v>
      </c>
      <c r="W100" s="28" t="s">
        <v>613</v>
      </c>
      <c r="X100" s="28" t="s">
        <v>123</v>
      </c>
      <c r="Y100" s="26" t="s">
        <v>78</v>
      </c>
      <c r="Z100" s="29">
        <v>6</v>
      </c>
      <c r="AA100" s="29">
        <v>1</v>
      </c>
      <c r="AB100" s="26">
        <v>44424</v>
      </c>
      <c r="AC100" s="30">
        <v>4500000</v>
      </c>
      <c r="AD100" s="30">
        <v>500000</v>
      </c>
      <c r="AE100" s="30">
        <v>699100</v>
      </c>
      <c r="AF100" s="30">
        <v>152000</v>
      </c>
      <c r="AG100" s="30">
        <f t="shared" si="21"/>
        <v>851100</v>
      </c>
      <c r="AH100" s="30">
        <v>0</v>
      </c>
      <c r="AI100" s="30">
        <f t="shared" si="22"/>
        <v>5851100</v>
      </c>
      <c r="AJ100" s="30">
        <f t="shared" si="23"/>
        <v>3375000</v>
      </c>
      <c r="AK100" s="30">
        <f t="shared" si="24"/>
        <v>375000</v>
      </c>
      <c r="AL100" s="30">
        <f t="shared" si="25"/>
        <v>699100</v>
      </c>
      <c r="AM100" s="30">
        <f t="shared" si="26"/>
        <v>152000</v>
      </c>
      <c r="AN100" s="30">
        <f t="shared" si="27"/>
        <v>851100</v>
      </c>
      <c r="AO100" s="30">
        <f t="shared" si="28"/>
        <v>0</v>
      </c>
      <c r="AP100" s="30">
        <f t="shared" si="29"/>
        <v>4601100</v>
      </c>
      <c r="AQ100" s="30">
        <f t="shared" si="30"/>
        <v>0</v>
      </c>
      <c r="AR100" s="26" t="s">
        <v>79</v>
      </c>
      <c r="AS100" s="26" t="s">
        <v>80</v>
      </c>
      <c r="AT100" s="26"/>
      <c r="AU100" s="26" t="s">
        <v>80</v>
      </c>
      <c r="AV100" s="26" t="s">
        <v>124</v>
      </c>
      <c r="AW100" s="26" t="s">
        <v>80</v>
      </c>
      <c r="AX100" s="26" t="s">
        <v>82</v>
      </c>
      <c r="AY100" s="26" t="s">
        <v>82</v>
      </c>
      <c r="AZ100" s="26" t="s">
        <v>125</v>
      </c>
      <c r="BA100" s="26" t="s">
        <v>84</v>
      </c>
      <c r="BB100" s="26" t="s">
        <v>85</v>
      </c>
      <c r="BC100" s="26" t="str">
        <f t="shared" si="31"/>
        <v>C</v>
      </c>
      <c r="BD100" s="26" t="str">
        <f t="shared" ca="1" si="32"/>
        <v>42 Th,6 Bln,19 Hr</v>
      </c>
      <c r="BE100" s="29">
        <f t="shared" ca="1" si="33"/>
        <v>42</v>
      </c>
      <c r="BF100" s="29">
        <f t="shared" ca="1" si="34"/>
        <v>6</v>
      </c>
      <c r="BG100" s="29">
        <f t="shared" ca="1" si="35"/>
        <v>19</v>
      </c>
      <c r="BH100" s="26" t="str">
        <f t="shared" ca="1" si="36"/>
        <v>8 Th,3 Bln,8 Hr</v>
      </c>
      <c r="BI100" s="24">
        <f t="shared" ca="1" si="37"/>
        <v>8</v>
      </c>
      <c r="BJ100" s="24">
        <f t="shared" ca="1" si="38"/>
        <v>3</v>
      </c>
      <c r="BK100" s="26" t="str">
        <f t="shared" ca="1" si="39"/>
        <v>7 Th,11 Bln,8 Hr</v>
      </c>
      <c r="BL100" s="4" t="str">
        <f>VLOOKUP(C100,[1]dbase!$C$3:$AW$827,38,FALSE)</f>
        <v>-</v>
      </c>
    </row>
    <row r="101" spans="1:64" x14ac:dyDescent="0.25">
      <c r="A101" s="24">
        <f t="shared" si="20"/>
        <v>98</v>
      </c>
      <c r="B101" s="31" t="s">
        <v>614</v>
      </c>
      <c r="C101" s="24">
        <v>796072</v>
      </c>
      <c r="D101" s="24" t="s">
        <v>174</v>
      </c>
      <c r="E101" s="26">
        <v>29022</v>
      </c>
      <c r="F101" s="24" t="s">
        <v>65</v>
      </c>
      <c r="G101" s="24" t="s">
        <v>66</v>
      </c>
      <c r="H101" s="24" t="s">
        <v>88</v>
      </c>
      <c r="I101" s="24" t="s">
        <v>615</v>
      </c>
      <c r="J101" s="27" t="s">
        <v>616</v>
      </c>
      <c r="K101" s="24"/>
      <c r="L101" s="24"/>
      <c r="M101" s="24" t="s">
        <v>109</v>
      </c>
      <c r="N101" s="24" t="s">
        <v>80</v>
      </c>
      <c r="O101" s="24"/>
      <c r="P101" s="24" t="s">
        <v>80</v>
      </c>
      <c r="Q101" s="26">
        <v>43374</v>
      </c>
      <c r="R101" s="26">
        <v>43374</v>
      </c>
      <c r="S101" s="26" t="s">
        <v>90</v>
      </c>
      <c r="T101" s="28" t="s">
        <v>261</v>
      </c>
      <c r="U101" s="28" t="s">
        <v>261</v>
      </c>
      <c r="V101" s="26">
        <v>44105</v>
      </c>
      <c r="W101" s="28" t="s">
        <v>139</v>
      </c>
      <c r="X101" s="28" t="s">
        <v>140</v>
      </c>
      <c r="Y101" s="26" t="s">
        <v>78</v>
      </c>
      <c r="Z101" s="29">
        <v>6</v>
      </c>
      <c r="AA101" s="29">
        <v>1</v>
      </c>
      <c r="AB101" s="26">
        <v>44424</v>
      </c>
      <c r="AC101" s="30">
        <v>4500000</v>
      </c>
      <c r="AD101" s="30">
        <v>500000</v>
      </c>
      <c r="AE101" s="30">
        <v>0</v>
      </c>
      <c r="AF101" s="30">
        <v>253100</v>
      </c>
      <c r="AG101" s="30">
        <f t="shared" si="21"/>
        <v>253100</v>
      </c>
      <c r="AH101" s="30">
        <v>0</v>
      </c>
      <c r="AI101" s="30">
        <f t="shared" si="22"/>
        <v>5253100</v>
      </c>
      <c r="AJ101" s="30">
        <f t="shared" si="23"/>
        <v>3375000</v>
      </c>
      <c r="AK101" s="30">
        <f t="shared" si="24"/>
        <v>375000</v>
      </c>
      <c r="AL101" s="30">
        <f t="shared" si="25"/>
        <v>0</v>
      </c>
      <c r="AM101" s="30">
        <f t="shared" si="26"/>
        <v>253100</v>
      </c>
      <c r="AN101" s="30">
        <f t="shared" si="27"/>
        <v>253100</v>
      </c>
      <c r="AO101" s="30">
        <f t="shared" si="28"/>
        <v>0</v>
      </c>
      <c r="AP101" s="30">
        <f t="shared" si="29"/>
        <v>4003100</v>
      </c>
      <c r="AQ101" s="30">
        <f t="shared" si="30"/>
        <v>369000</v>
      </c>
      <c r="AR101" s="26" t="s">
        <v>79</v>
      </c>
      <c r="AS101" s="26" t="s">
        <v>80</v>
      </c>
      <c r="AT101" s="26"/>
      <c r="AU101" s="26" t="s">
        <v>80</v>
      </c>
      <c r="AV101" s="26" t="s">
        <v>141</v>
      </c>
      <c r="AW101" s="26" t="s">
        <v>80</v>
      </c>
      <c r="AX101" s="26" t="s">
        <v>82</v>
      </c>
      <c r="AY101" s="26" t="s">
        <v>82</v>
      </c>
      <c r="AZ101" s="26" t="s">
        <v>80</v>
      </c>
      <c r="BA101" s="26" t="s">
        <v>84</v>
      </c>
      <c r="BB101" s="26" t="s">
        <v>85</v>
      </c>
      <c r="BC101" s="26" t="str">
        <f t="shared" si="31"/>
        <v>C</v>
      </c>
      <c r="BD101" s="26" t="str">
        <f t="shared" ca="1" si="32"/>
        <v>43 Th,5 Bln,8 Hr</v>
      </c>
      <c r="BE101" s="29">
        <f t="shared" ca="1" si="33"/>
        <v>43</v>
      </c>
      <c r="BF101" s="29">
        <f t="shared" ca="1" si="34"/>
        <v>5</v>
      </c>
      <c r="BG101" s="29">
        <f t="shared" ca="1" si="35"/>
        <v>8</v>
      </c>
      <c r="BH101" s="26" t="str">
        <f t="shared" ca="1" si="36"/>
        <v>4 Th,1 Bln,23 Hr</v>
      </c>
      <c r="BI101" s="24">
        <f t="shared" ca="1" si="37"/>
        <v>4</v>
      </c>
      <c r="BJ101" s="24">
        <f t="shared" ca="1" si="38"/>
        <v>1</v>
      </c>
      <c r="BK101" s="26" t="str">
        <f t="shared" ca="1" si="39"/>
        <v>4 Th,1 Bln,23 Hr</v>
      </c>
      <c r="BL101" s="4" t="str">
        <f>VLOOKUP(C101,[1]dbase!$C$3:$AW$827,38,FALSE)</f>
        <v>-</v>
      </c>
    </row>
    <row r="102" spans="1:64" x14ac:dyDescent="0.25">
      <c r="A102" s="24">
        <f t="shared" si="20"/>
        <v>99</v>
      </c>
      <c r="B102" s="31" t="s">
        <v>617</v>
      </c>
      <c r="C102" s="24">
        <v>666160</v>
      </c>
      <c r="D102" s="24" t="s">
        <v>618</v>
      </c>
      <c r="E102" s="26">
        <v>24378</v>
      </c>
      <c r="F102" s="24" t="s">
        <v>65</v>
      </c>
      <c r="G102" s="24" t="s">
        <v>343</v>
      </c>
      <c r="H102" s="24" t="s">
        <v>133</v>
      </c>
      <c r="I102" s="24" t="s">
        <v>619</v>
      </c>
      <c r="J102" s="27"/>
      <c r="K102" s="24"/>
      <c r="L102" s="24"/>
      <c r="M102" s="24" t="s">
        <v>109</v>
      </c>
      <c r="N102" s="24" t="s">
        <v>301</v>
      </c>
      <c r="O102" s="24"/>
      <c r="P102" s="24" t="s">
        <v>80</v>
      </c>
      <c r="Q102" s="26">
        <v>43374</v>
      </c>
      <c r="R102" s="26">
        <v>43374</v>
      </c>
      <c r="S102" s="26" t="s">
        <v>90</v>
      </c>
      <c r="T102" s="28" t="s">
        <v>620</v>
      </c>
      <c r="U102" s="28" t="s">
        <v>620</v>
      </c>
      <c r="V102" s="26">
        <v>44105</v>
      </c>
      <c r="W102" s="28" t="s">
        <v>621</v>
      </c>
      <c r="X102" s="28" t="s">
        <v>207</v>
      </c>
      <c r="Y102" s="26" t="s">
        <v>78</v>
      </c>
      <c r="Z102" s="29">
        <v>4</v>
      </c>
      <c r="AA102" s="34">
        <v>4</v>
      </c>
      <c r="AB102" s="26">
        <v>44424</v>
      </c>
      <c r="AC102" s="30">
        <v>6900000</v>
      </c>
      <c r="AD102" s="30">
        <v>766667</v>
      </c>
      <c r="AE102" s="30">
        <v>0</v>
      </c>
      <c r="AF102" s="30">
        <v>1502276.5199999977</v>
      </c>
      <c r="AG102" s="30">
        <f t="shared" si="21"/>
        <v>1502276.5199999977</v>
      </c>
      <c r="AH102" s="30">
        <v>2079770</v>
      </c>
      <c r="AI102" s="30">
        <f t="shared" si="22"/>
        <v>11248713.519999998</v>
      </c>
      <c r="AJ102" s="30">
        <f t="shared" si="23"/>
        <v>5175000</v>
      </c>
      <c r="AK102" s="30">
        <f t="shared" si="24"/>
        <v>575000.25</v>
      </c>
      <c r="AL102" s="30">
        <f t="shared" si="25"/>
        <v>0</v>
      </c>
      <c r="AM102" s="30">
        <f t="shared" si="26"/>
        <v>1502276.5199999977</v>
      </c>
      <c r="AN102" s="30">
        <f t="shared" si="27"/>
        <v>1502276.5199999977</v>
      </c>
      <c r="AO102" s="30">
        <f t="shared" si="28"/>
        <v>1039885</v>
      </c>
      <c r="AP102" s="30">
        <f t="shared" si="29"/>
        <v>8292161.7699999977</v>
      </c>
      <c r="AQ102" s="30">
        <f t="shared" si="30"/>
        <v>0</v>
      </c>
      <c r="AR102" s="26" t="s">
        <v>79</v>
      </c>
      <c r="AS102" s="26" t="s">
        <v>80</v>
      </c>
      <c r="AT102" s="26"/>
      <c r="AU102" s="26" t="s">
        <v>80</v>
      </c>
      <c r="AV102" s="26" t="s">
        <v>209</v>
      </c>
      <c r="AW102" s="26" t="s">
        <v>210</v>
      </c>
      <c r="AX102" s="26" t="s">
        <v>83</v>
      </c>
      <c r="AY102" s="26" t="s">
        <v>83</v>
      </c>
      <c r="AZ102" s="26" t="s">
        <v>80</v>
      </c>
      <c r="BA102" s="26" t="s">
        <v>84</v>
      </c>
      <c r="BB102" s="26" t="s">
        <v>85</v>
      </c>
      <c r="BC102" s="26" t="str">
        <f t="shared" si="31"/>
        <v>C</v>
      </c>
      <c r="BD102" s="26" t="str">
        <f t="shared" ca="1" si="32"/>
        <v>56 Th,1 Bln,27 Hr</v>
      </c>
      <c r="BE102" s="29">
        <f t="shared" ca="1" si="33"/>
        <v>56</v>
      </c>
      <c r="BF102" s="29">
        <f t="shared" ca="1" si="34"/>
        <v>1</v>
      </c>
      <c r="BG102" s="29">
        <f t="shared" ca="1" si="35"/>
        <v>27</v>
      </c>
      <c r="BH102" s="26" t="str">
        <f t="shared" ca="1" si="36"/>
        <v>4 Th,1 Bln,23 Hr</v>
      </c>
      <c r="BI102" s="24">
        <f t="shared" ca="1" si="37"/>
        <v>4</v>
      </c>
      <c r="BJ102" s="24">
        <f t="shared" ca="1" si="38"/>
        <v>1</v>
      </c>
      <c r="BK102" s="26" t="str">
        <f t="shared" ca="1" si="39"/>
        <v>4 Th,1 Bln,23 Hr</v>
      </c>
      <c r="BL102" s="4" t="str">
        <f>VLOOKUP(C102,[1]dbase!$C$3:$AW$827,38,FALSE)</f>
        <v>-</v>
      </c>
    </row>
    <row r="103" spans="1:64" x14ac:dyDescent="0.25">
      <c r="A103" s="24">
        <f t="shared" si="20"/>
        <v>100</v>
      </c>
      <c r="B103" s="25" t="s">
        <v>622</v>
      </c>
      <c r="C103" s="24">
        <v>796293</v>
      </c>
      <c r="D103" s="24" t="s">
        <v>166</v>
      </c>
      <c r="E103" s="26">
        <v>28942</v>
      </c>
      <c r="F103" s="24" t="s">
        <v>65</v>
      </c>
      <c r="G103" s="24" t="s">
        <v>66</v>
      </c>
      <c r="H103" s="24" t="s">
        <v>88</v>
      </c>
      <c r="I103" s="24"/>
      <c r="J103" s="27"/>
      <c r="K103" s="24"/>
      <c r="L103" s="24"/>
      <c r="M103" s="24" t="s">
        <v>623</v>
      </c>
      <c r="N103" s="24" t="s">
        <v>624</v>
      </c>
      <c r="O103" s="24"/>
      <c r="P103" s="24">
        <v>1998</v>
      </c>
      <c r="Q103" s="26">
        <v>44151</v>
      </c>
      <c r="R103" s="26">
        <v>44151</v>
      </c>
      <c r="S103" s="26" t="s">
        <v>73</v>
      </c>
      <c r="T103" s="28" t="s">
        <v>625</v>
      </c>
      <c r="U103" s="28" t="s">
        <v>626</v>
      </c>
      <c r="V103" s="26">
        <v>44774</v>
      </c>
      <c r="W103" s="28" t="s">
        <v>627</v>
      </c>
      <c r="X103" s="28" t="s">
        <v>295</v>
      </c>
      <c r="Y103" s="26" t="s">
        <v>103</v>
      </c>
      <c r="Z103" s="29">
        <v>2</v>
      </c>
      <c r="AA103" s="29">
        <v>6</v>
      </c>
      <c r="AB103" s="26">
        <v>44424</v>
      </c>
      <c r="AC103" s="30">
        <v>8900000</v>
      </c>
      <c r="AD103" s="30">
        <v>988889</v>
      </c>
      <c r="AE103" s="30">
        <v>8018361.1111111119</v>
      </c>
      <c r="AF103" s="30">
        <v>0</v>
      </c>
      <c r="AG103" s="30">
        <f t="shared" si="21"/>
        <v>8018361.1111111119</v>
      </c>
      <c r="AH103" s="30">
        <v>2597400</v>
      </c>
      <c r="AI103" s="30">
        <f t="shared" si="22"/>
        <v>20504650.111111112</v>
      </c>
      <c r="AJ103" s="30">
        <f t="shared" si="23"/>
        <v>6675000</v>
      </c>
      <c r="AK103" s="30">
        <f t="shared" si="24"/>
        <v>741666.75</v>
      </c>
      <c r="AL103" s="30">
        <f t="shared" si="25"/>
        <v>8018361.1111111119</v>
      </c>
      <c r="AM103" s="30">
        <f t="shared" si="26"/>
        <v>0</v>
      </c>
      <c r="AN103" s="30">
        <f t="shared" si="27"/>
        <v>8018361.1111111119</v>
      </c>
      <c r="AO103" s="30">
        <f t="shared" si="28"/>
        <v>1298700</v>
      </c>
      <c r="AP103" s="30">
        <f t="shared" si="29"/>
        <v>16733727.861111112</v>
      </c>
      <c r="AQ103" s="30">
        <f t="shared" si="30"/>
        <v>0</v>
      </c>
      <c r="AR103" s="26" t="s">
        <v>79</v>
      </c>
      <c r="AS103" s="26" t="s">
        <v>80</v>
      </c>
      <c r="AT103" s="26"/>
      <c r="AU103" s="26" t="s">
        <v>80</v>
      </c>
      <c r="AV103" s="26" t="s">
        <v>296</v>
      </c>
      <c r="AW103" s="26" t="s">
        <v>80</v>
      </c>
      <c r="AX103" s="26" t="s">
        <v>105</v>
      </c>
      <c r="AY103" s="26" t="s">
        <v>105</v>
      </c>
      <c r="AZ103" s="26" t="s">
        <v>80</v>
      </c>
      <c r="BA103" s="26" t="s">
        <v>84</v>
      </c>
      <c r="BB103" s="26" t="s">
        <v>85</v>
      </c>
      <c r="BC103" s="26" t="str">
        <f t="shared" si="31"/>
        <v>C</v>
      </c>
      <c r="BD103" s="26" t="str">
        <f t="shared" ca="1" si="32"/>
        <v>43 Th,7 Bln,27 Hr</v>
      </c>
      <c r="BE103" s="29">
        <f t="shared" ca="1" si="33"/>
        <v>43</v>
      </c>
      <c r="BF103" s="29">
        <f t="shared" ca="1" si="34"/>
        <v>7</v>
      </c>
      <c r="BG103" s="29">
        <f t="shared" ca="1" si="35"/>
        <v>27</v>
      </c>
      <c r="BH103" s="26" t="str">
        <f t="shared" ca="1" si="36"/>
        <v>2 Th,0 Bln,8 Hr</v>
      </c>
      <c r="BI103" s="24">
        <f t="shared" ca="1" si="37"/>
        <v>2</v>
      </c>
      <c r="BJ103" s="24">
        <f t="shared" ca="1" si="38"/>
        <v>0</v>
      </c>
      <c r="BK103" s="26" t="str">
        <f t="shared" ca="1" si="39"/>
        <v>2 Th,0 Bln,8 Hr</v>
      </c>
      <c r="BL103" s="4" t="str">
        <f>VLOOKUP(C103,[1]dbase!$C$3:$AW$827,38,FALSE)</f>
        <v>-</v>
      </c>
    </row>
    <row r="104" spans="1:64" x14ac:dyDescent="0.25">
      <c r="A104" s="24">
        <f t="shared" si="20"/>
        <v>101</v>
      </c>
      <c r="B104" s="31" t="s">
        <v>628</v>
      </c>
      <c r="C104" s="24">
        <v>746059</v>
      </c>
      <c r="D104" s="24" t="s">
        <v>629</v>
      </c>
      <c r="E104" s="26">
        <v>27267</v>
      </c>
      <c r="F104" s="24" t="s">
        <v>65</v>
      </c>
      <c r="G104" s="24" t="s">
        <v>66</v>
      </c>
      <c r="H104" s="24" t="s">
        <v>67</v>
      </c>
      <c r="I104" s="24" t="s">
        <v>630</v>
      </c>
      <c r="J104" s="27" t="s">
        <v>631</v>
      </c>
      <c r="K104" s="24"/>
      <c r="L104" s="24"/>
      <c r="M104" s="24" t="s">
        <v>109</v>
      </c>
      <c r="N104" s="24" t="s">
        <v>80</v>
      </c>
      <c r="O104" s="24"/>
      <c r="P104" s="24" t="s">
        <v>80</v>
      </c>
      <c r="Q104" s="26">
        <v>43374</v>
      </c>
      <c r="R104" s="26">
        <v>43374</v>
      </c>
      <c r="S104" s="26" t="s">
        <v>90</v>
      </c>
      <c r="T104" s="28" t="s">
        <v>632</v>
      </c>
      <c r="U104" s="28" t="s">
        <v>632</v>
      </c>
      <c r="V104" s="26">
        <v>44105</v>
      </c>
      <c r="W104" s="28" t="s">
        <v>633</v>
      </c>
      <c r="X104" s="28" t="s">
        <v>207</v>
      </c>
      <c r="Y104" s="26" t="s">
        <v>78</v>
      </c>
      <c r="Z104" s="29">
        <v>5</v>
      </c>
      <c r="AA104" s="29">
        <v>3</v>
      </c>
      <c r="AB104" s="26">
        <v>44424</v>
      </c>
      <c r="AC104" s="30">
        <v>5900000</v>
      </c>
      <c r="AD104" s="30">
        <v>655556</v>
      </c>
      <c r="AE104" s="30">
        <v>0</v>
      </c>
      <c r="AF104" s="30">
        <v>2386460.527777778</v>
      </c>
      <c r="AG104" s="30">
        <f t="shared" si="21"/>
        <v>2386460.527777778</v>
      </c>
      <c r="AH104" s="30">
        <v>0</v>
      </c>
      <c r="AI104" s="30">
        <f t="shared" si="22"/>
        <v>8942016.527777778</v>
      </c>
      <c r="AJ104" s="30">
        <f t="shared" si="23"/>
        <v>2950000</v>
      </c>
      <c r="AK104" s="30">
        <f t="shared" si="24"/>
        <v>0</v>
      </c>
      <c r="AL104" s="30">
        <f t="shared" si="25"/>
        <v>0</v>
      </c>
      <c r="AM104" s="30">
        <f t="shared" si="26"/>
        <v>0</v>
      </c>
      <c r="AN104" s="30">
        <f t="shared" si="27"/>
        <v>0</v>
      </c>
      <c r="AO104" s="30">
        <f t="shared" si="28"/>
        <v>0</v>
      </c>
      <c r="AP104" s="30">
        <f t="shared" si="29"/>
        <v>2950000</v>
      </c>
      <c r="AQ104" s="30">
        <f t="shared" si="30"/>
        <v>1422100</v>
      </c>
      <c r="AR104" s="26" t="s">
        <v>79</v>
      </c>
      <c r="AS104" s="26" t="s">
        <v>114</v>
      </c>
      <c r="AT104" s="26"/>
      <c r="AU104" s="26">
        <v>44516</v>
      </c>
      <c r="AV104" s="26" t="s">
        <v>209</v>
      </c>
      <c r="AW104" s="26" t="s">
        <v>210</v>
      </c>
      <c r="AX104" s="26" t="s">
        <v>83</v>
      </c>
      <c r="AY104" s="26" t="s">
        <v>83</v>
      </c>
      <c r="AZ104" s="26" t="s">
        <v>80</v>
      </c>
      <c r="BA104" s="26" t="s">
        <v>84</v>
      </c>
      <c r="BB104" s="26" t="s">
        <v>85</v>
      </c>
      <c r="BC104" s="26" t="str">
        <f t="shared" si="31"/>
        <v>C</v>
      </c>
      <c r="BD104" s="26" t="str">
        <f t="shared" ca="1" si="32"/>
        <v>48 Th,2 Bln,29 Hr</v>
      </c>
      <c r="BE104" s="29">
        <f t="shared" ca="1" si="33"/>
        <v>48</v>
      </c>
      <c r="BF104" s="29">
        <f t="shared" ca="1" si="34"/>
        <v>2</v>
      </c>
      <c r="BG104" s="29">
        <f t="shared" ca="1" si="35"/>
        <v>29</v>
      </c>
      <c r="BH104" s="26" t="str">
        <f t="shared" ca="1" si="36"/>
        <v>4 Th,1 Bln,23 Hr</v>
      </c>
      <c r="BI104" s="24">
        <f t="shared" ca="1" si="37"/>
        <v>4</v>
      </c>
      <c r="BJ104" s="24">
        <f t="shared" ca="1" si="38"/>
        <v>1</v>
      </c>
      <c r="BK104" s="26" t="str">
        <f t="shared" ca="1" si="39"/>
        <v>4 Th,1 Bln,23 Hr</v>
      </c>
      <c r="BL104" s="4" t="str">
        <f>VLOOKUP(C104,[1]dbase!$C$3:$AW$827,38,FALSE)</f>
        <v>H</v>
      </c>
    </row>
    <row r="105" spans="1:64" x14ac:dyDescent="0.25">
      <c r="A105" s="24">
        <f t="shared" si="20"/>
        <v>102</v>
      </c>
      <c r="B105" s="31" t="s">
        <v>634</v>
      </c>
      <c r="C105" s="24">
        <v>905612</v>
      </c>
      <c r="D105" s="24" t="s">
        <v>342</v>
      </c>
      <c r="E105" s="26">
        <v>33164</v>
      </c>
      <c r="F105" s="24" t="s">
        <v>65</v>
      </c>
      <c r="G105" s="24" t="s">
        <v>66</v>
      </c>
      <c r="H105" s="24" t="s">
        <v>228</v>
      </c>
      <c r="I105" s="24" t="s">
        <v>635</v>
      </c>
      <c r="J105" s="27"/>
      <c r="K105" s="24"/>
      <c r="L105" s="24" t="s">
        <v>636</v>
      </c>
      <c r="M105" s="24" t="s">
        <v>70</v>
      </c>
      <c r="N105" s="24" t="s">
        <v>637</v>
      </c>
      <c r="O105" s="24" t="s">
        <v>235</v>
      </c>
      <c r="P105" s="24">
        <v>2012</v>
      </c>
      <c r="Q105" s="26">
        <v>42186</v>
      </c>
      <c r="R105" s="26">
        <v>42401</v>
      </c>
      <c r="S105" s="26" t="s">
        <v>90</v>
      </c>
      <c r="T105" s="28" t="s">
        <v>638</v>
      </c>
      <c r="U105" s="28" t="s">
        <v>638</v>
      </c>
      <c r="V105" s="26">
        <v>44562</v>
      </c>
      <c r="W105" s="28" t="s">
        <v>639</v>
      </c>
      <c r="X105" s="28" t="s">
        <v>639</v>
      </c>
      <c r="Y105" s="26" t="s">
        <v>103</v>
      </c>
      <c r="Z105" s="29">
        <v>3</v>
      </c>
      <c r="AA105" s="29">
        <v>6</v>
      </c>
      <c r="AB105" s="26">
        <v>44562</v>
      </c>
      <c r="AC105" s="30">
        <v>8900000</v>
      </c>
      <c r="AD105" s="30">
        <v>988889</v>
      </c>
      <c r="AE105" s="30">
        <v>796722.22222222202</v>
      </c>
      <c r="AF105" s="30">
        <v>118170</v>
      </c>
      <c r="AG105" s="30">
        <f t="shared" si="21"/>
        <v>914892.22222222202</v>
      </c>
      <c r="AH105" s="30">
        <v>2260700</v>
      </c>
      <c r="AI105" s="30">
        <f t="shared" si="22"/>
        <v>13064481.222222222</v>
      </c>
      <c r="AJ105" s="30">
        <f t="shared" si="23"/>
        <v>6675000</v>
      </c>
      <c r="AK105" s="30">
        <f t="shared" si="24"/>
        <v>741666.75</v>
      </c>
      <c r="AL105" s="30">
        <f t="shared" si="25"/>
        <v>796722.22222222202</v>
      </c>
      <c r="AM105" s="30">
        <f t="shared" si="26"/>
        <v>118170</v>
      </c>
      <c r="AN105" s="30">
        <f t="shared" si="27"/>
        <v>914892.22222222202</v>
      </c>
      <c r="AO105" s="30">
        <f t="shared" si="28"/>
        <v>1130350</v>
      </c>
      <c r="AP105" s="30">
        <f t="shared" si="29"/>
        <v>9461908.972222222</v>
      </c>
      <c r="AQ105" s="30">
        <f t="shared" si="30"/>
        <v>0</v>
      </c>
      <c r="AR105" s="26" t="s">
        <v>79</v>
      </c>
      <c r="AS105" s="26" t="s">
        <v>80</v>
      </c>
      <c r="AT105" s="26"/>
      <c r="AU105" s="26" t="s">
        <v>80</v>
      </c>
      <c r="AV105" s="26" t="s">
        <v>640</v>
      </c>
      <c r="AW105" s="26" t="s">
        <v>80</v>
      </c>
      <c r="AX105" s="26" t="s">
        <v>105</v>
      </c>
      <c r="AY105" s="26" t="s">
        <v>105</v>
      </c>
      <c r="AZ105" s="26" t="s">
        <v>80</v>
      </c>
      <c r="BA105" s="26" t="s">
        <v>84</v>
      </c>
      <c r="BB105" s="26" t="s">
        <v>106</v>
      </c>
      <c r="BC105" s="26" t="str">
        <f t="shared" si="31"/>
        <v>F</v>
      </c>
      <c r="BD105" s="26" t="str">
        <f t="shared" ca="1" si="32"/>
        <v>32 Th,1 Bln,6 Hr</v>
      </c>
      <c r="BE105" s="29">
        <f t="shared" ca="1" si="33"/>
        <v>32</v>
      </c>
      <c r="BF105" s="29">
        <f t="shared" ca="1" si="34"/>
        <v>1</v>
      </c>
      <c r="BG105" s="29">
        <f t="shared" ca="1" si="35"/>
        <v>6</v>
      </c>
      <c r="BH105" s="26" t="str">
        <f t="shared" ca="1" si="36"/>
        <v>7 Th,4 Bln,23 Hr</v>
      </c>
      <c r="BI105" s="24">
        <f t="shared" ca="1" si="37"/>
        <v>7</v>
      </c>
      <c r="BJ105" s="24">
        <f t="shared" ca="1" si="38"/>
        <v>4</v>
      </c>
      <c r="BK105" s="26" t="str">
        <f t="shared" ca="1" si="39"/>
        <v>6 Th,9 Bln,23 Hr</v>
      </c>
      <c r="BL105" s="4" t="str">
        <f>VLOOKUP(C105,[1]dbase!$C$3:$AW$827,38,FALSE)</f>
        <v>-</v>
      </c>
    </row>
    <row r="106" spans="1:64" x14ac:dyDescent="0.25">
      <c r="A106" s="24">
        <f t="shared" si="20"/>
        <v>103</v>
      </c>
      <c r="B106" s="31" t="s">
        <v>641</v>
      </c>
      <c r="C106" s="24">
        <v>915748</v>
      </c>
      <c r="D106" s="24" t="s">
        <v>166</v>
      </c>
      <c r="E106" s="26">
        <v>33302</v>
      </c>
      <c r="F106" s="24" t="s">
        <v>65</v>
      </c>
      <c r="G106" s="24" t="s">
        <v>66</v>
      </c>
      <c r="H106" s="24" t="s">
        <v>228</v>
      </c>
      <c r="I106" s="24" t="s">
        <v>642</v>
      </c>
      <c r="J106" s="27"/>
      <c r="K106" s="24"/>
      <c r="L106" s="24"/>
      <c r="M106" s="24" t="s">
        <v>109</v>
      </c>
      <c r="N106" s="24" t="s">
        <v>643</v>
      </c>
      <c r="O106" s="24"/>
      <c r="P106" s="24">
        <v>2009</v>
      </c>
      <c r="Q106" s="26">
        <v>42932</v>
      </c>
      <c r="R106" s="26">
        <v>43055</v>
      </c>
      <c r="S106" s="26" t="s">
        <v>90</v>
      </c>
      <c r="T106" s="28" t="s">
        <v>644</v>
      </c>
      <c r="U106" s="28" t="s">
        <v>644</v>
      </c>
      <c r="V106" s="26" t="s">
        <v>80</v>
      </c>
      <c r="W106" s="28" t="s">
        <v>645</v>
      </c>
      <c r="X106" s="28" t="s">
        <v>113</v>
      </c>
      <c r="Y106" s="26" t="s">
        <v>78</v>
      </c>
      <c r="Z106" s="29">
        <v>6</v>
      </c>
      <c r="AA106" s="29">
        <v>1</v>
      </c>
      <c r="AB106" s="26">
        <v>44424</v>
      </c>
      <c r="AC106" s="30">
        <v>4500000</v>
      </c>
      <c r="AD106" s="30">
        <v>500000</v>
      </c>
      <c r="AE106" s="30">
        <v>495100</v>
      </c>
      <c r="AF106" s="30">
        <v>152000</v>
      </c>
      <c r="AG106" s="30">
        <f t="shared" si="21"/>
        <v>647100</v>
      </c>
      <c r="AH106" s="30">
        <v>0</v>
      </c>
      <c r="AI106" s="30">
        <f t="shared" si="22"/>
        <v>5647100</v>
      </c>
      <c r="AJ106" s="30">
        <f t="shared" si="23"/>
        <v>2250000</v>
      </c>
      <c r="AK106" s="30">
        <f t="shared" si="24"/>
        <v>0</v>
      </c>
      <c r="AL106" s="30">
        <f t="shared" si="25"/>
        <v>0</v>
      </c>
      <c r="AM106" s="30">
        <f t="shared" si="26"/>
        <v>0</v>
      </c>
      <c r="AN106" s="30">
        <f t="shared" si="27"/>
        <v>0</v>
      </c>
      <c r="AO106" s="30">
        <f t="shared" si="28"/>
        <v>0</v>
      </c>
      <c r="AP106" s="30">
        <f t="shared" si="29"/>
        <v>2250000</v>
      </c>
      <c r="AQ106" s="30">
        <f t="shared" si="30"/>
        <v>2122100</v>
      </c>
      <c r="AR106" s="26" t="s">
        <v>79</v>
      </c>
      <c r="AS106" s="26" t="s">
        <v>114</v>
      </c>
      <c r="AT106" s="26" t="s">
        <v>115</v>
      </c>
      <c r="AU106" s="26">
        <v>44562</v>
      </c>
      <c r="AV106" s="26" t="s">
        <v>116</v>
      </c>
      <c r="AW106" s="26" t="s">
        <v>210</v>
      </c>
      <c r="AX106" s="26" t="s">
        <v>83</v>
      </c>
      <c r="AY106" s="26" t="s">
        <v>83</v>
      </c>
      <c r="AZ106" s="26" t="s">
        <v>80</v>
      </c>
      <c r="BA106" s="26" t="s">
        <v>84</v>
      </c>
      <c r="BB106" s="26" t="s">
        <v>85</v>
      </c>
      <c r="BC106" s="26" t="str">
        <f t="shared" si="31"/>
        <v>C</v>
      </c>
      <c r="BD106" s="26" t="str">
        <f t="shared" ca="1" si="32"/>
        <v>31 Th,8 Bln,19 Hr</v>
      </c>
      <c r="BE106" s="29">
        <f t="shared" ca="1" si="33"/>
        <v>31</v>
      </c>
      <c r="BF106" s="29">
        <f t="shared" ca="1" si="34"/>
        <v>8</v>
      </c>
      <c r="BG106" s="29">
        <f t="shared" ca="1" si="35"/>
        <v>19</v>
      </c>
      <c r="BH106" s="26" t="str">
        <f t="shared" ca="1" si="36"/>
        <v>5 Th,4 Bln,8 Hr</v>
      </c>
      <c r="BI106" s="24">
        <f t="shared" ca="1" si="37"/>
        <v>5</v>
      </c>
      <c r="BJ106" s="24">
        <f t="shared" ca="1" si="38"/>
        <v>4</v>
      </c>
      <c r="BK106" s="26" t="str">
        <f t="shared" ca="1" si="39"/>
        <v>5 Th,0 Bln,8 Hr</v>
      </c>
      <c r="BL106" s="4" t="str">
        <f>VLOOKUP(C106,[1]dbase!$C$3:$AW$827,38,FALSE)</f>
        <v>H</v>
      </c>
    </row>
    <row r="107" spans="1:64" x14ac:dyDescent="0.25">
      <c r="A107" s="24">
        <f t="shared" si="20"/>
        <v>104</v>
      </c>
      <c r="B107" s="31" t="s">
        <v>646</v>
      </c>
      <c r="C107" s="24">
        <v>935568</v>
      </c>
      <c r="D107" s="24" t="s">
        <v>354</v>
      </c>
      <c r="E107" s="26">
        <v>34141</v>
      </c>
      <c r="F107" s="24" t="s">
        <v>65</v>
      </c>
      <c r="G107" s="24" t="s">
        <v>66</v>
      </c>
      <c r="H107" s="24" t="s">
        <v>150</v>
      </c>
      <c r="I107" s="24" t="s">
        <v>647</v>
      </c>
      <c r="J107" s="27" t="s">
        <v>648</v>
      </c>
      <c r="K107" s="24"/>
      <c r="L107" s="24"/>
      <c r="M107" s="24" t="s">
        <v>109</v>
      </c>
      <c r="N107" s="24" t="s">
        <v>383</v>
      </c>
      <c r="O107" s="24"/>
      <c r="P107" s="24" t="s">
        <v>384</v>
      </c>
      <c r="Q107" s="26">
        <v>41579</v>
      </c>
      <c r="R107" s="26">
        <v>41989</v>
      </c>
      <c r="S107" s="26" t="s">
        <v>90</v>
      </c>
      <c r="T107" s="28" t="s">
        <v>649</v>
      </c>
      <c r="U107" s="28" t="s">
        <v>649</v>
      </c>
      <c r="V107" s="26">
        <v>44061</v>
      </c>
      <c r="W107" s="28" t="s">
        <v>650</v>
      </c>
      <c r="X107" s="28" t="s">
        <v>195</v>
      </c>
      <c r="Y107" s="26" t="s">
        <v>78</v>
      </c>
      <c r="Z107" s="29">
        <v>6</v>
      </c>
      <c r="AA107" s="29">
        <v>2</v>
      </c>
      <c r="AB107" s="26">
        <v>44424</v>
      </c>
      <c r="AC107" s="30">
        <v>4900000</v>
      </c>
      <c r="AD107" s="30">
        <v>544444</v>
      </c>
      <c r="AE107" s="30">
        <v>254655.55555555597</v>
      </c>
      <c r="AF107" s="30">
        <v>152000</v>
      </c>
      <c r="AG107" s="30">
        <f t="shared" si="21"/>
        <v>406655.55555555597</v>
      </c>
      <c r="AH107" s="30">
        <v>0</v>
      </c>
      <c r="AI107" s="30">
        <f t="shared" si="22"/>
        <v>5851099.555555556</v>
      </c>
      <c r="AJ107" s="30">
        <f t="shared" si="23"/>
        <v>2450000</v>
      </c>
      <c r="AK107" s="30">
        <f t="shared" si="24"/>
        <v>0</v>
      </c>
      <c r="AL107" s="30">
        <f t="shared" si="25"/>
        <v>0</v>
      </c>
      <c r="AM107" s="30">
        <f t="shared" si="26"/>
        <v>0</v>
      </c>
      <c r="AN107" s="30">
        <f t="shared" si="27"/>
        <v>0</v>
      </c>
      <c r="AO107" s="30">
        <f t="shared" si="28"/>
        <v>0</v>
      </c>
      <c r="AP107" s="30">
        <f t="shared" si="29"/>
        <v>2450000</v>
      </c>
      <c r="AQ107" s="30">
        <f t="shared" si="30"/>
        <v>1922100</v>
      </c>
      <c r="AR107" s="26" t="s">
        <v>79</v>
      </c>
      <c r="AS107" s="26" t="s">
        <v>114</v>
      </c>
      <c r="AT107" s="24" t="s">
        <v>172</v>
      </c>
      <c r="AU107" s="26">
        <v>44433</v>
      </c>
      <c r="AV107" s="26" t="s">
        <v>196</v>
      </c>
      <c r="AW107" s="26" t="s">
        <v>80</v>
      </c>
      <c r="AX107" s="26" t="s">
        <v>82</v>
      </c>
      <c r="AY107" s="26" t="s">
        <v>82</v>
      </c>
      <c r="AZ107" s="26" t="s">
        <v>125</v>
      </c>
      <c r="BA107" s="26" t="s">
        <v>84</v>
      </c>
      <c r="BB107" s="26" t="s">
        <v>85</v>
      </c>
      <c r="BC107" s="26" t="str">
        <f t="shared" si="31"/>
        <v>C</v>
      </c>
      <c r="BD107" s="26" t="str">
        <f t="shared" ca="1" si="32"/>
        <v>29 Th,5 Bln,3 Hr</v>
      </c>
      <c r="BE107" s="29">
        <f t="shared" ca="1" si="33"/>
        <v>29</v>
      </c>
      <c r="BF107" s="29">
        <f t="shared" ca="1" si="34"/>
        <v>5</v>
      </c>
      <c r="BG107" s="29">
        <f t="shared" ca="1" si="35"/>
        <v>3</v>
      </c>
      <c r="BH107" s="26" t="str">
        <f t="shared" ca="1" si="36"/>
        <v>9 Th,0 Bln,23 Hr</v>
      </c>
      <c r="BI107" s="24">
        <f t="shared" ca="1" si="37"/>
        <v>9</v>
      </c>
      <c r="BJ107" s="24">
        <f t="shared" ca="1" si="38"/>
        <v>0</v>
      </c>
      <c r="BK107" s="26" t="str">
        <f t="shared" ca="1" si="39"/>
        <v>7 Th,11 Bln,8 Hr</v>
      </c>
      <c r="BL107" s="4" t="str">
        <f>VLOOKUP(C107,[1]dbase!$C$3:$AW$827,38,FALSE)</f>
        <v>H</v>
      </c>
    </row>
    <row r="108" spans="1:64" x14ac:dyDescent="0.25">
      <c r="A108" s="24">
        <f t="shared" si="20"/>
        <v>105</v>
      </c>
      <c r="B108" s="33" t="s">
        <v>651</v>
      </c>
      <c r="C108" s="24">
        <v>845538</v>
      </c>
      <c r="D108" s="24" t="s">
        <v>652</v>
      </c>
      <c r="E108" s="26">
        <v>30775</v>
      </c>
      <c r="F108" s="24" t="s">
        <v>65</v>
      </c>
      <c r="G108" s="24" t="s">
        <v>66</v>
      </c>
      <c r="H108" s="24" t="s">
        <v>88</v>
      </c>
      <c r="I108" s="24" t="s">
        <v>653</v>
      </c>
      <c r="J108" s="27"/>
      <c r="K108" s="24"/>
      <c r="L108" s="24"/>
      <c r="M108" s="24" t="s">
        <v>70</v>
      </c>
      <c r="N108" s="24" t="s">
        <v>234</v>
      </c>
      <c r="O108" s="24" t="s">
        <v>235</v>
      </c>
      <c r="P108" s="24">
        <v>2010</v>
      </c>
      <c r="Q108" s="26">
        <v>41410</v>
      </c>
      <c r="R108" s="26">
        <v>41533</v>
      </c>
      <c r="S108" s="26" t="s">
        <v>90</v>
      </c>
      <c r="T108" s="28" t="s">
        <v>654</v>
      </c>
      <c r="U108" s="28" t="s">
        <v>654</v>
      </c>
      <c r="V108" s="26">
        <v>44562</v>
      </c>
      <c r="W108" s="28" t="s">
        <v>655</v>
      </c>
      <c r="X108" s="28" t="s">
        <v>655</v>
      </c>
      <c r="Y108" s="26" t="s">
        <v>103</v>
      </c>
      <c r="Z108" s="29">
        <v>1</v>
      </c>
      <c r="AA108" s="29">
        <v>8</v>
      </c>
      <c r="AB108" s="26">
        <v>44562</v>
      </c>
      <c r="AC108" s="30">
        <v>10900000</v>
      </c>
      <c r="AD108" s="30">
        <v>1211111</v>
      </c>
      <c r="AE108" s="30">
        <v>1803250</v>
      </c>
      <c r="AF108" s="30">
        <v>-353005</v>
      </c>
      <c r="AG108" s="30">
        <f t="shared" si="21"/>
        <v>1450245</v>
      </c>
      <c r="AH108" s="30">
        <v>6615600</v>
      </c>
      <c r="AI108" s="30">
        <f t="shared" si="22"/>
        <v>20176956</v>
      </c>
      <c r="AJ108" s="30">
        <f t="shared" si="23"/>
        <v>8175000</v>
      </c>
      <c r="AK108" s="30">
        <f t="shared" si="24"/>
        <v>908333.25</v>
      </c>
      <c r="AL108" s="30">
        <f t="shared" si="25"/>
        <v>1803250</v>
      </c>
      <c r="AM108" s="30">
        <f t="shared" si="26"/>
        <v>-353005</v>
      </c>
      <c r="AN108" s="30">
        <f t="shared" si="27"/>
        <v>1450245</v>
      </c>
      <c r="AO108" s="30">
        <f t="shared" si="28"/>
        <v>3307800</v>
      </c>
      <c r="AP108" s="30">
        <f t="shared" si="29"/>
        <v>13841378.25</v>
      </c>
      <c r="AQ108" s="30">
        <f t="shared" si="30"/>
        <v>0</v>
      </c>
      <c r="AR108" s="26" t="s">
        <v>79</v>
      </c>
      <c r="AS108" s="26" t="s">
        <v>80</v>
      </c>
      <c r="AT108" s="26"/>
      <c r="AU108" s="26" t="s">
        <v>80</v>
      </c>
      <c r="AV108" s="26" t="s">
        <v>656</v>
      </c>
      <c r="AW108" s="26" t="s">
        <v>80</v>
      </c>
      <c r="AX108" s="26" t="s">
        <v>105</v>
      </c>
      <c r="AY108" s="26" t="s">
        <v>105</v>
      </c>
      <c r="AZ108" s="26" t="s">
        <v>80</v>
      </c>
      <c r="BA108" s="26" t="s">
        <v>84</v>
      </c>
      <c r="BB108" s="26" t="s">
        <v>106</v>
      </c>
      <c r="BC108" s="26" t="str">
        <f t="shared" si="31"/>
        <v>F</v>
      </c>
      <c r="BD108" s="26" t="str">
        <f t="shared" ca="1" si="32"/>
        <v>38 Th,7 Bln,21 Hr</v>
      </c>
      <c r="BE108" s="29">
        <f t="shared" ca="1" si="33"/>
        <v>38</v>
      </c>
      <c r="BF108" s="29">
        <f t="shared" ca="1" si="34"/>
        <v>7</v>
      </c>
      <c r="BG108" s="29">
        <f t="shared" ca="1" si="35"/>
        <v>21</v>
      </c>
      <c r="BH108" s="26" t="str">
        <f t="shared" ca="1" si="36"/>
        <v>9 Th,6 Bln,8 Hr</v>
      </c>
      <c r="BI108" s="24">
        <f t="shared" ca="1" si="37"/>
        <v>9</v>
      </c>
      <c r="BJ108" s="24">
        <f t="shared" ca="1" si="38"/>
        <v>6</v>
      </c>
      <c r="BK108" s="26" t="str">
        <f t="shared" ca="1" si="39"/>
        <v>9 Th,2 Bln,8 Hr</v>
      </c>
      <c r="BL108" s="4" t="str">
        <f>VLOOKUP(C108,[1]dbase!$C$3:$AW$827,38,FALSE)</f>
        <v>-</v>
      </c>
    </row>
    <row r="109" spans="1:64" x14ac:dyDescent="0.25">
      <c r="A109" s="24">
        <f t="shared" si="20"/>
        <v>106</v>
      </c>
      <c r="B109" s="31" t="s">
        <v>657</v>
      </c>
      <c r="C109" s="24">
        <v>966307</v>
      </c>
      <c r="D109" s="24" t="s">
        <v>354</v>
      </c>
      <c r="E109" s="26">
        <v>35206</v>
      </c>
      <c r="F109" s="24" t="s">
        <v>65</v>
      </c>
      <c r="G109" s="24" t="s">
        <v>66</v>
      </c>
      <c r="H109" s="24" t="s">
        <v>228</v>
      </c>
      <c r="I109" s="24"/>
      <c r="J109" s="27"/>
      <c r="K109" s="24"/>
      <c r="L109" s="24"/>
      <c r="M109" s="24" t="s">
        <v>70</v>
      </c>
      <c r="N109" s="24" t="s">
        <v>658</v>
      </c>
      <c r="O109" s="24"/>
      <c r="P109" s="24" t="s">
        <v>80</v>
      </c>
      <c r="Q109" s="26">
        <v>43877</v>
      </c>
      <c r="R109" s="26">
        <v>44243</v>
      </c>
      <c r="S109" s="26" t="s">
        <v>90</v>
      </c>
      <c r="T109" s="28" t="s">
        <v>659</v>
      </c>
      <c r="U109" s="28" t="s">
        <v>659</v>
      </c>
      <c r="V109" s="26" t="s">
        <v>80</v>
      </c>
      <c r="W109" s="28" t="s">
        <v>660</v>
      </c>
      <c r="X109" s="28" t="s">
        <v>655</v>
      </c>
      <c r="Y109" s="26" t="s">
        <v>103</v>
      </c>
      <c r="Z109" s="29">
        <v>6</v>
      </c>
      <c r="AA109" s="29">
        <v>1</v>
      </c>
      <c r="AB109" s="26">
        <v>44424</v>
      </c>
      <c r="AC109" s="30">
        <v>4500000</v>
      </c>
      <c r="AD109" s="30">
        <v>500000</v>
      </c>
      <c r="AE109" s="30">
        <v>-116900</v>
      </c>
      <c r="AF109" s="30">
        <v>152000</v>
      </c>
      <c r="AG109" s="30">
        <f t="shared" si="21"/>
        <v>35100</v>
      </c>
      <c r="AH109" s="30">
        <v>0</v>
      </c>
      <c r="AI109" s="30">
        <f t="shared" si="22"/>
        <v>5035100</v>
      </c>
      <c r="AJ109" s="30">
        <f t="shared" si="23"/>
        <v>3375000</v>
      </c>
      <c r="AK109" s="30">
        <f t="shared" si="24"/>
        <v>375000</v>
      </c>
      <c r="AL109" s="30">
        <f t="shared" si="25"/>
        <v>-116900</v>
      </c>
      <c r="AM109" s="30">
        <f t="shared" si="26"/>
        <v>152000</v>
      </c>
      <c r="AN109" s="30">
        <f t="shared" si="27"/>
        <v>35100</v>
      </c>
      <c r="AO109" s="30">
        <f t="shared" si="28"/>
        <v>0</v>
      </c>
      <c r="AP109" s="30">
        <f t="shared" si="29"/>
        <v>3785100</v>
      </c>
      <c r="AQ109" s="30">
        <f t="shared" si="30"/>
        <v>587000</v>
      </c>
      <c r="AR109" s="26" t="s">
        <v>79</v>
      </c>
      <c r="AS109" s="26" t="s">
        <v>80</v>
      </c>
      <c r="AT109" s="26"/>
      <c r="AU109" s="26" t="s">
        <v>80</v>
      </c>
      <c r="AV109" s="26" t="s">
        <v>656</v>
      </c>
      <c r="AW109" s="26" t="s">
        <v>80</v>
      </c>
      <c r="AX109" s="26" t="s">
        <v>105</v>
      </c>
      <c r="AY109" s="26" t="s">
        <v>105</v>
      </c>
      <c r="AZ109" s="26" t="s">
        <v>80</v>
      </c>
      <c r="BA109" s="26" t="s">
        <v>84</v>
      </c>
      <c r="BB109" s="26" t="s">
        <v>106</v>
      </c>
      <c r="BC109" s="26" t="str">
        <f t="shared" si="31"/>
        <v>F</v>
      </c>
      <c r="BD109" s="26" t="str">
        <f t="shared" ca="1" si="32"/>
        <v>26 Th,6 Bln,3 Hr</v>
      </c>
      <c r="BE109" s="29">
        <f t="shared" ca="1" si="33"/>
        <v>26</v>
      </c>
      <c r="BF109" s="29">
        <f t="shared" ca="1" si="34"/>
        <v>6</v>
      </c>
      <c r="BG109" s="29">
        <f t="shared" ca="1" si="35"/>
        <v>3</v>
      </c>
      <c r="BH109" s="26" t="str">
        <f t="shared" ca="1" si="36"/>
        <v>2 Th,9 Bln,8 Hr</v>
      </c>
      <c r="BI109" s="24">
        <f t="shared" ca="1" si="37"/>
        <v>2</v>
      </c>
      <c r="BJ109" s="24">
        <f t="shared" ca="1" si="38"/>
        <v>9</v>
      </c>
      <c r="BK109" s="26" t="str">
        <f t="shared" ca="1" si="39"/>
        <v>1 Th,9 Bln,8 Hr</v>
      </c>
      <c r="BL109" s="4" t="str">
        <f>VLOOKUP(C109,[1]dbase!$C$3:$AW$827,38,FALSE)</f>
        <v>-</v>
      </c>
    </row>
    <row r="110" spans="1:64" x14ac:dyDescent="0.25">
      <c r="A110" s="24">
        <f t="shared" si="20"/>
        <v>107</v>
      </c>
      <c r="B110" s="31" t="s">
        <v>661</v>
      </c>
      <c r="C110" s="24">
        <v>955857</v>
      </c>
      <c r="D110" s="24" t="s">
        <v>251</v>
      </c>
      <c r="E110" s="26">
        <v>34971</v>
      </c>
      <c r="F110" s="24" t="s">
        <v>167</v>
      </c>
      <c r="G110" s="24" t="s">
        <v>66</v>
      </c>
      <c r="H110" s="24" t="s">
        <v>662</v>
      </c>
      <c r="I110" s="24" t="s">
        <v>663</v>
      </c>
      <c r="J110" s="27"/>
      <c r="K110" s="24"/>
      <c r="L110" s="24"/>
      <c r="M110" s="24" t="s">
        <v>70</v>
      </c>
      <c r="N110" s="24" t="s">
        <v>503</v>
      </c>
      <c r="O110" s="24" t="s">
        <v>163</v>
      </c>
      <c r="P110" s="24">
        <v>2017</v>
      </c>
      <c r="Q110" s="26">
        <v>43313</v>
      </c>
      <c r="R110" s="26">
        <v>43525</v>
      </c>
      <c r="S110" s="26" t="s">
        <v>90</v>
      </c>
      <c r="T110" s="28" t="s">
        <v>664</v>
      </c>
      <c r="U110" s="28" t="s">
        <v>664</v>
      </c>
      <c r="V110" s="26">
        <v>44440</v>
      </c>
      <c r="W110" s="28" t="s">
        <v>242</v>
      </c>
      <c r="X110" s="28" t="s">
        <v>93</v>
      </c>
      <c r="Y110" s="26" t="s">
        <v>78</v>
      </c>
      <c r="Z110" s="29">
        <v>5</v>
      </c>
      <c r="AA110" s="29">
        <v>4</v>
      </c>
      <c r="AB110" s="26">
        <v>44424</v>
      </c>
      <c r="AC110" s="30">
        <v>6900000</v>
      </c>
      <c r="AD110" s="30">
        <v>766667</v>
      </c>
      <c r="AE110" s="30">
        <v>169183.33333333302</v>
      </c>
      <c r="AF110" s="30">
        <v>653200</v>
      </c>
      <c r="AG110" s="30">
        <f t="shared" si="21"/>
        <v>822383.33333333302</v>
      </c>
      <c r="AH110" s="30">
        <v>0</v>
      </c>
      <c r="AI110" s="30">
        <f t="shared" si="22"/>
        <v>8489050.3333333321</v>
      </c>
      <c r="AJ110" s="30">
        <f t="shared" si="23"/>
        <v>3450000</v>
      </c>
      <c r="AK110" s="30">
        <f t="shared" si="24"/>
        <v>0</v>
      </c>
      <c r="AL110" s="30">
        <f t="shared" si="25"/>
        <v>0</v>
      </c>
      <c r="AM110" s="30">
        <f t="shared" si="26"/>
        <v>0</v>
      </c>
      <c r="AN110" s="30">
        <f t="shared" si="27"/>
        <v>0</v>
      </c>
      <c r="AO110" s="30">
        <f t="shared" si="28"/>
        <v>0</v>
      </c>
      <c r="AP110" s="30">
        <f t="shared" si="29"/>
        <v>3450000</v>
      </c>
      <c r="AQ110" s="30">
        <f t="shared" si="30"/>
        <v>922100</v>
      </c>
      <c r="AR110" s="26" t="s">
        <v>79</v>
      </c>
      <c r="AS110" s="26" t="s">
        <v>114</v>
      </c>
      <c r="AT110" s="26" t="s">
        <v>115</v>
      </c>
      <c r="AU110" s="26">
        <v>44562</v>
      </c>
      <c r="AV110" s="26" t="s">
        <v>94</v>
      </c>
      <c r="AW110" s="26" t="s">
        <v>210</v>
      </c>
      <c r="AX110" s="26" t="s">
        <v>83</v>
      </c>
      <c r="AY110" s="26" t="s">
        <v>83</v>
      </c>
      <c r="AZ110" s="26" t="s">
        <v>80</v>
      </c>
      <c r="BA110" s="26" t="s">
        <v>84</v>
      </c>
      <c r="BB110" s="26" t="s">
        <v>85</v>
      </c>
      <c r="BC110" s="26" t="str">
        <f t="shared" si="31"/>
        <v>F</v>
      </c>
      <c r="BD110" s="26" t="str">
        <f t="shared" ca="1" si="32"/>
        <v>27 Th,1 Bln,26 Hr</v>
      </c>
      <c r="BE110" s="29">
        <f t="shared" ca="1" si="33"/>
        <v>27</v>
      </c>
      <c r="BF110" s="29">
        <f t="shared" ca="1" si="34"/>
        <v>1</v>
      </c>
      <c r="BG110" s="29">
        <f t="shared" ca="1" si="35"/>
        <v>26</v>
      </c>
      <c r="BH110" s="26" t="str">
        <f t="shared" ca="1" si="36"/>
        <v>4 Th,3 Bln,23 Hr</v>
      </c>
      <c r="BI110" s="24">
        <f t="shared" ca="1" si="37"/>
        <v>4</v>
      </c>
      <c r="BJ110" s="24">
        <f t="shared" ca="1" si="38"/>
        <v>3</v>
      </c>
      <c r="BK110" s="26" t="str">
        <f t="shared" ca="1" si="39"/>
        <v>3 Th,8 Bln,23 Hr</v>
      </c>
      <c r="BL110" s="4" t="str">
        <f>VLOOKUP(C110,[1]dbase!$C$3:$AW$827,38,FALSE)</f>
        <v>H</v>
      </c>
    </row>
    <row r="111" spans="1:64" x14ac:dyDescent="0.25">
      <c r="A111" s="24">
        <f t="shared" si="20"/>
        <v>108</v>
      </c>
      <c r="B111" s="31" t="s">
        <v>665</v>
      </c>
      <c r="C111" s="24">
        <v>836112</v>
      </c>
      <c r="D111" s="24" t="s">
        <v>174</v>
      </c>
      <c r="E111" s="26">
        <v>30583</v>
      </c>
      <c r="F111" s="24" t="s">
        <v>65</v>
      </c>
      <c r="G111" s="24" t="s">
        <v>66</v>
      </c>
      <c r="H111" s="24" t="s">
        <v>88</v>
      </c>
      <c r="I111" s="24" t="s">
        <v>666</v>
      </c>
      <c r="J111" s="27"/>
      <c r="K111" s="24"/>
      <c r="L111" s="24"/>
      <c r="M111" s="24" t="s">
        <v>109</v>
      </c>
      <c r="N111" s="24" t="s">
        <v>667</v>
      </c>
      <c r="O111" s="24"/>
      <c r="P111" s="24" t="s">
        <v>80</v>
      </c>
      <c r="Q111" s="26">
        <v>43374</v>
      </c>
      <c r="R111" s="26">
        <v>43374</v>
      </c>
      <c r="S111" s="26" t="s">
        <v>90</v>
      </c>
      <c r="T111" s="28" t="s">
        <v>138</v>
      </c>
      <c r="U111" s="28" t="s">
        <v>138</v>
      </c>
      <c r="V111" s="26">
        <v>44105</v>
      </c>
      <c r="W111" s="28" t="s">
        <v>430</v>
      </c>
      <c r="X111" s="28" t="s">
        <v>140</v>
      </c>
      <c r="Y111" s="26" t="s">
        <v>78</v>
      </c>
      <c r="Z111" s="29">
        <v>6</v>
      </c>
      <c r="AA111" s="29">
        <v>1</v>
      </c>
      <c r="AB111" s="26">
        <v>44424</v>
      </c>
      <c r="AC111" s="30">
        <v>4500000</v>
      </c>
      <c r="AD111" s="30">
        <v>500000</v>
      </c>
      <c r="AE111" s="30">
        <v>0</v>
      </c>
      <c r="AF111" s="30">
        <v>-292200</v>
      </c>
      <c r="AG111" s="30">
        <f t="shared" si="21"/>
        <v>-292200</v>
      </c>
      <c r="AH111" s="30">
        <v>0</v>
      </c>
      <c r="AI111" s="30">
        <f t="shared" si="22"/>
        <v>4707800</v>
      </c>
      <c r="AJ111" s="30">
        <f t="shared" si="23"/>
        <v>3375000</v>
      </c>
      <c r="AK111" s="30">
        <f t="shared" si="24"/>
        <v>375000</v>
      </c>
      <c r="AL111" s="30">
        <f t="shared" si="25"/>
        <v>0</v>
      </c>
      <c r="AM111" s="30">
        <f t="shared" si="26"/>
        <v>-292200</v>
      </c>
      <c r="AN111" s="30">
        <f t="shared" si="27"/>
        <v>-292200</v>
      </c>
      <c r="AO111" s="30">
        <f t="shared" si="28"/>
        <v>0</v>
      </c>
      <c r="AP111" s="30">
        <f t="shared" si="29"/>
        <v>3457800</v>
      </c>
      <c r="AQ111" s="30">
        <f t="shared" si="30"/>
        <v>914300</v>
      </c>
      <c r="AR111" s="26" t="s">
        <v>79</v>
      </c>
      <c r="AS111" s="26" t="s">
        <v>80</v>
      </c>
      <c r="AT111" s="26"/>
      <c r="AU111" s="26">
        <v>44516</v>
      </c>
      <c r="AV111" s="26" t="s">
        <v>141</v>
      </c>
      <c r="AW111" s="26" t="s">
        <v>80</v>
      </c>
      <c r="AX111" s="26" t="s">
        <v>82</v>
      </c>
      <c r="AY111" s="26" t="s">
        <v>82</v>
      </c>
      <c r="AZ111" s="26" t="s">
        <v>80</v>
      </c>
      <c r="BA111" s="26" t="s">
        <v>84</v>
      </c>
      <c r="BB111" s="26" t="s">
        <v>85</v>
      </c>
      <c r="BC111" s="26" t="str">
        <f t="shared" si="31"/>
        <v>C</v>
      </c>
      <c r="BD111" s="26" t="str">
        <f t="shared" ca="1" si="32"/>
        <v>39 Th,2 Bln,0 Hr</v>
      </c>
      <c r="BE111" s="29">
        <f t="shared" ca="1" si="33"/>
        <v>39</v>
      </c>
      <c r="BF111" s="29">
        <f t="shared" ca="1" si="34"/>
        <v>2</v>
      </c>
      <c r="BG111" s="29">
        <f t="shared" ca="1" si="35"/>
        <v>0</v>
      </c>
      <c r="BH111" s="26" t="str">
        <f t="shared" ca="1" si="36"/>
        <v>4 Th,1 Bln,23 Hr</v>
      </c>
      <c r="BI111" s="24">
        <f t="shared" ca="1" si="37"/>
        <v>4</v>
      </c>
      <c r="BJ111" s="24">
        <f t="shared" ca="1" si="38"/>
        <v>1</v>
      </c>
      <c r="BK111" s="26" t="str">
        <f t="shared" ca="1" si="39"/>
        <v>4 Th,1 Bln,23 Hr</v>
      </c>
      <c r="BL111" s="4" t="str">
        <f>VLOOKUP(C111,[1]dbase!$C$3:$AW$827,38,FALSE)</f>
        <v>-</v>
      </c>
    </row>
    <row r="112" spans="1:64" x14ac:dyDescent="0.25">
      <c r="A112" s="24">
        <f t="shared" si="20"/>
        <v>109</v>
      </c>
      <c r="B112" s="31" t="s">
        <v>668</v>
      </c>
      <c r="C112" s="24">
        <v>935852</v>
      </c>
      <c r="D112" s="24" t="s">
        <v>629</v>
      </c>
      <c r="E112" s="26">
        <v>34170</v>
      </c>
      <c r="F112" s="24" t="s">
        <v>65</v>
      </c>
      <c r="G112" s="24" t="s">
        <v>66</v>
      </c>
      <c r="H112" s="24" t="s">
        <v>150</v>
      </c>
      <c r="I112" s="24" t="s">
        <v>669</v>
      </c>
      <c r="J112" s="27"/>
      <c r="K112" s="24"/>
      <c r="L112" s="24"/>
      <c r="M112" s="24" t="s">
        <v>70</v>
      </c>
      <c r="N112" s="24" t="s">
        <v>152</v>
      </c>
      <c r="O112" s="24"/>
      <c r="P112" s="24">
        <v>2018</v>
      </c>
      <c r="Q112" s="26">
        <v>43313</v>
      </c>
      <c r="R112" s="26">
        <v>43525</v>
      </c>
      <c r="S112" s="26" t="s">
        <v>90</v>
      </c>
      <c r="T112" s="28" t="s">
        <v>670</v>
      </c>
      <c r="U112" s="28" t="s">
        <v>670</v>
      </c>
      <c r="V112" s="26" t="s">
        <v>80</v>
      </c>
      <c r="W112" s="28" t="s">
        <v>334</v>
      </c>
      <c r="X112" s="28" t="s">
        <v>93</v>
      </c>
      <c r="Y112" s="26" t="s">
        <v>78</v>
      </c>
      <c r="Z112" s="29">
        <v>5</v>
      </c>
      <c r="AA112" s="29">
        <v>4</v>
      </c>
      <c r="AB112" s="26">
        <v>44424</v>
      </c>
      <c r="AC112" s="30">
        <v>6900000</v>
      </c>
      <c r="AD112" s="30">
        <v>766667</v>
      </c>
      <c r="AE112" s="30">
        <v>169183.33333333302</v>
      </c>
      <c r="AF112" s="30">
        <v>653200</v>
      </c>
      <c r="AG112" s="30">
        <f t="shared" si="21"/>
        <v>822383.33333333302</v>
      </c>
      <c r="AH112" s="30">
        <v>0</v>
      </c>
      <c r="AI112" s="30">
        <f t="shared" si="22"/>
        <v>8489050.3333333321</v>
      </c>
      <c r="AJ112" s="30">
        <f t="shared" si="23"/>
        <v>5175000</v>
      </c>
      <c r="AK112" s="30">
        <f t="shared" si="24"/>
        <v>575000.25</v>
      </c>
      <c r="AL112" s="30">
        <f t="shared" si="25"/>
        <v>169183.33333333302</v>
      </c>
      <c r="AM112" s="30">
        <f t="shared" si="26"/>
        <v>653200</v>
      </c>
      <c r="AN112" s="30">
        <f t="shared" si="27"/>
        <v>822383.33333333302</v>
      </c>
      <c r="AO112" s="30">
        <f t="shared" si="28"/>
        <v>0</v>
      </c>
      <c r="AP112" s="30">
        <f t="shared" si="29"/>
        <v>6572383.583333333</v>
      </c>
      <c r="AQ112" s="30">
        <f t="shared" si="30"/>
        <v>0</v>
      </c>
      <c r="AR112" s="26" t="s">
        <v>79</v>
      </c>
      <c r="AS112" s="26" t="s">
        <v>80</v>
      </c>
      <c r="AT112" s="26"/>
      <c r="AU112" s="26" t="s">
        <v>80</v>
      </c>
      <c r="AV112" s="26" t="s">
        <v>94</v>
      </c>
      <c r="AW112" s="26" t="s">
        <v>210</v>
      </c>
      <c r="AX112" s="26" t="s">
        <v>83</v>
      </c>
      <c r="AY112" s="26" t="s">
        <v>83</v>
      </c>
      <c r="AZ112" s="26" t="s">
        <v>80</v>
      </c>
      <c r="BA112" s="26" t="s">
        <v>84</v>
      </c>
      <c r="BB112" s="26" t="s">
        <v>85</v>
      </c>
      <c r="BC112" s="26" t="str">
        <f t="shared" si="31"/>
        <v>F</v>
      </c>
      <c r="BD112" s="26" t="str">
        <f t="shared" ca="1" si="32"/>
        <v>29 Th,4 Bln,4 Hr</v>
      </c>
      <c r="BE112" s="29">
        <f t="shared" ca="1" si="33"/>
        <v>29</v>
      </c>
      <c r="BF112" s="29">
        <f t="shared" ca="1" si="34"/>
        <v>4</v>
      </c>
      <c r="BG112" s="29">
        <f t="shared" ca="1" si="35"/>
        <v>4</v>
      </c>
      <c r="BH112" s="26" t="str">
        <f t="shared" ca="1" si="36"/>
        <v>4 Th,3 Bln,23 Hr</v>
      </c>
      <c r="BI112" s="24">
        <f t="shared" ca="1" si="37"/>
        <v>4</v>
      </c>
      <c r="BJ112" s="24">
        <f t="shared" ca="1" si="38"/>
        <v>3</v>
      </c>
      <c r="BK112" s="26" t="str">
        <f t="shared" ca="1" si="39"/>
        <v>3 Th,8 Bln,23 Hr</v>
      </c>
      <c r="BL112" s="4" t="str">
        <f>VLOOKUP(C112,[1]dbase!$C$3:$AW$827,38,FALSE)</f>
        <v>-</v>
      </c>
    </row>
    <row r="113" spans="1:64" x14ac:dyDescent="0.25">
      <c r="A113" s="24">
        <f t="shared" si="20"/>
        <v>110</v>
      </c>
      <c r="B113" s="33" t="s">
        <v>671</v>
      </c>
      <c r="C113" s="24">
        <v>925719</v>
      </c>
      <c r="D113" s="24" t="s">
        <v>127</v>
      </c>
      <c r="E113" s="26">
        <v>33837</v>
      </c>
      <c r="F113" s="24" t="s">
        <v>65</v>
      </c>
      <c r="G113" s="24" t="s">
        <v>66</v>
      </c>
      <c r="H113" s="24" t="s">
        <v>228</v>
      </c>
      <c r="I113" s="24" t="s">
        <v>672</v>
      </c>
      <c r="J113" s="27"/>
      <c r="K113" s="24"/>
      <c r="L113" s="24"/>
      <c r="M113" s="24" t="s">
        <v>70</v>
      </c>
      <c r="N113" s="24" t="s">
        <v>673</v>
      </c>
      <c r="O113" s="24" t="s">
        <v>674</v>
      </c>
      <c r="P113" s="24">
        <v>2015</v>
      </c>
      <c r="Q113" s="26">
        <v>42888</v>
      </c>
      <c r="R113" s="26">
        <v>43116</v>
      </c>
      <c r="S113" s="26" t="s">
        <v>90</v>
      </c>
      <c r="T113" s="28" t="s">
        <v>316</v>
      </c>
      <c r="U113" s="28" t="s">
        <v>316</v>
      </c>
      <c r="V113" s="26">
        <v>44760</v>
      </c>
      <c r="W113" s="28" t="s">
        <v>317</v>
      </c>
      <c r="X113" s="28" t="s">
        <v>113</v>
      </c>
      <c r="Y113" s="26" t="s">
        <v>78</v>
      </c>
      <c r="Z113" s="29">
        <v>5</v>
      </c>
      <c r="AA113" s="29">
        <v>5</v>
      </c>
      <c r="AB113" s="26">
        <v>44562</v>
      </c>
      <c r="AC113" s="30">
        <v>7900000</v>
      </c>
      <c r="AD113" s="30">
        <v>877778</v>
      </c>
      <c r="AE113" s="30">
        <v>0</v>
      </c>
      <c r="AF113" s="30">
        <v>-263614.5</v>
      </c>
      <c r="AG113" s="30">
        <f t="shared" si="21"/>
        <v>-263614.5</v>
      </c>
      <c r="AH113" s="30">
        <v>0</v>
      </c>
      <c r="AI113" s="30">
        <f t="shared" si="22"/>
        <v>8514163.5</v>
      </c>
      <c r="AJ113" s="30">
        <f t="shared" si="23"/>
        <v>5925000</v>
      </c>
      <c r="AK113" s="30">
        <f t="shared" si="24"/>
        <v>658333.5</v>
      </c>
      <c r="AL113" s="30">
        <f t="shared" si="25"/>
        <v>0</v>
      </c>
      <c r="AM113" s="30">
        <f t="shared" si="26"/>
        <v>-263614.5</v>
      </c>
      <c r="AN113" s="30">
        <f t="shared" si="27"/>
        <v>-263614.5</v>
      </c>
      <c r="AO113" s="30">
        <f t="shared" si="28"/>
        <v>0</v>
      </c>
      <c r="AP113" s="30">
        <f t="shared" si="29"/>
        <v>6319719</v>
      </c>
      <c r="AQ113" s="30">
        <f t="shared" si="30"/>
        <v>0</v>
      </c>
      <c r="AR113" s="26" t="s">
        <v>79</v>
      </c>
      <c r="AS113" s="26" t="s">
        <v>80</v>
      </c>
      <c r="AT113" s="26"/>
      <c r="AU113" s="26" t="s">
        <v>80</v>
      </c>
      <c r="AV113" s="26" t="s">
        <v>116</v>
      </c>
      <c r="AW113" s="26" t="s">
        <v>95</v>
      </c>
      <c r="AX113" s="26" t="s">
        <v>96</v>
      </c>
      <c r="AY113" s="26" t="s">
        <v>96</v>
      </c>
      <c r="AZ113" s="26" t="s">
        <v>80</v>
      </c>
      <c r="BA113" s="26" t="s">
        <v>84</v>
      </c>
      <c r="BB113" s="26" t="s">
        <v>85</v>
      </c>
      <c r="BC113" s="26" t="str">
        <f t="shared" si="31"/>
        <v>F</v>
      </c>
      <c r="BD113" s="26" t="str">
        <f t="shared" ca="1" si="32"/>
        <v>30 Th,3 Bln,3 Hr</v>
      </c>
      <c r="BE113" s="29">
        <f t="shared" ca="1" si="33"/>
        <v>30</v>
      </c>
      <c r="BF113" s="29">
        <f t="shared" ca="1" si="34"/>
        <v>3</v>
      </c>
      <c r="BG113" s="29">
        <f t="shared" ca="1" si="35"/>
        <v>3</v>
      </c>
      <c r="BH113" s="26" t="str">
        <f t="shared" ca="1" si="36"/>
        <v>5 Th,5 Bln,22 Hr</v>
      </c>
      <c r="BI113" s="24">
        <f t="shared" ca="1" si="37"/>
        <v>5</v>
      </c>
      <c r="BJ113" s="24">
        <f t="shared" ca="1" si="38"/>
        <v>5</v>
      </c>
      <c r="BK113" s="26" t="str">
        <f t="shared" ca="1" si="39"/>
        <v>4 Th,10 Bln,8 Hr</v>
      </c>
      <c r="BL113" s="4" t="str">
        <f>VLOOKUP(C113,[1]dbase!$C$3:$AW$827,38,FALSE)</f>
        <v>-</v>
      </c>
    </row>
    <row r="114" spans="1:64" x14ac:dyDescent="0.25">
      <c r="A114" s="24">
        <f t="shared" si="20"/>
        <v>111</v>
      </c>
      <c r="B114" s="31" t="s">
        <v>675</v>
      </c>
      <c r="C114" s="24">
        <v>865487</v>
      </c>
      <c r="D114" s="24" t="s">
        <v>108</v>
      </c>
      <c r="E114" s="26">
        <v>31735</v>
      </c>
      <c r="F114" s="24" t="s">
        <v>65</v>
      </c>
      <c r="G114" s="24" t="s">
        <v>66</v>
      </c>
      <c r="H114" s="24" t="s">
        <v>67</v>
      </c>
      <c r="I114" s="24" t="s">
        <v>676</v>
      </c>
      <c r="J114" s="27"/>
      <c r="K114" s="24"/>
      <c r="L114" s="24"/>
      <c r="M114" s="24" t="s">
        <v>109</v>
      </c>
      <c r="N114" s="24" t="s">
        <v>120</v>
      </c>
      <c r="O114" s="24"/>
      <c r="P114" s="24">
        <v>2005</v>
      </c>
      <c r="Q114" s="26">
        <v>39860</v>
      </c>
      <c r="R114" s="26">
        <v>39949</v>
      </c>
      <c r="S114" s="26" t="s">
        <v>90</v>
      </c>
      <c r="T114" s="28" t="s">
        <v>129</v>
      </c>
      <c r="U114" s="28" t="s">
        <v>129</v>
      </c>
      <c r="V114" s="26" t="s">
        <v>80</v>
      </c>
      <c r="W114" s="28" t="s">
        <v>130</v>
      </c>
      <c r="X114" s="28" t="s">
        <v>123</v>
      </c>
      <c r="Y114" s="26" t="s">
        <v>78</v>
      </c>
      <c r="Z114" s="29">
        <v>6</v>
      </c>
      <c r="AA114" s="29">
        <v>2</v>
      </c>
      <c r="AB114" s="26">
        <v>44424</v>
      </c>
      <c r="AC114" s="30">
        <v>4900000</v>
      </c>
      <c r="AD114" s="30">
        <v>544444</v>
      </c>
      <c r="AE114" s="30">
        <v>662655.55555555597</v>
      </c>
      <c r="AF114" s="30">
        <v>152000</v>
      </c>
      <c r="AG114" s="30">
        <f t="shared" si="21"/>
        <v>814655.55555555597</v>
      </c>
      <c r="AH114" s="30">
        <v>0</v>
      </c>
      <c r="AI114" s="30">
        <f t="shared" si="22"/>
        <v>6259099.555555556</v>
      </c>
      <c r="AJ114" s="30">
        <f t="shared" si="23"/>
        <v>3675000</v>
      </c>
      <c r="AK114" s="30">
        <f t="shared" si="24"/>
        <v>408333</v>
      </c>
      <c r="AL114" s="30">
        <f t="shared" si="25"/>
        <v>662655.55555555597</v>
      </c>
      <c r="AM114" s="30">
        <f t="shared" si="26"/>
        <v>152000</v>
      </c>
      <c r="AN114" s="30">
        <f t="shared" si="27"/>
        <v>814655.55555555597</v>
      </c>
      <c r="AO114" s="30">
        <f t="shared" si="28"/>
        <v>0</v>
      </c>
      <c r="AP114" s="30">
        <f t="shared" si="29"/>
        <v>4897988.555555556</v>
      </c>
      <c r="AQ114" s="30">
        <f t="shared" si="30"/>
        <v>0</v>
      </c>
      <c r="AR114" s="26" t="s">
        <v>79</v>
      </c>
      <c r="AS114" s="26" t="s">
        <v>80</v>
      </c>
      <c r="AT114" s="26"/>
      <c r="AU114" s="26" t="s">
        <v>80</v>
      </c>
      <c r="AV114" s="26" t="s">
        <v>124</v>
      </c>
      <c r="AW114" s="26" t="s">
        <v>80</v>
      </c>
      <c r="AX114" s="26" t="s">
        <v>82</v>
      </c>
      <c r="AY114" s="26" t="s">
        <v>82</v>
      </c>
      <c r="AZ114" s="26" t="s">
        <v>125</v>
      </c>
      <c r="BA114" s="26" t="s">
        <v>84</v>
      </c>
      <c r="BB114" s="26" t="s">
        <v>85</v>
      </c>
      <c r="BC114" s="26" t="str">
        <f t="shared" si="31"/>
        <v>C</v>
      </c>
      <c r="BD114" s="26" t="str">
        <f t="shared" ca="1" si="32"/>
        <v>36 Th,0 Bln,5 Hr</v>
      </c>
      <c r="BE114" s="29">
        <f t="shared" ca="1" si="33"/>
        <v>36</v>
      </c>
      <c r="BF114" s="29">
        <f t="shared" ca="1" si="34"/>
        <v>0</v>
      </c>
      <c r="BG114" s="29">
        <f t="shared" ca="1" si="35"/>
        <v>5</v>
      </c>
      <c r="BH114" s="26" t="str">
        <f t="shared" ca="1" si="36"/>
        <v>13 Th,9 Bln,8 Hr</v>
      </c>
      <c r="BI114" s="24">
        <f t="shared" ca="1" si="37"/>
        <v>13</v>
      </c>
      <c r="BJ114" s="24">
        <f t="shared" ca="1" si="38"/>
        <v>9</v>
      </c>
      <c r="BK114" s="26" t="str">
        <f t="shared" ca="1" si="39"/>
        <v>13 Th,6 Bln,8 Hr</v>
      </c>
      <c r="BL114" s="4" t="str">
        <f>VLOOKUP(C114,[1]dbase!$C$3:$AW$827,38,FALSE)</f>
        <v>-</v>
      </c>
    </row>
    <row r="115" spans="1:64" x14ac:dyDescent="0.25">
      <c r="A115" s="24">
        <f t="shared" si="20"/>
        <v>112</v>
      </c>
      <c r="B115" s="31" t="s">
        <v>677</v>
      </c>
      <c r="C115" s="24">
        <v>885799</v>
      </c>
      <c r="D115" s="24" t="s">
        <v>108</v>
      </c>
      <c r="E115" s="26">
        <v>32445</v>
      </c>
      <c r="F115" s="24" t="s">
        <v>65</v>
      </c>
      <c r="G115" s="24" t="s">
        <v>66</v>
      </c>
      <c r="H115" s="24" t="s">
        <v>88</v>
      </c>
      <c r="I115" s="24" t="s">
        <v>678</v>
      </c>
      <c r="J115" s="27"/>
      <c r="K115" s="24"/>
      <c r="L115" s="24"/>
      <c r="M115" s="24" t="s">
        <v>109</v>
      </c>
      <c r="N115" s="24" t="s">
        <v>71</v>
      </c>
      <c r="O115" s="24"/>
      <c r="P115" s="24">
        <v>2007</v>
      </c>
      <c r="Q115" s="26">
        <v>42932</v>
      </c>
      <c r="R115" s="26">
        <v>43512</v>
      </c>
      <c r="S115" s="26" t="s">
        <v>90</v>
      </c>
      <c r="T115" s="28" t="s">
        <v>679</v>
      </c>
      <c r="U115" s="28" t="s">
        <v>679</v>
      </c>
      <c r="V115" s="26">
        <v>44061</v>
      </c>
      <c r="W115" s="28" t="s">
        <v>219</v>
      </c>
      <c r="X115" s="28" t="s">
        <v>195</v>
      </c>
      <c r="Y115" s="26" t="s">
        <v>78</v>
      </c>
      <c r="Z115" s="29">
        <v>6</v>
      </c>
      <c r="AA115" s="34">
        <v>1</v>
      </c>
      <c r="AB115" s="26">
        <v>44424</v>
      </c>
      <c r="AC115" s="30">
        <v>4500000</v>
      </c>
      <c r="AD115" s="30">
        <v>500000</v>
      </c>
      <c r="AE115" s="30">
        <v>291100</v>
      </c>
      <c r="AF115" s="30">
        <v>152000</v>
      </c>
      <c r="AG115" s="30">
        <f t="shared" si="21"/>
        <v>443100</v>
      </c>
      <c r="AH115" s="30">
        <v>0</v>
      </c>
      <c r="AI115" s="30">
        <f t="shared" si="22"/>
        <v>5443100</v>
      </c>
      <c r="AJ115" s="30">
        <f t="shared" si="23"/>
        <v>2250000</v>
      </c>
      <c r="AK115" s="30">
        <f t="shared" si="24"/>
        <v>0</v>
      </c>
      <c r="AL115" s="30">
        <f t="shared" si="25"/>
        <v>0</v>
      </c>
      <c r="AM115" s="30">
        <f t="shared" si="26"/>
        <v>0</v>
      </c>
      <c r="AN115" s="30">
        <f t="shared" si="27"/>
        <v>0</v>
      </c>
      <c r="AO115" s="30">
        <f t="shared" si="28"/>
        <v>0</v>
      </c>
      <c r="AP115" s="30">
        <f t="shared" si="29"/>
        <v>2250000</v>
      </c>
      <c r="AQ115" s="30">
        <f t="shared" si="30"/>
        <v>2122100</v>
      </c>
      <c r="AR115" s="26" t="s">
        <v>79</v>
      </c>
      <c r="AS115" s="26" t="s">
        <v>114</v>
      </c>
      <c r="AT115" s="24" t="s">
        <v>172</v>
      </c>
      <c r="AU115" s="26">
        <v>44433</v>
      </c>
      <c r="AV115" s="26" t="s">
        <v>196</v>
      </c>
      <c r="AW115" s="26" t="s">
        <v>80</v>
      </c>
      <c r="AX115" s="26" t="s">
        <v>82</v>
      </c>
      <c r="AY115" s="26" t="s">
        <v>82</v>
      </c>
      <c r="AZ115" s="26" t="s">
        <v>125</v>
      </c>
      <c r="BA115" s="26" t="s">
        <v>84</v>
      </c>
      <c r="BB115" s="26" t="s">
        <v>85</v>
      </c>
      <c r="BC115" s="26" t="str">
        <f t="shared" si="31"/>
        <v>C</v>
      </c>
      <c r="BD115" s="26" t="str">
        <f t="shared" ca="1" si="32"/>
        <v>34 Th,0 Bln,26 Hr</v>
      </c>
      <c r="BE115" s="29">
        <f t="shared" ca="1" si="33"/>
        <v>34</v>
      </c>
      <c r="BF115" s="29">
        <f t="shared" ca="1" si="34"/>
        <v>0</v>
      </c>
      <c r="BG115" s="29">
        <f t="shared" ca="1" si="35"/>
        <v>26</v>
      </c>
      <c r="BH115" s="26" t="str">
        <f t="shared" ca="1" si="36"/>
        <v>5 Th,4 Bln,8 Hr</v>
      </c>
      <c r="BI115" s="24">
        <f t="shared" ca="1" si="37"/>
        <v>5</v>
      </c>
      <c r="BJ115" s="24">
        <f t="shared" ca="1" si="38"/>
        <v>4</v>
      </c>
      <c r="BK115" s="26" t="str">
        <f t="shared" ca="1" si="39"/>
        <v>3 Th,9 Bln,8 Hr</v>
      </c>
      <c r="BL115" s="4" t="str">
        <f>VLOOKUP(C115,[1]dbase!$C$3:$AW$827,38,FALSE)</f>
        <v>H</v>
      </c>
    </row>
    <row r="116" spans="1:64" x14ac:dyDescent="0.25">
      <c r="A116" s="24">
        <f t="shared" si="20"/>
        <v>113</v>
      </c>
      <c r="B116" s="31" t="s">
        <v>680</v>
      </c>
      <c r="C116" s="24">
        <v>826174</v>
      </c>
      <c r="D116" s="24" t="s">
        <v>174</v>
      </c>
      <c r="E116" s="26">
        <v>30271</v>
      </c>
      <c r="F116" s="24" t="s">
        <v>65</v>
      </c>
      <c r="G116" s="24" t="s">
        <v>66</v>
      </c>
      <c r="H116" s="24" t="s">
        <v>88</v>
      </c>
      <c r="I116" s="24" t="s">
        <v>681</v>
      </c>
      <c r="J116" s="27" t="s">
        <v>682</v>
      </c>
      <c r="K116" s="24"/>
      <c r="L116" s="24"/>
      <c r="M116" s="24" t="s">
        <v>70</v>
      </c>
      <c r="N116" s="24" t="s">
        <v>254</v>
      </c>
      <c r="O116" s="24"/>
      <c r="P116" s="24" t="s">
        <v>80</v>
      </c>
      <c r="Q116" s="26">
        <v>43374</v>
      </c>
      <c r="R116" s="26">
        <v>43374</v>
      </c>
      <c r="S116" s="26" t="s">
        <v>90</v>
      </c>
      <c r="T116" s="28" t="s">
        <v>683</v>
      </c>
      <c r="U116" s="28" t="s">
        <v>683</v>
      </c>
      <c r="V116" s="26">
        <v>44105</v>
      </c>
      <c r="W116" s="28" t="s">
        <v>434</v>
      </c>
      <c r="X116" s="28" t="s">
        <v>207</v>
      </c>
      <c r="Y116" s="26" t="s">
        <v>78</v>
      </c>
      <c r="Z116" s="29">
        <v>5</v>
      </c>
      <c r="AA116" s="29">
        <v>4</v>
      </c>
      <c r="AB116" s="26">
        <v>44424</v>
      </c>
      <c r="AC116" s="30">
        <v>6900000</v>
      </c>
      <c r="AD116" s="30">
        <v>766667</v>
      </c>
      <c r="AE116" s="30">
        <v>0</v>
      </c>
      <c r="AF116" s="30">
        <v>364944.75</v>
      </c>
      <c r="AG116" s="30">
        <f t="shared" si="21"/>
        <v>364944.75</v>
      </c>
      <c r="AH116" s="30">
        <v>0</v>
      </c>
      <c r="AI116" s="30">
        <f t="shared" si="22"/>
        <v>8031611.75</v>
      </c>
      <c r="AJ116" s="30">
        <f t="shared" si="23"/>
        <v>3450000</v>
      </c>
      <c r="AK116" s="30">
        <f t="shared" si="24"/>
        <v>0</v>
      </c>
      <c r="AL116" s="30">
        <f t="shared" si="25"/>
        <v>0</v>
      </c>
      <c r="AM116" s="30">
        <f t="shared" si="26"/>
        <v>0</v>
      </c>
      <c r="AN116" s="30">
        <f t="shared" si="27"/>
        <v>0</v>
      </c>
      <c r="AO116" s="30">
        <f t="shared" si="28"/>
        <v>0</v>
      </c>
      <c r="AP116" s="30">
        <f t="shared" si="29"/>
        <v>3450000</v>
      </c>
      <c r="AQ116" s="30">
        <f t="shared" si="30"/>
        <v>922100</v>
      </c>
      <c r="AR116" s="26" t="s">
        <v>79</v>
      </c>
      <c r="AS116" s="32" t="s">
        <v>114</v>
      </c>
      <c r="AT116" s="32" t="s">
        <v>156</v>
      </c>
      <c r="AU116" s="32">
        <v>44743</v>
      </c>
      <c r="AV116" s="26" t="s">
        <v>209</v>
      </c>
      <c r="AW116" s="26" t="s">
        <v>210</v>
      </c>
      <c r="AX116" s="26" t="s">
        <v>83</v>
      </c>
      <c r="AY116" s="26" t="s">
        <v>83</v>
      </c>
      <c r="AZ116" s="26" t="s">
        <v>80</v>
      </c>
      <c r="BA116" s="26" t="s">
        <v>84</v>
      </c>
      <c r="BB116" s="26" t="s">
        <v>85</v>
      </c>
      <c r="BC116" s="26" t="str">
        <f t="shared" si="31"/>
        <v>F</v>
      </c>
      <c r="BD116" s="26" t="str">
        <f t="shared" ca="1" si="32"/>
        <v>40 Th,0 Bln,8 Hr</v>
      </c>
      <c r="BE116" s="29">
        <f t="shared" ca="1" si="33"/>
        <v>40</v>
      </c>
      <c r="BF116" s="29">
        <f t="shared" ca="1" si="34"/>
        <v>0</v>
      </c>
      <c r="BG116" s="29">
        <f t="shared" ca="1" si="35"/>
        <v>8</v>
      </c>
      <c r="BH116" s="26" t="str">
        <f t="shared" ca="1" si="36"/>
        <v>4 Th,1 Bln,23 Hr</v>
      </c>
      <c r="BI116" s="24">
        <f t="shared" ca="1" si="37"/>
        <v>4</v>
      </c>
      <c r="BJ116" s="24">
        <f t="shared" ca="1" si="38"/>
        <v>1</v>
      </c>
      <c r="BK116" s="26" t="str">
        <f t="shared" ca="1" si="39"/>
        <v>4 Th,1 Bln,23 Hr</v>
      </c>
      <c r="BL116" s="4" t="str">
        <f>VLOOKUP(C116,[1]dbase!$C$3:$AW$827,38,FALSE)</f>
        <v>H</v>
      </c>
    </row>
    <row r="117" spans="1:64" x14ac:dyDescent="0.25">
      <c r="A117" s="24">
        <f t="shared" si="20"/>
        <v>114</v>
      </c>
      <c r="B117" s="31" t="s">
        <v>684</v>
      </c>
      <c r="C117" s="24">
        <v>935875</v>
      </c>
      <c r="D117" s="24" t="s">
        <v>336</v>
      </c>
      <c r="E117" s="26">
        <v>34226</v>
      </c>
      <c r="F117" s="24" t="s">
        <v>167</v>
      </c>
      <c r="G117" s="24" t="s">
        <v>66</v>
      </c>
      <c r="H117" s="24" t="s">
        <v>228</v>
      </c>
      <c r="I117" s="24" t="s">
        <v>685</v>
      </c>
      <c r="J117" s="27"/>
      <c r="K117" s="24"/>
      <c r="L117" s="24"/>
      <c r="M117" s="24" t="s">
        <v>70</v>
      </c>
      <c r="N117" s="24" t="s">
        <v>503</v>
      </c>
      <c r="O117" s="24" t="s">
        <v>686</v>
      </c>
      <c r="P117" s="24">
        <v>2017</v>
      </c>
      <c r="Q117" s="26">
        <v>43313</v>
      </c>
      <c r="R117" s="26">
        <v>43617</v>
      </c>
      <c r="S117" s="26" t="s">
        <v>213</v>
      </c>
      <c r="T117" s="28" t="s">
        <v>687</v>
      </c>
      <c r="U117" s="28" t="s">
        <v>688</v>
      </c>
      <c r="V117" s="26">
        <v>44090</v>
      </c>
      <c r="W117" s="28" t="s">
        <v>242</v>
      </c>
      <c r="X117" s="28" t="s">
        <v>113</v>
      </c>
      <c r="Y117" s="26" t="s">
        <v>78</v>
      </c>
      <c r="Z117" s="29">
        <v>4</v>
      </c>
      <c r="AA117" s="29">
        <v>4</v>
      </c>
      <c r="AB117" s="26">
        <v>44424</v>
      </c>
      <c r="AC117" s="30">
        <v>6900000</v>
      </c>
      <c r="AD117" s="30">
        <v>766667</v>
      </c>
      <c r="AE117" s="30">
        <v>169183.33333333302</v>
      </c>
      <c r="AF117" s="30">
        <v>-339993</v>
      </c>
      <c r="AG117" s="30">
        <f t="shared" si="21"/>
        <v>-170809.66666666698</v>
      </c>
      <c r="AH117" s="30">
        <v>1871793</v>
      </c>
      <c r="AI117" s="30">
        <f t="shared" si="22"/>
        <v>9367650.3333333321</v>
      </c>
      <c r="AJ117" s="30">
        <f t="shared" si="23"/>
        <v>5175000</v>
      </c>
      <c r="AK117" s="30">
        <f t="shared" si="24"/>
        <v>575000.25</v>
      </c>
      <c r="AL117" s="30">
        <f t="shared" si="25"/>
        <v>169183.33333333302</v>
      </c>
      <c r="AM117" s="30">
        <f t="shared" si="26"/>
        <v>-339993</v>
      </c>
      <c r="AN117" s="30">
        <f t="shared" si="27"/>
        <v>-170809.66666666698</v>
      </c>
      <c r="AO117" s="30">
        <f t="shared" si="28"/>
        <v>935896.5</v>
      </c>
      <c r="AP117" s="30">
        <f t="shared" si="29"/>
        <v>6515087.083333333</v>
      </c>
      <c r="AQ117" s="30">
        <f t="shared" si="30"/>
        <v>0</v>
      </c>
      <c r="AR117" s="26" t="s">
        <v>79</v>
      </c>
      <c r="AS117" s="26" t="s">
        <v>80</v>
      </c>
      <c r="AT117" s="26"/>
      <c r="AU117" s="26" t="s">
        <v>80</v>
      </c>
      <c r="AV117" s="26" t="s">
        <v>116</v>
      </c>
      <c r="AW117" s="26" t="s">
        <v>210</v>
      </c>
      <c r="AX117" s="26" t="s">
        <v>83</v>
      </c>
      <c r="AY117" s="26" t="s">
        <v>83</v>
      </c>
      <c r="AZ117" s="26" t="s">
        <v>80</v>
      </c>
      <c r="BA117" s="26" t="s">
        <v>84</v>
      </c>
      <c r="BB117" s="26" t="s">
        <v>85</v>
      </c>
      <c r="BC117" s="26" t="str">
        <f t="shared" si="31"/>
        <v>F</v>
      </c>
      <c r="BD117" s="26" t="str">
        <f t="shared" ca="1" si="32"/>
        <v>29 Th,2 Bln,10 Hr</v>
      </c>
      <c r="BE117" s="29">
        <f t="shared" ca="1" si="33"/>
        <v>29</v>
      </c>
      <c r="BF117" s="29">
        <f t="shared" ca="1" si="34"/>
        <v>2</v>
      </c>
      <c r="BG117" s="29">
        <f t="shared" ca="1" si="35"/>
        <v>10</v>
      </c>
      <c r="BH117" s="26" t="str">
        <f t="shared" ca="1" si="36"/>
        <v>4 Th,3 Bln,23 Hr</v>
      </c>
      <c r="BI117" s="24">
        <f t="shared" ca="1" si="37"/>
        <v>4</v>
      </c>
      <c r="BJ117" s="24">
        <f t="shared" ca="1" si="38"/>
        <v>3</v>
      </c>
      <c r="BK117" s="26" t="str">
        <f t="shared" ca="1" si="39"/>
        <v>3 Th,5 Bln,23 Hr</v>
      </c>
      <c r="BL117" s="4" t="str">
        <f>VLOOKUP(C117,[1]dbase!$C$3:$AW$827,38,FALSE)</f>
        <v>-</v>
      </c>
    </row>
    <row r="118" spans="1:64" x14ac:dyDescent="0.25">
      <c r="A118" s="24">
        <f t="shared" si="20"/>
        <v>115</v>
      </c>
      <c r="B118" s="31" t="s">
        <v>689</v>
      </c>
      <c r="C118" s="24">
        <v>946296</v>
      </c>
      <c r="D118" s="24" t="s">
        <v>166</v>
      </c>
      <c r="E118" s="26">
        <v>34486</v>
      </c>
      <c r="F118" s="24" t="s">
        <v>167</v>
      </c>
      <c r="G118" s="24" t="s">
        <v>66</v>
      </c>
      <c r="H118" s="24" t="s">
        <v>67</v>
      </c>
      <c r="I118" s="24"/>
      <c r="J118" s="27"/>
      <c r="K118" s="24"/>
      <c r="L118" s="24"/>
      <c r="M118" s="24" t="s">
        <v>307</v>
      </c>
      <c r="N118" s="24" t="s">
        <v>690</v>
      </c>
      <c r="O118" s="24"/>
      <c r="P118" s="24" t="s">
        <v>80</v>
      </c>
      <c r="Q118" s="26">
        <v>43877</v>
      </c>
      <c r="R118" s="26">
        <v>44243</v>
      </c>
      <c r="S118" s="26" t="s">
        <v>90</v>
      </c>
      <c r="T118" s="28" t="s">
        <v>241</v>
      </c>
      <c r="U118" s="28" t="s">
        <v>241</v>
      </c>
      <c r="V118" s="26" t="s">
        <v>80</v>
      </c>
      <c r="W118" s="28" t="s">
        <v>242</v>
      </c>
      <c r="X118" s="28" t="s">
        <v>113</v>
      </c>
      <c r="Y118" s="26" t="s">
        <v>78</v>
      </c>
      <c r="Z118" s="29">
        <v>6</v>
      </c>
      <c r="AA118" s="29">
        <v>1</v>
      </c>
      <c r="AB118" s="26">
        <v>44424</v>
      </c>
      <c r="AC118" s="30">
        <v>4500000</v>
      </c>
      <c r="AD118" s="30">
        <v>500000</v>
      </c>
      <c r="AE118" s="30">
        <v>-116900</v>
      </c>
      <c r="AF118" s="30">
        <v>152000</v>
      </c>
      <c r="AG118" s="30">
        <f t="shared" si="21"/>
        <v>35100</v>
      </c>
      <c r="AH118" s="30">
        <v>0</v>
      </c>
      <c r="AI118" s="30">
        <f t="shared" si="22"/>
        <v>5035100</v>
      </c>
      <c r="AJ118" s="30">
        <f t="shared" si="23"/>
        <v>2250000</v>
      </c>
      <c r="AK118" s="30">
        <f t="shared" si="24"/>
        <v>0</v>
      </c>
      <c r="AL118" s="30">
        <f t="shared" si="25"/>
        <v>0</v>
      </c>
      <c r="AM118" s="30">
        <f t="shared" si="26"/>
        <v>0</v>
      </c>
      <c r="AN118" s="30">
        <f t="shared" si="27"/>
        <v>0</v>
      </c>
      <c r="AO118" s="30">
        <f t="shared" si="28"/>
        <v>0</v>
      </c>
      <c r="AP118" s="30">
        <f t="shared" si="29"/>
        <v>2250000</v>
      </c>
      <c r="AQ118" s="30">
        <f t="shared" si="30"/>
        <v>2122100</v>
      </c>
      <c r="AR118" s="26" t="s">
        <v>79</v>
      </c>
      <c r="AS118" s="26" t="s">
        <v>114</v>
      </c>
      <c r="AT118" s="24" t="s">
        <v>172</v>
      </c>
      <c r="AU118" s="26">
        <v>44433</v>
      </c>
      <c r="AV118" s="26" t="s">
        <v>116</v>
      </c>
      <c r="AW118" s="26" t="s">
        <v>210</v>
      </c>
      <c r="AX118" s="26" t="s">
        <v>83</v>
      </c>
      <c r="AY118" s="26" t="s">
        <v>83</v>
      </c>
      <c r="AZ118" s="26" t="s">
        <v>80</v>
      </c>
      <c r="BA118" s="26" t="s">
        <v>84</v>
      </c>
      <c r="BB118" s="26" t="s">
        <v>85</v>
      </c>
      <c r="BC118" s="26" t="str">
        <f t="shared" si="31"/>
        <v>E</v>
      </c>
      <c r="BD118" s="26" t="str">
        <f t="shared" ca="1" si="32"/>
        <v>28 Th,5 Bln,23 Hr</v>
      </c>
      <c r="BE118" s="29">
        <f t="shared" ca="1" si="33"/>
        <v>28</v>
      </c>
      <c r="BF118" s="29">
        <f t="shared" ca="1" si="34"/>
        <v>5</v>
      </c>
      <c r="BG118" s="29">
        <f t="shared" ca="1" si="35"/>
        <v>23</v>
      </c>
      <c r="BH118" s="26" t="str">
        <f t="shared" ca="1" si="36"/>
        <v>2 Th,9 Bln,8 Hr</v>
      </c>
      <c r="BI118" s="24">
        <f t="shared" ca="1" si="37"/>
        <v>2</v>
      </c>
      <c r="BJ118" s="24">
        <f t="shared" ca="1" si="38"/>
        <v>9</v>
      </c>
      <c r="BK118" s="26" t="str">
        <f t="shared" ca="1" si="39"/>
        <v>1 Th,9 Bln,8 Hr</v>
      </c>
      <c r="BL118" s="4" t="str">
        <f>VLOOKUP(C118,[1]dbase!$C$3:$AW$827,38,FALSE)</f>
        <v>H</v>
      </c>
    </row>
    <row r="119" spans="1:64" x14ac:dyDescent="0.25">
      <c r="A119" s="24">
        <f t="shared" si="20"/>
        <v>116</v>
      </c>
      <c r="B119" s="31" t="s">
        <v>691</v>
      </c>
      <c r="C119" s="24">
        <v>664673</v>
      </c>
      <c r="D119" s="24" t="s">
        <v>357</v>
      </c>
      <c r="E119" s="26">
        <v>24426</v>
      </c>
      <c r="F119" s="24" t="s">
        <v>167</v>
      </c>
      <c r="G119" s="24" t="s">
        <v>66</v>
      </c>
      <c r="H119" s="24" t="s">
        <v>88</v>
      </c>
      <c r="I119" s="24" t="s">
        <v>692</v>
      </c>
      <c r="J119" s="27"/>
      <c r="K119" s="24"/>
      <c r="L119" s="24"/>
      <c r="M119" s="24" t="s">
        <v>109</v>
      </c>
      <c r="N119" s="24" t="s">
        <v>693</v>
      </c>
      <c r="O119" s="24"/>
      <c r="P119" s="24">
        <v>1987</v>
      </c>
      <c r="Q119" s="26">
        <v>32813</v>
      </c>
      <c r="R119" s="26">
        <v>33178</v>
      </c>
      <c r="S119" s="26" t="s">
        <v>90</v>
      </c>
      <c r="T119" s="28" t="s">
        <v>694</v>
      </c>
      <c r="U119" s="28" t="s">
        <v>694</v>
      </c>
      <c r="V119" s="26" t="s">
        <v>80</v>
      </c>
      <c r="W119" s="28" t="s">
        <v>695</v>
      </c>
      <c r="X119" s="28" t="s">
        <v>696</v>
      </c>
      <c r="Y119" s="26" t="s">
        <v>103</v>
      </c>
      <c r="Z119" s="29">
        <v>5</v>
      </c>
      <c r="AA119" s="29">
        <v>3</v>
      </c>
      <c r="AB119" s="26">
        <v>44424</v>
      </c>
      <c r="AC119" s="30">
        <v>5900000</v>
      </c>
      <c r="AD119" s="30">
        <v>655556</v>
      </c>
      <c r="AE119" s="30">
        <v>1024344.444444444</v>
      </c>
      <c r="AF119" s="30">
        <v>566950</v>
      </c>
      <c r="AG119" s="30">
        <f t="shared" si="21"/>
        <v>1591294.444444444</v>
      </c>
      <c r="AH119" s="30">
        <v>0</v>
      </c>
      <c r="AI119" s="30">
        <f t="shared" si="22"/>
        <v>8146850.444444444</v>
      </c>
      <c r="AJ119" s="30">
        <f t="shared" si="23"/>
        <v>2950000</v>
      </c>
      <c r="AK119" s="30">
        <f t="shared" si="24"/>
        <v>0</v>
      </c>
      <c r="AL119" s="30">
        <f t="shared" si="25"/>
        <v>0</v>
      </c>
      <c r="AM119" s="30">
        <f t="shared" si="26"/>
        <v>0</v>
      </c>
      <c r="AN119" s="30">
        <f t="shared" si="27"/>
        <v>0</v>
      </c>
      <c r="AO119" s="30">
        <f t="shared" si="28"/>
        <v>0</v>
      </c>
      <c r="AP119" s="30">
        <f t="shared" si="29"/>
        <v>2950000</v>
      </c>
      <c r="AQ119" s="30">
        <f t="shared" si="30"/>
        <v>1422100</v>
      </c>
      <c r="AR119" s="26" t="s">
        <v>79</v>
      </c>
      <c r="AS119" s="26" t="s">
        <v>114</v>
      </c>
      <c r="AT119" s="24" t="s">
        <v>172</v>
      </c>
      <c r="AU119" s="26">
        <v>44433</v>
      </c>
      <c r="AV119" s="26" t="s">
        <v>697</v>
      </c>
      <c r="AW119" s="26" t="s">
        <v>80</v>
      </c>
      <c r="AX119" s="26" t="s">
        <v>105</v>
      </c>
      <c r="AY119" s="26" t="s">
        <v>105</v>
      </c>
      <c r="AZ119" s="26" t="s">
        <v>80</v>
      </c>
      <c r="BA119" s="26" t="s">
        <v>84</v>
      </c>
      <c r="BB119" s="26" t="s">
        <v>106</v>
      </c>
      <c r="BC119" s="26" t="str">
        <f t="shared" si="31"/>
        <v>C</v>
      </c>
      <c r="BD119" s="26" t="str">
        <f t="shared" ca="1" si="32"/>
        <v>56 Th,0 Bln,9 Hr</v>
      </c>
      <c r="BE119" s="29">
        <f t="shared" ca="1" si="33"/>
        <v>56</v>
      </c>
      <c r="BF119" s="29">
        <f t="shared" ca="1" si="34"/>
        <v>0</v>
      </c>
      <c r="BG119" s="29">
        <f t="shared" ca="1" si="35"/>
        <v>9</v>
      </c>
      <c r="BH119" s="26" t="str">
        <f t="shared" ca="1" si="36"/>
        <v>33 Th,0 Bln,23 Hr</v>
      </c>
      <c r="BI119" s="24">
        <f t="shared" ca="1" si="37"/>
        <v>33</v>
      </c>
      <c r="BJ119" s="24">
        <f t="shared" ca="1" si="38"/>
        <v>0</v>
      </c>
      <c r="BK119" s="26" t="str">
        <f t="shared" ca="1" si="39"/>
        <v>32 Th,0 Bln,23 Hr</v>
      </c>
      <c r="BL119" s="4" t="str">
        <f>VLOOKUP(C119,[1]dbase!$C$3:$AW$827,38,FALSE)</f>
        <v>H</v>
      </c>
    </row>
    <row r="120" spans="1:64" x14ac:dyDescent="0.25">
      <c r="A120" s="24">
        <f t="shared" si="20"/>
        <v>117</v>
      </c>
      <c r="B120" s="31" t="s">
        <v>698</v>
      </c>
      <c r="C120" s="24">
        <v>925667</v>
      </c>
      <c r="D120" s="24" t="s">
        <v>699</v>
      </c>
      <c r="E120" s="26">
        <v>33900</v>
      </c>
      <c r="F120" s="24" t="s">
        <v>167</v>
      </c>
      <c r="G120" s="24" t="s">
        <v>66</v>
      </c>
      <c r="H120" s="24" t="s">
        <v>67</v>
      </c>
      <c r="I120" s="24" t="s">
        <v>700</v>
      </c>
      <c r="J120" s="27"/>
      <c r="K120" s="24"/>
      <c r="L120" s="24"/>
      <c r="M120" s="24" t="s">
        <v>70</v>
      </c>
      <c r="N120" s="24" t="s">
        <v>234</v>
      </c>
      <c r="O120" s="24"/>
      <c r="P120" s="24">
        <v>2014</v>
      </c>
      <c r="Q120" s="26">
        <v>42445</v>
      </c>
      <c r="R120" s="26">
        <v>42629</v>
      </c>
      <c r="S120" s="26" t="s">
        <v>90</v>
      </c>
      <c r="T120" s="28" t="s">
        <v>701</v>
      </c>
      <c r="U120" s="28" t="s">
        <v>701</v>
      </c>
      <c r="V120" s="26">
        <v>44652</v>
      </c>
      <c r="W120" s="28" t="s">
        <v>702</v>
      </c>
      <c r="X120" s="28" t="s">
        <v>655</v>
      </c>
      <c r="Y120" s="26" t="s">
        <v>103</v>
      </c>
      <c r="Z120" s="29">
        <v>3</v>
      </c>
      <c r="AA120" s="29">
        <v>5</v>
      </c>
      <c r="AB120" s="26">
        <v>44424</v>
      </c>
      <c r="AC120" s="30">
        <v>7900000</v>
      </c>
      <c r="AD120" s="30">
        <v>877778</v>
      </c>
      <c r="AE120" s="30">
        <v>530397.22222222202</v>
      </c>
      <c r="AF120" s="30">
        <v>-23022.000000000466</v>
      </c>
      <c r="AG120" s="30">
        <f t="shared" si="21"/>
        <v>507375.22222222155</v>
      </c>
      <c r="AH120" s="30">
        <v>2417580.0000000005</v>
      </c>
      <c r="AI120" s="30">
        <f t="shared" si="22"/>
        <v>11702733.222222222</v>
      </c>
      <c r="AJ120" s="30">
        <f t="shared" si="23"/>
        <v>5925000</v>
      </c>
      <c r="AK120" s="30">
        <f t="shared" si="24"/>
        <v>658333.5</v>
      </c>
      <c r="AL120" s="30">
        <f t="shared" si="25"/>
        <v>530397.22222222202</v>
      </c>
      <c r="AM120" s="30">
        <f t="shared" si="26"/>
        <v>-23022.000000000466</v>
      </c>
      <c r="AN120" s="30">
        <f t="shared" si="27"/>
        <v>507375.22222222155</v>
      </c>
      <c r="AO120" s="30">
        <f t="shared" si="28"/>
        <v>1208790.0000000002</v>
      </c>
      <c r="AP120" s="30">
        <f t="shared" si="29"/>
        <v>8299498.722222222</v>
      </c>
      <c r="AQ120" s="30">
        <f t="shared" si="30"/>
        <v>0</v>
      </c>
      <c r="AR120" s="26" t="s">
        <v>79</v>
      </c>
      <c r="AS120" s="26" t="s">
        <v>80</v>
      </c>
      <c r="AT120" s="26"/>
      <c r="AU120" s="26" t="s">
        <v>80</v>
      </c>
      <c r="AV120" s="26" t="s">
        <v>656</v>
      </c>
      <c r="AW120" s="26" t="s">
        <v>80</v>
      </c>
      <c r="AX120" s="26" t="s">
        <v>105</v>
      </c>
      <c r="AY120" s="26" t="s">
        <v>105</v>
      </c>
      <c r="AZ120" s="26" t="s">
        <v>80</v>
      </c>
      <c r="BA120" s="26" t="s">
        <v>84</v>
      </c>
      <c r="BB120" s="26" t="s">
        <v>106</v>
      </c>
      <c r="BC120" s="26" t="str">
        <f t="shared" si="31"/>
        <v>F</v>
      </c>
      <c r="BD120" s="26" t="str">
        <f t="shared" ca="1" si="32"/>
        <v>30 Th,1 Bln,1 Hr</v>
      </c>
      <c r="BE120" s="29">
        <f t="shared" ca="1" si="33"/>
        <v>30</v>
      </c>
      <c r="BF120" s="29">
        <f t="shared" ca="1" si="34"/>
        <v>1</v>
      </c>
      <c r="BG120" s="29">
        <f t="shared" ca="1" si="35"/>
        <v>1</v>
      </c>
      <c r="BH120" s="26" t="str">
        <f t="shared" ca="1" si="36"/>
        <v>6 Th,8 Bln,8 Hr</v>
      </c>
      <c r="BI120" s="24">
        <f t="shared" ca="1" si="37"/>
        <v>6</v>
      </c>
      <c r="BJ120" s="24">
        <f t="shared" ca="1" si="38"/>
        <v>8</v>
      </c>
      <c r="BK120" s="26" t="str">
        <f t="shared" ca="1" si="39"/>
        <v>6 Th,2 Bln,8 Hr</v>
      </c>
      <c r="BL120" s="4" t="str">
        <f>VLOOKUP(C120,[1]dbase!$C$3:$AW$827,38,FALSE)</f>
        <v>-</v>
      </c>
    </row>
    <row r="121" spans="1:64" x14ac:dyDescent="0.25">
      <c r="A121" s="24">
        <f t="shared" si="20"/>
        <v>118</v>
      </c>
      <c r="B121" s="31" t="s">
        <v>703</v>
      </c>
      <c r="C121" s="24">
        <v>845480</v>
      </c>
      <c r="D121" s="24" t="s">
        <v>704</v>
      </c>
      <c r="E121" s="26">
        <v>31037</v>
      </c>
      <c r="F121" s="24" t="s">
        <v>65</v>
      </c>
      <c r="G121" s="24" t="s">
        <v>66</v>
      </c>
      <c r="H121" s="24" t="s">
        <v>67</v>
      </c>
      <c r="I121" s="24" t="s">
        <v>705</v>
      </c>
      <c r="J121" s="27"/>
      <c r="K121" s="24"/>
      <c r="L121" s="24"/>
      <c r="M121" s="24" t="s">
        <v>109</v>
      </c>
      <c r="N121" s="24" t="s">
        <v>706</v>
      </c>
      <c r="O121" s="24"/>
      <c r="P121" s="24">
        <v>2003</v>
      </c>
      <c r="Q121" s="26">
        <v>39860</v>
      </c>
      <c r="R121" s="26">
        <v>39949</v>
      </c>
      <c r="S121" s="26" t="s">
        <v>90</v>
      </c>
      <c r="T121" s="28" t="s">
        <v>707</v>
      </c>
      <c r="U121" s="28" t="s">
        <v>707</v>
      </c>
      <c r="V121" s="26">
        <v>44571</v>
      </c>
      <c r="W121" s="28" t="s">
        <v>708</v>
      </c>
      <c r="X121" s="28" t="s">
        <v>113</v>
      </c>
      <c r="Y121" s="26" t="s">
        <v>78</v>
      </c>
      <c r="Z121" s="29">
        <v>6</v>
      </c>
      <c r="AA121" s="29">
        <v>3</v>
      </c>
      <c r="AB121" s="26">
        <v>44424</v>
      </c>
      <c r="AC121" s="30">
        <v>5900000</v>
      </c>
      <c r="AD121" s="30">
        <v>655556</v>
      </c>
      <c r="AE121" s="30">
        <v>-65656</v>
      </c>
      <c r="AF121" s="30">
        <v>0</v>
      </c>
      <c r="AG121" s="30">
        <f t="shared" si="21"/>
        <v>-65656</v>
      </c>
      <c r="AH121" s="30">
        <v>0</v>
      </c>
      <c r="AI121" s="30">
        <f t="shared" si="22"/>
        <v>6489900</v>
      </c>
      <c r="AJ121" s="30">
        <f t="shared" si="23"/>
        <v>4425000</v>
      </c>
      <c r="AK121" s="30">
        <f t="shared" si="24"/>
        <v>491667</v>
      </c>
      <c r="AL121" s="30">
        <f t="shared" si="25"/>
        <v>-65656</v>
      </c>
      <c r="AM121" s="30">
        <f t="shared" si="26"/>
        <v>0</v>
      </c>
      <c r="AN121" s="30">
        <f t="shared" si="27"/>
        <v>-65656</v>
      </c>
      <c r="AO121" s="30">
        <f t="shared" si="28"/>
        <v>0</v>
      </c>
      <c r="AP121" s="30">
        <f t="shared" si="29"/>
        <v>4851011</v>
      </c>
      <c r="AQ121" s="30">
        <f t="shared" si="30"/>
        <v>0</v>
      </c>
      <c r="AR121" s="26" t="s">
        <v>79</v>
      </c>
      <c r="AS121" s="26" t="s">
        <v>80</v>
      </c>
      <c r="AT121" s="26"/>
      <c r="AU121" s="26" t="s">
        <v>80</v>
      </c>
      <c r="AV121" s="26" t="s">
        <v>116</v>
      </c>
      <c r="AW121" s="26" t="s">
        <v>117</v>
      </c>
      <c r="AX121" s="26" t="s">
        <v>83</v>
      </c>
      <c r="AY121" s="26" t="s">
        <v>82</v>
      </c>
      <c r="AZ121" s="26" t="s">
        <v>80</v>
      </c>
      <c r="BA121" s="26" t="s">
        <v>84</v>
      </c>
      <c r="BB121" s="26" t="s">
        <v>85</v>
      </c>
      <c r="BC121" s="26" t="str">
        <f t="shared" si="31"/>
        <v>C</v>
      </c>
      <c r="BD121" s="26" t="str">
        <f t="shared" ca="1" si="32"/>
        <v>37 Th,11 Bln,3 Hr</v>
      </c>
      <c r="BE121" s="29">
        <f t="shared" ca="1" si="33"/>
        <v>37</v>
      </c>
      <c r="BF121" s="29">
        <f t="shared" ca="1" si="34"/>
        <v>11</v>
      </c>
      <c r="BG121" s="29">
        <f t="shared" ca="1" si="35"/>
        <v>3</v>
      </c>
      <c r="BH121" s="26" t="str">
        <f t="shared" ca="1" si="36"/>
        <v>13 Th,9 Bln,8 Hr</v>
      </c>
      <c r="BI121" s="24">
        <f t="shared" ca="1" si="37"/>
        <v>13</v>
      </c>
      <c r="BJ121" s="24">
        <f t="shared" ca="1" si="38"/>
        <v>9</v>
      </c>
      <c r="BK121" s="26" t="str">
        <f t="shared" ca="1" si="39"/>
        <v>13 Th,6 Bln,8 Hr</v>
      </c>
      <c r="BL121" s="4" t="str">
        <f>VLOOKUP(C121,[1]dbase!$C$3:$AW$827,38,FALSE)</f>
        <v>-</v>
      </c>
    </row>
    <row r="122" spans="1:64" x14ac:dyDescent="0.25">
      <c r="A122" s="24">
        <f t="shared" si="20"/>
        <v>119</v>
      </c>
      <c r="B122" s="31" t="s">
        <v>709</v>
      </c>
      <c r="C122" s="24">
        <v>825558</v>
      </c>
      <c r="D122" s="24" t="s">
        <v>166</v>
      </c>
      <c r="E122" s="26">
        <v>30036</v>
      </c>
      <c r="F122" s="24" t="s">
        <v>65</v>
      </c>
      <c r="G122" s="24" t="s">
        <v>66</v>
      </c>
      <c r="H122" s="24" t="s">
        <v>88</v>
      </c>
      <c r="I122" s="24" t="s">
        <v>710</v>
      </c>
      <c r="J122" s="27"/>
      <c r="K122" s="24"/>
      <c r="L122" s="24"/>
      <c r="M122" s="24" t="s">
        <v>109</v>
      </c>
      <c r="N122" s="24" t="s">
        <v>610</v>
      </c>
      <c r="O122" s="24"/>
      <c r="P122" s="24" t="s">
        <v>711</v>
      </c>
      <c r="Q122" s="26">
        <v>41579</v>
      </c>
      <c r="R122" s="26">
        <v>41989</v>
      </c>
      <c r="S122" s="26" t="s">
        <v>213</v>
      </c>
      <c r="T122" s="28" t="s">
        <v>712</v>
      </c>
      <c r="U122" s="28" t="s">
        <v>713</v>
      </c>
      <c r="V122" s="26">
        <v>43906</v>
      </c>
      <c r="W122" s="28" t="s">
        <v>122</v>
      </c>
      <c r="X122" s="28" t="s">
        <v>123</v>
      </c>
      <c r="Y122" s="26" t="s">
        <v>78</v>
      </c>
      <c r="Z122" s="29">
        <v>4</v>
      </c>
      <c r="AA122" s="29">
        <v>3</v>
      </c>
      <c r="AB122" s="26">
        <v>44424</v>
      </c>
      <c r="AC122" s="30">
        <v>5900000</v>
      </c>
      <c r="AD122" s="30">
        <v>655556</v>
      </c>
      <c r="AE122" s="30">
        <v>-367605.55555555597</v>
      </c>
      <c r="AF122" s="30">
        <v>-339993</v>
      </c>
      <c r="AG122" s="30">
        <f t="shared" si="21"/>
        <v>-707598.55555555597</v>
      </c>
      <c r="AH122" s="30">
        <v>1871793</v>
      </c>
      <c r="AI122" s="30">
        <f t="shared" si="22"/>
        <v>7719750.444444444</v>
      </c>
      <c r="AJ122" s="30">
        <f t="shared" si="23"/>
        <v>4425000</v>
      </c>
      <c r="AK122" s="30">
        <f t="shared" si="24"/>
        <v>491667</v>
      </c>
      <c r="AL122" s="30">
        <f t="shared" si="25"/>
        <v>-367605.55555555597</v>
      </c>
      <c r="AM122" s="30">
        <f t="shared" si="26"/>
        <v>-339993</v>
      </c>
      <c r="AN122" s="30">
        <f t="shared" si="27"/>
        <v>-707598.55555555597</v>
      </c>
      <c r="AO122" s="30">
        <f t="shared" si="28"/>
        <v>935896.5</v>
      </c>
      <c r="AP122" s="30">
        <f t="shared" si="29"/>
        <v>5144964.944444444</v>
      </c>
      <c r="AQ122" s="30">
        <f t="shared" si="30"/>
        <v>0</v>
      </c>
      <c r="AR122" s="26" t="s">
        <v>79</v>
      </c>
      <c r="AS122" s="26" t="s">
        <v>80</v>
      </c>
      <c r="AT122" s="26"/>
      <c r="AU122" s="26" t="s">
        <v>80</v>
      </c>
      <c r="AV122" s="26" t="s">
        <v>124</v>
      </c>
      <c r="AW122" s="26" t="s">
        <v>80</v>
      </c>
      <c r="AX122" s="26" t="s">
        <v>83</v>
      </c>
      <c r="AY122" s="26" t="s">
        <v>83</v>
      </c>
      <c r="AZ122" s="26" t="s">
        <v>125</v>
      </c>
      <c r="BA122" s="26" t="s">
        <v>84</v>
      </c>
      <c r="BB122" s="26" t="s">
        <v>85</v>
      </c>
      <c r="BC122" s="26" t="str">
        <f t="shared" si="31"/>
        <v>C</v>
      </c>
      <c r="BD122" s="26" t="str">
        <f t="shared" ca="1" si="32"/>
        <v>40 Th,7 Bln,29 Hr</v>
      </c>
      <c r="BE122" s="29">
        <f t="shared" ca="1" si="33"/>
        <v>40</v>
      </c>
      <c r="BF122" s="29">
        <f t="shared" ca="1" si="34"/>
        <v>7</v>
      </c>
      <c r="BG122" s="29">
        <f t="shared" ca="1" si="35"/>
        <v>29</v>
      </c>
      <c r="BH122" s="26" t="str">
        <f t="shared" ca="1" si="36"/>
        <v>9 Th,0 Bln,23 Hr</v>
      </c>
      <c r="BI122" s="24">
        <f t="shared" ca="1" si="37"/>
        <v>9</v>
      </c>
      <c r="BJ122" s="24">
        <f t="shared" ca="1" si="38"/>
        <v>0</v>
      </c>
      <c r="BK122" s="26" t="str">
        <f t="shared" ca="1" si="39"/>
        <v>7 Th,11 Bln,8 Hr</v>
      </c>
      <c r="BL122" s="4" t="str">
        <f>VLOOKUP(C122,[1]dbase!$C$3:$AW$827,38,FALSE)</f>
        <v>-</v>
      </c>
    </row>
    <row r="123" spans="1:64" x14ac:dyDescent="0.25">
      <c r="A123" s="24">
        <f t="shared" si="20"/>
        <v>120</v>
      </c>
      <c r="B123" s="31" t="s">
        <v>714</v>
      </c>
      <c r="C123" s="24">
        <v>916333</v>
      </c>
      <c r="D123" s="24" t="s">
        <v>342</v>
      </c>
      <c r="E123" s="26">
        <v>33552</v>
      </c>
      <c r="F123" s="24" t="s">
        <v>65</v>
      </c>
      <c r="G123" s="24" t="s">
        <v>66</v>
      </c>
      <c r="H123" s="24" t="s">
        <v>715</v>
      </c>
      <c r="I123" s="24"/>
      <c r="J123" s="27" t="s">
        <v>716</v>
      </c>
      <c r="K123" s="24" t="s">
        <v>717</v>
      </c>
      <c r="L123" s="24"/>
      <c r="M123" s="24" t="s">
        <v>136</v>
      </c>
      <c r="N123" s="24" t="s">
        <v>718</v>
      </c>
      <c r="O123" s="24" t="s">
        <v>412</v>
      </c>
      <c r="P123" s="24">
        <v>2015</v>
      </c>
      <c r="Q123" s="26">
        <v>44593</v>
      </c>
      <c r="R123" s="26">
        <v>44593</v>
      </c>
      <c r="S123" s="26" t="s">
        <v>90</v>
      </c>
      <c r="T123" s="28" t="s">
        <v>543</v>
      </c>
      <c r="U123" s="28" t="s">
        <v>543</v>
      </c>
      <c r="V123" s="26">
        <v>44593</v>
      </c>
      <c r="W123" s="28" t="s">
        <v>645</v>
      </c>
      <c r="X123" s="28" t="s">
        <v>113</v>
      </c>
      <c r="Y123" s="26" t="s">
        <v>78</v>
      </c>
      <c r="Z123" s="29">
        <v>5</v>
      </c>
      <c r="AA123" s="34">
        <v>4</v>
      </c>
      <c r="AB123" s="26">
        <v>44593</v>
      </c>
      <c r="AC123" s="30">
        <v>6900000</v>
      </c>
      <c r="AD123" s="30">
        <v>766667</v>
      </c>
      <c r="AE123" s="30">
        <v>0</v>
      </c>
      <c r="AF123" s="30">
        <v>497550</v>
      </c>
      <c r="AG123" s="30">
        <f t="shared" si="21"/>
        <v>497550</v>
      </c>
      <c r="AH123" s="30">
        <v>2504900</v>
      </c>
      <c r="AI123" s="30">
        <f t="shared" si="22"/>
        <v>10669117</v>
      </c>
      <c r="AJ123" s="30">
        <f t="shared" si="23"/>
        <v>5175000</v>
      </c>
      <c r="AK123" s="30">
        <f t="shared" si="24"/>
        <v>575000.25</v>
      </c>
      <c r="AL123" s="30">
        <f t="shared" si="25"/>
        <v>0</v>
      </c>
      <c r="AM123" s="30">
        <f t="shared" si="26"/>
        <v>497550</v>
      </c>
      <c r="AN123" s="30">
        <f t="shared" si="27"/>
        <v>497550</v>
      </c>
      <c r="AO123" s="30">
        <f t="shared" si="28"/>
        <v>1252450</v>
      </c>
      <c r="AP123" s="30">
        <f t="shared" si="29"/>
        <v>7500000.25</v>
      </c>
      <c r="AQ123" s="30">
        <f t="shared" si="30"/>
        <v>0</v>
      </c>
      <c r="AR123" s="26" t="s">
        <v>79</v>
      </c>
      <c r="AS123" s="26" t="s">
        <v>80</v>
      </c>
      <c r="AT123" s="26"/>
      <c r="AU123" s="26" t="s">
        <v>80</v>
      </c>
      <c r="AV123" s="26" t="s">
        <v>116</v>
      </c>
      <c r="AW123" s="26" t="s">
        <v>210</v>
      </c>
      <c r="AX123" s="26" t="s">
        <v>83</v>
      </c>
      <c r="AY123" s="26" t="s">
        <v>83</v>
      </c>
      <c r="AZ123" s="26" t="s">
        <v>80</v>
      </c>
      <c r="BA123" s="26" t="s">
        <v>84</v>
      </c>
      <c r="BB123" s="26" t="s">
        <v>85</v>
      </c>
      <c r="BC123" s="26" t="str">
        <f t="shared" si="31"/>
        <v>D</v>
      </c>
      <c r="BD123" s="26" t="str">
        <f t="shared" ca="1" si="32"/>
        <v>31 Th,0 Bln,14 Hr</v>
      </c>
      <c r="BE123" s="29">
        <f t="shared" ca="1" si="33"/>
        <v>31</v>
      </c>
      <c r="BF123" s="29">
        <f t="shared" ca="1" si="34"/>
        <v>0</v>
      </c>
      <c r="BG123" s="29">
        <f t="shared" ca="1" si="35"/>
        <v>14</v>
      </c>
      <c r="BH123" s="26" t="str">
        <f t="shared" ca="1" si="36"/>
        <v>0 Th,9 Bln,23 Hr</v>
      </c>
      <c r="BI123" s="24">
        <f t="shared" ca="1" si="37"/>
        <v>0</v>
      </c>
      <c r="BJ123" s="24">
        <f t="shared" ca="1" si="38"/>
        <v>9</v>
      </c>
      <c r="BK123" s="26" t="str">
        <f t="shared" ca="1" si="39"/>
        <v>0 Th,9 Bln,23 Hr</v>
      </c>
      <c r="BL123" s="4" t="str">
        <f>VLOOKUP(C123,[1]dbase!$C$3:$AW$827,38,FALSE)</f>
        <v>-</v>
      </c>
    </row>
    <row r="124" spans="1:64" x14ac:dyDescent="0.25">
      <c r="A124" s="24">
        <f t="shared" si="20"/>
        <v>121</v>
      </c>
      <c r="B124" s="31" t="s">
        <v>719</v>
      </c>
      <c r="C124" s="24">
        <v>686192</v>
      </c>
      <c r="D124" s="24" t="s">
        <v>720</v>
      </c>
      <c r="E124" s="26">
        <v>25152</v>
      </c>
      <c r="F124" s="24" t="s">
        <v>65</v>
      </c>
      <c r="G124" s="24" t="s">
        <v>66</v>
      </c>
      <c r="H124" s="24" t="s">
        <v>133</v>
      </c>
      <c r="I124" s="24" t="s">
        <v>721</v>
      </c>
      <c r="J124" s="27" t="s">
        <v>722</v>
      </c>
      <c r="K124" s="24"/>
      <c r="L124" s="24"/>
      <c r="M124" s="24" t="s">
        <v>109</v>
      </c>
      <c r="N124" s="24" t="s">
        <v>301</v>
      </c>
      <c r="O124" s="24"/>
      <c r="P124" s="24" t="s">
        <v>80</v>
      </c>
      <c r="Q124" s="26">
        <v>43374</v>
      </c>
      <c r="R124" s="26">
        <v>43374</v>
      </c>
      <c r="S124" s="26" t="s">
        <v>90</v>
      </c>
      <c r="T124" s="28" t="s">
        <v>470</v>
      </c>
      <c r="U124" s="28" t="s">
        <v>470</v>
      </c>
      <c r="V124" s="26">
        <v>44105</v>
      </c>
      <c r="W124" s="28" t="s">
        <v>139</v>
      </c>
      <c r="X124" s="28" t="s">
        <v>140</v>
      </c>
      <c r="Y124" s="26" t="s">
        <v>78</v>
      </c>
      <c r="Z124" s="29">
        <v>6</v>
      </c>
      <c r="AA124" s="29">
        <v>2</v>
      </c>
      <c r="AB124" s="26">
        <v>44424</v>
      </c>
      <c r="AC124" s="30">
        <v>4900000</v>
      </c>
      <c r="AD124" s="30">
        <v>544444</v>
      </c>
      <c r="AE124" s="30">
        <v>0</v>
      </c>
      <c r="AF124" s="30">
        <v>-375044.44444444403</v>
      </c>
      <c r="AG124" s="30">
        <f t="shared" si="21"/>
        <v>-375044.44444444403</v>
      </c>
      <c r="AH124" s="30">
        <v>0</v>
      </c>
      <c r="AI124" s="30">
        <f t="shared" si="22"/>
        <v>5069399.555555556</v>
      </c>
      <c r="AJ124" s="30">
        <f t="shared" si="23"/>
        <v>2450000</v>
      </c>
      <c r="AK124" s="30">
        <f t="shared" si="24"/>
        <v>0</v>
      </c>
      <c r="AL124" s="30">
        <f t="shared" si="25"/>
        <v>0</v>
      </c>
      <c r="AM124" s="30">
        <f t="shared" si="26"/>
        <v>0</v>
      </c>
      <c r="AN124" s="30">
        <f t="shared" si="27"/>
        <v>0</v>
      </c>
      <c r="AO124" s="30">
        <f t="shared" si="28"/>
        <v>0</v>
      </c>
      <c r="AP124" s="30">
        <f t="shared" si="29"/>
        <v>2450000</v>
      </c>
      <c r="AQ124" s="30">
        <f t="shared" si="30"/>
        <v>1922100</v>
      </c>
      <c r="AR124" s="26" t="s">
        <v>79</v>
      </c>
      <c r="AS124" s="26" t="s">
        <v>114</v>
      </c>
      <c r="AT124" s="24" t="s">
        <v>172</v>
      </c>
      <c r="AU124" s="26">
        <v>44433</v>
      </c>
      <c r="AV124" s="26" t="s">
        <v>141</v>
      </c>
      <c r="AW124" s="26" t="s">
        <v>80</v>
      </c>
      <c r="AX124" s="26" t="s">
        <v>82</v>
      </c>
      <c r="AY124" s="26" t="s">
        <v>82</v>
      </c>
      <c r="AZ124" s="26" t="s">
        <v>80</v>
      </c>
      <c r="BA124" s="26" t="s">
        <v>84</v>
      </c>
      <c r="BB124" s="26" t="s">
        <v>85</v>
      </c>
      <c r="BC124" s="26" t="str">
        <f t="shared" si="31"/>
        <v>C</v>
      </c>
      <c r="BD124" s="26" t="str">
        <f t="shared" ca="1" si="32"/>
        <v>54 Th,0 Bln,14 Hr</v>
      </c>
      <c r="BE124" s="29">
        <f t="shared" ca="1" si="33"/>
        <v>54</v>
      </c>
      <c r="BF124" s="29">
        <f t="shared" ca="1" si="34"/>
        <v>0</v>
      </c>
      <c r="BG124" s="29">
        <f t="shared" ca="1" si="35"/>
        <v>14</v>
      </c>
      <c r="BH124" s="26" t="str">
        <f t="shared" ca="1" si="36"/>
        <v>4 Th,1 Bln,23 Hr</v>
      </c>
      <c r="BI124" s="24">
        <f t="shared" ca="1" si="37"/>
        <v>4</v>
      </c>
      <c r="BJ124" s="24">
        <f t="shared" ca="1" si="38"/>
        <v>1</v>
      </c>
      <c r="BK124" s="26" t="str">
        <f t="shared" ca="1" si="39"/>
        <v>4 Th,1 Bln,23 Hr</v>
      </c>
      <c r="BL124" s="4" t="str">
        <f>VLOOKUP(C124,[1]dbase!$C$3:$AW$827,38,FALSE)</f>
        <v>H</v>
      </c>
    </row>
    <row r="125" spans="1:64" x14ac:dyDescent="0.25">
      <c r="A125" s="24">
        <f t="shared" si="20"/>
        <v>122</v>
      </c>
      <c r="B125" s="31" t="s">
        <v>723</v>
      </c>
      <c r="C125" s="24">
        <v>706202</v>
      </c>
      <c r="D125" s="24" t="s">
        <v>724</v>
      </c>
      <c r="E125" s="26">
        <v>25736</v>
      </c>
      <c r="F125" s="24" t="s">
        <v>65</v>
      </c>
      <c r="G125" s="24" t="s">
        <v>66</v>
      </c>
      <c r="H125" s="24" t="s">
        <v>88</v>
      </c>
      <c r="I125" s="24"/>
      <c r="J125" s="27" t="s">
        <v>725</v>
      </c>
      <c r="K125" s="24"/>
      <c r="L125" s="24"/>
      <c r="M125" s="24" t="s">
        <v>109</v>
      </c>
      <c r="N125" s="24" t="s">
        <v>726</v>
      </c>
      <c r="O125" s="24"/>
      <c r="P125" s="24" t="s">
        <v>80</v>
      </c>
      <c r="Q125" s="26">
        <v>43374</v>
      </c>
      <c r="R125" s="26">
        <v>43374</v>
      </c>
      <c r="S125" s="26" t="s">
        <v>90</v>
      </c>
      <c r="T125" s="28" t="s">
        <v>727</v>
      </c>
      <c r="U125" s="28" t="s">
        <v>727</v>
      </c>
      <c r="V125" s="26">
        <v>44105</v>
      </c>
      <c r="W125" s="28" t="s">
        <v>303</v>
      </c>
      <c r="X125" s="28" t="s">
        <v>140</v>
      </c>
      <c r="Y125" s="26" t="s">
        <v>78</v>
      </c>
      <c r="Z125" s="29">
        <v>6</v>
      </c>
      <c r="AA125" s="29">
        <v>2</v>
      </c>
      <c r="AB125" s="26">
        <v>44424</v>
      </c>
      <c r="AC125" s="30">
        <v>4900000</v>
      </c>
      <c r="AD125" s="30">
        <v>544444</v>
      </c>
      <c r="AE125" s="30">
        <v>0</v>
      </c>
      <c r="AF125" s="30">
        <v>2396346.638888889</v>
      </c>
      <c r="AG125" s="30">
        <f t="shared" si="21"/>
        <v>2396346.638888889</v>
      </c>
      <c r="AH125" s="30">
        <v>0</v>
      </c>
      <c r="AI125" s="30">
        <f t="shared" si="22"/>
        <v>7840790.638888889</v>
      </c>
      <c r="AJ125" s="30">
        <f t="shared" si="23"/>
        <v>3675000</v>
      </c>
      <c r="AK125" s="30">
        <f t="shared" si="24"/>
        <v>408333</v>
      </c>
      <c r="AL125" s="30">
        <f t="shared" si="25"/>
        <v>0</v>
      </c>
      <c r="AM125" s="30">
        <f t="shared" si="26"/>
        <v>2396346.638888889</v>
      </c>
      <c r="AN125" s="30">
        <f t="shared" si="27"/>
        <v>2396346.638888889</v>
      </c>
      <c r="AO125" s="30">
        <f t="shared" si="28"/>
        <v>0</v>
      </c>
      <c r="AP125" s="30">
        <f t="shared" si="29"/>
        <v>6479679.638888889</v>
      </c>
      <c r="AQ125" s="30">
        <f t="shared" si="30"/>
        <v>0</v>
      </c>
      <c r="AR125" s="26" t="s">
        <v>79</v>
      </c>
      <c r="AS125" s="26" t="s">
        <v>80</v>
      </c>
      <c r="AT125" s="26"/>
      <c r="AU125" s="26" t="s">
        <v>80</v>
      </c>
      <c r="AV125" s="26" t="s">
        <v>141</v>
      </c>
      <c r="AW125" s="26" t="s">
        <v>80</v>
      </c>
      <c r="AX125" s="26" t="s">
        <v>82</v>
      </c>
      <c r="AY125" s="26" t="s">
        <v>82</v>
      </c>
      <c r="AZ125" s="26" t="s">
        <v>80</v>
      </c>
      <c r="BA125" s="26" t="s">
        <v>84</v>
      </c>
      <c r="BB125" s="26" t="s">
        <v>85</v>
      </c>
      <c r="BC125" s="26" t="str">
        <f t="shared" si="31"/>
        <v>C</v>
      </c>
      <c r="BD125" s="26" t="str">
        <f t="shared" ca="1" si="32"/>
        <v>52 Th,5 Bln,7 Hr</v>
      </c>
      <c r="BE125" s="29">
        <f t="shared" ca="1" si="33"/>
        <v>52</v>
      </c>
      <c r="BF125" s="29">
        <f t="shared" ca="1" si="34"/>
        <v>5</v>
      </c>
      <c r="BG125" s="29">
        <f t="shared" ca="1" si="35"/>
        <v>7</v>
      </c>
      <c r="BH125" s="26" t="str">
        <f t="shared" ca="1" si="36"/>
        <v>4 Th,1 Bln,23 Hr</v>
      </c>
      <c r="BI125" s="24">
        <f t="shared" ca="1" si="37"/>
        <v>4</v>
      </c>
      <c r="BJ125" s="24">
        <f t="shared" ca="1" si="38"/>
        <v>1</v>
      </c>
      <c r="BK125" s="26" t="str">
        <f t="shared" ca="1" si="39"/>
        <v>4 Th,1 Bln,23 Hr</v>
      </c>
      <c r="BL125" s="4" t="str">
        <f>VLOOKUP(C125,[1]dbase!$C$3:$AW$827,38,FALSE)</f>
        <v>-</v>
      </c>
    </row>
    <row r="126" spans="1:64" x14ac:dyDescent="0.25">
      <c r="A126" s="24">
        <f t="shared" si="20"/>
        <v>123</v>
      </c>
      <c r="B126" s="31" t="s">
        <v>728</v>
      </c>
      <c r="C126" s="24">
        <v>796326</v>
      </c>
      <c r="D126" s="24" t="s">
        <v>87</v>
      </c>
      <c r="E126" s="26">
        <v>29133</v>
      </c>
      <c r="F126" s="24" t="s">
        <v>65</v>
      </c>
      <c r="G126" s="24" t="s">
        <v>66</v>
      </c>
      <c r="H126" s="24" t="s">
        <v>279</v>
      </c>
      <c r="I126" s="24"/>
      <c r="J126" s="27"/>
      <c r="K126" s="24"/>
      <c r="L126" s="24"/>
      <c r="M126" s="24" t="s">
        <v>109</v>
      </c>
      <c r="N126" s="24" t="s">
        <v>729</v>
      </c>
      <c r="O126" s="24"/>
      <c r="P126" s="24" t="s">
        <v>80</v>
      </c>
      <c r="Q126" s="26">
        <v>43891</v>
      </c>
      <c r="R126" s="26">
        <v>44243</v>
      </c>
      <c r="S126" s="26" t="s">
        <v>90</v>
      </c>
      <c r="T126" s="28" t="s">
        <v>459</v>
      </c>
      <c r="U126" s="28" t="s">
        <v>459</v>
      </c>
      <c r="V126" s="26" t="s">
        <v>80</v>
      </c>
      <c r="W126" s="28" t="s">
        <v>145</v>
      </c>
      <c r="X126" s="28" t="s">
        <v>146</v>
      </c>
      <c r="Y126" s="26" t="s">
        <v>78</v>
      </c>
      <c r="Z126" s="29">
        <v>6</v>
      </c>
      <c r="AA126" s="29">
        <v>1</v>
      </c>
      <c r="AB126" s="26">
        <v>44424</v>
      </c>
      <c r="AC126" s="30">
        <v>4500000</v>
      </c>
      <c r="AD126" s="30">
        <v>500000</v>
      </c>
      <c r="AE126" s="30">
        <v>-116900</v>
      </c>
      <c r="AF126" s="30">
        <v>152000</v>
      </c>
      <c r="AG126" s="30">
        <f t="shared" si="21"/>
        <v>35100</v>
      </c>
      <c r="AH126" s="30">
        <v>0</v>
      </c>
      <c r="AI126" s="30">
        <f t="shared" si="22"/>
        <v>5035100</v>
      </c>
      <c r="AJ126" s="30">
        <f t="shared" si="23"/>
        <v>3375000</v>
      </c>
      <c r="AK126" s="30">
        <f t="shared" si="24"/>
        <v>375000</v>
      </c>
      <c r="AL126" s="30">
        <f t="shared" si="25"/>
        <v>-116900</v>
      </c>
      <c r="AM126" s="30">
        <f t="shared" si="26"/>
        <v>152000</v>
      </c>
      <c r="AN126" s="30">
        <f t="shared" si="27"/>
        <v>35100</v>
      </c>
      <c r="AO126" s="30">
        <f t="shared" si="28"/>
        <v>0</v>
      </c>
      <c r="AP126" s="30">
        <f t="shared" si="29"/>
        <v>3785100</v>
      </c>
      <c r="AQ126" s="30">
        <f t="shared" si="30"/>
        <v>587000</v>
      </c>
      <c r="AR126" s="26" t="s">
        <v>79</v>
      </c>
      <c r="AS126" s="26" t="s">
        <v>80</v>
      </c>
      <c r="AT126" s="26"/>
      <c r="AU126" s="26" t="s">
        <v>80</v>
      </c>
      <c r="AV126" s="26" t="s">
        <v>147</v>
      </c>
      <c r="AW126" s="26" t="s">
        <v>80</v>
      </c>
      <c r="AX126" s="26" t="s">
        <v>82</v>
      </c>
      <c r="AY126" s="26" t="s">
        <v>82</v>
      </c>
      <c r="AZ126" s="26" t="s">
        <v>80</v>
      </c>
      <c r="BA126" s="26" t="s">
        <v>84</v>
      </c>
      <c r="BB126" s="26" t="s">
        <v>85</v>
      </c>
      <c r="BC126" s="26" t="str">
        <f t="shared" si="31"/>
        <v>C</v>
      </c>
      <c r="BD126" s="26" t="str">
        <f t="shared" ca="1" si="32"/>
        <v>43 Th,1 Bln,19 Hr</v>
      </c>
      <c r="BE126" s="29">
        <f t="shared" ca="1" si="33"/>
        <v>43</v>
      </c>
      <c r="BF126" s="29">
        <f t="shared" ca="1" si="34"/>
        <v>1</v>
      </c>
      <c r="BG126" s="29">
        <f t="shared" ca="1" si="35"/>
        <v>19</v>
      </c>
      <c r="BH126" s="26" t="str">
        <f t="shared" ca="1" si="36"/>
        <v>2 Th,8 Bln,23 Hr</v>
      </c>
      <c r="BI126" s="24">
        <f t="shared" ca="1" si="37"/>
        <v>2</v>
      </c>
      <c r="BJ126" s="24">
        <f t="shared" ca="1" si="38"/>
        <v>8</v>
      </c>
      <c r="BK126" s="26" t="str">
        <f t="shared" ca="1" si="39"/>
        <v>1 Th,9 Bln,8 Hr</v>
      </c>
      <c r="BL126" s="4" t="str">
        <f>VLOOKUP(C126,[1]dbase!$C$3:$AW$827,38,FALSE)</f>
        <v>-</v>
      </c>
    </row>
    <row r="127" spans="1:64" x14ac:dyDescent="0.25">
      <c r="A127" s="24">
        <f t="shared" si="20"/>
        <v>124</v>
      </c>
      <c r="B127" s="31" t="s">
        <v>730</v>
      </c>
      <c r="C127" s="24">
        <v>895790</v>
      </c>
      <c r="D127" s="24" t="s">
        <v>365</v>
      </c>
      <c r="E127" s="26">
        <v>32759</v>
      </c>
      <c r="F127" s="24" t="s">
        <v>65</v>
      </c>
      <c r="G127" s="24" t="s">
        <v>66</v>
      </c>
      <c r="H127" s="24" t="s">
        <v>150</v>
      </c>
      <c r="I127" s="24" t="s">
        <v>731</v>
      </c>
      <c r="J127" s="27" t="s">
        <v>732</v>
      </c>
      <c r="K127" s="24" t="s">
        <v>733</v>
      </c>
      <c r="L127" s="24"/>
      <c r="M127" s="24" t="s">
        <v>70</v>
      </c>
      <c r="N127" s="24" t="s">
        <v>234</v>
      </c>
      <c r="O127" s="24" t="s">
        <v>734</v>
      </c>
      <c r="P127" s="24">
        <v>2013</v>
      </c>
      <c r="Q127" s="26">
        <v>43088</v>
      </c>
      <c r="R127" s="26">
        <v>43313</v>
      </c>
      <c r="S127" s="26" t="s">
        <v>90</v>
      </c>
      <c r="T127" s="28" t="s">
        <v>537</v>
      </c>
      <c r="U127" s="28" t="s">
        <v>537</v>
      </c>
      <c r="V127" s="26" t="s">
        <v>80</v>
      </c>
      <c r="W127" s="28" t="s">
        <v>102</v>
      </c>
      <c r="X127" s="28" t="s">
        <v>113</v>
      </c>
      <c r="Y127" s="26" t="s">
        <v>103</v>
      </c>
      <c r="Z127" s="29">
        <v>5</v>
      </c>
      <c r="AA127" s="29">
        <v>4</v>
      </c>
      <c r="AB127" s="26">
        <v>44424</v>
      </c>
      <c r="AC127" s="30">
        <v>6900000</v>
      </c>
      <c r="AD127" s="30">
        <v>766667</v>
      </c>
      <c r="AE127" s="30">
        <v>442183.33333333302</v>
      </c>
      <c r="AF127" s="30">
        <v>653200</v>
      </c>
      <c r="AG127" s="30">
        <f t="shared" si="21"/>
        <v>1095383.333333333</v>
      </c>
      <c r="AH127" s="30">
        <v>0</v>
      </c>
      <c r="AI127" s="30">
        <f t="shared" si="22"/>
        <v>8762050.3333333321</v>
      </c>
      <c r="AJ127" s="30">
        <f t="shared" si="23"/>
        <v>5175000</v>
      </c>
      <c r="AK127" s="30">
        <f t="shared" si="24"/>
        <v>575000.25</v>
      </c>
      <c r="AL127" s="30">
        <f t="shared" si="25"/>
        <v>442183.33333333302</v>
      </c>
      <c r="AM127" s="30">
        <f t="shared" si="26"/>
        <v>653200</v>
      </c>
      <c r="AN127" s="30">
        <f t="shared" si="27"/>
        <v>1095383.333333333</v>
      </c>
      <c r="AO127" s="30">
        <f t="shared" si="28"/>
        <v>0</v>
      </c>
      <c r="AP127" s="30">
        <f t="shared" si="29"/>
        <v>6845383.583333333</v>
      </c>
      <c r="AQ127" s="30">
        <f t="shared" si="30"/>
        <v>0</v>
      </c>
      <c r="AR127" s="26" t="s">
        <v>79</v>
      </c>
      <c r="AS127" s="26" t="s">
        <v>80</v>
      </c>
      <c r="AT127" s="26"/>
      <c r="AU127" s="26" t="s">
        <v>80</v>
      </c>
      <c r="AV127" s="26" t="s">
        <v>116</v>
      </c>
      <c r="AW127" s="26" t="s">
        <v>104</v>
      </c>
      <c r="AX127" s="26" t="s">
        <v>105</v>
      </c>
      <c r="AY127" s="26" t="s">
        <v>105</v>
      </c>
      <c r="AZ127" s="26" t="s">
        <v>80</v>
      </c>
      <c r="BA127" s="26" t="s">
        <v>84</v>
      </c>
      <c r="BB127" s="26" t="s">
        <v>106</v>
      </c>
      <c r="BC127" s="26" t="str">
        <f t="shared" si="31"/>
        <v>F</v>
      </c>
      <c r="BD127" s="26" t="str">
        <f t="shared" ca="1" si="32"/>
        <v>33 Th,2 Bln,16 Hr</v>
      </c>
      <c r="BE127" s="29">
        <f t="shared" ca="1" si="33"/>
        <v>33</v>
      </c>
      <c r="BF127" s="29">
        <f t="shared" ca="1" si="34"/>
        <v>2</v>
      </c>
      <c r="BG127" s="29">
        <f t="shared" ca="1" si="35"/>
        <v>16</v>
      </c>
      <c r="BH127" s="26" t="str">
        <f t="shared" ca="1" si="36"/>
        <v>4 Th,11 Bln,5 Hr</v>
      </c>
      <c r="BI127" s="24">
        <f t="shared" ca="1" si="37"/>
        <v>4</v>
      </c>
      <c r="BJ127" s="24">
        <f t="shared" ca="1" si="38"/>
        <v>11</v>
      </c>
      <c r="BK127" s="26" t="str">
        <f t="shared" ca="1" si="39"/>
        <v>4 Th,3 Bln,23 Hr</v>
      </c>
      <c r="BL127" s="4" t="str">
        <f>VLOOKUP(C127,[1]dbase!$C$3:$AW$827,38,FALSE)</f>
        <v>-</v>
      </c>
    </row>
    <row r="128" spans="1:64" x14ac:dyDescent="0.25">
      <c r="A128" s="24">
        <f t="shared" si="20"/>
        <v>125</v>
      </c>
      <c r="B128" s="31" t="s">
        <v>735</v>
      </c>
      <c r="C128" s="24">
        <v>946245</v>
      </c>
      <c r="D128" s="24" t="s">
        <v>736</v>
      </c>
      <c r="E128" s="26">
        <v>34391</v>
      </c>
      <c r="F128" s="24" t="s">
        <v>65</v>
      </c>
      <c r="G128" s="24" t="s">
        <v>343</v>
      </c>
      <c r="H128" s="24" t="s">
        <v>228</v>
      </c>
      <c r="I128" s="24" t="s">
        <v>737</v>
      </c>
      <c r="J128" s="27" t="s">
        <v>738</v>
      </c>
      <c r="K128" s="24"/>
      <c r="L128" s="24"/>
      <c r="M128" s="24" t="s">
        <v>136</v>
      </c>
      <c r="N128" s="24" t="s">
        <v>254</v>
      </c>
      <c r="O128" s="24"/>
      <c r="P128" s="24" t="s">
        <v>80</v>
      </c>
      <c r="Q128" s="26">
        <v>43374</v>
      </c>
      <c r="R128" s="26">
        <v>43374</v>
      </c>
      <c r="S128" s="26" t="s">
        <v>90</v>
      </c>
      <c r="T128" s="28" t="s">
        <v>248</v>
      </c>
      <c r="U128" s="28" t="s">
        <v>248</v>
      </c>
      <c r="V128" s="26">
        <v>44105</v>
      </c>
      <c r="W128" s="28" t="s">
        <v>249</v>
      </c>
      <c r="X128" s="28" t="s">
        <v>140</v>
      </c>
      <c r="Y128" s="26" t="s">
        <v>78</v>
      </c>
      <c r="Z128" s="29">
        <v>6</v>
      </c>
      <c r="AA128" s="29">
        <v>1</v>
      </c>
      <c r="AB128" s="26">
        <v>44424</v>
      </c>
      <c r="AC128" s="30">
        <v>4500000</v>
      </c>
      <c r="AD128" s="30">
        <v>500000</v>
      </c>
      <c r="AE128" s="30">
        <v>0</v>
      </c>
      <c r="AF128" s="30">
        <v>-293911.16666666698</v>
      </c>
      <c r="AG128" s="30">
        <f t="shared" si="21"/>
        <v>-293911.16666666698</v>
      </c>
      <c r="AH128" s="30">
        <v>0</v>
      </c>
      <c r="AI128" s="30">
        <f t="shared" si="22"/>
        <v>4706088.833333333</v>
      </c>
      <c r="AJ128" s="30">
        <f t="shared" si="23"/>
        <v>3375000</v>
      </c>
      <c r="AK128" s="30">
        <f t="shared" si="24"/>
        <v>375000</v>
      </c>
      <c r="AL128" s="30">
        <f t="shared" si="25"/>
        <v>0</v>
      </c>
      <c r="AM128" s="30">
        <f t="shared" si="26"/>
        <v>-293911.16666666698</v>
      </c>
      <c r="AN128" s="30">
        <f t="shared" si="27"/>
        <v>-293911.16666666698</v>
      </c>
      <c r="AO128" s="30">
        <f t="shared" si="28"/>
        <v>0</v>
      </c>
      <c r="AP128" s="30">
        <f t="shared" si="29"/>
        <v>3456088.833333333</v>
      </c>
      <c r="AQ128" s="30">
        <f t="shared" si="30"/>
        <v>916011.16666666698</v>
      </c>
      <c r="AR128" s="26" t="s">
        <v>79</v>
      </c>
      <c r="AS128" s="26" t="s">
        <v>80</v>
      </c>
      <c r="AT128" s="26"/>
      <c r="AU128" s="26" t="s">
        <v>80</v>
      </c>
      <c r="AV128" s="26" t="s">
        <v>141</v>
      </c>
      <c r="AW128" s="26" t="s">
        <v>80</v>
      </c>
      <c r="AX128" s="26" t="s">
        <v>83</v>
      </c>
      <c r="AY128" s="26" t="s">
        <v>82</v>
      </c>
      <c r="AZ128" s="26" t="s">
        <v>80</v>
      </c>
      <c r="BA128" s="26" t="s">
        <v>84</v>
      </c>
      <c r="BB128" s="26" t="s">
        <v>85</v>
      </c>
      <c r="BC128" s="26" t="str">
        <f t="shared" si="31"/>
        <v>D</v>
      </c>
      <c r="BD128" s="26" t="str">
        <f t="shared" ca="1" si="32"/>
        <v>28 Th,8 Bln,29 Hr</v>
      </c>
      <c r="BE128" s="29">
        <f t="shared" ca="1" si="33"/>
        <v>28</v>
      </c>
      <c r="BF128" s="29">
        <f t="shared" ca="1" si="34"/>
        <v>8</v>
      </c>
      <c r="BG128" s="29">
        <f t="shared" ca="1" si="35"/>
        <v>29</v>
      </c>
      <c r="BH128" s="26" t="str">
        <f t="shared" ca="1" si="36"/>
        <v>4 Th,1 Bln,23 Hr</v>
      </c>
      <c r="BI128" s="24">
        <f t="shared" ca="1" si="37"/>
        <v>4</v>
      </c>
      <c r="BJ128" s="24">
        <f t="shared" ca="1" si="38"/>
        <v>1</v>
      </c>
      <c r="BK128" s="26" t="str">
        <f t="shared" ca="1" si="39"/>
        <v>4 Th,1 Bln,23 Hr</v>
      </c>
      <c r="BL128" s="4" t="str">
        <f>VLOOKUP(C128,[1]dbase!$C$3:$AW$827,38,FALSE)</f>
        <v>-</v>
      </c>
    </row>
    <row r="129" spans="1:64" x14ac:dyDescent="0.25">
      <c r="A129" s="24">
        <f t="shared" si="20"/>
        <v>126</v>
      </c>
      <c r="B129" s="31" t="s">
        <v>739</v>
      </c>
      <c r="C129" s="24">
        <v>866304</v>
      </c>
      <c r="D129" s="24" t="s">
        <v>87</v>
      </c>
      <c r="E129" s="26">
        <v>31519</v>
      </c>
      <c r="F129" s="24" t="s">
        <v>65</v>
      </c>
      <c r="G129" s="24" t="s">
        <v>66</v>
      </c>
      <c r="H129" s="24" t="s">
        <v>279</v>
      </c>
      <c r="I129" s="24"/>
      <c r="J129" s="27"/>
      <c r="K129" s="24"/>
      <c r="L129" s="24"/>
      <c r="M129" s="24" t="s">
        <v>136</v>
      </c>
      <c r="N129" s="24" t="s">
        <v>71</v>
      </c>
      <c r="O129" s="24"/>
      <c r="P129" s="24" t="s">
        <v>80</v>
      </c>
      <c r="Q129" s="26">
        <v>43891</v>
      </c>
      <c r="R129" s="26">
        <v>44243</v>
      </c>
      <c r="S129" s="26" t="s">
        <v>90</v>
      </c>
      <c r="T129" s="28" t="s">
        <v>241</v>
      </c>
      <c r="U129" s="28" t="s">
        <v>241</v>
      </c>
      <c r="V129" s="26" t="s">
        <v>80</v>
      </c>
      <c r="W129" s="28" t="s">
        <v>242</v>
      </c>
      <c r="X129" s="28" t="s">
        <v>93</v>
      </c>
      <c r="Y129" s="26" t="s">
        <v>78</v>
      </c>
      <c r="Z129" s="29">
        <v>6</v>
      </c>
      <c r="AA129" s="29">
        <v>1</v>
      </c>
      <c r="AB129" s="26">
        <v>44424</v>
      </c>
      <c r="AC129" s="30">
        <v>4500000</v>
      </c>
      <c r="AD129" s="30">
        <v>500000</v>
      </c>
      <c r="AE129" s="30">
        <v>-116900</v>
      </c>
      <c r="AF129" s="30">
        <v>152000</v>
      </c>
      <c r="AG129" s="30">
        <f t="shared" si="21"/>
        <v>35100</v>
      </c>
      <c r="AH129" s="30">
        <v>0</v>
      </c>
      <c r="AI129" s="30">
        <f t="shared" si="22"/>
        <v>5035100</v>
      </c>
      <c r="AJ129" s="30">
        <f t="shared" si="23"/>
        <v>3375000</v>
      </c>
      <c r="AK129" s="30">
        <f t="shared" si="24"/>
        <v>375000</v>
      </c>
      <c r="AL129" s="30">
        <f t="shared" si="25"/>
        <v>-116900</v>
      </c>
      <c r="AM129" s="30">
        <f t="shared" si="26"/>
        <v>152000</v>
      </c>
      <c r="AN129" s="30">
        <f t="shared" si="27"/>
        <v>35100</v>
      </c>
      <c r="AO129" s="30">
        <f t="shared" si="28"/>
        <v>0</v>
      </c>
      <c r="AP129" s="30">
        <f t="shared" si="29"/>
        <v>3785100</v>
      </c>
      <c r="AQ129" s="30">
        <f t="shared" si="30"/>
        <v>587000</v>
      </c>
      <c r="AR129" s="26" t="s">
        <v>79</v>
      </c>
      <c r="AS129" s="26" t="s">
        <v>80</v>
      </c>
      <c r="AT129" s="26"/>
      <c r="AU129" s="26" t="s">
        <v>80</v>
      </c>
      <c r="AV129" s="26" t="s">
        <v>94</v>
      </c>
      <c r="AW129" s="26" t="s">
        <v>210</v>
      </c>
      <c r="AX129" s="26" t="s">
        <v>83</v>
      </c>
      <c r="AY129" s="26" t="s">
        <v>83</v>
      </c>
      <c r="AZ129" s="26" t="s">
        <v>80</v>
      </c>
      <c r="BA129" s="26" t="s">
        <v>84</v>
      </c>
      <c r="BB129" s="26" t="s">
        <v>85</v>
      </c>
      <c r="BC129" s="26" t="str">
        <f t="shared" si="31"/>
        <v>D</v>
      </c>
      <c r="BD129" s="26" t="str">
        <f t="shared" ca="1" si="32"/>
        <v>36 Th,7 Bln,7 Hr</v>
      </c>
      <c r="BE129" s="29">
        <f t="shared" ca="1" si="33"/>
        <v>36</v>
      </c>
      <c r="BF129" s="29">
        <f t="shared" ca="1" si="34"/>
        <v>7</v>
      </c>
      <c r="BG129" s="29">
        <f t="shared" ca="1" si="35"/>
        <v>7</v>
      </c>
      <c r="BH129" s="26" t="str">
        <f t="shared" ca="1" si="36"/>
        <v>2 Th,8 Bln,23 Hr</v>
      </c>
      <c r="BI129" s="24">
        <f t="shared" ca="1" si="37"/>
        <v>2</v>
      </c>
      <c r="BJ129" s="24">
        <f t="shared" ca="1" si="38"/>
        <v>8</v>
      </c>
      <c r="BK129" s="26" t="str">
        <f t="shared" ca="1" si="39"/>
        <v>1 Th,9 Bln,8 Hr</v>
      </c>
      <c r="BL129" s="4" t="str">
        <f>VLOOKUP(C129,[1]dbase!$C$3:$AW$827,38,FALSE)</f>
        <v>-</v>
      </c>
    </row>
    <row r="130" spans="1:64" x14ac:dyDescent="0.25">
      <c r="A130" s="24">
        <f t="shared" si="20"/>
        <v>127</v>
      </c>
      <c r="B130" s="31" t="s">
        <v>740</v>
      </c>
      <c r="C130" s="24">
        <v>925866</v>
      </c>
      <c r="D130" s="24" t="s">
        <v>741</v>
      </c>
      <c r="E130" s="26">
        <v>33875</v>
      </c>
      <c r="F130" s="24" t="s">
        <v>65</v>
      </c>
      <c r="G130" s="24" t="s">
        <v>66</v>
      </c>
      <c r="H130" s="24" t="s">
        <v>150</v>
      </c>
      <c r="I130" s="24" t="s">
        <v>742</v>
      </c>
      <c r="J130" s="27" t="s">
        <v>743</v>
      </c>
      <c r="K130" s="24"/>
      <c r="L130" s="24"/>
      <c r="M130" s="24" t="s">
        <v>70</v>
      </c>
      <c r="N130" s="24" t="s">
        <v>254</v>
      </c>
      <c r="O130" s="24" t="s">
        <v>744</v>
      </c>
      <c r="P130" s="24">
        <v>2016</v>
      </c>
      <c r="Q130" s="26">
        <v>43313</v>
      </c>
      <c r="R130" s="26">
        <v>43525</v>
      </c>
      <c r="S130" s="26" t="s">
        <v>90</v>
      </c>
      <c r="T130" s="28" t="s">
        <v>309</v>
      </c>
      <c r="U130" s="28" t="s">
        <v>309</v>
      </c>
      <c r="V130" s="26" t="s">
        <v>80</v>
      </c>
      <c r="W130" s="28" t="s">
        <v>334</v>
      </c>
      <c r="X130" s="28" t="s">
        <v>93</v>
      </c>
      <c r="Y130" s="26" t="s">
        <v>78</v>
      </c>
      <c r="Z130" s="29">
        <v>5</v>
      </c>
      <c r="AA130" s="29">
        <v>4</v>
      </c>
      <c r="AB130" s="26">
        <v>44424</v>
      </c>
      <c r="AC130" s="30">
        <v>6900000</v>
      </c>
      <c r="AD130" s="30">
        <v>766667</v>
      </c>
      <c r="AE130" s="30">
        <v>169183.33333333302</v>
      </c>
      <c r="AF130" s="30">
        <v>653200</v>
      </c>
      <c r="AG130" s="30">
        <f t="shared" si="21"/>
        <v>822383.33333333302</v>
      </c>
      <c r="AH130" s="30">
        <v>0</v>
      </c>
      <c r="AI130" s="30">
        <f t="shared" si="22"/>
        <v>8489050.3333333321</v>
      </c>
      <c r="AJ130" s="30">
        <f t="shared" si="23"/>
        <v>5175000</v>
      </c>
      <c r="AK130" s="30">
        <f t="shared" si="24"/>
        <v>575000.25</v>
      </c>
      <c r="AL130" s="30">
        <f t="shared" si="25"/>
        <v>169183.33333333302</v>
      </c>
      <c r="AM130" s="30">
        <f t="shared" si="26"/>
        <v>653200</v>
      </c>
      <c r="AN130" s="30">
        <f t="shared" si="27"/>
        <v>822383.33333333302</v>
      </c>
      <c r="AO130" s="30">
        <f t="shared" si="28"/>
        <v>0</v>
      </c>
      <c r="AP130" s="30">
        <f t="shared" si="29"/>
        <v>6572383.583333333</v>
      </c>
      <c r="AQ130" s="30">
        <f t="shared" si="30"/>
        <v>0</v>
      </c>
      <c r="AR130" s="26" t="s">
        <v>79</v>
      </c>
      <c r="AS130" s="26" t="s">
        <v>80</v>
      </c>
      <c r="AT130" s="26"/>
      <c r="AU130" s="26" t="s">
        <v>80</v>
      </c>
      <c r="AV130" s="26" t="s">
        <v>94</v>
      </c>
      <c r="AW130" s="26" t="s">
        <v>210</v>
      </c>
      <c r="AX130" s="26" t="s">
        <v>83</v>
      </c>
      <c r="AY130" s="26" t="s">
        <v>83</v>
      </c>
      <c r="AZ130" s="26" t="s">
        <v>80</v>
      </c>
      <c r="BA130" s="26" t="s">
        <v>84</v>
      </c>
      <c r="BB130" s="26" t="s">
        <v>85</v>
      </c>
      <c r="BC130" s="26" t="str">
        <f t="shared" si="31"/>
        <v>F</v>
      </c>
      <c r="BD130" s="26" t="str">
        <f t="shared" ca="1" si="32"/>
        <v>30 Th,1 Bln,27 Hr</v>
      </c>
      <c r="BE130" s="29">
        <f t="shared" ca="1" si="33"/>
        <v>30</v>
      </c>
      <c r="BF130" s="29">
        <f t="shared" ca="1" si="34"/>
        <v>1</v>
      </c>
      <c r="BG130" s="29">
        <f t="shared" ca="1" si="35"/>
        <v>27</v>
      </c>
      <c r="BH130" s="26" t="str">
        <f t="shared" ca="1" si="36"/>
        <v>4 Th,3 Bln,23 Hr</v>
      </c>
      <c r="BI130" s="24">
        <f t="shared" ca="1" si="37"/>
        <v>4</v>
      </c>
      <c r="BJ130" s="24">
        <f t="shared" ca="1" si="38"/>
        <v>3</v>
      </c>
      <c r="BK130" s="26" t="str">
        <f t="shared" ca="1" si="39"/>
        <v>3 Th,8 Bln,23 Hr</v>
      </c>
      <c r="BL130" s="4" t="str">
        <f>VLOOKUP(C130,[1]dbase!$C$3:$AW$827,38,FALSE)</f>
        <v>-</v>
      </c>
    </row>
    <row r="131" spans="1:64" x14ac:dyDescent="0.25">
      <c r="A131" s="24">
        <f t="shared" si="20"/>
        <v>128</v>
      </c>
      <c r="B131" s="31" t="s">
        <v>745</v>
      </c>
      <c r="C131" s="24">
        <v>846305</v>
      </c>
      <c r="D131" s="24" t="s">
        <v>174</v>
      </c>
      <c r="E131" s="26">
        <v>30952</v>
      </c>
      <c r="F131" s="24" t="s">
        <v>65</v>
      </c>
      <c r="G131" s="24" t="s">
        <v>66</v>
      </c>
      <c r="H131" s="24" t="s">
        <v>88</v>
      </c>
      <c r="I131" s="24"/>
      <c r="J131" s="27"/>
      <c r="K131" s="24"/>
      <c r="L131" s="24"/>
      <c r="M131" s="24" t="s">
        <v>136</v>
      </c>
      <c r="N131" s="24" t="s">
        <v>746</v>
      </c>
      <c r="O131" s="24"/>
      <c r="P131" s="24" t="s">
        <v>80</v>
      </c>
      <c r="Q131" s="26">
        <v>43877</v>
      </c>
      <c r="R131" s="26">
        <v>44243</v>
      </c>
      <c r="S131" s="26" t="s">
        <v>90</v>
      </c>
      <c r="T131" s="28" t="s">
        <v>747</v>
      </c>
      <c r="U131" s="28" t="s">
        <v>747</v>
      </c>
      <c r="V131" s="26" t="s">
        <v>80</v>
      </c>
      <c r="W131" s="28" t="s">
        <v>249</v>
      </c>
      <c r="X131" s="28" t="s">
        <v>140</v>
      </c>
      <c r="Y131" s="26" t="s">
        <v>78</v>
      </c>
      <c r="Z131" s="29">
        <v>6</v>
      </c>
      <c r="AA131" s="29">
        <v>1</v>
      </c>
      <c r="AB131" s="26">
        <v>44424</v>
      </c>
      <c r="AC131" s="30">
        <v>4500000</v>
      </c>
      <c r="AD131" s="30">
        <v>500000</v>
      </c>
      <c r="AE131" s="30">
        <v>-116900</v>
      </c>
      <c r="AF131" s="30">
        <v>152000</v>
      </c>
      <c r="AG131" s="30">
        <f t="shared" si="21"/>
        <v>35100</v>
      </c>
      <c r="AH131" s="30">
        <v>0</v>
      </c>
      <c r="AI131" s="30">
        <f t="shared" si="22"/>
        <v>5035100</v>
      </c>
      <c r="AJ131" s="30">
        <f t="shared" si="23"/>
        <v>3375000</v>
      </c>
      <c r="AK131" s="30">
        <f t="shared" si="24"/>
        <v>375000</v>
      </c>
      <c r="AL131" s="30">
        <f t="shared" si="25"/>
        <v>-116900</v>
      </c>
      <c r="AM131" s="30">
        <f t="shared" si="26"/>
        <v>152000</v>
      </c>
      <c r="AN131" s="30">
        <f t="shared" si="27"/>
        <v>35100</v>
      </c>
      <c r="AO131" s="30">
        <f t="shared" si="28"/>
        <v>0</v>
      </c>
      <c r="AP131" s="30">
        <f t="shared" si="29"/>
        <v>3785100</v>
      </c>
      <c r="AQ131" s="30">
        <f t="shared" si="30"/>
        <v>587000</v>
      </c>
      <c r="AR131" s="26" t="s">
        <v>79</v>
      </c>
      <c r="AS131" s="26" t="s">
        <v>80</v>
      </c>
      <c r="AT131" s="26"/>
      <c r="AU131" s="26" t="s">
        <v>80</v>
      </c>
      <c r="AV131" s="26" t="s">
        <v>141</v>
      </c>
      <c r="AW131" s="26" t="s">
        <v>80</v>
      </c>
      <c r="AX131" s="26" t="s">
        <v>105</v>
      </c>
      <c r="AY131" s="26" t="s">
        <v>82</v>
      </c>
      <c r="AZ131" s="26" t="s">
        <v>80</v>
      </c>
      <c r="BA131" s="26" t="s">
        <v>84</v>
      </c>
      <c r="BB131" s="26" t="s">
        <v>85</v>
      </c>
      <c r="BC131" s="26" t="str">
        <f t="shared" si="31"/>
        <v>D</v>
      </c>
      <c r="BD131" s="26" t="str">
        <f t="shared" ca="1" si="32"/>
        <v>38 Th,1 Bln,28 Hr</v>
      </c>
      <c r="BE131" s="29">
        <f t="shared" ca="1" si="33"/>
        <v>38</v>
      </c>
      <c r="BF131" s="29">
        <f t="shared" ca="1" si="34"/>
        <v>1</v>
      </c>
      <c r="BG131" s="29">
        <f t="shared" ca="1" si="35"/>
        <v>28</v>
      </c>
      <c r="BH131" s="26" t="str">
        <f t="shared" ca="1" si="36"/>
        <v>2 Th,9 Bln,8 Hr</v>
      </c>
      <c r="BI131" s="24">
        <f t="shared" ca="1" si="37"/>
        <v>2</v>
      </c>
      <c r="BJ131" s="24">
        <f t="shared" ca="1" si="38"/>
        <v>9</v>
      </c>
      <c r="BK131" s="26" t="str">
        <f t="shared" ca="1" si="39"/>
        <v>1 Th,9 Bln,8 Hr</v>
      </c>
      <c r="BL131" s="4" t="str">
        <f>VLOOKUP(C131,[1]dbase!$C$3:$AW$827,38,FALSE)</f>
        <v>-</v>
      </c>
    </row>
    <row r="132" spans="1:64" x14ac:dyDescent="0.25">
      <c r="A132" s="24">
        <f t="shared" ref="A132:A195" si="40">IF(B132="","",ROW()-3)</f>
        <v>129</v>
      </c>
      <c r="B132" s="33" t="s">
        <v>748</v>
      </c>
      <c r="C132" s="24">
        <v>875617</v>
      </c>
      <c r="D132" s="24" t="s">
        <v>406</v>
      </c>
      <c r="E132" s="26">
        <v>31851</v>
      </c>
      <c r="F132" s="24" t="s">
        <v>65</v>
      </c>
      <c r="G132" s="24" t="s">
        <v>66</v>
      </c>
      <c r="H132" s="24" t="s">
        <v>67</v>
      </c>
      <c r="I132" s="24" t="s">
        <v>749</v>
      </c>
      <c r="J132" s="27"/>
      <c r="K132" s="24"/>
      <c r="L132" s="24"/>
      <c r="M132" s="24" t="s">
        <v>70</v>
      </c>
      <c r="N132" s="24" t="s">
        <v>71</v>
      </c>
      <c r="O132" s="24"/>
      <c r="P132" s="24">
        <v>2012</v>
      </c>
      <c r="Q132" s="26">
        <v>42186</v>
      </c>
      <c r="R132" s="26">
        <v>42401</v>
      </c>
      <c r="S132" s="26" t="s">
        <v>73</v>
      </c>
      <c r="T132" s="28" t="s">
        <v>750</v>
      </c>
      <c r="U132" s="28" t="s">
        <v>751</v>
      </c>
      <c r="V132" s="26">
        <v>44760</v>
      </c>
      <c r="W132" s="28" t="s">
        <v>154</v>
      </c>
      <c r="X132" s="28" t="s">
        <v>113</v>
      </c>
      <c r="Y132" s="26" t="s">
        <v>78</v>
      </c>
      <c r="Z132" s="29">
        <v>2</v>
      </c>
      <c r="AA132" s="29">
        <v>5</v>
      </c>
      <c r="AB132" s="26">
        <v>44424</v>
      </c>
      <c r="AC132" s="30">
        <v>7900000</v>
      </c>
      <c r="AD132" s="30">
        <v>877778</v>
      </c>
      <c r="AE132" s="30">
        <v>0</v>
      </c>
      <c r="AF132" s="30">
        <v>0</v>
      </c>
      <c r="AG132" s="30">
        <f t="shared" ref="AG132:AG195" si="41">AE132+AF132</f>
        <v>0</v>
      </c>
      <c r="AH132" s="30">
        <v>2775000</v>
      </c>
      <c r="AI132" s="30">
        <f t="shared" ref="AI132:AI195" si="42">AC132+AD132+AG132+AH132</f>
        <v>11552778</v>
      </c>
      <c r="AJ132" s="30">
        <f t="shared" ref="AJ132:AJ195" si="43">IF(AS132="-",AC132*0.75,IF(AS132="H",AC132*0.5))</f>
        <v>5925000</v>
      </c>
      <c r="AK132" s="30">
        <f t="shared" ref="AK132:AK195" si="44">IF(AS132="-",AD132*0.75,0)</f>
        <v>658333.5</v>
      </c>
      <c r="AL132" s="30">
        <f t="shared" ref="AL132:AL195" si="45">IF(AS132="-",AE132*1,0)</f>
        <v>0</v>
      </c>
      <c r="AM132" s="30">
        <f t="shared" ref="AM132:AM195" si="46">IF(AS132="-",AF132*1,0)</f>
        <v>0</v>
      </c>
      <c r="AN132" s="30">
        <f t="shared" ref="AN132:AN195" si="47">AL132+AM132</f>
        <v>0</v>
      </c>
      <c r="AO132" s="30">
        <f t="shared" ref="AO132:AO195" si="48">IF(AS132="-",AH132*0.5,0)</f>
        <v>1387500</v>
      </c>
      <c r="AP132" s="30">
        <f t="shared" ref="AP132:AP195" si="49">AJ132+AK132+AN132+AO132</f>
        <v>7970833.5</v>
      </c>
      <c r="AQ132" s="30">
        <f t="shared" ref="AQ132:AQ195" si="50">IF(AP132&lt;4372100,(4372100-AP132),0)</f>
        <v>0</v>
      </c>
      <c r="AR132" s="26" t="s">
        <v>79</v>
      </c>
      <c r="AS132" s="26" t="s">
        <v>80</v>
      </c>
      <c r="AT132" s="26"/>
      <c r="AU132" s="26" t="s">
        <v>80</v>
      </c>
      <c r="AV132" s="26" t="s">
        <v>116</v>
      </c>
      <c r="AW132" s="26" t="s">
        <v>158</v>
      </c>
      <c r="AX132" s="26" t="s">
        <v>83</v>
      </c>
      <c r="AY132" s="26" t="s">
        <v>83</v>
      </c>
      <c r="AZ132" s="26" t="s">
        <v>80</v>
      </c>
      <c r="BA132" s="26" t="s">
        <v>84</v>
      </c>
      <c r="BB132" s="26" t="s">
        <v>85</v>
      </c>
      <c r="BC132" s="26" t="str">
        <f t="shared" ref="BC132:BC195" si="51">IF($M132="SD","A",IF($M132="SMP","B",IF($M132="SMK","C",IF($M132="D1","C",IF($M132="D2","C",IF($M132="SMA","C",IF($M132="D3","D",IF($M132="D4","E",IF($M132="S1","F",IF($M132="S2","G",""))))))))))</f>
        <v>F</v>
      </c>
      <c r="BD132" s="26" t="str">
        <f t="shared" ref="BD132:BD195" ca="1" si="52">IFERROR(DATEDIF(E132,$BD$3,"Y")&amp;" Th,"&amp;DATEDIF(E132,$BD$3,"YM")&amp;" Bln,"&amp;DATEDIF(E132,$BD$3,"MD")&amp;" Hr","")</f>
        <v>35 Th,8 Bln,9 Hr</v>
      </c>
      <c r="BE132" s="29">
        <f t="shared" ref="BE132:BE195" ca="1" si="53">IFERROR(DATEDIF(E132,$BD$3,"Y"),"")</f>
        <v>35</v>
      </c>
      <c r="BF132" s="29">
        <f t="shared" ref="BF132:BF195" ca="1" si="54">IFERROR(DATEDIF(E132,$BD$3,"YM"),"")</f>
        <v>8</v>
      </c>
      <c r="BG132" s="29">
        <f t="shared" ref="BG132:BG195" ca="1" si="55">IFERROR(DATEDIF(E132,$BD$3,"MD"),"")</f>
        <v>9</v>
      </c>
      <c r="BH132" s="26" t="str">
        <f t="shared" ref="BH132:BH195" ca="1" si="56">IFERROR(DATEDIF(Q132,$BD$3,"Y")&amp;" Th,"&amp;DATEDIF(Q132,$BD$3,"YM")&amp;" Bln,"&amp;DATEDIF(Q132,$BD$3,"MD")&amp;" Hr","")</f>
        <v>7 Th,4 Bln,23 Hr</v>
      </c>
      <c r="BI132" s="24">
        <f t="shared" ref="BI132:BI195" ca="1" si="57">IFERROR(DATEDIF(Q132,$BD$3,"Y"),"")</f>
        <v>7</v>
      </c>
      <c r="BJ132" s="24">
        <f t="shared" ref="BJ132:BJ195" ca="1" si="58">IFERROR(DATEDIF(Q132,$BD$3,"YM"),"")</f>
        <v>4</v>
      </c>
      <c r="BK132" s="26" t="str">
        <f t="shared" ref="BK132:BK195" ca="1" si="59">IFERROR(DATEDIF(R132,$BD$3,"Y")&amp;" Th,"&amp;DATEDIF(R132,$BD$3,"YM")&amp;" Bln,"&amp;DATEDIF(R132,$BD$3,"MD")&amp;" Hr","")</f>
        <v>6 Th,9 Bln,23 Hr</v>
      </c>
      <c r="BL132" s="4" t="str">
        <f>VLOOKUP(C132,[1]dbase!$C$3:$AW$827,38,FALSE)</f>
        <v>-</v>
      </c>
    </row>
    <row r="133" spans="1:64" x14ac:dyDescent="0.25">
      <c r="A133" s="24">
        <f t="shared" si="40"/>
        <v>130</v>
      </c>
      <c r="B133" s="25" t="s">
        <v>752</v>
      </c>
      <c r="C133" s="24">
        <v>725936</v>
      </c>
      <c r="D133" s="24" t="s">
        <v>342</v>
      </c>
      <c r="E133" s="26">
        <v>26522</v>
      </c>
      <c r="F133" s="24" t="s">
        <v>65</v>
      </c>
      <c r="G133" s="24" t="s">
        <v>66</v>
      </c>
      <c r="H133" s="24" t="s">
        <v>88</v>
      </c>
      <c r="I133" s="24" t="s">
        <v>753</v>
      </c>
      <c r="J133" s="27" t="s">
        <v>754</v>
      </c>
      <c r="K133" s="24"/>
      <c r="L133" s="24"/>
      <c r="M133" s="24" t="s">
        <v>136</v>
      </c>
      <c r="N133" s="24" t="s">
        <v>301</v>
      </c>
      <c r="O133" s="24"/>
      <c r="P133" s="24" t="s">
        <v>80</v>
      </c>
      <c r="Q133" s="26">
        <v>43374</v>
      </c>
      <c r="R133" s="26">
        <v>43374</v>
      </c>
      <c r="S133" s="26" t="s">
        <v>90</v>
      </c>
      <c r="T133" s="28" t="s">
        <v>755</v>
      </c>
      <c r="U133" s="28" t="s">
        <v>755</v>
      </c>
      <c r="V133" s="26">
        <v>44105</v>
      </c>
      <c r="W133" s="28" t="s">
        <v>303</v>
      </c>
      <c r="X133" s="28" t="s">
        <v>140</v>
      </c>
      <c r="Y133" s="26" t="s">
        <v>78</v>
      </c>
      <c r="Z133" s="29">
        <v>5</v>
      </c>
      <c r="AA133" s="29">
        <v>4</v>
      </c>
      <c r="AB133" s="26">
        <v>44424</v>
      </c>
      <c r="AC133" s="30">
        <v>6900000</v>
      </c>
      <c r="AD133" s="30">
        <v>766667</v>
      </c>
      <c r="AE133" s="30">
        <v>0</v>
      </c>
      <c r="AF133" s="30">
        <v>713041.41666666605</v>
      </c>
      <c r="AG133" s="30">
        <f t="shared" si="41"/>
        <v>713041.41666666605</v>
      </c>
      <c r="AH133" s="30">
        <v>0</v>
      </c>
      <c r="AI133" s="30">
        <f t="shared" si="42"/>
        <v>8379708.416666666</v>
      </c>
      <c r="AJ133" s="30">
        <f t="shared" si="43"/>
        <v>3450000</v>
      </c>
      <c r="AK133" s="30">
        <f t="shared" si="44"/>
        <v>0</v>
      </c>
      <c r="AL133" s="30">
        <f t="shared" si="45"/>
        <v>0</v>
      </c>
      <c r="AM133" s="30">
        <f t="shared" si="46"/>
        <v>0</v>
      </c>
      <c r="AN133" s="30">
        <f t="shared" si="47"/>
        <v>0</v>
      </c>
      <c r="AO133" s="30">
        <f t="shared" si="48"/>
        <v>0</v>
      </c>
      <c r="AP133" s="30">
        <f t="shared" si="49"/>
        <v>3450000</v>
      </c>
      <c r="AQ133" s="30">
        <f t="shared" si="50"/>
        <v>922100</v>
      </c>
      <c r="AR133" s="26" t="s">
        <v>79</v>
      </c>
      <c r="AS133" s="26" t="s">
        <v>114</v>
      </c>
      <c r="AT133" s="26"/>
      <c r="AU133" s="26">
        <v>44774</v>
      </c>
      <c r="AV133" s="26" t="s">
        <v>141</v>
      </c>
      <c r="AW133" s="26" t="s">
        <v>80</v>
      </c>
      <c r="AX133" s="26" t="s">
        <v>83</v>
      </c>
      <c r="AY133" s="26" t="s">
        <v>82</v>
      </c>
      <c r="AZ133" s="26" t="s">
        <v>80</v>
      </c>
      <c r="BA133" s="26" t="s">
        <v>84</v>
      </c>
      <c r="BB133" s="26" t="s">
        <v>85</v>
      </c>
      <c r="BC133" s="26" t="str">
        <f t="shared" si="51"/>
        <v>D</v>
      </c>
      <c r="BD133" s="26" t="str">
        <f t="shared" ca="1" si="52"/>
        <v>50 Th,3 Bln,13 Hr</v>
      </c>
      <c r="BE133" s="29">
        <f t="shared" ca="1" si="53"/>
        <v>50</v>
      </c>
      <c r="BF133" s="29">
        <f t="shared" ca="1" si="54"/>
        <v>3</v>
      </c>
      <c r="BG133" s="29">
        <f t="shared" ca="1" si="55"/>
        <v>13</v>
      </c>
      <c r="BH133" s="26" t="str">
        <f t="shared" ca="1" si="56"/>
        <v>4 Th,1 Bln,23 Hr</v>
      </c>
      <c r="BI133" s="24">
        <f t="shared" ca="1" si="57"/>
        <v>4</v>
      </c>
      <c r="BJ133" s="24">
        <f t="shared" ca="1" si="58"/>
        <v>1</v>
      </c>
      <c r="BK133" s="26" t="str">
        <f t="shared" ca="1" si="59"/>
        <v>4 Th,1 Bln,23 Hr</v>
      </c>
      <c r="BL133" s="4" t="str">
        <f>VLOOKUP(C133,[1]dbase!$C$3:$AW$827,38,FALSE)</f>
        <v>-</v>
      </c>
    </row>
    <row r="134" spans="1:64" x14ac:dyDescent="0.25">
      <c r="A134" s="24">
        <f t="shared" si="40"/>
        <v>131</v>
      </c>
      <c r="B134" s="31" t="s">
        <v>756</v>
      </c>
      <c r="C134" s="24">
        <v>846197</v>
      </c>
      <c r="D134" s="24" t="s">
        <v>251</v>
      </c>
      <c r="E134" s="26">
        <v>31018</v>
      </c>
      <c r="F134" s="24" t="s">
        <v>65</v>
      </c>
      <c r="G134" s="24" t="s">
        <v>343</v>
      </c>
      <c r="H134" s="24" t="s">
        <v>67</v>
      </c>
      <c r="I134" s="24" t="s">
        <v>757</v>
      </c>
      <c r="J134" s="27" t="s">
        <v>758</v>
      </c>
      <c r="K134" s="24"/>
      <c r="L134" s="24"/>
      <c r="M134" s="24" t="s">
        <v>99</v>
      </c>
      <c r="N134" s="24" t="s">
        <v>276</v>
      </c>
      <c r="O134" s="24"/>
      <c r="P134" s="24" t="s">
        <v>80</v>
      </c>
      <c r="Q134" s="26">
        <v>43374</v>
      </c>
      <c r="R134" s="26">
        <v>43374</v>
      </c>
      <c r="S134" s="26" t="s">
        <v>90</v>
      </c>
      <c r="T134" s="28" t="s">
        <v>289</v>
      </c>
      <c r="U134" s="28" t="s">
        <v>289</v>
      </c>
      <c r="V134" s="26">
        <v>44105</v>
      </c>
      <c r="W134" s="28" t="s">
        <v>303</v>
      </c>
      <c r="X134" s="28" t="s">
        <v>140</v>
      </c>
      <c r="Y134" s="26" t="s">
        <v>78</v>
      </c>
      <c r="Z134" s="29">
        <v>6</v>
      </c>
      <c r="AA134" s="29">
        <v>1</v>
      </c>
      <c r="AB134" s="26">
        <v>44424</v>
      </c>
      <c r="AC134" s="30">
        <v>4500000</v>
      </c>
      <c r="AD134" s="30">
        <v>500000</v>
      </c>
      <c r="AE134" s="30">
        <v>0</v>
      </c>
      <c r="AF134" s="30">
        <v>69400</v>
      </c>
      <c r="AG134" s="30">
        <f t="shared" si="41"/>
        <v>69400</v>
      </c>
      <c r="AH134" s="30">
        <v>0</v>
      </c>
      <c r="AI134" s="30">
        <f t="shared" si="42"/>
        <v>5069400</v>
      </c>
      <c r="AJ134" s="30">
        <f t="shared" si="43"/>
        <v>3375000</v>
      </c>
      <c r="AK134" s="30">
        <f t="shared" si="44"/>
        <v>375000</v>
      </c>
      <c r="AL134" s="30">
        <f t="shared" si="45"/>
        <v>0</v>
      </c>
      <c r="AM134" s="30">
        <f t="shared" si="46"/>
        <v>69400</v>
      </c>
      <c r="AN134" s="30">
        <f t="shared" si="47"/>
        <v>69400</v>
      </c>
      <c r="AO134" s="30">
        <f t="shared" si="48"/>
        <v>0</v>
      </c>
      <c r="AP134" s="30">
        <f t="shared" si="49"/>
        <v>3819400</v>
      </c>
      <c r="AQ134" s="30">
        <f t="shared" si="50"/>
        <v>552700</v>
      </c>
      <c r="AR134" s="26" t="s">
        <v>79</v>
      </c>
      <c r="AS134" s="26" t="s">
        <v>80</v>
      </c>
      <c r="AT134" s="26"/>
      <c r="AU134" s="26" t="s">
        <v>80</v>
      </c>
      <c r="AV134" s="26" t="s">
        <v>141</v>
      </c>
      <c r="AW134" s="26" t="s">
        <v>80</v>
      </c>
      <c r="AX134" s="26" t="s">
        <v>82</v>
      </c>
      <c r="AY134" s="26" t="s">
        <v>82</v>
      </c>
      <c r="AZ134" s="26" t="s">
        <v>80</v>
      </c>
      <c r="BA134" s="26" t="s">
        <v>84</v>
      </c>
      <c r="BB134" s="26" t="s">
        <v>106</v>
      </c>
      <c r="BC134" s="26" t="str">
        <f t="shared" si="51"/>
        <v>C</v>
      </c>
      <c r="BD134" s="26" t="str">
        <f t="shared" ca="1" si="52"/>
        <v>37 Th,11 Bln,22 Hr</v>
      </c>
      <c r="BE134" s="29">
        <f t="shared" ca="1" si="53"/>
        <v>37</v>
      </c>
      <c r="BF134" s="29">
        <f t="shared" ca="1" si="54"/>
        <v>11</v>
      </c>
      <c r="BG134" s="29">
        <f t="shared" ca="1" si="55"/>
        <v>22</v>
      </c>
      <c r="BH134" s="26" t="str">
        <f t="shared" ca="1" si="56"/>
        <v>4 Th,1 Bln,23 Hr</v>
      </c>
      <c r="BI134" s="24">
        <f t="shared" ca="1" si="57"/>
        <v>4</v>
      </c>
      <c r="BJ134" s="24">
        <f t="shared" ca="1" si="58"/>
        <v>1</v>
      </c>
      <c r="BK134" s="26" t="str">
        <f t="shared" ca="1" si="59"/>
        <v>4 Th,1 Bln,23 Hr</v>
      </c>
      <c r="BL134" s="4" t="str">
        <f>VLOOKUP(C134,[1]dbase!$C$3:$AW$827,38,FALSE)</f>
        <v>-</v>
      </c>
    </row>
    <row r="135" spans="1:64" x14ac:dyDescent="0.25">
      <c r="A135" s="24">
        <f t="shared" si="40"/>
        <v>132</v>
      </c>
      <c r="B135" s="31" t="s">
        <v>759</v>
      </c>
      <c r="C135" s="24">
        <v>955885</v>
      </c>
      <c r="D135" s="24" t="s">
        <v>127</v>
      </c>
      <c r="E135" s="26">
        <v>34739</v>
      </c>
      <c r="F135" s="24" t="s">
        <v>65</v>
      </c>
      <c r="G135" s="24" t="s">
        <v>66</v>
      </c>
      <c r="H135" s="24" t="s">
        <v>228</v>
      </c>
      <c r="I135" s="24"/>
      <c r="J135" s="27"/>
      <c r="K135" s="24"/>
      <c r="L135" s="24" t="s">
        <v>760</v>
      </c>
      <c r="M135" s="24" t="s">
        <v>307</v>
      </c>
      <c r="N135" s="24" t="s">
        <v>761</v>
      </c>
      <c r="O135" s="24" t="s">
        <v>762</v>
      </c>
      <c r="P135" s="24">
        <v>2017</v>
      </c>
      <c r="Q135" s="26">
        <v>43696</v>
      </c>
      <c r="R135" s="26">
        <v>43906</v>
      </c>
      <c r="S135" s="26" t="s">
        <v>90</v>
      </c>
      <c r="T135" s="28" t="s">
        <v>537</v>
      </c>
      <c r="U135" s="28" t="s">
        <v>537</v>
      </c>
      <c r="V135" s="26">
        <v>44697</v>
      </c>
      <c r="W135" s="28" t="s">
        <v>294</v>
      </c>
      <c r="X135" s="28" t="s">
        <v>295</v>
      </c>
      <c r="Y135" s="26" t="s">
        <v>103</v>
      </c>
      <c r="Z135" s="29">
        <v>5</v>
      </c>
      <c r="AA135" s="29">
        <v>4</v>
      </c>
      <c r="AB135" s="26">
        <v>44424</v>
      </c>
      <c r="AC135" s="30">
        <v>6900000</v>
      </c>
      <c r="AD135" s="30">
        <v>766667</v>
      </c>
      <c r="AE135" s="30">
        <v>-461116.66666666698</v>
      </c>
      <c r="AF135" s="30">
        <v>326600</v>
      </c>
      <c r="AG135" s="30">
        <f t="shared" si="41"/>
        <v>-134516.66666666698</v>
      </c>
      <c r="AH135" s="30">
        <v>0</v>
      </c>
      <c r="AI135" s="30">
        <f t="shared" si="42"/>
        <v>7532150.333333333</v>
      </c>
      <c r="AJ135" s="30">
        <f t="shared" si="43"/>
        <v>5175000</v>
      </c>
      <c r="AK135" s="30">
        <f t="shared" si="44"/>
        <v>575000.25</v>
      </c>
      <c r="AL135" s="30">
        <f t="shared" si="45"/>
        <v>-461116.66666666698</v>
      </c>
      <c r="AM135" s="30">
        <f t="shared" si="46"/>
        <v>326600</v>
      </c>
      <c r="AN135" s="30">
        <f t="shared" si="47"/>
        <v>-134516.66666666698</v>
      </c>
      <c r="AO135" s="30">
        <f t="shared" si="48"/>
        <v>0</v>
      </c>
      <c r="AP135" s="30">
        <f t="shared" si="49"/>
        <v>5615483.583333333</v>
      </c>
      <c r="AQ135" s="30">
        <f t="shared" si="50"/>
        <v>0</v>
      </c>
      <c r="AR135" s="26" t="s">
        <v>79</v>
      </c>
      <c r="AS135" s="26" t="s">
        <v>80</v>
      </c>
      <c r="AT135" s="26"/>
      <c r="AU135" s="26">
        <v>44697</v>
      </c>
      <c r="AV135" s="26" t="s">
        <v>296</v>
      </c>
      <c r="AW135" s="26" t="s">
        <v>80</v>
      </c>
      <c r="AX135" s="26" t="s">
        <v>83</v>
      </c>
      <c r="AY135" s="26" t="s">
        <v>105</v>
      </c>
      <c r="AZ135" s="26" t="s">
        <v>80</v>
      </c>
      <c r="BA135" s="26" t="s">
        <v>84</v>
      </c>
      <c r="BB135" s="26" t="s">
        <v>85</v>
      </c>
      <c r="BC135" s="26" t="str">
        <f t="shared" si="51"/>
        <v>E</v>
      </c>
      <c r="BD135" s="26" t="str">
        <f t="shared" ca="1" si="52"/>
        <v>27 Th,9 Bln,15 Hr</v>
      </c>
      <c r="BE135" s="29">
        <f t="shared" ca="1" si="53"/>
        <v>27</v>
      </c>
      <c r="BF135" s="29">
        <f t="shared" ca="1" si="54"/>
        <v>9</v>
      </c>
      <c r="BG135" s="29">
        <f t="shared" ca="1" si="55"/>
        <v>15</v>
      </c>
      <c r="BH135" s="26" t="str">
        <f t="shared" ca="1" si="56"/>
        <v>3 Th,3 Bln,5 Hr</v>
      </c>
      <c r="BI135" s="24">
        <f t="shared" ca="1" si="57"/>
        <v>3</v>
      </c>
      <c r="BJ135" s="24">
        <f t="shared" ca="1" si="58"/>
        <v>3</v>
      </c>
      <c r="BK135" s="26" t="str">
        <f t="shared" ca="1" si="59"/>
        <v>2 Th,8 Bln,8 Hr</v>
      </c>
      <c r="BL135" s="4" t="str">
        <f>VLOOKUP(C135,[1]dbase!$C$3:$AW$827,38,FALSE)</f>
        <v>-</v>
      </c>
    </row>
    <row r="136" spans="1:64" x14ac:dyDescent="0.25">
      <c r="A136" s="24">
        <f t="shared" si="40"/>
        <v>133</v>
      </c>
      <c r="B136" s="31" t="s">
        <v>763</v>
      </c>
      <c r="C136" s="24">
        <v>865564</v>
      </c>
      <c r="D136" s="24" t="s">
        <v>180</v>
      </c>
      <c r="E136" s="26">
        <v>31647</v>
      </c>
      <c r="F136" s="24" t="s">
        <v>65</v>
      </c>
      <c r="G136" s="24" t="s">
        <v>66</v>
      </c>
      <c r="H136" s="24" t="s">
        <v>88</v>
      </c>
      <c r="I136" s="24" t="s">
        <v>764</v>
      </c>
      <c r="J136" s="27"/>
      <c r="K136" s="24"/>
      <c r="L136" s="24"/>
      <c r="M136" s="24" t="s">
        <v>99</v>
      </c>
      <c r="N136" s="24" t="s">
        <v>765</v>
      </c>
      <c r="O136" s="24"/>
      <c r="P136" s="24" t="s">
        <v>766</v>
      </c>
      <c r="Q136" s="26">
        <v>41579</v>
      </c>
      <c r="R136" s="26">
        <v>41989</v>
      </c>
      <c r="S136" s="26" t="s">
        <v>213</v>
      </c>
      <c r="T136" s="28" t="s">
        <v>767</v>
      </c>
      <c r="U136" s="28" t="s">
        <v>768</v>
      </c>
      <c r="V136" s="26">
        <v>44090</v>
      </c>
      <c r="W136" s="28" t="s">
        <v>769</v>
      </c>
      <c r="X136" s="28" t="s">
        <v>195</v>
      </c>
      <c r="Y136" s="26" t="s">
        <v>78</v>
      </c>
      <c r="Z136" s="29">
        <v>4</v>
      </c>
      <c r="AA136" s="29">
        <v>2</v>
      </c>
      <c r="AB136" s="26">
        <v>44424</v>
      </c>
      <c r="AC136" s="30">
        <v>4900000</v>
      </c>
      <c r="AD136" s="30">
        <v>544444</v>
      </c>
      <c r="AE136" s="30">
        <v>609455.55555555597</v>
      </c>
      <c r="AF136" s="30">
        <v>-339993</v>
      </c>
      <c r="AG136" s="30">
        <f t="shared" si="41"/>
        <v>269462.55555555597</v>
      </c>
      <c r="AH136" s="30">
        <v>1871793</v>
      </c>
      <c r="AI136" s="30">
        <f t="shared" si="42"/>
        <v>7585699.555555556</v>
      </c>
      <c r="AJ136" s="30">
        <f t="shared" si="43"/>
        <v>3675000</v>
      </c>
      <c r="AK136" s="30">
        <f t="shared" si="44"/>
        <v>408333</v>
      </c>
      <c r="AL136" s="30">
        <f t="shared" si="45"/>
        <v>609455.55555555597</v>
      </c>
      <c r="AM136" s="30">
        <f t="shared" si="46"/>
        <v>-339993</v>
      </c>
      <c r="AN136" s="30">
        <f t="shared" si="47"/>
        <v>269462.55555555597</v>
      </c>
      <c r="AO136" s="30">
        <f t="shared" si="48"/>
        <v>935896.5</v>
      </c>
      <c r="AP136" s="30">
        <f t="shared" si="49"/>
        <v>5288692.055555556</v>
      </c>
      <c r="AQ136" s="30">
        <f t="shared" si="50"/>
        <v>0</v>
      </c>
      <c r="AR136" s="26" t="s">
        <v>79</v>
      </c>
      <c r="AS136" s="26" t="s">
        <v>80</v>
      </c>
      <c r="AT136" s="26"/>
      <c r="AU136" s="26" t="s">
        <v>80</v>
      </c>
      <c r="AV136" s="26" t="s">
        <v>196</v>
      </c>
      <c r="AW136" s="26" t="s">
        <v>80</v>
      </c>
      <c r="AX136" s="26" t="s">
        <v>83</v>
      </c>
      <c r="AY136" s="26" t="s">
        <v>83</v>
      </c>
      <c r="AZ136" s="26" t="s">
        <v>125</v>
      </c>
      <c r="BA136" s="26" t="s">
        <v>84</v>
      </c>
      <c r="BB136" s="26" t="s">
        <v>106</v>
      </c>
      <c r="BC136" s="26" t="str">
        <f t="shared" si="51"/>
        <v>C</v>
      </c>
      <c r="BD136" s="26" t="str">
        <f t="shared" ca="1" si="52"/>
        <v>36 Th,3 Bln,1 Hr</v>
      </c>
      <c r="BE136" s="29">
        <f t="shared" ca="1" si="53"/>
        <v>36</v>
      </c>
      <c r="BF136" s="29">
        <f t="shared" ca="1" si="54"/>
        <v>3</v>
      </c>
      <c r="BG136" s="29">
        <f t="shared" ca="1" si="55"/>
        <v>1</v>
      </c>
      <c r="BH136" s="26" t="str">
        <f t="shared" ca="1" si="56"/>
        <v>9 Th,0 Bln,23 Hr</v>
      </c>
      <c r="BI136" s="24">
        <f t="shared" ca="1" si="57"/>
        <v>9</v>
      </c>
      <c r="BJ136" s="24">
        <f t="shared" ca="1" si="58"/>
        <v>0</v>
      </c>
      <c r="BK136" s="26" t="str">
        <f t="shared" ca="1" si="59"/>
        <v>7 Th,11 Bln,8 Hr</v>
      </c>
      <c r="BL136" s="4" t="str">
        <f>VLOOKUP(C136,[1]dbase!$C$3:$AW$827,38,FALSE)</f>
        <v>-</v>
      </c>
    </row>
    <row r="137" spans="1:64" x14ac:dyDescent="0.25">
      <c r="A137" s="24">
        <f t="shared" si="40"/>
        <v>134</v>
      </c>
      <c r="B137" s="31" t="s">
        <v>770</v>
      </c>
      <c r="C137" s="24">
        <v>676011</v>
      </c>
      <c r="D137" s="24" t="s">
        <v>771</v>
      </c>
      <c r="E137" s="26">
        <v>24644</v>
      </c>
      <c r="F137" s="24" t="s">
        <v>65</v>
      </c>
      <c r="G137" s="24" t="s">
        <v>66</v>
      </c>
      <c r="H137" s="24" t="s">
        <v>133</v>
      </c>
      <c r="I137" s="24" t="s">
        <v>772</v>
      </c>
      <c r="J137" s="27" t="s">
        <v>773</v>
      </c>
      <c r="K137" s="24"/>
      <c r="L137" s="24"/>
      <c r="M137" s="24" t="s">
        <v>109</v>
      </c>
      <c r="N137" s="24" t="s">
        <v>774</v>
      </c>
      <c r="O137" s="24"/>
      <c r="P137" s="24" t="s">
        <v>80</v>
      </c>
      <c r="Q137" s="26">
        <v>43374</v>
      </c>
      <c r="R137" s="26">
        <v>43374</v>
      </c>
      <c r="S137" s="26" t="s">
        <v>90</v>
      </c>
      <c r="T137" s="28" t="s">
        <v>289</v>
      </c>
      <c r="U137" s="28" t="s">
        <v>289</v>
      </c>
      <c r="V137" s="26">
        <v>44105</v>
      </c>
      <c r="W137" s="28" t="s">
        <v>139</v>
      </c>
      <c r="X137" s="28" t="s">
        <v>140</v>
      </c>
      <c r="Y137" s="26" t="s">
        <v>78</v>
      </c>
      <c r="Z137" s="29">
        <v>6</v>
      </c>
      <c r="AA137" s="29">
        <v>2</v>
      </c>
      <c r="AB137" s="26">
        <v>44424</v>
      </c>
      <c r="AC137" s="30">
        <v>4900000</v>
      </c>
      <c r="AD137" s="30">
        <v>544444</v>
      </c>
      <c r="AE137" s="30">
        <v>0</v>
      </c>
      <c r="AF137" s="30">
        <v>772555.55555555597</v>
      </c>
      <c r="AG137" s="30">
        <f t="shared" si="41"/>
        <v>772555.55555555597</v>
      </c>
      <c r="AH137" s="30">
        <v>0</v>
      </c>
      <c r="AI137" s="30">
        <f t="shared" si="42"/>
        <v>6216999.555555556</v>
      </c>
      <c r="AJ137" s="30">
        <f t="shared" si="43"/>
        <v>2450000</v>
      </c>
      <c r="AK137" s="30">
        <f t="shared" si="44"/>
        <v>0</v>
      </c>
      <c r="AL137" s="30">
        <f t="shared" si="45"/>
        <v>0</v>
      </c>
      <c r="AM137" s="30">
        <f t="shared" si="46"/>
        <v>0</v>
      </c>
      <c r="AN137" s="30">
        <f t="shared" si="47"/>
        <v>0</v>
      </c>
      <c r="AO137" s="30">
        <f t="shared" si="48"/>
        <v>0</v>
      </c>
      <c r="AP137" s="30">
        <f t="shared" si="49"/>
        <v>2450000</v>
      </c>
      <c r="AQ137" s="30">
        <f t="shared" si="50"/>
        <v>1922100</v>
      </c>
      <c r="AR137" s="26" t="s">
        <v>79</v>
      </c>
      <c r="AS137" s="26" t="s">
        <v>114</v>
      </c>
      <c r="AT137" s="24" t="s">
        <v>172</v>
      </c>
      <c r="AU137" s="26">
        <v>44433</v>
      </c>
      <c r="AV137" s="26" t="s">
        <v>141</v>
      </c>
      <c r="AW137" s="26" t="s">
        <v>80</v>
      </c>
      <c r="AX137" s="26" t="s">
        <v>82</v>
      </c>
      <c r="AY137" s="26" t="s">
        <v>82</v>
      </c>
      <c r="AZ137" s="26" t="s">
        <v>80</v>
      </c>
      <c r="BA137" s="26" t="s">
        <v>84</v>
      </c>
      <c r="BB137" s="26" t="s">
        <v>85</v>
      </c>
      <c r="BC137" s="26" t="str">
        <f t="shared" si="51"/>
        <v>C</v>
      </c>
      <c r="BD137" s="26" t="str">
        <f t="shared" ca="1" si="52"/>
        <v>55 Th,5 Bln,3 Hr</v>
      </c>
      <c r="BE137" s="29">
        <f t="shared" ca="1" si="53"/>
        <v>55</v>
      </c>
      <c r="BF137" s="29">
        <f t="shared" ca="1" si="54"/>
        <v>5</v>
      </c>
      <c r="BG137" s="29">
        <f t="shared" ca="1" si="55"/>
        <v>3</v>
      </c>
      <c r="BH137" s="26" t="str">
        <f t="shared" ca="1" si="56"/>
        <v>4 Th,1 Bln,23 Hr</v>
      </c>
      <c r="BI137" s="24">
        <f t="shared" ca="1" si="57"/>
        <v>4</v>
      </c>
      <c r="BJ137" s="24">
        <f t="shared" ca="1" si="58"/>
        <v>1</v>
      </c>
      <c r="BK137" s="26" t="str">
        <f t="shared" ca="1" si="59"/>
        <v>4 Th,1 Bln,23 Hr</v>
      </c>
      <c r="BL137" s="4" t="str">
        <f>VLOOKUP(C137,[1]dbase!$C$3:$AW$827,38,FALSE)</f>
        <v>H</v>
      </c>
    </row>
    <row r="138" spans="1:64" x14ac:dyDescent="0.25">
      <c r="A138" s="24">
        <f t="shared" si="40"/>
        <v>135</v>
      </c>
      <c r="B138" s="31" t="s">
        <v>775</v>
      </c>
      <c r="C138" s="24">
        <v>875687</v>
      </c>
      <c r="D138" s="24" t="s">
        <v>776</v>
      </c>
      <c r="E138" s="26">
        <v>31815</v>
      </c>
      <c r="F138" s="24" t="s">
        <v>65</v>
      </c>
      <c r="G138" s="24" t="s">
        <v>66</v>
      </c>
      <c r="H138" s="24" t="s">
        <v>228</v>
      </c>
      <c r="I138" s="24" t="s">
        <v>777</v>
      </c>
      <c r="J138" s="27" t="s">
        <v>778</v>
      </c>
      <c r="K138" s="24" t="s">
        <v>779</v>
      </c>
      <c r="L138" s="24" t="s">
        <v>780</v>
      </c>
      <c r="M138" s="24" t="s">
        <v>70</v>
      </c>
      <c r="N138" s="24" t="s">
        <v>411</v>
      </c>
      <c r="O138" s="24" t="s">
        <v>163</v>
      </c>
      <c r="P138" s="24">
        <v>2012</v>
      </c>
      <c r="Q138" s="26">
        <v>42888</v>
      </c>
      <c r="R138" s="26">
        <v>43116</v>
      </c>
      <c r="S138" s="26" t="s">
        <v>90</v>
      </c>
      <c r="T138" s="28" t="s">
        <v>781</v>
      </c>
      <c r="U138" s="28" t="s">
        <v>781</v>
      </c>
      <c r="V138" s="26">
        <v>44410</v>
      </c>
      <c r="W138" s="28" t="s">
        <v>154</v>
      </c>
      <c r="X138" s="28" t="s">
        <v>155</v>
      </c>
      <c r="Y138" s="26" t="s">
        <v>78</v>
      </c>
      <c r="Z138" s="29">
        <v>5</v>
      </c>
      <c r="AA138" s="29">
        <v>4</v>
      </c>
      <c r="AB138" s="26">
        <v>44424</v>
      </c>
      <c r="AC138" s="30">
        <v>6900000</v>
      </c>
      <c r="AD138" s="30">
        <v>766667</v>
      </c>
      <c r="AE138" s="30">
        <v>442183.33333333302</v>
      </c>
      <c r="AF138" s="30">
        <v>653200</v>
      </c>
      <c r="AG138" s="30">
        <f t="shared" si="41"/>
        <v>1095383.333333333</v>
      </c>
      <c r="AH138" s="30">
        <v>0</v>
      </c>
      <c r="AI138" s="30">
        <f t="shared" si="42"/>
        <v>8762050.3333333321</v>
      </c>
      <c r="AJ138" s="30">
        <f t="shared" si="43"/>
        <v>3450000</v>
      </c>
      <c r="AK138" s="30">
        <f t="shared" si="44"/>
        <v>0</v>
      </c>
      <c r="AL138" s="30">
        <f t="shared" si="45"/>
        <v>0</v>
      </c>
      <c r="AM138" s="30">
        <f t="shared" si="46"/>
        <v>0</v>
      </c>
      <c r="AN138" s="30">
        <f t="shared" si="47"/>
        <v>0</v>
      </c>
      <c r="AO138" s="30">
        <f t="shared" si="48"/>
        <v>0</v>
      </c>
      <c r="AP138" s="30">
        <f t="shared" si="49"/>
        <v>3450000</v>
      </c>
      <c r="AQ138" s="30">
        <f t="shared" si="50"/>
        <v>922100</v>
      </c>
      <c r="AR138" s="26" t="s">
        <v>79</v>
      </c>
      <c r="AS138" s="32" t="s">
        <v>114</v>
      </c>
      <c r="AT138" s="32" t="s">
        <v>156</v>
      </c>
      <c r="AU138" s="32">
        <v>44743</v>
      </c>
      <c r="AV138" s="26" t="s">
        <v>157</v>
      </c>
      <c r="AW138" s="26" t="s">
        <v>158</v>
      </c>
      <c r="AX138" s="26" t="s">
        <v>83</v>
      </c>
      <c r="AY138" s="26" t="s">
        <v>83</v>
      </c>
      <c r="AZ138" s="26" t="s">
        <v>80</v>
      </c>
      <c r="BA138" s="26" t="s">
        <v>84</v>
      </c>
      <c r="BB138" s="26" t="s">
        <v>85</v>
      </c>
      <c r="BC138" s="26" t="str">
        <f t="shared" si="51"/>
        <v>F</v>
      </c>
      <c r="BD138" s="26" t="str">
        <f t="shared" ca="1" si="52"/>
        <v>35 Th,9 Bln,17 Hr</v>
      </c>
      <c r="BE138" s="29">
        <f t="shared" ca="1" si="53"/>
        <v>35</v>
      </c>
      <c r="BF138" s="29">
        <f t="shared" ca="1" si="54"/>
        <v>9</v>
      </c>
      <c r="BG138" s="29">
        <f t="shared" ca="1" si="55"/>
        <v>17</v>
      </c>
      <c r="BH138" s="26" t="str">
        <f t="shared" ca="1" si="56"/>
        <v>5 Th,5 Bln,22 Hr</v>
      </c>
      <c r="BI138" s="24">
        <f t="shared" ca="1" si="57"/>
        <v>5</v>
      </c>
      <c r="BJ138" s="24">
        <f t="shared" ca="1" si="58"/>
        <v>5</v>
      </c>
      <c r="BK138" s="26" t="str">
        <f t="shared" ca="1" si="59"/>
        <v>4 Th,10 Bln,8 Hr</v>
      </c>
      <c r="BL138" s="4" t="str">
        <f>VLOOKUP(C138,[1]dbase!$C$3:$AW$827,38,FALSE)</f>
        <v>H</v>
      </c>
    </row>
    <row r="139" spans="1:64" x14ac:dyDescent="0.25">
      <c r="A139" s="24">
        <f t="shared" si="40"/>
        <v>136</v>
      </c>
      <c r="B139" s="33" t="s">
        <v>782</v>
      </c>
      <c r="C139" s="24">
        <v>965864</v>
      </c>
      <c r="D139" s="24" t="s">
        <v>406</v>
      </c>
      <c r="E139" s="26">
        <v>35144</v>
      </c>
      <c r="F139" s="24" t="s">
        <v>65</v>
      </c>
      <c r="G139" s="24" t="s">
        <v>66</v>
      </c>
      <c r="H139" s="24" t="s">
        <v>228</v>
      </c>
      <c r="I139" s="24" t="s">
        <v>783</v>
      </c>
      <c r="J139" s="27" t="s">
        <v>784</v>
      </c>
      <c r="K139" s="24"/>
      <c r="L139" s="24"/>
      <c r="M139" s="24" t="s">
        <v>136</v>
      </c>
      <c r="N139" s="24" t="s">
        <v>71</v>
      </c>
      <c r="O139" s="24" t="s">
        <v>72</v>
      </c>
      <c r="P139" s="24">
        <v>2017</v>
      </c>
      <c r="Q139" s="26">
        <v>43313</v>
      </c>
      <c r="R139" s="26">
        <v>43525</v>
      </c>
      <c r="S139" s="26" t="s">
        <v>90</v>
      </c>
      <c r="T139" s="28" t="s">
        <v>785</v>
      </c>
      <c r="U139" s="28" t="s">
        <v>785</v>
      </c>
      <c r="V139" s="26">
        <v>44760</v>
      </c>
      <c r="W139" s="28" t="s">
        <v>434</v>
      </c>
      <c r="X139" s="28" t="s">
        <v>113</v>
      </c>
      <c r="Y139" s="26" t="s">
        <v>78</v>
      </c>
      <c r="Z139" s="29">
        <v>5</v>
      </c>
      <c r="AA139" s="29">
        <v>3</v>
      </c>
      <c r="AB139" s="26">
        <v>44424</v>
      </c>
      <c r="AC139" s="30">
        <v>5900000</v>
      </c>
      <c r="AD139" s="30">
        <v>655556</v>
      </c>
      <c r="AE139" s="30">
        <v>-36030.555555555969</v>
      </c>
      <c r="AF139" s="30">
        <v>596850</v>
      </c>
      <c r="AG139" s="30">
        <f t="shared" si="41"/>
        <v>560819.44444444403</v>
      </c>
      <c r="AH139" s="30">
        <v>0</v>
      </c>
      <c r="AI139" s="30">
        <f t="shared" si="42"/>
        <v>7116375.444444444</v>
      </c>
      <c r="AJ139" s="30">
        <f t="shared" si="43"/>
        <v>4425000</v>
      </c>
      <c r="AK139" s="30">
        <f t="shared" si="44"/>
        <v>491667</v>
      </c>
      <c r="AL139" s="30">
        <f t="shared" si="45"/>
        <v>-36030.555555555969</v>
      </c>
      <c r="AM139" s="30">
        <f t="shared" si="46"/>
        <v>596850</v>
      </c>
      <c r="AN139" s="30">
        <f t="shared" si="47"/>
        <v>560819.44444444403</v>
      </c>
      <c r="AO139" s="30">
        <f t="shared" si="48"/>
        <v>0</v>
      </c>
      <c r="AP139" s="30">
        <f t="shared" si="49"/>
        <v>5477486.444444444</v>
      </c>
      <c r="AQ139" s="30">
        <f t="shared" si="50"/>
        <v>0</v>
      </c>
      <c r="AR139" s="26" t="s">
        <v>79</v>
      </c>
      <c r="AS139" s="26" t="s">
        <v>80</v>
      </c>
      <c r="AT139" s="26"/>
      <c r="AU139" s="26" t="s">
        <v>80</v>
      </c>
      <c r="AV139" s="26" t="s">
        <v>116</v>
      </c>
      <c r="AW139" s="26" t="s">
        <v>95</v>
      </c>
      <c r="AX139" s="26" t="s">
        <v>83</v>
      </c>
      <c r="AY139" s="26" t="s">
        <v>83</v>
      </c>
      <c r="AZ139" s="26" t="s">
        <v>80</v>
      </c>
      <c r="BA139" s="26" t="s">
        <v>84</v>
      </c>
      <c r="BB139" s="26" t="s">
        <v>85</v>
      </c>
      <c r="BC139" s="26" t="str">
        <f t="shared" si="51"/>
        <v>D</v>
      </c>
      <c r="BD139" s="26" t="str">
        <f t="shared" ca="1" si="52"/>
        <v>26 Th,8 Bln,4 Hr</v>
      </c>
      <c r="BE139" s="29">
        <f t="shared" ca="1" si="53"/>
        <v>26</v>
      </c>
      <c r="BF139" s="29">
        <f t="shared" ca="1" si="54"/>
        <v>8</v>
      </c>
      <c r="BG139" s="29">
        <f t="shared" ca="1" si="55"/>
        <v>4</v>
      </c>
      <c r="BH139" s="26" t="str">
        <f t="shared" ca="1" si="56"/>
        <v>4 Th,3 Bln,23 Hr</v>
      </c>
      <c r="BI139" s="24">
        <f t="shared" ca="1" si="57"/>
        <v>4</v>
      </c>
      <c r="BJ139" s="24">
        <f t="shared" ca="1" si="58"/>
        <v>3</v>
      </c>
      <c r="BK139" s="26" t="str">
        <f t="shared" ca="1" si="59"/>
        <v>3 Th,8 Bln,23 Hr</v>
      </c>
      <c r="BL139" s="4" t="str">
        <f>VLOOKUP(C139,[1]dbase!$C$3:$AW$827,38,FALSE)</f>
        <v>-</v>
      </c>
    </row>
    <row r="140" spans="1:64" x14ac:dyDescent="0.25">
      <c r="A140" s="24">
        <f t="shared" si="40"/>
        <v>137</v>
      </c>
      <c r="B140" s="31" t="s">
        <v>786</v>
      </c>
      <c r="C140" s="24">
        <v>725989</v>
      </c>
      <c r="D140" s="24" t="s">
        <v>174</v>
      </c>
      <c r="E140" s="26">
        <v>26647</v>
      </c>
      <c r="F140" s="24" t="s">
        <v>65</v>
      </c>
      <c r="G140" s="24" t="s">
        <v>66</v>
      </c>
      <c r="H140" s="24" t="s">
        <v>133</v>
      </c>
      <c r="I140" s="24" t="s">
        <v>787</v>
      </c>
      <c r="J140" s="27" t="s">
        <v>788</v>
      </c>
      <c r="K140" s="24"/>
      <c r="L140" s="24"/>
      <c r="M140" s="24" t="s">
        <v>109</v>
      </c>
      <c r="N140" s="24" t="s">
        <v>80</v>
      </c>
      <c r="O140" s="24"/>
      <c r="P140" s="24" t="s">
        <v>80</v>
      </c>
      <c r="Q140" s="26">
        <v>43374</v>
      </c>
      <c r="R140" s="26">
        <v>43374</v>
      </c>
      <c r="S140" s="26" t="s">
        <v>90</v>
      </c>
      <c r="T140" s="28" t="s">
        <v>289</v>
      </c>
      <c r="U140" s="28" t="s">
        <v>289</v>
      </c>
      <c r="V140" s="26">
        <v>44105</v>
      </c>
      <c r="W140" s="28" t="s">
        <v>139</v>
      </c>
      <c r="X140" s="28" t="s">
        <v>140</v>
      </c>
      <c r="Y140" s="26" t="s">
        <v>78</v>
      </c>
      <c r="Z140" s="29">
        <v>6</v>
      </c>
      <c r="AA140" s="29">
        <v>1</v>
      </c>
      <c r="AB140" s="26">
        <v>44424</v>
      </c>
      <c r="AC140" s="30">
        <v>4500000</v>
      </c>
      <c r="AD140" s="30">
        <v>500000</v>
      </c>
      <c r="AE140" s="30">
        <v>0</v>
      </c>
      <c r="AF140" s="30">
        <v>69400</v>
      </c>
      <c r="AG140" s="30">
        <f t="shared" si="41"/>
        <v>69400</v>
      </c>
      <c r="AH140" s="30">
        <v>0</v>
      </c>
      <c r="AI140" s="30">
        <f t="shared" si="42"/>
        <v>5069400</v>
      </c>
      <c r="AJ140" s="30">
        <f t="shared" si="43"/>
        <v>2250000</v>
      </c>
      <c r="AK140" s="30">
        <f t="shared" si="44"/>
        <v>0</v>
      </c>
      <c r="AL140" s="30">
        <f t="shared" si="45"/>
        <v>0</v>
      </c>
      <c r="AM140" s="30">
        <f t="shared" si="46"/>
        <v>0</v>
      </c>
      <c r="AN140" s="30">
        <f t="shared" si="47"/>
        <v>0</v>
      </c>
      <c r="AO140" s="30">
        <f t="shared" si="48"/>
        <v>0</v>
      </c>
      <c r="AP140" s="30">
        <f t="shared" si="49"/>
        <v>2250000</v>
      </c>
      <c r="AQ140" s="30">
        <f t="shared" si="50"/>
        <v>2122100</v>
      </c>
      <c r="AR140" s="26" t="s">
        <v>79</v>
      </c>
      <c r="AS140" s="26" t="s">
        <v>114</v>
      </c>
      <c r="AT140" s="26"/>
      <c r="AU140" s="26">
        <v>44516</v>
      </c>
      <c r="AV140" s="26" t="s">
        <v>141</v>
      </c>
      <c r="AW140" s="26" t="s">
        <v>80</v>
      </c>
      <c r="AX140" s="26" t="s">
        <v>82</v>
      </c>
      <c r="AY140" s="26" t="s">
        <v>82</v>
      </c>
      <c r="AZ140" s="26" t="s">
        <v>80</v>
      </c>
      <c r="BA140" s="26" t="s">
        <v>84</v>
      </c>
      <c r="BB140" s="26" t="s">
        <v>85</v>
      </c>
      <c r="BC140" s="26" t="str">
        <f t="shared" si="51"/>
        <v>C</v>
      </c>
      <c r="BD140" s="26" t="str">
        <f t="shared" ca="1" si="52"/>
        <v>49 Th,11 Bln,10 Hr</v>
      </c>
      <c r="BE140" s="29">
        <f t="shared" ca="1" si="53"/>
        <v>49</v>
      </c>
      <c r="BF140" s="29">
        <f t="shared" ca="1" si="54"/>
        <v>11</v>
      </c>
      <c r="BG140" s="29">
        <f t="shared" ca="1" si="55"/>
        <v>10</v>
      </c>
      <c r="BH140" s="26" t="str">
        <f t="shared" ca="1" si="56"/>
        <v>4 Th,1 Bln,23 Hr</v>
      </c>
      <c r="BI140" s="24">
        <f t="shared" ca="1" si="57"/>
        <v>4</v>
      </c>
      <c r="BJ140" s="24">
        <f t="shared" ca="1" si="58"/>
        <v>1</v>
      </c>
      <c r="BK140" s="26" t="str">
        <f t="shared" ca="1" si="59"/>
        <v>4 Th,1 Bln,23 Hr</v>
      </c>
      <c r="BL140" s="4" t="str">
        <f>VLOOKUP(C140,[1]dbase!$C$3:$AW$827,38,FALSE)</f>
        <v>H</v>
      </c>
    </row>
    <row r="141" spans="1:64" x14ac:dyDescent="0.25">
      <c r="A141" s="24">
        <f t="shared" si="40"/>
        <v>138</v>
      </c>
      <c r="B141" s="31" t="s">
        <v>789</v>
      </c>
      <c r="C141" s="24">
        <v>855554</v>
      </c>
      <c r="D141" s="24" t="s">
        <v>349</v>
      </c>
      <c r="E141" s="26">
        <v>31361</v>
      </c>
      <c r="F141" s="24" t="s">
        <v>65</v>
      </c>
      <c r="G141" s="24" t="s">
        <v>66</v>
      </c>
      <c r="H141" s="24" t="s">
        <v>67</v>
      </c>
      <c r="I141" s="24" t="s">
        <v>790</v>
      </c>
      <c r="J141" s="27"/>
      <c r="K141" s="24"/>
      <c r="L141" s="24"/>
      <c r="M141" s="24" t="s">
        <v>109</v>
      </c>
      <c r="N141" s="24" t="s">
        <v>791</v>
      </c>
      <c r="O141" s="24"/>
      <c r="P141" s="24" t="s">
        <v>792</v>
      </c>
      <c r="Q141" s="26">
        <v>41579</v>
      </c>
      <c r="R141" s="26">
        <v>41989</v>
      </c>
      <c r="S141" s="26" t="s">
        <v>90</v>
      </c>
      <c r="T141" s="28" t="s">
        <v>793</v>
      </c>
      <c r="U141" s="28" t="s">
        <v>793</v>
      </c>
      <c r="V141" s="26" t="s">
        <v>80</v>
      </c>
      <c r="W141" s="28" t="s">
        <v>130</v>
      </c>
      <c r="X141" s="28" t="s">
        <v>123</v>
      </c>
      <c r="Y141" s="26" t="s">
        <v>78</v>
      </c>
      <c r="Z141" s="29">
        <v>6</v>
      </c>
      <c r="AA141" s="29">
        <v>2</v>
      </c>
      <c r="AB141" s="26">
        <v>44424</v>
      </c>
      <c r="AC141" s="30">
        <v>4900000</v>
      </c>
      <c r="AD141" s="30">
        <v>544444</v>
      </c>
      <c r="AE141" s="30">
        <v>521505.55555555597</v>
      </c>
      <c r="AF141" s="30">
        <v>152000</v>
      </c>
      <c r="AG141" s="30">
        <f t="shared" si="41"/>
        <v>673505.55555555597</v>
      </c>
      <c r="AH141" s="30">
        <v>0</v>
      </c>
      <c r="AI141" s="30">
        <f t="shared" si="42"/>
        <v>6117949.555555556</v>
      </c>
      <c r="AJ141" s="30">
        <f t="shared" si="43"/>
        <v>3675000</v>
      </c>
      <c r="AK141" s="30">
        <f t="shared" si="44"/>
        <v>408333</v>
      </c>
      <c r="AL141" s="30">
        <f t="shared" si="45"/>
        <v>521505.55555555597</v>
      </c>
      <c r="AM141" s="30">
        <f t="shared" si="46"/>
        <v>152000</v>
      </c>
      <c r="AN141" s="30">
        <f t="shared" si="47"/>
        <v>673505.55555555597</v>
      </c>
      <c r="AO141" s="30">
        <f t="shared" si="48"/>
        <v>0</v>
      </c>
      <c r="AP141" s="30">
        <f t="shared" si="49"/>
        <v>4756838.555555556</v>
      </c>
      <c r="AQ141" s="30">
        <f t="shared" si="50"/>
        <v>0</v>
      </c>
      <c r="AR141" s="26" t="s">
        <v>79</v>
      </c>
      <c r="AS141" s="26" t="s">
        <v>80</v>
      </c>
      <c r="AT141" s="26"/>
      <c r="AU141" s="26" t="s">
        <v>80</v>
      </c>
      <c r="AV141" s="26" t="s">
        <v>124</v>
      </c>
      <c r="AW141" s="26" t="s">
        <v>80</v>
      </c>
      <c r="AX141" s="26" t="s">
        <v>82</v>
      </c>
      <c r="AY141" s="26" t="s">
        <v>82</v>
      </c>
      <c r="AZ141" s="26" t="s">
        <v>125</v>
      </c>
      <c r="BA141" s="26" t="s">
        <v>84</v>
      </c>
      <c r="BB141" s="26" t="s">
        <v>85</v>
      </c>
      <c r="BC141" s="26" t="str">
        <f t="shared" si="51"/>
        <v>C</v>
      </c>
      <c r="BD141" s="26" t="str">
        <f t="shared" ca="1" si="52"/>
        <v>37 Th,0 Bln,14 Hr</v>
      </c>
      <c r="BE141" s="29">
        <f t="shared" ca="1" si="53"/>
        <v>37</v>
      </c>
      <c r="BF141" s="29">
        <f t="shared" ca="1" si="54"/>
        <v>0</v>
      </c>
      <c r="BG141" s="29">
        <f t="shared" ca="1" si="55"/>
        <v>14</v>
      </c>
      <c r="BH141" s="26" t="str">
        <f t="shared" ca="1" si="56"/>
        <v>9 Th,0 Bln,23 Hr</v>
      </c>
      <c r="BI141" s="24">
        <f t="shared" ca="1" si="57"/>
        <v>9</v>
      </c>
      <c r="BJ141" s="24">
        <f t="shared" ca="1" si="58"/>
        <v>0</v>
      </c>
      <c r="BK141" s="26" t="str">
        <f t="shared" ca="1" si="59"/>
        <v>7 Th,11 Bln,8 Hr</v>
      </c>
      <c r="BL141" s="4" t="str">
        <f>VLOOKUP(C141,[1]dbase!$C$3:$AW$827,38,FALSE)</f>
        <v>-</v>
      </c>
    </row>
    <row r="142" spans="1:64" x14ac:dyDescent="0.25">
      <c r="A142" s="24">
        <f t="shared" si="40"/>
        <v>139</v>
      </c>
      <c r="B142" s="31" t="s">
        <v>794</v>
      </c>
      <c r="C142" s="24">
        <v>935733</v>
      </c>
      <c r="D142" s="24" t="s">
        <v>795</v>
      </c>
      <c r="E142" s="26">
        <v>34187</v>
      </c>
      <c r="F142" s="24" t="s">
        <v>167</v>
      </c>
      <c r="G142" s="24" t="s">
        <v>66</v>
      </c>
      <c r="H142" s="24" t="s">
        <v>67</v>
      </c>
      <c r="I142" s="24" t="s">
        <v>796</v>
      </c>
      <c r="J142" s="27"/>
      <c r="K142" s="24" t="s">
        <v>797</v>
      </c>
      <c r="L142" s="24"/>
      <c r="M142" s="24" t="s">
        <v>623</v>
      </c>
      <c r="N142" s="24" t="s">
        <v>798</v>
      </c>
      <c r="O142" s="24"/>
      <c r="P142" s="24">
        <v>2012</v>
      </c>
      <c r="Q142" s="26">
        <v>42932</v>
      </c>
      <c r="R142" s="26">
        <v>43055</v>
      </c>
      <c r="S142" s="26" t="s">
        <v>90</v>
      </c>
      <c r="T142" s="28" t="s">
        <v>799</v>
      </c>
      <c r="U142" s="28" t="s">
        <v>799</v>
      </c>
      <c r="V142" s="26">
        <v>44104</v>
      </c>
      <c r="W142" s="28" t="s">
        <v>800</v>
      </c>
      <c r="X142" s="28" t="s">
        <v>272</v>
      </c>
      <c r="Y142" s="26" t="s">
        <v>103</v>
      </c>
      <c r="Z142" s="29">
        <v>6</v>
      </c>
      <c r="AA142" s="34">
        <v>1</v>
      </c>
      <c r="AB142" s="26">
        <v>44424</v>
      </c>
      <c r="AC142" s="30">
        <v>4500000</v>
      </c>
      <c r="AD142" s="30">
        <v>500000</v>
      </c>
      <c r="AE142" s="30">
        <v>495100</v>
      </c>
      <c r="AF142" s="30">
        <v>152000</v>
      </c>
      <c r="AG142" s="30">
        <f t="shared" si="41"/>
        <v>647100</v>
      </c>
      <c r="AH142" s="30">
        <v>0</v>
      </c>
      <c r="AI142" s="30">
        <f t="shared" si="42"/>
        <v>5647100</v>
      </c>
      <c r="AJ142" s="30">
        <f t="shared" si="43"/>
        <v>2250000</v>
      </c>
      <c r="AK142" s="30">
        <f t="shared" si="44"/>
        <v>0</v>
      </c>
      <c r="AL142" s="30">
        <f t="shared" si="45"/>
        <v>0</v>
      </c>
      <c r="AM142" s="30">
        <f t="shared" si="46"/>
        <v>0</v>
      </c>
      <c r="AN142" s="30">
        <f t="shared" si="47"/>
        <v>0</v>
      </c>
      <c r="AO142" s="30">
        <f t="shared" si="48"/>
        <v>0</v>
      </c>
      <c r="AP142" s="30">
        <f t="shared" si="49"/>
        <v>2250000</v>
      </c>
      <c r="AQ142" s="30">
        <f t="shared" si="50"/>
        <v>2122100</v>
      </c>
      <c r="AR142" s="26" t="s">
        <v>79</v>
      </c>
      <c r="AS142" s="26" t="s">
        <v>114</v>
      </c>
      <c r="AT142" s="24" t="s">
        <v>172</v>
      </c>
      <c r="AU142" s="26">
        <v>44433</v>
      </c>
      <c r="AV142" s="26" t="s">
        <v>273</v>
      </c>
      <c r="AW142" s="26" t="s">
        <v>80</v>
      </c>
      <c r="AX142" s="26" t="s">
        <v>105</v>
      </c>
      <c r="AY142" s="26" t="s">
        <v>105</v>
      </c>
      <c r="AZ142" s="26" t="s">
        <v>80</v>
      </c>
      <c r="BA142" s="26" t="s">
        <v>84</v>
      </c>
      <c r="BB142" s="26" t="s">
        <v>106</v>
      </c>
      <c r="BC142" s="26" t="str">
        <f t="shared" si="51"/>
        <v>C</v>
      </c>
      <c r="BD142" s="26" t="str">
        <f t="shared" ca="1" si="52"/>
        <v>29 Th,3 Bln,18 Hr</v>
      </c>
      <c r="BE142" s="29">
        <f t="shared" ca="1" si="53"/>
        <v>29</v>
      </c>
      <c r="BF142" s="29">
        <f t="shared" ca="1" si="54"/>
        <v>3</v>
      </c>
      <c r="BG142" s="29">
        <f t="shared" ca="1" si="55"/>
        <v>18</v>
      </c>
      <c r="BH142" s="26" t="str">
        <f t="shared" ca="1" si="56"/>
        <v>5 Th,4 Bln,8 Hr</v>
      </c>
      <c r="BI142" s="24">
        <f t="shared" ca="1" si="57"/>
        <v>5</v>
      </c>
      <c r="BJ142" s="24">
        <f t="shared" ca="1" si="58"/>
        <v>4</v>
      </c>
      <c r="BK142" s="26" t="str">
        <f t="shared" ca="1" si="59"/>
        <v>5 Th,0 Bln,8 Hr</v>
      </c>
      <c r="BL142" s="4" t="str">
        <f>VLOOKUP(C142,[1]dbase!$C$3:$AW$827,38,FALSE)</f>
        <v>H</v>
      </c>
    </row>
    <row r="143" spans="1:64" x14ac:dyDescent="0.25">
      <c r="A143" s="24">
        <f t="shared" si="40"/>
        <v>140</v>
      </c>
      <c r="B143" s="31" t="s">
        <v>801</v>
      </c>
      <c r="C143" s="24">
        <v>845761</v>
      </c>
      <c r="D143" s="24" t="s">
        <v>87</v>
      </c>
      <c r="E143" s="26">
        <v>30827</v>
      </c>
      <c r="F143" s="24" t="s">
        <v>65</v>
      </c>
      <c r="G143" s="24" t="s">
        <v>66</v>
      </c>
      <c r="H143" s="24" t="s">
        <v>228</v>
      </c>
      <c r="I143" s="24" t="s">
        <v>802</v>
      </c>
      <c r="J143" s="27"/>
      <c r="K143" s="24"/>
      <c r="L143" s="24"/>
      <c r="M143" s="24" t="s">
        <v>109</v>
      </c>
      <c r="N143" s="24" t="s">
        <v>120</v>
      </c>
      <c r="O143" s="24"/>
      <c r="P143" s="24">
        <v>2003</v>
      </c>
      <c r="Q143" s="26">
        <v>42932</v>
      </c>
      <c r="R143" s="26">
        <v>43055</v>
      </c>
      <c r="S143" s="26" t="s">
        <v>90</v>
      </c>
      <c r="T143" s="28" t="s">
        <v>803</v>
      </c>
      <c r="U143" s="28" t="s">
        <v>803</v>
      </c>
      <c r="V143" s="26" t="s">
        <v>80</v>
      </c>
      <c r="W143" s="28" t="s">
        <v>145</v>
      </c>
      <c r="X143" s="28" t="s">
        <v>146</v>
      </c>
      <c r="Y143" s="26" t="s">
        <v>78</v>
      </c>
      <c r="Z143" s="29">
        <v>6</v>
      </c>
      <c r="AA143" s="29">
        <v>1</v>
      </c>
      <c r="AB143" s="26">
        <v>44424</v>
      </c>
      <c r="AC143" s="30">
        <v>4500000</v>
      </c>
      <c r="AD143" s="30">
        <v>500000</v>
      </c>
      <c r="AE143" s="30">
        <v>291100</v>
      </c>
      <c r="AF143" s="30">
        <v>152000</v>
      </c>
      <c r="AG143" s="30">
        <f t="shared" si="41"/>
        <v>443100</v>
      </c>
      <c r="AH143" s="30">
        <v>0</v>
      </c>
      <c r="AI143" s="30">
        <f t="shared" si="42"/>
        <v>5443100</v>
      </c>
      <c r="AJ143" s="30">
        <f t="shared" si="43"/>
        <v>3375000</v>
      </c>
      <c r="AK143" s="30">
        <f t="shared" si="44"/>
        <v>375000</v>
      </c>
      <c r="AL143" s="30">
        <f t="shared" si="45"/>
        <v>291100</v>
      </c>
      <c r="AM143" s="30">
        <f t="shared" si="46"/>
        <v>152000</v>
      </c>
      <c r="AN143" s="30">
        <f t="shared" si="47"/>
        <v>443100</v>
      </c>
      <c r="AO143" s="30">
        <f t="shared" si="48"/>
        <v>0</v>
      </c>
      <c r="AP143" s="30">
        <f t="shared" si="49"/>
        <v>4193100</v>
      </c>
      <c r="AQ143" s="30">
        <f t="shared" si="50"/>
        <v>179000</v>
      </c>
      <c r="AR143" s="24" t="s">
        <v>79</v>
      </c>
      <c r="AS143" s="24" t="s">
        <v>80</v>
      </c>
      <c r="AT143" s="24"/>
      <c r="AU143" s="26" t="s">
        <v>80</v>
      </c>
      <c r="AV143" s="24" t="s">
        <v>147</v>
      </c>
      <c r="AW143" s="24" t="s">
        <v>80</v>
      </c>
      <c r="AX143" s="24" t="s">
        <v>82</v>
      </c>
      <c r="AY143" s="24" t="s">
        <v>82</v>
      </c>
      <c r="AZ143" s="24" t="s">
        <v>80</v>
      </c>
      <c r="BA143" s="24" t="s">
        <v>84</v>
      </c>
      <c r="BB143" s="24" t="s">
        <v>85</v>
      </c>
      <c r="BC143" s="26" t="str">
        <f t="shared" si="51"/>
        <v>C</v>
      </c>
      <c r="BD143" s="24" t="str">
        <f t="shared" ca="1" si="52"/>
        <v>38 Th,5 Bln,30 Hr</v>
      </c>
      <c r="BE143" s="24">
        <f t="shared" ca="1" si="53"/>
        <v>38</v>
      </c>
      <c r="BF143" s="24">
        <f t="shared" ca="1" si="54"/>
        <v>5</v>
      </c>
      <c r="BG143" s="24">
        <f t="shared" ca="1" si="55"/>
        <v>30</v>
      </c>
      <c r="BH143" s="24" t="str">
        <f t="shared" ca="1" si="56"/>
        <v>5 Th,4 Bln,8 Hr</v>
      </c>
      <c r="BI143" s="24">
        <f t="shared" ca="1" si="57"/>
        <v>5</v>
      </c>
      <c r="BJ143" s="24">
        <f t="shared" ca="1" si="58"/>
        <v>4</v>
      </c>
      <c r="BK143" s="24" t="str">
        <f t="shared" ca="1" si="59"/>
        <v>5 Th,0 Bln,8 Hr</v>
      </c>
      <c r="BL143" s="4" t="str">
        <f>VLOOKUP(C143,[1]dbase!$C$3:$AW$827,38,FALSE)</f>
        <v>-</v>
      </c>
    </row>
    <row r="144" spans="1:64" x14ac:dyDescent="0.25">
      <c r="A144" s="24">
        <f t="shared" si="40"/>
        <v>141</v>
      </c>
      <c r="B144" s="31" t="s">
        <v>804</v>
      </c>
      <c r="C144" s="24">
        <v>705965</v>
      </c>
      <c r="D144" s="24" t="s">
        <v>406</v>
      </c>
      <c r="E144" s="26">
        <v>25585</v>
      </c>
      <c r="F144" s="24" t="s">
        <v>65</v>
      </c>
      <c r="G144" s="24" t="s">
        <v>66</v>
      </c>
      <c r="H144" s="24" t="s">
        <v>133</v>
      </c>
      <c r="I144" s="24" t="s">
        <v>805</v>
      </c>
      <c r="J144" s="27" t="s">
        <v>806</v>
      </c>
      <c r="K144" s="24"/>
      <c r="L144" s="24"/>
      <c r="M144" s="24" t="s">
        <v>109</v>
      </c>
      <c r="N144" s="24" t="s">
        <v>80</v>
      </c>
      <c r="O144" s="24"/>
      <c r="P144" s="24" t="s">
        <v>80</v>
      </c>
      <c r="Q144" s="26">
        <v>43374</v>
      </c>
      <c r="R144" s="26">
        <v>43374</v>
      </c>
      <c r="S144" s="26" t="s">
        <v>90</v>
      </c>
      <c r="T144" s="28" t="s">
        <v>289</v>
      </c>
      <c r="U144" s="28" t="s">
        <v>289</v>
      </c>
      <c r="V144" s="26">
        <v>44105</v>
      </c>
      <c r="W144" s="28" t="s">
        <v>139</v>
      </c>
      <c r="X144" s="28" t="s">
        <v>140</v>
      </c>
      <c r="Y144" s="26" t="s">
        <v>78</v>
      </c>
      <c r="Z144" s="29">
        <v>6</v>
      </c>
      <c r="AA144" s="29">
        <v>1</v>
      </c>
      <c r="AB144" s="26">
        <v>44424</v>
      </c>
      <c r="AC144" s="30">
        <v>4500000</v>
      </c>
      <c r="AD144" s="30">
        <v>500000</v>
      </c>
      <c r="AE144" s="30">
        <v>0</v>
      </c>
      <c r="AF144" s="30">
        <v>-31100</v>
      </c>
      <c r="AG144" s="30">
        <f t="shared" si="41"/>
        <v>-31100</v>
      </c>
      <c r="AH144" s="30">
        <v>0</v>
      </c>
      <c r="AI144" s="30">
        <f t="shared" si="42"/>
        <v>4968900</v>
      </c>
      <c r="AJ144" s="30">
        <f t="shared" si="43"/>
        <v>3375000</v>
      </c>
      <c r="AK144" s="30">
        <f t="shared" si="44"/>
        <v>375000</v>
      </c>
      <c r="AL144" s="30">
        <f t="shared" si="45"/>
        <v>0</v>
      </c>
      <c r="AM144" s="30">
        <f t="shared" si="46"/>
        <v>-31100</v>
      </c>
      <c r="AN144" s="30">
        <f t="shared" si="47"/>
        <v>-31100</v>
      </c>
      <c r="AO144" s="30">
        <f t="shared" si="48"/>
        <v>0</v>
      </c>
      <c r="AP144" s="30">
        <f t="shared" si="49"/>
        <v>3718900</v>
      </c>
      <c r="AQ144" s="30">
        <f t="shared" si="50"/>
        <v>653200</v>
      </c>
      <c r="AR144" s="26" t="s">
        <v>79</v>
      </c>
      <c r="AS144" s="26" t="s">
        <v>80</v>
      </c>
      <c r="AT144" s="26"/>
      <c r="AU144" s="26" t="s">
        <v>80</v>
      </c>
      <c r="AV144" s="26" t="s">
        <v>141</v>
      </c>
      <c r="AW144" s="26" t="s">
        <v>80</v>
      </c>
      <c r="AX144" s="26" t="s">
        <v>82</v>
      </c>
      <c r="AY144" s="26" t="s">
        <v>82</v>
      </c>
      <c r="AZ144" s="26" t="s">
        <v>80</v>
      </c>
      <c r="BA144" s="26" t="s">
        <v>84</v>
      </c>
      <c r="BB144" s="26" t="s">
        <v>85</v>
      </c>
      <c r="BC144" s="26" t="str">
        <f t="shared" si="51"/>
        <v>C</v>
      </c>
      <c r="BD144" s="26" t="str">
        <f t="shared" ca="1" si="52"/>
        <v>52 Th,10 Bln,7 Hr</v>
      </c>
      <c r="BE144" s="29">
        <f t="shared" ca="1" si="53"/>
        <v>52</v>
      </c>
      <c r="BF144" s="29">
        <f t="shared" ca="1" si="54"/>
        <v>10</v>
      </c>
      <c r="BG144" s="29">
        <f t="shared" ca="1" si="55"/>
        <v>7</v>
      </c>
      <c r="BH144" s="26" t="str">
        <f t="shared" ca="1" si="56"/>
        <v>4 Th,1 Bln,23 Hr</v>
      </c>
      <c r="BI144" s="24">
        <f t="shared" ca="1" si="57"/>
        <v>4</v>
      </c>
      <c r="BJ144" s="24">
        <f t="shared" ca="1" si="58"/>
        <v>1</v>
      </c>
      <c r="BK144" s="26" t="str">
        <f t="shared" ca="1" si="59"/>
        <v>4 Th,1 Bln,23 Hr</v>
      </c>
      <c r="BL144" s="4" t="str">
        <f>VLOOKUP(C144,[1]dbase!$C$3:$AW$827,38,FALSE)</f>
        <v>-</v>
      </c>
    </row>
    <row r="145" spans="1:64" x14ac:dyDescent="0.25">
      <c r="A145" s="24">
        <f t="shared" si="40"/>
        <v>142</v>
      </c>
      <c r="B145" s="31" t="s">
        <v>807</v>
      </c>
      <c r="C145" s="24">
        <v>825767</v>
      </c>
      <c r="D145" s="24" t="s">
        <v>458</v>
      </c>
      <c r="E145" s="26">
        <v>30158</v>
      </c>
      <c r="F145" s="24" t="s">
        <v>65</v>
      </c>
      <c r="G145" s="24" t="s">
        <v>66</v>
      </c>
      <c r="H145" s="24" t="s">
        <v>279</v>
      </c>
      <c r="I145" s="24" t="s">
        <v>808</v>
      </c>
      <c r="J145" s="27"/>
      <c r="K145" s="24"/>
      <c r="L145" s="24"/>
      <c r="M145" s="24" t="s">
        <v>70</v>
      </c>
      <c r="N145" s="24" t="s">
        <v>234</v>
      </c>
      <c r="O145" s="24"/>
      <c r="P145" s="24">
        <v>2005</v>
      </c>
      <c r="Q145" s="26">
        <v>42932</v>
      </c>
      <c r="R145" s="26">
        <v>43055</v>
      </c>
      <c r="S145" s="26" t="s">
        <v>90</v>
      </c>
      <c r="T145" s="28" t="s">
        <v>809</v>
      </c>
      <c r="U145" s="28" t="s">
        <v>809</v>
      </c>
      <c r="V145" s="26" t="s">
        <v>80</v>
      </c>
      <c r="W145" s="28" t="s">
        <v>102</v>
      </c>
      <c r="X145" s="28" t="s">
        <v>93</v>
      </c>
      <c r="Y145" s="26" t="s">
        <v>103</v>
      </c>
      <c r="Z145" s="29">
        <v>6</v>
      </c>
      <c r="AA145" s="29">
        <v>1</v>
      </c>
      <c r="AB145" s="26">
        <v>44424</v>
      </c>
      <c r="AC145" s="30">
        <v>4500000</v>
      </c>
      <c r="AD145" s="30">
        <v>500000</v>
      </c>
      <c r="AE145" s="30">
        <v>291100</v>
      </c>
      <c r="AF145" s="30">
        <v>152000</v>
      </c>
      <c r="AG145" s="30">
        <f t="shared" si="41"/>
        <v>443100</v>
      </c>
      <c r="AH145" s="30">
        <v>0</v>
      </c>
      <c r="AI145" s="30">
        <f t="shared" si="42"/>
        <v>5443100</v>
      </c>
      <c r="AJ145" s="30">
        <f t="shared" si="43"/>
        <v>3375000</v>
      </c>
      <c r="AK145" s="30">
        <f t="shared" si="44"/>
        <v>375000</v>
      </c>
      <c r="AL145" s="30">
        <f t="shared" si="45"/>
        <v>291100</v>
      </c>
      <c r="AM145" s="30">
        <f t="shared" si="46"/>
        <v>152000</v>
      </c>
      <c r="AN145" s="30">
        <f t="shared" si="47"/>
        <v>443100</v>
      </c>
      <c r="AO145" s="30">
        <f t="shared" si="48"/>
        <v>0</v>
      </c>
      <c r="AP145" s="30">
        <f t="shared" si="49"/>
        <v>4193100</v>
      </c>
      <c r="AQ145" s="30">
        <f t="shared" si="50"/>
        <v>179000</v>
      </c>
      <c r="AR145" s="26" t="s">
        <v>79</v>
      </c>
      <c r="AS145" s="26" t="s">
        <v>80</v>
      </c>
      <c r="AT145" s="26"/>
      <c r="AU145" s="26" t="s">
        <v>80</v>
      </c>
      <c r="AV145" s="26" t="s">
        <v>94</v>
      </c>
      <c r="AW145" s="26" t="s">
        <v>104</v>
      </c>
      <c r="AX145" s="26" t="s">
        <v>105</v>
      </c>
      <c r="AY145" s="26" t="s">
        <v>105</v>
      </c>
      <c r="AZ145" s="26" t="s">
        <v>80</v>
      </c>
      <c r="BA145" s="26" t="s">
        <v>84</v>
      </c>
      <c r="BB145" s="26" t="s">
        <v>85</v>
      </c>
      <c r="BC145" s="26" t="str">
        <f t="shared" si="51"/>
        <v>F</v>
      </c>
      <c r="BD145" s="26" t="str">
        <f t="shared" ca="1" si="52"/>
        <v>40 Th,3 Bln,29 Hr</v>
      </c>
      <c r="BE145" s="29">
        <f t="shared" ca="1" si="53"/>
        <v>40</v>
      </c>
      <c r="BF145" s="29">
        <f t="shared" ca="1" si="54"/>
        <v>3</v>
      </c>
      <c r="BG145" s="29">
        <f t="shared" ca="1" si="55"/>
        <v>29</v>
      </c>
      <c r="BH145" s="26" t="str">
        <f t="shared" ca="1" si="56"/>
        <v>5 Th,4 Bln,8 Hr</v>
      </c>
      <c r="BI145" s="24">
        <f t="shared" ca="1" si="57"/>
        <v>5</v>
      </c>
      <c r="BJ145" s="24">
        <f t="shared" ca="1" si="58"/>
        <v>4</v>
      </c>
      <c r="BK145" s="26" t="str">
        <f t="shared" ca="1" si="59"/>
        <v>5 Th,0 Bln,8 Hr</v>
      </c>
      <c r="BL145" s="4" t="str">
        <f>VLOOKUP(C145,[1]dbase!$C$3:$AW$827,38,FALSE)</f>
        <v>-</v>
      </c>
    </row>
    <row r="146" spans="1:64" x14ac:dyDescent="0.25">
      <c r="A146" s="24">
        <f t="shared" si="40"/>
        <v>143</v>
      </c>
      <c r="B146" s="31" t="s">
        <v>810</v>
      </c>
      <c r="C146" s="24">
        <v>905615</v>
      </c>
      <c r="D146" s="24" t="s">
        <v>811</v>
      </c>
      <c r="E146" s="26">
        <v>33105</v>
      </c>
      <c r="F146" s="24" t="s">
        <v>65</v>
      </c>
      <c r="G146" s="24" t="s">
        <v>66</v>
      </c>
      <c r="H146" s="24" t="s">
        <v>88</v>
      </c>
      <c r="I146" s="24" t="s">
        <v>812</v>
      </c>
      <c r="J146" s="27"/>
      <c r="K146" s="24"/>
      <c r="L146" s="24"/>
      <c r="M146" s="24" t="s">
        <v>70</v>
      </c>
      <c r="N146" s="24" t="s">
        <v>813</v>
      </c>
      <c r="O146" s="24"/>
      <c r="P146" s="24">
        <v>2013</v>
      </c>
      <c r="Q146" s="26">
        <v>42186</v>
      </c>
      <c r="R146" s="26">
        <v>42401</v>
      </c>
      <c r="S146" s="26" t="s">
        <v>213</v>
      </c>
      <c r="T146" s="28" t="s">
        <v>814</v>
      </c>
      <c r="U146" s="28" t="s">
        <v>815</v>
      </c>
      <c r="V146" s="26">
        <v>44271</v>
      </c>
      <c r="W146" s="28" t="s">
        <v>92</v>
      </c>
      <c r="X146" s="28" t="s">
        <v>113</v>
      </c>
      <c r="Y146" s="26" t="s">
        <v>78</v>
      </c>
      <c r="Z146" s="29">
        <v>5</v>
      </c>
      <c r="AA146" s="29">
        <v>5</v>
      </c>
      <c r="AB146" s="26">
        <v>44424</v>
      </c>
      <c r="AC146" s="30">
        <v>7900000</v>
      </c>
      <c r="AD146" s="30">
        <v>877778</v>
      </c>
      <c r="AE146" s="30">
        <v>796722.22222222202</v>
      </c>
      <c r="AF146" s="30">
        <v>-263614.5</v>
      </c>
      <c r="AG146" s="30">
        <f t="shared" si="41"/>
        <v>533107.72222222202</v>
      </c>
      <c r="AH146" s="30">
        <v>2416414.5</v>
      </c>
      <c r="AI146" s="30">
        <f t="shared" si="42"/>
        <v>11727300.222222222</v>
      </c>
      <c r="AJ146" s="30">
        <f t="shared" si="43"/>
        <v>5925000</v>
      </c>
      <c r="AK146" s="30">
        <f t="shared" si="44"/>
        <v>658333.5</v>
      </c>
      <c r="AL146" s="30">
        <f t="shared" si="45"/>
        <v>796722.22222222202</v>
      </c>
      <c r="AM146" s="30">
        <f t="shared" si="46"/>
        <v>-263614.5</v>
      </c>
      <c r="AN146" s="30">
        <f t="shared" si="47"/>
        <v>533107.72222222202</v>
      </c>
      <c r="AO146" s="30">
        <f t="shared" si="48"/>
        <v>1208207.25</v>
      </c>
      <c r="AP146" s="30">
        <f t="shared" si="49"/>
        <v>8324648.472222222</v>
      </c>
      <c r="AQ146" s="30">
        <f t="shared" si="50"/>
        <v>0</v>
      </c>
      <c r="AR146" s="26" t="s">
        <v>79</v>
      </c>
      <c r="AS146" s="26" t="s">
        <v>80</v>
      </c>
      <c r="AT146" s="26"/>
      <c r="AU146" s="26" t="s">
        <v>80</v>
      </c>
      <c r="AV146" s="26" t="s">
        <v>116</v>
      </c>
      <c r="AW146" s="26" t="s">
        <v>95</v>
      </c>
      <c r="AX146" s="26" t="s">
        <v>96</v>
      </c>
      <c r="AY146" s="26" t="s">
        <v>96</v>
      </c>
      <c r="AZ146" s="26" t="s">
        <v>80</v>
      </c>
      <c r="BA146" s="26" t="s">
        <v>84</v>
      </c>
      <c r="BB146" s="26" t="s">
        <v>85</v>
      </c>
      <c r="BC146" s="26" t="str">
        <f t="shared" si="51"/>
        <v>F</v>
      </c>
      <c r="BD146" s="26" t="str">
        <f t="shared" ca="1" si="52"/>
        <v>32 Th,3 Bln,4 Hr</v>
      </c>
      <c r="BE146" s="29">
        <f t="shared" ca="1" si="53"/>
        <v>32</v>
      </c>
      <c r="BF146" s="29">
        <f t="shared" ca="1" si="54"/>
        <v>3</v>
      </c>
      <c r="BG146" s="29">
        <f t="shared" ca="1" si="55"/>
        <v>4</v>
      </c>
      <c r="BH146" s="26" t="str">
        <f t="shared" ca="1" si="56"/>
        <v>7 Th,4 Bln,23 Hr</v>
      </c>
      <c r="BI146" s="24">
        <f t="shared" ca="1" si="57"/>
        <v>7</v>
      </c>
      <c r="BJ146" s="24">
        <f t="shared" ca="1" si="58"/>
        <v>4</v>
      </c>
      <c r="BK146" s="26" t="str">
        <f t="shared" ca="1" si="59"/>
        <v>6 Th,9 Bln,23 Hr</v>
      </c>
      <c r="BL146" s="4" t="str">
        <f>VLOOKUP(C146,[1]dbase!$C$3:$AW$827,38,FALSE)</f>
        <v>-</v>
      </c>
    </row>
    <row r="147" spans="1:64" x14ac:dyDescent="0.25">
      <c r="A147" s="24">
        <f t="shared" si="40"/>
        <v>144</v>
      </c>
      <c r="B147" s="31" t="s">
        <v>816</v>
      </c>
      <c r="C147" s="24">
        <v>796155</v>
      </c>
      <c r="D147" s="24" t="s">
        <v>817</v>
      </c>
      <c r="E147" s="26">
        <v>29198</v>
      </c>
      <c r="F147" s="24" t="s">
        <v>65</v>
      </c>
      <c r="G147" s="24" t="s">
        <v>66</v>
      </c>
      <c r="H147" s="24" t="s">
        <v>133</v>
      </c>
      <c r="I147" s="24" t="s">
        <v>818</v>
      </c>
      <c r="J147" s="27" t="s">
        <v>819</v>
      </c>
      <c r="K147" s="24"/>
      <c r="L147" s="24"/>
      <c r="M147" s="24" t="s">
        <v>109</v>
      </c>
      <c r="N147" s="24" t="s">
        <v>80</v>
      </c>
      <c r="O147" s="24"/>
      <c r="P147" s="24" t="s">
        <v>80</v>
      </c>
      <c r="Q147" s="26">
        <v>43374</v>
      </c>
      <c r="R147" s="26">
        <v>43374</v>
      </c>
      <c r="S147" s="26" t="s">
        <v>90</v>
      </c>
      <c r="T147" s="28" t="s">
        <v>494</v>
      </c>
      <c r="U147" s="28" t="s">
        <v>494</v>
      </c>
      <c r="V147" s="26">
        <v>44105</v>
      </c>
      <c r="W147" s="28" t="s">
        <v>495</v>
      </c>
      <c r="X147" s="28" t="s">
        <v>207</v>
      </c>
      <c r="Y147" s="26" t="s">
        <v>78</v>
      </c>
      <c r="Z147" s="29">
        <v>6</v>
      </c>
      <c r="AA147" s="29">
        <v>1</v>
      </c>
      <c r="AB147" s="26">
        <v>44424</v>
      </c>
      <c r="AC147" s="30">
        <v>4500000</v>
      </c>
      <c r="AD147" s="30">
        <v>500000</v>
      </c>
      <c r="AE147" s="30">
        <v>0</v>
      </c>
      <c r="AF147" s="30">
        <v>-31100</v>
      </c>
      <c r="AG147" s="30">
        <f t="shared" si="41"/>
        <v>-31100</v>
      </c>
      <c r="AH147" s="30">
        <v>0</v>
      </c>
      <c r="AI147" s="30">
        <f t="shared" si="42"/>
        <v>4968900</v>
      </c>
      <c r="AJ147" s="30">
        <f t="shared" si="43"/>
        <v>2250000</v>
      </c>
      <c r="AK147" s="30">
        <f t="shared" si="44"/>
        <v>0</v>
      </c>
      <c r="AL147" s="30">
        <f t="shared" si="45"/>
        <v>0</v>
      </c>
      <c r="AM147" s="30">
        <f t="shared" si="46"/>
        <v>0</v>
      </c>
      <c r="AN147" s="30">
        <f t="shared" si="47"/>
        <v>0</v>
      </c>
      <c r="AO147" s="30">
        <f t="shared" si="48"/>
        <v>0</v>
      </c>
      <c r="AP147" s="30">
        <f t="shared" si="49"/>
        <v>2250000</v>
      </c>
      <c r="AQ147" s="30">
        <f t="shared" si="50"/>
        <v>2122100</v>
      </c>
      <c r="AR147" s="26" t="s">
        <v>79</v>
      </c>
      <c r="AS147" s="32" t="s">
        <v>114</v>
      </c>
      <c r="AT147" s="32" t="s">
        <v>156</v>
      </c>
      <c r="AU147" s="32">
        <v>44743</v>
      </c>
      <c r="AV147" s="26" t="s">
        <v>209</v>
      </c>
      <c r="AW147" s="26" t="s">
        <v>210</v>
      </c>
      <c r="AX147" s="26" t="s">
        <v>83</v>
      </c>
      <c r="AY147" s="26" t="s">
        <v>83</v>
      </c>
      <c r="AZ147" s="26" t="s">
        <v>80</v>
      </c>
      <c r="BA147" s="26" t="s">
        <v>84</v>
      </c>
      <c r="BB147" s="26" t="s">
        <v>85</v>
      </c>
      <c r="BC147" s="26" t="str">
        <f t="shared" si="51"/>
        <v>C</v>
      </c>
      <c r="BD147" s="26" t="str">
        <f t="shared" ca="1" si="52"/>
        <v>42 Th,11 Bln,15 Hr</v>
      </c>
      <c r="BE147" s="29">
        <f t="shared" ca="1" si="53"/>
        <v>42</v>
      </c>
      <c r="BF147" s="29">
        <f t="shared" ca="1" si="54"/>
        <v>11</v>
      </c>
      <c r="BG147" s="29">
        <f t="shared" ca="1" si="55"/>
        <v>15</v>
      </c>
      <c r="BH147" s="26" t="str">
        <f t="shared" ca="1" si="56"/>
        <v>4 Th,1 Bln,23 Hr</v>
      </c>
      <c r="BI147" s="24">
        <f t="shared" ca="1" si="57"/>
        <v>4</v>
      </c>
      <c r="BJ147" s="24">
        <f t="shared" ca="1" si="58"/>
        <v>1</v>
      </c>
      <c r="BK147" s="26" t="str">
        <f t="shared" ca="1" si="59"/>
        <v>4 Th,1 Bln,23 Hr</v>
      </c>
      <c r="BL147" s="4" t="str">
        <f>VLOOKUP(C147,[1]dbase!$C$3:$AW$827,38,FALSE)</f>
        <v>H</v>
      </c>
    </row>
    <row r="148" spans="1:64" x14ac:dyDescent="0.25">
      <c r="A148" s="24">
        <f t="shared" si="40"/>
        <v>145</v>
      </c>
      <c r="B148" s="31" t="s">
        <v>820</v>
      </c>
      <c r="C148" s="24">
        <v>755935</v>
      </c>
      <c r="D148" s="24" t="s">
        <v>821</v>
      </c>
      <c r="E148" s="26">
        <v>27398</v>
      </c>
      <c r="F148" s="24" t="s">
        <v>65</v>
      </c>
      <c r="G148" s="24" t="s">
        <v>66</v>
      </c>
      <c r="H148" s="24" t="s">
        <v>133</v>
      </c>
      <c r="I148" s="24" t="s">
        <v>822</v>
      </c>
      <c r="J148" s="27"/>
      <c r="K148" s="24"/>
      <c r="L148" s="24"/>
      <c r="M148" s="24" t="s">
        <v>70</v>
      </c>
      <c r="N148" s="24" t="s">
        <v>80</v>
      </c>
      <c r="O148" s="24"/>
      <c r="P148" s="24" t="s">
        <v>80</v>
      </c>
      <c r="Q148" s="26">
        <v>43374</v>
      </c>
      <c r="R148" s="26">
        <v>43374</v>
      </c>
      <c r="S148" s="26" t="s">
        <v>90</v>
      </c>
      <c r="T148" s="28" t="s">
        <v>823</v>
      </c>
      <c r="U148" s="28" t="s">
        <v>823</v>
      </c>
      <c r="V148" s="26">
        <v>44105</v>
      </c>
      <c r="W148" s="28" t="s">
        <v>303</v>
      </c>
      <c r="X148" s="28" t="s">
        <v>140</v>
      </c>
      <c r="Y148" s="26" t="s">
        <v>78</v>
      </c>
      <c r="Z148" s="29">
        <v>3</v>
      </c>
      <c r="AA148" s="29">
        <v>7</v>
      </c>
      <c r="AB148" s="26">
        <v>44424</v>
      </c>
      <c r="AC148" s="30">
        <v>9900000</v>
      </c>
      <c r="AD148" s="30">
        <v>1100000</v>
      </c>
      <c r="AE148" s="30">
        <v>4266475</v>
      </c>
      <c r="AF148" s="30">
        <v>531411</v>
      </c>
      <c r="AG148" s="30">
        <f t="shared" si="41"/>
        <v>4797886</v>
      </c>
      <c r="AH148" s="30">
        <v>2684905</v>
      </c>
      <c r="AI148" s="30">
        <f t="shared" si="42"/>
        <v>18482791</v>
      </c>
      <c r="AJ148" s="30">
        <f t="shared" si="43"/>
        <v>7425000</v>
      </c>
      <c r="AK148" s="30">
        <f t="shared" si="44"/>
        <v>825000</v>
      </c>
      <c r="AL148" s="30">
        <f t="shared" si="45"/>
        <v>4266475</v>
      </c>
      <c r="AM148" s="30">
        <f t="shared" si="46"/>
        <v>531411</v>
      </c>
      <c r="AN148" s="30">
        <f t="shared" si="47"/>
        <v>4797886</v>
      </c>
      <c r="AO148" s="30">
        <f t="shared" si="48"/>
        <v>1342452.5</v>
      </c>
      <c r="AP148" s="30">
        <f t="shared" si="49"/>
        <v>14390338.5</v>
      </c>
      <c r="AQ148" s="30">
        <f t="shared" si="50"/>
        <v>0</v>
      </c>
      <c r="AR148" s="26" t="s">
        <v>79</v>
      </c>
      <c r="AS148" s="26" t="s">
        <v>80</v>
      </c>
      <c r="AT148" s="26"/>
      <c r="AU148" s="26" t="s">
        <v>80</v>
      </c>
      <c r="AV148" s="26" t="s">
        <v>141</v>
      </c>
      <c r="AW148" s="26" t="s">
        <v>80</v>
      </c>
      <c r="AX148" s="26" t="s">
        <v>83</v>
      </c>
      <c r="AY148" s="26" t="s">
        <v>83</v>
      </c>
      <c r="AZ148" s="26" t="s">
        <v>80</v>
      </c>
      <c r="BA148" s="26" t="s">
        <v>84</v>
      </c>
      <c r="BB148" s="26" t="s">
        <v>85</v>
      </c>
      <c r="BC148" s="26" t="str">
        <f t="shared" si="51"/>
        <v>F</v>
      </c>
      <c r="BD148" s="26" t="str">
        <f t="shared" ca="1" si="52"/>
        <v>47 Th,10 Bln,20 Hr</v>
      </c>
      <c r="BE148" s="29">
        <f t="shared" ca="1" si="53"/>
        <v>47</v>
      </c>
      <c r="BF148" s="29">
        <f t="shared" ca="1" si="54"/>
        <v>10</v>
      </c>
      <c r="BG148" s="29">
        <f t="shared" ca="1" si="55"/>
        <v>20</v>
      </c>
      <c r="BH148" s="26" t="str">
        <f t="shared" ca="1" si="56"/>
        <v>4 Th,1 Bln,23 Hr</v>
      </c>
      <c r="BI148" s="24">
        <f t="shared" ca="1" si="57"/>
        <v>4</v>
      </c>
      <c r="BJ148" s="24">
        <f t="shared" ca="1" si="58"/>
        <v>1</v>
      </c>
      <c r="BK148" s="26" t="str">
        <f t="shared" ca="1" si="59"/>
        <v>4 Th,1 Bln,23 Hr</v>
      </c>
      <c r="BL148" s="4" t="str">
        <f>VLOOKUP(C148,[1]dbase!$C$3:$AW$827,38,FALSE)</f>
        <v>-</v>
      </c>
    </row>
    <row r="149" spans="1:64" x14ac:dyDescent="0.25">
      <c r="A149" s="24">
        <f t="shared" si="40"/>
        <v>146</v>
      </c>
      <c r="B149" s="31" t="s">
        <v>824</v>
      </c>
      <c r="C149" s="24">
        <v>895675</v>
      </c>
      <c r="D149" s="24" t="s">
        <v>349</v>
      </c>
      <c r="E149" s="26">
        <v>32839</v>
      </c>
      <c r="F149" s="24" t="s">
        <v>65</v>
      </c>
      <c r="G149" s="24" t="s">
        <v>66</v>
      </c>
      <c r="H149" s="24" t="s">
        <v>150</v>
      </c>
      <c r="I149" s="24" t="s">
        <v>825</v>
      </c>
      <c r="J149" s="27"/>
      <c r="K149" s="24"/>
      <c r="L149" s="24" t="s">
        <v>826</v>
      </c>
      <c r="M149" s="24" t="s">
        <v>70</v>
      </c>
      <c r="N149" s="24" t="s">
        <v>827</v>
      </c>
      <c r="O149" s="24"/>
      <c r="P149" s="24">
        <v>2013</v>
      </c>
      <c r="Q149" s="26">
        <v>42445</v>
      </c>
      <c r="R149" s="26">
        <v>42629</v>
      </c>
      <c r="S149" s="26" t="s">
        <v>90</v>
      </c>
      <c r="T149" s="28" t="s">
        <v>828</v>
      </c>
      <c r="U149" s="28" t="s">
        <v>828</v>
      </c>
      <c r="V149" s="26">
        <v>44104</v>
      </c>
      <c r="W149" s="28" t="s">
        <v>829</v>
      </c>
      <c r="X149" s="28" t="s">
        <v>272</v>
      </c>
      <c r="Y149" s="26" t="s">
        <v>103</v>
      </c>
      <c r="Z149" s="29">
        <v>5</v>
      </c>
      <c r="AA149" s="29">
        <v>4</v>
      </c>
      <c r="AB149" s="26">
        <v>44424</v>
      </c>
      <c r="AC149" s="30">
        <v>6900000</v>
      </c>
      <c r="AD149" s="30">
        <v>766667</v>
      </c>
      <c r="AE149" s="30">
        <v>813508.33333333302</v>
      </c>
      <c r="AF149" s="30">
        <v>653200</v>
      </c>
      <c r="AG149" s="30">
        <f t="shared" si="41"/>
        <v>1466708.333333333</v>
      </c>
      <c r="AH149" s="30">
        <v>0</v>
      </c>
      <c r="AI149" s="30">
        <f t="shared" si="42"/>
        <v>9133375.3333333321</v>
      </c>
      <c r="AJ149" s="30">
        <f t="shared" si="43"/>
        <v>5175000</v>
      </c>
      <c r="AK149" s="30">
        <f t="shared" si="44"/>
        <v>575000.25</v>
      </c>
      <c r="AL149" s="30">
        <f t="shared" si="45"/>
        <v>813508.33333333302</v>
      </c>
      <c r="AM149" s="30">
        <f t="shared" si="46"/>
        <v>653200</v>
      </c>
      <c r="AN149" s="30">
        <f t="shared" si="47"/>
        <v>1466708.333333333</v>
      </c>
      <c r="AO149" s="30">
        <f t="shared" si="48"/>
        <v>0</v>
      </c>
      <c r="AP149" s="30">
        <f t="shared" si="49"/>
        <v>7216708.583333333</v>
      </c>
      <c r="AQ149" s="30">
        <f t="shared" si="50"/>
        <v>0</v>
      </c>
      <c r="AR149" s="26" t="s">
        <v>79</v>
      </c>
      <c r="AS149" s="26" t="s">
        <v>80</v>
      </c>
      <c r="AT149" s="26"/>
      <c r="AU149" s="26" t="s">
        <v>80</v>
      </c>
      <c r="AV149" s="26" t="s">
        <v>273</v>
      </c>
      <c r="AW149" s="26" t="s">
        <v>80</v>
      </c>
      <c r="AX149" s="26" t="s">
        <v>105</v>
      </c>
      <c r="AY149" s="26" t="s">
        <v>105</v>
      </c>
      <c r="AZ149" s="26" t="s">
        <v>80</v>
      </c>
      <c r="BA149" s="26" t="s">
        <v>84</v>
      </c>
      <c r="BB149" s="26" t="s">
        <v>106</v>
      </c>
      <c r="BC149" s="26" t="str">
        <f t="shared" si="51"/>
        <v>F</v>
      </c>
      <c r="BD149" s="26" t="str">
        <f t="shared" ca="1" si="52"/>
        <v>32 Th,11 Bln,28 Hr</v>
      </c>
      <c r="BE149" s="29">
        <f t="shared" ca="1" si="53"/>
        <v>32</v>
      </c>
      <c r="BF149" s="29">
        <f t="shared" ca="1" si="54"/>
        <v>11</v>
      </c>
      <c r="BG149" s="29">
        <f t="shared" ca="1" si="55"/>
        <v>28</v>
      </c>
      <c r="BH149" s="26" t="str">
        <f t="shared" ca="1" si="56"/>
        <v>6 Th,8 Bln,8 Hr</v>
      </c>
      <c r="BI149" s="24">
        <f t="shared" ca="1" si="57"/>
        <v>6</v>
      </c>
      <c r="BJ149" s="24">
        <f t="shared" ca="1" si="58"/>
        <v>8</v>
      </c>
      <c r="BK149" s="26" t="str">
        <f t="shared" ca="1" si="59"/>
        <v>6 Th,2 Bln,8 Hr</v>
      </c>
      <c r="BL149" s="4" t="str">
        <f>VLOOKUP(C149,[1]dbase!$C$3:$AW$827,38,FALSE)</f>
        <v>-</v>
      </c>
    </row>
    <row r="150" spans="1:64" x14ac:dyDescent="0.25">
      <c r="A150" s="24">
        <f t="shared" si="40"/>
        <v>147</v>
      </c>
      <c r="B150" s="31" t="s">
        <v>830</v>
      </c>
      <c r="C150" s="24">
        <v>705065</v>
      </c>
      <c r="D150" s="24" t="s">
        <v>166</v>
      </c>
      <c r="E150" s="26">
        <v>25747</v>
      </c>
      <c r="F150" s="24" t="s">
        <v>65</v>
      </c>
      <c r="G150" s="24" t="s">
        <v>66</v>
      </c>
      <c r="H150" s="24" t="s">
        <v>88</v>
      </c>
      <c r="I150" s="24" t="s">
        <v>831</v>
      </c>
      <c r="J150" s="27"/>
      <c r="K150" s="24"/>
      <c r="L150" s="24"/>
      <c r="M150" s="24" t="s">
        <v>70</v>
      </c>
      <c r="N150" s="24" t="s">
        <v>71</v>
      </c>
      <c r="O150" s="24"/>
      <c r="P150" s="24">
        <v>2008</v>
      </c>
      <c r="Q150" s="26">
        <v>33208</v>
      </c>
      <c r="R150" s="26">
        <v>33772</v>
      </c>
      <c r="S150" s="26" t="s">
        <v>90</v>
      </c>
      <c r="T150" s="28" t="s">
        <v>832</v>
      </c>
      <c r="U150" s="28" t="s">
        <v>832</v>
      </c>
      <c r="V150" s="26" t="s">
        <v>80</v>
      </c>
      <c r="W150" s="28" t="s">
        <v>130</v>
      </c>
      <c r="X150" s="28" t="s">
        <v>123</v>
      </c>
      <c r="Y150" s="26" t="s">
        <v>78</v>
      </c>
      <c r="Z150" s="29">
        <v>6</v>
      </c>
      <c r="AA150" s="29">
        <v>3</v>
      </c>
      <c r="AB150" s="26">
        <v>44424</v>
      </c>
      <c r="AC150" s="30">
        <v>5900000</v>
      </c>
      <c r="AD150" s="30">
        <v>655556</v>
      </c>
      <c r="AE150" s="30">
        <v>298394.44444444403</v>
      </c>
      <c r="AF150" s="30">
        <v>152000</v>
      </c>
      <c r="AG150" s="30">
        <f t="shared" si="41"/>
        <v>450394.44444444403</v>
      </c>
      <c r="AH150" s="30">
        <v>0</v>
      </c>
      <c r="AI150" s="30">
        <f t="shared" si="42"/>
        <v>7005950.444444444</v>
      </c>
      <c r="AJ150" s="30">
        <f t="shared" si="43"/>
        <v>2950000</v>
      </c>
      <c r="AK150" s="30">
        <f t="shared" si="44"/>
        <v>0</v>
      </c>
      <c r="AL150" s="30">
        <f t="shared" si="45"/>
        <v>0</v>
      </c>
      <c r="AM150" s="30">
        <f t="shared" si="46"/>
        <v>0</v>
      </c>
      <c r="AN150" s="30">
        <f t="shared" si="47"/>
        <v>0</v>
      </c>
      <c r="AO150" s="30">
        <f t="shared" si="48"/>
        <v>0</v>
      </c>
      <c r="AP150" s="30">
        <f t="shared" si="49"/>
        <v>2950000</v>
      </c>
      <c r="AQ150" s="30">
        <f t="shared" si="50"/>
        <v>1422100</v>
      </c>
      <c r="AR150" s="26" t="s">
        <v>79</v>
      </c>
      <c r="AS150" s="26" t="s">
        <v>114</v>
      </c>
      <c r="AT150" s="26" t="s">
        <v>115</v>
      </c>
      <c r="AU150" s="26">
        <v>44562</v>
      </c>
      <c r="AV150" s="26" t="s">
        <v>124</v>
      </c>
      <c r="AW150" s="26" t="s">
        <v>80</v>
      </c>
      <c r="AX150" s="26" t="s">
        <v>82</v>
      </c>
      <c r="AY150" s="26" t="s">
        <v>82</v>
      </c>
      <c r="AZ150" s="26" t="s">
        <v>125</v>
      </c>
      <c r="BA150" s="26" t="s">
        <v>84</v>
      </c>
      <c r="BB150" s="26" t="s">
        <v>85</v>
      </c>
      <c r="BC150" s="26" t="str">
        <f t="shared" si="51"/>
        <v>F</v>
      </c>
      <c r="BD150" s="26" t="str">
        <f t="shared" ca="1" si="52"/>
        <v>52 Th,4 Bln,27 Hr</v>
      </c>
      <c r="BE150" s="29">
        <f t="shared" ca="1" si="53"/>
        <v>52</v>
      </c>
      <c r="BF150" s="29">
        <f t="shared" ca="1" si="54"/>
        <v>4</v>
      </c>
      <c r="BG150" s="29">
        <f t="shared" ca="1" si="55"/>
        <v>27</v>
      </c>
      <c r="BH150" s="26" t="str">
        <f t="shared" ca="1" si="56"/>
        <v>31 Th,11 Bln,23 Hr</v>
      </c>
      <c r="BI150" s="24">
        <f t="shared" ca="1" si="57"/>
        <v>31</v>
      </c>
      <c r="BJ150" s="24">
        <f t="shared" ca="1" si="58"/>
        <v>11</v>
      </c>
      <c r="BK150" s="26" t="str">
        <f t="shared" ca="1" si="59"/>
        <v>30 Th,5 Bln,7 Hr</v>
      </c>
      <c r="BL150" s="4" t="str">
        <f>VLOOKUP(C150,[1]dbase!$C$3:$AW$827,38,FALSE)</f>
        <v>H</v>
      </c>
    </row>
    <row r="151" spans="1:64" x14ac:dyDescent="0.25">
      <c r="A151" s="24">
        <f t="shared" si="40"/>
        <v>148</v>
      </c>
      <c r="B151" s="31" t="s">
        <v>833</v>
      </c>
      <c r="C151" s="24">
        <v>666144</v>
      </c>
      <c r="D151" s="24" t="s">
        <v>834</v>
      </c>
      <c r="E151" s="26">
        <v>24424</v>
      </c>
      <c r="F151" s="24" t="s">
        <v>65</v>
      </c>
      <c r="G151" s="24" t="s">
        <v>66</v>
      </c>
      <c r="H151" s="24" t="s">
        <v>88</v>
      </c>
      <c r="I151" s="24" t="s">
        <v>835</v>
      </c>
      <c r="J151" s="27" t="s">
        <v>836</v>
      </c>
      <c r="K151" s="24"/>
      <c r="L151" s="24"/>
      <c r="M151" s="24" t="s">
        <v>99</v>
      </c>
      <c r="N151" s="24" t="s">
        <v>276</v>
      </c>
      <c r="O151" s="24"/>
      <c r="P151" s="24" t="s">
        <v>80</v>
      </c>
      <c r="Q151" s="26">
        <v>43374</v>
      </c>
      <c r="R151" s="26">
        <v>43374</v>
      </c>
      <c r="S151" s="26" t="s">
        <v>90</v>
      </c>
      <c r="T151" s="28" t="s">
        <v>837</v>
      </c>
      <c r="U151" s="28" t="s">
        <v>837</v>
      </c>
      <c r="V151" s="26">
        <v>44105</v>
      </c>
      <c r="W151" s="28" t="s">
        <v>430</v>
      </c>
      <c r="X151" s="28" t="s">
        <v>140</v>
      </c>
      <c r="Y151" s="26" t="s">
        <v>78</v>
      </c>
      <c r="Z151" s="29">
        <v>6</v>
      </c>
      <c r="AA151" s="29">
        <v>2</v>
      </c>
      <c r="AB151" s="26">
        <v>44424</v>
      </c>
      <c r="AC151" s="30">
        <v>4900000</v>
      </c>
      <c r="AD151" s="30">
        <v>544444</v>
      </c>
      <c r="AE151" s="30">
        <v>0</v>
      </c>
      <c r="AF151" s="30">
        <v>2321341.388888889</v>
      </c>
      <c r="AG151" s="30">
        <f t="shared" si="41"/>
        <v>2321341.388888889</v>
      </c>
      <c r="AH151" s="30">
        <v>0</v>
      </c>
      <c r="AI151" s="30">
        <f t="shared" si="42"/>
        <v>7765785.388888889</v>
      </c>
      <c r="AJ151" s="30">
        <f t="shared" si="43"/>
        <v>2450000</v>
      </c>
      <c r="AK151" s="30">
        <f t="shared" si="44"/>
        <v>0</v>
      </c>
      <c r="AL151" s="30">
        <f t="shared" si="45"/>
        <v>0</v>
      </c>
      <c r="AM151" s="30">
        <f t="shared" si="46"/>
        <v>0</v>
      </c>
      <c r="AN151" s="30">
        <f t="shared" si="47"/>
        <v>0</v>
      </c>
      <c r="AO151" s="30">
        <f t="shared" si="48"/>
        <v>0</v>
      </c>
      <c r="AP151" s="30">
        <f t="shared" si="49"/>
        <v>2450000</v>
      </c>
      <c r="AQ151" s="30">
        <f t="shared" si="50"/>
        <v>1922100</v>
      </c>
      <c r="AR151" s="26" t="s">
        <v>79</v>
      </c>
      <c r="AS151" s="26" t="s">
        <v>114</v>
      </c>
      <c r="AT151" s="26" t="s">
        <v>115</v>
      </c>
      <c r="AU151" s="26">
        <v>44562</v>
      </c>
      <c r="AV151" s="26" t="s">
        <v>141</v>
      </c>
      <c r="AW151" s="26" t="s">
        <v>80</v>
      </c>
      <c r="AX151" s="26" t="s">
        <v>82</v>
      </c>
      <c r="AY151" s="26" t="s">
        <v>82</v>
      </c>
      <c r="AZ151" s="26" t="s">
        <v>80</v>
      </c>
      <c r="BA151" s="26" t="s">
        <v>84</v>
      </c>
      <c r="BB151" s="26" t="s">
        <v>106</v>
      </c>
      <c r="BC151" s="26" t="str">
        <f t="shared" si="51"/>
        <v>C</v>
      </c>
      <c r="BD151" s="26" t="str">
        <f t="shared" ca="1" si="52"/>
        <v>56 Th,0 Bln,11 Hr</v>
      </c>
      <c r="BE151" s="29">
        <f t="shared" ca="1" si="53"/>
        <v>56</v>
      </c>
      <c r="BF151" s="29">
        <f t="shared" ca="1" si="54"/>
        <v>0</v>
      </c>
      <c r="BG151" s="29">
        <f t="shared" ca="1" si="55"/>
        <v>11</v>
      </c>
      <c r="BH151" s="26" t="str">
        <f t="shared" ca="1" si="56"/>
        <v>4 Th,1 Bln,23 Hr</v>
      </c>
      <c r="BI151" s="24">
        <f t="shared" ca="1" si="57"/>
        <v>4</v>
      </c>
      <c r="BJ151" s="24">
        <f t="shared" ca="1" si="58"/>
        <v>1</v>
      </c>
      <c r="BK151" s="26" t="str">
        <f t="shared" ca="1" si="59"/>
        <v>4 Th,1 Bln,23 Hr</v>
      </c>
      <c r="BL151" s="4" t="str">
        <f>VLOOKUP(C151,[1]dbase!$C$3:$AW$827,38,FALSE)</f>
        <v>H</v>
      </c>
    </row>
    <row r="152" spans="1:64" x14ac:dyDescent="0.25">
      <c r="A152" s="24">
        <f t="shared" si="40"/>
        <v>149</v>
      </c>
      <c r="B152" s="31" t="s">
        <v>838</v>
      </c>
      <c r="C152" s="24">
        <v>684716</v>
      </c>
      <c r="D152" s="24" t="s">
        <v>166</v>
      </c>
      <c r="E152" s="26">
        <v>24942</v>
      </c>
      <c r="F152" s="24" t="s">
        <v>65</v>
      </c>
      <c r="G152" s="24" t="s">
        <v>66</v>
      </c>
      <c r="H152" s="24" t="s">
        <v>133</v>
      </c>
      <c r="I152" s="24" t="s">
        <v>839</v>
      </c>
      <c r="J152" s="27"/>
      <c r="K152" s="24"/>
      <c r="L152" s="24"/>
      <c r="M152" s="24" t="s">
        <v>109</v>
      </c>
      <c r="N152" s="24" t="s">
        <v>120</v>
      </c>
      <c r="O152" s="24"/>
      <c r="P152" s="24">
        <v>1987</v>
      </c>
      <c r="Q152" s="26">
        <v>32509</v>
      </c>
      <c r="R152" s="26">
        <v>33239</v>
      </c>
      <c r="S152" s="26" t="s">
        <v>90</v>
      </c>
      <c r="T152" s="28" t="s">
        <v>840</v>
      </c>
      <c r="U152" s="28" t="s">
        <v>840</v>
      </c>
      <c r="V152" s="26" t="s">
        <v>80</v>
      </c>
      <c r="W152" s="28" t="s">
        <v>645</v>
      </c>
      <c r="X152" s="28" t="s">
        <v>113</v>
      </c>
      <c r="Y152" s="26" t="s">
        <v>78</v>
      </c>
      <c r="Z152" s="29">
        <v>5</v>
      </c>
      <c r="AA152" s="29">
        <v>3</v>
      </c>
      <c r="AB152" s="26">
        <v>44424</v>
      </c>
      <c r="AC152" s="30">
        <v>5900000</v>
      </c>
      <c r="AD152" s="30">
        <v>655556</v>
      </c>
      <c r="AE152" s="30">
        <v>370344.44444444403</v>
      </c>
      <c r="AF152" s="30">
        <v>566950</v>
      </c>
      <c r="AG152" s="30">
        <f t="shared" si="41"/>
        <v>937294.44444444403</v>
      </c>
      <c r="AH152" s="30">
        <v>0</v>
      </c>
      <c r="AI152" s="30">
        <f t="shared" si="42"/>
        <v>7492850.444444444</v>
      </c>
      <c r="AJ152" s="30">
        <f t="shared" si="43"/>
        <v>2950000</v>
      </c>
      <c r="AK152" s="30">
        <f t="shared" si="44"/>
        <v>0</v>
      </c>
      <c r="AL152" s="30">
        <f t="shared" si="45"/>
        <v>0</v>
      </c>
      <c r="AM152" s="30">
        <f t="shared" si="46"/>
        <v>0</v>
      </c>
      <c r="AN152" s="30">
        <f t="shared" si="47"/>
        <v>0</v>
      </c>
      <c r="AO152" s="30">
        <f t="shared" si="48"/>
        <v>0</v>
      </c>
      <c r="AP152" s="30">
        <f t="shared" si="49"/>
        <v>2950000</v>
      </c>
      <c r="AQ152" s="30">
        <f t="shared" si="50"/>
        <v>1422100</v>
      </c>
      <c r="AR152" s="26" t="s">
        <v>79</v>
      </c>
      <c r="AS152" s="26" t="s">
        <v>114</v>
      </c>
      <c r="AT152" s="24" t="s">
        <v>172</v>
      </c>
      <c r="AU152" s="26">
        <v>44433</v>
      </c>
      <c r="AV152" s="26" t="s">
        <v>116</v>
      </c>
      <c r="AW152" s="26" t="s">
        <v>210</v>
      </c>
      <c r="AX152" s="26" t="s">
        <v>83</v>
      </c>
      <c r="AY152" s="26" t="s">
        <v>83</v>
      </c>
      <c r="AZ152" s="26" t="s">
        <v>80</v>
      </c>
      <c r="BA152" s="26" t="s">
        <v>84</v>
      </c>
      <c r="BB152" s="26" t="s">
        <v>85</v>
      </c>
      <c r="BC152" s="26" t="str">
        <f t="shared" si="51"/>
        <v>C</v>
      </c>
      <c r="BD152" s="26" t="str">
        <f t="shared" ca="1" si="52"/>
        <v>54 Th,7 Bln,10 Hr</v>
      </c>
      <c r="BE152" s="29">
        <f t="shared" ca="1" si="53"/>
        <v>54</v>
      </c>
      <c r="BF152" s="29">
        <f t="shared" ca="1" si="54"/>
        <v>7</v>
      </c>
      <c r="BG152" s="29">
        <f t="shared" ca="1" si="55"/>
        <v>10</v>
      </c>
      <c r="BH152" s="26" t="str">
        <f t="shared" ca="1" si="56"/>
        <v>33 Th,10 Bln,23 Hr</v>
      </c>
      <c r="BI152" s="24">
        <f t="shared" ca="1" si="57"/>
        <v>33</v>
      </c>
      <c r="BJ152" s="24">
        <f t="shared" ca="1" si="58"/>
        <v>10</v>
      </c>
      <c r="BK152" s="26" t="str">
        <f t="shared" ca="1" si="59"/>
        <v>31 Th,10 Bln,23 Hr</v>
      </c>
      <c r="BL152" s="4" t="str">
        <f>VLOOKUP(C152,[1]dbase!$C$3:$AW$827,38,FALSE)</f>
        <v>H</v>
      </c>
    </row>
    <row r="153" spans="1:64" x14ac:dyDescent="0.25">
      <c r="A153" s="24">
        <f t="shared" si="40"/>
        <v>150</v>
      </c>
      <c r="B153" s="31" t="s">
        <v>841</v>
      </c>
      <c r="C153" s="24">
        <v>705442</v>
      </c>
      <c r="D153" s="24" t="s">
        <v>166</v>
      </c>
      <c r="E153" s="26">
        <v>25841</v>
      </c>
      <c r="F153" s="24" t="s">
        <v>65</v>
      </c>
      <c r="G153" s="24" t="s">
        <v>66</v>
      </c>
      <c r="H153" s="24" t="s">
        <v>150</v>
      </c>
      <c r="I153" s="24" t="s">
        <v>842</v>
      </c>
      <c r="J153" s="27"/>
      <c r="K153" s="24"/>
      <c r="L153" s="24" t="s">
        <v>843</v>
      </c>
      <c r="M153" s="24" t="s">
        <v>70</v>
      </c>
      <c r="N153" s="24" t="s">
        <v>844</v>
      </c>
      <c r="O153" s="24"/>
      <c r="P153" s="24">
        <v>1998</v>
      </c>
      <c r="Q153" s="26">
        <v>34456</v>
      </c>
      <c r="R153" s="26">
        <v>34821</v>
      </c>
      <c r="S153" s="26" t="s">
        <v>90</v>
      </c>
      <c r="T153" s="28" t="s">
        <v>845</v>
      </c>
      <c r="U153" s="28" t="s">
        <v>845</v>
      </c>
      <c r="V153" s="26">
        <v>44562</v>
      </c>
      <c r="W153" s="28" t="s">
        <v>846</v>
      </c>
      <c r="X153" s="28" t="s">
        <v>77</v>
      </c>
      <c r="Y153" s="26" t="s">
        <v>103</v>
      </c>
      <c r="Z153" s="29">
        <v>5</v>
      </c>
      <c r="AA153" s="29">
        <v>7</v>
      </c>
      <c r="AB153" s="26">
        <v>44424</v>
      </c>
      <c r="AC153" s="30">
        <v>9900000</v>
      </c>
      <c r="AD153" s="30">
        <v>1100000</v>
      </c>
      <c r="AE153" s="30">
        <v>357325</v>
      </c>
      <c r="AF153" s="30">
        <v>-367150</v>
      </c>
      <c r="AG153" s="30">
        <f t="shared" si="41"/>
        <v>-9825</v>
      </c>
      <c r="AH153" s="30">
        <v>0</v>
      </c>
      <c r="AI153" s="30">
        <f t="shared" si="42"/>
        <v>10990175</v>
      </c>
      <c r="AJ153" s="30">
        <f t="shared" si="43"/>
        <v>4950000</v>
      </c>
      <c r="AK153" s="30">
        <f t="shared" si="44"/>
        <v>0</v>
      </c>
      <c r="AL153" s="30">
        <f t="shared" si="45"/>
        <v>0</v>
      </c>
      <c r="AM153" s="30">
        <f t="shared" si="46"/>
        <v>0</v>
      </c>
      <c r="AN153" s="30">
        <f t="shared" si="47"/>
        <v>0</v>
      </c>
      <c r="AO153" s="30">
        <f t="shared" si="48"/>
        <v>0</v>
      </c>
      <c r="AP153" s="30">
        <f t="shared" si="49"/>
        <v>4950000</v>
      </c>
      <c r="AQ153" s="30">
        <f t="shared" si="50"/>
        <v>0</v>
      </c>
      <c r="AR153" s="26" t="s">
        <v>79</v>
      </c>
      <c r="AS153" s="26" t="s">
        <v>114</v>
      </c>
      <c r="AT153" s="24" t="s">
        <v>172</v>
      </c>
      <c r="AU153" s="26">
        <v>44433</v>
      </c>
      <c r="AV153" s="26" t="s">
        <v>81</v>
      </c>
      <c r="AW153" s="26" t="s">
        <v>80</v>
      </c>
      <c r="AX153" s="26" t="s">
        <v>105</v>
      </c>
      <c r="AY153" s="26" t="s">
        <v>105</v>
      </c>
      <c r="AZ153" s="26" t="s">
        <v>80</v>
      </c>
      <c r="BA153" s="26" t="s">
        <v>84</v>
      </c>
      <c r="BB153" s="26" t="s">
        <v>106</v>
      </c>
      <c r="BC153" s="26" t="str">
        <f t="shared" si="51"/>
        <v>F</v>
      </c>
      <c r="BD153" s="26" t="str">
        <f t="shared" ca="1" si="52"/>
        <v>52 Th,1 Bln,25 Hr</v>
      </c>
      <c r="BE153" s="29">
        <f t="shared" ca="1" si="53"/>
        <v>52</v>
      </c>
      <c r="BF153" s="29">
        <f t="shared" ca="1" si="54"/>
        <v>1</v>
      </c>
      <c r="BG153" s="29">
        <f t="shared" ca="1" si="55"/>
        <v>25</v>
      </c>
      <c r="BH153" s="26" t="str">
        <f t="shared" ca="1" si="56"/>
        <v>28 Th,6 Bln,22 Hr</v>
      </c>
      <c r="BI153" s="24">
        <f t="shared" ca="1" si="57"/>
        <v>28</v>
      </c>
      <c r="BJ153" s="24">
        <f t="shared" ca="1" si="58"/>
        <v>6</v>
      </c>
      <c r="BK153" s="26" t="str">
        <f t="shared" ca="1" si="59"/>
        <v>27 Th,6 Bln,22 Hr</v>
      </c>
      <c r="BL153" s="4" t="str">
        <f>VLOOKUP(C153,[1]dbase!$C$3:$AW$827,38,FALSE)</f>
        <v>H</v>
      </c>
    </row>
    <row r="154" spans="1:64" x14ac:dyDescent="0.25">
      <c r="A154" s="24">
        <f t="shared" si="40"/>
        <v>151</v>
      </c>
      <c r="B154" s="31" t="s">
        <v>847</v>
      </c>
      <c r="C154" s="24">
        <v>836179</v>
      </c>
      <c r="D154" s="24" t="s">
        <v>848</v>
      </c>
      <c r="E154" s="26">
        <v>30584</v>
      </c>
      <c r="F154" s="24" t="s">
        <v>65</v>
      </c>
      <c r="G154" s="24" t="s">
        <v>66</v>
      </c>
      <c r="H154" s="24" t="s">
        <v>67</v>
      </c>
      <c r="I154" s="24" t="s">
        <v>849</v>
      </c>
      <c r="J154" s="27" t="s">
        <v>850</v>
      </c>
      <c r="K154" s="24"/>
      <c r="L154" s="24"/>
      <c r="M154" s="24" t="s">
        <v>70</v>
      </c>
      <c r="N154" s="24" t="s">
        <v>71</v>
      </c>
      <c r="O154" s="24"/>
      <c r="P154" s="24" t="s">
        <v>80</v>
      </c>
      <c r="Q154" s="26">
        <v>43374</v>
      </c>
      <c r="R154" s="26">
        <v>43374</v>
      </c>
      <c r="S154" s="26" t="s">
        <v>90</v>
      </c>
      <c r="T154" s="28" t="s">
        <v>851</v>
      </c>
      <c r="U154" s="28" t="s">
        <v>851</v>
      </c>
      <c r="V154" s="26">
        <v>44105</v>
      </c>
      <c r="W154" s="28" t="s">
        <v>434</v>
      </c>
      <c r="X154" s="28" t="s">
        <v>207</v>
      </c>
      <c r="Y154" s="26" t="s">
        <v>78</v>
      </c>
      <c r="Z154" s="29">
        <v>5</v>
      </c>
      <c r="AA154" s="29">
        <v>5</v>
      </c>
      <c r="AB154" s="26">
        <v>44424</v>
      </c>
      <c r="AC154" s="30">
        <v>7900000</v>
      </c>
      <c r="AD154" s="30">
        <v>877778</v>
      </c>
      <c r="AE154" s="30">
        <v>0</v>
      </c>
      <c r="AF154" s="30">
        <v>6348778.5755555555</v>
      </c>
      <c r="AG154" s="30">
        <f t="shared" si="41"/>
        <v>6348778.5755555555</v>
      </c>
      <c r="AH154" s="30">
        <v>0</v>
      </c>
      <c r="AI154" s="30">
        <f t="shared" si="42"/>
        <v>15126556.575555556</v>
      </c>
      <c r="AJ154" s="30">
        <f t="shared" si="43"/>
        <v>5925000</v>
      </c>
      <c r="AK154" s="30">
        <f t="shared" si="44"/>
        <v>658333.5</v>
      </c>
      <c r="AL154" s="30">
        <f t="shared" si="45"/>
        <v>0</v>
      </c>
      <c r="AM154" s="30">
        <f t="shared" si="46"/>
        <v>6348778.5755555555</v>
      </c>
      <c r="AN154" s="30">
        <f t="shared" si="47"/>
        <v>6348778.5755555555</v>
      </c>
      <c r="AO154" s="30">
        <f t="shared" si="48"/>
        <v>0</v>
      </c>
      <c r="AP154" s="30">
        <f t="shared" si="49"/>
        <v>12932112.075555556</v>
      </c>
      <c r="AQ154" s="30">
        <f t="shared" si="50"/>
        <v>0</v>
      </c>
      <c r="AR154" s="26" t="s">
        <v>79</v>
      </c>
      <c r="AS154" s="26" t="s">
        <v>80</v>
      </c>
      <c r="AT154" s="26"/>
      <c r="AU154" s="26" t="s">
        <v>80</v>
      </c>
      <c r="AV154" s="26" t="s">
        <v>209</v>
      </c>
      <c r="AW154" s="26" t="s">
        <v>210</v>
      </c>
      <c r="AX154" s="26" t="s">
        <v>83</v>
      </c>
      <c r="AY154" s="26" t="s">
        <v>83</v>
      </c>
      <c r="AZ154" s="26" t="s">
        <v>80</v>
      </c>
      <c r="BA154" s="26" t="s">
        <v>84</v>
      </c>
      <c r="BB154" s="26" t="s">
        <v>85</v>
      </c>
      <c r="BC154" s="26" t="str">
        <f t="shared" si="51"/>
        <v>F</v>
      </c>
      <c r="BD154" s="26" t="str">
        <f t="shared" ca="1" si="52"/>
        <v>39 Th,1 Bln,30 Hr</v>
      </c>
      <c r="BE154" s="29">
        <f t="shared" ca="1" si="53"/>
        <v>39</v>
      </c>
      <c r="BF154" s="29">
        <f t="shared" ca="1" si="54"/>
        <v>1</v>
      </c>
      <c r="BG154" s="29">
        <f t="shared" ca="1" si="55"/>
        <v>30</v>
      </c>
      <c r="BH154" s="26" t="str">
        <f t="shared" ca="1" si="56"/>
        <v>4 Th,1 Bln,23 Hr</v>
      </c>
      <c r="BI154" s="24">
        <f t="shared" ca="1" si="57"/>
        <v>4</v>
      </c>
      <c r="BJ154" s="24">
        <f t="shared" ca="1" si="58"/>
        <v>1</v>
      </c>
      <c r="BK154" s="26" t="str">
        <f t="shared" ca="1" si="59"/>
        <v>4 Th,1 Bln,23 Hr</v>
      </c>
      <c r="BL154" s="4" t="str">
        <f>VLOOKUP(C154,[1]dbase!$C$3:$AW$827,38,FALSE)</f>
        <v>-</v>
      </c>
    </row>
    <row r="155" spans="1:64" x14ac:dyDescent="0.25">
      <c r="A155" s="24">
        <f t="shared" si="40"/>
        <v>152</v>
      </c>
      <c r="B155" s="31" t="s">
        <v>852</v>
      </c>
      <c r="C155" s="24">
        <v>674957</v>
      </c>
      <c r="D155" s="24" t="s">
        <v>853</v>
      </c>
      <c r="E155" s="26">
        <v>24483</v>
      </c>
      <c r="F155" s="24" t="s">
        <v>65</v>
      </c>
      <c r="G155" s="24" t="s">
        <v>66</v>
      </c>
      <c r="H155" s="24" t="s">
        <v>88</v>
      </c>
      <c r="I155" s="24" t="s">
        <v>854</v>
      </c>
      <c r="J155" s="27" t="s">
        <v>855</v>
      </c>
      <c r="K155" s="24"/>
      <c r="L155" s="24"/>
      <c r="M155" s="24" t="s">
        <v>70</v>
      </c>
      <c r="N155" s="24" t="s">
        <v>856</v>
      </c>
      <c r="O155" s="24"/>
      <c r="P155" s="24">
        <v>1993</v>
      </c>
      <c r="Q155" s="26">
        <v>33254</v>
      </c>
      <c r="R155" s="26">
        <v>33619</v>
      </c>
      <c r="S155" s="26" t="s">
        <v>73</v>
      </c>
      <c r="T155" s="28" t="s">
        <v>421</v>
      </c>
      <c r="U155" s="28" t="s">
        <v>857</v>
      </c>
      <c r="V155" s="26">
        <v>44061</v>
      </c>
      <c r="W155" s="28" t="s">
        <v>102</v>
      </c>
      <c r="X155" s="28" t="s">
        <v>155</v>
      </c>
      <c r="Y155" s="26" t="s">
        <v>103</v>
      </c>
      <c r="Z155" s="29">
        <v>4</v>
      </c>
      <c r="AA155" s="29">
        <v>3</v>
      </c>
      <c r="AB155" s="26">
        <v>44424</v>
      </c>
      <c r="AC155" s="30">
        <v>5900000</v>
      </c>
      <c r="AD155" s="30">
        <v>655556</v>
      </c>
      <c r="AE155" s="30">
        <v>806344.44444444403</v>
      </c>
      <c r="AF155" s="30">
        <v>-4292.0000000002328</v>
      </c>
      <c r="AG155" s="30">
        <f t="shared" si="41"/>
        <v>802052.4444444438</v>
      </c>
      <c r="AH155" s="30">
        <v>1365892.0000000002</v>
      </c>
      <c r="AI155" s="30">
        <f t="shared" si="42"/>
        <v>8723500.444444444</v>
      </c>
      <c r="AJ155" s="30">
        <f t="shared" si="43"/>
        <v>2950000</v>
      </c>
      <c r="AK155" s="30">
        <f t="shared" si="44"/>
        <v>0</v>
      </c>
      <c r="AL155" s="30">
        <f t="shared" si="45"/>
        <v>0</v>
      </c>
      <c r="AM155" s="30">
        <f t="shared" si="46"/>
        <v>0</v>
      </c>
      <c r="AN155" s="30">
        <f t="shared" si="47"/>
        <v>0</v>
      </c>
      <c r="AO155" s="30">
        <f t="shared" si="48"/>
        <v>0</v>
      </c>
      <c r="AP155" s="30">
        <f t="shared" si="49"/>
        <v>2950000</v>
      </c>
      <c r="AQ155" s="30">
        <f t="shared" si="50"/>
        <v>1422100</v>
      </c>
      <c r="AR155" s="26" t="s">
        <v>79</v>
      </c>
      <c r="AS155" s="26" t="s">
        <v>114</v>
      </c>
      <c r="AT155" s="24" t="s">
        <v>172</v>
      </c>
      <c r="AU155" s="26">
        <v>44433</v>
      </c>
      <c r="AV155" s="26" t="s">
        <v>157</v>
      </c>
      <c r="AW155" s="26" t="s">
        <v>104</v>
      </c>
      <c r="AX155" s="26" t="s">
        <v>105</v>
      </c>
      <c r="AY155" s="26" t="s">
        <v>105</v>
      </c>
      <c r="AZ155" s="26" t="s">
        <v>80</v>
      </c>
      <c r="BA155" s="26" t="s">
        <v>84</v>
      </c>
      <c r="BB155" s="26" t="s">
        <v>106</v>
      </c>
      <c r="BC155" s="26" t="str">
        <f t="shared" si="51"/>
        <v>F</v>
      </c>
      <c r="BD155" s="26" t="str">
        <f t="shared" ca="1" si="52"/>
        <v>55 Th,10 Bln,13 Hr</v>
      </c>
      <c r="BE155" s="29">
        <f t="shared" ca="1" si="53"/>
        <v>55</v>
      </c>
      <c r="BF155" s="29">
        <f t="shared" ca="1" si="54"/>
        <v>10</v>
      </c>
      <c r="BG155" s="29">
        <f t="shared" ca="1" si="55"/>
        <v>13</v>
      </c>
      <c r="BH155" s="26" t="str">
        <f t="shared" ca="1" si="56"/>
        <v>31 Th,10 Bln,8 Hr</v>
      </c>
      <c r="BI155" s="24">
        <f t="shared" ca="1" si="57"/>
        <v>31</v>
      </c>
      <c r="BJ155" s="24">
        <f t="shared" ca="1" si="58"/>
        <v>10</v>
      </c>
      <c r="BK155" s="26" t="str">
        <f t="shared" ca="1" si="59"/>
        <v>30 Th,10 Bln,8 Hr</v>
      </c>
      <c r="BL155" s="4" t="str">
        <f>VLOOKUP(C155,[1]dbase!$C$3:$AW$827,38,FALSE)</f>
        <v>H</v>
      </c>
    </row>
    <row r="156" spans="1:64" x14ac:dyDescent="0.25">
      <c r="A156" s="24">
        <f t="shared" si="40"/>
        <v>153</v>
      </c>
      <c r="B156" s="31" t="s">
        <v>858</v>
      </c>
      <c r="C156" s="24">
        <v>745404</v>
      </c>
      <c r="D156" s="24" t="s">
        <v>87</v>
      </c>
      <c r="E156" s="26">
        <v>27238</v>
      </c>
      <c r="F156" s="24" t="s">
        <v>65</v>
      </c>
      <c r="G156" s="24" t="s">
        <v>66</v>
      </c>
      <c r="H156" s="24" t="s">
        <v>88</v>
      </c>
      <c r="I156" s="24" t="s">
        <v>859</v>
      </c>
      <c r="J156" s="27"/>
      <c r="K156" s="24"/>
      <c r="L156" s="24"/>
      <c r="M156" s="24" t="s">
        <v>109</v>
      </c>
      <c r="N156" s="24" t="s">
        <v>489</v>
      </c>
      <c r="O156" s="24"/>
      <c r="P156" s="24">
        <v>1992</v>
      </c>
      <c r="Q156" s="26">
        <v>34639</v>
      </c>
      <c r="R156" s="26">
        <v>35004</v>
      </c>
      <c r="S156" s="26" t="s">
        <v>90</v>
      </c>
      <c r="T156" s="28" t="s">
        <v>860</v>
      </c>
      <c r="U156" s="28" t="s">
        <v>860</v>
      </c>
      <c r="V156" s="26" t="s">
        <v>80</v>
      </c>
      <c r="W156" s="28" t="s">
        <v>374</v>
      </c>
      <c r="X156" s="28" t="s">
        <v>93</v>
      </c>
      <c r="Y156" s="26" t="s">
        <v>103</v>
      </c>
      <c r="Z156" s="29">
        <v>5</v>
      </c>
      <c r="AA156" s="29">
        <v>3</v>
      </c>
      <c r="AB156" s="26">
        <v>44424</v>
      </c>
      <c r="AC156" s="30">
        <v>5900000</v>
      </c>
      <c r="AD156" s="30">
        <v>655556</v>
      </c>
      <c r="AE156" s="30">
        <v>588344.44444444403</v>
      </c>
      <c r="AF156" s="30">
        <v>566950</v>
      </c>
      <c r="AG156" s="30">
        <f t="shared" si="41"/>
        <v>1155294.444444444</v>
      </c>
      <c r="AH156" s="30">
        <v>0</v>
      </c>
      <c r="AI156" s="30">
        <f t="shared" si="42"/>
        <v>7710850.444444444</v>
      </c>
      <c r="AJ156" s="30">
        <f t="shared" si="43"/>
        <v>4425000</v>
      </c>
      <c r="AK156" s="30">
        <f t="shared" si="44"/>
        <v>491667</v>
      </c>
      <c r="AL156" s="30">
        <f t="shared" si="45"/>
        <v>588344.44444444403</v>
      </c>
      <c r="AM156" s="30">
        <f t="shared" si="46"/>
        <v>566950</v>
      </c>
      <c r="AN156" s="30">
        <f t="shared" si="47"/>
        <v>1155294.444444444</v>
      </c>
      <c r="AO156" s="30">
        <f t="shared" si="48"/>
        <v>0</v>
      </c>
      <c r="AP156" s="30">
        <f t="shared" si="49"/>
        <v>6071961.444444444</v>
      </c>
      <c r="AQ156" s="30">
        <f t="shared" si="50"/>
        <v>0</v>
      </c>
      <c r="AR156" s="26" t="s">
        <v>79</v>
      </c>
      <c r="AS156" s="26" t="s">
        <v>80</v>
      </c>
      <c r="AT156" s="26"/>
      <c r="AU156" s="26" t="s">
        <v>80</v>
      </c>
      <c r="AV156" s="26" t="s">
        <v>94</v>
      </c>
      <c r="AW156" s="26" t="s">
        <v>375</v>
      </c>
      <c r="AX156" s="26" t="s">
        <v>105</v>
      </c>
      <c r="AY156" s="26" t="s">
        <v>83</v>
      </c>
      <c r="AZ156" s="26" t="s">
        <v>80</v>
      </c>
      <c r="BA156" s="26" t="s">
        <v>84</v>
      </c>
      <c r="BB156" s="26" t="s">
        <v>85</v>
      </c>
      <c r="BC156" s="26" t="str">
        <f t="shared" si="51"/>
        <v>C</v>
      </c>
      <c r="BD156" s="26" t="str">
        <f t="shared" ca="1" si="52"/>
        <v>48 Th,3 Bln,27 Hr</v>
      </c>
      <c r="BE156" s="29">
        <f t="shared" ca="1" si="53"/>
        <v>48</v>
      </c>
      <c r="BF156" s="29">
        <f t="shared" ca="1" si="54"/>
        <v>3</v>
      </c>
      <c r="BG156" s="29">
        <f t="shared" ca="1" si="55"/>
        <v>27</v>
      </c>
      <c r="BH156" s="26" t="str">
        <f t="shared" ca="1" si="56"/>
        <v>28 Th,0 Bln,23 Hr</v>
      </c>
      <c r="BI156" s="24">
        <f t="shared" ca="1" si="57"/>
        <v>28</v>
      </c>
      <c r="BJ156" s="24">
        <f t="shared" ca="1" si="58"/>
        <v>0</v>
      </c>
      <c r="BK156" s="26" t="str">
        <f t="shared" ca="1" si="59"/>
        <v>27 Th,0 Bln,23 Hr</v>
      </c>
      <c r="BL156" s="4" t="str">
        <f>VLOOKUP(C156,[1]dbase!$C$3:$AW$827,38,FALSE)</f>
        <v>-</v>
      </c>
    </row>
    <row r="157" spans="1:64" x14ac:dyDescent="0.25">
      <c r="A157" s="24">
        <f t="shared" si="40"/>
        <v>154</v>
      </c>
      <c r="B157" s="31" t="s">
        <v>861</v>
      </c>
      <c r="C157" s="24">
        <v>715409</v>
      </c>
      <c r="D157" s="24" t="s">
        <v>87</v>
      </c>
      <c r="E157" s="26">
        <v>26219</v>
      </c>
      <c r="F157" s="24" t="s">
        <v>65</v>
      </c>
      <c r="G157" s="24" t="s">
        <v>66</v>
      </c>
      <c r="H157" s="24" t="s">
        <v>88</v>
      </c>
      <c r="I157" s="24" t="s">
        <v>862</v>
      </c>
      <c r="J157" s="27" t="s">
        <v>863</v>
      </c>
      <c r="K157" s="24" t="s">
        <v>864</v>
      </c>
      <c r="L157" s="24"/>
      <c r="M157" s="24" t="s">
        <v>70</v>
      </c>
      <c r="N157" s="24" t="s">
        <v>71</v>
      </c>
      <c r="O157" s="24"/>
      <c r="P157" s="24">
        <v>1990</v>
      </c>
      <c r="Q157" s="26">
        <v>34639</v>
      </c>
      <c r="R157" s="26">
        <v>35004</v>
      </c>
      <c r="S157" s="26" t="s">
        <v>90</v>
      </c>
      <c r="T157" s="28" t="s">
        <v>865</v>
      </c>
      <c r="U157" s="28" t="s">
        <v>865</v>
      </c>
      <c r="V157" s="26">
        <v>44562</v>
      </c>
      <c r="W157" s="28" t="s">
        <v>645</v>
      </c>
      <c r="X157" s="28" t="s">
        <v>93</v>
      </c>
      <c r="Y157" s="26" t="s">
        <v>78</v>
      </c>
      <c r="Z157" s="29">
        <v>3</v>
      </c>
      <c r="AA157" s="29">
        <v>4</v>
      </c>
      <c r="AB157" s="26">
        <v>44424</v>
      </c>
      <c r="AC157" s="30">
        <v>6900000</v>
      </c>
      <c r="AD157" s="30">
        <v>766667</v>
      </c>
      <c r="AE157" s="30">
        <v>537508.33333333302</v>
      </c>
      <c r="AF157" s="30">
        <v>-263614.5</v>
      </c>
      <c r="AG157" s="30">
        <f t="shared" si="41"/>
        <v>273893.83333333302</v>
      </c>
      <c r="AH157" s="30">
        <v>2684905</v>
      </c>
      <c r="AI157" s="30">
        <f t="shared" si="42"/>
        <v>10625465.833333332</v>
      </c>
      <c r="AJ157" s="30">
        <f t="shared" si="43"/>
        <v>5175000</v>
      </c>
      <c r="AK157" s="30">
        <f t="shared" si="44"/>
        <v>575000.25</v>
      </c>
      <c r="AL157" s="30">
        <f t="shared" si="45"/>
        <v>537508.33333333302</v>
      </c>
      <c r="AM157" s="30">
        <f t="shared" si="46"/>
        <v>-263614.5</v>
      </c>
      <c r="AN157" s="30">
        <f t="shared" si="47"/>
        <v>273893.83333333302</v>
      </c>
      <c r="AO157" s="30">
        <f t="shared" si="48"/>
        <v>1342452.5</v>
      </c>
      <c r="AP157" s="30">
        <f t="shared" si="49"/>
        <v>7366346.583333333</v>
      </c>
      <c r="AQ157" s="30">
        <f t="shared" si="50"/>
        <v>0</v>
      </c>
      <c r="AR157" s="26" t="s">
        <v>79</v>
      </c>
      <c r="AS157" s="26" t="s">
        <v>80</v>
      </c>
      <c r="AT157" s="26"/>
      <c r="AU157" s="26" t="s">
        <v>80</v>
      </c>
      <c r="AV157" s="26" t="s">
        <v>94</v>
      </c>
      <c r="AW157" s="26" t="s">
        <v>210</v>
      </c>
      <c r="AX157" s="26" t="s">
        <v>83</v>
      </c>
      <c r="AY157" s="26" t="s">
        <v>83</v>
      </c>
      <c r="AZ157" s="26" t="s">
        <v>80</v>
      </c>
      <c r="BA157" s="26" t="s">
        <v>84</v>
      </c>
      <c r="BB157" s="26" t="s">
        <v>85</v>
      </c>
      <c r="BC157" s="26" t="str">
        <f t="shared" si="51"/>
        <v>F</v>
      </c>
      <c r="BD157" s="26" t="str">
        <f t="shared" ca="1" si="52"/>
        <v>51 Th,1 Bln,11 Hr</v>
      </c>
      <c r="BE157" s="29">
        <f t="shared" ca="1" si="53"/>
        <v>51</v>
      </c>
      <c r="BF157" s="29">
        <f t="shared" ca="1" si="54"/>
        <v>1</v>
      </c>
      <c r="BG157" s="29">
        <f t="shared" ca="1" si="55"/>
        <v>11</v>
      </c>
      <c r="BH157" s="26" t="str">
        <f t="shared" ca="1" si="56"/>
        <v>28 Th,0 Bln,23 Hr</v>
      </c>
      <c r="BI157" s="24">
        <f t="shared" ca="1" si="57"/>
        <v>28</v>
      </c>
      <c r="BJ157" s="24">
        <f t="shared" ca="1" si="58"/>
        <v>0</v>
      </c>
      <c r="BK157" s="26" t="str">
        <f t="shared" ca="1" si="59"/>
        <v>27 Th,0 Bln,23 Hr</v>
      </c>
      <c r="BL157" s="4" t="str">
        <f>VLOOKUP(C157,[1]dbase!$C$3:$AW$827,38,FALSE)</f>
        <v>-</v>
      </c>
    </row>
    <row r="158" spans="1:64" x14ac:dyDescent="0.25">
      <c r="A158" s="24">
        <f t="shared" si="40"/>
        <v>155</v>
      </c>
      <c r="B158" s="31" t="s">
        <v>866</v>
      </c>
      <c r="C158" s="24">
        <v>795553</v>
      </c>
      <c r="D158" s="24" t="s">
        <v>166</v>
      </c>
      <c r="E158" s="26">
        <v>29004</v>
      </c>
      <c r="F158" s="24" t="s">
        <v>65</v>
      </c>
      <c r="G158" s="24" t="s">
        <v>66</v>
      </c>
      <c r="H158" s="24" t="s">
        <v>150</v>
      </c>
      <c r="I158" s="24" t="s">
        <v>867</v>
      </c>
      <c r="J158" s="27"/>
      <c r="K158" s="24"/>
      <c r="L158" s="24"/>
      <c r="M158" s="24" t="s">
        <v>109</v>
      </c>
      <c r="N158" s="24" t="s">
        <v>610</v>
      </c>
      <c r="O158" s="24"/>
      <c r="P158" s="24" t="s">
        <v>611</v>
      </c>
      <c r="Q158" s="26">
        <v>41579</v>
      </c>
      <c r="R158" s="26">
        <v>41989</v>
      </c>
      <c r="S158" s="26" t="s">
        <v>90</v>
      </c>
      <c r="T158" s="28" t="s">
        <v>793</v>
      </c>
      <c r="U158" s="28" t="s">
        <v>793</v>
      </c>
      <c r="V158" s="26" t="s">
        <v>80</v>
      </c>
      <c r="W158" s="28" t="s">
        <v>130</v>
      </c>
      <c r="X158" s="28" t="s">
        <v>123</v>
      </c>
      <c r="Y158" s="26" t="s">
        <v>78</v>
      </c>
      <c r="Z158" s="29">
        <v>6</v>
      </c>
      <c r="AA158" s="29">
        <v>1</v>
      </c>
      <c r="AB158" s="26">
        <v>44424</v>
      </c>
      <c r="AC158" s="30">
        <v>4500000</v>
      </c>
      <c r="AD158" s="30">
        <v>500000</v>
      </c>
      <c r="AE158" s="30">
        <v>699100</v>
      </c>
      <c r="AF158" s="30">
        <v>152000</v>
      </c>
      <c r="AG158" s="30">
        <f t="shared" si="41"/>
        <v>851100</v>
      </c>
      <c r="AH158" s="30">
        <v>0</v>
      </c>
      <c r="AI158" s="30">
        <f t="shared" si="42"/>
        <v>5851100</v>
      </c>
      <c r="AJ158" s="30">
        <f t="shared" si="43"/>
        <v>3375000</v>
      </c>
      <c r="AK158" s="30">
        <f t="shared" si="44"/>
        <v>375000</v>
      </c>
      <c r="AL158" s="30">
        <f t="shared" si="45"/>
        <v>699100</v>
      </c>
      <c r="AM158" s="30">
        <f t="shared" si="46"/>
        <v>152000</v>
      </c>
      <c r="AN158" s="30">
        <f t="shared" si="47"/>
        <v>851100</v>
      </c>
      <c r="AO158" s="30">
        <f t="shared" si="48"/>
        <v>0</v>
      </c>
      <c r="AP158" s="30">
        <f t="shared" si="49"/>
        <v>4601100</v>
      </c>
      <c r="AQ158" s="30">
        <f t="shared" si="50"/>
        <v>0</v>
      </c>
      <c r="AR158" s="26" t="s">
        <v>79</v>
      </c>
      <c r="AS158" s="26" t="s">
        <v>80</v>
      </c>
      <c r="AT158" s="26"/>
      <c r="AU158" s="26" t="s">
        <v>80</v>
      </c>
      <c r="AV158" s="26" t="s">
        <v>124</v>
      </c>
      <c r="AW158" s="26" t="s">
        <v>80</v>
      </c>
      <c r="AX158" s="26" t="s">
        <v>82</v>
      </c>
      <c r="AY158" s="26" t="s">
        <v>82</v>
      </c>
      <c r="AZ158" s="26" t="s">
        <v>125</v>
      </c>
      <c r="BA158" s="26" t="s">
        <v>84</v>
      </c>
      <c r="BB158" s="26" t="s">
        <v>85</v>
      </c>
      <c r="BC158" s="26" t="str">
        <f t="shared" si="51"/>
        <v>C</v>
      </c>
      <c r="BD158" s="26" t="str">
        <f t="shared" ca="1" si="52"/>
        <v>43 Th,5 Bln,26 Hr</v>
      </c>
      <c r="BE158" s="29">
        <f t="shared" ca="1" si="53"/>
        <v>43</v>
      </c>
      <c r="BF158" s="29">
        <f t="shared" ca="1" si="54"/>
        <v>5</v>
      </c>
      <c r="BG158" s="29">
        <f t="shared" ca="1" si="55"/>
        <v>26</v>
      </c>
      <c r="BH158" s="26" t="str">
        <f t="shared" ca="1" si="56"/>
        <v>9 Th,0 Bln,23 Hr</v>
      </c>
      <c r="BI158" s="24">
        <f t="shared" ca="1" si="57"/>
        <v>9</v>
      </c>
      <c r="BJ158" s="24">
        <f t="shared" ca="1" si="58"/>
        <v>0</v>
      </c>
      <c r="BK158" s="26" t="str">
        <f t="shared" ca="1" si="59"/>
        <v>7 Th,11 Bln,8 Hr</v>
      </c>
      <c r="BL158" s="4" t="str">
        <f>VLOOKUP(C158,[1]dbase!$C$3:$AW$827,38,FALSE)</f>
        <v>-</v>
      </c>
    </row>
    <row r="159" spans="1:64" x14ac:dyDescent="0.25">
      <c r="A159" s="24">
        <f t="shared" si="40"/>
        <v>156</v>
      </c>
      <c r="B159" s="31" t="s">
        <v>868</v>
      </c>
      <c r="C159" s="24">
        <v>684692</v>
      </c>
      <c r="D159" s="24" t="s">
        <v>406</v>
      </c>
      <c r="E159" s="26">
        <v>25033</v>
      </c>
      <c r="F159" s="24" t="s">
        <v>65</v>
      </c>
      <c r="G159" s="24" t="s">
        <v>66</v>
      </c>
      <c r="H159" s="24" t="s">
        <v>88</v>
      </c>
      <c r="I159" s="24" t="s">
        <v>869</v>
      </c>
      <c r="J159" s="27"/>
      <c r="K159" s="24"/>
      <c r="L159" s="24"/>
      <c r="M159" s="24" t="s">
        <v>109</v>
      </c>
      <c r="N159" s="24" t="s">
        <v>574</v>
      </c>
      <c r="O159" s="24"/>
      <c r="P159" s="24">
        <v>1987</v>
      </c>
      <c r="Q159" s="26">
        <v>32827</v>
      </c>
      <c r="R159" s="26">
        <v>33192</v>
      </c>
      <c r="S159" s="26" t="s">
        <v>213</v>
      </c>
      <c r="T159" s="28" t="s">
        <v>870</v>
      </c>
      <c r="U159" s="28" t="s">
        <v>871</v>
      </c>
      <c r="V159" s="26">
        <v>43374</v>
      </c>
      <c r="W159" s="28" t="s">
        <v>399</v>
      </c>
      <c r="X159" s="28" t="s">
        <v>123</v>
      </c>
      <c r="Y159" s="26" t="s">
        <v>78</v>
      </c>
      <c r="Z159" s="29">
        <v>4</v>
      </c>
      <c r="AA159" s="29">
        <v>3</v>
      </c>
      <c r="AB159" s="26">
        <v>44424</v>
      </c>
      <c r="AC159" s="30">
        <v>5900000</v>
      </c>
      <c r="AD159" s="30">
        <v>655556</v>
      </c>
      <c r="AE159" s="30">
        <v>674969.44444444403</v>
      </c>
      <c r="AF159" s="30">
        <v>-339993</v>
      </c>
      <c r="AG159" s="30">
        <f t="shared" si="41"/>
        <v>334976.44444444403</v>
      </c>
      <c r="AH159" s="30">
        <v>1871793</v>
      </c>
      <c r="AI159" s="30">
        <f t="shared" si="42"/>
        <v>8762325.444444444</v>
      </c>
      <c r="AJ159" s="30">
        <f t="shared" si="43"/>
        <v>2950000</v>
      </c>
      <c r="AK159" s="30">
        <f t="shared" si="44"/>
        <v>0</v>
      </c>
      <c r="AL159" s="30">
        <f t="shared" si="45"/>
        <v>0</v>
      </c>
      <c r="AM159" s="30">
        <f t="shared" si="46"/>
        <v>0</v>
      </c>
      <c r="AN159" s="30">
        <f t="shared" si="47"/>
        <v>0</v>
      </c>
      <c r="AO159" s="30">
        <f t="shared" si="48"/>
        <v>0</v>
      </c>
      <c r="AP159" s="30">
        <f t="shared" si="49"/>
        <v>2950000</v>
      </c>
      <c r="AQ159" s="30">
        <f t="shared" si="50"/>
        <v>1422100</v>
      </c>
      <c r="AR159" s="26" t="s">
        <v>79</v>
      </c>
      <c r="AS159" s="26" t="s">
        <v>114</v>
      </c>
      <c r="AT159" s="24" t="s">
        <v>172</v>
      </c>
      <c r="AU159" s="26">
        <v>44433</v>
      </c>
      <c r="AV159" s="26" t="s">
        <v>124</v>
      </c>
      <c r="AW159" s="26" t="s">
        <v>80</v>
      </c>
      <c r="AX159" s="26" t="s">
        <v>83</v>
      </c>
      <c r="AY159" s="26" t="s">
        <v>83</v>
      </c>
      <c r="AZ159" s="26" t="s">
        <v>125</v>
      </c>
      <c r="BA159" s="26" t="s">
        <v>84</v>
      </c>
      <c r="BB159" s="26" t="s">
        <v>85</v>
      </c>
      <c r="BC159" s="26" t="str">
        <f t="shared" si="51"/>
        <v>C</v>
      </c>
      <c r="BD159" s="26" t="str">
        <f t="shared" ca="1" si="52"/>
        <v>54 Th,4 Bln,10 Hr</v>
      </c>
      <c r="BE159" s="29">
        <f t="shared" ca="1" si="53"/>
        <v>54</v>
      </c>
      <c r="BF159" s="29">
        <f t="shared" ca="1" si="54"/>
        <v>4</v>
      </c>
      <c r="BG159" s="29">
        <f t="shared" ca="1" si="55"/>
        <v>10</v>
      </c>
      <c r="BH159" s="26" t="str">
        <f t="shared" ca="1" si="56"/>
        <v>33 Th,0 Bln,9 Hr</v>
      </c>
      <c r="BI159" s="24">
        <f t="shared" ca="1" si="57"/>
        <v>33</v>
      </c>
      <c r="BJ159" s="24">
        <f t="shared" ca="1" si="58"/>
        <v>0</v>
      </c>
      <c r="BK159" s="26" t="str">
        <f t="shared" ca="1" si="59"/>
        <v>32 Th,0 Bln,9 Hr</v>
      </c>
      <c r="BL159" s="4" t="str">
        <f>VLOOKUP(C159,[1]dbase!$C$3:$AW$827,38,FALSE)</f>
        <v>H</v>
      </c>
    </row>
    <row r="160" spans="1:64" x14ac:dyDescent="0.25">
      <c r="A160" s="24">
        <f t="shared" si="40"/>
        <v>157</v>
      </c>
      <c r="B160" s="31" t="s">
        <v>872</v>
      </c>
      <c r="C160" s="24">
        <v>955862</v>
      </c>
      <c r="D160" s="24" t="s">
        <v>108</v>
      </c>
      <c r="E160" s="26">
        <v>34833</v>
      </c>
      <c r="F160" s="24" t="s">
        <v>65</v>
      </c>
      <c r="G160" s="24" t="s">
        <v>66</v>
      </c>
      <c r="H160" s="24" t="s">
        <v>150</v>
      </c>
      <c r="I160" s="24" t="s">
        <v>873</v>
      </c>
      <c r="J160" s="27" t="s">
        <v>874</v>
      </c>
      <c r="K160" s="24"/>
      <c r="L160" s="24"/>
      <c r="M160" s="24" t="s">
        <v>70</v>
      </c>
      <c r="N160" s="24" t="s">
        <v>71</v>
      </c>
      <c r="O160" s="24" t="s">
        <v>235</v>
      </c>
      <c r="P160" s="24">
        <v>2017</v>
      </c>
      <c r="Q160" s="26">
        <v>43313</v>
      </c>
      <c r="R160" s="26">
        <v>43525</v>
      </c>
      <c r="S160" s="26" t="s">
        <v>90</v>
      </c>
      <c r="T160" s="28" t="s">
        <v>875</v>
      </c>
      <c r="U160" s="28" t="s">
        <v>875</v>
      </c>
      <c r="V160" s="26">
        <v>44061</v>
      </c>
      <c r="W160" s="28" t="s">
        <v>194</v>
      </c>
      <c r="X160" s="28" t="s">
        <v>195</v>
      </c>
      <c r="Y160" s="26" t="s">
        <v>78</v>
      </c>
      <c r="Z160" s="29">
        <v>5</v>
      </c>
      <c r="AA160" s="29">
        <v>4</v>
      </c>
      <c r="AB160" s="26">
        <v>44424</v>
      </c>
      <c r="AC160" s="30">
        <v>6900000</v>
      </c>
      <c r="AD160" s="30">
        <v>766667</v>
      </c>
      <c r="AE160" s="30">
        <v>169183.33333333302</v>
      </c>
      <c r="AF160" s="30">
        <v>653200</v>
      </c>
      <c r="AG160" s="30">
        <f t="shared" si="41"/>
        <v>822383.33333333302</v>
      </c>
      <c r="AH160" s="30">
        <v>0</v>
      </c>
      <c r="AI160" s="30">
        <f t="shared" si="42"/>
        <v>8489050.3333333321</v>
      </c>
      <c r="AJ160" s="30">
        <f t="shared" si="43"/>
        <v>5175000</v>
      </c>
      <c r="AK160" s="30">
        <f t="shared" si="44"/>
        <v>575000.25</v>
      </c>
      <c r="AL160" s="30">
        <f t="shared" si="45"/>
        <v>169183.33333333302</v>
      </c>
      <c r="AM160" s="30">
        <f t="shared" si="46"/>
        <v>653200</v>
      </c>
      <c r="AN160" s="30">
        <f t="shared" si="47"/>
        <v>822383.33333333302</v>
      </c>
      <c r="AO160" s="30">
        <f t="shared" si="48"/>
        <v>0</v>
      </c>
      <c r="AP160" s="30">
        <f t="shared" si="49"/>
        <v>6572383.583333333</v>
      </c>
      <c r="AQ160" s="30">
        <f t="shared" si="50"/>
        <v>0</v>
      </c>
      <c r="AR160" s="26" t="s">
        <v>79</v>
      </c>
      <c r="AS160" s="26" t="s">
        <v>80</v>
      </c>
      <c r="AT160" s="26"/>
      <c r="AU160" s="26" t="s">
        <v>80</v>
      </c>
      <c r="AV160" s="26" t="s">
        <v>196</v>
      </c>
      <c r="AW160" s="26" t="s">
        <v>80</v>
      </c>
      <c r="AX160" s="26" t="s">
        <v>83</v>
      </c>
      <c r="AY160" s="26" t="s">
        <v>82</v>
      </c>
      <c r="AZ160" s="26" t="s">
        <v>197</v>
      </c>
      <c r="BA160" s="26" t="s">
        <v>84</v>
      </c>
      <c r="BB160" s="26" t="s">
        <v>85</v>
      </c>
      <c r="BC160" s="26" t="str">
        <f t="shared" si="51"/>
        <v>F</v>
      </c>
      <c r="BD160" s="26" t="str">
        <f t="shared" ca="1" si="52"/>
        <v>27 Th,6 Bln,10 Hr</v>
      </c>
      <c r="BE160" s="29">
        <f t="shared" ca="1" si="53"/>
        <v>27</v>
      </c>
      <c r="BF160" s="29">
        <f t="shared" ca="1" si="54"/>
        <v>6</v>
      </c>
      <c r="BG160" s="29">
        <f t="shared" ca="1" si="55"/>
        <v>10</v>
      </c>
      <c r="BH160" s="26" t="str">
        <f t="shared" ca="1" si="56"/>
        <v>4 Th,3 Bln,23 Hr</v>
      </c>
      <c r="BI160" s="24">
        <f t="shared" ca="1" si="57"/>
        <v>4</v>
      </c>
      <c r="BJ160" s="24">
        <f t="shared" ca="1" si="58"/>
        <v>3</v>
      </c>
      <c r="BK160" s="26" t="str">
        <f t="shared" ca="1" si="59"/>
        <v>3 Th,8 Bln,23 Hr</v>
      </c>
      <c r="BL160" s="4" t="str">
        <f>VLOOKUP(C160,[1]dbase!$C$3:$AW$827,38,FALSE)</f>
        <v>-</v>
      </c>
    </row>
    <row r="161" spans="1:64" x14ac:dyDescent="0.25">
      <c r="A161" s="24">
        <f t="shared" si="40"/>
        <v>158</v>
      </c>
      <c r="B161" s="31" t="s">
        <v>876</v>
      </c>
      <c r="C161" s="24">
        <v>856113</v>
      </c>
      <c r="D161" s="24" t="s">
        <v>174</v>
      </c>
      <c r="E161" s="26">
        <v>31257</v>
      </c>
      <c r="F161" s="24" t="s">
        <v>65</v>
      </c>
      <c r="G161" s="24" t="s">
        <v>66</v>
      </c>
      <c r="H161" s="24" t="s">
        <v>67</v>
      </c>
      <c r="I161" s="24" t="s">
        <v>877</v>
      </c>
      <c r="J161" s="27" t="s">
        <v>878</v>
      </c>
      <c r="K161" s="24"/>
      <c r="L161" s="24"/>
      <c r="M161" s="24" t="s">
        <v>109</v>
      </c>
      <c r="N161" s="24" t="s">
        <v>667</v>
      </c>
      <c r="O161" s="24"/>
      <c r="P161" s="24" t="s">
        <v>80</v>
      </c>
      <c r="Q161" s="26">
        <v>43374</v>
      </c>
      <c r="R161" s="26">
        <v>43374</v>
      </c>
      <c r="S161" s="26" t="s">
        <v>90</v>
      </c>
      <c r="T161" s="28" t="s">
        <v>138</v>
      </c>
      <c r="U161" s="28" t="s">
        <v>138</v>
      </c>
      <c r="V161" s="26">
        <v>44105</v>
      </c>
      <c r="W161" s="28" t="s">
        <v>430</v>
      </c>
      <c r="X161" s="28" t="s">
        <v>140</v>
      </c>
      <c r="Y161" s="26" t="s">
        <v>78</v>
      </c>
      <c r="Z161" s="29">
        <v>6</v>
      </c>
      <c r="AA161" s="29">
        <v>1</v>
      </c>
      <c r="AB161" s="26">
        <v>44424</v>
      </c>
      <c r="AC161" s="30">
        <v>4500000</v>
      </c>
      <c r="AD161" s="30">
        <v>500000</v>
      </c>
      <c r="AE161" s="30">
        <v>0</v>
      </c>
      <c r="AF161" s="30">
        <v>-31100</v>
      </c>
      <c r="AG161" s="30">
        <f t="shared" si="41"/>
        <v>-31100</v>
      </c>
      <c r="AH161" s="30">
        <v>0</v>
      </c>
      <c r="AI161" s="30">
        <f t="shared" si="42"/>
        <v>4968900</v>
      </c>
      <c r="AJ161" s="30">
        <f t="shared" si="43"/>
        <v>3375000</v>
      </c>
      <c r="AK161" s="30">
        <f t="shared" si="44"/>
        <v>375000</v>
      </c>
      <c r="AL161" s="30">
        <f t="shared" si="45"/>
        <v>0</v>
      </c>
      <c r="AM161" s="30">
        <f t="shared" si="46"/>
        <v>-31100</v>
      </c>
      <c r="AN161" s="30">
        <f t="shared" si="47"/>
        <v>-31100</v>
      </c>
      <c r="AO161" s="30">
        <f t="shared" si="48"/>
        <v>0</v>
      </c>
      <c r="AP161" s="30">
        <f t="shared" si="49"/>
        <v>3718900</v>
      </c>
      <c r="AQ161" s="30">
        <f t="shared" si="50"/>
        <v>653200</v>
      </c>
      <c r="AR161" s="26" t="s">
        <v>79</v>
      </c>
      <c r="AS161" s="26" t="s">
        <v>80</v>
      </c>
      <c r="AT161" s="26"/>
      <c r="AU161" s="26" t="s">
        <v>80</v>
      </c>
      <c r="AV161" s="26" t="s">
        <v>141</v>
      </c>
      <c r="AW161" s="26" t="s">
        <v>80</v>
      </c>
      <c r="AX161" s="26" t="s">
        <v>82</v>
      </c>
      <c r="AY161" s="26" t="s">
        <v>82</v>
      </c>
      <c r="AZ161" s="26" t="s">
        <v>80</v>
      </c>
      <c r="BA161" s="26" t="s">
        <v>84</v>
      </c>
      <c r="BB161" s="26" t="s">
        <v>85</v>
      </c>
      <c r="BC161" s="26" t="str">
        <f t="shared" si="51"/>
        <v>C</v>
      </c>
      <c r="BD161" s="26" t="str">
        <f t="shared" ca="1" si="52"/>
        <v>37 Th,3 Bln,26 Hr</v>
      </c>
      <c r="BE161" s="29">
        <f t="shared" ca="1" si="53"/>
        <v>37</v>
      </c>
      <c r="BF161" s="29">
        <f t="shared" ca="1" si="54"/>
        <v>3</v>
      </c>
      <c r="BG161" s="29">
        <f t="shared" ca="1" si="55"/>
        <v>26</v>
      </c>
      <c r="BH161" s="26" t="str">
        <f t="shared" ca="1" si="56"/>
        <v>4 Th,1 Bln,23 Hr</v>
      </c>
      <c r="BI161" s="24">
        <f t="shared" ca="1" si="57"/>
        <v>4</v>
      </c>
      <c r="BJ161" s="24">
        <f t="shared" ca="1" si="58"/>
        <v>1</v>
      </c>
      <c r="BK161" s="26" t="str">
        <f t="shared" ca="1" si="59"/>
        <v>4 Th,1 Bln,23 Hr</v>
      </c>
      <c r="BL161" s="4" t="str">
        <f>VLOOKUP(C161,[1]dbase!$C$3:$AW$827,38,FALSE)</f>
        <v>-</v>
      </c>
    </row>
    <row r="162" spans="1:64" x14ac:dyDescent="0.25">
      <c r="A162" s="24">
        <f t="shared" si="40"/>
        <v>159</v>
      </c>
      <c r="B162" s="31" t="s">
        <v>879</v>
      </c>
      <c r="C162" s="24">
        <v>705063</v>
      </c>
      <c r="D162" s="24" t="s">
        <v>589</v>
      </c>
      <c r="E162" s="26">
        <v>25869</v>
      </c>
      <c r="F162" s="24" t="s">
        <v>65</v>
      </c>
      <c r="G162" s="24" t="s">
        <v>66</v>
      </c>
      <c r="H162" s="24" t="s">
        <v>88</v>
      </c>
      <c r="I162" s="24" t="s">
        <v>880</v>
      </c>
      <c r="J162" s="27" t="s">
        <v>881</v>
      </c>
      <c r="K162" s="24" t="s">
        <v>882</v>
      </c>
      <c r="L162" s="24"/>
      <c r="M162" s="24" t="s">
        <v>109</v>
      </c>
      <c r="N162" s="24" t="s">
        <v>120</v>
      </c>
      <c r="O162" s="24"/>
      <c r="P162" s="24">
        <v>1990</v>
      </c>
      <c r="Q162" s="26">
        <v>33208</v>
      </c>
      <c r="R162" s="26">
        <v>33772</v>
      </c>
      <c r="S162" s="26" t="s">
        <v>90</v>
      </c>
      <c r="T162" s="28" t="s">
        <v>883</v>
      </c>
      <c r="U162" s="28" t="s">
        <v>883</v>
      </c>
      <c r="V162" s="26" t="s">
        <v>80</v>
      </c>
      <c r="W162" s="28" t="s">
        <v>130</v>
      </c>
      <c r="X162" s="28" t="s">
        <v>123</v>
      </c>
      <c r="Y162" s="26" t="s">
        <v>78</v>
      </c>
      <c r="Z162" s="29">
        <v>6</v>
      </c>
      <c r="AA162" s="29">
        <v>3</v>
      </c>
      <c r="AB162" s="26">
        <v>44424</v>
      </c>
      <c r="AC162" s="30">
        <v>5900000</v>
      </c>
      <c r="AD162" s="30">
        <v>655556</v>
      </c>
      <c r="AE162" s="30">
        <v>298394.44444444403</v>
      </c>
      <c r="AF162" s="30">
        <v>152000</v>
      </c>
      <c r="AG162" s="30">
        <f t="shared" si="41"/>
        <v>450394.44444444403</v>
      </c>
      <c r="AH162" s="30">
        <v>0</v>
      </c>
      <c r="AI162" s="30">
        <f t="shared" si="42"/>
        <v>7005950.444444444</v>
      </c>
      <c r="AJ162" s="30">
        <f t="shared" si="43"/>
        <v>2950000</v>
      </c>
      <c r="AK162" s="30">
        <f t="shared" si="44"/>
        <v>0</v>
      </c>
      <c r="AL162" s="30">
        <f t="shared" si="45"/>
        <v>0</v>
      </c>
      <c r="AM162" s="30">
        <f t="shared" si="46"/>
        <v>0</v>
      </c>
      <c r="AN162" s="30">
        <f t="shared" si="47"/>
        <v>0</v>
      </c>
      <c r="AO162" s="30">
        <f t="shared" si="48"/>
        <v>0</v>
      </c>
      <c r="AP162" s="30">
        <f t="shared" si="49"/>
        <v>2950000</v>
      </c>
      <c r="AQ162" s="30">
        <f t="shared" si="50"/>
        <v>1422100</v>
      </c>
      <c r="AR162" s="26" t="s">
        <v>79</v>
      </c>
      <c r="AS162" s="26" t="s">
        <v>114</v>
      </c>
      <c r="AT162" s="26" t="s">
        <v>115</v>
      </c>
      <c r="AU162" s="26">
        <v>44562</v>
      </c>
      <c r="AV162" s="26" t="s">
        <v>124</v>
      </c>
      <c r="AW162" s="26" t="s">
        <v>80</v>
      </c>
      <c r="AX162" s="26" t="s">
        <v>82</v>
      </c>
      <c r="AY162" s="26" t="s">
        <v>82</v>
      </c>
      <c r="AZ162" s="26" t="s">
        <v>125</v>
      </c>
      <c r="BA162" s="26" t="s">
        <v>84</v>
      </c>
      <c r="BB162" s="26" t="s">
        <v>85</v>
      </c>
      <c r="BC162" s="26" t="str">
        <f t="shared" si="51"/>
        <v>C</v>
      </c>
      <c r="BD162" s="26" t="str">
        <f t="shared" ca="1" si="52"/>
        <v>52 Th,0 Bln,27 Hr</v>
      </c>
      <c r="BE162" s="29">
        <f t="shared" ca="1" si="53"/>
        <v>52</v>
      </c>
      <c r="BF162" s="29">
        <f t="shared" ca="1" si="54"/>
        <v>0</v>
      </c>
      <c r="BG162" s="29">
        <f t="shared" ca="1" si="55"/>
        <v>27</v>
      </c>
      <c r="BH162" s="26" t="str">
        <f t="shared" ca="1" si="56"/>
        <v>31 Th,11 Bln,23 Hr</v>
      </c>
      <c r="BI162" s="24">
        <f t="shared" ca="1" si="57"/>
        <v>31</v>
      </c>
      <c r="BJ162" s="24">
        <f t="shared" ca="1" si="58"/>
        <v>11</v>
      </c>
      <c r="BK162" s="26" t="str">
        <f t="shared" ca="1" si="59"/>
        <v>30 Th,5 Bln,7 Hr</v>
      </c>
      <c r="BL162" s="4" t="str">
        <f>VLOOKUP(C162,[1]dbase!$C$3:$AW$827,38,FALSE)</f>
        <v>H</v>
      </c>
    </row>
    <row r="163" spans="1:64" x14ac:dyDescent="0.25">
      <c r="A163" s="24">
        <f t="shared" si="40"/>
        <v>160</v>
      </c>
      <c r="B163" s="31" t="s">
        <v>884</v>
      </c>
      <c r="C163" s="24">
        <v>806238</v>
      </c>
      <c r="D163" s="24" t="s">
        <v>885</v>
      </c>
      <c r="E163" s="26">
        <v>29384</v>
      </c>
      <c r="F163" s="24" t="s">
        <v>65</v>
      </c>
      <c r="G163" s="24" t="s">
        <v>66</v>
      </c>
      <c r="H163" s="24" t="s">
        <v>88</v>
      </c>
      <c r="I163" s="24" t="s">
        <v>886</v>
      </c>
      <c r="J163" s="27"/>
      <c r="K163" s="24"/>
      <c r="L163" s="24"/>
      <c r="M163" s="24" t="s">
        <v>136</v>
      </c>
      <c r="N163" s="24" t="s">
        <v>887</v>
      </c>
      <c r="O163" s="24"/>
      <c r="P163" s="24" t="s">
        <v>80</v>
      </c>
      <c r="Q163" s="26">
        <v>43374</v>
      </c>
      <c r="R163" s="26">
        <v>43374</v>
      </c>
      <c r="S163" s="26" t="s">
        <v>90</v>
      </c>
      <c r="T163" s="28" t="s">
        <v>417</v>
      </c>
      <c r="U163" s="28" t="s">
        <v>417</v>
      </c>
      <c r="V163" s="26">
        <v>44105</v>
      </c>
      <c r="W163" s="28" t="s">
        <v>374</v>
      </c>
      <c r="X163" s="28" t="s">
        <v>207</v>
      </c>
      <c r="Y163" s="26" t="s">
        <v>78</v>
      </c>
      <c r="Z163" s="29">
        <v>5</v>
      </c>
      <c r="AA163" s="29">
        <v>2</v>
      </c>
      <c r="AB163" s="26">
        <v>44424</v>
      </c>
      <c r="AC163" s="30">
        <v>4900000</v>
      </c>
      <c r="AD163" s="30">
        <v>544444</v>
      </c>
      <c r="AE163" s="30">
        <v>0</v>
      </c>
      <c r="AF163" s="30">
        <v>2935263.638888889</v>
      </c>
      <c r="AG163" s="30">
        <f t="shared" si="41"/>
        <v>2935263.638888889</v>
      </c>
      <c r="AH163" s="30">
        <v>0</v>
      </c>
      <c r="AI163" s="30">
        <f t="shared" si="42"/>
        <v>8379707.638888889</v>
      </c>
      <c r="AJ163" s="30">
        <f t="shared" si="43"/>
        <v>3675000</v>
      </c>
      <c r="AK163" s="30">
        <f t="shared" si="44"/>
        <v>408333</v>
      </c>
      <c r="AL163" s="30">
        <f t="shared" si="45"/>
        <v>0</v>
      </c>
      <c r="AM163" s="30">
        <f t="shared" si="46"/>
        <v>2935263.638888889</v>
      </c>
      <c r="AN163" s="30">
        <f t="shared" si="47"/>
        <v>2935263.638888889</v>
      </c>
      <c r="AO163" s="30">
        <f t="shared" si="48"/>
        <v>0</v>
      </c>
      <c r="AP163" s="30">
        <f t="shared" si="49"/>
        <v>7018596.638888889</v>
      </c>
      <c r="AQ163" s="30">
        <f t="shared" si="50"/>
        <v>0</v>
      </c>
      <c r="AR163" s="26" t="s">
        <v>79</v>
      </c>
      <c r="AS163" s="26" t="s">
        <v>80</v>
      </c>
      <c r="AT163" s="26"/>
      <c r="AU163" s="26">
        <v>44593</v>
      </c>
      <c r="AV163" s="26" t="s">
        <v>209</v>
      </c>
      <c r="AW163" s="26" t="s">
        <v>375</v>
      </c>
      <c r="AX163" s="26" t="s">
        <v>105</v>
      </c>
      <c r="AY163" s="26" t="s">
        <v>83</v>
      </c>
      <c r="AZ163" s="26" t="s">
        <v>80</v>
      </c>
      <c r="BA163" s="26" t="s">
        <v>84</v>
      </c>
      <c r="BB163" s="26" t="s">
        <v>85</v>
      </c>
      <c r="BC163" s="26" t="str">
        <f t="shared" si="51"/>
        <v>D</v>
      </c>
      <c r="BD163" s="26" t="str">
        <f t="shared" ca="1" si="52"/>
        <v>42 Th,5 Bln,12 Hr</v>
      </c>
      <c r="BE163" s="29">
        <f t="shared" ca="1" si="53"/>
        <v>42</v>
      </c>
      <c r="BF163" s="29">
        <f t="shared" ca="1" si="54"/>
        <v>5</v>
      </c>
      <c r="BG163" s="29">
        <f t="shared" ca="1" si="55"/>
        <v>12</v>
      </c>
      <c r="BH163" s="26" t="str">
        <f t="shared" ca="1" si="56"/>
        <v>4 Th,1 Bln,23 Hr</v>
      </c>
      <c r="BI163" s="24">
        <f t="shared" ca="1" si="57"/>
        <v>4</v>
      </c>
      <c r="BJ163" s="24">
        <f t="shared" ca="1" si="58"/>
        <v>1</v>
      </c>
      <c r="BK163" s="26" t="str">
        <f t="shared" ca="1" si="59"/>
        <v>4 Th,1 Bln,23 Hr</v>
      </c>
      <c r="BL163" s="4" t="str">
        <f>VLOOKUP(C163,[1]dbase!$C$3:$AW$827,38,FALSE)</f>
        <v>-</v>
      </c>
    </row>
    <row r="164" spans="1:64" x14ac:dyDescent="0.25">
      <c r="A164" s="24">
        <f t="shared" si="40"/>
        <v>161</v>
      </c>
      <c r="B164" s="31" t="s">
        <v>888</v>
      </c>
      <c r="C164" s="24">
        <v>776108</v>
      </c>
      <c r="D164" s="24" t="s">
        <v>108</v>
      </c>
      <c r="E164" s="26">
        <v>28347</v>
      </c>
      <c r="F164" s="24" t="s">
        <v>65</v>
      </c>
      <c r="G164" s="24" t="s">
        <v>66</v>
      </c>
      <c r="H164" s="24" t="s">
        <v>133</v>
      </c>
      <c r="I164" s="24" t="s">
        <v>889</v>
      </c>
      <c r="J164" s="27" t="s">
        <v>890</v>
      </c>
      <c r="K164" s="24"/>
      <c r="L164" s="24"/>
      <c r="M164" s="24" t="s">
        <v>109</v>
      </c>
      <c r="N164" s="24" t="s">
        <v>891</v>
      </c>
      <c r="O164" s="24"/>
      <c r="P164" s="24" t="s">
        <v>80</v>
      </c>
      <c r="Q164" s="26">
        <v>43374</v>
      </c>
      <c r="R164" s="26">
        <v>43374</v>
      </c>
      <c r="S164" s="26" t="s">
        <v>90</v>
      </c>
      <c r="T164" s="28" t="s">
        <v>892</v>
      </c>
      <c r="U164" s="28" t="s">
        <v>892</v>
      </c>
      <c r="V164" s="26">
        <v>44105</v>
      </c>
      <c r="W164" s="28" t="s">
        <v>430</v>
      </c>
      <c r="X164" s="28" t="s">
        <v>140</v>
      </c>
      <c r="Y164" s="26" t="s">
        <v>78</v>
      </c>
      <c r="Z164" s="29">
        <v>6</v>
      </c>
      <c r="AA164" s="29">
        <v>2</v>
      </c>
      <c r="AB164" s="26">
        <v>44424</v>
      </c>
      <c r="AC164" s="30">
        <v>4900000</v>
      </c>
      <c r="AD164" s="30">
        <v>544444</v>
      </c>
      <c r="AE164" s="30">
        <v>0</v>
      </c>
      <c r="AF164" s="30">
        <v>1952119.9722222229</v>
      </c>
      <c r="AG164" s="30">
        <f t="shared" si="41"/>
        <v>1952119.9722222229</v>
      </c>
      <c r="AH164" s="30">
        <v>0</v>
      </c>
      <c r="AI164" s="30">
        <f t="shared" si="42"/>
        <v>7396563.9722222229</v>
      </c>
      <c r="AJ164" s="30">
        <f t="shared" si="43"/>
        <v>3675000</v>
      </c>
      <c r="AK164" s="30">
        <f t="shared" si="44"/>
        <v>408333</v>
      </c>
      <c r="AL164" s="30">
        <f t="shared" si="45"/>
        <v>0</v>
      </c>
      <c r="AM164" s="30">
        <f t="shared" si="46"/>
        <v>1952119.9722222229</v>
      </c>
      <c r="AN164" s="30">
        <f t="shared" si="47"/>
        <v>1952119.9722222229</v>
      </c>
      <c r="AO164" s="30">
        <f t="shared" si="48"/>
        <v>0</v>
      </c>
      <c r="AP164" s="30">
        <f t="shared" si="49"/>
        <v>6035452.9722222229</v>
      </c>
      <c r="AQ164" s="30">
        <f t="shared" si="50"/>
        <v>0</v>
      </c>
      <c r="AR164" s="26" t="s">
        <v>79</v>
      </c>
      <c r="AS164" s="26" t="s">
        <v>80</v>
      </c>
      <c r="AT164" s="26"/>
      <c r="AU164" s="26" t="s">
        <v>80</v>
      </c>
      <c r="AV164" s="26" t="s">
        <v>141</v>
      </c>
      <c r="AW164" s="26" t="s">
        <v>80</v>
      </c>
      <c r="AX164" s="26" t="s">
        <v>82</v>
      </c>
      <c r="AY164" s="26" t="s">
        <v>82</v>
      </c>
      <c r="AZ164" s="26" t="s">
        <v>80</v>
      </c>
      <c r="BA164" s="26" t="s">
        <v>84</v>
      </c>
      <c r="BB164" s="26" t="s">
        <v>85</v>
      </c>
      <c r="BC164" s="26" t="str">
        <f t="shared" si="51"/>
        <v>C</v>
      </c>
      <c r="BD164" s="26" t="str">
        <f t="shared" ca="1" si="52"/>
        <v>45 Th,3 Bln,14 Hr</v>
      </c>
      <c r="BE164" s="29">
        <f t="shared" ca="1" si="53"/>
        <v>45</v>
      </c>
      <c r="BF164" s="29">
        <f t="shared" ca="1" si="54"/>
        <v>3</v>
      </c>
      <c r="BG164" s="29">
        <f t="shared" ca="1" si="55"/>
        <v>14</v>
      </c>
      <c r="BH164" s="26" t="str">
        <f t="shared" ca="1" si="56"/>
        <v>4 Th,1 Bln,23 Hr</v>
      </c>
      <c r="BI164" s="24">
        <f t="shared" ca="1" si="57"/>
        <v>4</v>
      </c>
      <c r="BJ164" s="24">
        <f t="shared" ca="1" si="58"/>
        <v>1</v>
      </c>
      <c r="BK164" s="26" t="str">
        <f t="shared" ca="1" si="59"/>
        <v>4 Th,1 Bln,23 Hr</v>
      </c>
      <c r="BL164" s="4" t="str">
        <f>VLOOKUP(C164,[1]dbase!$C$3:$AW$827,38,FALSE)</f>
        <v>-</v>
      </c>
    </row>
    <row r="165" spans="1:64" x14ac:dyDescent="0.25">
      <c r="A165" s="24">
        <f t="shared" si="40"/>
        <v>162</v>
      </c>
      <c r="B165" s="31" t="s">
        <v>893</v>
      </c>
      <c r="C165" s="24">
        <v>775591</v>
      </c>
      <c r="D165" s="24" t="s">
        <v>87</v>
      </c>
      <c r="E165" s="26">
        <v>28145</v>
      </c>
      <c r="F165" s="24" t="s">
        <v>65</v>
      </c>
      <c r="G165" s="24" t="s">
        <v>66</v>
      </c>
      <c r="H165" s="24" t="s">
        <v>67</v>
      </c>
      <c r="I165" s="24" t="s">
        <v>894</v>
      </c>
      <c r="J165" s="27"/>
      <c r="K165" s="24"/>
      <c r="L165" s="24"/>
      <c r="M165" s="24" t="s">
        <v>109</v>
      </c>
      <c r="N165" s="24" t="s">
        <v>411</v>
      </c>
      <c r="O165" s="24"/>
      <c r="P165" s="24">
        <v>1995</v>
      </c>
      <c r="Q165" s="26">
        <v>41593</v>
      </c>
      <c r="R165" s="26">
        <v>42005</v>
      </c>
      <c r="S165" s="26" t="s">
        <v>90</v>
      </c>
      <c r="T165" s="28" t="s">
        <v>895</v>
      </c>
      <c r="U165" s="28" t="s">
        <v>895</v>
      </c>
      <c r="V165" s="26" t="s">
        <v>80</v>
      </c>
      <c r="W165" s="28" t="s">
        <v>645</v>
      </c>
      <c r="X165" s="28" t="s">
        <v>93</v>
      </c>
      <c r="Y165" s="26" t="s">
        <v>78</v>
      </c>
      <c r="Z165" s="29">
        <v>6</v>
      </c>
      <c r="AA165" s="29">
        <v>2</v>
      </c>
      <c r="AB165" s="26">
        <v>44424</v>
      </c>
      <c r="AC165" s="30">
        <v>4900000</v>
      </c>
      <c r="AD165" s="30">
        <v>544444</v>
      </c>
      <c r="AE165" s="30">
        <v>458655.55555555597</v>
      </c>
      <c r="AF165" s="30">
        <v>152000</v>
      </c>
      <c r="AG165" s="30">
        <f t="shared" si="41"/>
        <v>610655.55555555597</v>
      </c>
      <c r="AH165" s="30">
        <v>0</v>
      </c>
      <c r="AI165" s="30">
        <f t="shared" si="42"/>
        <v>6055099.555555556</v>
      </c>
      <c r="AJ165" s="30">
        <f t="shared" si="43"/>
        <v>3675000</v>
      </c>
      <c r="AK165" s="30">
        <f t="shared" si="44"/>
        <v>408333</v>
      </c>
      <c r="AL165" s="30">
        <f t="shared" si="45"/>
        <v>458655.55555555597</v>
      </c>
      <c r="AM165" s="30">
        <f t="shared" si="46"/>
        <v>152000</v>
      </c>
      <c r="AN165" s="30">
        <f t="shared" si="47"/>
        <v>610655.55555555597</v>
      </c>
      <c r="AO165" s="30">
        <f t="shared" si="48"/>
        <v>0</v>
      </c>
      <c r="AP165" s="30">
        <f t="shared" si="49"/>
        <v>4693988.555555556</v>
      </c>
      <c r="AQ165" s="30">
        <f t="shared" si="50"/>
        <v>0</v>
      </c>
      <c r="AR165" s="26" t="s">
        <v>79</v>
      </c>
      <c r="AS165" s="26" t="s">
        <v>80</v>
      </c>
      <c r="AT165" s="26"/>
      <c r="AU165" s="26" t="s">
        <v>80</v>
      </c>
      <c r="AV165" s="26" t="s">
        <v>94</v>
      </c>
      <c r="AW165" s="26" t="s">
        <v>210</v>
      </c>
      <c r="AX165" s="26" t="s">
        <v>83</v>
      </c>
      <c r="AY165" s="26" t="s">
        <v>83</v>
      </c>
      <c r="AZ165" s="26" t="s">
        <v>80</v>
      </c>
      <c r="BA165" s="26" t="s">
        <v>84</v>
      </c>
      <c r="BB165" s="26" t="s">
        <v>85</v>
      </c>
      <c r="BC165" s="26" t="str">
        <f t="shared" si="51"/>
        <v>C</v>
      </c>
      <c r="BD165" s="26" t="str">
        <f t="shared" ca="1" si="52"/>
        <v>45 Th,10 Bln,4 Hr</v>
      </c>
      <c r="BE165" s="29">
        <f t="shared" ca="1" si="53"/>
        <v>45</v>
      </c>
      <c r="BF165" s="29">
        <f t="shared" ca="1" si="54"/>
        <v>10</v>
      </c>
      <c r="BG165" s="29">
        <f t="shared" ca="1" si="55"/>
        <v>4</v>
      </c>
      <c r="BH165" s="26" t="str">
        <f t="shared" ca="1" si="56"/>
        <v>9 Th,0 Bln,9 Hr</v>
      </c>
      <c r="BI165" s="24">
        <f t="shared" ca="1" si="57"/>
        <v>9</v>
      </c>
      <c r="BJ165" s="24">
        <f t="shared" ca="1" si="58"/>
        <v>0</v>
      </c>
      <c r="BK165" s="26" t="str">
        <f t="shared" ca="1" si="59"/>
        <v>7 Th,10 Bln,23 Hr</v>
      </c>
      <c r="BL165" s="4" t="str">
        <f>VLOOKUP(C165,[1]dbase!$C$3:$AW$827,38,FALSE)</f>
        <v>-</v>
      </c>
    </row>
    <row r="166" spans="1:64" x14ac:dyDescent="0.25">
      <c r="A166" s="24">
        <f t="shared" si="40"/>
        <v>163</v>
      </c>
      <c r="B166" s="31" t="s">
        <v>896</v>
      </c>
      <c r="C166" s="24">
        <v>955781</v>
      </c>
      <c r="D166" s="24" t="s">
        <v>897</v>
      </c>
      <c r="E166" s="26">
        <v>34709</v>
      </c>
      <c r="F166" s="24" t="s">
        <v>167</v>
      </c>
      <c r="G166" s="24" t="s">
        <v>66</v>
      </c>
      <c r="H166" s="24" t="s">
        <v>67</v>
      </c>
      <c r="I166" s="24" t="s">
        <v>898</v>
      </c>
      <c r="J166" s="27"/>
      <c r="K166" s="24"/>
      <c r="L166" s="24"/>
      <c r="M166" s="24" t="s">
        <v>70</v>
      </c>
      <c r="N166" s="24" t="s">
        <v>234</v>
      </c>
      <c r="O166" s="24" t="s">
        <v>163</v>
      </c>
      <c r="P166" s="24">
        <v>2017</v>
      </c>
      <c r="Q166" s="26">
        <v>43088</v>
      </c>
      <c r="R166" s="26">
        <v>43313</v>
      </c>
      <c r="S166" s="26" t="s">
        <v>90</v>
      </c>
      <c r="T166" s="28" t="s">
        <v>899</v>
      </c>
      <c r="U166" s="28" t="s">
        <v>899</v>
      </c>
      <c r="V166" s="26">
        <v>44166</v>
      </c>
      <c r="W166" s="28" t="s">
        <v>102</v>
      </c>
      <c r="X166" s="28" t="s">
        <v>113</v>
      </c>
      <c r="Y166" s="26" t="s">
        <v>103</v>
      </c>
      <c r="Z166" s="29">
        <v>5</v>
      </c>
      <c r="AA166" s="29">
        <v>4</v>
      </c>
      <c r="AB166" s="26">
        <v>44424</v>
      </c>
      <c r="AC166" s="30">
        <v>6900000</v>
      </c>
      <c r="AD166" s="30">
        <v>766667</v>
      </c>
      <c r="AE166" s="30">
        <v>715183.33333333302</v>
      </c>
      <c r="AF166" s="30">
        <v>653200</v>
      </c>
      <c r="AG166" s="30">
        <f t="shared" si="41"/>
        <v>1368383.333333333</v>
      </c>
      <c r="AH166" s="30">
        <v>0</v>
      </c>
      <c r="AI166" s="30">
        <f t="shared" si="42"/>
        <v>9035050.3333333321</v>
      </c>
      <c r="AJ166" s="30">
        <f t="shared" si="43"/>
        <v>5175000</v>
      </c>
      <c r="AK166" s="30">
        <f t="shared" si="44"/>
        <v>575000.25</v>
      </c>
      <c r="AL166" s="30">
        <f t="shared" si="45"/>
        <v>715183.33333333302</v>
      </c>
      <c r="AM166" s="30">
        <f t="shared" si="46"/>
        <v>653200</v>
      </c>
      <c r="AN166" s="30">
        <f t="shared" si="47"/>
        <v>1368383.333333333</v>
      </c>
      <c r="AO166" s="30">
        <f t="shared" si="48"/>
        <v>0</v>
      </c>
      <c r="AP166" s="30">
        <f t="shared" si="49"/>
        <v>7118383.583333333</v>
      </c>
      <c r="AQ166" s="30">
        <f t="shared" si="50"/>
        <v>0</v>
      </c>
      <c r="AR166" s="26" t="s">
        <v>79</v>
      </c>
      <c r="AS166" s="26" t="s">
        <v>80</v>
      </c>
      <c r="AT166" s="26"/>
      <c r="AU166" s="26" t="s">
        <v>80</v>
      </c>
      <c r="AV166" s="26" t="s">
        <v>116</v>
      </c>
      <c r="AW166" s="26" t="s">
        <v>104</v>
      </c>
      <c r="AX166" s="26" t="s">
        <v>105</v>
      </c>
      <c r="AY166" s="26" t="s">
        <v>105</v>
      </c>
      <c r="AZ166" s="26" t="s">
        <v>80</v>
      </c>
      <c r="BA166" s="26" t="s">
        <v>84</v>
      </c>
      <c r="BB166" s="26" t="s">
        <v>106</v>
      </c>
      <c r="BC166" s="26" t="str">
        <f t="shared" si="51"/>
        <v>F</v>
      </c>
      <c r="BD166" s="26" t="str">
        <f t="shared" ca="1" si="52"/>
        <v>27 Th,10 Bln,14 Hr</v>
      </c>
      <c r="BE166" s="29">
        <f t="shared" ca="1" si="53"/>
        <v>27</v>
      </c>
      <c r="BF166" s="29">
        <f t="shared" ca="1" si="54"/>
        <v>10</v>
      </c>
      <c r="BG166" s="29">
        <f t="shared" ca="1" si="55"/>
        <v>14</v>
      </c>
      <c r="BH166" s="26" t="str">
        <f t="shared" ca="1" si="56"/>
        <v>4 Th,11 Bln,5 Hr</v>
      </c>
      <c r="BI166" s="24">
        <f t="shared" ca="1" si="57"/>
        <v>4</v>
      </c>
      <c r="BJ166" s="24">
        <f t="shared" ca="1" si="58"/>
        <v>11</v>
      </c>
      <c r="BK166" s="26" t="str">
        <f t="shared" ca="1" si="59"/>
        <v>4 Th,3 Bln,23 Hr</v>
      </c>
      <c r="BL166" s="4" t="str">
        <f>VLOOKUP(C166,[1]dbase!$C$3:$AW$827,38,FALSE)</f>
        <v>-</v>
      </c>
    </row>
    <row r="167" spans="1:64" x14ac:dyDescent="0.25">
      <c r="A167" s="24">
        <f t="shared" si="40"/>
        <v>164</v>
      </c>
      <c r="B167" s="31" t="s">
        <v>900</v>
      </c>
      <c r="C167" s="24">
        <v>855497</v>
      </c>
      <c r="D167" s="24" t="s">
        <v>127</v>
      </c>
      <c r="E167" s="26">
        <v>31161</v>
      </c>
      <c r="F167" s="24" t="s">
        <v>65</v>
      </c>
      <c r="G167" s="24" t="s">
        <v>66</v>
      </c>
      <c r="H167" s="24" t="s">
        <v>67</v>
      </c>
      <c r="I167" s="24" t="s">
        <v>901</v>
      </c>
      <c r="J167" s="27"/>
      <c r="K167" s="24"/>
      <c r="L167" s="24"/>
      <c r="M167" s="24" t="s">
        <v>70</v>
      </c>
      <c r="N167" s="24" t="s">
        <v>902</v>
      </c>
      <c r="O167" s="24" t="s">
        <v>269</v>
      </c>
      <c r="P167" s="24">
        <v>2010</v>
      </c>
      <c r="Q167" s="26">
        <v>40634</v>
      </c>
      <c r="R167" s="26">
        <v>40725</v>
      </c>
      <c r="S167" s="26" t="s">
        <v>90</v>
      </c>
      <c r="T167" s="28" t="s">
        <v>903</v>
      </c>
      <c r="U167" s="28" t="s">
        <v>903</v>
      </c>
      <c r="V167" s="26">
        <v>44061</v>
      </c>
      <c r="W167" s="28" t="s">
        <v>123</v>
      </c>
      <c r="X167" s="28" t="s">
        <v>123</v>
      </c>
      <c r="Y167" s="26" t="s">
        <v>78</v>
      </c>
      <c r="Z167" s="29">
        <v>2</v>
      </c>
      <c r="AA167" s="29">
        <v>8</v>
      </c>
      <c r="AB167" s="26">
        <v>44562</v>
      </c>
      <c r="AC167" s="30">
        <v>10900000</v>
      </c>
      <c r="AD167" s="30">
        <v>1211111</v>
      </c>
      <c r="AE167" s="30">
        <v>3195250</v>
      </c>
      <c r="AF167" s="30">
        <v>2020000</v>
      </c>
      <c r="AG167" s="30">
        <f t="shared" si="41"/>
        <v>5215250</v>
      </c>
      <c r="AH167" s="30">
        <v>3468750</v>
      </c>
      <c r="AI167" s="30">
        <f t="shared" si="42"/>
        <v>20795111</v>
      </c>
      <c r="AJ167" s="30">
        <f t="shared" si="43"/>
        <v>8175000</v>
      </c>
      <c r="AK167" s="30">
        <f t="shared" si="44"/>
        <v>908333.25</v>
      </c>
      <c r="AL167" s="30">
        <f t="shared" si="45"/>
        <v>3195250</v>
      </c>
      <c r="AM167" s="30">
        <f t="shared" si="46"/>
        <v>2020000</v>
      </c>
      <c r="AN167" s="30">
        <f t="shared" si="47"/>
        <v>5215250</v>
      </c>
      <c r="AO167" s="30">
        <f t="shared" si="48"/>
        <v>1734375</v>
      </c>
      <c r="AP167" s="30">
        <f t="shared" si="49"/>
        <v>16032958.25</v>
      </c>
      <c r="AQ167" s="30">
        <f t="shared" si="50"/>
        <v>0</v>
      </c>
      <c r="AR167" s="26" t="s">
        <v>79</v>
      </c>
      <c r="AS167" s="26" t="s">
        <v>80</v>
      </c>
      <c r="AT167" s="26"/>
      <c r="AU167" s="26" t="s">
        <v>80</v>
      </c>
      <c r="AV167" s="26" t="s">
        <v>124</v>
      </c>
      <c r="AW167" s="26" t="s">
        <v>80</v>
      </c>
      <c r="AX167" s="26" t="s">
        <v>83</v>
      </c>
      <c r="AY167" s="26" t="s">
        <v>83</v>
      </c>
      <c r="AZ167" s="26" t="s">
        <v>80</v>
      </c>
      <c r="BA167" s="26" t="s">
        <v>84</v>
      </c>
      <c r="BB167" s="26" t="s">
        <v>85</v>
      </c>
      <c r="BC167" s="26" t="str">
        <f t="shared" si="51"/>
        <v>F</v>
      </c>
      <c r="BD167" s="26" t="str">
        <f t="shared" ca="1" si="52"/>
        <v>37 Th,7 Bln,0 Hr</v>
      </c>
      <c r="BE167" s="29">
        <f t="shared" ca="1" si="53"/>
        <v>37</v>
      </c>
      <c r="BF167" s="29">
        <f t="shared" ca="1" si="54"/>
        <v>7</v>
      </c>
      <c r="BG167" s="29">
        <f t="shared" ca="1" si="55"/>
        <v>0</v>
      </c>
      <c r="BH167" s="26" t="str">
        <f t="shared" ca="1" si="56"/>
        <v>11 Th,7 Bln,23 Hr</v>
      </c>
      <c r="BI167" s="24">
        <f t="shared" ca="1" si="57"/>
        <v>11</v>
      </c>
      <c r="BJ167" s="24">
        <f t="shared" ca="1" si="58"/>
        <v>7</v>
      </c>
      <c r="BK167" s="26" t="str">
        <f t="shared" ca="1" si="59"/>
        <v>11 Th,4 Bln,23 Hr</v>
      </c>
      <c r="BL167" s="4" t="str">
        <f>VLOOKUP(C167,[1]dbase!$C$3:$AW$827,38,FALSE)</f>
        <v>-</v>
      </c>
    </row>
    <row r="168" spans="1:64" x14ac:dyDescent="0.25">
      <c r="A168" s="24">
        <f t="shared" si="40"/>
        <v>165</v>
      </c>
      <c r="B168" s="33" t="s">
        <v>904</v>
      </c>
      <c r="C168" s="24">
        <v>845536</v>
      </c>
      <c r="D168" s="24" t="s">
        <v>905</v>
      </c>
      <c r="E168" s="26">
        <v>30956</v>
      </c>
      <c r="F168" s="24" t="s">
        <v>65</v>
      </c>
      <c r="G168" s="24" t="s">
        <v>532</v>
      </c>
      <c r="H168" s="24" t="s">
        <v>150</v>
      </c>
      <c r="I168" s="24" t="s">
        <v>906</v>
      </c>
      <c r="J168" s="27" t="s">
        <v>907</v>
      </c>
      <c r="K168" s="24"/>
      <c r="L168" s="24" t="s">
        <v>908</v>
      </c>
      <c r="M168" s="24" t="s">
        <v>70</v>
      </c>
      <c r="N168" s="24" t="s">
        <v>909</v>
      </c>
      <c r="O168" s="24" t="s">
        <v>910</v>
      </c>
      <c r="P168" s="24">
        <v>2008</v>
      </c>
      <c r="Q168" s="26">
        <v>41410</v>
      </c>
      <c r="R168" s="26">
        <v>41533</v>
      </c>
      <c r="S168" s="26" t="s">
        <v>90</v>
      </c>
      <c r="T168" s="28" t="s">
        <v>911</v>
      </c>
      <c r="U168" s="28" t="s">
        <v>911</v>
      </c>
      <c r="V168" s="26">
        <v>44120</v>
      </c>
      <c r="W168" s="28" t="s">
        <v>912</v>
      </c>
      <c r="X168" s="28" t="s">
        <v>482</v>
      </c>
      <c r="Y168" s="26" t="s">
        <v>103</v>
      </c>
      <c r="Z168" s="29">
        <v>2</v>
      </c>
      <c r="AA168" s="29">
        <v>7</v>
      </c>
      <c r="AB168" s="26">
        <v>44562</v>
      </c>
      <c r="AC168" s="30">
        <v>9900000</v>
      </c>
      <c r="AD168" s="30">
        <v>1100000</v>
      </c>
      <c r="AE168" s="30">
        <v>0</v>
      </c>
      <c r="AF168" s="30">
        <v>-290000</v>
      </c>
      <c r="AG168" s="30">
        <f t="shared" si="41"/>
        <v>-290000</v>
      </c>
      <c r="AH168" s="30">
        <v>3246750</v>
      </c>
      <c r="AI168" s="30">
        <f t="shared" si="42"/>
        <v>13956750</v>
      </c>
      <c r="AJ168" s="30">
        <f t="shared" si="43"/>
        <v>7425000</v>
      </c>
      <c r="AK168" s="30">
        <f t="shared" si="44"/>
        <v>825000</v>
      </c>
      <c r="AL168" s="30">
        <f t="shared" si="45"/>
        <v>0</v>
      </c>
      <c r="AM168" s="30">
        <f t="shared" si="46"/>
        <v>-290000</v>
      </c>
      <c r="AN168" s="30">
        <f t="shared" si="47"/>
        <v>-290000</v>
      </c>
      <c r="AO168" s="30">
        <f t="shared" si="48"/>
        <v>1623375</v>
      </c>
      <c r="AP168" s="30">
        <f t="shared" si="49"/>
        <v>9583375</v>
      </c>
      <c r="AQ168" s="30">
        <f t="shared" si="50"/>
        <v>0</v>
      </c>
      <c r="AR168" s="26" t="s">
        <v>79</v>
      </c>
      <c r="AS168" s="26" t="s">
        <v>80</v>
      </c>
      <c r="AT168" s="26"/>
      <c r="AU168" s="26" t="s">
        <v>80</v>
      </c>
      <c r="AV168" s="26" t="s">
        <v>483</v>
      </c>
      <c r="AW168" s="26" t="s">
        <v>80</v>
      </c>
      <c r="AX168" s="26" t="s">
        <v>105</v>
      </c>
      <c r="AY168" s="26" t="s">
        <v>105</v>
      </c>
      <c r="AZ168" s="26" t="s">
        <v>80</v>
      </c>
      <c r="BA168" s="26" t="s">
        <v>84</v>
      </c>
      <c r="BB168" s="26" t="s">
        <v>106</v>
      </c>
      <c r="BC168" s="26" t="str">
        <f t="shared" si="51"/>
        <v>F</v>
      </c>
      <c r="BD168" s="26" t="str">
        <f t="shared" ca="1" si="52"/>
        <v>38 Th,1 Bln,23 Hr</v>
      </c>
      <c r="BE168" s="29">
        <f t="shared" ca="1" si="53"/>
        <v>38</v>
      </c>
      <c r="BF168" s="29">
        <f t="shared" ca="1" si="54"/>
        <v>1</v>
      </c>
      <c r="BG168" s="29">
        <f t="shared" ca="1" si="55"/>
        <v>23</v>
      </c>
      <c r="BH168" s="26" t="str">
        <f t="shared" ca="1" si="56"/>
        <v>9 Th,6 Bln,8 Hr</v>
      </c>
      <c r="BI168" s="24">
        <f t="shared" ca="1" si="57"/>
        <v>9</v>
      </c>
      <c r="BJ168" s="24">
        <f t="shared" ca="1" si="58"/>
        <v>6</v>
      </c>
      <c r="BK168" s="26" t="str">
        <f t="shared" ca="1" si="59"/>
        <v>9 Th,2 Bln,8 Hr</v>
      </c>
      <c r="BL168" s="4" t="str">
        <f>VLOOKUP(C168,[1]dbase!$C$3:$AW$827,38,FALSE)</f>
        <v>-</v>
      </c>
    </row>
    <row r="169" spans="1:64" x14ac:dyDescent="0.25">
      <c r="A169" s="24">
        <f t="shared" si="40"/>
        <v>166</v>
      </c>
      <c r="B169" s="31" t="s">
        <v>913</v>
      </c>
      <c r="C169" s="24">
        <v>935743</v>
      </c>
      <c r="D169" s="24" t="s">
        <v>354</v>
      </c>
      <c r="E169" s="26">
        <v>34151</v>
      </c>
      <c r="F169" s="24" t="s">
        <v>65</v>
      </c>
      <c r="G169" s="24" t="s">
        <v>66</v>
      </c>
      <c r="H169" s="24" t="s">
        <v>67</v>
      </c>
      <c r="I169" s="24" t="s">
        <v>914</v>
      </c>
      <c r="J169" s="27" t="s">
        <v>915</v>
      </c>
      <c r="K169" s="24" t="s">
        <v>916</v>
      </c>
      <c r="L169" s="24"/>
      <c r="M169" s="24" t="s">
        <v>109</v>
      </c>
      <c r="N169" s="24" t="s">
        <v>120</v>
      </c>
      <c r="O169" s="24"/>
      <c r="P169" s="24">
        <v>2011</v>
      </c>
      <c r="Q169" s="26">
        <v>42932</v>
      </c>
      <c r="R169" s="26">
        <v>43055</v>
      </c>
      <c r="S169" s="26" t="s">
        <v>90</v>
      </c>
      <c r="T169" s="28" t="s">
        <v>917</v>
      </c>
      <c r="U169" s="28" t="s">
        <v>917</v>
      </c>
      <c r="V169" s="26" t="s">
        <v>80</v>
      </c>
      <c r="W169" s="28" t="s">
        <v>613</v>
      </c>
      <c r="X169" s="28" t="s">
        <v>123</v>
      </c>
      <c r="Y169" s="26" t="s">
        <v>78</v>
      </c>
      <c r="Z169" s="29">
        <v>6</v>
      </c>
      <c r="AA169" s="29">
        <v>1</v>
      </c>
      <c r="AB169" s="26">
        <v>44424</v>
      </c>
      <c r="AC169" s="30">
        <v>4500000</v>
      </c>
      <c r="AD169" s="30">
        <v>500000</v>
      </c>
      <c r="AE169" s="30">
        <v>495100</v>
      </c>
      <c r="AF169" s="30">
        <v>152000</v>
      </c>
      <c r="AG169" s="30">
        <f t="shared" si="41"/>
        <v>647100</v>
      </c>
      <c r="AH169" s="30">
        <v>0</v>
      </c>
      <c r="AI169" s="30">
        <f t="shared" si="42"/>
        <v>5647100</v>
      </c>
      <c r="AJ169" s="30">
        <f t="shared" si="43"/>
        <v>3375000</v>
      </c>
      <c r="AK169" s="30">
        <f t="shared" si="44"/>
        <v>375000</v>
      </c>
      <c r="AL169" s="30">
        <f t="shared" si="45"/>
        <v>495100</v>
      </c>
      <c r="AM169" s="30">
        <f t="shared" si="46"/>
        <v>152000</v>
      </c>
      <c r="AN169" s="30">
        <f t="shared" si="47"/>
        <v>647100</v>
      </c>
      <c r="AO169" s="30">
        <f t="shared" si="48"/>
        <v>0</v>
      </c>
      <c r="AP169" s="30">
        <f t="shared" si="49"/>
        <v>4397100</v>
      </c>
      <c r="AQ169" s="30">
        <f t="shared" si="50"/>
        <v>0</v>
      </c>
      <c r="AR169" s="26" t="s">
        <v>79</v>
      </c>
      <c r="AS169" s="26" t="s">
        <v>80</v>
      </c>
      <c r="AT169" s="26"/>
      <c r="AU169" s="26" t="s">
        <v>80</v>
      </c>
      <c r="AV169" s="26" t="s">
        <v>124</v>
      </c>
      <c r="AW169" s="26" t="s">
        <v>80</v>
      </c>
      <c r="AX169" s="26" t="s">
        <v>82</v>
      </c>
      <c r="AY169" s="26" t="s">
        <v>82</v>
      </c>
      <c r="AZ169" s="26" t="s">
        <v>125</v>
      </c>
      <c r="BA169" s="26" t="s">
        <v>84</v>
      </c>
      <c r="BB169" s="26" t="s">
        <v>85</v>
      </c>
      <c r="BC169" s="26" t="str">
        <f t="shared" si="51"/>
        <v>C</v>
      </c>
      <c r="BD169" s="26" t="str">
        <f t="shared" ca="1" si="52"/>
        <v>29 Th,4 Bln,23 Hr</v>
      </c>
      <c r="BE169" s="29">
        <f t="shared" ca="1" si="53"/>
        <v>29</v>
      </c>
      <c r="BF169" s="29">
        <f t="shared" ca="1" si="54"/>
        <v>4</v>
      </c>
      <c r="BG169" s="29">
        <f t="shared" ca="1" si="55"/>
        <v>23</v>
      </c>
      <c r="BH169" s="26" t="str">
        <f t="shared" ca="1" si="56"/>
        <v>5 Th,4 Bln,8 Hr</v>
      </c>
      <c r="BI169" s="24">
        <f t="shared" ca="1" si="57"/>
        <v>5</v>
      </c>
      <c r="BJ169" s="24">
        <f t="shared" ca="1" si="58"/>
        <v>4</v>
      </c>
      <c r="BK169" s="26" t="str">
        <f t="shared" ca="1" si="59"/>
        <v>5 Th,0 Bln,8 Hr</v>
      </c>
      <c r="BL169" s="4" t="str">
        <f>VLOOKUP(C169,[1]dbase!$C$3:$AW$827,38,FALSE)</f>
        <v>-</v>
      </c>
    </row>
    <row r="170" spans="1:64" x14ac:dyDescent="0.25">
      <c r="A170" s="24">
        <f t="shared" si="40"/>
        <v>167</v>
      </c>
      <c r="B170" s="31" t="s">
        <v>918</v>
      </c>
      <c r="C170" s="24">
        <v>925721</v>
      </c>
      <c r="D170" s="24" t="s">
        <v>919</v>
      </c>
      <c r="E170" s="26">
        <v>33803</v>
      </c>
      <c r="F170" s="24" t="s">
        <v>65</v>
      </c>
      <c r="G170" s="24" t="s">
        <v>66</v>
      </c>
      <c r="H170" s="24" t="s">
        <v>228</v>
      </c>
      <c r="I170" s="24" t="s">
        <v>920</v>
      </c>
      <c r="J170" s="27"/>
      <c r="K170" s="24"/>
      <c r="L170" s="24"/>
      <c r="M170" s="24" t="s">
        <v>70</v>
      </c>
      <c r="N170" s="24" t="s">
        <v>254</v>
      </c>
      <c r="O170" s="24" t="s">
        <v>235</v>
      </c>
      <c r="P170" s="24">
        <v>2015</v>
      </c>
      <c r="Q170" s="26">
        <v>42888</v>
      </c>
      <c r="R170" s="26">
        <v>43116</v>
      </c>
      <c r="S170" s="26" t="s">
        <v>90</v>
      </c>
      <c r="T170" s="28" t="s">
        <v>921</v>
      </c>
      <c r="U170" s="28" t="s">
        <v>921</v>
      </c>
      <c r="V170" s="26">
        <v>44667</v>
      </c>
      <c r="W170" s="28" t="s">
        <v>242</v>
      </c>
      <c r="X170" s="28" t="s">
        <v>93</v>
      </c>
      <c r="Y170" s="26" t="s">
        <v>78</v>
      </c>
      <c r="Z170" s="29">
        <v>4</v>
      </c>
      <c r="AA170" s="29">
        <v>4</v>
      </c>
      <c r="AB170" s="26">
        <v>44424</v>
      </c>
      <c r="AC170" s="30">
        <v>6900000</v>
      </c>
      <c r="AD170" s="30">
        <v>766667</v>
      </c>
      <c r="AE170" s="30">
        <v>442183.33333333302</v>
      </c>
      <c r="AF170" s="30">
        <v>-339993</v>
      </c>
      <c r="AG170" s="30">
        <f t="shared" si="41"/>
        <v>102190.33333333302</v>
      </c>
      <c r="AH170" s="30">
        <v>2079770</v>
      </c>
      <c r="AI170" s="30">
        <f t="shared" si="42"/>
        <v>9848627.3333333321</v>
      </c>
      <c r="AJ170" s="30">
        <f t="shared" si="43"/>
        <v>5175000</v>
      </c>
      <c r="AK170" s="30">
        <f t="shared" si="44"/>
        <v>575000.25</v>
      </c>
      <c r="AL170" s="30">
        <f t="shared" si="45"/>
        <v>442183.33333333302</v>
      </c>
      <c r="AM170" s="30">
        <f t="shared" si="46"/>
        <v>-339993</v>
      </c>
      <c r="AN170" s="30">
        <f t="shared" si="47"/>
        <v>102190.33333333302</v>
      </c>
      <c r="AO170" s="30">
        <f t="shared" si="48"/>
        <v>1039885</v>
      </c>
      <c r="AP170" s="30">
        <f t="shared" si="49"/>
        <v>6892075.583333333</v>
      </c>
      <c r="AQ170" s="30">
        <f t="shared" si="50"/>
        <v>0</v>
      </c>
      <c r="AR170" s="26" t="s">
        <v>79</v>
      </c>
      <c r="AS170" s="26" t="s">
        <v>80</v>
      </c>
      <c r="AT170" s="26"/>
      <c r="AU170" s="26" t="s">
        <v>80</v>
      </c>
      <c r="AV170" s="26" t="s">
        <v>94</v>
      </c>
      <c r="AW170" s="26" t="s">
        <v>210</v>
      </c>
      <c r="AX170" s="26" t="s">
        <v>83</v>
      </c>
      <c r="AY170" s="26" t="s">
        <v>83</v>
      </c>
      <c r="AZ170" s="26" t="s">
        <v>80</v>
      </c>
      <c r="BA170" s="26" t="s">
        <v>84</v>
      </c>
      <c r="BB170" s="26" t="s">
        <v>85</v>
      </c>
      <c r="BC170" s="26" t="str">
        <f t="shared" si="51"/>
        <v>F</v>
      </c>
      <c r="BD170" s="26" t="str">
        <f t="shared" ca="1" si="52"/>
        <v>30 Th,4 Bln,6 Hr</v>
      </c>
      <c r="BE170" s="29">
        <f t="shared" ca="1" si="53"/>
        <v>30</v>
      </c>
      <c r="BF170" s="29">
        <f t="shared" ca="1" si="54"/>
        <v>4</v>
      </c>
      <c r="BG170" s="29">
        <f t="shared" ca="1" si="55"/>
        <v>6</v>
      </c>
      <c r="BH170" s="26" t="str">
        <f t="shared" ca="1" si="56"/>
        <v>5 Th,5 Bln,22 Hr</v>
      </c>
      <c r="BI170" s="24">
        <f t="shared" ca="1" si="57"/>
        <v>5</v>
      </c>
      <c r="BJ170" s="24">
        <f t="shared" ca="1" si="58"/>
        <v>5</v>
      </c>
      <c r="BK170" s="26" t="str">
        <f t="shared" ca="1" si="59"/>
        <v>4 Th,10 Bln,8 Hr</v>
      </c>
      <c r="BL170" s="4" t="str">
        <f>VLOOKUP(C170,[1]dbase!$C$3:$AW$827,38,FALSE)</f>
        <v>-</v>
      </c>
    </row>
    <row r="171" spans="1:64" x14ac:dyDescent="0.25">
      <c r="A171" s="24">
        <f t="shared" si="40"/>
        <v>168</v>
      </c>
      <c r="B171" s="31" t="s">
        <v>922</v>
      </c>
      <c r="C171" s="24">
        <v>926263</v>
      </c>
      <c r="D171" s="24" t="s">
        <v>174</v>
      </c>
      <c r="E171" s="26">
        <v>33737</v>
      </c>
      <c r="F171" s="24" t="s">
        <v>65</v>
      </c>
      <c r="G171" s="24" t="s">
        <v>66</v>
      </c>
      <c r="H171" s="24" t="s">
        <v>228</v>
      </c>
      <c r="I171" s="24" t="s">
        <v>923</v>
      </c>
      <c r="J171" s="27" t="s">
        <v>924</v>
      </c>
      <c r="K171" s="24"/>
      <c r="L171" s="24"/>
      <c r="M171" s="24" t="s">
        <v>136</v>
      </c>
      <c r="N171" s="24" t="s">
        <v>71</v>
      </c>
      <c r="O171" s="24"/>
      <c r="P171" s="24" t="s">
        <v>80</v>
      </c>
      <c r="Q171" s="26">
        <v>43374</v>
      </c>
      <c r="R171" s="26">
        <v>43374</v>
      </c>
      <c r="S171" s="26" t="s">
        <v>90</v>
      </c>
      <c r="T171" s="28" t="s">
        <v>925</v>
      </c>
      <c r="U171" s="28" t="s">
        <v>925</v>
      </c>
      <c r="V171" s="26">
        <v>44105</v>
      </c>
      <c r="W171" s="28" t="s">
        <v>374</v>
      </c>
      <c r="X171" s="28" t="s">
        <v>207</v>
      </c>
      <c r="Y171" s="26" t="s">
        <v>103</v>
      </c>
      <c r="Z171" s="29">
        <v>6</v>
      </c>
      <c r="AA171" s="34">
        <v>1</v>
      </c>
      <c r="AB171" s="26">
        <v>44424</v>
      </c>
      <c r="AC171" s="30">
        <v>4500000</v>
      </c>
      <c r="AD171" s="30">
        <v>500000</v>
      </c>
      <c r="AE171" s="30">
        <v>0</v>
      </c>
      <c r="AF171" s="30">
        <v>-45384.833333333023</v>
      </c>
      <c r="AG171" s="30">
        <f t="shared" si="41"/>
        <v>-45384.833333333023</v>
      </c>
      <c r="AH171" s="30">
        <v>0</v>
      </c>
      <c r="AI171" s="30">
        <f t="shared" si="42"/>
        <v>4954615.166666667</v>
      </c>
      <c r="AJ171" s="30">
        <f t="shared" si="43"/>
        <v>2250000</v>
      </c>
      <c r="AK171" s="30">
        <f t="shared" si="44"/>
        <v>0</v>
      </c>
      <c r="AL171" s="30">
        <f t="shared" si="45"/>
        <v>0</v>
      </c>
      <c r="AM171" s="30">
        <f t="shared" si="46"/>
        <v>0</v>
      </c>
      <c r="AN171" s="30">
        <f t="shared" si="47"/>
        <v>0</v>
      </c>
      <c r="AO171" s="30">
        <f t="shared" si="48"/>
        <v>0</v>
      </c>
      <c r="AP171" s="30">
        <f t="shared" si="49"/>
        <v>2250000</v>
      </c>
      <c r="AQ171" s="30">
        <f t="shared" si="50"/>
        <v>2122100</v>
      </c>
      <c r="AR171" s="26" t="s">
        <v>79</v>
      </c>
      <c r="AS171" s="32" t="s">
        <v>114</v>
      </c>
      <c r="AT171" s="32" t="s">
        <v>156</v>
      </c>
      <c r="AU171" s="32">
        <v>44743</v>
      </c>
      <c r="AV171" s="26" t="s">
        <v>209</v>
      </c>
      <c r="AW171" s="26" t="s">
        <v>375</v>
      </c>
      <c r="AX171" s="26" t="s">
        <v>105</v>
      </c>
      <c r="AY171" s="26" t="s">
        <v>83</v>
      </c>
      <c r="AZ171" s="26" t="s">
        <v>80</v>
      </c>
      <c r="BA171" s="26" t="s">
        <v>84</v>
      </c>
      <c r="BB171" s="26" t="s">
        <v>85</v>
      </c>
      <c r="BC171" s="26" t="str">
        <f t="shared" si="51"/>
        <v>D</v>
      </c>
      <c r="BD171" s="26" t="str">
        <f t="shared" ca="1" si="52"/>
        <v>30 Th,6 Bln,11 Hr</v>
      </c>
      <c r="BE171" s="29">
        <f t="shared" ca="1" si="53"/>
        <v>30</v>
      </c>
      <c r="BF171" s="29">
        <f t="shared" ca="1" si="54"/>
        <v>6</v>
      </c>
      <c r="BG171" s="29">
        <f t="shared" ca="1" si="55"/>
        <v>11</v>
      </c>
      <c r="BH171" s="26" t="str">
        <f t="shared" ca="1" si="56"/>
        <v>4 Th,1 Bln,23 Hr</v>
      </c>
      <c r="BI171" s="24">
        <f t="shared" ca="1" si="57"/>
        <v>4</v>
      </c>
      <c r="BJ171" s="24">
        <f t="shared" ca="1" si="58"/>
        <v>1</v>
      </c>
      <c r="BK171" s="26" t="str">
        <f t="shared" ca="1" si="59"/>
        <v>4 Th,1 Bln,23 Hr</v>
      </c>
      <c r="BL171" s="4" t="str">
        <f>VLOOKUP(C171,[1]dbase!$C$3:$AW$827,38,FALSE)</f>
        <v>H</v>
      </c>
    </row>
    <row r="172" spans="1:64" x14ac:dyDescent="0.25">
      <c r="A172" s="24">
        <f t="shared" si="40"/>
        <v>169</v>
      </c>
      <c r="B172" s="31" t="s">
        <v>926</v>
      </c>
      <c r="C172" s="24">
        <v>866122</v>
      </c>
      <c r="D172" s="24" t="s">
        <v>174</v>
      </c>
      <c r="E172" s="26">
        <v>31505</v>
      </c>
      <c r="F172" s="24" t="s">
        <v>65</v>
      </c>
      <c r="G172" s="24" t="s">
        <v>66</v>
      </c>
      <c r="H172" s="24" t="s">
        <v>67</v>
      </c>
      <c r="I172" s="24" t="s">
        <v>927</v>
      </c>
      <c r="J172" s="27" t="s">
        <v>928</v>
      </c>
      <c r="K172" s="24"/>
      <c r="L172" s="24"/>
      <c r="M172" s="24" t="s">
        <v>109</v>
      </c>
      <c r="N172" s="24" t="s">
        <v>667</v>
      </c>
      <c r="O172" s="24"/>
      <c r="P172" s="24" t="s">
        <v>80</v>
      </c>
      <c r="Q172" s="26">
        <v>43374</v>
      </c>
      <c r="R172" s="26">
        <v>43374</v>
      </c>
      <c r="S172" s="26" t="s">
        <v>90</v>
      </c>
      <c r="T172" s="28" t="s">
        <v>138</v>
      </c>
      <c r="U172" s="28" t="s">
        <v>138</v>
      </c>
      <c r="V172" s="26">
        <v>44105</v>
      </c>
      <c r="W172" s="28" t="s">
        <v>430</v>
      </c>
      <c r="X172" s="28" t="s">
        <v>140</v>
      </c>
      <c r="Y172" s="26" t="s">
        <v>78</v>
      </c>
      <c r="Z172" s="29">
        <v>6</v>
      </c>
      <c r="AA172" s="29">
        <v>1</v>
      </c>
      <c r="AB172" s="26">
        <v>44424</v>
      </c>
      <c r="AC172" s="30">
        <v>4500000</v>
      </c>
      <c r="AD172" s="30">
        <v>500000</v>
      </c>
      <c r="AE172" s="30">
        <v>0</v>
      </c>
      <c r="AF172" s="30">
        <v>253100</v>
      </c>
      <c r="AG172" s="30">
        <f t="shared" si="41"/>
        <v>253100</v>
      </c>
      <c r="AH172" s="30">
        <v>0</v>
      </c>
      <c r="AI172" s="30">
        <f t="shared" si="42"/>
        <v>5253100</v>
      </c>
      <c r="AJ172" s="30">
        <f t="shared" si="43"/>
        <v>3375000</v>
      </c>
      <c r="AK172" s="30">
        <f t="shared" si="44"/>
        <v>375000</v>
      </c>
      <c r="AL172" s="30">
        <f t="shared" si="45"/>
        <v>0</v>
      </c>
      <c r="AM172" s="30">
        <f t="shared" si="46"/>
        <v>253100</v>
      </c>
      <c r="AN172" s="30">
        <f t="shared" si="47"/>
        <v>253100</v>
      </c>
      <c r="AO172" s="30">
        <f t="shared" si="48"/>
        <v>0</v>
      </c>
      <c r="AP172" s="30">
        <f t="shared" si="49"/>
        <v>4003100</v>
      </c>
      <c r="AQ172" s="30">
        <f t="shared" si="50"/>
        <v>369000</v>
      </c>
      <c r="AR172" s="26" t="s">
        <v>79</v>
      </c>
      <c r="AS172" s="26" t="s">
        <v>80</v>
      </c>
      <c r="AT172" s="26"/>
      <c r="AU172" s="26" t="s">
        <v>80</v>
      </c>
      <c r="AV172" s="26" t="s">
        <v>141</v>
      </c>
      <c r="AW172" s="26" t="s">
        <v>80</v>
      </c>
      <c r="AX172" s="26" t="s">
        <v>82</v>
      </c>
      <c r="AY172" s="26" t="s">
        <v>82</v>
      </c>
      <c r="AZ172" s="26" t="s">
        <v>80</v>
      </c>
      <c r="BA172" s="26" t="s">
        <v>84</v>
      </c>
      <c r="BB172" s="26" t="s">
        <v>85</v>
      </c>
      <c r="BC172" s="26" t="str">
        <f t="shared" si="51"/>
        <v>C</v>
      </c>
      <c r="BD172" s="26" t="str">
        <f t="shared" ca="1" si="52"/>
        <v>36 Th,7 Bln,21 Hr</v>
      </c>
      <c r="BE172" s="29">
        <f t="shared" ca="1" si="53"/>
        <v>36</v>
      </c>
      <c r="BF172" s="29">
        <f t="shared" ca="1" si="54"/>
        <v>7</v>
      </c>
      <c r="BG172" s="29">
        <f t="shared" ca="1" si="55"/>
        <v>21</v>
      </c>
      <c r="BH172" s="26" t="str">
        <f t="shared" ca="1" si="56"/>
        <v>4 Th,1 Bln,23 Hr</v>
      </c>
      <c r="BI172" s="24">
        <f t="shared" ca="1" si="57"/>
        <v>4</v>
      </c>
      <c r="BJ172" s="24">
        <f t="shared" ca="1" si="58"/>
        <v>1</v>
      </c>
      <c r="BK172" s="26" t="str">
        <f t="shared" ca="1" si="59"/>
        <v>4 Th,1 Bln,23 Hr</v>
      </c>
      <c r="BL172" s="4" t="str">
        <f>VLOOKUP(C172,[1]dbase!$C$3:$AW$827,38,FALSE)</f>
        <v>-</v>
      </c>
    </row>
    <row r="173" spans="1:64" x14ac:dyDescent="0.25">
      <c r="A173" s="24">
        <f t="shared" si="40"/>
        <v>170</v>
      </c>
      <c r="B173" s="31" t="s">
        <v>929</v>
      </c>
      <c r="C173" s="24">
        <v>886172</v>
      </c>
      <c r="D173" s="24" t="s">
        <v>930</v>
      </c>
      <c r="E173" s="26">
        <v>32467</v>
      </c>
      <c r="F173" s="24" t="s">
        <v>65</v>
      </c>
      <c r="G173" s="24" t="s">
        <v>66</v>
      </c>
      <c r="H173" s="24" t="s">
        <v>67</v>
      </c>
      <c r="I173" s="24" t="s">
        <v>931</v>
      </c>
      <c r="J173" s="27" t="s">
        <v>932</v>
      </c>
      <c r="K173" s="24"/>
      <c r="L173" s="24"/>
      <c r="M173" s="24" t="s">
        <v>70</v>
      </c>
      <c r="N173" s="24" t="s">
        <v>254</v>
      </c>
      <c r="O173" s="24"/>
      <c r="P173" s="24" t="s">
        <v>80</v>
      </c>
      <c r="Q173" s="26">
        <v>43374</v>
      </c>
      <c r="R173" s="26">
        <v>43374</v>
      </c>
      <c r="S173" s="26" t="s">
        <v>90</v>
      </c>
      <c r="T173" s="28" t="s">
        <v>683</v>
      </c>
      <c r="U173" s="28" t="s">
        <v>683</v>
      </c>
      <c r="V173" s="26">
        <v>44105</v>
      </c>
      <c r="W173" s="28" t="s">
        <v>434</v>
      </c>
      <c r="X173" s="28" t="s">
        <v>207</v>
      </c>
      <c r="Y173" s="26" t="s">
        <v>78</v>
      </c>
      <c r="Z173" s="29">
        <v>5</v>
      </c>
      <c r="AA173" s="29">
        <v>4</v>
      </c>
      <c r="AB173" s="26">
        <v>44424</v>
      </c>
      <c r="AC173" s="30">
        <v>6900000</v>
      </c>
      <c r="AD173" s="30">
        <v>766667</v>
      </c>
      <c r="AE173" s="30">
        <v>0</v>
      </c>
      <c r="AF173" s="30">
        <v>327444.75</v>
      </c>
      <c r="AG173" s="30">
        <f t="shared" si="41"/>
        <v>327444.75</v>
      </c>
      <c r="AH173" s="30">
        <v>0</v>
      </c>
      <c r="AI173" s="30">
        <f t="shared" si="42"/>
        <v>7994111.75</v>
      </c>
      <c r="AJ173" s="30">
        <f t="shared" si="43"/>
        <v>3450000</v>
      </c>
      <c r="AK173" s="30">
        <f t="shared" si="44"/>
        <v>0</v>
      </c>
      <c r="AL173" s="30">
        <f t="shared" si="45"/>
        <v>0</v>
      </c>
      <c r="AM173" s="30">
        <f t="shared" si="46"/>
        <v>0</v>
      </c>
      <c r="AN173" s="30">
        <f t="shared" si="47"/>
        <v>0</v>
      </c>
      <c r="AO173" s="30">
        <f t="shared" si="48"/>
        <v>0</v>
      </c>
      <c r="AP173" s="30">
        <f t="shared" si="49"/>
        <v>3450000</v>
      </c>
      <c r="AQ173" s="30">
        <f t="shared" si="50"/>
        <v>922100</v>
      </c>
      <c r="AR173" s="26" t="s">
        <v>79</v>
      </c>
      <c r="AS173" s="32" t="s">
        <v>114</v>
      </c>
      <c r="AT173" s="32" t="s">
        <v>156</v>
      </c>
      <c r="AU173" s="32">
        <v>44743</v>
      </c>
      <c r="AV173" s="26" t="s">
        <v>209</v>
      </c>
      <c r="AW173" s="26" t="s">
        <v>210</v>
      </c>
      <c r="AX173" s="26" t="s">
        <v>83</v>
      </c>
      <c r="AY173" s="26" t="s">
        <v>83</v>
      </c>
      <c r="AZ173" s="26" t="s">
        <v>80</v>
      </c>
      <c r="BA173" s="26" t="s">
        <v>84</v>
      </c>
      <c r="BB173" s="26" t="s">
        <v>85</v>
      </c>
      <c r="BC173" s="26" t="str">
        <f t="shared" si="51"/>
        <v>F</v>
      </c>
      <c r="BD173" s="26" t="str">
        <f t="shared" ca="1" si="52"/>
        <v>34 Th,0 Bln,4 Hr</v>
      </c>
      <c r="BE173" s="29">
        <f t="shared" ca="1" si="53"/>
        <v>34</v>
      </c>
      <c r="BF173" s="29">
        <f t="shared" ca="1" si="54"/>
        <v>0</v>
      </c>
      <c r="BG173" s="29">
        <f t="shared" ca="1" si="55"/>
        <v>4</v>
      </c>
      <c r="BH173" s="26" t="str">
        <f t="shared" ca="1" si="56"/>
        <v>4 Th,1 Bln,23 Hr</v>
      </c>
      <c r="BI173" s="24">
        <f t="shared" ca="1" si="57"/>
        <v>4</v>
      </c>
      <c r="BJ173" s="24">
        <f t="shared" ca="1" si="58"/>
        <v>1</v>
      </c>
      <c r="BK173" s="26" t="str">
        <f t="shared" ca="1" si="59"/>
        <v>4 Th,1 Bln,23 Hr</v>
      </c>
      <c r="BL173" s="4" t="str">
        <f>VLOOKUP(C173,[1]dbase!$C$3:$AW$827,38,FALSE)</f>
        <v>H</v>
      </c>
    </row>
    <row r="174" spans="1:64" x14ac:dyDescent="0.25">
      <c r="A174" s="24">
        <f t="shared" si="40"/>
        <v>171</v>
      </c>
      <c r="B174" s="31" t="s">
        <v>933</v>
      </c>
      <c r="C174" s="24">
        <v>686147</v>
      </c>
      <c r="D174" s="24" t="s">
        <v>704</v>
      </c>
      <c r="E174" s="26">
        <v>24872</v>
      </c>
      <c r="F174" s="24" t="s">
        <v>65</v>
      </c>
      <c r="G174" s="24" t="s">
        <v>66</v>
      </c>
      <c r="H174" s="24" t="s">
        <v>88</v>
      </c>
      <c r="I174" s="24" t="s">
        <v>934</v>
      </c>
      <c r="J174" s="27" t="s">
        <v>935</v>
      </c>
      <c r="K174" s="24"/>
      <c r="L174" s="24"/>
      <c r="M174" s="24" t="s">
        <v>109</v>
      </c>
      <c r="N174" s="24" t="s">
        <v>80</v>
      </c>
      <c r="O174" s="24"/>
      <c r="P174" s="24" t="s">
        <v>80</v>
      </c>
      <c r="Q174" s="26">
        <v>43374</v>
      </c>
      <c r="R174" s="26">
        <v>43374</v>
      </c>
      <c r="S174" s="26" t="s">
        <v>90</v>
      </c>
      <c r="T174" s="28" t="s">
        <v>936</v>
      </c>
      <c r="U174" s="28" t="s">
        <v>936</v>
      </c>
      <c r="V174" s="26">
        <v>44105</v>
      </c>
      <c r="W174" s="28" t="s">
        <v>226</v>
      </c>
      <c r="X174" s="28" t="s">
        <v>207</v>
      </c>
      <c r="Y174" s="26" t="s">
        <v>78</v>
      </c>
      <c r="Z174" s="29">
        <v>6</v>
      </c>
      <c r="AA174" s="29">
        <v>1</v>
      </c>
      <c r="AB174" s="26">
        <v>44424</v>
      </c>
      <c r="AC174" s="30">
        <v>4500000</v>
      </c>
      <c r="AD174" s="30">
        <v>500000</v>
      </c>
      <c r="AE174" s="30">
        <v>0</v>
      </c>
      <c r="AF174" s="30">
        <v>253100</v>
      </c>
      <c r="AG174" s="30">
        <f t="shared" si="41"/>
        <v>253100</v>
      </c>
      <c r="AH174" s="30">
        <v>0</v>
      </c>
      <c r="AI174" s="30">
        <f t="shared" si="42"/>
        <v>5253100</v>
      </c>
      <c r="AJ174" s="30">
        <f t="shared" si="43"/>
        <v>3375000</v>
      </c>
      <c r="AK174" s="30">
        <f t="shared" si="44"/>
        <v>375000</v>
      </c>
      <c r="AL174" s="30">
        <f t="shared" si="45"/>
        <v>0</v>
      </c>
      <c r="AM174" s="30">
        <f t="shared" si="46"/>
        <v>253100</v>
      </c>
      <c r="AN174" s="30">
        <f t="shared" si="47"/>
        <v>253100</v>
      </c>
      <c r="AO174" s="30">
        <f t="shared" si="48"/>
        <v>0</v>
      </c>
      <c r="AP174" s="30">
        <f t="shared" si="49"/>
        <v>4003100</v>
      </c>
      <c r="AQ174" s="30">
        <f t="shared" si="50"/>
        <v>369000</v>
      </c>
      <c r="AR174" s="26" t="s">
        <v>79</v>
      </c>
      <c r="AS174" s="26" t="s">
        <v>80</v>
      </c>
      <c r="AT174" s="26"/>
      <c r="AU174" s="26" t="s">
        <v>80</v>
      </c>
      <c r="AV174" s="26" t="s">
        <v>209</v>
      </c>
      <c r="AW174" s="26" t="s">
        <v>210</v>
      </c>
      <c r="AX174" s="26" t="s">
        <v>83</v>
      </c>
      <c r="AY174" s="26" t="s">
        <v>83</v>
      </c>
      <c r="AZ174" s="26" t="s">
        <v>80</v>
      </c>
      <c r="BA174" s="26" t="s">
        <v>84</v>
      </c>
      <c r="BB174" s="26" t="s">
        <v>85</v>
      </c>
      <c r="BC174" s="26" t="str">
        <f t="shared" si="51"/>
        <v>C</v>
      </c>
      <c r="BD174" s="26" t="str">
        <f t="shared" ca="1" si="52"/>
        <v>54 Th,9 Bln,20 Hr</v>
      </c>
      <c r="BE174" s="29">
        <f t="shared" ca="1" si="53"/>
        <v>54</v>
      </c>
      <c r="BF174" s="29">
        <f t="shared" ca="1" si="54"/>
        <v>9</v>
      </c>
      <c r="BG174" s="29">
        <f t="shared" ca="1" si="55"/>
        <v>20</v>
      </c>
      <c r="BH174" s="26" t="str">
        <f t="shared" ca="1" si="56"/>
        <v>4 Th,1 Bln,23 Hr</v>
      </c>
      <c r="BI174" s="24">
        <f t="shared" ca="1" si="57"/>
        <v>4</v>
      </c>
      <c r="BJ174" s="24">
        <f t="shared" ca="1" si="58"/>
        <v>1</v>
      </c>
      <c r="BK174" s="26" t="str">
        <f t="shared" ca="1" si="59"/>
        <v>4 Th,1 Bln,23 Hr</v>
      </c>
      <c r="BL174" s="4" t="str">
        <f>VLOOKUP(C174,[1]dbase!$C$3:$AW$827,38,FALSE)</f>
        <v>-</v>
      </c>
    </row>
    <row r="175" spans="1:64" x14ac:dyDescent="0.25">
      <c r="A175" s="24">
        <f t="shared" si="40"/>
        <v>172</v>
      </c>
      <c r="B175" s="33" t="s">
        <v>937</v>
      </c>
      <c r="C175" s="24">
        <v>715248</v>
      </c>
      <c r="D175" s="24" t="s">
        <v>166</v>
      </c>
      <c r="E175" s="26">
        <v>26056</v>
      </c>
      <c r="F175" s="24" t="s">
        <v>65</v>
      </c>
      <c r="G175" s="24" t="s">
        <v>66</v>
      </c>
      <c r="H175" s="24" t="s">
        <v>88</v>
      </c>
      <c r="I175" s="24" t="s">
        <v>938</v>
      </c>
      <c r="J175" s="27"/>
      <c r="K175" s="24"/>
      <c r="L175" s="24"/>
      <c r="M175" s="24" t="s">
        <v>70</v>
      </c>
      <c r="N175" s="24" t="s">
        <v>71</v>
      </c>
      <c r="O175" s="24"/>
      <c r="P175" s="24">
        <v>2000</v>
      </c>
      <c r="Q175" s="26">
        <v>34335</v>
      </c>
      <c r="R175" s="26">
        <v>34700</v>
      </c>
      <c r="S175" s="26" t="s">
        <v>90</v>
      </c>
      <c r="T175" s="28" t="s">
        <v>939</v>
      </c>
      <c r="U175" s="28" t="s">
        <v>939</v>
      </c>
      <c r="V175" s="26">
        <v>44760</v>
      </c>
      <c r="W175" s="28" t="s">
        <v>154</v>
      </c>
      <c r="X175" s="28" t="s">
        <v>113</v>
      </c>
      <c r="Y175" s="26" t="s">
        <v>78</v>
      </c>
      <c r="Z175" s="29">
        <v>5</v>
      </c>
      <c r="AA175" s="29">
        <v>5</v>
      </c>
      <c r="AB175" s="26">
        <v>44424</v>
      </c>
      <c r="AC175" s="30">
        <v>7900000</v>
      </c>
      <c r="AD175" s="30">
        <v>877778</v>
      </c>
      <c r="AE175" s="30">
        <v>530397.22222222202</v>
      </c>
      <c r="AF175" s="30">
        <v>653200</v>
      </c>
      <c r="AG175" s="30">
        <f t="shared" si="41"/>
        <v>1183597.222222222</v>
      </c>
      <c r="AH175" s="30">
        <v>0</v>
      </c>
      <c r="AI175" s="30">
        <f t="shared" si="42"/>
        <v>9961375.222222222</v>
      </c>
      <c r="AJ175" s="30">
        <f t="shared" si="43"/>
        <v>5925000</v>
      </c>
      <c r="AK175" s="30">
        <f t="shared" si="44"/>
        <v>658333.5</v>
      </c>
      <c r="AL175" s="30">
        <f t="shared" si="45"/>
        <v>530397.22222222202</v>
      </c>
      <c r="AM175" s="30">
        <f t="shared" si="46"/>
        <v>653200</v>
      </c>
      <c r="AN175" s="30">
        <f t="shared" si="47"/>
        <v>1183597.222222222</v>
      </c>
      <c r="AO175" s="30">
        <f t="shared" si="48"/>
        <v>0</v>
      </c>
      <c r="AP175" s="30">
        <f t="shared" si="49"/>
        <v>7766930.722222222</v>
      </c>
      <c r="AQ175" s="30">
        <f t="shared" si="50"/>
        <v>0</v>
      </c>
      <c r="AR175" s="26" t="s">
        <v>79</v>
      </c>
      <c r="AS175" s="26" t="s">
        <v>80</v>
      </c>
      <c r="AT175" s="26"/>
      <c r="AU175" s="26" t="s">
        <v>80</v>
      </c>
      <c r="AV175" s="26" t="s">
        <v>116</v>
      </c>
      <c r="AW175" s="26" t="s">
        <v>158</v>
      </c>
      <c r="AX175" s="26" t="s">
        <v>83</v>
      </c>
      <c r="AY175" s="26" t="s">
        <v>83</v>
      </c>
      <c r="AZ175" s="26" t="s">
        <v>80</v>
      </c>
      <c r="BA175" s="26" t="s">
        <v>84</v>
      </c>
      <c r="BB175" s="26" t="s">
        <v>85</v>
      </c>
      <c r="BC175" s="26" t="str">
        <f t="shared" si="51"/>
        <v>F</v>
      </c>
      <c r="BD175" s="26" t="str">
        <f t="shared" ca="1" si="52"/>
        <v>51 Th,6 Bln,21 Hr</v>
      </c>
      <c r="BE175" s="29">
        <f t="shared" ca="1" si="53"/>
        <v>51</v>
      </c>
      <c r="BF175" s="29">
        <f t="shared" ca="1" si="54"/>
        <v>6</v>
      </c>
      <c r="BG175" s="29">
        <f t="shared" ca="1" si="55"/>
        <v>21</v>
      </c>
      <c r="BH175" s="26" t="str">
        <f t="shared" ca="1" si="56"/>
        <v>28 Th,10 Bln,23 Hr</v>
      </c>
      <c r="BI175" s="24">
        <f t="shared" ca="1" si="57"/>
        <v>28</v>
      </c>
      <c r="BJ175" s="24">
        <f t="shared" ca="1" si="58"/>
        <v>10</v>
      </c>
      <c r="BK175" s="26" t="str">
        <f t="shared" ca="1" si="59"/>
        <v>27 Th,10 Bln,23 Hr</v>
      </c>
      <c r="BL175" s="4" t="str">
        <f>VLOOKUP(C175,[1]dbase!$C$3:$AW$827,38,FALSE)</f>
        <v>-</v>
      </c>
    </row>
    <row r="176" spans="1:64" x14ac:dyDescent="0.25">
      <c r="A176" s="24">
        <f t="shared" si="40"/>
        <v>173</v>
      </c>
      <c r="B176" s="31" t="s">
        <v>940</v>
      </c>
      <c r="C176" s="24">
        <v>825485</v>
      </c>
      <c r="D176" s="24" t="s">
        <v>349</v>
      </c>
      <c r="E176" s="26">
        <v>30214</v>
      </c>
      <c r="F176" s="24" t="s">
        <v>65</v>
      </c>
      <c r="G176" s="24" t="s">
        <v>66</v>
      </c>
      <c r="H176" s="24" t="s">
        <v>67</v>
      </c>
      <c r="I176" s="24" t="s">
        <v>941</v>
      </c>
      <c r="J176" s="27" t="s">
        <v>942</v>
      </c>
      <c r="K176" s="24" t="s">
        <v>943</v>
      </c>
      <c r="L176" s="24"/>
      <c r="M176" s="24" t="s">
        <v>109</v>
      </c>
      <c r="N176" s="24" t="s">
        <v>120</v>
      </c>
      <c r="O176" s="24"/>
      <c r="P176" s="24">
        <v>2001</v>
      </c>
      <c r="Q176" s="26">
        <v>39860</v>
      </c>
      <c r="R176" s="26">
        <v>39949</v>
      </c>
      <c r="S176" s="26" t="s">
        <v>90</v>
      </c>
      <c r="T176" s="28" t="s">
        <v>944</v>
      </c>
      <c r="U176" s="28" t="s">
        <v>944</v>
      </c>
      <c r="V176" s="26">
        <v>44562</v>
      </c>
      <c r="W176" s="28" t="s">
        <v>945</v>
      </c>
      <c r="X176" s="28" t="s">
        <v>387</v>
      </c>
      <c r="Y176" s="26" t="s">
        <v>78</v>
      </c>
      <c r="Z176" s="29">
        <v>3</v>
      </c>
      <c r="AA176" s="29">
        <v>4</v>
      </c>
      <c r="AB176" s="26">
        <v>44424</v>
      </c>
      <c r="AC176" s="30">
        <v>6900000</v>
      </c>
      <c r="AD176" s="30">
        <v>766667</v>
      </c>
      <c r="AE176" s="30">
        <v>715183.33333333302</v>
      </c>
      <c r="AF176" s="30">
        <v>343000</v>
      </c>
      <c r="AG176" s="30">
        <f t="shared" si="41"/>
        <v>1058183.333333333</v>
      </c>
      <c r="AH176" s="30">
        <v>2684905</v>
      </c>
      <c r="AI176" s="30">
        <f t="shared" si="42"/>
        <v>11409755.333333332</v>
      </c>
      <c r="AJ176" s="30">
        <f t="shared" si="43"/>
        <v>5175000</v>
      </c>
      <c r="AK176" s="30">
        <f t="shared" si="44"/>
        <v>575000.25</v>
      </c>
      <c r="AL176" s="30">
        <f t="shared" si="45"/>
        <v>715183.33333333302</v>
      </c>
      <c r="AM176" s="30">
        <f t="shared" si="46"/>
        <v>343000</v>
      </c>
      <c r="AN176" s="30">
        <f t="shared" si="47"/>
        <v>1058183.333333333</v>
      </c>
      <c r="AO176" s="30">
        <f t="shared" si="48"/>
        <v>1342452.5</v>
      </c>
      <c r="AP176" s="30">
        <f t="shared" si="49"/>
        <v>8150636.083333333</v>
      </c>
      <c r="AQ176" s="30">
        <f t="shared" si="50"/>
        <v>0</v>
      </c>
      <c r="AR176" s="26" t="s">
        <v>79</v>
      </c>
      <c r="AS176" s="26" t="s">
        <v>80</v>
      </c>
      <c r="AT176" s="26"/>
      <c r="AU176" s="26" t="s">
        <v>80</v>
      </c>
      <c r="AV176" s="26" t="s">
        <v>196</v>
      </c>
      <c r="AW176" s="26" t="s">
        <v>80</v>
      </c>
      <c r="AX176" s="26" t="s">
        <v>83</v>
      </c>
      <c r="AY176" s="26" t="s">
        <v>83</v>
      </c>
      <c r="AZ176" s="26" t="s">
        <v>125</v>
      </c>
      <c r="BA176" s="26" t="s">
        <v>84</v>
      </c>
      <c r="BB176" s="26" t="s">
        <v>85</v>
      </c>
      <c r="BC176" s="26" t="str">
        <f t="shared" si="51"/>
        <v>C</v>
      </c>
      <c r="BD176" s="26" t="str">
        <f t="shared" ca="1" si="52"/>
        <v>40 Th,2 Bln,4 Hr</v>
      </c>
      <c r="BE176" s="29">
        <f t="shared" ca="1" si="53"/>
        <v>40</v>
      </c>
      <c r="BF176" s="29">
        <f t="shared" ca="1" si="54"/>
        <v>2</v>
      </c>
      <c r="BG176" s="29">
        <f t="shared" ca="1" si="55"/>
        <v>4</v>
      </c>
      <c r="BH176" s="26" t="str">
        <f t="shared" ca="1" si="56"/>
        <v>13 Th,9 Bln,8 Hr</v>
      </c>
      <c r="BI176" s="24">
        <f t="shared" ca="1" si="57"/>
        <v>13</v>
      </c>
      <c r="BJ176" s="24">
        <f t="shared" ca="1" si="58"/>
        <v>9</v>
      </c>
      <c r="BK176" s="26" t="str">
        <f t="shared" ca="1" si="59"/>
        <v>13 Th,6 Bln,8 Hr</v>
      </c>
      <c r="BL176" s="4" t="str">
        <f>VLOOKUP(C176,[1]dbase!$C$3:$AW$827,38,FALSE)</f>
        <v>-</v>
      </c>
    </row>
    <row r="177" spans="1:64" x14ac:dyDescent="0.25">
      <c r="A177" s="24">
        <f t="shared" si="40"/>
        <v>174</v>
      </c>
      <c r="B177" s="31" t="s">
        <v>946</v>
      </c>
      <c r="C177" s="24">
        <v>756014</v>
      </c>
      <c r="D177" s="24" t="s">
        <v>947</v>
      </c>
      <c r="E177" s="26">
        <v>27586</v>
      </c>
      <c r="F177" s="24" t="s">
        <v>65</v>
      </c>
      <c r="G177" s="24" t="s">
        <v>66</v>
      </c>
      <c r="H177" s="24" t="s">
        <v>133</v>
      </c>
      <c r="I177" s="24" t="s">
        <v>948</v>
      </c>
      <c r="J177" s="27" t="s">
        <v>949</v>
      </c>
      <c r="K177" s="24"/>
      <c r="L177" s="24"/>
      <c r="M177" s="24" t="s">
        <v>109</v>
      </c>
      <c r="N177" s="24" t="s">
        <v>80</v>
      </c>
      <c r="O177" s="24"/>
      <c r="P177" s="24" t="s">
        <v>80</v>
      </c>
      <c r="Q177" s="26">
        <v>43374</v>
      </c>
      <c r="R177" s="26">
        <v>43374</v>
      </c>
      <c r="S177" s="26" t="s">
        <v>90</v>
      </c>
      <c r="T177" s="28" t="s">
        <v>950</v>
      </c>
      <c r="U177" s="28" t="s">
        <v>950</v>
      </c>
      <c r="V177" s="26">
        <v>44105</v>
      </c>
      <c r="W177" s="28" t="s">
        <v>139</v>
      </c>
      <c r="X177" s="28" t="s">
        <v>140</v>
      </c>
      <c r="Y177" s="26" t="s">
        <v>78</v>
      </c>
      <c r="Z177" s="29">
        <v>6</v>
      </c>
      <c r="AA177" s="29">
        <v>2</v>
      </c>
      <c r="AB177" s="26">
        <v>44424</v>
      </c>
      <c r="AC177" s="30">
        <v>4900000</v>
      </c>
      <c r="AD177" s="30">
        <v>544444</v>
      </c>
      <c r="AE177" s="30">
        <v>0</v>
      </c>
      <c r="AF177" s="30">
        <v>2340091.388888889</v>
      </c>
      <c r="AG177" s="30">
        <f t="shared" si="41"/>
        <v>2340091.388888889</v>
      </c>
      <c r="AH177" s="30">
        <v>0</v>
      </c>
      <c r="AI177" s="30">
        <f t="shared" si="42"/>
        <v>7784535.388888889</v>
      </c>
      <c r="AJ177" s="30">
        <f t="shared" si="43"/>
        <v>3675000</v>
      </c>
      <c r="AK177" s="30">
        <f t="shared" si="44"/>
        <v>408333</v>
      </c>
      <c r="AL177" s="30">
        <f t="shared" si="45"/>
        <v>0</v>
      </c>
      <c r="AM177" s="30">
        <f t="shared" si="46"/>
        <v>2340091.388888889</v>
      </c>
      <c r="AN177" s="30">
        <f t="shared" si="47"/>
        <v>2340091.388888889</v>
      </c>
      <c r="AO177" s="30">
        <f t="shared" si="48"/>
        <v>0</v>
      </c>
      <c r="AP177" s="30">
        <f t="shared" si="49"/>
        <v>6423424.388888889</v>
      </c>
      <c r="AQ177" s="30">
        <f t="shared" si="50"/>
        <v>0</v>
      </c>
      <c r="AR177" s="26" t="s">
        <v>79</v>
      </c>
      <c r="AS177" s="26" t="s">
        <v>80</v>
      </c>
      <c r="AT177" s="26"/>
      <c r="AU177" s="26" t="s">
        <v>80</v>
      </c>
      <c r="AV177" s="26" t="s">
        <v>141</v>
      </c>
      <c r="AW177" s="26" t="s">
        <v>80</v>
      </c>
      <c r="AX177" s="26" t="s">
        <v>83</v>
      </c>
      <c r="AY177" s="26" t="s">
        <v>82</v>
      </c>
      <c r="AZ177" s="26" t="s">
        <v>80</v>
      </c>
      <c r="BA177" s="26" t="s">
        <v>84</v>
      </c>
      <c r="BB177" s="26" t="s">
        <v>85</v>
      </c>
      <c r="BC177" s="26" t="str">
        <f t="shared" si="51"/>
        <v>C</v>
      </c>
      <c r="BD177" s="26" t="str">
        <f t="shared" ca="1" si="52"/>
        <v>47 Th,4 Bln,13 Hr</v>
      </c>
      <c r="BE177" s="29">
        <f t="shared" ca="1" si="53"/>
        <v>47</v>
      </c>
      <c r="BF177" s="29">
        <f t="shared" ca="1" si="54"/>
        <v>4</v>
      </c>
      <c r="BG177" s="29">
        <f t="shared" ca="1" si="55"/>
        <v>13</v>
      </c>
      <c r="BH177" s="26" t="str">
        <f t="shared" ca="1" si="56"/>
        <v>4 Th,1 Bln,23 Hr</v>
      </c>
      <c r="BI177" s="24">
        <f t="shared" ca="1" si="57"/>
        <v>4</v>
      </c>
      <c r="BJ177" s="24">
        <f t="shared" ca="1" si="58"/>
        <v>1</v>
      </c>
      <c r="BK177" s="26" t="str">
        <f t="shared" ca="1" si="59"/>
        <v>4 Th,1 Bln,23 Hr</v>
      </c>
      <c r="BL177" s="4" t="str">
        <f>VLOOKUP(C177,[1]dbase!$C$3:$AW$827,38,FALSE)</f>
        <v>-</v>
      </c>
    </row>
    <row r="178" spans="1:64" x14ac:dyDescent="0.25">
      <c r="A178" s="24">
        <f t="shared" si="40"/>
        <v>175</v>
      </c>
      <c r="B178" s="31" t="s">
        <v>951</v>
      </c>
      <c r="C178" s="24">
        <v>846171</v>
      </c>
      <c r="D178" s="24" t="s">
        <v>930</v>
      </c>
      <c r="E178" s="26">
        <v>30879</v>
      </c>
      <c r="F178" s="24" t="s">
        <v>65</v>
      </c>
      <c r="G178" s="24" t="s">
        <v>66</v>
      </c>
      <c r="H178" s="24" t="s">
        <v>67</v>
      </c>
      <c r="I178" s="24" t="s">
        <v>952</v>
      </c>
      <c r="J178" s="27" t="s">
        <v>953</v>
      </c>
      <c r="K178" s="24"/>
      <c r="L178" s="24"/>
      <c r="M178" s="24" t="s">
        <v>70</v>
      </c>
      <c r="N178" s="24" t="s">
        <v>71</v>
      </c>
      <c r="O178" s="24"/>
      <c r="P178" s="24" t="s">
        <v>80</v>
      </c>
      <c r="Q178" s="26">
        <v>43374</v>
      </c>
      <c r="R178" s="26">
        <v>43374</v>
      </c>
      <c r="S178" s="26" t="s">
        <v>90</v>
      </c>
      <c r="T178" s="28" t="s">
        <v>683</v>
      </c>
      <c r="U178" s="28" t="s">
        <v>683</v>
      </c>
      <c r="V178" s="26">
        <v>44105</v>
      </c>
      <c r="W178" s="28" t="s">
        <v>434</v>
      </c>
      <c r="X178" s="28" t="s">
        <v>207</v>
      </c>
      <c r="Y178" s="26" t="s">
        <v>78</v>
      </c>
      <c r="Z178" s="29">
        <v>5</v>
      </c>
      <c r="AA178" s="29">
        <v>4</v>
      </c>
      <c r="AB178" s="26">
        <v>44424</v>
      </c>
      <c r="AC178" s="30">
        <v>6900000</v>
      </c>
      <c r="AD178" s="30">
        <v>766667</v>
      </c>
      <c r="AE178" s="30">
        <v>0</v>
      </c>
      <c r="AF178" s="30">
        <v>136624.41666666605</v>
      </c>
      <c r="AG178" s="30">
        <f t="shared" si="41"/>
        <v>136624.41666666605</v>
      </c>
      <c r="AH178" s="30">
        <v>0</v>
      </c>
      <c r="AI178" s="30">
        <f t="shared" si="42"/>
        <v>7803291.416666666</v>
      </c>
      <c r="AJ178" s="30">
        <f t="shared" si="43"/>
        <v>5175000</v>
      </c>
      <c r="AK178" s="30">
        <f t="shared" si="44"/>
        <v>575000.25</v>
      </c>
      <c r="AL178" s="30">
        <f t="shared" si="45"/>
        <v>0</v>
      </c>
      <c r="AM178" s="30">
        <f t="shared" si="46"/>
        <v>136624.41666666605</v>
      </c>
      <c r="AN178" s="30">
        <f t="shared" si="47"/>
        <v>136624.41666666605</v>
      </c>
      <c r="AO178" s="30">
        <f t="shared" si="48"/>
        <v>0</v>
      </c>
      <c r="AP178" s="30">
        <f t="shared" si="49"/>
        <v>5886624.666666666</v>
      </c>
      <c r="AQ178" s="30">
        <f t="shared" si="50"/>
        <v>0</v>
      </c>
      <c r="AR178" s="26" t="s">
        <v>79</v>
      </c>
      <c r="AS178" s="26" t="s">
        <v>80</v>
      </c>
      <c r="AT178" s="26"/>
      <c r="AU178" s="26" t="s">
        <v>80</v>
      </c>
      <c r="AV178" s="26" t="s">
        <v>209</v>
      </c>
      <c r="AW178" s="26" t="s">
        <v>210</v>
      </c>
      <c r="AX178" s="26" t="s">
        <v>83</v>
      </c>
      <c r="AY178" s="26" t="s">
        <v>83</v>
      </c>
      <c r="AZ178" s="26" t="s">
        <v>80</v>
      </c>
      <c r="BA178" s="26" t="s">
        <v>84</v>
      </c>
      <c r="BB178" s="26" t="s">
        <v>85</v>
      </c>
      <c r="BC178" s="26" t="str">
        <f t="shared" si="51"/>
        <v>F</v>
      </c>
      <c r="BD178" s="26" t="str">
        <f t="shared" ca="1" si="52"/>
        <v>38 Th,4 Bln,8 Hr</v>
      </c>
      <c r="BE178" s="29">
        <f t="shared" ca="1" si="53"/>
        <v>38</v>
      </c>
      <c r="BF178" s="29">
        <f t="shared" ca="1" si="54"/>
        <v>4</v>
      </c>
      <c r="BG178" s="29">
        <f t="shared" ca="1" si="55"/>
        <v>8</v>
      </c>
      <c r="BH178" s="26" t="str">
        <f t="shared" ca="1" si="56"/>
        <v>4 Th,1 Bln,23 Hr</v>
      </c>
      <c r="BI178" s="24">
        <f t="shared" ca="1" si="57"/>
        <v>4</v>
      </c>
      <c r="BJ178" s="24">
        <f t="shared" ca="1" si="58"/>
        <v>1</v>
      </c>
      <c r="BK178" s="26" t="str">
        <f t="shared" ca="1" si="59"/>
        <v>4 Th,1 Bln,23 Hr</v>
      </c>
      <c r="BL178" s="4" t="str">
        <f>VLOOKUP(C178,[1]dbase!$C$3:$AW$827,38,FALSE)</f>
        <v>-</v>
      </c>
    </row>
    <row r="179" spans="1:64" x14ac:dyDescent="0.25">
      <c r="A179" s="24">
        <f t="shared" si="40"/>
        <v>176</v>
      </c>
      <c r="B179" s="31" t="s">
        <v>954</v>
      </c>
      <c r="C179" s="24">
        <v>695408</v>
      </c>
      <c r="D179" s="24" t="s">
        <v>87</v>
      </c>
      <c r="E179" s="26">
        <v>25427</v>
      </c>
      <c r="F179" s="24" t="s">
        <v>65</v>
      </c>
      <c r="G179" s="24" t="s">
        <v>66</v>
      </c>
      <c r="H179" s="24" t="s">
        <v>88</v>
      </c>
      <c r="I179" s="24" t="s">
        <v>955</v>
      </c>
      <c r="J179" s="27"/>
      <c r="K179" s="24"/>
      <c r="L179" s="24"/>
      <c r="M179" s="24" t="s">
        <v>109</v>
      </c>
      <c r="N179" s="24" t="s">
        <v>956</v>
      </c>
      <c r="O179" s="24"/>
      <c r="P179" s="24">
        <v>1989</v>
      </c>
      <c r="Q179" s="26">
        <v>34639</v>
      </c>
      <c r="R179" s="26">
        <v>35004</v>
      </c>
      <c r="S179" s="26" t="s">
        <v>90</v>
      </c>
      <c r="T179" s="28" t="s">
        <v>582</v>
      </c>
      <c r="U179" s="28" t="s">
        <v>582</v>
      </c>
      <c r="V179" s="26">
        <v>44667</v>
      </c>
      <c r="W179" s="28" t="s">
        <v>317</v>
      </c>
      <c r="X179" s="28" t="s">
        <v>93</v>
      </c>
      <c r="Y179" s="26" t="s">
        <v>78</v>
      </c>
      <c r="Z179" s="29">
        <v>5</v>
      </c>
      <c r="AA179" s="29">
        <v>4</v>
      </c>
      <c r="AB179" s="26">
        <v>44424</v>
      </c>
      <c r="AC179" s="30">
        <v>6900000</v>
      </c>
      <c r="AD179" s="30">
        <v>766667</v>
      </c>
      <c r="AE179" s="30">
        <v>1089508.333333333</v>
      </c>
      <c r="AF179" s="30">
        <v>-263614.5</v>
      </c>
      <c r="AG179" s="30">
        <f t="shared" si="41"/>
        <v>825893.83333333302</v>
      </c>
      <c r="AH179" s="30">
        <v>2684905</v>
      </c>
      <c r="AI179" s="30">
        <f t="shared" si="42"/>
        <v>11177465.833333332</v>
      </c>
      <c r="AJ179" s="30">
        <f t="shared" si="43"/>
        <v>5175000</v>
      </c>
      <c r="AK179" s="30">
        <f t="shared" si="44"/>
        <v>575000.25</v>
      </c>
      <c r="AL179" s="30">
        <f t="shared" si="45"/>
        <v>1089508.333333333</v>
      </c>
      <c r="AM179" s="30">
        <f t="shared" si="46"/>
        <v>-263614.5</v>
      </c>
      <c r="AN179" s="30">
        <f t="shared" si="47"/>
        <v>825893.83333333302</v>
      </c>
      <c r="AO179" s="30">
        <f t="shared" si="48"/>
        <v>1342452.5</v>
      </c>
      <c r="AP179" s="30">
        <f t="shared" si="49"/>
        <v>7918346.583333333</v>
      </c>
      <c r="AQ179" s="30">
        <f t="shared" si="50"/>
        <v>0</v>
      </c>
      <c r="AR179" s="26" t="s">
        <v>79</v>
      </c>
      <c r="AS179" s="26" t="s">
        <v>80</v>
      </c>
      <c r="AT179" s="26"/>
      <c r="AU179" s="26" t="s">
        <v>80</v>
      </c>
      <c r="AV179" s="26" t="s">
        <v>94</v>
      </c>
      <c r="AW179" s="26" t="s">
        <v>95</v>
      </c>
      <c r="AX179" s="26" t="s">
        <v>96</v>
      </c>
      <c r="AY179" s="26" t="s">
        <v>96</v>
      </c>
      <c r="AZ179" s="26" t="s">
        <v>80</v>
      </c>
      <c r="BA179" s="26" t="s">
        <v>84</v>
      </c>
      <c r="BB179" s="26" t="s">
        <v>85</v>
      </c>
      <c r="BC179" s="26" t="str">
        <f t="shared" si="51"/>
        <v>C</v>
      </c>
      <c r="BD179" s="26" t="str">
        <f t="shared" ca="1" si="52"/>
        <v>53 Th,3 Bln,12 Hr</v>
      </c>
      <c r="BE179" s="29">
        <f t="shared" ca="1" si="53"/>
        <v>53</v>
      </c>
      <c r="BF179" s="29">
        <f t="shared" ca="1" si="54"/>
        <v>3</v>
      </c>
      <c r="BG179" s="29">
        <f t="shared" ca="1" si="55"/>
        <v>12</v>
      </c>
      <c r="BH179" s="26" t="str">
        <f t="shared" ca="1" si="56"/>
        <v>28 Th,0 Bln,23 Hr</v>
      </c>
      <c r="BI179" s="24">
        <f t="shared" ca="1" si="57"/>
        <v>28</v>
      </c>
      <c r="BJ179" s="24">
        <f t="shared" ca="1" si="58"/>
        <v>0</v>
      </c>
      <c r="BK179" s="26" t="str">
        <f t="shared" ca="1" si="59"/>
        <v>27 Th,0 Bln,23 Hr</v>
      </c>
      <c r="BL179" s="4" t="str">
        <f>VLOOKUP(C179,[1]dbase!$C$3:$AW$827,38,FALSE)</f>
        <v>-</v>
      </c>
    </row>
    <row r="180" spans="1:64" x14ac:dyDescent="0.25">
      <c r="A180" s="24">
        <f t="shared" si="40"/>
        <v>177</v>
      </c>
      <c r="B180" s="25" t="s">
        <v>957</v>
      </c>
      <c r="C180" s="24">
        <v>785964</v>
      </c>
      <c r="D180" s="24" t="s">
        <v>567</v>
      </c>
      <c r="E180" s="26">
        <v>28740</v>
      </c>
      <c r="F180" s="24" t="s">
        <v>65</v>
      </c>
      <c r="G180" s="24" t="s">
        <v>66</v>
      </c>
      <c r="H180" s="24" t="s">
        <v>88</v>
      </c>
      <c r="I180" s="24" t="s">
        <v>958</v>
      </c>
      <c r="J180" s="27" t="s">
        <v>959</v>
      </c>
      <c r="K180" s="24"/>
      <c r="L180" s="24"/>
      <c r="M180" s="24" t="s">
        <v>109</v>
      </c>
      <c r="N180" s="24" t="s">
        <v>80</v>
      </c>
      <c r="O180" s="24"/>
      <c r="P180" s="24" t="s">
        <v>80</v>
      </c>
      <c r="Q180" s="26">
        <v>43374</v>
      </c>
      <c r="R180" s="26">
        <v>43374</v>
      </c>
      <c r="S180" s="26" t="s">
        <v>90</v>
      </c>
      <c r="T180" s="28" t="s">
        <v>289</v>
      </c>
      <c r="U180" s="28" t="s">
        <v>289</v>
      </c>
      <c r="V180" s="26">
        <v>44105</v>
      </c>
      <c r="W180" s="28" t="s">
        <v>139</v>
      </c>
      <c r="X180" s="28" t="s">
        <v>140</v>
      </c>
      <c r="Y180" s="26" t="s">
        <v>78</v>
      </c>
      <c r="Z180" s="29">
        <v>6</v>
      </c>
      <c r="AA180" s="34">
        <v>1</v>
      </c>
      <c r="AB180" s="26">
        <v>44424</v>
      </c>
      <c r="AC180" s="30">
        <v>4500000</v>
      </c>
      <c r="AD180" s="30">
        <v>500000</v>
      </c>
      <c r="AE180" s="30">
        <v>0</v>
      </c>
      <c r="AF180" s="30">
        <v>-430800</v>
      </c>
      <c r="AG180" s="30">
        <f t="shared" si="41"/>
        <v>-430800</v>
      </c>
      <c r="AH180" s="30">
        <v>0</v>
      </c>
      <c r="AI180" s="30">
        <f t="shared" si="42"/>
        <v>4569200</v>
      </c>
      <c r="AJ180" s="30">
        <f t="shared" si="43"/>
        <v>2250000</v>
      </c>
      <c r="AK180" s="30">
        <f t="shared" si="44"/>
        <v>0</v>
      </c>
      <c r="AL180" s="30">
        <f t="shared" si="45"/>
        <v>0</v>
      </c>
      <c r="AM180" s="30">
        <f t="shared" si="46"/>
        <v>0</v>
      </c>
      <c r="AN180" s="30">
        <f t="shared" si="47"/>
        <v>0</v>
      </c>
      <c r="AO180" s="30">
        <f t="shared" si="48"/>
        <v>0</v>
      </c>
      <c r="AP180" s="30">
        <f t="shared" si="49"/>
        <v>2250000</v>
      </c>
      <c r="AQ180" s="30">
        <f t="shared" si="50"/>
        <v>2122100</v>
      </c>
      <c r="AR180" s="26" t="s">
        <v>79</v>
      </c>
      <c r="AS180" s="26" t="s">
        <v>114</v>
      </c>
      <c r="AT180" s="26"/>
      <c r="AU180" s="26">
        <v>44774</v>
      </c>
      <c r="AV180" s="26" t="s">
        <v>141</v>
      </c>
      <c r="AW180" s="26" t="s">
        <v>80</v>
      </c>
      <c r="AX180" s="26" t="s">
        <v>82</v>
      </c>
      <c r="AY180" s="26" t="s">
        <v>82</v>
      </c>
      <c r="AZ180" s="26" t="s">
        <v>80</v>
      </c>
      <c r="BA180" s="26" t="s">
        <v>84</v>
      </c>
      <c r="BB180" s="26" t="s">
        <v>85</v>
      </c>
      <c r="BC180" s="26" t="str">
        <f t="shared" si="51"/>
        <v>C</v>
      </c>
      <c r="BD180" s="26" t="str">
        <f t="shared" ca="1" si="52"/>
        <v>44 Th,2 Bln,17 Hr</v>
      </c>
      <c r="BE180" s="29">
        <f t="shared" ca="1" si="53"/>
        <v>44</v>
      </c>
      <c r="BF180" s="29">
        <f t="shared" ca="1" si="54"/>
        <v>2</v>
      </c>
      <c r="BG180" s="29">
        <f t="shared" ca="1" si="55"/>
        <v>17</v>
      </c>
      <c r="BH180" s="26" t="str">
        <f t="shared" ca="1" si="56"/>
        <v>4 Th,1 Bln,23 Hr</v>
      </c>
      <c r="BI180" s="24">
        <f t="shared" ca="1" si="57"/>
        <v>4</v>
      </c>
      <c r="BJ180" s="24">
        <f t="shared" ca="1" si="58"/>
        <v>1</v>
      </c>
      <c r="BK180" s="26" t="str">
        <f t="shared" ca="1" si="59"/>
        <v>4 Th,1 Bln,23 Hr</v>
      </c>
      <c r="BL180" s="4" t="str">
        <f>VLOOKUP(C180,[1]dbase!$C$3:$AW$827,38,FALSE)</f>
        <v>-</v>
      </c>
    </row>
    <row r="181" spans="1:64" x14ac:dyDescent="0.25">
      <c r="A181" s="24">
        <f t="shared" si="40"/>
        <v>178</v>
      </c>
      <c r="B181" s="33" t="s">
        <v>960</v>
      </c>
      <c r="C181" s="24">
        <v>695682</v>
      </c>
      <c r="D181" s="24" t="s">
        <v>848</v>
      </c>
      <c r="E181" s="26">
        <v>25284</v>
      </c>
      <c r="F181" s="24" t="s">
        <v>65</v>
      </c>
      <c r="G181" s="24" t="s">
        <v>66</v>
      </c>
      <c r="H181" s="24" t="s">
        <v>961</v>
      </c>
      <c r="I181" s="24" t="s">
        <v>962</v>
      </c>
      <c r="J181" s="27"/>
      <c r="K181" s="24"/>
      <c r="L181" s="24"/>
      <c r="M181" s="24" t="s">
        <v>70</v>
      </c>
      <c r="N181" s="24" t="s">
        <v>503</v>
      </c>
      <c r="O181" s="24" t="s">
        <v>963</v>
      </c>
      <c r="P181" s="24">
        <v>2003</v>
      </c>
      <c r="Q181" s="26">
        <v>42851</v>
      </c>
      <c r="R181" s="26">
        <v>42979</v>
      </c>
      <c r="S181" s="26" t="s">
        <v>90</v>
      </c>
      <c r="T181" s="28" t="s">
        <v>964</v>
      </c>
      <c r="U181" s="28" t="s">
        <v>964</v>
      </c>
      <c r="V181" s="26">
        <v>44166</v>
      </c>
      <c r="W181" s="28" t="s">
        <v>93</v>
      </c>
      <c r="X181" s="28" t="s">
        <v>93</v>
      </c>
      <c r="Y181" s="26" t="s">
        <v>78</v>
      </c>
      <c r="Z181" s="29">
        <v>1</v>
      </c>
      <c r="AA181" s="29">
        <v>9</v>
      </c>
      <c r="AB181" s="26">
        <v>44424</v>
      </c>
      <c r="AC181" s="30">
        <v>11900000</v>
      </c>
      <c r="AD181" s="30">
        <v>1322222</v>
      </c>
      <c r="AE181" s="30">
        <v>1474277.777777778</v>
      </c>
      <c r="AF181" s="30">
        <v>-785940</v>
      </c>
      <c r="AG181" s="30">
        <f t="shared" si="41"/>
        <v>688337.77777777798</v>
      </c>
      <c r="AH181" s="30">
        <v>10038840</v>
      </c>
      <c r="AI181" s="30">
        <f t="shared" si="42"/>
        <v>23949399.777777776</v>
      </c>
      <c r="AJ181" s="30">
        <f t="shared" si="43"/>
        <v>8925000</v>
      </c>
      <c r="AK181" s="30">
        <f t="shared" si="44"/>
        <v>991666.5</v>
      </c>
      <c r="AL181" s="30">
        <f t="shared" si="45"/>
        <v>1474277.777777778</v>
      </c>
      <c r="AM181" s="30">
        <f t="shared" si="46"/>
        <v>-785940</v>
      </c>
      <c r="AN181" s="30">
        <f t="shared" si="47"/>
        <v>688337.77777777798</v>
      </c>
      <c r="AO181" s="30">
        <f t="shared" si="48"/>
        <v>5019420</v>
      </c>
      <c r="AP181" s="30">
        <f t="shared" si="49"/>
        <v>15624424.277777778</v>
      </c>
      <c r="AQ181" s="30">
        <f t="shared" si="50"/>
        <v>0</v>
      </c>
      <c r="AR181" s="26" t="s">
        <v>79</v>
      </c>
      <c r="AS181" s="26" t="s">
        <v>80</v>
      </c>
      <c r="AT181" s="26"/>
      <c r="AU181" s="26" t="s">
        <v>80</v>
      </c>
      <c r="AV181" s="26" t="s">
        <v>94</v>
      </c>
      <c r="AW181" s="26" t="s">
        <v>80</v>
      </c>
      <c r="AX181" s="26" t="s">
        <v>96</v>
      </c>
      <c r="AY181" s="26" t="s">
        <v>96</v>
      </c>
      <c r="AZ181" s="26" t="s">
        <v>80</v>
      </c>
      <c r="BA181" s="26" t="s">
        <v>84</v>
      </c>
      <c r="BB181" s="26" t="s">
        <v>85</v>
      </c>
      <c r="BC181" s="26" t="str">
        <f t="shared" si="51"/>
        <v>F</v>
      </c>
      <c r="BD181" s="26" t="str">
        <f t="shared" ca="1" si="52"/>
        <v>53 Th,8 Bln,2 Hr</v>
      </c>
      <c r="BE181" s="29">
        <f t="shared" ca="1" si="53"/>
        <v>53</v>
      </c>
      <c r="BF181" s="29">
        <f t="shared" ca="1" si="54"/>
        <v>8</v>
      </c>
      <c r="BG181" s="29">
        <f t="shared" ca="1" si="55"/>
        <v>2</v>
      </c>
      <c r="BH181" s="26" t="str">
        <f t="shared" ca="1" si="56"/>
        <v>5 Th,6 Bln,29 Hr</v>
      </c>
      <c r="BI181" s="24">
        <f t="shared" ca="1" si="57"/>
        <v>5</v>
      </c>
      <c r="BJ181" s="24">
        <f t="shared" ca="1" si="58"/>
        <v>6</v>
      </c>
      <c r="BK181" s="26" t="str">
        <f t="shared" ca="1" si="59"/>
        <v>5 Th,2 Bln,23 Hr</v>
      </c>
      <c r="BL181" s="4" t="str">
        <f>VLOOKUP(C181,[1]dbase!$C$3:$AW$827,38,FALSE)</f>
        <v>-</v>
      </c>
    </row>
    <row r="182" spans="1:64" x14ac:dyDescent="0.25">
      <c r="A182" s="24">
        <f t="shared" si="40"/>
        <v>179</v>
      </c>
      <c r="B182" s="31" t="s">
        <v>965</v>
      </c>
      <c r="C182" s="24">
        <v>896324</v>
      </c>
      <c r="D182" s="24" t="s">
        <v>174</v>
      </c>
      <c r="E182" s="26">
        <v>32509</v>
      </c>
      <c r="F182" s="24" t="s">
        <v>65</v>
      </c>
      <c r="G182" s="24" t="s">
        <v>66</v>
      </c>
      <c r="H182" s="24" t="s">
        <v>88</v>
      </c>
      <c r="I182" s="24"/>
      <c r="J182" s="27"/>
      <c r="K182" s="24"/>
      <c r="L182" s="24"/>
      <c r="M182" s="24" t="s">
        <v>109</v>
      </c>
      <c r="N182" s="24" t="s">
        <v>71</v>
      </c>
      <c r="O182" s="24"/>
      <c r="P182" s="24" t="s">
        <v>80</v>
      </c>
      <c r="Q182" s="26">
        <v>43877</v>
      </c>
      <c r="R182" s="26">
        <v>44243</v>
      </c>
      <c r="S182" s="26" t="s">
        <v>90</v>
      </c>
      <c r="T182" s="28" t="s">
        <v>459</v>
      </c>
      <c r="U182" s="28" t="s">
        <v>459</v>
      </c>
      <c r="V182" s="26" t="s">
        <v>80</v>
      </c>
      <c r="W182" s="28" t="s">
        <v>440</v>
      </c>
      <c r="X182" s="28" t="s">
        <v>140</v>
      </c>
      <c r="Y182" s="26" t="s">
        <v>78</v>
      </c>
      <c r="Z182" s="29">
        <v>6</v>
      </c>
      <c r="AA182" s="29">
        <v>1</v>
      </c>
      <c r="AB182" s="26">
        <v>44424</v>
      </c>
      <c r="AC182" s="30">
        <v>4500000</v>
      </c>
      <c r="AD182" s="30">
        <v>500000</v>
      </c>
      <c r="AE182" s="30">
        <v>-116900</v>
      </c>
      <c r="AF182" s="30">
        <v>152000</v>
      </c>
      <c r="AG182" s="30">
        <f t="shared" si="41"/>
        <v>35100</v>
      </c>
      <c r="AH182" s="30">
        <v>0</v>
      </c>
      <c r="AI182" s="30">
        <f t="shared" si="42"/>
        <v>5035100</v>
      </c>
      <c r="AJ182" s="30">
        <f t="shared" si="43"/>
        <v>3375000</v>
      </c>
      <c r="AK182" s="30">
        <f t="shared" si="44"/>
        <v>375000</v>
      </c>
      <c r="AL182" s="30">
        <f t="shared" si="45"/>
        <v>-116900</v>
      </c>
      <c r="AM182" s="30">
        <f t="shared" si="46"/>
        <v>152000</v>
      </c>
      <c r="AN182" s="30">
        <f t="shared" si="47"/>
        <v>35100</v>
      </c>
      <c r="AO182" s="30">
        <f t="shared" si="48"/>
        <v>0</v>
      </c>
      <c r="AP182" s="30">
        <f t="shared" si="49"/>
        <v>3785100</v>
      </c>
      <c r="AQ182" s="30">
        <f t="shared" si="50"/>
        <v>587000</v>
      </c>
      <c r="AR182" s="26" t="s">
        <v>79</v>
      </c>
      <c r="AS182" s="26" t="s">
        <v>80</v>
      </c>
      <c r="AT182" s="26"/>
      <c r="AU182" s="26" t="s">
        <v>80</v>
      </c>
      <c r="AV182" s="26" t="s">
        <v>141</v>
      </c>
      <c r="AW182" s="26" t="s">
        <v>80</v>
      </c>
      <c r="AX182" s="26" t="s">
        <v>82</v>
      </c>
      <c r="AY182" s="26" t="s">
        <v>82</v>
      </c>
      <c r="AZ182" s="26" t="s">
        <v>80</v>
      </c>
      <c r="BA182" s="26" t="s">
        <v>84</v>
      </c>
      <c r="BB182" s="26" t="s">
        <v>85</v>
      </c>
      <c r="BC182" s="26" t="str">
        <f t="shared" si="51"/>
        <v>C</v>
      </c>
      <c r="BD182" s="26" t="str">
        <f t="shared" ca="1" si="52"/>
        <v>33 Th,10 Bln,23 Hr</v>
      </c>
      <c r="BE182" s="29">
        <f t="shared" ca="1" si="53"/>
        <v>33</v>
      </c>
      <c r="BF182" s="29">
        <f t="shared" ca="1" si="54"/>
        <v>10</v>
      </c>
      <c r="BG182" s="29">
        <f t="shared" ca="1" si="55"/>
        <v>23</v>
      </c>
      <c r="BH182" s="26" t="str">
        <f t="shared" ca="1" si="56"/>
        <v>2 Th,9 Bln,8 Hr</v>
      </c>
      <c r="BI182" s="24">
        <f t="shared" ca="1" si="57"/>
        <v>2</v>
      </c>
      <c r="BJ182" s="24">
        <f t="shared" ca="1" si="58"/>
        <v>9</v>
      </c>
      <c r="BK182" s="26" t="str">
        <f t="shared" ca="1" si="59"/>
        <v>1 Th,9 Bln,8 Hr</v>
      </c>
      <c r="BL182" s="4" t="str">
        <f>VLOOKUP(C182,[1]dbase!$C$3:$AW$827,38,FALSE)</f>
        <v>-</v>
      </c>
    </row>
    <row r="183" spans="1:64" x14ac:dyDescent="0.25">
      <c r="A183" s="24">
        <f t="shared" si="40"/>
        <v>180</v>
      </c>
      <c r="B183" s="31" t="s">
        <v>966</v>
      </c>
      <c r="C183" s="24">
        <v>705910</v>
      </c>
      <c r="D183" s="24" t="s">
        <v>597</v>
      </c>
      <c r="E183" s="26">
        <v>25781</v>
      </c>
      <c r="F183" s="24" t="s">
        <v>65</v>
      </c>
      <c r="G183" s="24" t="s">
        <v>66</v>
      </c>
      <c r="H183" s="24" t="s">
        <v>88</v>
      </c>
      <c r="I183" s="24" t="s">
        <v>967</v>
      </c>
      <c r="J183" s="27" t="s">
        <v>968</v>
      </c>
      <c r="K183" s="24"/>
      <c r="L183" s="24"/>
      <c r="M183" s="24" t="s">
        <v>99</v>
      </c>
      <c r="N183" s="24" t="s">
        <v>446</v>
      </c>
      <c r="O183" s="24"/>
      <c r="P183" s="24" t="s">
        <v>80</v>
      </c>
      <c r="Q183" s="26">
        <v>43374</v>
      </c>
      <c r="R183" s="26">
        <v>43374</v>
      </c>
      <c r="S183" s="26" t="s">
        <v>90</v>
      </c>
      <c r="T183" s="28" t="s">
        <v>969</v>
      </c>
      <c r="U183" s="28" t="s">
        <v>969</v>
      </c>
      <c r="V183" s="26">
        <v>44105</v>
      </c>
      <c r="W183" s="28" t="s">
        <v>303</v>
      </c>
      <c r="X183" s="28" t="s">
        <v>140</v>
      </c>
      <c r="Y183" s="26" t="s">
        <v>78</v>
      </c>
      <c r="Z183" s="29">
        <v>6</v>
      </c>
      <c r="AA183" s="29">
        <v>1</v>
      </c>
      <c r="AB183" s="26">
        <v>44424</v>
      </c>
      <c r="AC183" s="30">
        <v>4500000</v>
      </c>
      <c r="AD183" s="30">
        <v>500000</v>
      </c>
      <c r="AE183" s="30">
        <v>0</v>
      </c>
      <c r="AF183" s="30">
        <v>69400</v>
      </c>
      <c r="AG183" s="30">
        <f t="shared" si="41"/>
        <v>69400</v>
      </c>
      <c r="AH183" s="30">
        <v>0</v>
      </c>
      <c r="AI183" s="30">
        <f t="shared" si="42"/>
        <v>5069400</v>
      </c>
      <c r="AJ183" s="30">
        <f t="shared" si="43"/>
        <v>3375000</v>
      </c>
      <c r="AK183" s="30">
        <f t="shared" si="44"/>
        <v>375000</v>
      </c>
      <c r="AL183" s="30">
        <f t="shared" si="45"/>
        <v>0</v>
      </c>
      <c r="AM183" s="30">
        <f t="shared" si="46"/>
        <v>69400</v>
      </c>
      <c r="AN183" s="30">
        <f t="shared" si="47"/>
        <v>69400</v>
      </c>
      <c r="AO183" s="30">
        <f t="shared" si="48"/>
        <v>0</v>
      </c>
      <c r="AP183" s="30">
        <f t="shared" si="49"/>
        <v>3819400</v>
      </c>
      <c r="AQ183" s="30">
        <f t="shared" si="50"/>
        <v>552700</v>
      </c>
      <c r="AR183" s="26" t="s">
        <v>79</v>
      </c>
      <c r="AS183" s="26" t="s">
        <v>80</v>
      </c>
      <c r="AT183" s="26"/>
      <c r="AU183" s="26" t="s">
        <v>80</v>
      </c>
      <c r="AV183" s="26" t="s">
        <v>141</v>
      </c>
      <c r="AW183" s="26" t="s">
        <v>80</v>
      </c>
      <c r="AX183" s="26" t="s">
        <v>82</v>
      </c>
      <c r="AY183" s="26" t="s">
        <v>82</v>
      </c>
      <c r="AZ183" s="26" t="s">
        <v>80</v>
      </c>
      <c r="BA183" s="26" t="s">
        <v>84</v>
      </c>
      <c r="BB183" s="26" t="s">
        <v>106</v>
      </c>
      <c r="BC183" s="26" t="str">
        <f t="shared" si="51"/>
        <v>C</v>
      </c>
      <c r="BD183" s="26" t="str">
        <f t="shared" ca="1" si="52"/>
        <v>52 Th,3 Bln,23 Hr</v>
      </c>
      <c r="BE183" s="29">
        <f t="shared" ca="1" si="53"/>
        <v>52</v>
      </c>
      <c r="BF183" s="29">
        <f t="shared" ca="1" si="54"/>
        <v>3</v>
      </c>
      <c r="BG183" s="29">
        <f t="shared" ca="1" si="55"/>
        <v>23</v>
      </c>
      <c r="BH183" s="26" t="str">
        <f t="shared" ca="1" si="56"/>
        <v>4 Th,1 Bln,23 Hr</v>
      </c>
      <c r="BI183" s="24">
        <f t="shared" ca="1" si="57"/>
        <v>4</v>
      </c>
      <c r="BJ183" s="24">
        <f t="shared" ca="1" si="58"/>
        <v>1</v>
      </c>
      <c r="BK183" s="26" t="str">
        <f t="shared" ca="1" si="59"/>
        <v>4 Th,1 Bln,23 Hr</v>
      </c>
      <c r="BL183" s="4" t="str">
        <f>VLOOKUP(C183,[1]dbase!$C$3:$AW$827,38,FALSE)</f>
        <v>-</v>
      </c>
    </row>
    <row r="184" spans="1:64" x14ac:dyDescent="0.25">
      <c r="A184" s="24">
        <f t="shared" si="40"/>
        <v>181</v>
      </c>
      <c r="B184" s="31" t="s">
        <v>970</v>
      </c>
      <c r="C184" s="24">
        <v>945744</v>
      </c>
      <c r="D184" s="24" t="s">
        <v>354</v>
      </c>
      <c r="E184" s="26">
        <v>34466</v>
      </c>
      <c r="F184" s="24" t="s">
        <v>65</v>
      </c>
      <c r="G184" s="24" t="s">
        <v>66</v>
      </c>
      <c r="H184" s="24" t="s">
        <v>228</v>
      </c>
      <c r="I184" s="24" t="s">
        <v>971</v>
      </c>
      <c r="J184" s="27" t="s">
        <v>972</v>
      </c>
      <c r="K184" s="24"/>
      <c r="L184" s="24"/>
      <c r="M184" s="24" t="s">
        <v>109</v>
      </c>
      <c r="N184" s="24" t="s">
        <v>71</v>
      </c>
      <c r="O184" s="24"/>
      <c r="P184" s="24">
        <v>2013</v>
      </c>
      <c r="Q184" s="26">
        <v>42932</v>
      </c>
      <c r="R184" s="26">
        <v>43055</v>
      </c>
      <c r="S184" s="26" t="s">
        <v>90</v>
      </c>
      <c r="T184" s="28" t="s">
        <v>973</v>
      </c>
      <c r="U184" s="28" t="s">
        <v>973</v>
      </c>
      <c r="V184" s="26" t="s">
        <v>80</v>
      </c>
      <c r="W184" s="28" t="s">
        <v>613</v>
      </c>
      <c r="X184" s="28" t="s">
        <v>123</v>
      </c>
      <c r="Y184" s="26" t="s">
        <v>78</v>
      </c>
      <c r="Z184" s="29">
        <v>6</v>
      </c>
      <c r="AA184" s="29">
        <v>1</v>
      </c>
      <c r="AB184" s="26">
        <v>44424</v>
      </c>
      <c r="AC184" s="30">
        <v>4500000</v>
      </c>
      <c r="AD184" s="30">
        <v>500000</v>
      </c>
      <c r="AE184" s="30">
        <v>291100</v>
      </c>
      <c r="AF184" s="30">
        <v>152000</v>
      </c>
      <c r="AG184" s="30">
        <f t="shared" si="41"/>
        <v>443100</v>
      </c>
      <c r="AH184" s="30">
        <v>0</v>
      </c>
      <c r="AI184" s="30">
        <f t="shared" si="42"/>
        <v>5443100</v>
      </c>
      <c r="AJ184" s="30">
        <f t="shared" si="43"/>
        <v>3375000</v>
      </c>
      <c r="AK184" s="30">
        <f t="shared" si="44"/>
        <v>375000</v>
      </c>
      <c r="AL184" s="30">
        <f t="shared" si="45"/>
        <v>291100</v>
      </c>
      <c r="AM184" s="30">
        <f t="shared" si="46"/>
        <v>152000</v>
      </c>
      <c r="AN184" s="30">
        <f t="shared" si="47"/>
        <v>443100</v>
      </c>
      <c r="AO184" s="30">
        <f t="shared" si="48"/>
        <v>0</v>
      </c>
      <c r="AP184" s="30">
        <f t="shared" si="49"/>
        <v>4193100</v>
      </c>
      <c r="AQ184" s="30">
        <f t="shared" si="50"/>
        <v>179000</v>
      </c>
      <c r="AR184" s="26" t="s">
        <v>79</v>
      </c>
      <c r="AS184" s="26" t="s">
        <v>80</v>
      </c>
      <c r="AT184" s="26"/>
      <c r="AU184" s="26" t="s">
        <v>80</v>
      </c>
      <c r="AV184" s="26" t="s">
        <v>124</v>
      </c>
      <c r="AW184" s="26" t="s">
        <v>80</v>
      </c>
      <c r="AX184" s="26" t="s">
        <v>82</v>
      </c>
      <c r="AY184" s="26" t="s">
        <v>82</v>
      </c>
      <c r="AZ184" s="26" t="s">
        <v>125</v>
      </c>
      <c r="BA184" s="26" t="s">
        <v>84</v>
      </c>
      <c r="BB184" s="26" t="s">
        <v>85</v>
      </c>
      <c r="BC184" s="26" t="str">
        <f t="shared" si="51"/>
        <v>C</v>
      </c>
      <c r="BD184" s="26" t="str">
        <f t="shared" ca="1" si="52"/>
        <v>28 Th,6 Bln,12 Hr</v>
      </c>
      <c r="BE184" s="29">
        <f t="shared" ca="1" si="53"/>
        <v>28</v>
      </c>
      <c r="BF184" s="29">
        <f t="shared" ca="1" si="54"/>
        <v>6</v>
      </c>
      <c r="BG184" s="29">
        <f t="shared" ca="1" si="55"/>
        <v>12</v>
      </c>
      <c r="BH184" s="26" t="str">
        <f t="shared" ca="1" si="56"/>
        <v>5 Th,4 Bln,8 Hr</v>
      </c>
      <c r="BI184" s="24">
        <f t="shared" ca="1" si="57"/>
        <v>5</v>
      </c>
      <c r="BJ184" s="24">
        <f t="shared" ca="1" si="58"/>
        <v>4</v>
      </c>
      <c r="BK184" s="26" t="str">
        <f t="shared" ca="1" si="59"/>
        <v>5 Th,0 Bln,8 Hr</v>
      </c>
      <c r="BL184" s="4" t="str">
        <f>VLOOKUP(C184,[1]dbase!$C$3:$AW$827,38,FALSE)</f>
        <v>-</v>
      </c>
    </row>
    <row r="185" spans="1:64" x14ac:dyDescent="0.25">
      <c r="A185" s="24">
        <f t="shared" si="40"/>
        <v>182</v>
      </c>
      <c r="B185" s="31" t="s">
        <v>974</v>
      </c>
      <c r="C185" s="24">
        <v>695391</v>
      </c>
      <c r="D185" s="24" t="s">
        <v>160</v>
      </c>
      <c r="E185" s="26">
        <v>25440</v>
      </c>
      <c r="F185" s="24" t="s">
        <v>65</v>
      </c>
      <c r="G185" s="24" t="s">
        <v>66</v>
      </c>
      <c r="H185" s="24" t="s">
        <v>961</v>
      </c>
      <c r="I185" s="24" t="s">
        <v>975</v>
      </c>
      <c r="J185" s="27"/>
      <c r="K185" s="24"/>
      <c r="L185" s="24"/>
      <c r="M185" s="24" t="s">
        <v>109</v>
      </c>
      <c r="N185" s="24" t="s">
        <v>976</v>
      </c>
      <c r="O185" s="24"/>
      <c r="P185" s="24" t="s">
        <v>977</v>
      </c>
      <c r="Q185" s="26">
        <v>34501</v>
      </c>
      <c r="R185" s="26">
        <v>34866</v>
      </c>
      <c r="S185" s="26" t="s">
        <v>90</v>
      </c>
      <c r="T185" s="28" t="s">
        <v>978</v>
      </c>
      <c r="U185" s="28" t="s">
        <v>978</v>
      </c>
      <c r="V185" s="26">
        <v>44090</v>
      </c>
      <c r="W185" s="28" t="s">
        <v>154</v>
      </c>
      <c r="X185" s="28" t="s">
        <v>207</v>
      </c>
      <c r="Y185" s="26" t="s">
        <v>78</v>
      </c>
      <c r="Z185" s="29">
        <v>5</v>
      </c>
      <c r="AA185" s="29">
        <v>3</v>
      </c>
      <c r="AB185" s="26">
        <v>44424</v>
      </c>
      <c r="AC185" s="30">
        <v>5900000</v>
      </c>
      <c r="AD185" s="30">
        <v>655556</v>
      </c>
      <c r="AE185" s="30">
        <v>1826294.444444444</v>
      </c>
      <c r="AF185" s="30">
        <v>653200</v>
      </c>
      <c r="AG185" s="30">
        <f t="shared" si="41"/>
        <v>2479494.444444444</v>
      </c>
      <c r="AH185" s="30">
        <v>0</v>
      </c>
      <c r="AI185" s="30">
        <f t="shared" si="42"/>
        <v>9035050.444444444</v>
      </c>
      <c r="AJ185" s="30">
        <f t="shared" si="43"/>
        <v>2950000</v>
      </c>
      <c r="AK185" s="30">
        <f t="shared" si="44"/>
        <v>0</v>
      </c>
      <c r="AL185" s="30">
        <f t="shared" si="45"/>
        <v>0</v>
      </c>
      <c r="AM185" s="30">
        <f t="shared" si="46"/>
        <v>0</v>
      </c>
      <c r="AN185" s="30">
        <f t="shared" si="47"/>
        <v>0</v>
      </c>
      <c r="AO185" s="30">
        <f t="shared" si="48"/>
        <v>0</v>
      </c>
      <c r="AP185" s="30">
        <f t="shared" si="49"/>
        <v>2950000</v>
      </c>
      <c r="AQ185" s="30">
        <f t="shared" si="50"/>
        <v>1422100</v>
      </c>
      <c r="AR185" s="26" t="s">
        <v>79</v>
      </c>
      <c r="AS185" s="26" t="s">
        <v>114</v>
      </c>
      <c r="AT185" s="24" t="s">
        <v>172</v>
      </c>
      <c r="AU185" s="26">
        <v>44433</v>
      </c>
      <c r="AV185" s="26" t="s">
        <v>209</v>
      </c>
      <c r="AW185" s="26" t="s">
        <v>158</v>
      </c>
      <c r="AX185" s="26" t="s">
        <v>83</v>
      </c>
      <c r="AY185" s="26" t="s">
        <v>83</v>
      </c>
      <c r="AZ185" s="26" t="s">
        <v>80</v>
      </c>
      <c r="BA185" s="26" t="s">
        <v>84</v>
      </c>
      <c r="BB185" s="26" t="s">
        <v>85</v>
      </c>
      <c r="BC185" s="26" t="str">
        <f t="shared" si="51"/>
        <v>C</v>
      </c>
      <c r="BD185" s="26" t="str">
        <f t="shared" ca="1" si="52"/>
        <v>53 Th,2 Bln,30 Hr</v>
      </c>
      <c r="BE185" s="29">
        <f t="shared" ca="1" si="53"/>
        <v>53</v>
      </c>
      <c r="BF185" s="29">
        <f t="shared" ca="1" si="54"/>
        <v>2</v>
      </c>
      <c r="BG185" s="29">
        <f t="shared" ca="1" si="55"/>
        <v>30</v>
      </c>
      <c r="BH185" s="26" t="str">
        <f t="shared" ca="1" si="56"/>
        <v>28 Th,5 Bln,8 Hr</v>
      </c>
      <c r="BI185" s="24">
        <f t="shared" ca="1" si="57"/>
        <v>28</v>
      </c>
      <c r="BJ185" s="24">
        <f t="shared" ca="1" si="58"/>
        <v>5</v>
      </c>
      <c r="BK185" s="26" t="str">
        <f t="shared" ca="1" si="59"/>
        <v>27 Th,5 Bln,8 Hr</v>
      </c>
      <c r="BL185" s="4" t="str">
        <f>VLOOKUP(C185,[1]dbase!$C$3:$AW$827,38,FALSE)</f>
        <v>H</v>
      </c>
    </row>
    <row r="186" spans="1:64" x14ac:dyDescent="0.25">
      <c r="A186" s="24">
        <f t="shared" si="40"/>
        <v>183</v>
      </c>
      <c r="B186" s="33" t="s">
        <v>979</v>
      </c>
      <c r="C186" s="24">
        <v>905613</v>
      </c>
      <c r="D186" s="24" t="s">
        <v>166</v>
      </c>
      <c r="E186" s="26">
        <v>32975</v>
      </c>
      <c r="F186" s="24" t="s">
        <v>65</v>
      </c>
      <c r="G186" s="24" t="s">
        <v>66</v>
      </c>
      <c r="H186" s="24" t="s">
        <v>228</v>
      </c>
      <c r="I186" s="24" t="s">
        <v>980</v>
      </c>
      <c r="J186" s="27"/>
      <c r="K186" s="24"/>
      <c r="L186" s="24"/>
      <c r="M186" s="24" t="s">
        <v>70</v>
      </c>
      <c r="N186" s="24" t="s">
        <v>503</v>
      </c>
      <c r="O186" s="24"/>
      <c r="P186" s="24">
        <v>2014</v>
      </c>
      <c r="Q186" s="26">
        <v>42186</v>
      </c>
      <c r="R186" s="26">
        <v>42401</v>
      </c>
      <c r="S186" s="26" t="s">
        <v>90</v>
      </c>
      <c r="T186" s="28" t="s">
        <v>153</v>
      </c>
      <c r="U186" s="28" t="s">
        <v>153</v>
      </c>
      <c r="V186" s="26">
        <v>44760</v>
      </c>
      <c r="W186" s="28" t="s">
        <v>154</v>
      </c>
      <c r="X186" s="28" t="s">
        <v>113</v>
      </c>
      <c r="Y186" s="26" t="s">
        <v>78</v>
      </c>
      <c r="Z186" s="29">
        <v>5</v>
      </c>
      <c r="AA186" s="29">
        <v>5</v>
      </c>
      <c r="AB186" s="26">
        <v>44424</v>
      </c>
      <c r="AC186" s="30">
        <v>7900000</v>
      </c>
      <c r="AD186" s="30">
        <v>877778</v>
      </c>
      <c r="AE186" s="30">
        <v>-21602.777777777985</v>
      </c>
      <c r="AF186" s="30">
        <v>653200</v>
      </c>
      <c r="AG186" s="30">
        <f t="shared" si="41"/>
        <v>631597.22222222202</v>
      </c>
      <c r="AH186" s="30">
        <v>0</v>
      </c>
      <c r="AI186" s="30">
        <f t="shared" si="42"/>
        <v>9409375.222222222</v>
      </c>
      <c r="AJ186" s="30">
        <f t="shared" si="43"/>
        <v>5925000</v>
      </c>
      <c r="AK186" s="30">
        <f t="shared" si="44"/>
        <v>658333.5</v>
      </c>
      <c r="AL186" s="30">
        <f t="shared" si="45"/>
        <v>-21602.777777777985</v>
      </c>
      <c r="AM186" s="30">
        <f t="shared" si="46"/>
        <v>653200</v>
      </c>
      <c r="AN186" s="30">
        <f t="shared" si="47"/>
        <v>631597.22222222202</v>
      </c>
      <c r="AO186" s="30">
        <f t="shared" si="48"/>
        <v>0</v>
      </c>
      <c r="AP186" s="30">
        <f t="shared" si="49"/>
        <v>7214930.722222222</v>
      </c>
      <c r="AQ186" s="30">
        <f t="shared" si="50"/>
        <v>0</v>
      </c>
      <c r="AR186" s="26" t="s">
        <v>79</v>
      </c>
      <c r="AS186" s="26" t="s">
        <v>80</v>
      </c>
      <c r="AT186" s="26"/>
      <c r="AU186" s="26" t="s">
        <v>80</v>
      </c>
      <c r="AV186" s="26" t="s">
        <v>116</v>
      </c>
      <c r="AW186" s="26" t="s">
        <v>158</v>
      </c>
      <c r="AX186" s="26" t="s">
        <v>83</v>
      </c>
      <c r="AY186" s="26" t="s">
        <v>83</v>
      </c>
      <c r="AZ186" s="26" t="s">
        <v>80</v>
      </c>
      <c r="BA186" s="26" t="s">
        <v>84</v>
      </c>
      <c r="BB186" s="26" t="s">
        <v>85</v>
      </c>
      <c r="BC186" s="26" t="str">
        <f t="shared" si="51"/>
        <v>F</v>
      </c>
      <c r="BD186" s="26" t="str">
        <f t="shared" ca="1" si="52"/>
        <v>32 Th,7 Bln,12 Hr</v>
      </c>
      <c r="BE186" s="29">
        <f t="shared" ca="1" si="53"/>
        <v>32</v>
      </c>
      <c r="BF186" s="29">
        <f t="shared" ca="1" si="54"/>
        <v>7</v>
      </c>
      <c r="BG186" s="29">
        <f t="shared" ca="1" si="55"/>
        <v>12</v>
      </c>
      <c r="BH186" s="26" t="str">
        <f t="shared" ca="1" si="56"/>
        <v>7 Th,4 Bln,23 Hr</v>
      </c>
      <c r="BI186" s="24">
        <f t="shared" ca="1" si="57"/>
        <v>7</v>
      </c>
      <c r="BJ186" s="24">
        <f t="shared" ca="1" si="58"/>
        <v>4</v>
      </c>
      <c r="BK186" s="26" t="str">
        <f t="shared" ca="1" si="59"/>
        <v>6 Th,9 Bln,23 Hr</v>
      </c>
      <c r="BL186" s="4" t="str">
        <f>VLOOKUP(C186,[1]dbase!$C$3:$AW$827,38,FALSE)</f>
        <v>-</v>
      </c>
    </row>
    <row r="187" spans="1:64" x14ac:dyDescent="0.25">
      <c r="A187" s="24">
        <f t="shared" si="40"/>
        <v>184</v>
      </c>
      <c r="B187" s="31" t="s">
        <v>981</v>
      </c>
      <c r="C187" s="24">
        <v>935659</v>
      </c>
      <c r="D187" s="24" t="s">
        <v>652</v>
      </c>
      <c r="E187" s="26">
        <v>34092</v>
      </c>
      <c r="F187" s="24" t="s">
        <v>167</v>
      </c>
      <c r="G187" s="24" t="s">
        <v>66</v>
      </c>
      <c r="H187" s="24" t="s">
        <v>150</v>
      </c>
      <c r="I187" s="24" t="s">
        <v>982</v>
      </c>
      <c r="J187" s="27"/>
      <c r="K187" s="24"/>
      <c r="L187" s="24" t="s">
        <v>983</v>
      </c>
      <c r="M187" s="24" t="s">
        <v>70</v>
      </c>
      <c r="N187" s="24" t="s">
        <v>984</v>
      </c>
      <c r="O187" s="24"/>
      <c r="P187" s="24">
        <v>2014</v>
      </c>
      <c r="Q187" s="26">
        <v>42416</v>
      </c>
      <c r="R187" s="26">
        <v>42614</v>
      </c>
      <c r="S187" s="26" t="s">
        <v>90</v>
      </c>
      <c r="T187" s="28" t="s">
        <v>781</v>
      </c>
      <c r="U187" s="28" t="s">
        <v>781</v>
      </c>
      <c r="V187" s="26">
        <v>44410</v>
      </c>
      <c r="W187" s="28" t="s">
        <v>434</v>
      </c>
      <c r="X187" s="28" t="s">
        <v>113</v>
      </c>
      <c r="Y187" s="26" t="s">
        <v>78</v>
      </c>
      <c r="Z187" s="29">
        <v>5</v>
      </c>
      <c r="AA187" s="29">
        <v>4</v>
      </c>
      <c r="AB187" s="26">
        <v>44424</v>
      </c>
      <c r="AC187" s="30">
        <v>6900000</v>
      </c>
      <c r="AD187" s="30">
        <v>766667</v>
      </c>
      <c r="AE187" s="30">
        <v>813508.33333333302</v>
      </c>
      <c r="AF187" s="30">
        <v>653200</v>
      </c>
      <c r="AG187" s="30">
        <f t="shared" si="41"/>
        <v>1466708.333333333</v>
      </c>
      <c r="AH187" s="30">
        <v>0</v>
      </c>
      <c r="AI187" s="30">
        <f t="shared" si="42"/>
        <v>9133375.3333333321</v>
      </c>
      <c r="AJ187" s="30">
        <f t="shared" si="43"/>
        <v>3450000</v>
      </c>
      <c r="AK187" s="30">
        <f t="shared" si="44"/>
        <v>0</v>
      </c>
      <c r="AL187" s="30">
        <f t="shared" si="45"/>
        <v>0</v>
      </c>
      <c r="AM187" s="30">
        <f t="shared" si="46"/>
        <v>0</v>
      </c>
      <c r="AN187" s="30">
        <f t="shared" si="47"/>
        <v>0</v>
      </c>
      <c r="AO187" s="30">
        <f t="shared" si="48"/>
        <v>0</v>
      </c>
      <c r="AP187" s="30">
        <f t="shared" si="49"/>
        <v>3450000</v>
      </c>
      <c r="AQ187" s="30">
        <f t="shared" si="50"/>
        <v>922100</v>
      </c>
      <c r="AR187" s="26" t="s">
        <v>79</v>
      </c>
      <c r="AS187" s="26" t="s">
        <v>114</v>
      </c>
      <c r="AT187" s="24" t="s">
        <v>172</v>
      </c>
      <c r="AU187" s="26">
        <v>44433</v>
      </c>
      <c r="AV187" s="26" t="s">
        <v>116</v>
      </c>
      <c r="AW187" s="26" t="s">
        <v>95</v>
      </c>
      <c r="AX187" s="26" t="s">
        <v>83</v>
      </c>
      <c r="AY187" s="26" t="s">
        <v>83</v>
      </c>
      <c r="AZ187" s="26" t="s">
        <v>80</v>
      </c>
      <c r="BA187" s="26" t="s">
        <v>84</v>
      </c>
      <c r="BB187" s="26" t="s">
        <v>85</v>
      </c>
      <c r="BC187" s="26" t="str">
        <f t="shared" si="51"/>
        <v>F</v>
      </c>
      <c r="BD187" s="26" t="str">
        <f t="shared" ca="1" si="52"/>
        <v>29 Th,6 Bln,21 Hr</v>
      </c>
      <c r="BE187" s="29">
        <f t="shared" ca="1" si="53"/>
        <v>29</v>
      </c>
      <c r="BF187" s="29">
        <f t="shared" ca="1" si="54"/>
        <v>6</v>
      </c>
      <c r="BG187" s="29">
        <f t="shared" ca="1" si="55"/>
        <v>21</v>
      </c>
      <c r="BH187" s="26" t="str">
        <f t="shared" ca="1" si="56"/>
        <v>6 Th,9 Bln,8 Hr</v>
      </c>
      <c r="BI187" s="24">
        <f t="shared" ca="1" si="57"/>
        <v>6</v>
      </c>
      <c r="BJ187" s="24">
        <f t="shared" ca="1" si="58"/>
        <v>9</v>
      </c>
      <c r="BK187" s="26" t="str">
        <f t="shared" ca="1" si="59"/>
        <v>6 Th,2 Bln,23 Hr</v>
      </c>
      <c r="BL187" s="4" t="str">
        <f>VLOOKUP(C187,[1]dbase!$C$3:$AW$827,38,FALSE)</f>
        <v>H</v>
      </c>
    </row>
    <row r="188" spans="1:64" x14ac:dyDescent="0.25">
      <c r="A188" s="24">
        <f t="shared" si="40"/>
        <v>185</v>
      </c>
      <c r="B188" s="33" t="s">
        <v>985</v>
      </c>
      <c r="C188" s="24">
        <v>825489</v>
      </c>
      <c r="D188" s="24" t="s">
        <v>166</v>
      </c>
      <c r="E188" s="26">
        <v>30242</v>
      </c>
      <c r="F188" s="24" t="s">
        <v>65</v>
      </c>
      <c r="G188" s="24" t="s">
        <v>66</v>
      </c>
      <c r="H188" s="24" t="s">
        <v>88</v>
      </c>
      <c r="I188" s="24" t="s">
        <v>986</v>
      </c>
      <c r="J188" s="27"/>
      <c r="K188" s="24"/>
      <c r="L188" s="24"/>
      <c r="M188" s="24" t="s">
        <v>70</v>
      </c>
      <c r="N188" s="24" t="s">
        <v>71</v>
      </c>
      <c r="O188" s="24"/>
      <c r="P188" s="24">
        <v>2008</v>
      </c>
      <c r="Q188" s="26">
        <v>39860</v>
      </c>
      <c r="R188" s="26">
        <v>39949</v>
      </c>
      <c r="S188" s="26" t="s">
        <v>90</v>
      </c>
      <c r="T188" s="28" t="s">
        <v>230</v>
      </c>
      <c r="U188" s="28" t="s">
        <v>230</v>
      </c>
      <c r="V188" s="26">
        <v>44760</v>
      </c>
      <c r="W188" s="28" t="s">
        <v>154</v>
      </c>
      <c r="X188" s="28" t="s">
        <v>113</v>
      </c>
      <c r="Y188" s="26" t="s">
        <v>78</v>
      </c>
      <c r="Z188" s="29">
        <v>5</v>
      </c>
      <c r="AA188" s="29">
        <v>3</v>
      </c>
      <c r="AB188" s="26">
        <v>44424</v>
      </c>
      <c r="AC188" s="30">
        <v>5900000</v>
      </c>
      <c r="AD188" s="30">
        <v>655556</v>
      </c>
      <c r="AE188" s="30">
        <v>200969.44444444403</v>
      </c>
      <c r="AF188" s="30">
        <v>566950</v>
      </c>
      <c r="AG188" s="30">
        <f t="shared" si="41"/>
        <v>767919.44444444403</v>
      </c>
      <c r="AH188" s="30">
        <v>0</v>
      </c>
      <c r="AI188" s="30">
        <f t="shared" si="42"/>
        <v>7323475.444444444</v>
      </c>
      <c r="AJ188" s="30">
        <f t="shared" si="43"/>
        <v>4425000</v>
      </c>
      <c r="AK188" s="30">
        <f t="shared" si="44"/>
        <v>491667</v>
      </c>
      <c r="AL188" s="30">
        <f t="shared" si="45"/>
        <v>200969.44444444403</v>
      </c>
      <c r="AM188" s="30">
        <f t="shared" si="46"/>
        <v>566950</v>
      </c>
      <c r="AN188" s="30">
        <f t="shared" si="47"/>
        <v>767919.44444444403</v>
      </c>
      <c r="AO188" s="30">
        <f t="shared" si="48"/>
        <v>0</v>
      </c>
      <c r="AP188" s="30">
        <f t="shared" si="49"/>
        <v>5684586.444444444</v>
      </c>
      <c r="AQ188" s="30">
        <f t="shared" si="50"/>
        <v>0</v>
      </c>
      <c r="AR188" s="26" t="s">
        <v>79</v>
      </c>
      <c r="AS188" s="26" t="s">
        <v>80</v>
      </c>
      <c r="AT188" s="26"/>
      <c r="AU188" s="26" t="s">
        <v>80</v>
      </c>
      <c r="AV188" s="26" t="s">
        <v>116</v>
      </c>
      <c r="AW188" s="26" t="s">
        <v>158</v>
      </c>
      <c r="AX188" s="26" t="s">
        <v>83</v>
      </c>
      <c r="AY188" s="26" t="s">
        <v>83</v>
      </c>
      <c r="AZ188" s="26" t="s">
        <v>80</v>
      </c>
      <c r="BA188" s="26" t="s">
        <v>84</v>
      </c>
      <c r="BB188" s="26" t="s">
        <v>85</v>
      </c>
      <c r="BC188" s="26" t="str">
        <f t="shared" si="51"/>
        <v>F</v>
      </c>
      <c r="BD188" s="26" t="str">
        <f t="shared" ca="1" si="52"/>
        <v>40 Th,1 Bln,6 Hr</v>
      </c>
      <c r="BE188" s="29">
        <f t="shared" ca="1" si="53"/>
        <v>40</v>
      </c>
      <c r="BF188" s="29">
        <f t="shared" ca="1" si="54"/>
        <v>1</v>
      </c>
      <c r="BG188" s="29">
        <f t="shared" ca="1" si="55"/>
        <v>6</v>
      </c>
      <c r="BH188" s="26" t="str">
        <f t="shared" ca="1" si="56"/>
        <v>13 Th,9 Bln,8 Hr</v>
      </c>
      <c r="BI188" s="24">
        <f t="shared" ca="1" si="57"/>
        <v>13</v>
      </c>
      <c r="BJ188" s="24">
        <f t="shared" ca="1" si="58"/>
        <v>9</v>
      </c>
      <c r="BK188" s="26" t="str">
        <f t="shared" ca="1" si="59"/>
        <v>13 Th,6 Bln,8 Hr</v>
      </c>
      <c r="BL188" s="4" t="str">
        <f>VLOOKUP(C188,[1]dbase!$C$3:$AW$827,38,FALSE)</f>
        <v>-</v>
      </c>
    </row>
    <row r="189" spans="1:64" x14ac:dyDescent="0.25">
      <c r="A189" s="24">
        <f t="shared" si="40"/>
        <v>186</v>
      </c>
      <c r="B189" s="33" t="s">
        <v>987</v>
      </c>
      <c r="C189" s="24">
        <v>935683</v>
      </c>
      <c r="D189" s="24" t="s">
        <v>160</v>
      </c>
      <c r="E189" s="26">
        <v>34296</v>
      </c>
      <c r="F189" s="24" t="s">
        <v>65</v>
      </c>
      <c r="G189" s="24" t="s">
        <v>343</v>
      </c>
      <c r="H189" s="24" t="s">
        <v>228</v>
      </c>
      <c r="I189" s="24" t="s">
        <v>988</v>
      </c>
      <c r="J189" s="27" t="s">
        <v>989</v>
      </c>
      <c r="K189" s="24"/>
      <c r="L189" s="24" t="s">
        <v>990</v>
      </c>
      <c r="M189" s="24" t="s">
        <v>70</v>
      </c>
      <c r="N189" s="24" t="s">
        <v>152</v>
      </c>
      <c r="O189" s="24" t="s">
        <v>163</v>
      </c>
      <c r="P189" s="24">
        <v>2017</v>
      </c>
      <c r="Q189" s="26">
        <v>42888</v>
      </c>
      <c r="R189" s="26">
        <v>43116</v>
      </c>
      <c r="S189" s="26" t="s">
        <v>90</v>
      </c>
      <c r="T189" s="28" t="s">
        <v>153</v>
      </c>
      <c r="U189" s="28" t="s">
        <v>153</v>
      </c>
      <c r="V189" s="26">
        <v>44760</v>
      </c>
      <c r="W189" s="28" t="s">
        <v>154</v>
      </c>
      <c r="X189" s="28" t="s">
        <v>113</v>
      </c>
      <c r="Y189" s="26" t="s">
        <v>78</v>
      </c>
      <c r="Z189" s="29">
        <v>5</v>
      </c>
      <c r="AA189" s="29">
        <v>4</v>
      </c>
      <c r="AB189" s="26">
        <v>44424</v>
      </c>
      <c r="AC189" s="30">
        <v>6900000</v>
      </c>
      <c r="AD189" s="30">
        <v>766667</v>
      </c>
      <c r="AE189" s="30">
        <v>442183.33333333302</v>
      </c>
      <c r="AF189" s="30">
        <v>653200</v>
      </c>
      <c r="AG189" s="30">
        <f t="shared" si="41"/>
        <v>1095383.333333333</v>
      </c>
      <c r="AH189" s="30">
        <v>0</v>
      </c>
      <c r="AI189" s="30">
        <f t="shared" si="42"/>
        <v>8762050.3333333321</v>
      </c>
      <c r="AJ189" s="30">
        <f t="shared" si="43"/>
        <v>5175000</v>
      </c>
      <c r="AK189" s="30">
        <f t="shared" si="44"/>
        <v>575000.25</v>
      </c>
      <c r="AL189" s="30">
        <f t="shared" si="45"/>
        <v>442183.33333333302</v>
      </c>
      <c r="AM189" s="30">
        <f t="shared" si="46"/>
        <v>653200</v>
      </c>
      <c r="AN189" s="30">
        <f t="shared" si="47"/>
        <v>1095383.333333333</v>
      </c>
      <c r="AO189" s="30">
        <f t="shared" si="48"/>
        <v>0</v>
      </c>
      <c r="AP189" s="30">
        <f t="shared" si="49"/>
        <v>6845383.583333333</v>
      </c>
      <c r="AQ189" s="30">
        <f t="shared" si="50"/>
        <v>0</v>
      </c>
      <c r="AR189" s="26" t="s">
        <v>79</v>
      </c>
      <c r="AS189" s="26" t="s">
        <v>80</v>
      </c>
      <c r="AT189" s="26"/>
      <c r="AU189" s="26" t="s">
        <v>80</v>
      </c>
      <c r="AV189" s="26" t="s">
        <v>116</v>
      </c>
      <c r="AW189" s="26" t="s">
        <v>158</v>
      </c>
      <c r="AX189" s="26" t="s">
        <v>83</v>
      </c>
      <c r="AY189" s="26" t="s">
        <v>83</v>
      </c>
      <c r="AZ189" s="26" t="s">
        <v>80</v>
      </c>
      <c r="BA189" s="26" t="s">
        <v>84</v>
      </c>
      <c r="BB189" s="26" t="s">
        <v>85</v>
      </c>
      <c r="BC189" s="26" t="str">
        <f t="shared" si="51"/>
        <v>F</v>
      </c>
      <c r="BD189" s="26" t="str">
        <f t="shared" ca="1" si="52"/>
        <v>29 Th,0 Bln,1 Hr</v>
      </c>
      <c r="BE189" s="29">
        <f t="shared" ca="1" si="53"/>
        <v>29</v>
      </c>
      <c r="BF189" s="29">
        <f t="shared" ca="1" si="54"/>
        <v>0</v>
      </c>
      <c r="BG189" s="29">
        <f t="shared" ca="1" si="55"/>
        <v>1</v>
      </c>
      <c r="BH189" s="26" t="str">
        <f t="shared" ca="1" si="56"/>
        <v>5 Th,5 Bln,22 Hr</v>
      </c>
      <c r="BI189" s="24">
        <f t="shared" ca="1" si="57"/>
        <v>5</v>
      </c>
      <c r="BJ189" s="24">
        <f t="shared" ca="1" si="58"/>
        <v>5</v>
      </c>
      <c r="BK189" s="26" t="str">
        <f t="shared" ca="1" si="59"/>
        <v>4 Th,10 Bln,8 Hr</v>
      </c>
      <c r="BL189" s="4" t="str">
        <f>VLOOKUP(C189,[1]dbase!$C$3:$AW$827,38,FALSE)</f>
        <v>-</v>
      </c>
    </row>
    <row r="190" spans="1:64" x14ac:dyDescent="0.25">
      <c r="A190" s="24">
        <f t="shared" si="40"/>
        <v>187</v>
      </c>
      <c r="B190" s="31" t="s">
        <v>991</v>
      </c>
      <c r="C190" s="24">
        <v>826146</v>
      </c>
      <c r="D190" s="24" t="s">
        <v>597</v>
      </c>
      <c r="E190" s="26">
        <v>29973</v>
      </c>
      <c r="F190" s="24" t="s">
        <v>65</v>
      </c>
      <c r="G190" s="24" t="s">
        <v>66</v>
      </c>
      <c r="H190" s="24" t="s">
        <v>67</v>
      </c>
      <c r="I190" s="24" t="s">
        <v>992</v>
      </c>
      <c r="J190" s="27" t="s">
        <v>993</v>
      </c>
      <c r="K190" s="24"/>
      <c r="L190" s="24"/>
      <c r="M190" s="24" t="s">
        <v>109</v>
      </c>
      <c r="N190" s="24" t="s">
        <v>203</v>
      </c>
      <c r="O190" s="24"/>
      <c r="P190" s="24" t="s">
        <v>80</v>
      </c>
      <c r="Q190" s="26">
        <v>43374</v>
      </c>
      <c r="R190" s="26">
        <v>43374</v>
      </c>
      <c r="S190" s="26" t="s">
        <v>90</v>
      </c>
      <c r="T190" s="28" t="s">
        <v>936</v>
      </c>
      <c r="U190" s="28" t="s">
        <v>936</v>
      </c>
      <c r="V190" s="26">
        <v>44105</v>
      </c>
      <c r="W190" s="28" t="s">
        <v>226</v>
      </c>
      <c r="X190" s="28" t="s">
        <v>207</v>
      </c>
      <c r="Y190" s="26" t="s">
        <v>78</v>
      </c>
      <c r="Z190" s="29">
        <v>6</v>
      </c>
      <c r="AA190" s="29">
        <v>1</v>
      </c>
      <c r="AB190" s="26">
        <v>44424</v>
      </c>
      <c r="AC190" s="30">
        <v>4500000</v>
      </c>
      <c r="AD190" s="30">
        <v>500000</v>
      </c>
      <c r="AE190" s="30">
        <v>0</v>
      </c>
      <c r="AF190" s="30">
        <v>69400</v>
      </c>
      <c r="AG190" s="30">
        <f t="shared" si="41"/>
        <v>69400</v>
      </c>
      <c r="AH190" s="30">
        <v>0</v>
      </c>
      <c r="AI190" s="30">
        <f t="shared" si="42"/>
        <v>5069400</v>
      </c>
      <c r="AJ190" s="30">
        <f t="shared" si="43"/>
        <v>3375000</v>
      </c>
      <c r="AK190" s="30">
        <f t="shared" si="44"/>
        <v>375000</v>
      </c>
      <c r="AL190" s="30">
        <f t="shared" si="45"/>
        <v>0</v>
      </c>
      <c r="AM190" s="30">
        <f t="shared" si="46"/>
        <v>69400</v>
      </c>
      <c r="AN190" s="30">
        <f t="shared" si="47"/>
        <v>69400</v>
      </c>
      <c r="AO190" s="30">
        <f t="shared" si="48"/>
        <v>0</v>
      </c>
      <c r="AP190" s="30">
        <f t="shared" si="49"/>
        <v>3819400</v>
      </c>
      <c r="AQ190" s="30">
        <f t="shared" si="50"/>
        <v>552700</v>
      </c>
      <c r="AR190" s="26" t="s">
        <v>79</v>
      </c>
      <c r="AS190" s="26" t="s">
        <v>80</v>
      </c>
      <c r="AT190" s="26"/>
      <c r="AU190" s="26" t="s">
        <v>80</v>
      </c>
      <c r="AV190" s="26" t="s">
        <v>209</v>
      </c>
      <c r="AW190" s="26" t="s">
        <v>210</v>
      </c>
      <c r="AX190" s="26" t="s">
        <v>83</v>
      </c>
      <c r="AY190" s="26" t="s">
        <v>83</v>
      </c>
      <c r="AZ190" s="26" t="s">
        <v>80</v>
      </c>
      <c r="BA190" s="26" t="s">
        <v>84</v>
      </c>
      <c r="BB190" s="26" t="s">
        <v>85</v>
      </c>
      <c r="BC190" s="26" t="str">
        <f t="shared" si="51"/>
        <v>C</v>
      </c>
      <c r="BD190" s="26" t="str">
        <f t="shared" ca="1" si="52"/>
        <v>40 Th,10 Bln,2 Hr</v>
      </c>
      <c r="BE190" s="29">
        <f t="shared" ca="1" si="53"/>
        <v>40</v>
      </c>
      <c r="BF190" s="29">
        <f t="shared" ca="1" si="54"/>
        <v>10</v>
      </c>
      <c r="BG190" s="29">
        <f t="shared" ca="1" si="55"/>
        <v>2</v>
      </c>
      <c r="BH190" s="26" t="str">
        <f t="shared" ca="1" si="56"/>
        <v>4 Th,1 Bln,23 Hr</v>
      </c>
      <c r="BI190" s="24">
        <f t="shared" ca="1" si="57"/>
        <v>4</v>
      </c>
      <c r="BJ190" s="24">
        <f t="shared" ca="1" si="58"/>
        <v>1</v>
      </c>
      <c r="BK190" s="26" t="str">
        <f t="shared" ca="1" si="59"/>
        <v>4 Th,1 Bln,23 Hr</v>
      </c>
      <c r="BL190" s="4" t="str">
        <f>VLOOKUP(C190,[1]dbase!$C$3:$AW$827,38,FALSE)</f>
        <v>-</v>
      </c>
    </row>
    <row r="191" spans="1:64" x14ac:dyDescent="0.25">
      <c r="A191" s="24">
        <f t="shared" si="40"/>
        <v>188</v>
      </c>
      <c r="B191" s="31" t="s">
        <v>994</v>
      </c>
      <c r="C191" s="24">
        <v>736012</v>
      </c>
      <c r="D191" s="24" t="s">
        <v>995</v>
      </c>
      <c r="E191" s="26">
        <v>26924</v>
      </c>
      <c r="F191" s="24" t="s">
        <v>65</v>
      </c>
      <c r="G191" s="24" t="s">
        <v>66</v>
      </c>
      <c r="H191" s="24" t="s">
        <v>133</v>
      </c>
      <c r="I191" s="24" t="s">
        <v>996</v>
      </c>
      <c r="J191" s="27" t="s">
        <v>997</v>
      </c>
      <c r="K191" s="24"/>
      <c r="L191" s="24"/>
      <c r="M191" s="24" t="s">
        <v>109</v>
      </c>
      <c r="N191" s="24" t="s">
        <v>80</v>
      </c>
      <c r="O191" s="24"/>
      <c r="P191" s="24" t="s">
        <v>80</v>
      </c>
      <c r="Q191" s="26">
        <v>43374</v>
      </c>
      <c r="R191" s="26">
        <v>43374</v>
      </c>
      <c r="S191" s="26" t="s">
        <v>90</v>
      </c>
      <c r="T191" s="28" t="s">
        <v>289</v>
      </c>
      <c r="U191" s="28" t="s">
        <v>289</v>
      </c>
      <c r="V191" s="26">
        <v>44105</v>
      </c>
      <c r="W191" s="28" t="s">
        <v>139</v>
      </c>
      <c r="X191" s="28" t="s">
        <v>140</v>
      </c>
      <c r="Y191" s="26" t="s">
        <v>78</v>
      </c>
      <c r="Z191" s="29">
        <v>6</v>
      </c>
      <c r="AA191" s="29">
        <v>2</v>
      </c>
      <c r="AB191" s="26">
        <v>44424</v>
      </c>
      <c r="AC191" s="30">
        <v>4900000</v>
      </c>
      <c r="AD191" s="30">
        <v>544444</v>
      </c>
      <c r="AE191" s="30">
        <v>0</v>
      </c>
      <c r="AF191" s="30">
        <v>1229861.138888889</v>
      </c>
      <c r="AG191" s="30">
        <f t="shared" si="41"/>
        <v>1229861.138888889</v>
      </c>
      <c r="AH191" s="30">
        <v>0</v>
      </c>
      <c r="AI191" s="30">
        <f t="shared" si="42"/>
        <v>6674305.138888889</v>
      </c>
      <c r="AJ191" s="30">
        <f t="shared" si="43"/>
        <v>3675000</v>
      </c>
      <c r="AK191" s="30">
        <f t="shared" si="44"/>
        <v>408333</v>
      </c>
      <c r="AL191" s="30">
        <f t="shared" si="45"/>
        <v>0</v>
      </c>
      <c r="AM191" s="30">
        <f t="shared" si="46"/>
        <v>1229861.138888889</v>
      </c>
      <c r="AN191" s="30">
        <f t="shared" si="47"/>
        <v>1229861.138888889</v>
      </c>
      <c r="AO191" s="30">
        <f t="shared" si="48"/>
        <v>0</v>
      </c>
      <c r="AP191" s="30">
        <f t="shared" si="49"/>
        <v>5313194.138888889</v>
      </c>
      <c r="AQ191" s="30">
        <f t="shared" si="50"/>
        <v>0</v>
      </c>
      <c r="AR191" s="26" t="s">
        <v>79</v>
      </c>
      <c r="AS191" s="26" t="s">
        <v>80</v>
      </c>
      <c r="AT191" s="26"/>
      <c r="AU191" s="26" t="s">
        <v>80</v>
      </c>
      <c r="AV191" s="26" t="s">
        <v>141</v>
      </c>
      <c r="AW191" s="26" t="s">
        <v>80</v>
      </c>
      <c r="AX191" s="26" t="s">
        <v>82</v>
      </c>
      <c r="AY191" s="26" t="s">
        <v>82</v>
      </c>
      <c r="AZ191" s="26" t="s">
        <v>80</v>
      </c>
      <c r="BA191" s="26" t="s">
        <v>84</v>
      </c>
      <c r="BB191" s="26" t="s">
        <v>85</v>
      </c>
      <c r="BC191" s="26" t="str">
        <f t="shared" si="51"/>
        <v>C</v>
      </c>
      <c r="BD191" s="26" t="str">
        <f t="shared" ca="1" si="52"/>
        <v>49 Th,2 Bln,7 Hr</v>
      </c>
      <c r="BE191" s="29">
        <f t="shared" ca="1" si="53"/>
        <v>49</v>
      </c>
      <c r="BF191" s="29">
        <f t="shared" ca="1" si="54"/>
        <v>2</v>
      </c>
      <c r="BG191" s="29">
        <f t="shared" ca="1" si="55"/>
        <v>7</v>
      </c>
      <c r="BH191" s="26" t="str">
        <f t="shared" ca="1" si="56"/>
        <v>4 Th,1 Bln,23 Hr</v>
      </c>
      <c r="BI191" s="24">
        <f t="shared" ca="1" si="57"/>
        <v>4</v>
      </c>
      <c r="BJ191" s="24">
        <f t="shared" ca="1" si="58"/>
        <v>1</v>
      </c>
      <c r="BK191" s="26" t="str">
        <f t="shared" ca="1" si="59"/>
        <v>4 Th,1 Bln,23 Hr</v>
      </c>
      <c r="BL191" s="4" t="str">
        <f>VLOOKUP(C191,[1]dbase!$C$3:$AW$827,38,FALSE)</f>
        <v>-</v>
      </c>
    </row>
    <row r="192" spans="1:64" x14ac:dyDescent="0.25">
      <c r="A192" s="24">
        <f t="shared" si="40"/>
        <v>189</v>
      </c>
      <c r="B192" s="31" t="s">
        <v>998</v>
      </c>
      <c r="C192" s="24">
        <v>684940</v>
      </c>
      <c r="D192" s="24" t="s">
        <v>174</v>
      </c>
      <c r="E192" s="26">
        <v>24935</v>
      </c>
      <c r="F192" s="24" t="s">
        <v>65</v>
      </c>
      <c r="G192" s="24" t="s">
        <v>66</v>
      </c>
      <c r="H192" s="24" t="s">
        <v>133</v>
      </c>
      <c r="I192" s="24" t="s">
        <v>999</v>
      </c>
      <c r="J192" s="27"/>
      <c r="K192" s="24"/>
      <c r="L192" s="24"/>
      <c r="M192" s="24" t="s">
        <v>109</v>
      </c>
      <c r="N192" s="24" t="s">
        <v>120</v>
      </c>
      <c r="O192" s="24"/>
      <c r="P192" s="24" t="s">
        <v>1000</v>
      </c>
      <c r="Q192" s="26">
        <v>33222</v>
      </c>
      <c r="R192" s="26">
        <v>33587</v>
      </c>
      <c r="S192" s="26" t="s">
        <v>90</v>
      </c>
      <c r="T192" s="28" t="s">
        <v>1001</v>
      </c>
      <c r="U192" s="28" t="s">
        <v>1001</v>
      </c>
      <c r="V192" s="26" t="s">
        <v>80</v>
      </c>
      <c r="W192" s="28" t="s">
        <v>1002</v>
      </c>
      <c r="X192" s="28" t="s">
        <v>140</v>
      </c>
      <c r="Y192" s="26" t="s">
        <v>78</v>
      </c>
      <c r="Z192" s="29">
        <v>6</v>
      </c>
      <c r="AA192" s="29">
        <v>3</v>
      </c>
      <c r="AB192" s="26">
        <v>44424</v>
      </c>
      <c r="AC192" s="30">
        <v>5900000</v>
      </c>
      <c r="AD192" s="30">
        <v>655556</v>
      </c>
      <c r="AE192" s="30">
        <v>298394.44444444403</v>
      </c>
      <c r="AF192" s="30">
        <v>152000</v>
      </c>
      <c r="AG192" s="30">
        <f t="shared" si="41"/>
        <v>450394.44444444403</v>
      </c>
      <c r="AH192" s="30">
        <v>0</v>
      </c>
      <c r="AI192" s="30">
        <f t="shared" si="42"/>
        <v>7005950.444444444</v>
      </c>
      <c r="AJ192" s="30">
        <f t="shared" si="43"/>
        <v>4425000</v>
      </c>
      <c r="AK192" s="30">
        <f t="shared" si="44"/>
        <v>491667</v>
      </c>
      <c r="AL192" s="30">
        <f t="shared" si="45"/>
        <v>298394.44444444403</v>
      </c>
      <c r="AM192" s="30">
        <f t="shared" si="46"/>
        <v>152000</v>
      </c>
      <c r="AN192" s="30">
        <f t="shared" si="47"/>
        <v>450394.44444444403</v>
      </c>
      <c r="AO192" s="30">
        <f t="shared" si="48"/>
        <v>0</v>
      </c>
      <c r="AP192" s="30">
        <f t="shared" si="49"/>
        <v>5367061.444444444</v>
      </c>
      <c r="AQ192" s="30">
        <f t="shared" si="50"/>
        <v>0</v>
      </c>
      <c r="AR192" s="26" t="s">
        <v>79</v>
      </c>
      <c r="AS192" s="26" t="s">
        <v>80</v>
      </c>
      <c r="AT192" s="26"/>
      <c r="AU192" s="26" t="s">
        <v>80</v>
      </c>
      <c r="AV192" s="26" t="s">
        <v>141</v>
      </c>
      <c r="AW192" s="26" t="s">
        <v>80</v>
      </c>
      <c r="AX192" s="26" t="s">
        <v>82</v>
      </c>
      <c r="AY192" s="26" t="s">
        <v>82</v>
      </c>
      <c r="AZ192" s="26" t="s">
        <v>80</v>
      </c>
      <c r="BA192" s="26" t="s">
        <v>84</v>
      </c>
      <c r="BB192" s="26" t="s">
        <v>85</v>
      </c>
      <c r="BC192" s="26" t="str">
        <f t="shared" si="51"/>
        <v>C</v>
      </c>
      <c r="BD192" s="26" t="str">
        <f t="shared" ca="1" si="52"/>
        <v>54 Th,7 Bln,17 Hr</v>
      </c>
      <c r="BE192" s="29">
        <f t="shared" ca="1" si="53"/>
        <v>54</v>
      </c>
      <c r="BF192" s="29">
        <f t="shared" ca="1" si="54"/>
        <v>7</v>
      </c>
      <c r="BG192" s="29">
        <f t="shared" ca="1" si="55"/>
        <v>17</v>
      </c>
      <c r="BH192" s="26" t="str">
        <f t="shared" ca="1" si="56"/>
        <v>31 Th,11 Bln,9 Hr</v>
      </c>
      <c r="BI192" s="24">
        <f t="shared" ca="1" si="57"/>
        <v>31</v>
      </c>
      <c r="BJ192" s="24">
        <f t="shared" ca="1" si="58"/>
        <v>11</v>
      </c>
      <c r="BK192" s="26" t="str">
        <f t="shared" ca="1" si="59"/>
        <v>30 Th,11 Bln,9 Hr</v>
      </c>
      <c r="BL192" s="4" t="str">
        <f>VLOOKUP(C192,[1]dbase!$C$3:$AW$827,38,FALSE)</f>
        <v>-</v>
      </c>
    </row>
    <row r="193" spans="1:64" x14ac:dyDescent="0.25">
      <c r="A193" s="24">
        <f t="shared" si="40"/>
        <v>190</v>
      </c>
      <c r="B193" s="31" t="s">
        <v>1003</v>
      </c>
      <c r="C193" s="24">
        <v>955804</v>
      </c>
      <c r="D193" s="24" t="s">
        <v>127</v>
      </c>
      <c r="E193" s="26">
        <v>34884</v>
      </c>
      <c r="F193" s="24" t="s">
        <v>65</v>
      </c>
      <c r="G193" s="24" t="s">
        <v>66</v>
      </c>
      <c r="H193" s="24" t="s">
        <v>150</v>
      </c>
      <c r="I193" s="24" t="s">
        <v>1004</v>
      </c>
      <c r="J193" s="27" t="s">
        <v>1005</v>
      </c>
      <c r="K193" s="24"/>
      <c r="L193" s="24"/>
      <c r="M193" s="24" t="s">
        <v>70</v>
      </c>
      <c r="N193" s="24" t="s">
        <v>411</v>
      </c>
      <c r="O193" s="24" t="s">
        <v>235</v>
      </c>
      <c r="P193" s="24">
        <v>2017</v>
      </c>
      <c r="Q193" s="26">
        <v>43313</v>
      </c>
      <c r="R193" s="26">
        <v>43525</v>
      </c>
      <c r="S193" s="26" t="s">
        <v>90</v>
      </c>
      <c r="T193" s="28" t="s">
        <v>781</v>
      </c>
      <c r="U193" s="28" t="s">
        <v>781</v>
      </c>
      <c r="V193" s="26">
        <v>44410</v>
      </c>
      <c r="W193" s="28" t="s">
        <v>154</v>
      </c>
      <c r="X193" s="28" t="s">
        <v>207</v>
      </c>
      <c r="Y193" s="26" t="s">
        <v>78</v>
      </c>
      <c r="Z193" s="29">
        <v>5</v>
      </c>
      <c r="AA193" s="29">
        <v>4</v>
      </c>
      <c r="AB193" s="26">
        <v>44424</v>
      </c>
      <c r="AC193" s="30">
        <v>6900000</v>
      </c>
      <c r="AD193" s="30">
        <v>766667</v>
      </c>
      <c r="AE193" s="30">
        <v>169183.33333333302</v>
      </c>
      <c r="AF193" s="30">
        <v>653200</v>
      </c>
      <c r="AG193" s="30">
        <f t="shared" si="41"/>
        <v>822383.33333333302</v>
      </c>
      <c r="AH193" s="30">
        <v>0</v>
      </c>
      <c r="AI193" s="30">
        <f t="shared" si="42"/>
        <v>8489050.3333333321</v>
      </c>
      <c r="AJ193" s="30">
        <f t="shared" si="43"/>
        <v>5175000</v>
      </c>
      <c r="AK193" s="30">
        <f t="shared" si="44"/>
        <v>575000.25</v>
      </c>
      <c r="AL193" s="30">
        <f t="shared" si="45"/>
        <v>169183.33333333302</v>
      </c>
      <c r="AM193" s="30">
        <f t="shared" si="46"/>
        <v>653200</v>
      </c>
      <c r="AN193" s="30">
        <f t="shared" si="47"/>
        <v>822383.33333333302</v>
      </c>
      <c r="AO193" s="30">
        <f t="shared" si="48"/>
        <v>0</v>
      </c>
      <c r="AP193" s="30">
        <f t="shared" si="49"/>
        <v>6572383.583333333</v>
      </c>
      <c r="AQ193" s="30">
        <f t="shared" si="50"/>
        <v>0</v>
      </c>
      <c r="AR193" s="26" t="s">
        <v>79</v>
      </c>
      <c r="AS193" s="26" t="s">
        <v>80</v>
      </c>
      <c r="AT193" s="26"/>
      <c r="AU193" s="26" t="s">
        <v>80</v>
      </c>
      <c r="AV193" s="26" t="s">
        <v>209</v>
      </c>
      <c r="AW193" s="26" t="s">
        <v>158</v>
      </c>
      <c r="AX193" s="26" t="s">
        <v>83</v>
      </c>
      <c r="AY193" s="26" t="s">
        <v>83</v>
      </c>
      <c r="AZ193" s="26" t="s">
        <v>80</v>
      </c>
      <c r="BA193" s="26" t="s">
        <v>84</v>
      </c>
      <c r="BB193" s="26" t="s">
        <v>85</v>
      </c>
      <c r="BC193" s="26" t="str">
        <f t="shared" si="51"/>
        <v>F</v>
      </c>
      <c r="BD193" s="26" t="str">
        <f t="shared" ca="1" si="52"/>
        <v>27 Th,4 Bln,20 Hr</v>
      </c>
      <c r="BE193" s="29">
        <f t="shared" ca="1" si="53"/>
        <v>27</v>
      </c>
      <c r="BF193" s="29">
        <f t="shared" ca="1" si="54"/>
        <v>4</v>
      </c>
      <c r="BG193" s="29">
        <f t="shared" ca="1" si="55"/>
        <v>20</v>
      </c>
      <c r="BH193" s="26" t="str">
        <f t="shared" ca="1" si="56"/>
        <v>4 Th,3 Bln,23 Hr</v>
      </c>
      <c r="BI193" s="24">
        <f t="shared" ca="1" si="57"/>
        <v>4</v>
      </c>
      <c r="BJ193" s="24">
        <f t="shared" ca="1" si="58"/>
        <v>3</v>
      </c>
      <c r="BK193" s="26" t="str">
        <f t="shared" ca="1" si="59"/>
        <v>3 Th,8 Bln,23 Hr</v>
      </c>
      <c r="BL193" s="4" t="str">
        <f>VLOOKUP(C193,[1]dbase!$C$3:$AW$827,38,FALSE)</f>
        <v>-</v>
      </c>
    </row>
    <row r="194" spans="1:64" x14ac:dyDescent="0.25">
      <c r="A194" s="24">
        <f t="shared" si="40"/>
        <v>191</v>
      </c>
      <c r="B194" s="31" t="s">
        <v>1006</v>
      </c>
      <c r="C194" s="24">
        <v>935793</v>
      </c>
      <c r="D194" s="24" t="s">
        <v>885</v>
      </c>
      <c r="E194" s="26">
        <v>34034</v>
      </c>
      <c r="F194" s="24" t="s">
        <v>65</v>
      </c>
      <c r="G194" s="24" t="s">
        <v>66</v>
      </c>
      <c r="H194" s="24" t="s">
        <v>150</v>
      </c>
      <c r="I194" s="24" t="s">
        <v>1007</v>
      </c>
      <c r="J194" s="27"/>
      <c r="K194" s="24"/>
      <c r="L194" s="24" t="s">
        <v>1008</v>
      </c>
      <c r="M194" s="24" t="s">
        <v>70</v>
      </c>
      <c r="N194" s="24" t="s">
        <v>162</v>
      </c>
      <c r="O194" s="24" t="s">
        <v>163</v>
      </c>
      <c r="P194" s="24">
        <v>2017</v>
      </c>
      <c r="Q194" s="26">
        <v>43088</v>
      </c>
      <c r="R194" s="26">
        <v>43328</v>
      </c>
      <c r="S194" s="26" t="s">
        <v>90</v>
      </c>
      <c r="T194" s="28" t="s">
        <v>828</v>
      </c>
      <c r="U194" s="28" t="s">
        <v>828</v>
      </c>
      <c r="V194" s="26">
        <v>44104</v>
      </c>
      <c r="W194" s="28" t="s">
        <v>829</v>
      </c>
      <c r="X194" s="28" t="s">
        <v>272</v>
      </c>
      <c r="Y194" s="26" t="s">
        <v>103</v>
      </c>
      <c r="Z194" s="29">
        <v>5</v>
      </c>
      <c r="AA194" s="29">
        <v>4</v>
      </c>
      <c r="AB194" s="26">
        <v>44424</v>
      </c>
      <c r="AC194" s="30">
        <v>6900000</v>
      </c>
      <c r="AD194" s="30">
        <v>766667</v>
      </c>
      <c r="AE194" s="30">
        <v>442183.33333333302</v>
      </c>
      <c r="AF194" s="30">
        <v>653200</v>
      </c>
      <c r="AG194" s="30">
        <f t="shared" si="41"/>
        <v>1095383.333333333</v>
      </c>
      <c r="AH194" s="30">
        <v>0</v>
      </c>
      <c r="AI194" s="30">
        <f t="shared" si="42"/>
        <v>8762050.3333333321</v>
      </c>
      <c r="AJ194" s="30">
        <f t="shared" si="43"/>
        <v>5175000</v>
      </c>
      <c r="AK194" s="30">
        <f t="shared" si="44"/>
        <v>575000.25</v>
      </c>
      <c r="AL194" s="30">
        <f t="shared" si="45"/>
        <v>442183.33333333302</v>
      </c>
      <c r="AM194" s="30">
        <f t="shared" si="46"/>
        <v>653200</v>
      </c>
      <c r="AN194" s="30">
        <f t="shared" si="47"/>
        <v>1095383.333333333</v>
      </c>
      <c r="AO194" s="30">
        <f t="shared" si="48"/>
        <v>0</v>
      </c>
      <c r="AP194" s="30">
        <f t="shared" si="49"/>
        <v>6845383.583333333</v>
      </c>
      <c r="AQ194" s="30">
        <f t="shared" si="50"/>
        <v>0</v>
      </c>
      <c r="AR194" s="26" t="s">
        <v>79</v>
      </c>
      <c r="AS194" s="26" t="s">
        <v>80</v>
      </c>
      <c r="AT194" s="26"/>
      <c r="AU194" s="26" t="s">
        <v>80</v>
      </c>
      <c r="AV194" s="26" t="s">
        <v>273</v>
      </c>
      <c r="AW194" s="26" t="s">
        <v>80</v>
      </c>
      <c r="AX194" s="26" t="s">
        <v>105</v>
      </c>
      <c r="AY194" s="26" t="s">
        <v>105</v>
      </c>
      <c r="AZ194" s="26" t="s">
        <v>80</v>
      </c>
      <c r="BA194" s="26" t="s">
        <v>84</v>
      </c>
      <c r="BB194" s="26" t="s">
        <v>106</v>
      </c>
      <c r="BC194" s="26" t="str">
        <f t="shared" si="51"/>
        <v>F</v>
      </c>
      <c r="BD194" s="26" t="str">
        <f t="shared" ca="1" si="52"/>
        <v>29 Th,8 Bln,18 Hr</v>
      </c>
      <c r="BE194" s="29">
        <f t="shared" ca="1" si="53"/>
        <v>29</v>
      </c>
      <c r="BF194" s="29">
        <f t="shared" ca="1" si="54"/>
        <v>8</v>
      </c>
      <c r="BG194" s="29">
        <f t="shared" ca="1" si="55"/>
        <v>18</v>
      </c>
      <c r="BH194" s="26" t="str">
        <f t="shared" ca="1" si="56"/>
        <v>4 Th,11 Bln,5 Hr</v>
      </c>
      <c r="BI194" s="24">
        <f t="shared" ca="1" si="57"/>
        <v>4</v>
      </c>
      <c r="BJ194" s="24">
        <f t="shared" ca="1" si="58"/>
        <v>11</v>
      </c>
      <c r="BK194" s="26" t="str">
        <f t="shared" ca="1" si="59"/>
        <v>4 Th,3 Bln,8 Hr</v>
      </c>
      <c r="BL194" s="4" t="str">
        <f>VLOOKUP(C194,[1]dbase!$C$3:$AW$827,38,FALSE)</f>
        <v>-</v>
      </c>
    </row>
    <row r="195" spans="1:64" x14ac:dyDescent="0.25">
      <c r="A195" s="24">
        <f t="shared" si="40"/>
        <v>192</v>
      </c>
      <c r="B195" s="31" t="s">
        <v>1009</v>
      </c>
      <c r="C195" s="24">
        <v>736176</v>
      </c>
      <c r="D195" s="24" t="s">
        <v>1010</v>
      </c>
      <c r="E195" s="26">
        <v>26945</v>
      </c>
      <c r="F195" s="24" t="s">
        <v>65</v>
      </c>
      <c r="G195" s="24" t="s">
        <v>66</v>
      </c>
      <c r="H195" s="24" t="s">
        <v>88</v>
      </c>
      <c r="I195" s="24" t="s">
        <v>1011</v>
      </c>
      <c r="J195" s="27" t="s">
        <v>1012</v>
      </c>
      <c r="K195" s="24"/>
      <c r="L195" s="24"/>
      <c r="M195" s="24" t="s">
        <v>109</v>
      </c>
      <c r="N195" s="24" t="s">
        <v>80</v>
      </c>
      <c r="O195" s="24"/>
      <c r="P195" s="24" t="s">
        <v>80</v>
      </c>
      <c r="Q195" s="26">
        <v>43374</v>
      </c>
      <c r="R195" s="26">
        <v>43374</v>
      </c>
      <c r="S195" s="26" t="s">
        <v>90</v>
      </c>
      <c r="T195" s="28" t="s">
        <v>683</v>
      </c>
      <c r="U195" s="28" t="s">
        <v>683</v>
      </c>
      <c r="V195" s="26">
        <v>44105</v>
      </c>
      <c r="W195" s="28" t="s">
        <v>434</v>
      </c>
      <c r="X195" s="28" t="s">
        <v>207</v>
      </c>
      <c r="Y195" s="26" t="s">
        <v>78</v>
      </c>
      <c r="Z195" s="29">
        <v>5</v>
      </c>
      <c r="AA195" s="29">
        <v>2</v>
      </c>
      <c r="AB195" s="26">
        <v>44424</v>
      </c>
      <c r="AC195" s="30">
        <v>4900000</v>
      </c>
      <c r="AD195" s="30">
        <v>544444</v>
      </c>
      <c r="AE195" s="30">
        <v>0</v>
      </c>
      <c r="AF195" s="30">
        <v>2935263.638888889</v>
      </c>
      <c r="AG195" s="30">
        <f t="shared" si="41"/>
        <v>2935263.638888889</v>
      </c>
      <c r="AH195" s="30">
        <v>0</v>
      </c>
      <c r="AI195" s="30">
        <f t="shared" si="42"/>
        <v>8379707.638888889</v>
      </c>
      <c r="AJ195" s="30">
        <f t="shared" si="43"/>
        <v>3675000</v>
      </c>
      <c r="AK195" s="30">
        <f t="shared" si="44"/>
        <v>408333</v>
      </c>
      <c r="AL195" s="30">
        <f t="shared" si="45"/>
        <v>0</v>
      </c>
      <c r="AM195" s="30">
        <f t="shared" si="46"/>
        <v>2935263.638888889</v>
      </c>
      <c r="AN195" s="30">
        <f t="shared" si="47"/>
        <v>2935263.638888889</v>
      </c>
      <c r="AO195" s="30">
        <f t="shared" si="48"/>
        <v>0</v>
      </c>
      <c r="AP195" s="30">
        <f t="shared" si="49"/>
        <v>7018596.638888889</v>
      </c>
      <c r="AQ195" s="30">
        <f t="shared" si="50"/>
        <v>0</v>
      </c>
      <c r="AR195" s="26" t="s">
        <v>79</v>
      </c>
      <c r="AS195" s="26" t="s">
        <v>80</v>
      </c>
      <c r="AT195" s="26"/>
      <c r="AU195" s="26" t="s">
        <v>80</v>
      </c>
      <c r="AV195" s="26" t="s">
        <v>209</v>
      </c>
      <c r="AW195" s="26" t="s">
        <v>210</v>
      </c>
      <c r="AX195" s="26" t="s">
        <v>83</v>
      </c>
      <c r="AY195" s="26" t="s">
        <v>83</v>
      </c>
      <c r="AZ195" s="26" t="s">
        <v>80</v>
      </c>
      <c r="BA195" s="26" t="s">
        <v>84</v>
      </c>
      <c r="BB195" s="26" t="s">
        <v>85</v>
      </c>
      <c r="BC195" s="26" t="str">
        <f t="shared" si="51"/>
        <v>C</v>
      </c>
      <c r="BD195" s="26" t="str">
        <f t="shared" ca="1" si="52"/>
        <v>49 Th,1 Bln,16 Hr</v>
      </c>
      <c r="BE195" s="29">
        <f t="shared" ca="1" si="53"/>
        <v>49</v>
      </c>
      <c r="BF195" s="29">
        <f t="shared" ca="1" si="54"/>
        <v>1</v>
      </c>
      <c r="BG195" s="29">
        <f t="shared" ca="1" si="55"/>
        <v>16</v>
      </c>
      <c r="BH195" s="26" t="str">
        <f t="shared" ca="1" si="56"/>
        <v>4 Th,1 Bln,23 Hr</v>
      </c>
      <c r="BI195" s="24">
        <f t="shared" ca="1" si="57"/>
        <v>4</v>
      </c>
      <c r="BJ195" s="24">
        <f t="shared" ca="1" si="58"/>
        <v>1</v>
      </c>
      <c r="BK195" s="26" t="str">
        <f t="shared" ca="1" si="59"/>
        <v>4 Th,1 Bln,23 Hr</v>
      </c>
      <c r="BL195" s="4" t="str">
        <f>VLOOKUP(C195,[1]dbase!$C$3:$AW$827,38,FALSE)</f>
        <v>-</v>
      </c>
    </row>
    <row r="196" spans="1:64" x14ac:dyDescent="0.25">
      <c r="A196" s="24">
        <f t="shared" ref="A196:A259" si="60">IF(B196="","",ROW()-3)</f>
        <v>193</v>
      </c>
      <c r="B196" s="31" t="s">
        <v>1013</v>
      </c>
      <c r="C196" s="24">
        <v>926330</v>
      </c>
      <c r="D196" s="24" t="s">
        <v>1014</v>
      </c>
      <c r="E196" s="26">
        <v>33770</v>
      </c>
      <c r="F196" s="24" t="s">
        <v>65</v>
      </c>
      <c r="G196" s="24" t="s">
        <v>343</v>
      </c>
      <c r="H196" s="24" t="s">
        <v>228</v>
      </c>
      <c r="I196" s="24"/>
      <c r="J196" s="27"/>
      <c r="K196" s="24"/>
      <c r="L196" s="24"/>
      <c r="M196" s="24" t="s">
        <v>70</v>
      </c>
      <c r="N196" s="24" t="s">
        <v>1015</v>
      </c>
      <c r="O196" s="24"/>
      <c r="P196" s="24" t="s">
        <v>80</v>
      </c>
      <c r="Q196" s="26">
        <v>43877</v>
      </c>
      <c r="R196" s="26">
        <v>44243</v>
      </c>
      <c r="S196" s="26" t="s">
        <v>90</v>
      </c>
      <c r="T196" s="28" t="s">
        <v>1016</v>
      </c>
      <c r="U196" s="28" t="s">
        <v>1016</v>
      </c>
      <c r="V196" s="26">
        <v>44440</v>
      </c>
      <c r="W196" s="28" t="s">
        <v>374</v>
      </c>
      <c r="X196" s="28" t="s">
        <v>93</v>
      </c>
      <c r="Y196" s="26" t="s">
        <v>103</v>
      </c>
      <c r="Z196" s="29">
        <v>6</v>
      </c>
      <c r="AA196" s="29">
        <v>1</v>
      </c>
      <c r="AB196" s="26">
        <v>44424</v>
      </c>
      <c r="AC196" s="30">
        <v>4500000</v>
      </c>
      <c r="AD196" s="30">
        <v>500000</v>
      </c>
      <c r="AE196" s="30">
        <v>-116900</v>
      </c>
      <c r="AF196" s="30">
        <v>152000</v>
      </c>
      <c r="AG196" s="30">
        <f t="shared" ref="AG196:AG259" si="61">AE196+AF196</f>
        <v>35100</v>
      </c>
      <c r="AH196" s="30">
        <v>0</v>
      </c>
      <c r="AI196" s="30">
        <f t="shared" ref="AI196:AI259" si="62">AC196+AD196+AG196+AH196</f>
        <v>5035100</v>
      </c>
      <c r="AJ196" s="30">
        <f t="shared" ref="AJ196:AJ259" si="63">IF(AS196="-",AC196*0.75,IF(AS196="H",AC196*0.5))</f>
        <v>3375000</v>
      </c>
      <c r="AK196" s="30">
        <f t="shared" ref="AK196:AK259" si="64">IF(AS196="-",AD196*0.75,0)</f>
        <v>375000</v>
      </c>
      <c r="AL196" s="30">
        <f t="shared" ref="AL196:AL259" si="65">IF(AS196="-",AE196*1,0)</f>
        <v>-116900</v>
      </c>
      <c r="AM196" s="30">
        <f t="shared" ref="AM196:AM259" si="66">IF(AS196="-",AF196*1,0)</f>
        <v>152000</v>
      </c>
      <c r="AN196" s="30">
        <f t="shared" ref="AN196:AN259" si="67">AL196+AM196</f>
        <v>35100</v>
      </c>
      <c r="AO196" s="30">
        <f t="shared" ref="AO196:AO259" si="68">IF(AS196="-",AH196*0.5,0)</f>
        <v>0</v>
      </c>
      <c r="AP196" s="30">
        <f t="shared" ref="AP196:AP259" si="69">AJ196+AK196+AN196+AO196</f>
        <v>3785100</v>
      </c>
      <c r="AQ196" s="30">
        <f t="shared" ref="AQ196:AQ259" si="70">IF(AP196&lt;4372100,(4372100-AP196),0)</f>
        <v>587000</v>
      </c>
      <c r="AR196" s="26" t="s">
        <v>79</v>
      </c>
      <c r="AS196" s="26" t="s">
        <v>80</v>
      </c>
      <c r="AT196" s="26"/>
      <c r="AU196" s="26" t="s">
        <v>80</v>
      </c>
      <c r="AV196" s="26" t="s">
        <v>94</v>
      </c>
      <c r="AW196" s="26" t="s">
        <v>375</v>
      </c>
      <c r="AX196" s="26" t="s">
        <v>105</v>
      </c>
      <c r="AY196" s="26" t="s">
        <v>83</v>
      </c>
      <c r="AZ196" s="26" t="s">
        <v>80</v>
      </c>
      <c r="BA196" s="26" t="s">
        <v>84</v>
      </c>
      <c r="BB196" s="26" t="s">
        <v>106</v>
      </c>
      <c r="BC196" s="26" t="str">
        <f t="shared" ref="BC196:BC259" si="71">IF($M196="SD","A",IF($M196="SMP","B",IF($M196="SMK","C",IF($M196="D1","C",IF($M196="D2","C",IF($M196="SMA","C",IF($M196="D3","D",IF($M196="D4","E",IF($M196="S1","F",IF($M196="S2","G",""))))))))))</f>
        <v>F</v>
      </c>
      <c r="BD196" s="26" t="str">
        <f t="shared" ref="BD196:BD259" ca="1" si="72">IFERROR(DATEDIF(E196,$BD$3,"Y")&amp;" Th,"&amp;DATEDIF(E196,$BD$3,"YM")&amp;" Bln,"&amp;DATEDIF(E196,$BD$3,"MD")&amp;" Hr","")</f>
        <v>30 Th,5 Bln,9 Hr</v>
      </c>
      <c r="BE196" s="29">
        <f t="shared" ref="BE196:BE259" ca="1" si="73">IFERROR(DATEDIF(E196,$BD$3,"Y"),"")</f>
        <v>30</v>
      </c>
      <c r="BF196" s="29">
        <f t="shared" ref="BF196:BF259" ca="1" si="74">IFERROR(DATEDIF(E196,$BD$3,"YM"),"")</f>
        <v>5</v>
      </c>
      <c r="BG196" s="29">
        <f t="shared" ref="BG196:BG259" ca="1" si="75">IFERROR(DATEDIF(E196,$BD$3,"MD"),"")</f>
        <v>9</v>
      </c>
      <c r="BH196" s="26" t="str">
        <f t="shared" ref="BH196:BH259" ca="1" si="76">IFERROR(DATEDIF(Q196,$BD$3,"Y")&amp;" Th,"&amp;DATEDIF(Q196,$BD$3,"YM")&amp;" Bln,"&amp;DATEDIF(Q196,$BD$3,"MD")&amp;" Hr","")</f>
        <v>2 Th,9 Bln,8 Hr</v>
      </c>
      <c r="BI196" s="24">
        <f t="shared" ref="BI196:BI259" ca="1" si="77">IFERROR(DATEDIF(Q196,$BD$3,"Y"),"")</f>
        <v>2</v>
      </c>
      <c r="BJ196" s="24">
        <f t="shared" ref="BJ196:BJ259" ca="1" si="78">IFERROR(DATEDIF(Q196,$BD$3,"YM"),"")</f>
        <v>9</v>
      </c>
      <c r="BK196" s="26" t="str">
        <f t="shared" ref="BK196:BK259" ca="1" si="79">IFERROR(DATEDIF(R196,$BD$3,"Y")&amp;" Th,"&amp;DATEDIF(R196,$BD$3,"YM")&amp;" Bln,"&amp;DATEDIF(R196,$BD$3,"MD")&amp;" Hr","")</f>
        <v>1 Th,9 Bln,8 Hr</v>
      </c>
      <c r="BL196" s="4" t="str">
        <f>VLOOKUP(C196,[1]dbase!$C$3:$AW$827,38,FALSE)</f>
        <v>-</v>
      </c>
    </row>
    <row r="197" spans="1:64" x14ac:dyDescent="0.25">
      <c r="A197" s="24">
        <f t="shared" si="60"/>
        <v>194</v>
      </c>
      <c r="B197" s="31" t="s">
        <v>1017</v>
      </c>
      <c r="C197" s="24">
        <v>695095</v>
      </c>
      <c r="D197" s="24" t="s">
        <v>87</v>
      </c>
      <c r="E197" s="26">
        <v>25269</v>
      </c>
      <c r="F197" s="24" t="s">
        <v>65</v>
      </c>
      <c r="G197" s="24" t="s">
        <v>66</v>
      </c>
      <c r="H197" s="24" t="s">
        <v>88</v>
      </c>
      <c r="I197" s="24" t="s">
        <v>1018</v>
      </c>
      <c r="J197" s="27"/>
      <c r="K197" s="24"/>
      <c r="L197" s="24"/>
      <c r="M197" s="24" t="s">
        <v>109</v>
      </c>
      <c r="N197" s="24" t="s">
        <v>120</v>
      </c>
      <c r="O197" s="24"/>
      <c r="P197" s="24">
        <v>1988</v>
      </c>
      <c r="Q197" s="26">
        <v>32412</v>
      </c>
      <c r="R197" s="26">
        <v>33848</v>
      </c>
      <c r="S197" s="26" t="s">
        <v>90</v>
      </c>
      <c r="T197" s="28" t="s">
        <v>1019</v>
      </c>
      <c r="U197" s="28" t="s">
        <v>1019</v>
      </c>
      <c r="V197" s="26">
        <v>44061</v>
      </c>
      <c r="W197" s="28" t="s">
        <v>645</v>
      </c>
      <c r="X197" s="28" t="s">
        <v>93</v>
      </c>
      <c r="Y197" s="26" t="s">
        <v>78</v>
      </c>
      <c r="Z197" s="29">
        <v>4</v>
      </c>
      <c r="AA197" s="29">
        <v>4</v>
      </c>
      <c r="AB197" s="26">
        <v>44424</v>
      </c>
      <c r="AC197" s="30">
        <v>6900000</v>
      </c>
      <c r="AD197" s="30">
        <v>766667</v>
      </c>
      <c r="AE197" s="30">
        <v>594883.33333333302</v>
      </c>
      <c r="AF197" s="30">
        <v>-377770</v>
      </c>
      <c r="AG197" s="30">
        <f t="shared" si="61"/>
        <v>217113.33333333302</v>
      </c>
      <c r="AH197" s="30">
        <v>2079770</v>
      </c>
      <c r="AI197" s="30">
        <f t="shared" si="62"/>
        <v>9963550.3333333321</v>
      </c>
      <c r="AJ197" s="30">
        <f t="shared" si="63"/>
        <v>5175000</v>
      </c>
      <c r="AK197" s="30">
        <f t="shared" si="64"/>
        <v>575000.25</v>
      </c>
      <c r="AL197" s="30">
        <f t="shared" si="65"/>
        <v>594883.33333333302</v>
      </c>
      <c r="AM197" s="30">
        <f t="shared" si="66"/>
        <v>-377770</v>
      </c>
      <c r="AN197" s="30">
        <f t="shared" si="67"/>
        <v>217113.33333333302</v>
      </c>
      <c r="AO197" s="30">
        <f t="shared" si="68"/>
        <v>1039885</v>
      </c>
      <c r="AP197" s="30">
        <f t="shared" si="69"/>
        <v>7006998.583333333</v>
      </c>
      <c r="AQ197" s="30">
        <f t="shared" si="70"/>
        <v>0</v>
      </c>
      <c r="AR197" s="26" t="s">
        <v>79</v>
      </c>
      <c r="AS197" s="26" t="s">
        <v>80</v>
      </c>
      <c r="AT197" s="26"/>
      <c r="AU197" s="26" t="s">
        <v>80</v>
      </c>
      <c r="AV197" s="26" t="s">
        <v>94</v>
      </c>
      <c r="AW197" s="26" t="s">
        <v>210</v>
      </c>
      <c r="AX197" s="26" t="s">
        <v>83</v>
      </c>
      <c r="AY197" s="26" t="s">
        <v>83</v>
      </c>
      <c r="AZ197" s="26" t="s">
        <v>80</v>
      </c>
      <c r="BA197" s="26" t="s">
        <v>84</v>
      </c>
      <c r="BB197" s="26" t="s">
        <v>85</v>
      </c>
      <c r="BC197" s="26" t="str">
        <f t="shared" si="71"/>
        <v>C</v>
      </c>
      <c r="BD197" s="26" t="str">
        <f t="shared" ca="1" si="72"/>
        <v>53 Th,8 Bln,17 Hr</v>
      </c>
      <c r="BE197" s="29">
        <f t="shared" ca="1" si="73"/>
        <v>53</v>
      </c>
      <c r="BF197" s="29">
        <f t="shared" ca="1" si="74"/>
        <v>8</v>
      </c>
      <c r="BG197" s="29">
        <f t="shared" ca="1" si="75"/>
        <v>17</v>
      </c>
      <c r="BH197" s="26" t="str">
        <f t="shared" ca="1" si="76"/>
        <v>34 Th,1 Bln,29 Hr</v>
      </c>
      <c r="BI197" s="24">
        <f t="shared" ca="1" si="77"/>
        <v>34</v>
      </c>
      <c r="BJ197" s="24">
        <f t="shared" ca="1" si="78"/>
        <v>1</v>
      </c>
      <c r="BK197" s="26" t="str">
        <f t="shared" ca="1" si="79"/>
        <v>30 Th,2 Bln,23 Hr</v>
      </c>
      <c r="BL197" s="4" t="str">
        <f>VLOOKUP(C197,[1]dbase!$C$3:$AW$827,38,FALSE)</f>
        <v>-</v>
      </c>
    </row>
    <row r="198" spans="1:64" x14ac:dyDescent="0.25">
      <c r="A198" s="24">
        <f t="shared" si="60"/>
        <v>195</v>
      </c>
      <c r="B198" s="31" t="s">
        <v>1017</v>
      </c>
      <c r="C198" s="24">
        <v>826130</v>
      </c>
      <c r="D198" s="24" t="s">
        <v>174</v>
      </c>
      <c r="E198" s="26">
        <v>29991</v>
      </c>
      <c r="F198" s="24" t="s">
        <v>65</v>
      </c>
      <c r="G198" s="24" t="s">
        <v>66</v>
      </c>
      <c r="H198" s="24" t="s">
        <v>88</v>
      </c>
      <c r="I198" s="24" t="s">
        <v>1020</v>
      </c>
      <c r="J198" s="27" t="s">
        <v>1021</v>
      </c>
      <c r="K198" s="24"/>
      <c r="L198" s="24"/>
      <c r="M198" s="24" t="s">
        <v>109</v>
      </c>
      <c r="N198" s="24" t="s">
        <v>301</v>
      </c>
      <c r="O198" s="24"/>
      <c r="P198" s="24" t="s">
        <v>80</v>
      </c>
      <c r="Q198" s="26">
        <v>43374</v>
      </c>
      <c r="R198" s="26">
        <v>43374</v>
      </c>
      <c r="S198" s="26" t="s">
        <v>90</v>
      </c>
      <c r="T198" s="28" t="s">
        <v>138</v>
      </c>
      <c r="U198" s="28" t="s">
        <v>138</v>
      </c>
      <c r="V198" s="26">
        <v>44105</v>
      </c>
      <c r="W198" s="28" t="s">
        <v>430</v>
      </c>
      <c r="X198" s="28" t="s">
        <v>140</v>
      </c>
      <c r="Y198" s="26" t="s">
        <v>78</v>
      </c>
      <c r="Z198" s="29">
        <v>6</v>
      </c>
      <c r="AA198" s="29">
        <v>2</v>
      </c>
      <c r="AB198" s="26">
        <v>44424</v>
      </c>
      <c r="AC198" s="30">
        <v>4900000</v>
      </c>
      <c r="AD198" s="30">
        <v>544444</v>
      </c>
      <c r="AE198" s="30">
        <v>0</v>
      </c>
      <c r="AF198" s="30">
        <v>373955.55555555597</v>
      </c>
      <c r="AG198" s="30">
        <f t="shared" si="61"/>
        <v>373955.55555555597</v>
      </c>
      <c r="AH198" s="30">
        <v>0</v>
      </c>
      <c r="AI198" s="30">
        <f t="shared" si="62"/>
        <v>5818399.555555556</v>
      </c>
      <c r="AJ198" s="30">
        <f t="shared" si="63"/>
        <v>3675000</v>
      </c>
      <c r="AK198" s="30">
        <f t="shared" si="64"/>
        <v>408333</v>
      </c>
      <c r="AL198" s="30">
        <f t="shared" si="65"/>
        <v>0</v>
      </c>
      <c r="AM198" s="30">
        <f t="shared" si="66"/>
        <v>373955.55555555597</v>
      </c>
      <c r="AN198" s="30">
        <f t="shared" si="67"/>
        <v>373955.55555555597</v>
      </c>
      <c r="AO198" s="30">
        <f t="shared" si="68"/>
        <v>0</v>
      </c>
      <c r="AP198" s="30">
        <f t="shared" si="69"/>
        <v>4457288.555555556</v>
      </c>
      <c r="AQ198" s="30">
        <f t="shared" si="70"/>
        <v>0</v>
      </c>
      <c r="AR198" s="26" t="s">
        <v>79</v>
      </c>
      <c r="AS198" s="26" t="s">
        <v>80</v>
      </c>
      <c r="AT198" s="26"/>
      <c r="AU198" s="26" t="s">
        <v>80</v>
      </c>
      <c r="AV198" s="26" t="s">
        <v>141</v>
      </c>
      <c r="AW198" s="26" t="s">
        <v>80</v>
      </c>
      <c r="AX198" s="26" t="s">
        <v>82</v>
      </c>
      <c r="AY198" s="26" t="s">
        <v>82</v>
      </c>
      <c r="AZ198" s="26" t="s">
        <v>80</v>
      </c>
      <c r="BA198" s="26" t="s">
        <v>84</v>
      </c>
      <c r="BB198" s="26" t="s">
        <v>85</v>
      </c>
      <c r="BC198" s="26" t="str">
        <f t="shared" si="71"/>
        <v>C</v>
      </c>
      <c r="BD198" s="26" t="str">
        <f t="shared" ca="1" si="72"/>
        <v>40 Th,9 Bln,15 Hr</v>
      </c>
      <c r="BE198" s="29">
        <f t="shared" ca="1" si="73"/>
        <v>40</v>
      </c>
      <c r="BF198" s="29">
        <f t="shared" ca="1" si="74"/>
        <v>9</v>
      </c>
      <c r="BG198" s="29">
        <f t="shared" ca="1" si="75"/>
        <v>15</v>
      </c>
      <c r="BH198" s="26" t="str">
        <f t="shared" ca="1" si="76"/>
        <v>4 Th,1 Bln,23 Hr</v>
      </c>
      <c r="BI198" s="24">
        <f t="shared" ca="1" si="77"/>
        <v>4</v>
      </c>
      <c r="BJ198" s="24">
        <f t="shared" ca="1" si="78"/>
        <v>1</v>
      </c>
      <c r="BK198" s="26" t="str">
        <f t="shared" ca="1" si="79"/>
        <v>4 Th,1 Bln,23 Hr</v>
      </c>
      <c r="BL198" s="4" t="str">
        <f>VLOOKUP(C198,[1]dbase!$C$3:$AW$827,38,FALSE)</f>
        <v>-</v>
      </c>
    </row>
    <row r="199" spans="1:64" x14ac:dyDescent="0.25">
      <c r="A199" s="24">
        <f t="shared" si="60"/>
        <v>196</v>
      </c>
      <c r="B199" s="31" t="s">
        <v>1022</v>
      </c>
      <c r="C199" s="24">
        <v>826279</v>
      </c>
      <c r="D199" s="24" t="s">
        <v>1023</v>
      </c>
      <c r="E199" s="26">
        <v>30237</v>
      </c>
      <c r="F199" s="24" t="s">
        <v>65</v>
      </c>
      <c r="G199" s="24" t="s">
        <v>66</v>
      </c>
      <c r="H199" s="24" t="s">
        <v>67</v>
      </c>
      <c r="I199" s="24" t="s">
        <v>1024</v>
      </c>
      <c r="J199" s="27" t="s">
        <v>1025</v>
      </c>
      <c r="K199" s="24"/>
      <c r="L199" s="24"/>
      <c r="M199" s="24" t="s">
        <v>70</v>
      </c>
      <c r="N199" s="24" t="s">
        <v>1026</v>
      </c>
      <c r="O199" s="24"/>
      <c r="P199" s="24" t="s">
        <v>80</v>
      </c>
      <c r="Q199" s="26">
        <v>43374</v>
      </c>
      <c r="R199" s="26">
        <v>43374</v>
      </c>
      <c r="S199" s="26" t="s">
        <v>90</v>
      </c>
      <c r="T199" s="28" t="s">
        <v>1027</v>
      </c>
      <c r="U199" s="28" t="s">
        <v>1027</v>
      </c>
      <c r="V199" s="26">
        <v>44105</v>
      </c>
      <c r="W199" s="28" t="s">
        <v>340</v>
      </c>
      <c r="X199" s="28" t="s">
        <v>207</v>
      </c>
      <c r="Y199" s="26" t="s">
        <v>103</v>
      </c>
      <c r="Z199" s="29">
        <v>5</v>
      </c>
      <c r="AA199" s="29">
        <v>4</v>
      </c>
      <c r="AB199" s="26">
        <v>44424</v>
      </c>
      <c r="AC199" s="30">
        <v>6900000</v>
      </c>
      <c r="AD199" s="30">
        <v>766667</v>
      </c>
      <c r="AE199" s="30">
        <v>0</v>
      </c>
      <c r="AF199" s="30">
        <v>892369.55666666757</v>
      </c>
      <c r="AG199" s="30">
        <f t="shared" si="61"/>
        <v>892369.55666666757</v>
      </c>
      <c r="AH199" s="30">
        <v>0</v>
      </c>
      <c r="AI199" s="30">
        <f t="shared" si="62"/>
        <v>8559036.5566666685</v>
      </c>
      <c r="AJ199" s="30">
        <f t="shared" si="63"/>
        <v>3450000</v>
      </c>
      <c r="AK199" s="30">
        <f t="shared" si="64"/>
        <v>0</v>
      </c>
      <c r="AL199" s="30">
        <f t="shared" si="65"/>
        <v>0</v>
      </c>
      <c r="AM199" s="30">
        <f t="shared" si="66"/>
        <v>0</v>
      </c>
      <c r="AN199" s="30">
        <f t="shared" si="67"/>
        <v>0</v>
      </c>
      <c r="AO199" s="30">
        <f t="shared" si="68"/>
        <v>0</v>
      </c>
      <c r="AP199" s="30">
        <f t="shared" si="69"/>
        <v>3450000</v>
      </c>
      <c r="AQ199" s="30">
        <f t="shared" si="70"/>
        <v>922100</v>
      </c>
      <c r="AR199" s="26" t="s">
        <v>79</v>
      </c>
      <c r="AS199" s="32" t="s">
        <v>114</v>
      </c>
      <c r="AT199" s="32" t="s">
        <v>156</v>
      </c>
      <c r="AU199" s="32">
        <v>44743</v>
      </c>
      <c r="AV199" s="26" t="s">
        <v>209</v>
      </c>
      <c r="AW199" s="26" t="s">
        <v>95</v>
      </c>
      <c r="AX199" s="26" t="s">
        <v>83</v>
      </c>
      <c r="AY199" s="26" t="s">
        <v>83</v>
      </c>
      <c r="AZ199" s="26" t="s">
        <v>80</v>
      </c>
      <c r="BA199" s="26" t="s">
        <v>84</v>
      </c>
      <c r="BB199" s="26" t="s">
        <v>85</v>
      </c>
      <c r="BC199" s="26" t="str">
        <f t="shared" si="71"/>
        <v>F</v>
      </c>
      <c r="BD199" s="26" t="str">
        <f t="shared" ca="1" si="72"/>
        <v>40 Th,1 Bln,11 Hr</v>
      </c>
      <c r="BE199" s="29">
        <f t="shared" ca="1" si="73"/>
        <v>40</v>
      </c>
      <c r="BF199" s="29">
        <f t="shared" ca="1" si="74"/>
        <v>1</v>
      </c>
      <c r="BG199" s="29">
        <f t="shared" ca="1" si="75"/>
        <v>11</v>
      </c>
      <c r="BH199" s="26" t="str">
        <f t="shared" ca="1" si="76"/>
        <v>4 Th,1 Bln,23 Hr</v>
      </c>
      <c r="BI199" s="24">
        <f t="shared" ca="1" si="77"/>
        <v>4</v>
      </c>
      <c r="BJ199" s="24">
        <f t="shared" ca="1" si="78"/>
        <v>1</v>
      </c>
      <c r="BK199" s="26" t="str">
        <f t="shared" ca="1" si="79"/>
        <v>4 Th,1 Bln,23 Hr</v>
      </c>
      <c r="BL199" s="4" t="str">
        <f>VLOOKUP(C199,[1]dbase!$C$3:$AW$827,38,FALSE)</f>
        <v>H</v>
      </c>
    </row>
    <row r="200" spans="1:64" x14ac:dyDescent="0.25">
      <c r="A200" s="24">
        <f t="shared" si="60"/>
        <v>197</v>
      </c>
      <c r="B200" s="31" t="s">
        <v>1028</v>
      </c>
      <c r="C200" s="24">
        <v>685243</v>
      </c>
      <c r="D200" s="24" t="s">
        <v>87</v>
      </c>
      <c r="E200" s="26">
        <v>24996</v>
      </c>
      <c r="F200" s="24" t="s">
        <v>65</v>
      </c>
      <c r="G200" s="24" t="s">
        <v>66</v>
      </c>
      <c r="H200" s="24" t="s">
        <v>133</v>
      </c>
      <c r="I200" s="24" t="s">
        <v>1029</v>
      </c>
      <c r="J200" s="27"/>
      <c r="K200" s="24"/>
      <c r="L200" s="24"/>
      <c r="M200" s="24" t="s">
        <v>109</v>
      </c>
      <c r="N200" s="24" t="s">
        <v>489</v>
      </c>
      <c r="O200" s="24"/>
      <c r="P200" s="24">
        <v>1988</v>
      </c>
      <c r="Q200" s="26">
        <v>32930</v>
      </c>
      <c r="R200" s="26">
        <v>34731</v>
      </c>
      <c r="S200" s="26" t="s">
        <v>90</v>
      </c>
      <c r="T200" s="28" t="s">
        <v>1030</v>
      </c>
      <c r="U200" s="28" t="s">
        <v>1030</v>
      </c>
      <c r="V200" s="26">
        <v>44667</v>
      </c>
      <c r="W200" s="28" t="s">
        <v>145</v>
      </c>
      <c r="X200" s="28" t="s">
        <v>146</v>
      </c>
      <c r="Y200" s="26" t="s">
        <v>78</v>
      </c>
      <c r="Z200" s="29">
        <v>4</v>
      </c>
      <c r="AA200" s="29">
        <v>3</v>
      </c>
      <c r="AB200" s="26">
        <v>44424</v>
      </c>
      <c r="AC200" s="30">
        <v>5900000</v>
      </c>
      <c r="AD200" s="30">
        <v>655556</v>
      </c>
      <c r="AE200" s="30">
        <v>437969.44444444403</v>
      </c>
      <c r="AF200" s="30">
        <v>-339993</v>
      </c>
      <c r="AG200" s="30">
        <f t="shared" si="61"/>
        <v>97976.444444444031</v>
      </c>
      <c r="AH200" s="30">
        <v>2079770</v>
      </c>
      <c r="AI200" s="30">
        <f t="shared" si="62"/>
        <v>8733302.444444444</v>
      </c>
      <c r="AJ200" s="30">
        <f t="shared" si="63"/>
        <v>4425000</v>
      </c>
      <c r="AK200" s="30">
        <f t="shared" si="64"/>
        <v>491667</v>
      </c>
      <c r="AL200" s="30">
        <f t="shared" si="65"/>
        <v>437969.44444444403</v>
      </c>
      <c r="AM200" s="30">
        <f t="shared" si="66"/>
        <v>-339993</v>
      </c>
      <c r="AN200" s="30">
        <f t="shared" si="67"/>
        <v>97976.444444444031</v>
      </c>
      <c r="AO200" s="30">
        <f t="shared" si="68"/>
        <v>1039885</v>
      </c>
      <c r="AP200" s="30">
        <f t="shared" si="69"/>
        <v>6054528.444444444</v>
      </c>
      <c r="AQ200" s="30">
        <f t="shared" si="70"/>
        <v>0</v>
      </c>
      <c r="AR200" s="26" t="s">
        <v>79</v>
      </c>
      <c r="AS200" s="26" t="s">
        <v>80</v>
      </c>
      <c r="AT200" s="26"/>
      <c r="AU200" s="26" t="s">
        <v>80</v>
      </c>
      <c r="AV200" s="26" t="s">
        <v>147</v>
      </c>
      <c r="AW200" s="26" t="s">
        <v>80</v>
      </c>
      <c r="AX200" s="26" t="s">
        <v>83</v>
      </c>
      <c r="AY200" s="26" t="s">
        <v>83</v>
      </c>
      <c r="AZ200" s="26" t="s">
        <v>80</v>
      </c>
      <c r="BA200" s="26" t="s">
        <v>84</v>
      </c>
      <c r="BB200" s="26" t="s">
        <v>85</v>
      </c>
      <c r="BC200" s="26" t="str">
        <f t="shared" si="71"/>
        <v>C</v>
      </c>
      <c r="BD200" s="26" t="str">
        <f t="shared" ca="1" si="72"/>
        <v>54 Th,5 Bln,17 Hr</v>
      </c>
      <c r="BE200" s="29">
        <f t="shared" ca="1" si="73"/>
        <v>54</v>
      </c>
      <c r="BF200" s="29">
        <f t="shared" ca="1" si="74"/>
        <v>5</v>
      </c>
      <c r="BG200" s="29">
        <f t="shared" ca="1" si="75"/>
        <v>17</v>
      </c>
      <c r="BH200" s="26" t="str">
        <f t="shared" ca="1" si="76"/>
        <v>32 Th,8 Bln,29 Hr</v>
      </c>
      <c r="BI200" s="24">
        <f t="shared" ca="1" si="77"/>
        <v>32</v>
      </c>
      <c r="BJ200" s="24">
        <f t="shared" ca="1" si="78"/>
        <v>8</v>
      </c>
      <c r="BK200" s="26" t="str">
        <f t="shared" ca="1" si="79"/>
        <v>27 Th,9 Bln,23 Hr</v>
      </c>
      <c r="BL200" s="4" t="str">
        <f>VLOOKUP(C200,[1]dbase!$C$3:$AW$827,38,FALSE)</f>
        <v>-</v>
      </c>
    </row>
    <row r="201" spans="1:64" x14ac:dyDescent="0.25">
      <c r="A201" s="24">
        <f t="shared" si="60"/>
        <v>198</v>
      </c>
      <c r="B201" s="31" t="s">
        <v>1031</v>
      </c>
      <c r="C201" s="24">
        <v>946319</v>
      </c>
      <c r="D201" s="24" t="s">
        <v>354</v>
      </c>
      <c r="E201" s="26">
        <v>34694</v>
      </c>
      <c r="F201" s="24" t="s">
        <v>65</v>
      </c>
      <c r="G201" s="24" t="s">
        <v>66</v>
      </c>
      <c r="H201" s="24" t="s">
        <v>67</v>
      </c>
      <c r="I201" s="24"/>
      <c r="J201" s="27"/>
      <c r="K201" s="24"/>
      <c r="L201" s="24"/>
      <c r="M201" s="24" t="s">
        <v>109</v>
      </c>
      <c r="N201" s="24" t="s">
        <v>71</v>
      </c>
      <c r="O201" s="24"/>
      <c r="P201" s="24" t="s">
        <v>80</v>
      </c>
      <c r="Q201" s="26">
        <v>43877</v>
      </c>
      <c r="R201" s="26">
        <v>44243</v>
      </c>
      <c r="S201" s="26" t="s">
        <v>90</v>
      </c>
      <c r="T201" s="28" t="s">
        <v>1032</v>
      </c>
      <c r="U201" s="28" t="s">
        <v>1032</v>
      </c>
      <c r="V201" s="26" t="s">
        <v>80</v>
      </c>
      <c r="W201" s="28" t="s">
        <v>219</v>
      </c>
      <c r="X201" s="28" t="s">
        <v>195</v>
      </c>
      <c r="Y201" s="26" t="s">
        <v>78</v>
      </c>
      <c r="Z201" s="29">
        <v>6</v>
      </c>
      <c r="AA201" s="29">
        <v>1</v>
      </c>
      <c r="AB201" s="26">
        <v>44424</v>
      </c>
      <c r="AC201" s="30">
        <v>4500000</v>
      </c>
      <c r="AD201" s="30">
        <v>500000</v>
      </c>
      <c r="AE201" s="30">
        <v>-116900</v>
      </c>
      <c r="AF201" s="30">
        <v>152000</v>
      </c>
      <c r="AG201" s="30">
        <f t="shared" si="61"/>
        <v>35100</v>
      </c>
      <c r="AH201" s="30">
        <v>0</v>
      </c>
      <c r="AI201" s="30">
        <f t="shared" si="62"/>
        <v>5035100</v>
      </c>
      <c r="AJ201" s="30">
        <f t="shared" si="63"/>
        <v>2250000</v>
      </c>
      <c r="AK201" s="30">
        <f t="shared" si="64"/>
        <v>0</v>
      </c>
      <c r="AL201" s="30">
        <f t="shared" si="65"/>
        <v>0</v>
      </c>
      <c r="AM201" s="30">
        <f t="shared" si="66"/>
        <v>0</v>
      </c>
      <c r="AN201" s="30">
        <f t="shared" si="67"/>
        <v>0</v>
      </c>
      <c r="AO201" s="30">
        <f t="shared" si="68"/>
        <v>0</v>
      </c>
      <c r="AP201" s="30">
        <f t="shared" si="69"/>
        <v>2250000</v>
      </c>
      <c r="AQ201" s="30">
        <f t="shared" si="70"/>
        <v>2122100</v>
      </c>
      <c r="AR201" s="26" t="s">
        <v>79</v>
      </c>
      <c r="AS201" s="26" t="s">
        <v>114</v>
      </c>
      <c r="AT201" s="26" t="s">
        <v>115</v>
      </c>
      <c r="AU201" s="26">
        <v>44562</v>
      </c>
      <c r="AV201" s="26" t="s">
        <v>196</v>
      </c>
      <c r="AW201" s="26" t="s">
        <v>80</v>
      </c>
      <c r="AX201" s="26" t="s">
        <v>82</v>
      </c>
      <c r="AY201" s="26" t="s">
        <v>82</v>
      </c>
      <c r="AZ201" s="26" t="s">
        <v>125</v>
      </c>
      <c r="BA201" s="26" t="s">
        <v>84</v>
      </c>
      <c r="BB201" s="26" t="s">
        <v>85</v>
      </c>
      <c r="BC201" s="26" t="str">
        <f t="shared" si="71"/>
        <v>C</v>
      </c>
      <c r="BD201" s="26" t="str">
        <f t="shared" ca="1" si="72"/>
        <v>27 Th,10 Bln,29 Hr</v>
      </c>
      <c r="BE201" s="29">
        <f t="shared" ca="1" si="73"/>
        <v>27</v>
      </c>
      <c r="BF201" s="29">
        <f t="shared" ca="1" si="74"/>
        <v>10</v>
      </c>
      <c r="BG201" s="29">
        <f t="shared" ca="1" si="75"/>
        <v>29</v>
      </c>
      <c r="BH201" s="26" t="str">
        <f t="shared" ca="1" si="76"/>
        <v>2 Th,9 Bln,8 Hr</v>
      </c>
      <c r="BI201" s="24">
        <f t="shared" ca="1" si="77"/>
        <v>2</v>
      </c>
      <c r="BJ201" s="24">
        <f t="shared" ca="1" si="78"/>
        <v>9</v>
      </c>
      <c r="BK201" s="26" t="str">
        <f t="shared" ca="1" si="79"/>
        <v>1 Th,9 Bln,8 Hr</v>
      </c>
      <c r="BL201" s="4" t="str">
        <f>VLOOKUP(C201,[1]dbase!$C$3:$AW$827,38,FALSE)</f>
        <v>H</v>
      </c>
    </row>
    <row r="202" spans="1:64" x14ac:dyDescent="0.25">
      <c r="A202" s="24">
        <f t="shared" si="60"/>
        <v>199</v>
      </c>
      <c r="B202" s="31" t="s">
        <v>1033</v>
      </c>
      <c r="C202" s="24">
        <v>825533</v>
      </c>
      <c r="D202" s="24" t="s">
        <v>1034</v>
      </c>
      <c r="E202" s="26">
        <v>29962</v>
      </c>
      <c r="F202" s="24" t="s">
        <v>65</v>
      </c>
      <c r="G202" s="24" t="s">
        <v>66</v>
      </c>
      <c r="H202" s="24" t="s">
        <v>228</v>
      </c>
      <c r="I202" s="24" t="s">
        <v>1035</v>
      </c>
      <c r="J202" s="27"/>
      <c r="K202" s="24"/>
      <c r="L202" s="24"/>
      <c r="M202" s="24" t="s">
        <v>70</v>
      </c>
      <c r="N202" s="24" t="s">
        <v>1036</v>
      </c>
      <c r="O202" s="24"/>
      <c r="P202" s="24">
        <v>2005</v>
      </c>
      <c r="Q202" s="26">
        <v>41410</v>
      </c>
      <c r="R202" s="26">
        <v>41533</v>
      </c>
      <c r="S202" s="26" t="s">
        <v>90</v>
      </c>
      <c r="T202" s="28" t="s">
        <v>1037</v>
      </c>
      <c r="U202" s="28" t="s">
        <v>1037</v>
      </c>
      <c r="V202" s="26">
        <v>44562</v>
      </c>
      <c r="W202" s="28" t="s">
        <v>249</v>
      </c>
      <c r="X202" s="28" t="s">
        <v>123</v>
      </c>
      <c r="Y202" s="26" t="s">
        <v>78</v>
      </c>
      <c r="Z202" s="29">
        <v>3</v>
      </c>
      <c r="AA202" s="29">
        <v>5</v>
      </c>
      <c r="AB202" s="26">
        <v>44424</v>
      </c>
      <c r="AC202" s="30">
        <v>7900000</v>
      </c>
      <c r="AD202" s="30">
        <v>877778</v>
      </c>
      <c r="AE202" s="30">
        <v>796722.22222222202</v>
      </c>
      <c r="AF202" s="30">
        <v>701000</v>
      </c>
      <c r="AG202" s="30">
        <f t="shared" si="61"/>
        <v>1497722.222222222</v>
      </c>
      <c r="AH202" s="30">
        <v>2417580</v>
      </c>
      <c r="AI202" s="30">
        <f t="shared" si="62"/>
        <v>12693080.222222222</v>
      </c>
      <c r="AJ202" s="30">
        <f t="shared" si="63"/>
        <v>5925000</v>
      </c>
      <c r="AK202" s="30">
        <f t="shared" si="64"/>
        <v>658333.5</v>
      </c>
      <c r="AL202" s="30">
        <f t="shared" si="65"/>
        <v>796722.22222222202</v>
      </c>
      <c r="AM202" s="30">
        <f t="shared" si="66"/>
        <v>701000</v>
      </c>
      <c r="AN202" s="30">
        <f t="shared" si="67"/>
        <v>1497722.222222222</v>
      </c>
      <c r="AO202" s="30">
        <f t="shared" si="68"/>
        <v>1208790</v>
      </c>
      <c r="AP202" s="30">
        <f t="shared" si="69"/>
        <v>9289845.722222222</v>
      </c>
      <c r="AQ202" s="30">
        <f t="shared" si="70"/>
        <v>0</v>
      </c>
      <c r="AR202" s="26" t="s">
        <v>79</v>
      </c>
      <c r="AS202" s="26" t="s">
        <v>80</v>
      </c>
      <c r="AT202" s="26"/>
      <c r="AU202" s="26" t="s">
        <v>80</v>
      </c>
      <c r="AV202" s="26" t="s">
        <v>124</v>
      </c>
      <c r="AW202" s="26" t="s">
        <v>80</v>
      </c>
      <c r="AX202" s="26" t="s">
        <v>83</v>
      </c>
      <c r="AY202" s="26" t="s">
        <v>83</v>
      </c>
      <c r="AZ202" s="26" t="s">
        <v>197</v>
      </c>
      <c r="BA202" s="26" t="s">
        <v>84</v>
      </c>
      <c r="BB202" s="26" t="s">
        <v>85</v>
      </c>
      <c r="BC202" s="26" t="str">
        <f t="shared" si="71"/>
        <v>F</v>
      </c>
      <c r="BD202" s="26" t="str">
        <f t="shared" ca="1" si="72"/>
        <v>40 Th,10 Bln,13 Hr</v>
      </c>
      <c r="BE202" s="29">
        <f t="shared" ca="1" si="73"/>
        <v>40</v>
      </c>
      <c r="BF202" s="29">
        <f t="shared" ca="1" si="74"/>
        <v>10</v>
      </c>
      <c r="BG202" s="29">
        <f t="shared" ca="1" si="75"/>
        <v>13</v>
      </c>
      <c r="BH202" s="26" t="str">
        <f t="shared" ca="1" si="76"/>
        <v>9 Th,6 Bln,8 Hr</v>
      </c>
      <c r="BI202" s="24">
        <f t="shared" ca="1" si="77"/>
        <v>9</v>
      </c>
      <c r="BJ202" s="24">
        <f t="shared" ca="1" si="78"/>
        <v>6</v>
      </c>
      <c r="BK202" s="26" t="str">
        <f t="shared" ca="1" si="79"/>
        <v>9 Th,2 Bln,8 Hr</v>
      </c>
      <c r="BL202" s="4" t="str">
        <f>VLOOKUP(C202,[1]dbase!$C$3:$AW$827,38,FALSE)</f>
        <v>-</v>
      </c>
    </row>
    <row r="203" spans="1:64" x14ac:dyDescent="0.25">
      <c r="A203" s="24">
        <f t="shared" si="60"/>
        <v>200</v>
      </c>
      <c r="B203" s="31" t="s">
        <v>1038</v>
      </c>
      <c r="C203" s="24">
        <v>746045</v>
      </c>
      <c r="D203" s="24" t="s">
        <v>724</v>
      </c>
      <c r="E203" s="26">
        <v>27350</v>
      </c>
      <c r="F203" s="24" t="s">
        <v>65</v>
      </c>
      <c r="G203" s="24" t="s">
        <v>66</v>
      </c>
      <c r="H203" s="24" t="s">
        <v>88</v>
      </c>
      <c r="I203" s="24" t="s">
        <v>1039</v>
      </c>
      <c r="J203" s="27" t="s">
        <v>1040</v>
      </c>
      <c r="K203" s="24"/>
      <c r="L203" s="24"/>
      <c r="M203" s="24" t="s">
        <v>99</v>
      </c>
      <c r="N203" s="24" t="s">
        <v>276</v>
      </c>
      <c r="O203" s="24"/>
      <c r="P203" s="24" t="s">
        <v>80</v>
      </c>
      <c r="Q203" s="26">
        <v>43374</v>
      </c>
      <c r="R203" s="26">
        <v>43374</v>
      </c>
      <c r="S203" s="26" t="s">
        <v>90</v>
      </c>
      <c r="T203" s="28" t="s">
        <v>470</v>
      </c>
      <c r="U203" s="28" t="s">
        <v>470</v>
      </c>
      <c r="V203" s="26">
        <v>44105</v>
      </c>
      <c r="W203" s="28" t="s">
        <v>139</v>
      </c>
      <c r="X203" s="28" t="s">
        <v>140</v>
      </c>
      <c r="Y203" s="26" t="s">
        <v>78</v>
      </c>
      <c r="Z203" s="29">
        <v>6</v>
      </c>
      <c r="AA203" s="29">
        <v>2</v>
      </c>
      <c r="AB203" s="26">
        <v>44424</v>
      </c>
      <c r="AC203" s="30">
        <v>4900000</v>
      </c>
      <c r="AD203" s="30">
        <v>544444</v>
      </c>
      <c r="AE203" s="30">
        <v>0</v>
      </c>
      <c r="AF203" s="30">
        <v>2321341.388888889</v>
      </c>
      <c r="AG203" s="30">
        <f t="shared" si="61"/>
        <v>2321341.388888889</v>
      </c>
      <c r="AH203" s="30">
        <v>0</v>
      </c>
      <c r="AI203" s="30">
        <f t="shared" si="62"/>
        <v>7765785.388888889</v>
      </c>
      <c r="AJ203" s="30">
        <f t="shared" si="63"/>
        <v>3675000</v>
      </c>
      <c r="AK203" s="30">
        <f t="shared" si="64"/>
        <v>408333</v>
      </c>
      <c r="AL203" s="30">
        <f t="shared" si="65"/>
        <v>0</v>
      </c>
      <c r="AM203" s="30">
        <f t="shared" si="66"/>
        <v>2321341.388888889</v>
      </c>
      <c r="AN203" s="30">
        <f t="shared" si="67"/>
        <v>2321341.388888889</v>
      </c>
      <c r="AO203" s="30">
        <f t="shared" si="68"/>
        <v>0</v>
      </c>
      <c r="AP203" s="30">
        <f t="shared" si="69"/>
        <v>6404674.388888889</v>
      </c>
      <c r="AQ203" s="30">
        <f t="shared" si="70"/>
        <v>0</v>
      </c>
      <c r="AR203" s="26" t="s">
        <v>79</v>
      </c>
      <c r="AS203" s="26" t="s">
        <v>80</v>
      </c>
      <c r="AT203" s="26"/>
      <c r="AU203" s="26" t="s">
        <v>80</v>
      </c>
      <c r="AV203" s="26" t="s">
        <v>141</v>
      </c>
      <c r="AW203" s="26" t="s">
        <v>80</v>
      </c>
      <c r="AX203" s="26" t="s">
        <v>82</v>
      </c>
      <c r="AY203" s="26" t="s">
        <v>82</v>
      </c>
      <c r="AZ203" s="26" t="s">
        <v>80</v>
      </c>
      <c r="BA203" s="26" t="s">
        <v>84</v>
      </c>
      <c r="BB203" s="26" t="s">
        <v>106</v>
      </c>
      <c r="BC203" s="26" t="str">
        <f t="shared" si="71"/>
        <v>C</v>
      </c>
      <c r="BD203" s="26" t="str">
        <f t="shared" ca="1" si="72"/>
        <v>48 Th,0 Bln,7 Hr</v>
      </c>
      <c r="BE203" s="29">
        <f t="shared" ca="1" si="73"/>
        <v>48</v>
      </c>
      <c r="BF203" s="29">
        <f t="shared" ca="1" si="74"/>
        <v>0</v>
      </c>
      <c r="BG203" s="29">
        <f t="shared" ca="1" si="75"/>
        <v>7</v>
      </c>
      <c r="BH203" s="26" t="str">
        <f t="shared" ca="1" si="76"/>
        <v>4 Th,1 Bln,23 Hr</v>
      </c>
      <c r="BI203" s="24">
        <f t="shared" ca="1" si="77"/>
        <v>4</v>
      </c>
      <c r="BJ203" s="24">
        <f t="shared" ca="1" si="78"/>
        <v>1</v>
      </c>
      <c r="BK203" s="26" t="str">
        <f t="shared" ca="1" si="79"/>
        <v>4 Th,1 Bln,23 Hr</v>
      </c>
      <c r="BL203" s="4" t="str">
        <f>VLOOKUP(C203,[1]dbase!$C$3:$AW$827,38,FALSE)</f>
        <v>-</v>
      </c>
    </row>
    <row r="204" spans="1:64" x14ac:dyDescent="0.25">
      <c r="A204" s="24">
        <f t="shared" si="60"/>
        <v>201</v>
      </c>
      <c r="B204" s="31" t="s">
        <v>1041</v>
      </c>
      <c r="C204" s="24">
        <v>936244</v>
      </c>
      <c r="D204" s="24" t="s">
        <v>597</v>
      </c>
      <c r="E204" s="26">
        <v>34150</v>
      </c>
      <c r="F204" s="24" t="s">
        <v>65</v>
      </c>
      <c r="G204" s="24" t="s">
        <v>66</v>
      </c>
      <c r="H204" s="24" t="s">
        <v>1042</v>
      </c>
      <c r="I204" s="24" t="s">
        <v>1043</v>
      </c>
      <c r="J204" s="27" t="s">
        <v>1044</v>
      </c>
      <c r="K204" s="24"/>
      <c r="L204" s="24"/>
      <c r="M204" s="24" t="s">
        <v>109</v>
      </c>
      <c r="N204" s="24" t="s">
        <v>80</v>
      </c>
      <c r="O204" s="24"/>
      <c r="P204" s="24" t="s">
        <v>80</v>
      </c>
      <c r="Q204" s="26">
        <v>43374</v>
      </c>
      <c r="R204" s="26">
        <v>43374</v>
      </c>
      <c r="S204" s="26" t="s">
        <v>90</v>
      </c>
      <c r="T204" s="28" t="s">
        <v>248</v>
      </c>
      <c r="U204" s="28" t="s">
        <v>248</v>
      </c>
      <c r="V204" s="26">
        <v>44105</v>
      </c>
      <c r="W204" s="28" t="s">
        <v>249</v>
      </c>
      <c r="X204" s="28" t="s">
        <v>140</v>
      </c>
      <c r="Y204" s="26" t="s">
        <v>78</v>
      </c>
      <c r="Z204" s="29">
        <v>6</v>
      </c>
      <c r="AA204" s="29">
        <v>1</v>
      </c>
      <c r="AB204" s="26">
        <v>44424</v>
      </c>
      <c r="AC204" s="30">
        <v>4500000</v>
      </c>
      <c r="AD204" s="30">
        <v>500000</v>
      </c>
      <c r="AE204" s="30">
        <v>0</v>
      </c>
      <c r="AF204" s="30">
        <v>-31100</v>
      </c>
      <c r="AG204" s="30">
        <f t="shared" si="61"/>
        <v>-31100</v>
      </c>
      <c r="AH204" s="30">
        <v>0</v>
      </c>
      <c r="AI204" s="30">
        <f t="shared" si="62"/>
        <v>4968900</v>
      </c>
      <c r="AJ204" s="30">
        <f t="shared" si="63"/>
        <v>2250000</v>
      </c>
      <c r="AK204" s="30">
        <f t="shared" si="64"/>
        <v>0</v>
      </c>
      <c r="AL204" s="30">
        <f t="shared" si="65"/>
        <v>0</v>
      </c>
      <c r="AM204" s="30">
        <f t="shared" si="66"/>
        <v>0</v>
      </c>
      <c r="AN204" s="30">
        <f t="shared" si="67"/>
        <v>0</v>
      </c>
      <c r="AO204" s="30">
        <f t="shared" si="68"/>
        <v>0</v>
      </c>
      <c r="AP204" s="30">
        <f t="shared" si="69"/>
        <v>2250000</v>
      </c>
      <c r="AQ204" s="30">
        <f t="shared" si="70"/>
        <v>2122100</v>
      </c>
      <c r="AR204" s="26" t="s">
        <v>79</v>
      </c>
      <c r="AS204" s="26" t="s">
        <v>114</v>
      </c>
      <c r="AT204" s="24" t="s">
        <v>172</v>
      </c>
      <c r="AU204" s="26">
        <v>44433</v>
      </c>
      <c r="AV204" s="26" t="s">
        <v>141</v>
      </c>
      <c r="AW204" s="26" t="s">
        <v>80</v>
      </c>
      <c r="AX204" s="26" t="s">
        <v>83</v>
      </c>
      <c r="AY204" s="26" t="s">
        <v>82</v>
      </c>
      <c r="AZ204" s="26" t="s">
        <v>80</v>
      </c>
      <c r="BA204" s="26" t="s">
        <v>84</v>
      </c>
      <c r="BB204" s="26" t="s">
        <v>85</v>
      </c>
      <c r="BC204" s="26" t="str">
        <f t="shared" si="71"/>
        <v>C</v>
      </c>
      <c r="BD204" s="26" t="str">
        <f t="shared" ca="1" si="72"/>
        <v>29 Th,4 Bln,25 Hr</v>
      </c>
      <c r="BE204" s="29">
        <f t="shared" ca="1" si="73"/>
        <v>29</v>
      </c>
      <c r="BF204" s="29">
        <f t="shared" ca="1" si="74"/>
        <v>4</v>
      </c>
      <c r="BG204" s="29">
        <f t="shared" ca="1" si="75"/>
        <v>25</v>
      </c>
      <c r="BH204" s="26" t="str">
        <f t="shared" ca="1" si="76"/>
        <v>4 Th,1 Bln,23 Hr</v>
      </c>
      <c r="BI204" s="24">
        <f t="shared" ca="1" si="77"/>
        <v>4</v>
      </c>
      <c r="BJ204" s="24">
        <f t="shared" ca="1" si="78"/>
        <v>1</v>
      </c>
      <c r="BK204" s="26" t="str">
        <f t="shared" ca="1" si="79"/>
        <v>4 Th,1 Bln,23 Hr</v>
      </c>
      <c r="BL204" s="4" t="str">
        <f>VLOOKUP(C204,[1]dbase!$C$3:$AW$827,38,FALSE)</f>
        <v>H</v>
      </c>
    </row>
    <row r="205" spans="1:64" x14ac:dyDescent="0.25">
      <c r="A205" s="24">
        <f t="shared" si="60"/>
        <v>202</v>
      </c>
      <c r="B205" s="31" t="s">
        <v>1045</v>
      </c>
      <c r="C205" s="24">
        <v>915661</v>
      </c>
      <c r="D205" s="24" t="s">
        <v>1046</v>
      </c>
      <c r="E205" s="26">
        <v>33478</v>
      </c>
      <c r="F205" s="24" t="s">
        <v>65</v>
      </c>
      <c r="G205" s="24" t="s">
        <v>66</v>
      </c>
      <c r="H205" s="24" t="s">
        <v>228</v>
      </c>
      <c r="I205" s="24" t="s">
        <v>1047</v>
      </c>
      <c r="J205" s="27"/>
      <c r="K205" s="24"/>
      <c r="L205" s="24"/>
      <c r="M205" s="24" t="s">
        <v>70</v>
      </c>
      <c r="N205" s="24" t="s">
        <v>503</v>
      </c>
      <c r="O205" s="24"/>
      <c r="P205" s="24">
        <v>2015</v>
      </c>
      <c r="Q205" s="26">
        <v>42416</v>
      </c>
      <c r="R205" s="26">
        <v>42614</v>
      </c>
      <c r="S205" s="26" t="s">
        <v>90</v>
      </c>
      <c r="T205" s="28" t="s">
        <v>664</v>
      </c>
      <c r="U205" s="28" t="s">
        <v>664</v>
      </c>
      <c r="V205" s="26">
        <v>44440</v>
      </c>
      <c r="W205" s="28" t="s">
        <v>242</v>
      </c>
      <c r="X205" s="28" t="s">
        <v>93</v>
      </c>
      <c r="Y205" s="26" t="s">
        <v>78</v>
      </c>
      <c r="Z205" s="29">
        <v>5</v>
      </c>
      <c r="AA205" s="29">
        <v>4</v>
      </c>
      <c r="AB205" s="26">
        <v>44424</v>
      </c>
      <c r="AC205" s="30">
        <v>6900000</v>
      </c>
      <c r="AD205" s="30">
        <v>766667</v>
      </c>
      <c r="AE205" s="30">
        <v>813508.33333333302</v>
      </c>
      <c r="AF205" s="30">
        <v>-302216</v>
      </c>
      <c r="AG205" s="30">
        <f t="shared" si="61"/>
        <v>511292.33333333302</v>
      </c>
      <c r="AH205" s="30">
        <v>0</v>
      </c>
      <c r="AI205" s="30">
        <f t="shared" si="62"/>
        <v>8177959.333333333</v>
      </c>
      <c r="AJ205" s="30">
        <f t="shared" si="63"/>
        <v>5175000</v>
      </c>
      <c r="AK205" s="30">
        <f t="shared" si="64"/>
        <v>575000.25</v>
      </c>
      <c r="AL205" s="30">
        <f t="shared" si="65"/>
        <v>813508.33333333302</v>
      </c>
      <c r="AM205" s="30">
        <f t="shared" si="66"/>
        <v>-302216</v>
      </c>
      <c r="AN205" s="30">
        <f t="shared" si="67"/>
        <v>511292.33333333302</v>
      </c>
      <c r="AO205" s="30">
        <f t="shared" si="68"/>
        <v>0</v>
      </c>
      <c r="AP205" s="30">
        <f t="shared" si="69"/>
        <v>6261292.583333333</v>
      </c>
      <c r="AQ205" s="30">
        <f t="shared" si="70"/>
        <v>0</v>
      </c>
      <c r="AR205" s="26" t="s">
        <v>79</v>
      </c>
      <c r="AS205" s="26" t="s">
        <v>80</v>
      </c>
      <c r="AT205" s="26"/>
      <c r="AU205" s="26" t="s">
        <v>80</v>
      </c>
      <c r="AV205" s="26" t="s">
        <v>94</v>
      </c>
      <c r="AW205" s="26" t="s">
        <v>210</v>
      </c>
      <c r="AX205" s="26" t="s">
        <v>83</v>
      </c>
      <c r="AY205" s="26" t="s">
        <v>83</v>
      </c>
      <c r="AZ205" s="26" t="s">
        <v>80</v>
      </c>
      <c r="BA205" s="26" t="s">
        <v>84</v>
      </c>
      <c r="BB205" s="26" t="s">
        <v>85</v>
      </c>
      <c r="BC205" s="26" t="str">
        <f t="shared" si="71"/>
        <v>F</v>
      </c>
      <c r="BD205" s="26" t="str">
        <f t="shared" ca="1" si="72"/>
        <v>31 Th,2 Bln,27 Hr</v>
      </c>
      <c r="BE205" s="29">
        <f t="shared" ca="1" si="73"/>
        <v>31</v>
      </c>
      <c r="BF205" s="29">
        <f t="shared" ca="1" si="74"/>
        <v>2</v>
      </c>
      <c r="BG205" s="29">
        <f t="shared" ca="1" si="75"/>
        <v>27</v>
      </c>
      <c r="BH205" s="26" t="str">
        <f t="shared" ca="1" si="76"/>
        <v>6 Th,9 Bln,8 Hr</v>
      </c>
      <c r="BI205" s="24">
        <f t="shared" ca="1" si="77"/>
        <v>6</v>
      </c>
      <c r="BJ205" s="24">
        <f t="shared" ca="1" si="78"/>
        <v>9</v>
      </c>
      <c r="BK205" s="26" t="str">
        <f t="shared" ca="1" si="79"/>
        <v>6 Th,2 Bln,23 Hr</v>
      </c>
      <c r="BL205" s="4" t="str">
        <f>VLOOKUP(C205,[1]dbase!$C$3:$AW$827,38,FALSE)</f>
        <v>-</v>
      </c>
    </row>
    <row r="206" spans="1:64" x14ac:dyDescent="0.25">
      <c r="A206" s="24">
        <f t="shared" si="60"/>
        <v>203</v>
      </c>
      <c r="B206" s="31" t="s">
        <v>1048</v>
      </c>
      <c r="C206" s="24">
        <v>876229</v>
      </c>
      <c r="D206" s="24" t="s">
        <v>174</v>
      </c>
      <c r="E206" s="26">
        <v>31844</v>
      </c>
      <c r="F206" s="24" t="s">
        <v>65</v>
      </c>
      <c r="G206" s="24" t="s">
        <v>66</v>
      </c>
      <c r="H206" s="24" t="s">
        <v>67</v>
      </c>
      <c r="I206" s="24" t="s">
        <v>1049</v>
      </c>
      <c r="J206" s="27"/>
      <c r="K206" s="24"/>
      <c r="L206" s="24"/>
      <c r="M206" s="24" t="s">
        <v>109</v>
      </c>
      <c r="N206" s="24" t="s">
        <v>80</v>
      </c>
      <c r="O206" s="24"/>
      <c r="P206" s="24" t="s">
        <v>80</v>
      </c>
      <c r="Q206" s="26">
        <v>43374</v>
      </c>
      <c r="R206" s="26">
        <v>43374</v>
      </c>
      <c r="S206" s="26" t="s">
        <v>90</v>
      </c>
      <c r="T206" s="28" t="s">
        <v>138</v>
      </c>
      <c r="U206" s="28" t="s">
        <v>138</v>
      </c>
      <c r="V206" s="26">
        <v>44105</v>
      </c>
      <c r="W206" s="28" t="s">
        <v>139</v>
      </c>
      <c r="X206" s="28" t="s">
        <v>140</v>
      </c>
      <c r="Y206" s="26" t="s">
        <v>78</v>
      </c>
      <c r="Z206" s="29">
        <v>6</v>
      </c>
      <c r="AA206" s="29">
        <v>1</v>
      </c>
      <c r="AB206" s="26">
        <v>44424</v>
      </c>
      <c r="AC206" s="30">
        <v>4500000</v>
      </c>
      <c r="AD206" s="30">
        <v>500000</v>
      </c>
      <c r="AE206" s="30">
        <v>0</v>
      </c>
      <c r="AF206" s="30">
        <v>781956.25</v>
      </c>
      <c r="AG206" s="30">
        <f t="shared" si="61"/>
        <v>781956.25</v>
      </c>
      <c r="AH206" s="30">
        <v>0</v>
      </c>
      <c r="AI206" s="30">
        <f t="shared" si="62"/>
        <v>5781956.25</v>
      </c>
      <c r="AJ206" s="30">
        <f t="shared" si="63"/>
        <v>3375000</v>
      </c>
      <c r="AK206" s="30">
        <f t="shared" si="64"/>
        <v>375000</v>
      </c>
      <c r="AL206" s="30">
        <f t="shared" si="65"/>
        <v>0</v>
      </c>
      <c r="AM206" s="30">
        <f t="shared" si="66"/>
        <v>781956.25</v>
      </c>
      <c r="AN206" s="30">
        <f t="shared" si="67"/>
        <v>781956.25</v>
      </c>
      <c r="AO206" s="30">
        <f t="shared" si="68"/>
        <v>0</v>
      </c>
      <c r="AP206" s="30">
        <f t="shared" si="69"/>
        <v>4531956.25</v>
      </c>
      <c r="AQ206" s="30">
        <f t="shared" si="70"/>
        <v>0</v>
      </c>
      <c r="AR206" s="26" t="s">
        <v>79</v>
      </c>
      <c r="AS206" s="26" t="s">
        <v>80</v>
      </c>
      <c r="AT206" s="26"/>
      <c r="AU206" s="26" t="s">
        <v>80</v>
      </c>
      <c r="AV206" s="26" t="s">
        <v>141</v>
      </c>
      <c r="AW206" s="26" t="s">
        <v>80</v>
      </c>
      <c r="AX206" s="26" t="s">
        <v>82</v>
      </c>
      <c r="AY206" s="26" t="s">
        <v>82</v>
      </c>
      <c r="AZ206" s="26" t="s">
        <v>80</v>
      </c>
      <c r="BA206" s="26" t="s">
        <v>84</v>
      </c>
      <c r="BB206" s="26" t="s">
        <v>85</v>
      </c>
      <c r="BC206" s="26" t="str">
        <f t="shared" si="71"/>
        <v>C</v>
      </c>
      <c r="BD206" s="26" t="str">
        <f t="shared" ca="1" si="72"/>
        <v>35 Th,8 Bln,16 Hr</v>
      </c>
      <c r="BE206" s="29">
        <f t="shared" ca="1" si="73"/>
        <v>35</v>
      </c>
      <c r="BF206" s="29">
        <f t="shared" ca="1" si="74"/>
        <v>8</v>
      </c>
      <c r="BG206" s="29">
        <f t="shared" ca="1" si="75"/>
        <v>16</v>
      </c>
      <c r="BH206" s="26" t="str">
        <f t="shared" ca="1" si="76"/>
        <v>4 Th,1 Bln,23 Hr</v>
      </c>
      <c r="BI206" s="24">
        <f t="shared" ca="1" si="77"/>
        <v>4</v>
      </c>
      <c r="BJ206" s="24">
        <f t="shared" ca="1" si="78"/>
        <v>1</v>
      </c>
      <c r="BK206" s="26" t="str">
        <f t="shared" ca="1" si="79"/>
        <v>4 Th,1 Bln,23 Hr</v>
      </c>
      <c r="BL206" s="4" t="str">
        <f>VLOOKUP(C206,[1]dbase!$C$3:$AW$827,38,FALSE)</f>
        <v>-</v>
      </c>
    </row>
    <row r="207" spans="1:64" x14ac:dyDescent="0.25">
      <c r="A207" s="24">
        <f t="shared" si="60"/>
        <v>204</v>
      </c>
      <c r="B207" s="31" t="s">
        <v>1050</v>
      </c>
      <c r="C207" s="24">
        <v>846118</v>
      </c>
      <c r="D207" s="24" t="s">
        <v>174</v>
      </c>
      <c r="E207" s="26">
        <v>30761</v>
      </c>
      <c r="F207" s="24" t="s">
        <v>65</v>
      </c>
      <c r="G207" s="24" t="s">
        <v>66</v>
      </c>
      <c r="H207" s="24" t="s">
        <v>67</v>
      </c>
      <c r="I207" s="24" t="s">
        <v>1051</v>
      </c>
      <c r="J207" s="27" t="s">
        <v>1052</v>
      </c>
      <c r="K207" s="24"/>
      <c r="L207" s="24"/>
      <c r="M207" s="24" t="s">
        <v>109</v>
      </c>
      <c r="N207" s="24" t="s">
        <v>301</v>
      </c>
      <c r="O207" s="24"/>
      <c r="P207" s="24" t="s">
        <v>80</v>
      </c>
      <c r="Q207" s="26">
        <v>43374</v>
      </c>
      <c r="R207" s="26">
        <v>43374</v>
      </c>
      <c r="S207" s="26" t="s">
        <v>90</v>
      </c>
      <c r="T207" s="28" t="s">
        <v>138</v>
      </c>
      <c r="U207" s="28" t="s">
        <v>138</v>
      </c>
      <c r="V207" s="26">
        <v>44105</v>
      </c>
      <c r="W207" s="28" t="s">
        <v>430</v>
      </c>
      <c r="X207" s="28" t="s">
        <v>140</v>
      </c>
      <c r="Y207" s="26" t="s">
        <v>78</v>
      </c>
      <c r="Z207" s="29">
        <v>6</v>
      </c>
      <c r="AA207" s="29">
        <v>1</v>
      </c>
      <c r="AB207" s="26">
        <v>44424</v>
      </c>
      <c r="AC207" s="30">
        <v>4500000</v>
      </c>
      <c r="AD207" s="30">
        <v>500000</v>
      </c>
      <c r="AE207" s="30">
        <v>0</v>
      </c>
      <c r="AF207" s="30">
        <v>253100</v>
      </c>
      <c r="AG207" s="30">
        <f t="shared" si="61"/>
        <v>253100</v>
      </c>
      <c r="AH207" s="30">
        <v>0</v>
      </c>
      <c r="AI207" s="30">
        <f t="shared" si="62"/>
        <v>5253100</v>
      </c>
      <c r="AJ207" s="30">
        <f t="shared" si="63"/>
        <v>3375000</v>
      </c>
      <c r="AK207" s="30">
        <f t="shared" si="64"/>
        <v>375000</v>
      </c>
      <c r="AL207" s="30">
        <f t="shared" si="65"/>
        <v>0</v>
      </c>
      <c r="AM207" s="30">
        <f t="shared" si="66"/>
        <v>253100</v>
      </c>
      <c r="AN207" s="30">
        <f t="shared" si="67"/>
        <v>253100</v>
      </c>
      <c r="AO207" s="30">
        <f t="shared" si="68"/>
        <v>0</v>
      </c>
      <c r="AP207" s="30">
        <f t="shared" si="69"/>
        <v>4003100</v>
      </c>
      <c r="AQ207" s="30">
        <f t="shared" si="70"/>
        <v>369000</v>
      </c>
      <c r="AR207" s="26" t="s">
        <v>79</v>
      </c>
      <c r="AS207" s="26" t="s">
        <v>80</v>
      </c>
      <c r="AT207" s="26"/>
      <c r="AU207" s="26" t="s">
        <v>80</v>
      </c>
      <c r="AV207" s="26" t="s">
        <v>141</v>
      </c>
      <c r="AW207" s="26" t="s">
        <v>80</v>
      </c>
      <c r="AX207" s="26" t="s">
        <v>82</v>
      </c>
      <c r="AY207" s="26" t="s">
        <v>82</v>
      </c>
      <c r="AZ207" s="26" t="s">
        <v>80</v>
      </c>
      <c r="BA207" s="26" t="s">
        <v>84</v>
      </c>
      <c r="BB207" s="26" t="s">
        <v>85</v>
      </c>
      <c r="BC207" s="26" t="str">
        <f t="shared" si="71"/>
        <v>C</v>
      </c>
      <c r="BD207" s="26" t="str">
        <f t="shared" ca="1" si="72"/>
        <v>38 Th,8 Bln,4 Hr</v>
      </c>
      <c r="BE207" s="29">
        <f t="shared" ca="1" si="73"/>
        <v>38</v>
      </c>
      <c r="BF207" s="29">
        <f t="shared" ca="1" si="74"/>
        <v>8</v>
      </c>
      <c r="BG207" s="29">
        <f t="shared" ca="1" si="75"/>
        <v>4</v>
      </c>
      <c r="BH207" s="26" t="str">
        <f t="shared" ca="1" si="76"/>
        <v>4 Th,1 Bln,23 Hr</v>
      </c>
      <c r="BI207" s="24">
        <f t="shared" ca="1" si="77"/>
        <v>4</v>
      </c>
      <c r="BJ207" s="24">
        <f t="shared" ca="1" si="78"/>
        <v>1</v>
      </c>
      <c r="BK207" s="26" t="str">
        <f t="shared" ca="1" si="79"/>
        <v>4 Th,1 Bln,23 Hr</v>
      </c>
      <c r="BL207" s="4" t="str">
        <f>VLOOKUP(C207,[1]dbase!$C$3:$AW$827,38,FALSE)</f>
        <v>-</v>
      </c>
    </row>
    <row r="208" spans="1:64" x14ac:dyDescent="0.25">
      <c r="A208" s="24">
        <f t="shared" si="60"/>
        <v>205</v>
      </c>
      <c r="B208" s="31" t="s">
        <v>1053</v>
      </c>
      <c r="C208" s="24">
        <v>876230</v>
      </c>
      <c r="D208" s="24" t="s">
        <v>720</v>
      </c>
      <c r="E208" s="26">
        <v>31909</v>
      </c>
      <c r="F208" s="24" t="s">
        <v>65</v>
      </c>
      <c r="G208" s="24" t="s">
        <v>66</v>
      </c>
      <c r="H208" s="24" t="s">
        <v>88</v>
      </c>
      <c r="I208" s="24" t="s">
        <v>1054</v>
      </c>
      <c r="J208" s="27" t="s">
        <v>1055</v>
      </c>
      <c r="K208" s="24"/>
      <c r="L208" s="24"/>
      <c r="M208" s="24" t="s">
        <v>109</v>
      </c>
      <c r="N208" s="24" t="s">
        <v>80</v>
      </c>
      <c r="O208" s="24"/>
      <c r="P208" s="24" t="s">
        <v>80</v>
      </c>
      <c r="Q208" s="26">
        <v>43374</v>
      </c>
      <c r="R208" s="26">
        <v>43374</v>
      </c>
      <c r="S208" s="26" t="s">
        <v>90</v>
      </c>
      <c r="T208" s="28" t="s">
        <v>138</v>
      </c>
      <c r="U208" s="28" t="s">
        <v>138</v>
      </c>
      <c r="V208" s="26">
        <v>44105</v>
      </c>
      <c r="W208" s="28" t="s">
        <v>139</v>
      </c>
      <c r="X208" s="28" t="s">
        <v>140</v>
      </c>
      <c r="Y208" s="26" t="s">
        <v>78</v>
      </c>
      <c r="Z208" s="29">
        <v>6</v>
      </c>
      <c r="AA208" s="29">
        <v>1</v>
      </c>
      <c r="AB208" s="26">
        <v>44424</v>
      </c>
      <c r="AC208" s="30">
        <v>4500000</v>
      </c>
      <c r="AD208" s="30">
        <v>500000</v>
      </c>
      <c r="AE208" s="30">
        <v>0</v>
      </c>
      <c r="AF208" s="30">
        <v>818400</v>
      </c>
      <c r="AG208" s="30">
        <f t="shared" si="61"/>
        <v>818400</v>
      </c>
      <c r="AH208" s="30">
        <v>0</v>
      </c>
      <c r="AI208" s="30">
        <f t="shared" si="62"/>
        <v>5818400</v>
      </c>
      <c r="AJ208" s="30">
        <f t="shared" si="63"/>
        <v>3375000</v>
      </c>
      <c r="AK208" s="30">
        <f t="shared" si="64"/>
        <v>375000</v>
      </c>
      <c r="AL208" s="30">
        <f t="shared" si="65"/>
        <v>0</v>
      </c>
      <c r="AM208" s="30">
        <f t="shared" si="66"/>
        <v>818400</v>
      </c>
      <c r="AN208" s="30">
        <f t="shared" si="67"/>
        <v>818400</v>
      </c>
      <c r="AO208" s="30">
        <f t="shared" si="68"/>
        <v>0</v>
      </c>
      <c r="AP208" s="30">
        <f t="shared" si="69"/>
        <v>4568400</v>
      </c>
      <c r="AQ208" s="30">
        <f t="shared" si="70"/>
        <v>0</v>
      </c>
      <c r="AR208" s="26" t="s">
        <v>79</v>
      </c>
      <c r="AS208" s="26" t="s">
        <v>80</v>
      </c>
      <c r="AT208" s="26"/>
      <c r="AU208" s="26" t="s">
        <v>80</v>
      </c>
      <c r="AV208" s="26" t="s">
        <v>141</v>
      </c>
      <c r="AW208" s="26" t="s">
        <v>80</v>
      </c>
      <c r="AX208" s="26" t="s">
        <v>82</v>
      </c>
      <c r="AY208" s="26" t="s">
        <v>82</v>
      </c>
      <c r="AZ208" s="26" t="s">
        <v>80</v>
      </c>
      <c r="BA208" s="26" t="s">
        <v>84</v>
      </c>
      <c r="BB208" s="26" t="s">
        <v>85</v>
      </c>
      <c r="BC208" s="26" t="str">
        <f t="shared" si="71"/>
        <v>C</v>
      </c>
      <c r="BD208" s="26" t="str">
        <f t="shared" ca="1" si="72"/>
        <v>35 Th,6 Bln,12 Hr</v>
      </c>
      <c r="BE208" s="29">
        <f t="shared" ca="1" si="73"/>
        <v>35</v>
      </c>
      <c r="BF208" s="29">
        <f t="shared" ca="1" si="74"/>
        <v>6</v>
      </c>
      <c r="BG208" s="29">
        <f t="shared" ca="1" si="75"/>
        <v>12</v>
      </c>
      <c r="BH208" s="26" t="str">
        <f t="shared" ca="1" si="76"/>
        <v>4 Th,1 Bln,23 Hr</v>
      </c>
      <c r="BI208" s="24">
        <f t="shared" ca="1" si="77"/>
        <v>4</v>
      </c>
      <c r="BJ208" s="24">
        <f t="shared" ca="1" si="78"/>
        <v>1</v>
      </c>
      <c r="BK208" s="26" t="str">
        <f t="shared" ca="1" si="79"/>
        <v>4 Th,1 Bln,23 Hr</v>
      </c>
      <c r="BL208" s="4" t="str">
        <f>VLOOKUP(C208,[1]dbase!$C$3:$AW$827,38,FALSE)</f>
        <v>-</v>
      </c>
    </row>
    <row r="209" spans="1:64" x14ac:dyDescent="0.25">
      <c r="A209" s="24">
        <f t="shared" si="60"/>
        <v>206</v>
      </c>
      <c r="B209" s="31" t="s">
        <v>1056</v>
      </c>
      <c r="C209" s="24">
        <v>696233</v>
      </c>
      <c r="D209" s="24" t="s">
        <v>597</v>
      </c>
      <c r="E209" s="26">
        <v>25343</v>
      </c>
      <c r="F209" s="24" t="s">
        <v>65</v>
      </c>
      <c r="G209" s="24" t="s">
        <v>66</v>
      </c>
      <c r="H209" s="24" t="s">
        <v>133</v>
      </c>
      <c r="I209" s="24" t="s">
        <v>1057</v>
      </c>
      <c r="J209" s="27" t="s">
        <v>1058</v>
      </c>
      <c r="K209" s="24"/>
      <c r="L209" s="24"/>
      <c r="M209" s="24" t="s">
        <v>70</v>
      </c>
      <c r="N209" s="24" t="s">
        <v>254</v>
      </c>
      <c r="O209" s="24"/>
      <c r="P209" s="24" t="s">
        <v>80</v>
      </c>
      <c r="Q209" s="26">
        <v>43374</v>
      </c>
      <c r="R209" s="26">
        <v>43374</v>
      </c>
      <c r="S209" s="26" t="s">
        <v>90</v>
      </c>
      <c r="T209" s="28" t="s">
        <v>138</v>
      </c>
      <c r="U209" s="28" t="s">
        <v>138</v>
      </c>
      <c r="V209" s="26">
        <v>44105</v>
      </c>
      <c r="W209" s="28" t="s">
        <v>139</v>
      </c>
      <c r="X209" s="28" t="s">
        <v>140</v>
      </c>
      <c r="Y209" s="26" t="s">
        <v>78</v>
      </c>
      <c r="Z209" s="29">
        <v>6</v>
      </c>
      <c r="AA209" s="29">
        <v>2</v>
      </c>
      <c r="AB209" s="26">
        <v>44424</v>
      </c>
      <c r="AC209" s="30">
        <v>4900000</v>
      </c>
      <c r="AD209" s="30">
        <v>544444</v>
      </c>
      <c r="AE209" s="30">
        <v>0</v>
      </c>
      <c r="AF209" s="30">
        <v>1229861.138888889</v>
      </c>
      <c r="AG209" s="30">
        <f t="shared" si="61"/>
        <v>1229861.138888889</v>
      </c>
      <c r="AH209" s="30">
        <v>0</v>
      </c>
      <c r="AI209" s="30">
        <f t="shared" si="62"/>
        <v>6674305.138888889</v>
      </c>
      <c r="AJ209" s="30">
        <f t="shared" si="63"/>
        <v>2450000</v>
      </c>
      <c r="AK209" s="30">
        <f t="shared" si="64"/>
        <v>0</v>
      </c>
      <c r="AL209" s="30">
        <f t="shared" si="65"/>
        <v>0</v>
      </c>
      <c r="AM209" s="30">
        <f t="shared" si="66"/>
        <v>0</v>
      </c>
      <c r="AN209" s="30">
        <f t="shared" si="67"/>
        <v>0</v>
      </c>
      <c r="AO209" s="30">
        <f t="shared" si="68"/>
        <v>0</v>
      </c>
      <c r="AP209" s="30">
        <f t="shared" si="69"/>
        <v>2450000</v>
      </c>
      <c r="AQ209" s="30">
        <f t="shared" si="70"/>
        <v>1922100</v>
      </c>
      <c r="AR209" s="26" t="s">
        <v>79</v>
      </c>
      <c r="AS209" s="26" t="s">
        <v>114</v>
      </c>
      <c r="AT209" s="24" t="s">
        <v>172</v>
      </c>
      <c r="AU209" s="26">
        <v>44433</v>
      </c>
      <c r="AV209" s="26" t="s">
        <v>141</v>
      </c>
      <c r="AW209" s="26" t="s">
        <v>80</v>
      </c>
      <c r="AX209" s="26" t="s">
        <v>82</v>
      </c>
      <c r="AY209" s="26" t="s">
        <v>82</v>
      </c>
      <c r="AZ209" s="26" t="s">
        <v>80</v>
      </c>
      <c r="BA209" s="26" t="s">
        <v>84</v>
      </c>
      <c r="BB209" s="26" t="s">
        <v>85</v>
      </c>
      <c r="BC209" s="26" t="str">
        <f t="shared" si="71"/>
        <v>F</v>
      </c>
      <c r="BD209" s="26" t="str">
        <f t="shared" ca="1" si="72"/>
        <v>53 Th,6 Bln,4 Hr</v>
      </c>
      <c r="BE209" s="29">
        <f t="shared" ca="1" si="73"/>
        <v>53</v>
      </c>
      <c r="BF209" s="29">
        <f t="shared" ca="1" si="74"/>
        <v>6</v>
      </c>
      <c r="BG209" s="29">
        <f t="shared" ca="1" si="75"/>
        <v>4</v>
      </c>
      <c r="BH209" s="26" t="str">
        <f t="shared" ca="1" si="76"/>
        <v>4 Th,1 Bln,23 Hr</v>
      </c>
      <c r="BI209" s="24">
        <f t="shared" ca="1" si="77"/>
        <v>4</v>
      </c>
      <c r="BJ209" s="24">
        <f t="shared" ca="1" si="78"/>
        <v>1</v>
      </c>
      <c r="BK209" s="26" t="str">
        <f t="shared" ca="1" si="79"/>
        <v>4 Th,1 Bln,23 Hr</v>
      </c>
      <c r="BL209" s="4" t="str">
        <f>VLOOKUP(C209,[1]dbase!$C$3:$AW$827,38,FALSE)</f>
        <v>H</v>
      </c>
    </row>
    <row r="210" spans="1:64" x14ac:dyDescent="0.25">
      <c r="A210" s="24">
        <f t="shared" si="60"/>
        <v>207</v>
      </c>
      <c r="B210" s="31" t="s">
        <v>1059</v>
      </c>
      <c r="C210" s="24">
        <v>846228</v>
      </c>
      <c r="D210" s="24" t="s">
        <v>174</v>
      </c>
      <c r="E210" s="26">
        <v>31005</v>
      </c>
      <c r="F210" s="24" t="s">
        <v>65</v>
      </c>
      <c r="G210" s="24" t="s">
        <v>66</v>
      </c>
      <c r="H210" s="24" t="s">
        <v>88</v>
      </c>
      <c r="I210" s="24" t="s">
        <v>1060</v>
      </c>
      <c r="J210" s="27" t="s">
        <v>1061</v>
      </c>
      <c r="K210" s="24"/>
      <c r="L210" s="24"/>
      <c r="M210" s="24" t="s">
        <v>109</v>
      </c>
      <c r="N210" s="24" t="s">
        <v>80</v>
      </c>
      <c r="O210" s="24"/>
      <c r="P210" s="24" t="s">
        <v>80</v>
      </c>
      <c r="Q210" s="26">
        <v>43374</v>
      </c>
      <c r="R210" s="26">
        <v>43374</v>
      </c>
      <c r="S210" s="26" t="s">
        <v>90</v>
      </c>
      <c r="T210" s="28" t="s">
        <v>138</v>
      </c>
      <c r="U210" s="28" t="s">
        <v>138</v>
      </c>
      <c r="V210" s="26">
        <v>44105</v>
      </c>
      <c r="W210" s="28" t="s">
        <v>139</v>
      </c>
      <c r="X210" s="28" t="s">
        <v>140</v>
      </c>
      <c r="Y210" s="26" t="s">
        <v>78</v>
      </c>
      <c r="Z210" s="29">
        <v>6</v>
      </c>
      <c r="AA210" s="29">
        <v>1</v>
      </c>
      <c r="AB210" s="26">
        <v>44424</v>
      </c>
      <c r="AC210" s="30">
        <v>4500000</v>
      </c>
      <c r="AD210" s="30">
        <v>500000</v>
      </c>
      <c r="AE210" s="30">
        <v>0</v>
      </c>
      <c r="AF210" s="30">
        <v>818400</v>
      </c>
      <c r="AG210" s="30">
        <f t="shared" si="61"/>
        <v>818400</v>
      </c>
      <c r="AH210" s="30">
        <v>0</v>
      </c>
      <c r="AI210" s="30">
        <f t="shared" si="62"/>
        <v>5818400</v>
      </c>
      <c r="AJ210" s="30">
        <f t="shared" si="63"/>
        <v>3375000</v>
      </c>
      <c r="AK210" s="30">
        <f t="shared" si="64"/>
        <v>375000</v>
      </c>
      <c r="AL210" s="30">
        <f t="shared" si="65"/>
        <v>0</v>
      </c>
      <c r="AM210" s="30">
        <f t="shared" si="66"/>
        <v>818400</v>
      </c>
      <c r="AN210" s="30">
        <f t="shared" si="67"/>
        <v>818400</v>
      </c>
      <c r="AO210" s="30">
        <f t="shared" si="68"/>
        <v>0</v>
      </c>
      <c r="AP210" s="30">
        <f t="shared" si="69"/>
        <v>4568400</v>
      </c>
      <c r="AQ210" s="30">
        <f t="shared" si="70"/>
        <v>0</v>
      </c>
      <c r="AR210" s="26" t="s">
        <v>79</v>
      </c>
      <c r="AS210" s="26" t="s">
        <v>80</v>
      </c>
      <c r="AT210" s="26"/>
      <c r="AU210" s="26" t="s">
        <v>80</v>
      </c>
      <c r="AV210" s="26" t="s">
        <v>141</v>
      </c>
      <c r="AW210" s="26" t="s">
        <v>80</v>
      </c>
      <c r="AX210" s="26" t="s">
        <v>82</v>
      </c>
      <c r="AY210" s="26" t="s">
        <v>82</v>
      </c>
      <c r="AZ210" s="26" t="s">
        <v>80</v>
      </c>
      <c r="BA210" s="26" t="s">
        <v>84</v>
      </c>
      <c r="BB210" s="26" t="s">
        <v>85</v>
      </c>
      <c r="BC210" s="26" t="str">
        <f t="shared" si="71"/>
        <v>C</v>
      </c>
      <c r="BD210" s="26" t="str">
        <f t="shared" ca="1" si="72"/>
        <v>38 Th,0 Bln,5 Hr</v>
      </c>
      <c r="BE210" s="29">
        <f t="shared" ca="1" si="73"/>
        <v>38</v>
      </c>
      <c r="BF210" s="29">
        <f t="shared" ca="1" si="74"/>
        <v>0</v>
      </c>
      <c r="BG210" s="29">
        <f t="shared" ca="1" si="75"/>
        <v>5</v>
      </c>
      <c r="BH210" s="26" t="str">
        <f t="shared" ca="1" si="76"/>
        <v>4 Th,1 Bln,23 Hr</v>
      </c>
      <c r="BI210" s="24">
        <f t="shared" ca="1" si="77"/>
        <v>4</v>
      </c>
      <c r="BJ210" s="24">
        <f t="shared" ca="1" si="78"/>
        <v>1</v>
      </c>
      <c r="BK210" s="26" t="str">
        <f t="shared" ca="1" si="79"/>
        <v>4 Th,1 Bln,23 Hr</v>
      </c>
      <c r="BL210" s="4" t="str">
        <f>VLOOKUP(C210,[1]dbase!$C$3:$AW$827,38,FALSE)</f>
        <v>-</v>
      </c>
    </row>
    <row r="211" spans="1:64" x14ac:dyDescent="0.25">
      <c r="A211" s="24">
        <f t="shared" si="60"/>
        <v>208</v>
      </c>
      <c r="B211" s="31" t="s">
        <v>1062</v>
      </c>
      <c r="C211" s="24">
        <v>795581</v>
      </c>
      <c r="D211" s="24" t="s">
        <v>87</v>
      </c>
      <c r="E211" s="26">
        <v>29185</v>
      </c>
      <c r="F211" s="24" t="s">
        <v>65</v>
      </c>
      <c r="G211" s="24" t="s">
        <v>66</v>
      </c>
      <c r="H211" s="24" t="s">
        <v>67</v>
      </c>
      <c r="I211" s="24" t="s">
        <v>1063</v>
      </c>
      <c r="J211" s="27"/>
      <c r="K211" s="24"/>
      <c r="L211" s="24"/>
      <c r="M211" s="24" t="s">
        <v>109</v>
      </c>
      <c r="N211" s="24" t="s">
        <v>489</v>
      </c>
      <c r="O211" s="24"/>
      <c r="P211" s="24">
        <v>1996</v>
      </c>
      <c r="Q211" s="26">
        <v>41593</v>
      </c>
      <c r="R211" s="26">
        <v>42005</v>
      </c>
      <c r="S211" s="26" t="s">
        <v>90</v>
      </c>
      <c r="T211" s="28" t="s">
        <v>1064</v>
      </c>
      <c r="U211" s="28" t="s">
        <v>1064</v>
      </c>
      <c r="V211" s="26" t="s">
        <v>80</v>
      </c>
      <c r="W211" s="28" t="s">
        <v>145</v>
      </c>
      <c r="X211" s="28" t="s">
        <v>146</v>
      </c>
      <c r="Y211" s="26" t="s">
        <v>78</v>
      </c>
      <c r="Z211" s="29">
        <v>6</v>
      </c>
      <c r="AA211" s="29">
        <v>1</v>
      </c>
      <c r="AB211" s="26">
        <v>44424</v>
      </c>
      <c r="AC211" s="30">
        <v>4500000</v>
      </c>
      <c r="AD211" s="30">
        <v>500000</v>
      </c>
      <c r="AE211" s="30">
        <v>699100</v>
      </c>
      <c r="AF211" s="30">
        <v>152000</v>
      </c>
      <c r="AG211" s="30">
        <f t="shared" si="61"/>
        <v>851100</v>
      </c>
      <c r="AH211" s="30">
        <v>0</v>
      </c>
      <c r="AI211" s="30">
        <f t="shared" si="62"/>
        <v>5851100</v>
      </c>
      <c r="AJ211" s="30">
        <f t="shared" si="63"/>
        <v>3375000</v>
      </c>
      <c r="AK211" s="30">
        <f t="shared" si="64"/>
        <v>375000</v>
      </c>
      <c r="AL211" s="30">
        <f t="shared" si="65"/>
        <v>699100</v>
      </c>
      <c r="AM211" s="30">
        <f t="shared" si="66"/>
        <v>152000</v>
      </c>
      <c r="AN211" s="30">
        <f t="shared" si="67"/>
        <v>851100</v>
      </c>
      <c r="AO211" s="30">
        <f t="shared" si="68"/>
        <v>0</v>
      </c>
      <c r="AP211" s="30">
        <f t="shared" si="69"/>
        <v>4601100</v>
      </c>
      <c r="AQ211" s="30">
        <f t="shared" si="70"/>
        <v>0</v>
      </c>
      <c r="AR211" s="26" t="s">
        <v>79</v>
      </c>
      <c r="AS211" s="26" t="s">
        <v>80</v>
      </c>
      <c r="AT211" s="26"/>
      <c r="AU211" s="26" t="s">
        <v>80</v>
      </c>
      <c r="AV211" s="26" t="s">
        <v>147</v>
      </c>
      <c r="AW211" s="26" t="s">
        <v>80</v>
      </c>
      <c r="AX211" s="26" t="s">
        <v>82</v>
      </c>
      <c r="AY211" s="26" t="s">
        <v>82</v>
      </c>
      <c r="AZ211" s="26" t="s">
        <v>80</v>
      </c>
      <c r="BA211" s="26" t="s">
        <v>84</v>
      </c>
      <c r="BB211" s="26" t="s">
        <v>85</v>
      </c>
      <c r="BC211" s="26" t="str">
        <f t="shared" si="71"/>
        <v>C</v>
      </c>
      <c r="BD211" s="26" t="str">
        <f t="shared" ca="1" si="72"/>
        <v>42 Th,11 Bln,29 Hr</v>
      </c>
      <c r="BE211" s="29">
        <f t="shared" ca="1" si="73"/>
        <v>42</v>
      </c>
      <c r="BF211" s="29">
        <f t="shared" ca="1" si="74"/>
        <v>11</v>
      </c>
      <c r="BG211" s="29">
        <f t="shared" ca="1" si="75"/>
        <v>29</v>
      </c>
      <c r="BH211" s="26" t="str">
        <f t="shared" ca="1" si="76"/>
        <v>9 Th,0 Bln,9 Hr</v>
      </c>
      <c r="BI211" s="24">
        <f t="shared" ca="1" si="77"/>
        <v>9</v>
      </c>
      <c r="BJ211" s="24">
        <f t="shared" ca="1" si="78"/>
        <v>0</v>
      </c>
      <c r="BK211" s="26" t="str">
        <f t="shared" ca="1" si="79"/>
        <v>7 Th,10 Bln,23 Hr</v>
      </c>
      <c r="BL211" s="4" t="str">
        <f>VLOOKUP(C211,[1]dbase!$C$3:$AW$827,38,FALSE)</f>
        <v>-</v>
      </c>
    </row>
    <row r="212" spans="1:64" x14ac:dyDescent="0.25">
      <c r="A212" s="24">
        <f t="shared" si="60"/>
        <v>209</v>
      </c>
      <c r="B212" s="31" t="s">
        <v>1065</v>
      </c>
      <c r="C212" s="24">
        <v>895771</v>
      </c>
      <c r="D212" s="24" t="s">
        <v>166</v>
      </c>
      <c r="E212" s="26">
        <v>32725</v>
      </c>
      <c r="F212" s="24" t="s">
        <v>65</v>
      </c>
      <c r="G212" s="24" t="s">
        <v>66</v>
      </c>
      <c r="H212" s="24" t="s">
        <v>88</v>
      </c>
      <c r="I212" s="24" t="s">
        <v>1066</v>
      </c>
      <c r="J212" s="27" t="s">
        <v>1067</v>
      </c>
      <c r="K212" s="24" t="s">
        <v>1068</v>
      </c>
      <c r="L212" s="24"/>
      <c r="M212" s="24" t="s">
        <v>70</v>
      </c>
      <c r="N212" s="24" t="s">
        <v>1069</v>
      </c>
      <c r="O212" s="24"/>
      <c r="P212" s="24">
        <v>2012</v>
      </c>
      <c r="Q212" s="26">
        <v>42932</v>
      </c>
      <c r="R212" s="26">
        <v>43175</v>
      </c>
      <c r="S212" s="26" t="s">
        <v>90</v>
      </c>
      <c r="T212" s="28" t="s">
        <v>1070</v>
      </c>
      <c r="U212" s="28" t="s">
        <v>1070</v>
      </c>
      <c r="V212" s="26">
        <v>44181</v>
      </c>
      <c r="W212" s="28" t="s">
        <v>1071</v>
      </c>
      <c r="X212" s="28" t="s">
        <v>295</v>
      </c>
      <c r="Y212" s="26" t="s">
        <v>103</v>
      </c>
      <c r="Z212" s="29">
        <v>6</v>
      </c>
      <c r="AA212" s="29">
        <v>1</v>
      </c>
      <c r="AB212" s="26">
        <v>44424</v>
      </c>
      <c r="AC212" s="30">
        <v>4500000</v>
      </c>
      <c r="AD212" s="30">
        <v>500000</v>
      </c>
      <c r="AE212" s="30">
        <v>495100</v>
      </c>
      <c r="AF212" s="30">
        <v>152000</v>
      </c>
      <c r="AG212" s="30">
        <f t="shared" si="61"/>
        <v>647100</v>
      </c>
      <c r="AH212" s="30">
        <v>0</v>
      </c>
      <c r="AI212" s="30">
        <f t="shared" si="62"/>
        <v>5647100</v>
      </c>
      <c r="AJ212" s="30">
        <f t="shared" si="63"/>
        <v>2250000</v>
      </c>
      <c r="AK212" s="30">
        <f t="shared" si="64"/>
        <v>0</v>
      </c>
      <c r="AL212" s="30">
        <f t="shared" si="65"/>
        <v>0</v>
      </c>
      <c r="AM212" s="30">
        <f t="shared" si="66"/>
        <v>0</v>
      </c>
      <c r="AN212" s="30">
        <f t="shared" si="67"/>
        <v>0</v>
      </c>
      <c r="AO212" s="30">
        <f t="shared" si="68"/>
        <v>0</v>
      </c>
      <c r="AP212" s="30">
        <f t="shared" si="69"/>
        <v>2250000</v>
      </c>
      <c r="AQ212" s="30">
        <f t="shared" si="70"/>
        <v>2122100</v>
      </c>
      <c r="AR212" s="26" t="s">
        <v>79</v>
      </c>
      <c r="AS212" s="26" t="s">
        <v>114</v>
      </c>
      <c r="AT212" s="24" t="s">
        <v>172</v>
      </c>
      <c r="AU212" s="26">
        <v>44433</v>
      </c>
      <c r="AV212" s="26" t="s">
        <v>296</v>
      </c>
      <c r="AW212" s="26" t="s">
        <v>80</v>
      </c>
      <c r="AX212" s="26" t="s">
        <v>105</v>
      </c>
      <c r="AY212" s="26" t="s">
        <v>105</v>
      </c>
      <c r="AZ212" s="26" t="s">
        <v>80</v>
      </c>
      <c r="BA212" s="26" t="s">
        <v>84</v>
      </c>
      <c r="BB212" s="26" t="s">
        <v>106</v>
      </c>
      <c r="BC212" s="26" t="str">
        <f t="shared" si="71"/>
        <v>F</v>
      </c>
      <c r="BD212" s="26" t="str">
        <f t="shared" ca="1" si="72"/>
        <v>33 Th,3 Bln,19 Hr</v>
      </c>
      <c r="BE212" s="29">
        <f t="shared" ca="1" si="73"/>
        <v>33</v>
      </c>
      <c r="BF212" s="29">
        <f t="shared" ca="1" si="74"/>
        <v>3</v>
      </c>
      <c r="BG212" s="29">
        <f t="shared" ca="1" si="75"/>
        <v>19</v>
      </c>
      <c r="BH212" s="26" t="str">
        <f t="shared" ca="1" si="76"/>
        <v>5 Th,4 Bln,8 Hr</v>
      </c>
      <c r="BI212" s="24">
        <f t="shared" ca="1" si="77"/>
        <v>5</v>
      </c>
      <c r="BJ212" s="24">
        <f t="shared" ca="1" si="78"/>
        <v>4</v>
      </c>
      <c r="BK212" s="26" t="str">
        <f t="shared" ca="1" si="79"/>
        <v>4 Th,8 Bln,8 Hr</v>
      </c>
      <c r="BL212" s="4" t="str">
        <f>VLOOKUP(C212,[1]dbase!$C$3:$AW$827,38,FALSE)</f>
        <v>H</v>
      </c>
    </row>
    <row r="213" spans="1:64" x14ac:dyDescent="0.25">
      <c r="A213" s="24">
        <f t="shared" si="60"/>
        <v>210</v>
      </c>
      <c r="B213" s="33" t="s">
        <v>1072</v>
      </c>
      <c r="C213" s="24">
        <v>895663</v>
      </c>
      <c r="D213" s="24" t="s">
        <v>354</v>
      </c>
      <c r="E213" s="26">
        <v>32830</v>
      </c>
      <c r="F213" s="24" t="s">
        <v>65</v>
      </c>
      <c r="G213" s="24" t="s">
        <v>66</v>
      </c>
      <c r="H213" s="24" t="s">
        <v>67</v>
      </c>
      <c r="I213" s="24" t="s">
        <v>1073</v>
      </c>
      <c r="J213" s="27" t="s">
        <v>1074</v>
      </c>
      <c r="K213" s="24" t="s">
        <v>1075</v>
      </c>
      <c r="L213" s="24"/>
      <c r="M213" s="24" t="s">
        <v>70</v>
      </c>
      <c r="N213" s="24" t="s">
        <v>71</v>
      </c>
      <c r="O213" s="24"/>
      <c r="P213" s="24">
        <v>2013</v>
      </c>
      <c r="Q213" s="26">
        <v>42416</v>
      </c>
      <c r="R213" s="26">
        <v>42614</v>
      </c>
      <c r="S213" s="26" t="s">
        <v>90</v>
      </c>
      <c r="T213" s="28" t="s">
        <v>1076</v>
      </c>
      <c r="U213" s="28" t="s">
        <v>1076</v>
      </c>
      <c r="V213" s="26">
        <v>44760</v>
      </c>
      <c r="W213" s="28" t="s">
        <v>1077</v>
      </c>
      <c r="X213" s="28" t="s">
        <v>113</v>
      </c>
      <c r="Y213" s="26" t="s">
        <v>78</v>
      </c>
      <c r="Z213" s="29">
        <v>4</v>
      </c>
      <c r="AA213" s="34">
        <v>4</v>
      </c>
      <c r="AB213" s="26">
        <v>44424</v>
      </c>
      <c r="AC213" s="30">
        <v>6900000</v>
      </c>
      <c r="AD213" s="30">
        <v>766667</v>
      </c>
      <c r="AE213" s="30">
        <v>1089508.333333333</v>
      </c>
      <c r="AF213" s="30">
        <v>-377770</v>
      </c>
      <c r="AG213" s="30">
        <f t="shared" si="61"/>
        <v>711738.33333333302</v>
      </c>
      <c r="AH213" s="30">
        <v>2079770</v>
      </c>
      <c r="AI213" s="30">
        <f t="shared" si="62"/>
        <v>10458175.333333332</v>
      </c>
      <c r="AJ213" s="30">
        <f t="shared" si="63"/>
        <v>5175000</v>
      </c>
      <c r="AK213" s="30">
        <f t="shared" si="64"/>
        <v>575000.25</v>
      </c>
      <c r="AL213" s="30">
        <f t="shared" si="65"/>
        <v>1089508.333333333</v>
      </c>
      <c r="AM213" s="30">
        <f t="shared" si="66"/>
        <v>-377770</v>
      </c>
      <c r="AN213" s="30">
        <f t="shared" si="67"/>
        <v>711738.33333333302</v>
      </c>
      <c r="AO213" s="30">
        <f t="shared" si="68"/>
        <v>1039885</v>
      </c>
      <c r="AP213" s="30">
        <f t="shared" si="69"/>
        <v>7501623.583333333</v>
      </c>
      <c r="AQ213" s="30">
        <f t="shared" si="70"/>
        <v>0</v>
      </c>
      <c r="AR213" s="26" t="s">
        <v>79</v>
      </c>
      <c r="AS213" s="26" t="s">
        <v>80</v>
      </c>
      <c r="AT213" s="26"/>
      <c r="AU213" s="26" t="s">
        <v>80</v>
      </c>
      <c r="AV213" s="26" t="s">
        <v>116</v>
      </c>
      <c r="AW213" s="26" t="s">
        <v>117</v>
      </c>
      <c r="AX213" s="26" t="s">
        <v>83</v>
      </c>
      <c r="AY213" s="26" t="s">
        <v>83</v>
      </c>
      <c r="AZ213" s="26" t="s">
        <v>80</v>
      </c>
      <c r="BA213" s="26" t="s">
        <v>84</v>
      </c>
      <c r="BB213" s="26" t="s">
        <v>85</v>
      </c>
      <c r="BC213" s="26" t="str">
        <f t="shared" si="71"/>
        <v>F</v>
      </c>
      <c r="BD213" s="26" t="str">
        <f t="shared" ca="1" si="72"/>
        <v>33 Th,0 Bln,6 Hr</v>
      </c>
      <c r="BE213" s="29">
        <f t="shared" ca="1" si="73"/>
        <v>33</v>
      </c>
      <c r="BF213" s="29">
        <f t="shared" ca="1" si="74"/>
        <v>0</v>
      </c>
      <c r="BG213" s="29">
        <f t="shared" ca="1" si="75"/>
        <v>6</v>
      </c>
      <c r="BH213" s="26" t="str">
        <f t="shared" ca="1" si="76"/>
        <v>6 Th,9 Bln,8 Hr</v>
      </c>
      <c r="BI213" s="24">
        <f t="shared" ca="1" si="77"/>
        <v>6</v>
      </c>
      <c r="BJ213" s="24">
        <f t="shared" ca="1" si="78"/>
        <v>9</v>
      </c>
      <c r="BK213" s="26" t="str">
        <f t="shared" ca="1" si="79"/>
        <v>6 Th,2 Bln,23 Hr</v>
      </c>
      <c r="BL213" s="4" t="str">
        <f>VLOOKUP(C213,[1]dbase!$C$3:$AW$827,38,FALSE)</f>
        <v>-</v>
      </c>
    </row>
    <row r="214" spans="1:64" x14ac:dyDescent="0.25">
      <c r="A214" s="24">
        <f t="shared" si="60"/>
        <v>211</v>
      </c>
      <c r="B214" s="31" t="s">
        <v>1078</v>
      </c>
      <c r="C214" s="24">
        <v>766071</v>
      </c>
      <c r="D214" s="24" t="s">
        <v>1079</v>
      </c>
      <c r="E214" s="26">
        <v>28093</v>
      </c>
      <c r="F214" s="24" t="s">
        <v>65</v>
      </c>
      <c r="G214" s="24" t="s">
        <v>66</v>
      </c>
      <c r="H214" s="24" t="s">
        <v>133</v>
      </c>
      <c r="I214" s="24" t="s">
        <v>1080</v>
      </c>
      <c r="J214" s="27" t="s">
        <v>1081</v>
      </c>
      <c r="K214" s="24"/>
      <c r="L214" s="24"/>
      <c r="M214" s="24" t="s">
        <v>109</v>
      </c>
      <c r="N214" s="24" t="s">
        <v>80</v>
      </c>
      <c r="O214" s="24"/>
      <c r="P214" s="24" t="s">
        <v>80</v>
      </c>
      <c r="Q214" s="26">
        <v>43374</v>
      </c>
      <c r="R214" s="26">
        <v>43374</v>
      </c>
      <c r="S214" s="26" t="s">
        <v>90</v>
      </c>
      <c r="T214" s="28" t="s">
        <v>261</v>
      </c>
      <c r="U214" s="28" t="s">
        <v>261</v>
      </c>
      <c r="V214" s="26">
        <v>44105</v>
      </c>
      <c r="W214" s="28" t="s">
        <v>139</v>
      </c>
      <c r="X214" s="28" t="s">
        <v>140</v>
      </c>
      <c r="Y214" s="26" t="s">
        <v>78</v>
      </c>
      <c r="Z214" s="29">
        <v>6</v>
      </c>
      <c r="AA214" s="29">
        <v>1</v>
      </c>
      <c r="AB214" s="26">
        <v>44424</v>
      </c>
      <c r="AC214" s="30">
        <v>4500000</v>
      </c>
      <c r="AD214" s="30">
        <v>500000</v>
      </c>
      <c r="AE214" s="30">
        <v>0</v>
      </c>
      <c r="AF214" s="30">
        <v>261200</v>
      </c>
      <c r="AG214" s="30">
        <f t="shared" si="61"/>
        <v>261200</v>
      </c>
      <c r="AH214" s="30">
        <v>0</v>
      </c>
      <c r="AI214" s="30">
        <f t="shared" si="62"/>
        <v>5261200</v>
      </c>
      <c r="AJ214" s="30">
        <f t="shared" si="63"/>
        <v>3375000</v>
      </c>
      <c r="AK214" s="30">
        <f t="shared" si="64"/>
        <v>375000</v>
      </c>
      <c r="AL214" s="30">
        <f t="shared" si="65"/>
        <v>0</v>
      </c>
      <c r="AM214" s="30">
        <f t="shared" si="66"/>
        <v>261200</v>
      </c>
      <c r="AN214" s="30">
        <f t="shared" si="67"/>
        <v>261200</v>
      </c>
      <c r="AO214" s="30">
        <f t="shared" si="68"/>
        <v>0</v>
      </c>
      <c r="AP214" s="30">
        <f t="shared" si="69"/>
        <v>4011200</v>
      </c>
      <c r="AQ214" s="30">
        <f t="shared" si="70"/>
        <v>360900</v>
      </c>
      <c r="AR214" s="26" t="s">
        <v>79</v>
      </c>
      <c r="AS214" s="26" t="s">
        <v>80</v>
      </c>
      <c r="AT214" s="26"/>
      <c r="AU214" s="26" t="s">
        <v>80</v>
      </c>
      <c r="AV214" s="26" t="s">
        <v>141</v>
      </c>
      <c r="AW214" s="26" t="s">
        <v>80</v>
      </c>
      <c r="AX214" s="26" t="s">
        <v>82</v>
      </c>
      <c r="AY214" s="26" t="s">
        <v>82</v>
      </c>
      <c r="AZ214" s="26" t="s">
        <v>80</v>
      </c>
      <c r="BA214" s="26" t="s">
        <v>84</v>
      </c>
      <c r="BB214" s="26" t="s">
        <v>85</v>
      </c>
      <c r="BC214" s="26" t="str">
        <f t="shared" si="71"/>
        <v>C</v>
      </c>
      <c r="BD214" s="26" t="str">
        <f t="shared" ca="1" si="72"/>
        <v>45 Th,11 Bln,26 Hr</v>
      </c>
      <c r="BE214" s="29">
        <f t="shared" ca="1" si="73"/>
        <v>45</v>
      </c>
      <c r="BF214" s="29">
        <f t="shared" ca="1" si="74"/>
        <v>11</v>
      </c>
      <c r="BG214" s="29">
        <f t="shared" ca="1" si="75"/>
        <v>26</v>
      </c>
      <c r="BH214" s="26" t="str">
        <f t="shared" ca="1" si="76"/>
        <v>4 Th,1 Bln,23 Hr</v>
      </c>
      <c r="BI214" s="24">
        <f t="shared" ca="1" si="77"/>
        <v>4</v>
      </c>
      <c r="BJ214" s="24">
        <f t="shared" ca="1" si="78"/>
        <v>1</v>
      </c>
      <c r="BK214" s="26" t="str">
        <f t="shared" ca="1" si="79"/>
        <v>4 Th,1 Bln,23 Hr</v>
      </c>
      <c r="BL214" s="4" t="str">
        <f>VLOOKUP(C214,[1]dbase!$C$3:$AW$827,38,FALSE)</f>
        <v>-</v>
      </c>
    </row>
    <row r="215" spans="1:64" x14ac:dyDescent="0.25">
      <c r="A215" s="24">
        <f t="shared" si="60"/>
        <v>212</v>
      </c>
      <c r="B215" s="31" t="s">
        <v>1082</v>
      </c>
      <c r="C215" s="24">
        <v>935876</v>
      </c>
      <c r="D215" s="24" t="s">
        <v>1083</v>
      </c>
      <c r="E215" s="26">
        <v>34285</v>
      </c>
      <c r="F215" s="24" t="s">
        <v>167</v>
      </c>
      <c r="G215" s="24" t="s">
        <v>66</v>
      </c>
      <c r="H215" s="24" t="s">
        <v>1084</v>
      </c>
      <c r="I215" s="24" t="s">
        <v>1085</v>
      </c>
      <c r="J215" s="27" t="s">
        <v>1086</v>
      </c>
      <c r="K215" s="24"/>
      <c r="L215" s="24"/>
      <c r="M215" s="24" t="s">
        <v>307</v>
      </c>
      <c r="N215" s="24" t="s">
        <v>1087</v>
      </c>
      <c r="O215" s="24" t="s">
        <v>412</v>
      </c>
      <c r="P215" s="24">
        <v>2016</v>
      </c>
      <c r="Q215" s="26">
        <v>43313</v>
      </c>
      <c r="R215" s="26">
        <v>43617</v>
      </c>
      <c r="S215" s="26" t="s">
        <v>213</v>
      </c>
      <c r="T215" s="28" t="s">
        <v>1088</v>
      </c>
      <c r="U215" s="28" t="s">
        <v>1089</v>
      </c>
      <c r="V215" s="26">
        <v>44608</v>
      </c>
      <c r="W215" s="28" t="s">
        <v>242</v>
      </c>
      <c r="X215" s="28" t="s">
        <v>113</v>
      </c>
      <c r="Y215" s="26" t="s">
        <v>78</v>
      </c>
      <c r="Z215" s="29">
        <v>4</v>
      </c>
      <c r="AA215" s="29">
        <v>4</v>
      </c>
      <c r="AB215" s="26">
        <v>44424</v>
      </c>
      <c r="AC215" s="30">
        <v>6900000</v>
      </c>
      <c r="AD215" s="30">
        <v>766667</v>
      </c>
      <c r="AE215" s="30">
        <v>-197116.66666666698</v>
      </c>
      <c r="AF215" s="30">
        <v>-302216</v>
      </c>
      <c r="AG215" s="30">
        <f t="shared" si="61"/>
        <v>-499332.66666666698</v>
      </c>
      <c r="AH215" s="30">
        <v>1871793</v>
      </c>
      <c r="AI215" s="30">
        <f t="shared" si="62"/>
        <v>9039127.3333333321</v>
      </c>
      <c r="AJ215" s="30">
        <f t="shared" si="63"/>
        <v>3450000</v>
      </c>
      <c r="AK215" s="30">
        <f t="shared" si="64"/>
        <v>0</v>
      </c>
      <c r="AL215" s="30">
        <f t="shared" si="65"/>
        <v>0</v>
      </c>
      <c r="AM215" s="30">
        <f t="shared" si="66"/>
        <v>0</v>
      </c>
      <c r="AN215" s="30">
        <f t="shared" si="67"/>
        <v>0</v>
      </c>
      <c r="AO215" s="30">
        <f t="shared" si="68"/>
        <v>0</v>
      </c>
      <c r="AP215" s="30">
        <f t="shared" si="69"/>
        <v>3450000</v>
      </c>
      <c r="AQ215" s="30">
        <f t="shared" si="70"/>
        <v>922100</v>
      </c>
      <c r="AR215" s="26" t="s">
        <v>79</v>
      </c>
      <c r="AS215" s="32" t="s">
        <v>114</v>
      </c>
      <c r="AT215" s="32" t="s">
        <v>156</v>
      </c>
      <c r="AU215" s="32">
        <v>44743</v>
      </c>
      <c r="AV215" s="26" t="s">
        <v>116</v>
      </c>
      <c r="AW215" s="26" t="s">
        <v>210</v>
      </c>
      <c r="AX215" s="26" t="s">
        <v>83</v>
      </c>
      <c r="AY215" s="26" t="s">
        <v>83</v>
      </c>
      <c r="AZ215" s="26" t="s">
        <v>80</v>
      </c>
      <c r="BA215" s="26" t="s">
        <v>84</v>
      </c>
      <c r="BB215" s="26" t="s">
        <v>85</v>
      </c>
      <c r="BC215" s="26" t="str">
        <f t="shared" si="71"/>
        <v>E</v>
      </c>
      <c r="BD215" s="26" t="str">
        <f t="shared" ca="1" si="72"/>
        <v>29 Th,0 Bln,12 Hr</v>
      </c>
      <c r="BE215" s="29">
        <f t="shared" ca="1" si="73"/>
        <v>29</v>
      </c>
      <c r="BF215" s="29">
        <f t="shared" ca="1" si="74"/>
        <v>0</v>
      </c>
      <c r="BG215" s="29">
        <f t="shared" ca="1" si="75"/>
        <v>12</v>
      </c>
      <c r="BH215" s="26" t="str">
        <f t="shared" ca="1" si="76"/>
        <v>4 Th,3 Bln,23 Hr</v>
      </c>
      <c r="BI215" s="24">
        <f t="shared" ca="1" si="77"/>
        <v>4</v>
      </c>
      <c r="BJ215" s="24">
        <f t="shared" ca="1" si="78"/>
        <v>3</v>
      </c>
      <c r="BK215" s="26" t="str">
        <f t="shared" ca="1" si="79"/>
        <v>3 Th,5 Bln,23 Hr</v>
      </c>
      <c r="BL215" s="4" t="str">
        <f>VLOOKUP(C215,[1]dbase!$C$3:$AW$827,38,FALSE)</f>
        <v>H</v>
      </c>
    </row>
    <row r="216" spans="1:64" x14ac:dyDescent="0.25">
      <c r="A216" s="24">
        <f t="shared" si="60"/>
        <v>213</v>
      </c>
      <c r="B216" s="31" t="s">
        <v>1090</v>
      </c>
      <c r="C216" s="24">
        <v>915699</v>
      </c>
      <c r="D216" s="24" t="s">
        <v>354</v>
      </c>
      <c r="E216" s="26">
        <v>33409</v>
      </c>
      <c r="F216" s="24" t="s">
        <v>65</v>
      </c>
      <c r="G216" s="24" t="s">
        <v>66</v>
      </c>
      <c r="H216" s="24" t="s">
        <v>67</v>
      </c>
      <c r="I216" s="24" t="s">
        <v>1091</v>
      </c>
      <c r="J216" s="27"/>
      <c r="K216" s="24"/>
      <c r="L216" s="24"/>
      <c r="M216" s="24" t="s">
        <v>136</v>
      </c>
      <c r="N216" s="24" t="s">
        <v>1092</v>
      </c>
      <c r="O216" s="24" t="s">
        <v>1093</v>
      </c>
      <c r="P216" s="24">
        <v>2012</v>
      </c>
      <c r="Q216" s="26">
        <v>42888</v>
      </c>
      <c r="R216" s="26">
        <v>43116</v>
      </c>
      <c r="S216" s="26" t="s">
        <v>90</v>
      </c>
      <c r="T216" s="28" t="s">
        <v>579</v>
      </c>
      <c r="U216" s="28" t="s">
        <v>579</v>
      </c>
      <c r="V216" s="26" t="s">
        <v>80</v>
      </c>
      <c r="W216" s="28" t="s">
        <v>92</v>
      </c>
      <c r="X216" s="28" t="s">
        <v>113</v>
      </c>
      <c r="Y216" s="26" t="s">
        <v>78</v>
      </c>
      <c r="Z216" s="29">
        <v>5</v>
      </c>
      <c r="AA216" s="29">
        <v>3</v>
      </c>
      <c r="AB216" s="26">
        <v>44424</v>
      </c>
      <c r="AC216" s="30">
        <v>5900000</v>
      </c>
      <c r="AD216" s="30">
        <v>655556</v>
      </c>
      <c r="AE216" s="30">
        <v>200969.44444444403</v>
      </c>
      <c r="AF216" s="30">
        <v>566950</v>
      </c>
      <c r="AG216" s="30">
        <f t="shared" si="61"/>
        <v>767919.44444444403</v>
      </c>
      <c r="AH216" s="30">
        <v>0</v>
      </c>
      <c r="AI216" s="30">
        <f t="shared" si="62"/>
        <v>7323475.444444444</v>
      </c>
      <c r="AJ216" s="30">
        <f t="shared" si="63"/>
        <v>4425000</v>
      </c>
      <c r="AK216" s="30">
        <f t="shared" si="64"/>
        <v>491667</v>
      </c>
      <c r="AL216" s="30">
        <f t="shared" si="65"/>
        <v>200969.44444444403</v>
      </c>
      <c r="AM216" s="30">
        <f t="shared" si="66"/>
        <v>566950</v>
      </c>
      <c r="AN216" s="30">
        <f t="shared" si="67"/>
        <v>767919.44444444403</v>
      </c>
      <c r="AO216" s="30">
        <f t="shared" si="68"/>
        <v>0</v>
      </c>
      <c r="AP216" s="30">
        <f t="shared" si="69"/>
        <v>5684586.444444444</v>
      </c>
      <c r="AQ216" s="30">
        <f t="shared" si="70"/>
        <v>0</v>
      </c>
      <c r="AR216" s="26" t="s">
        <v>79</v>
      </c>
      <c r="AS216" s="26" t="s">
        <v>80</v>
      </c>
      <c r="AT216" s="26"/>
      <c r="AU216" s="26" t="s">
        <v>80</v>
      </c>
      <c r="AV216" s="26" t="s">
        <v>116</v>
      </c>
      <c r="AW216" s="26" t="s">
        <v>95</v>
      </c>
      <c r="AX216" s="26" t="s">
        <v>96</v>
      </c>
      <c r="AY216" s="26" t="s">
        <v>96</v>
      </c>
      <c r="AZ216" s="26" t="s">
        <v>80</v>
      </c>
      <c r="BA216" s="26" t="s">
        <v>84</v>
      </c>
      <c r="BB216" s="26" t="s">
        <v>85</v>
      </c>
      <c r="BC216" s="26" t="str">
        <f t="shared" si="71"/>
        <v>D</v>
      </c>
      <c r="BD216" s="26" t="str">
        <f t="shared" ca="1" si="72"/>
        <v>31 Th,5 Bln,4 Hr</v>
      </c>
      <c r="BE216" s="29">
        <f t="shared" ca="1" si="73"/>
        <v>31</v>
      </c>
      <c r="BF216" s="29">
        <f t="shared" ca="1" si="74"/>
        <v>5</v>
      </c>
      <c r="BG216" s="29">
        <f t="shared" ca="1" si="75"/>
        <v>4</v>
      </c>
      <c r="BH216" s="26" t="str">
        <f t="shared" ca="1" si="76"/>
        <v>5 Th,5 Bln,22 Hr</v>
      </c>
      <c r="BI216" s="24">
        <f t="shared" ca="1" si="77"/>
        <v>5</v>
      </c>
      <c r="BJ216" s="24">
        <f t="shared" ca="1" si="78"/>
        <v>5</v>
      </c>
      <c r="BK216" s="26" t="str">
        <f t="shared" ca="1" si="79"/>
        <v>4 Th,10 Bln,8 Hr</v>
      </c>
      <c r="BL216" s="4" t="str">
        <f>VLOOKUP(C216,[1]dbase!$C$3:$AW$827,38,FALSE)</f>
        <v>-</v>
      </c>
    </row>
    <row r="217" spans="1:64" x14ac:dyDescent="0.25">
      <c r="A217" s="24">
        <f t="shared" si="60"/>
        <v>214</v>
      </c>
      <c r="B217" s="31" t="s">
        <v>1094</v>
      </c>
      <c r="C217" s="24">
        <v>826137</v>
      </c>
      <c r="D217" s="24" t="s">
        <v>244</v>
      </c>
      <c r="E217" s="26">
        <v>29954</v>
      </c>
      <c r="F217" s="24" t="s">
        <v>65</v>
      </c>
      <c r="G217" s="24" t="s">
        <v>66</v>
      </c>
      <c r="H217" s="24" t="s">
        <v>88</v>
      </c>
      <c r="I217" s="24" t="s">
        <v>1095</v>
      </c>
      <c r="J217" s="27" t="s">
        <v>1096</v>
      </c>
      <c r="K217" s="24"/>
      <c r="L217" s="24"/>
      <c r="M217" s="24" t="s">
        <v>109</v>
      </c>
      <c r="N217" s="24" t="s">
        <v>301</v>
      </c>
      <c r="O217" s="24"/>
      <c r="P217" s="24" t="s">
        <v>80</v>
      </c>
      <c r="Q217" s="26">
        <v>43374</v>
      </c>
      <c r="R217" s="26">
        <v>43374</v>
      </c>
      <c r="S217" s="26" t="s">
        <v>90</v>
      </c>
      <c r="T217" s="28" t="s">
        <v>138</v>
      </c>
      <c r="U217" s="28" t="s">
        <v>138</v>
      </c>
      <c r="V217" s="26">
        <v>44105</v>
      </c>
      <c r="W217" s="28" t="s">
        <v>430</v>
      </c>
      <c r="X217" s="28" t="s">
        <v>140</v>
      </c>
      <c r="Y217" s="26" t="s">
        <v>78</v>
      </c>
      <c r="Z217" s="29">
        <v>6</v>
      </c>
      <c r="AA217" s="29">
        <v>2</v>
      </c>
      <c r="AB217" s="26">
        <v>44424</v>
      </c>
      <c r="AC217" s="30">
        <v>4900000</v>
      </c>
      <c r="AD217" s="30">
        <v>544444</v>
      </c>
      <c r="AE217" s="30">
        <v>0</v>
      </c>
      <c r="AF217" s="30">
        <v>1519698.805555556</v>
      </c>
      <c r="AG217" s="30">
        <f t="shared" si="61"/>
        <v>1519698.805555556</v>
      </c>
      <c r="AH217" s="30">
        <v>0</v>
      </c>
      <c r="AI217" s="30">
        <f t="shared" si="62"/>
        <v>6964142.805555556</v>
      </c>
      <c r="AJ217" s="30">
        <f t="shared" si="63"/>
        <v>3675000</v>
      </c>
      <c r="AK217" s="30">
        <f t="shared" si="64"/>
        <v>408333</v>
      </c>
      <c r="AL217" s="30">
        <f t="shared" si="65"/>
        <v>0</v>
      </c>
      <c r="AM217" s="30">
        <f t="shared" si="66"/>
        <v>1519698.805555556</v>
      </c>
      <c r="AN217" s="30">
        <f t="shared" si="67"/>
        <v>1519698.805555556</v>
      </c>
      <c r="AO217" s="30">
        <f t="shared" si="68"/>
        <v>0</v>
      </c>
      <c r="AP217" s="30">
        <f t="shared" si="69"/>
        <v>5603031.805555556</v>
      </c>
      <c r="AQ217" s="30">
        <f t="shared" si="70"/>
        <v>0</v>
      </c>
      <c r="AR217" s="26" t="s">
        <v>79</v>
      </c>
      <c r="AS217" s="26" t="s">
        <v>80</v>
      </c>
      <c r="AT217" s="26"/>
      <c r="AU217" s="26" t="s">
        <v>80</v>
      </c>
      <c r="AV217" s="26" t="s">
        <v>141</v>
      </c>
      <c r="AW217" s="26" t="s">
        <v>80</v>
      </c>
      <c r="AX217" s="26" t="s">
        <v>82</v>
      </c>
      <c r="AY217" s="26" t="s">
        <v>82</v>
      </c>
      <c r="AZ217" s="26" t="s">
        <v>80</v>
      </c>
      <c r="BA217" s="26" t="s">
        <v>84</v>
      </c>
      <c r="BB217" s="26" t="s">
        <v>85</v>
      </c>
      <c r="BC217" s="26" t="str">
        <f t="shared" si="71"/>
        <v>C</v>
      </c>
      <c r="BD217" s="26" t="str">
        <f t="shared" ca="1" si="72"/>
        <v>40 Th,10 Bln,21 Hr</v>
      </c>
      <c r="BE217" s="29">
        <f t="shared" ca="1" si="73"/>
        <v>40</v>
      </c>
      <c r="BF217" s="29">
        <f t="shared" ca="1" si="74"/>
        <v>10</v>
      </c>
      <c r="BG217" s="29">
        <f t="shared" ca="1" si="75"/>
        <v>21</v>
      </c>
      <c r="BH217" s="26" t="str">
        <f t="shared" ca="1" si="76"/>
        <v>4 Th,1 Bln,23 Hr</v>
      </c>
      <c r="BI217" s="24">
        <f t="shared" ca="1" si="77"/>
        <v>4</v>
      </c>
      <c r="BJ217" s="24">
        <f t="shared" ca="1" si="78"/>
        <v>1</v>
      </c>
      <c r="BK217" s="26" t="str">
        <f t="shared" ca="1" si="79"/>
        <v>4 Th,1 Bln,23 Hr</v>
      </c>
      <c r="BL217" s="4" t="str">
        <f>VLOOKUP(C217,[1]dbase!$C$3:$AW$827,38,FALSE)</f>
        <v>-</v>
      </c>
    </row>
    <row r="218" spans="1:64" x14ac:dyDescent="0.25">
      <c r="A218" s="24">
        <f t="shared" si="60"/>
        <v>215</v>
      </c>
      <c r="B218" s="31" t="s">
        <v>1097</v>
      </c>
      <c r="C218" s="24">
        <v>705716</v>
      </c>
      <c r="D218" s="24" t="s">
        <v>520</v>
      </c>
      <c r="E218" s="26">
        <v>25671</v>
      </c>
      <c r="F218" s="24" t="s">
        <v>65</v>
      </c>
      <c r="G218" s="24" t="s">
        <v>66</v>
      </c>
      <c r="H218" s="24" t="s">
        <v>67</v>
      </c>
      <c r="I218" s="24" t="s">
        <v>1098</v>
      </c>
      <c r="J218" s="27"/>
      <c r="K218" s="24"/>
      <c r="L218" s="24"/>
      <c r="M218" s="24" t="s">
        <v>70</v>
      </c>
      <c r="N218" s="24" t="s">
        <v>71</v>
      </c>
      <c r="O218" s="24"/>
      <c r="P218" s="24">
        <v>1992</v>
      </c>
      <c r="Q218" s="26">
        <v>43040</v>
      </c>
      <c r="R218" s="26">
        <v>43040</v>
      </c>
      <c r="S218" s="26" t="s">
        <v>90</v>
      </c>
      <c r="T218" s="28" t="s">
        <v>1099</v>
      </c>
      <c r="U218" s="28" t="s">
        <v>1099</v>
      </c>
      <c r="V218" s="26">
        <v>44061</v>
      </c>
      <c r="W218" s="28" t="s">
        <v>154</v>
      </c>
      <c r="X218" s="28" t="s">
        <v>600</v>
      </c>
      <c r="Y218" s="26" t="s">
        <v>78</v>
      </c>
      <c r="Z218" s="29">
        <v>5</v>
      </c>
      <c r="AA218" s="29">
        <v>6</v>
      </c>
      <c r="AB218" s="26">
        <v>44424</v>
      </c>
      <c r="AC218" s="30">
        <v>8900000</v>
      </c>
      <c r="AD218" s="30">
        <v>988889</v>
      </c>
      <c r="AE218" s="30">
        <v>2758011.1111111119</v>
      </c>
      <c r="AF218" s="30">
        <v>1121250</v>
      </c>
      <c r="AG218" s="30">
        <f t="shared" si="61"/>
        <v>3879261.1111111119</v>
      </c>
      <c r="AH218" s="30">
        <v>0</v>
      </c>
      <c r="AI218" s="30">
        <f t="shared" si="62"/>
        <v>13768150.111111112</v>
      </c>
      <c r="AJ218" s="30">
        <f t="shared" si="63"/>
        <v>4450000</v>
      </c>
      <c r="AK218" s="30">
        <f t="shared" si="64"/>
        <v>0</v>
      </c>
      <c r="AL218" s="30">
        <f t="shared" si="65"/>
        <v>0</v>
      </c>
      <c r="AM218" s="30">
        <f t="shared" si="66"/>
        <v>0</v>
      </c>
      <c r="AN218" s="30">
        <f t="shared" si="67"/>
        <v>0</v>
      </c>
      <c r="AO218" s="30">
        <f t="shared" si="68"/>
        <v>0</v>
      </c>
      <c r="AP218" s="30">
        <f t="shared" si="69"/>
        <v>4450000</v>
      </c>
      <c r="AQ218" s="30">
        <f t="shared" si="70"/>
        <v>0</v>
      </c>
      <c r="AR218" s="26" t="s">
        <v>79</v>
      </c>
      <c r="AS218" s="26" t="s">
        <v>114</v>
      </c>
      <c r="AT218" s="24" t="s">
        <v>172</v>
      </c>
      <c r="AU218" s="26">
        <v>44433</v>
      </c>
      <c r="AV218" s="26" t="s">
        <v>601</v>
      </c>
      <c r="AW218" s="26" t="s">
        <v>158</v>
      </c>
      <c r="AX218" s="26" t="s">
        <v>83</v>
      </c>
      <c r="AY218" s="26" t="s">
        <v>83</v>
      </c>
      <c r="AZ218" s="26" t="s">
        <v>80</v>
      </c>
      <c r="BA218" s="26" t="s">
        <v>84</v>
      </c>
      <c r="BB218" s="26" t="s">
        <v>85</v>
      </c>
      <c r="BC218" s="26" t="str">
        <f t="shared" si="71"/>
        <v>F</v>
      </c>
      <c r="BD218" s="26" t="str">
        <f t="shared" ca="1" si="72"/>
        <v>52 Th,7 Bln,11 Hr</v>
      </c>
      <c r="BE218" s="29">
        <f t="shared" ca="1" si="73"/>
        <v>52</v>
      </c>
      <c r="BF218" s="29">
        <f t="shared" ca="1" si="74"/>
        <v>7</v>
      </c>
      <c r="BG218" s="29">
        <f t="shared" ca="1" si="75"/>
        <v>11</v>
      </c>
      <c r="BH218" s="26" t="str">
        <f t="shared" ca="1" si="76"/>
        <v>5 Th,0 Bln,23 Hr</v>
      </c>
      <c r="BI218" s="24">
        <f t="shared" ca="1" si="77"/>
        <v>5</v>
      </c>
      <c r="BJ218" s="24">
        <f t="shared" ca="1" si="78"/>
        <v>0</v>
      </c>
      <c r="BK218" s="26" t="str">
        <f t="shared" ca="1" si="79"/>
        <v>5 Th,0 Bln,23 Hr</v>
      </c>
      <c r="BL218" s="4" t="str">
        <f>VLOOKUP(C218,[1]dbase!$C$3:$AW$827,38,FALSE)</f>
        <v>H</v>
      </c>
    </row>
    <row r="219" spans="1:64" x14ac:dyDescent="0.25">
      <c r="A219" s="24">
        <f t="shared" si="60"/>
        <v>216</v>
      </c>
      <c r="B219" s="31" t="s">
        <v>1100</v>
      </c>
      <c r="C219" s="24">
        <v>905626</v>
      </c>
      <c r="D219" s="24" t="s">
        <v>166</v>
      </c>
      <c r="E219" s="26">
        <v>33023</v>
      </c>
      <c r="F219" s="24" t="s">
        <v>65</v>
      </c>
      <c r="G219" s="24" t="s">
        <v>66</v>
      </c>
      <c r="H219" s="24" t="s">
        <v>228</v>
      </c>
      <c r="I219" s="24" t="s">
        <v>1101</v>
      </c>
      <c r="J219" s="27"/>
      <c r="K219" s="24"/>
      <c r="L219" s="24"/>
      <c r="M219" s="24" t="s">
        <v>70</v>
      </c>
      <c r="N219" s="24" t="s">
        <v>254</v>
      </c>
      <c r="O219" s="24"/>
      <c r="P219" s="24">
        <v>2012</v>
      </c>
      <c r="Q219" s="26">
        <v>42186</v>
      </c>
      <c r="R219" s="26">
        <v>42401</v>
      </c>
      <c r="S219" s="26" t="s">
        <v>73</v>
      </c>
      <c r="T219" s="28" t="s">
        <v>1102</v>
      </c>
      <c r="U219" s="28" t="s">
        <v>1103</v>
      </c>
      <c r="V219" s="26">
        <v>44593</v>
      </c>
      <c r="W219" s="28" t="s">
        <v>242</v>
      </c>
      <c r="X219" s="28" t="s">
        <v>93</v>
      </c>
      <c r="Y219" s="26" t="s">
        <v>78</v>
      </c>
      <c r="Z219" s="29">
        <v>3</v>
      </c>
      <c r="AA219" s="29">
        <v>4</v>
      </c>
      <c r="AB219" s="26">
        <v>44424</v>
      </c>
      <c r="AC219" s="30">
        <v>6900000</v>
      </c>
      <c r="AD219" s="30">
        <v>766667</v>
      </c>
      <c r="AE219" s="30">
        <v>1089508.333333333</v>
      </c>
      <c r="AF219" s="30">
        <v>0</v>
      </c>
      <c r="AG219" s="30">
        <f t="shared" si="61"/>
        <v>1089508.333333333</v>
      </c>
      <c r="AH219" s="30">
        <v>2147924</v>
      </c>
      <c r="AI219" s="30">
        <f t="shared" si="62"/>
        <v>10904099.333333332</v>
      </c>
      <c r="AJ219" s="30">
        <f t="shared" si="63"/>
        <v>5175000</v>
      </c>
      <c r="AK219" s="30">
        <f t="shared" si="64"/>
        <v>575000.25</v>
      </c>
      <c r="AL219" s="30">
        <f t="shared" si="65"/>
        <v>1089508.333333333</v>
      </c>
      <c r="AM219" s="30">
        <f t="shared" si="66"/>
        <v>0</v>
      </c>
      <c r="AN219" s="30">
        <f t="shared" si="67"/>
        <v>1089508.333333333</v>
      </c>
      <c r="AO219" s="30">
        <f t="shared" si="68"/>
        <v>1073962</v>
      </c>
      <c r="AP219" s="30">
        <f t="shared" si="69"/>
        <v>7913470.583333333</v>
      </c>
      <c r="AQ219" s="30">
        <f t="shared" si="70"/>
        <v>0</v>
      </c>
      <c r="AR219" s="26" t="s">
        <v>79</v>
      </c>
      <c r="AS219" s="26" t="s">
        <v>80</v>
      </c>
      <c r="AT219" s="26"/>
      <c r="AU219" s="26" t="s">
        <v>80</v>
      </c>
      <c r="AV219" s="26" t="s">
        <v>94</v>
      </c>
      <c r="AW219" s="26" t="s">
        <v>210</v>
      </c>
      <c r="AX219" s="26" t="s">
        <v>83</v>
      </c>
      <c r="AY219" s="26" t="s">
        <v>83</v>
      </c>
      <c r="AZ219" s="26" t="s">
        <v>80</v>
      </c>
      <c r="BA219" s="26" t="s">
        <v>84</v>
      </c>
      <c r="BB219" s="26" t="s">
        <v>85</v>
      </c>
      <c r="BC219" s="26" t="str">
        <f t="shared" si="71"/>
        <v>F</v>
      </c>
      <c r="BD219" s="26" t="str">
        <f t="shared" ca="1" si="72"/>
        <v>32 Th,5 Bln,25 Hr</v>
      </c>
      <c r="BE219" s="29">
        <f t="shared" ca="1" si="73"/>
        <v>32</v>
      </c>
      <c r="BF219" s="29">
        <f t="shared" ca="1" si="74"/>
        <v>5</v>
      </c>
      <c r="BG219" s="29">
        <f t="shared" ca="1" si="75"/>
        <v>25</v>
      </c>
      <c r="BH219" s="26" t="str">
        <f t="shared" ca="1" si="76"/>
        <v>7 Th,4 Bln,23 Hr</v>
      </c>
      <c r="BI219" s="24">
        <f t="shared" ca="1" si="77"/>
        <v>7</v>
      </c>
      <c r="BJ219" s="24">
        <f t="shared" ca="1" si="78"/>
        <v>4</v>
      </c>
      <c r="BK219" s="26" t="str">
        <f t="shared" ca="1" si="79"/>
        <v>6 Th,9 Bln,23 Hr</v>
      </c>
      <c r="BL219" s="4" t="str">
        <f>VLOOKUP(C219,[1]dbase!$C$3:$AW$827,38,FALSE)</f>
        <v>-</v>
      </c>
    </row>
    <row r="220" spans="1:64" x14ac:dyDescent="0.25">
      <c r="A220" s="24">
        <f t="shared" si="60"/>
        <v>217</v>
      </c>
      <c r="B220" s="31" t="s">
        <v>1104</v>
      </c>
      <c r="C220" s="24">
        <v>945867</v>
      </c>
      <c r="D220" s="24" t="s">
        <v>539</v>
      </c>
      <c r="E220" s="26">
        <v>34665</v>
      </c>
      <c r="F220" s="24" t="s">
        <v>65</v>
      </c>
      <c r="G220" s="24" t="s">
        <v>66</v>
      </c>
      <c r="H220" s="24" t="s">
        <v>228</v>
      </c>
      <c r="I220" s="24" t="s">
        <v>1105</v>
      </c>
      <c r="J220" s="27" t="s">
        <v>1106</v>
      </c>
      <c r="K220" s="24"/>
      <c r="L220" s="24"/>
      <c r="M220" s="24" t="s">
        <v>307</v>
      </c>
      <c r="N220" s="24" t="s">
        <v>1107</v>
      </c>
      <c r="O220" s="24" t="s">
        <v>412</v>
      </c>
      <c r="P220" s="24">
        <v>2017</v>
      </c>
      <c r="Q220" s="26">
        <v>43313</v>
      </c>
      <c r="R220" s="26">
        <v>43525</v>
      </c>
      <c r="S220" s="26" t="s">
        <v>90</v>
      </c>
      <c r="T220" s="28" t="s">
        <v>670</v>
      </c>
      <c r="U220" s="28" t="s">
        <v>670</v>
      </c>
      <c r="V220" s="26" t="s">
        <v>80</v>
      </c>
      <c r="W220" s="28" t="s">
        <v>249</v>
      </c>
      <c r="X220" s="28" t="s">
        <v>146</v>
      </c>
      <c r="Y220" s="26" t="s">
        <v>78</v>
      </c>
      <c r="Z220" s="29">
        <v>5</v>
      </c>
      <c r="AA220" s="29">
        <v>4</v>
      </c>
      <c r="AB220" s="26">
        <v>44424</v>
      </c>
      <c r="AC220" s="30">
        <v>6900000</v>
      </c>
      <c r="AD220" s="30">
        <v>766667</v>
      </c>
      <c r="AE220" s="30">
        <v>-197116.66666666698</v>
      </c>
      <c r="AF220" s="30">
        <v>653200</v>
      </c>
      <c r="AG220" s="30">
        <f t="shared" si="61"/>
        <v>456083.33333333302</v>
      </c>
      <c r="AH220" s="30">
        <v>0</v>
      </c>
      <c r="AI220" s="30">
        <f t="shared" si="62"/>
        <v>8122750.333333333</v>
      </c>
      <c r="AJ220" s="30">
        <f t="shared" si="63"/>
        <v>5175000</v>
      </c>
      <c r="AK220" s="30">
        <f t="shared" si="64"/>
        <v>575000.25</v>
      </c>
      <c r="AL220" s="30">
        <f t="shared" si="65"/>
        <v>-197116.66666666698</v>
      </c>
      <c r="AM220" s="30">
        <f t="shared" si="66"/>
        <v>653200</v>
      </c>
      <c r="AN220" s="30">
        <f t="shared" si="67"/>
        <v>456083.33333333302</v>
      </c>
      <c r="AO220" s="30">
        <f t="shared" si="68"/>
        <v>0</v>
      </c>
      <c r="AP220" s="30">
        <f t="shared" si="69"/>
        <v>6206083.583333333</v>
      </c>
      <c r="AQ220" s="30">
        <f t="shared" si="70"/>
        <v>0</v>
      </c>
      <c r="AR220" s="24" t="s">
        <v>79</v>
      </c>
      <c r="AS220" s="24" t="s">
        <v>80</v>
      </c>
      <c r="AT220" s="24"/>
      <c r="AU220" s="26" t="s">
        <v>80</v>
      </c>
      <c r="AV220" s="24" t="s">
        <v>147</v>
      </c>
      <c r="AW220" s="24" t="s">
        <v>80</v>
      </c>
      <c r="AX220" s="24" t="s">
        <v>83</v>
      </c>
      <c r="AY220" s="24" t="s">
        <v>82</v>
      </c>
      <c r="AZ220" s="24" t="s">
        <v>80</v>
      </c>
      <c r="BA220" s="24" t="s">
        <v>84</v>
      </c>
      <c r="BB220" s="24" t="s">
        <v>85</v>
      </c>
      <c r="BC220" s="26" t="str">
        <f t="shared" si="71"/>
        <v>E</v>
      </c>
      <c r="BD220" s="24" t="str">
        <f t="shared" ca="1" si="72"/>
        <v>27 Th,11 Bln,28 Hr</v>
      </c>
      <c r="BE220" s="24">
        <f t="shared" ca="1" si="73"/>
        <v>27</v>
      </c>
      <c r="BF220" s="24">
        <f t="shared" ca="1" si="74"/>
        <v>11</v>
      </c>
      <c r="BG220" s="24">
        <f t="shared" ca="1" si="75"/>
        <v>28</v>
      </c>
      <c r="BH220" s="24" t="str">
        <f t="shared" ca="1" si="76"/>
        <v>4 Th,3 Bln,23 Hr</v>
      </c>
      <c r="BI220" s="24">
        <f t="shared" ca="1" si="77"/>
        <v>4</v>
      </c>
      <c r="BJ220" s="24">
        <f t="shared" ca="1" si="78"/>
        <v>3</v>
      </c>
      <c r="BK220" s="24" t="str">
        <f t="shared" ca="1" si="79"/>
        <v>3 Th,8 Bln,23 Hr</v>
      </c>
      <c r="BL220" s="4" t="str">
        <f>VLOOKUP(C220,[1]dbase!$C$3:$AW$827,38,FALSE)</f>
        <v>-</v>
      </c>
    </row>
    <row r="221" spans="1:64" x14ac:dyDescent="0.25">
      <c r="A221" s="24">
        <f t="shared" si="60"/>
        <v>218</v>
      </c>
      <c r="B221" s="31" t="s">
        <v>1108</v>
      </c>
      <c r="C221" s="24">
        <v>935997</v>
      </c>
      <c r="D221" s="24" t="s">
        <v>174</v>
      </c>
      <c r="E221" s="26">
        <v>34144</v>
      </c>
      <c r="F221" s="24" t="s">
        <v>65</v>
      </c>
      <c r="G221" s="24" t="s">
        <v>66</v>
      </c>
      <c r="H221" s="24" t="s">
        <v>1042</v>
      </c>
      <c r="I221" s="24" t="s">
        <v>1109</v>
      </c>
      <c r="J221" s="27" t="s">
        <v>1110</v>
      </c>
      <c r="K221" s="24"/>
      <c r="L221" s="24"/>
      <c r="M221" s="24" t="s">
        <v>109</v>
      </c>
      <c r="N221" s="24" t="s">
        <v>80</v>
      </c>
      <c r="O221" s="24"/>
      <c r="P221" s="24" t="s">
        <v>80</v>
      </c>
      <c r="Q221" s="26">
        <v>43374</v>
      </c>
      <c r="R221" s="26">
        <v>43374</v>
      </c>
      <c r="S221" s="26" t="s">
        <v>90</v>
      </c>
      <c r="T221" s="28" t="s">
        <v>289</v>
      </c>
      <c r="U221" s="28" t="s">
        <v>289</v>
      </c>
      <c r="V221" s="26">
        <v>44105</v>
      </c>
      <c r="W221" s="28" t="s">
        <v>139</v>
      </c>
      <c r="X221" s="28" t="s">
        <v>140</v>
      </c>
      <c r="Y221" s="26" t="s">
        <v>78</v>
      </c>
      <c r="Z221" s="29">
        <v>6</v>
      </c>
      <c r="AA221" s="29">
        <v>1</v>
      </c>
      <c r="AB221" s="26">
        <v>44424</v>
      </c>
      <c r="AC221" s="30">
        <v>4500000</v>
      </c>
      <c r="AD221" s="30">
        <v>500000</v>
      </c>
      <c r="AE221" s="30">
        <v>0</v>
      </c>
      <c r="AF221" s="30">
        <v>567029.91666666698</v>
      </c>
      <c r="AG221" s="30">
        <f t="shared" si="61"/>
        <v>567029.91666666698</v>
      </c>
      <c r="AH221" s="30">
        <v>0</v>
      </c>
      <c r="AI221" s="30">
        <f t="shared" si="62"/>
        <v>5567029.916666667</v>
      </c>
      <c r="AJ221" s="30">
        <f t="shared" si="63"/>
        <v>3375000</v>
      </c>
      <c r="AK221" s="30">
        <f t="shared" si="64"/>
        <v>375000</v>
      </c>
      <c r="AL221" s="30">
        <f t="shared" si="65"/>
        <v>0</v>
      </c>
      <c r="AM221" s="30">
        <f t="shared" si="66"/>
        <v>567029.91666666698</v>
      </c>
      <c r="AN221" s="30">
        <f t="shared" si="67"/>
        <v>567029.91666666698</v>
      </c>
      <c r="AO221" s="30">
        <f t="shared" si="68"/>
        <v>0</v>
      </c>
      <c r="AP221" s="30">
        <f t="shared" si="69"/>
        <v>4317029.916666667</v>
      </c>
      <c r="AQ221" s="30">
        <f t="shared" si="70"/>
        <v>55070.083333333023</v>
      </c>
      <c r="AR221" s="26" t="s">
        <v>79</v>
      </c>
      <c r="AS221" s="26" t="s">
        <v>80</v>
      </c>
      <c r="AT221" s="26"/>
      <c r="AU221" s="26" t="s">
        <v>80</v>
      </c>
      <c r="AV221" s="26" t="s">
        <v>141</v>
      </c>
      <c r="AW221" s="26" t="s">
        <v>80</v>
      </c>
      <c r="AX221" s="26" t="s">
        <v>82</v>
      </c>
      <c r="AY221" s="26" t="s">
        <v>82</v>
      </c>
      <c r="AZ221" s="26" t="s">
        <v>80</v>
      </c>
      <c r="BA221" s="26" t="s">
        <v>84</v>
      </c>
      <c r="BB221" s="26" t="s">
        <v>85</v>
      </c>
      <c r="BC221" s="26" t="str">
        <f t="shared" si="71"/>
        <v>C</v>
      </c>
      <c r="BD221" s="26" t="str">
        <f t="shared" ca="1" si="72"/>
        <v>29 Th,5 Bln,0 Hr</v>
      </c>
      <c r="BE221" s="29">
        <f t="shared" ca="1" si="73"/>
        <v>29</v>
      </c>
      <c r="BF221" s="29">
        <f t="shared" ca="1" si="74"/>
        <v>5</v>
      </c>
      <c r="BG221" s="29">
        <f t="shared" ca="1" si="75"/>
        <v>0</v>
      </c>
      <c r="BH221" s="26" t="str">
        <f t="shared" ca="1" si="76"/>
        <v>4 Th,1 Bln,23 Hr</v>
      </c>
      <c r="BI221" s="24">
        <f t="shared" ca="1" si="77"/>
        <v>4</v>
      </c>
      <c r="BJ221" s="24">
        <f t="shared" ca="1" si="78"/>
        <v>1</v>
      </c>
      <c r="BK221" s="26" t="str">
        <f t="shared" ca="1" si="79"/>
        <v>4 Th,1 Bln,23 Hr</v>
      </c>
      <c r="BL221" s="4" t="str">
        <f>VLOOKUP(C221,[1]dbase!$C$3:$AW$827,38,FALSE)</f>
        <v>-</v>
      </c>
    </row>
    <row r="222" spans="1:64" x14ac:dyDescent="0.25">
      <c r="A222" s="24">
        <f t="shared" si="60"/>
        <v>219</v>
      </c>
      <c r="B222" s="33" t="s">
        <v>1111</v>
      </c>
      <c r="C222" s="24">
        <v>945840</v>
      </c>
      <c r="D222" s="24" t="s">
        <v>1112</v>
      </c>
      <c r="E222" s="26">
        <v>34671</v>
      </c>
      <c r="F222" s="24" t="s">
        <v>65</v>
      </c>
      <c r="G222" s="24" t="s">
        <v>66</v>
      </c>
      <c r="H222" s="24" t="s">
        <v>150</v>
      </c>
      <c r="I222" s="24" t="s">
        <v>1113</v>
      </c>
      <c r="J222" s="27" t="s">
        <v>1114</v>
      </c>
      <c r="K222" s="24"/>
      <c r="L222" s="24"/>
      <c r="M222" s="24" t="s">
        <v>70</v>
      </c>
      <c r="N222" s="24" t="s">
        <v>71</v>
      </c>
      <c r="O222" s="24" t="s">
        <v>72</v>
      </c>
      <c r="P222" s="24">
        <v>2017</v>
      </c>
      <c r="Q222" s="26">
        <v>43313</v>
      </c>
      <c r="R222" s="26">
        <v>43525</v>
      </c>
      <c r="S222" s="26" t="s">
        <v>90</v>
      </c>
      <c r="T222" s="28" t="s">
        <v>236</v>
      </c>
      <c r="U222" s="28" t="s">
        <v>236</v>
      </c>
      <c r="V222" s="26">
        <v>44760</v>
      </c>
      <c r="W222" s="28" t="s">
        <v>237</v>
      </c>
      <c r="X222" s="28" t="s">
        <v>113</v>
      </c>
      <c r="Y222" s="26" t="s">
        <v>78</v>
      </c>
      <c r="Z222" s="29">
        <v>5</v>
      </c>
      <c r="AA222" s="29">
        <v>4</v>
      </c>
      <c r="AB222" s="26">
        <v>44424</v>
      </c>
      <c r="AC222" s="30">
        <v>6900000</v>
      </c>
      <c r="AD222" s="30">
        <v>766667</v>
      </c>
      <c r="AE222" s="30">
        <v>169183.33333333302</v>
      </c>
      <c r="AF222" s="30">
        <v>653200</v>
      </c>
      <c r="AG222" s="30">
        <f t="shared" si="61"/>
        <v>822383.33333333302</v>
      </c>
      <c r="AH222" s="30">
        <v>0</v>
      </c>
      <c r="AI222" s="30">
        <f t="shared" si="62"/>
        <v>8489050.3333333321</v>
      </c>
      <c r="AJ222" s="30">
        <f t="shared" si="63"/>
        <v>5175000</v>
      </c>
      <c r="AK222" s="30">
        <f t="shared" si="64"/>
        <v>575000.25</v>
      </c>
      <c r="AL222" s="30">
        <f t="shared" si="65"/>
        <v>169183.33333333302</v>
      </c>
      <c r="AM222" s="30">
        <f t="shared" si="66"/>
        <v>653200</v>
      </c>
      <c r="AN222" s="30">
        <f t="shared" si="67"/>
        <v>822383.33333333302</v>
      </c>
      <c r="AO222" s="30">
        <f t="shared" si="68"/>
        <v>0</v>
      </c>
      <c r="AP222" s="30">
        <f t="shared" si="69"/>
        <v>6572383.583333333</v>
      </c>
      <c r="AQ222" s="30">
        <f t="shared" si="70"/>
        <v>0</v>
      </c>
      <c r="AR222" s="26" t="s">
        <v>79</v>
      </c>
      <c r="AS222" s="26" t="s">
        <v>80</v>
      </c>
      <c r="AT222" s="26"/>
      <c r="AU222" s="26" t="s">
        <v>80</v>
      </c>
      <c r="AV222" s="26" t="s">
        <v>116</v>
      </c>
      <c r="AW222" s="35" t="s">
        <v>210</v>
      </c>
      <c r="AX222" s="26" t="s">
        <v>83</v>
      </c>
      <c r="AY222" s="26" t="s">
        <v>83</v>
      </c>
      <c r="AZ222" s="26" t="s">
        <v>80</v>
      </c>
      <c r="BA222" s="26" t="s">
        <v>84</v>
      </c>
      <c r="BB222" s="26" t="s">
        <v>85</v>
      </c>
      <c r="BC222" s="26" t="str">
        <f t="shared" si="71"/>
        <v>F</v>
      </c>
      <c r="BD222" s="26" t="str">
        <f t="shared" ca="1" si="72"/>
        <v>27 Th,11 Bln,21 Hr</v>
      </c>
      <c r="BE222" s="29">
        <f t="shared" ca="1" si="73"/>
        <v>27</v>
      </c>
      <c r="BF222" s="29">
        <f t="shared" ca="1" si="74"/>
        <v>11</v>
      </c>
      <c r="BG222" s="29">
        <f t="shared" ca="1" si="75"/>
        <v>21</v>
      </c>
      <c r="BH222" s="26" t="str">
        <f t="shared" ca="1" si="76"/>
        <v>4 Th,3 Bln,23 Hr</v>
      </c>
      <c r="BI222" s="24">
        <f t="shared" ca="1" si="77"/>
        <v>4</v>
      </c>
      <c r="BJ222" s="24">
        <f t="shared" ca="1" si="78"/>
        <v>3</v>
      </c>
      <c r="BK222" s="26" t="str">
        <f t="shared" ca="1" si="79"/>
        <v>3 Th,8 Bln,23 Hr</v>
      </c>
      <c r="BL222" s="4" t="str">
        <f>VLOOKUP(C222,[1]dbase!$C$3:$AW$827,38,FALSE)</f>
        <v>-</v>
      </c>
    </row>
    <row r="223" spans="1:64" x14ac:dyDescent="0.25">
      <c r="A223" s="24">
        <f t="shared" si="60"/>
        <v>220</v>
      </c>
      <c r="B223" s="33" t="s">
        <v>1115</v>
      </c>
      <c r="C223" s="24">
        <v>735247</v>
      </c>
      <c r="D223" s="24" t="s">
        <v>251</v>
      </c>
      <c r="E223" s="26">
        <v>27005</v>
      </c>
      <c r="F223" s="24" t="s">
        <v>65</v>
      </c>
      <c r="G223" s="24" t="s">
        <v>66</v>
      </c>
      <c r="H223" s="24" t="s">
        <v>133</v>
      </c>
      <c r="I223" s="24" t="s">
        <v>1116</v>
      </c>
      <c r="J223" s="27" t="s">
        <v>1117</v>
      </c>
      <c r="K223" s="24" t="s">
        <v>1118</v>
      </c>
      <c r="L223" s="24"/>
      <c r="M223" s="24" t="s">
        <v>70</v>
      </c>
      <c r="N223" s="24" t="s">
        <v>1119</v>
      </c>
      <c r="O223" s="24"/>
      <c r="P223" s="24">
        <v>2001</v>
      </c>
      <c r="Q223" s="26">
        <v>34335</v>
      </c>
      <c r="R223" s="26">
        <v>34700</v>
      </c>
      <c r="S223" s="26" t="s">
        <v>90</v>
      </c>
      <c r="T223" s="28" t="s">
        <v>1120</v>
      </c>
      <c r="U223" s="28" t="s">
        <v>1120</v>
      </c>
      <c r="V223" s="26">
        <v>44760</v>
      </c>
      <c r="W223" s="28" t="s">
        <v>1077</v>
      </c>
      <c r="X223" s="28" t="s">
        <v>113</v>
      </c>
      <c r="Y223" s="26" t="s">
        <v>78</v>
      </c>
      <c r="Z223" s="29">
        <v>5</v>
      </c>
      <c r="AA223" s="29">
        <v>5</v>
      </c>
      <c r="AB223" s="26">
        <v>44424</v>
      </c>
      <c r="AC223" s="30">
        <v>7900000</v>
      </c>
      <c r="AD223" s="30">
        <v>877778</v>
      </c>
      <c r="AE223" s="30">
        <v>1759722</v>
      </c>
      <c r="AF223" s="30">
        <v>-263615</v>
      </c>
      <c r="AG223" s="30">
        <f t="shared" si="61"/>
        <v>1496107</v>
      </c>
      <c r="AH223" s="30">
        <v>0</v>
      </c>
      <c r="AI223" s="30">
        <f t="shared" si="62"/>
        <v>10273885</v>
      </c>
      <c r="AJ223" s="30">
        <f t="shared" si="63"/>
        <v>5925000</v>
      </c>
      <c r="AK223" s="30">
        <f t="shared" si="64"/>
        <v>658333.5</v>
      </c>
      <c r="AL223" s="30">
        <f t="shared" si="65"/>
        <v>1759722</v>
      </c>
      <c r="AM223" s="30">
        <f t="shared" si="66"/>
        <v>-263615</v>
      </c>
      <c r="AN223" s="30">
        <f t="shared" si="67"/>
        <v>1496107</v>
      </c>
      <c r="AO223" s="30">
        <f t="shared" si="68"/>
        <v>0</v>
      </c>
      <c r="AP223" s="30">
        <f t="shared" si="69"/>
        <v>8079440.5</v>
      </c>
      <c r="AQ223" s="30">
        <f t="shared" si="70"/>
        <v>0</v>
      </c>
      <c r="AR223" s="26" t="s">
        <v>79</v>
      </c>
      <c r="AS223" s="26" t="s">
        <v>80</v>
      </c>
      <c r="AT223" s="26"/>
      <c r="AU223" s="26" t="s">
        <v>80</v>
      </c>
      <c r="AV223" s="26" t="s">
        <v>116</v>
      </c>
      <c r="AW223" s="26" t="s">
        <v>117</v>
      </c>
      <c r="AX223" s="26" t="s">
        <v>83</v>
      </c>
      <c r="AY223" s="26" t="s">
        <v>83</v>
      </c>
      <c r="AZ223" s="26" t="s">
        <v>80</v>
      </c>
      <c r="BA223" s="26" t="s">
        <v>84</v>
      </c>
      <c r="BB223" s="26" t="s">
        <v>85</v>
      </c>
      <c r="BC223" s="26" t="str">
        <f t="shared" si="71"/>
        <v>F</v>
      </c>
      <c r="BD223" s="26" t="str">
        <f t="shared" ca="1" si="72"/>
        <v>48 Th,11 Bln,17 Hr</v>
      </c>
      <c r="BE223" s="29">
        <f t="shared" ca="1" si="73"/>
        <v>48</v>
      </c>
      <c r="BF223" s="29">
        <f t="shared" ca="1" si="74"/>
        <v>11</v>
      </c>
      <c r="BG223" s="29">
        <f t="shared" ca="1" si="75"/>
        <v>17</v>
      </c>
      <c r="BH223" s="26" t="str">
        <f t="shared" ca="1" si="76"/>
        <v>28 Th,10 Bln,23 Hr</v>
      </c>
      <c r="BI223" s="24">
        <f t="shared" ca="1" si="77"/>
        <v>28</v>
      </c>
      <c r="BJ223" s="24">
        <f t="shared" ca="1" si="78"/>
        <v>10</v>
      </c>
      <c r="BK223" s="26" t="str">
        <f t="shared" ca="1" si="79"/>
        <v>27 Th,10 Bln,23 Hr</v>
      </c>
      <c r="BL223" s="4" t="str">
        <f>VLOOKUP(C223,[1]dbase!$C$3:$AW$827,38,FALSE)</f>
        <v>-</v>
      </c>
    </row>
    <row r="224" spans="1:64" x14ac:dyDescent="0.25">
      <c r="A224" s="24">
        <f t="shared" si="60"/>
        <v>221</v>
      </c>
      <c r="B224" s="31" t="s">
        <v>1121</v>
      </c>
      <c r="C224" s="24">
        <v>886257</v>
      </c>
      <c r="D224" s="24" t="s">
        <v>516</v>
      </c>
      <c r="E224" s="26">
        <v>32214</v>
      </c>
      <c r="F224" s="24" t="s">
        <v>65</v>
      </c>
      <c r="G224" s="24" t="s">
        <v>66</v>
      </c>
      <c r="H224" s="24" t="s">
        <v>67</v>
      </c>
      <c r="I224" s="24" t="s">
        <v>1122</v>
      </c>
      <c r="J224" s="27"/>
      <c r="K224" s="24"/>
      <c r="L224" s="24"/>
      <c r="M224" s="24" t="s">
        <v>70</v>
      </c>
      <c r="N224" s="24" t="s">
        <v>1123</v>
      </c>
      <c r="O224" s="24"/>
      <c r="P224" s="24" t="s">
        <v>80</v>
      </c>
      <c r="Q224" s="26">
        <v>43374</v>
      </c>
      <c r="R224" s="26">
        <v>43374</v>
      </c>
      <c r="S224" s="26" t="s">
        <v>90</v>
      </c>
      <c r="T224" s="28" t="s">
        <v>1124</v>
      </c>
      <c r="U224" s="28" t="s">
        <v>1124</v>
      </c>
      <c r="V224" s="26">
        <v>44105</v>
      </c>
      <c r="W224" s="28" t="s">
        <v>249</v>
      </c>
      <c r="X224" s="28" t="s">
        <v>140</v>
      </c>
      <c r="Y224" s="26" t="s">
        <v>78</v>
      </c>
      <c r="Z224" s="29">
        <v>6</v>
      </c>
      <c r="AA224" s="29">
        <v>2</v>
      </c>
      <c r="AB224" s="26">
        <v>44424</v>
      </c>
      <c r="AC224" s="30">
        <v>4900000</v>
      </c>
      <c r="AD224" s="30">
        <v>544444</v>
      </c>
      <c r="AE224" s="30">
        <v>0</v>
      </c>
      <c r="AF224" s="30">
        <v>735666.63888888899</v>
      </c>
      <c r="AG224" s="30">
        <f t="shared" si="61"/>
        <v>735666.63888888899</v>
      </c>
      <c r="AH224" s="30">
        <v>0</v>
      </c>
      <c r="AI224" s="30">
        <f t="shared" si="62"/>
        <v>6180110.638888889</v>
      </c>
      <c r="AJ224" s="30">
        <f t="shared" si="63"/>
        <v>3675000</v>
      </c>
      <c r="AK224" s="30">
        <f t="shared" si="64"/>
        <v>408333</v>
      </c>
      <c r="AL224" s="30">
        <f t="shared" si="65"/>
        <v>0</v>
      </c>
      <c r="AM224" s="30">
        <f t="shared" si="66"/>
        <v>735666.63888888899</v>
      </c>
      <c r="AN224" s="30">
        <f t="shared" si="67"/>
        <v>735666.63888888899</v>
      </c>
      <c r="AO224" s="30">
        <f t="shared" si="68"/>
        <v>0</v>
      </c>
      <c r="AP224" s="30">
        <f t="shared" si="69"/>
        <v>4818999.638888889</v>
      </c>
      <c r="AQ224" s="30">
        <f t="shared" si="70"/>
        <v>0</v>
      </c>
      <c r="AR224" s="26" t="s">
        <v>79</v>
      </c>
      <c r="AS224" s="26" t="s">
        <v>80</v>
      </c>
      <c r="AT224" s="26"/>
      <c r="AU224" s="26" t="s">
        <v>80</v>
      </c>
      <c r="AV224" s="26" t="s">
        <v>141</v>
      </c>
      <c r="AW224" s="26" t="s">
        <v>80</v>
      </c>
      <c r="AX224" s="26" t="s">
        <v>83</v>
      </c>
      <c r="AY224" s="26" t="s">
        <v>82</v>
      </c>
      <c r="AZ224" s="26" t="s">
        <v>80</v>
      </c>
      <c r="BA224" s="26" t="s">
        <v>84</v>
      </c>
      <c r="BB224" s="26" t="s">
        <v>85</v>
      </c>
      <c r="BC224" s="26" t="str">
        <f t="shared" si="71"/>
        <v>F</v>
      </c>
      <c r="BD224" s="26" t="str">
        <f t="shared" ca="1" si="72"/>
        <v>34 Th,8 Bln,12 Hr</v>
      </c>
      <c r="BE224" s="29">
        <f t="shared" ca="1" si="73"/>
        <v>34</v>
      </c>
      <c r="BF224" s="29">
        <f t="shared" ca="1" si="74"/>
        <v>8</v>
      </c>
      <c r="BG224" s="29">
        <f t="shared" ca="1" si="75"/>
        <v>12</v>
      </c>
      <c r="BH224" s="26" t="str">
        <f t="shared" ca="1" si="76"/>
        <v>4 Th,1 Bln,23 Hr</v>
      </c>
      <c r="BI224" s="24">
        <f t="shared" ca="1" si="77"/>
        <v>4</v>
      </c>
      <c r="BJ224" s="24">
        <f t="shared" ca="1" si="78"/>
        <v>1</v>
      </c>
      <c r="BK224" s="26" t="str">
        <f t="shared" ca="1" si="79"/>
        <v>4 Th,1 Bln,23 Hr</v>
      </c>
      <c r="BL224" s="4" t="str">
        <f>VLOOKUP(C224,[1]dbase!$C$3:$AW$827,38,FALSE)</f>
        <v>-</v>
      </c>
    </row>
    <row r="225" spans="1:64" x14ac:dyDescent="0.25">
      <c r="A225" s="24">
        <f t="shared" si="60"/>
        <v>222</v>
      </c>
      <c r="B225" s="31" t="s">
        <v>1125</v>
      </c>
      <c r="C225" s="24">
        <v>825573</v>
      </c>
      <c r="D225" s="24" t="s">
        <v>539</v>
      </c>
      <c r="E225" s="26">
        <v>30052</v>
      </c>
      <c r="F225" s="24" t="s">
        <v>65</v>
      </c>
      <c r="G225" s="24" t="s">
        <v>66</v>
      </c>
      <c r="H225" s="24" t="s">
        <v>88</v>
      </c>
      <c r="I225" s="24" t="s">
        <v>1126</v>
      </c>
      <c r="J225" s="27"/>
      <c r="K225" s="24"/>
      <c r="L225" s="24"/>
      <c r="M225" s="24" t="s">
        <v>109</v>
      </c>
      <c r="N225" s="24" t="s">
        <v>610</v>
      </c>
      <c r="O225" s="24"/>
      <c r="P225" s="24" t="s">
        <v>711</v>
      </c>
      <c r="Q225" s="26">
        <v>41579</v>
      </c>
      <c r="R225" s="26">
        <v>41989</v>
      </c>
      <c r="S225" s="26" t="s">
        <v>90</v>
      </c>
      <c r="T225" s="28" t="s">
        <v>1127</v>
      </c>
      <c r="U225" s="28" t="s">
        <v>1127</v>
      </c>
      <c r="V225" s="26">
        <v>44061</v>
      </c>
      <c r="W225" s="28" t="s">
        <v>219</v>
      </c>
      <c r="X225" s="28" t="s">
        <v>195</v>
      </c>
      <c r="Y225" s="26" t="s">
        <v>78</v>
      </c>
      <c r="Z225" s="29">
        <v>6</v>
      </c>
      <c r="AA225" s="29">
        <v>2</v>
      </c>
      <c r="AB225" s="26">
        <v>44424</v>
      </c>
      <c r="AC225" s="30">
        <v>4900000</v>
      </c>
      <c r="AD225" s="30">
        <v>544444</v>
      </c>
      <c r="AE225" s="30">
        <v>254655.55555555597</v>
      </c>
      <c r="AF225" s="30">
        <v>152000</v>
      </c>
      <c r="AG225" s="30">
        <f t="shared" si="61"/>
        <v>406655.55555555597</v>
      </c>
      <c r="AH225" s="30">
        <v>0</v>
      </c>
      <c r="AI225" s="30">
        <f t="shared" si="62"/>
        <v>5851099.555555556</v>
      </c>
      <c r="AJ225" s="30">
        <f t="shared" si="63"/>
        <v>2450000</v>
      </c>
      <c r="AK225" s="30">
        <f t="shared" si="64"/>
        <v>0</v>
      </c>
      <c r="AL225" s="30">
        <f t="shared" si="65"/>
        <v>0</v>
      </c>
      <c r="AM225" s="30">
        <f t="shared" si="66"/>
        <v>0</v>
      </c>
      <c r="AN225" s="30">
        <f t="shared" si="67"/>
        <v>0</v>
      </c>
      <c r="AO225" s="30">
        <f t="shared" si="68"/>
        <v>0</v>
      </c>
      <c r="AP225" s="30">
        <f t="shared" si="69"/>
        <v>2450000</v>
      </c>
      <c r="AQ225" s="30">
        <f t="shared" si="70"/>
        <v>1922100</v>
      </c>
      <c r="AR225" s="26" t="s">
        <v>79</v>
      </c>
      <c r="AS225" s="32" t="s">
        <v>114</v>
      </c>
      <c r="AT225" s="32" t="s">
        <v>156</v>
      </c>
      <c r="AU225" s="32">
        <v>44743</v>
      </c>
      <c r="AV225" s="26" t="s">
        <v>196</v>
      </c>
      <c r="AW225" s="26" t="s">
        <v>80</v>
      </c>
      <c r="AX225" s="26" t="s">
        <v>82</v>
      </c>
      <c r="AY225" s="26" t="s">
        <v>82</v>
      </c>
      <c r="AZ225" s="26" t="s">
        <v>125</v>
      </c>
      <c r="BA225" s="26" t="s">
        <v>84</v>
      </c>
      <c r="BB225" s="26" t="s">
        <v>85</v>
      </c>
      <c r="BC225" s="26" t="str">
        <f t="shared" si="71"/>
        <v>C</v>
      </c>
      <c r="BD225" s="26" t="str">
        <f t="shared" ca="1" si="72"/>
        <v>40 Th,7 Bln,13 Hr</v>
      </c>
      <c r="BE225" s="29">
        <f t="shared" ca="1" si="73"/>
        <v>40</v>
      </c>
      <c r="BF225" s="29">
        <f t="shared" ca="1" si="74"/>
        <v>7</v>
      </c>
      <c r="BG225" s="29">
        <f t="shared" ca="1" si="75"/>
        <v>13</v>
      </c>
      <c r="BH225" s="26" t="str">
        <f t="shared" ca="1" si="76"/>
        <v>9 Th,0 Bln,23 Hr</v>
      </c>
      <c r="BI225" s="24">
        <f t="shared" ca="1" si="77"/>
        <v>9</v>
      </c>
      <c r="BJ225" s="24">
        <f t="shared" ca="1" si="78"/>
        <v>0</v>
      </c>
      <c r="BK225" s="26" t="str">
        <f t="shared" ca="1" si="79"/>
        <v>7 Th,11 Bln,8 Hr</v>
      </c>
      <c r="BL225" s="4" t="str">
        <f>VLOOKUP(C225,[1]dbase!$C$3:$AW$827,38,FALSE)</f>
        <v>H</v>
      </c>
    </row>
    <row r="226" spans="1:64" x14ac:dyDescent="0.25">
      <c r="A226" s="24">
        <f t="shared" si="60"/>
        <v>223</v>
      </c>
      <c r="B226" s="31" t="s">
        <v>1128</v>
      </c>
      <c r="C226" s="24">
        <v>735894</v>
      </c>
      <c r="D226" s="24" t="s">
        <v>160</v>
      </c>
      <c r="E226" s="26">
        <v>26986</v>
      </c>
      <c r="F226" s="24" t="s">
        <v>65</v>
      </c>
      <c r="G226" s="24" t="s">
        <v>66</v>
      </c>
      <c r="H226" s="24" t="s">
        <v>88</v>
      </c>
      <c r="I226" s="24" t="s">
        <v>1129</v>
      </c>
      <c r="J226" s="27" t="s">
        <v>1130</v>
      </c>
      <c r="K226" s="24"/>
      <c r="L226" s="24"/>
      <c r="M226" s="24" t="s">
        <v>70</v>
      </c>
      <c r="N226" s="24" t="s">
        <v>254</v>
      </c>
      <c r="O226" s="24"/>
      <c r="P226" s="24" t="s">
        <v>80</v>
      </c>
      <c r="Q226" s="26">
        <v>43374</v>
      </c>
      <c r="R226" s="26">
        <v>43374</v>
      </c>
      <c r="S226" s="26" t="s">
        <v>90</v>
      </c>
      <c r="T226" s="28" t="s">
        <v>1131</v>
      </c>
      <c r="U226" s="28" t="s">
        <v>1131</v>
      </c>
      <c r="V226" s="26">
        <v>44667</v>
      </c>
      <c r="W226" s="28" t="s">
        <v>334</v>
      </c>
      <c r="X226" s="28" t="s">
        <v>207</v>
      </c>
      <c r="Y226" s="26" t="s">
        <v>78</v>
      </c>
      <c r="Z226" s="29">
        <v>3</v>
      </c>
      <c r="AA226" s="29">
        <v>4</v>
      </c>
      <c r="AB226" s="26">
        <v>44424</v>
      </c>
      <c r="AC226" s="30">
        <v>6900000</v>
      </c>
      <c r="AD226" s="30">
        <v>766667</v>
      </c>
      <c r="AE226" s="30">
        <v>4038658.333333333</v>
      </c>
      <c r="AF226" s="30">
        <v>-152915.5</v>
      </c>
      <c r="AG226" s="30">
        <f t="shared" si="61"/>
        <v>3885742.833333333</v>
      </c>
      <c r="AH226" s="30">
        <v>2684905</v>
      </c>
      <c r="AI226" s="30">
        <f t="shared" si="62"/>
        <v>14237314.833333332</v>
      </c>
      <c r="AJ226" s="30">
        <f t="shared" si="63"/>
        <v>5175000</v>
      </c>
      <c r="AK226" s="30">
        <f t="shared" si="64"/>
        <v>575000.25</v>
      </c>
      <c r="AL226" s="30">
        <f t="shared" si="65"/>
        <v>4038658.333333333</v>
      </c>
      <c r="AM226" s="30">
        <f t="shared" si="66"/>
        <v>-152915.5</v>
      </c>
      <c r="AN226" s="30">
        <f t="shared" si="67"/>
        <v>3885742.833333333</v>
      </c>
      <c r="AO226" s="30">
        <f t="shared" si="68"/>
        <v>1342452.5</v>
      </c>
      <c r="AP226" s="30">
        <f t="shared" si="69"/>
        <v>10978195.583333332</v>
      </c>
      <c r="AQ226" s="30">
        <f t="shared" si="70"/>
        <v>0</v>
      </c>
      <c r="AR226" s="26" t="s">
        <v>79</v>
      </c>
      <c r="AS226" s="26" t="s">
        <v>80</v>
      </c>
      <c r="AT226" s="26"/>
      <c r="AU226" s="26" t="s">
        <v>80</v>
      </c>
      <c r="AV226" s="26" t="s">
        <v>209</v>
      </c>
      <c r="AW226" s="26" t="s">
        <v>210</v>
      </c>
      <c r="AX226" s="26" t="s">
        <v>83</v>
      </c>
      <c r="AY226" s="26" t="s">
        <v>83</v>
      </c>
      <c r="AZ226" s="26" t="s">
        <v>80</v>
      </c>
      <c r="BA226" s="26" t="s">
        <v>84</v>
      </c>
      <c r="BB226" s="26" t="s">
        <v>85</v>
      </c>
      <c r="BC226" s="26" t="str">
        <f t="shared" si="71"/>
        <v>F</v>
      </c>
      <c r="BD226" s="26" t="str">
        <f t="shared" ca="1" si="72"/>
        <v>49 Th,0 Bln,6 Hr</v>
      </c>
      <c r="BE226" s="29">
        <f t="shared" ca="1" si="73"/>
        <v>49</v>
      </c>
      <c r="BF226" s="29">
        <f t="shared" ca="1" si="74"/>
        <v>0</v>
      </c>
      <c r="BG226" s="29">
        <f t="shared" ca="1" si="75"/>
        <v>6</v>
      </c>
      <c r="BH226" s="26" t="str">
        <f t="shared" ca="1" si="76"/>
        <v>4 Th,1 Bln,23 Hr</v>
      </c>
      <c r="BI226" s="24">
        <f t="shared" ca="1" si="77"/>
        <v>4</v>
      </c>
      <c r="BJ226" s="24">
        <f t="shared" ca="1" si="78"/>
        <v>1</v>
      </c>
      <c r="BK226" s="26" t="str">
        <f t="shared" ca="1" si="79"/>
        <v>4 Th,1 Bln,23 Hr</v>
      </c>
      <c r="BL226" s="4" t="str">
        <f>VLOOKUP(C226,[1]dbase!$C$3:$AW$827,38,FALSE)</f>
        <v>-</v>
      </c>
    </row>
    <row r="227" spans="1:64" x14ac:dyDescent="0.25">
      <c r="A227" s="24">
        <f t="shared" si="60"/>
        <v>224</v>
      </c>
      <c r="B227" s="31" t="s">
        <v>1132</v>
      </c>
      <c r="C227" s="24">
        <v>715631</v>
      </c>
      <c r="D227" s="24" t="s">
        <v>251</v>
      </c>
      <c r="E227" s="26">
        <v>26234</v>
      </c>
      <c r="F227" s="24" t="s">
        <v>65</v>
      </c>
      <c r="G227" s="24" t="s">
        <v>66</v>
      </c>
      <c r="H227" s="24" t="s">
        <v>88</v>
      </c>
      <c r="I227" s="24" t="s">
        <v>1133</v>
      </c>
      <c r="J227" s="27"/>
      <c r="K227" s="24"/>
      <c r="L227" s="24"/>
      <c r="M227" s="24" t="s">
        <v>109</v>
      </c>
      <c r="N227" s="24" t="s">
        <v>1134</v>
      </c>
      <c r="O227" s="24"/>
      <c r="P227" s="24">
        <v>1991</v>
      </c>
      <c r="Q227" s="26">
        <v>42201</v>
      </c>
      <c r="R227" s="26">
        <v>42461</v>
      </c>
      <c r="S227" s="26" t="s">
        <v>90</v>
      </c>
      <c r="T227" s="28" t="s">
        <v>1135</v>
      </c>
      <c r="U227" s="28" t="s">
        <v>1135</v>
      </c>
      <c r="V227" s="26" t="s">
        <v>80</v>
      </c>
      <c r="W227" s="28" t="s">
        <v>695</v>
      </c>
      <c r="X227" s="28" t="s">
        <v>696</v>
      </c>
      <c r="Y227" s="26" t="s">
        <v>103</v>
      </c>
      <c r="Z227" s="29">
        <v>6</v>
      </c>
      <c r="AA227" s="29">
        <v>2</v>
      </c>
      <c r="AB227" s="26">
        <v>44424</v>
      </c>
      <c r="AC227" s="30">
        <v>4900000</v>
      </c>
      <c r="AD227" s="30">
        <v>544444</v>
      </c>
      <c r="AE227" s="30">
        <v>521505.55555555597</v>
      </c>
      <c r="AF227" s="30">
        <v>152000</v>
      </c>
      <c r="AG227" s="30">
        <f t="shared" si="61"/>
        <v>673505.55555555597</v>
      </c>
      <c r="AH227" s="30">
        <v>0</v>
      </c>
      <c r="AI227" s="30">
        <f t="shared" si="62"/>
        <v>6117949.555555556</v>
      </c>
      <c r="AJ227" s="30">
        <f t="shared" si="63"/>
        <v>2450000</v>
      </c>
      <c r="AK227" s="30">
        <f t="shared" si="64"/>
        <v>0</v>
      </c>
      <c r="AL227" s="30">
        <f t="shared" si="65"/>
        <v>0</v>
      </c>
      <c r="AM227" s="30">
        <f t="shared" si="66"/>
        <v>0</v>
      </c>
      <c r="AN227" s="30">
        <f t="shared" si="67"/>
        <v>0</v>
      </c>
      <c r="AO227" s="30">
        <f t="shared" si="68"/>
        <v>0</v>
      </c>
      <c r="AP227" s="30">
        <f t="shared" si="69"/>
        <v>2450000</v>
      </c>
      <c r="AQ227" s="30">
        <f t="shared" si="70"/>
        <v>1922100</v>
      </c>
      <c r="AR227" s="26" t="s">
        <v>79</v>
      </c>
      <c r="AS227" s="26" t="s">
        <v>114</v>
      </c>
      <c r="AT227" s="24" t="s">
        <v>172</v>
      </c>
      <c r="AU227" s="26">
        <v>44433</v>
      </c>
      <c r="AV227" s="26" t="s">
        <v>697</v>
      </c>
      <c r="AW227" s="26" t="s">
        <v>80</v>
      </c>
      <c r="AX227" s="26" t="s">
        <v>96</v>
      </c>
      <c r="AY227" s="26" t="s">
        <v>96</v>
      </c>
      <c r="AZ227" s="26" t="s">
        <v>80</v>
      </c>
      <c r="BA227" s="26" t="s">
        <v>84</v>
      </c>
      <c r="BB227" s="26" t="s">
        <v>106</v>
      </c>
      <c r="BC227" s="26" t="str">
        <f t="shared" si="71"/>
        <v>C</v>
      </c>
      <c r="BD227" s="26" t="str">
        <f t="shared" ca="1" si="72"/>
        <v>51 Th,0 Bln,27 Hr</v>
      </c>
      <c r="BE227" s="29">
        <f t="shared" ca="1" si="73"/>
        <v>51</v>
      </c>
      <c r="BF227" s="29">
        <f t="shared" ca="1" si="74"/>
        <v>0</v>
      </c>
      <c r="BG227" s="29">
        <f t="shared" ca="1" si="75"/>
        <v>27</v>
      </c>
      <c r="BH227" s="26" t="str">
        <f t="shared" ca="1" si="76"/>
        <v>7 Th,4 Bln,8 Hr</v>
      </c>
      <c r="BI227" s="24">
        <f t="shared" ca="1" si="77"/>
        <v>7</v>
      </c>
      <c r="BJ227" s="24">
        <f t="shared" ca="1" si="78"/>
        <v>4</v>
      </c>
      <c r="BK227" s="26" t="str">
        <f t="shared" ca="1" si="79"/>
        <v>6 Th,7 Bln,23 Hr</v>
      </c>
      <c r="BL227" s="4" t="str">
        <f>VLOOKUP(C227,[1]dbase!$C$3:$AW$827,38,FALSE)</f>
        <v>H</v>
      </c>
    </row>
    <row r="228" spans="1:64" x14ac:dyDescent="0.25">
      <c r="A228" s="24">
        <f t="shared" si="60"/>
        <v>225</v>
      </c>
      <c r="B228" s="31" t="s">
        <v>1136</v>
      </c>
      <c r="C228" s="24">
        <v>885678</v>
      </c>
      <c r="D228" s="24" t="s">
        <v>336</v>
      </c>
      <c r="E228" s="26">
        <v>32431</v>
      </c>
      <c r="F228" s="24" t="s">
        <v>65</v>
      </c>
      <c r="G228" s="24" t="s">
        <v>66</v>
      </c>
      <c r="H228" s="24" t="s">
        <v>67</v>
      </c>
      <c r="I228" s="24" t="s">
        <v>1137</v>
      </c>
      <c r="J228" s="27" t="s">
        <v>1138</v>
      </c>
      <c r="K228" s="24" t="s">
        <v>1139</v>
      </c>
      <c r="L228" s="24" t="s">
        <v>1140</v>
      </c>
      <c r="M228" s="24" t="s">
        <v>70</v>
      </c>
      <c r="N228" s="24" t="s">
        <v>909</v>
      </c>
      <c r="O228" s="24" t="s">
        <v>1141</v>
      </c>
      <c r="P228" s="24">
        <v>2011</v>
      </c>
      <c r="Q228" s="26">
        <v>42445</v>
      </c>
      <c r="R228" s="26">
        <v>42659</v>
      </c>
      <c r="S228" s="26" t="s">
        <v>90</v>
      </c>
      <c r="T228" s="28" t="s">
        <v>1142</v>
      </c>
      <c r="U228" s="28" t="s">
        <v>1142</v>
      </c>
      <c r="V228" s="26">
        <v>44562</v>
      </c>
      <c r="W228" s="28" t="s">
        <v>912</v>
      </c>
      <c r="X228" s="28" t="s">
        <v>482</v>
      </c>
      <c r="Y228" s="26" t="s">
        <v>103</v>
      </c>
      <c r="Z228" s="29">
        <v>3</v>
      </c>
      <c r="AA228" s="29">
        <v>5</v>
      </c>
      <c r="AB228" s="26">
        <v>44424</v>
      </c>
      <c r="AC228" s="30">
        <v>7900000</v>
      </c>
      <c r="AD228" s="30">
        <v>877778</v>
      </c>
      <c r="AE228" s="30">
        <v>154722.22222222202</v>
      </c>
      <c r="AF228" s="30">
        <v>-23022.000000000466</v>
      </c>
      <c r="AG228" s="30">
        <f t="shared" si="61"/>
        <v>131700.22222222155</v>
      </c>
      <c r="AH228" s="30">
        <v>2417580</v>
      </c>
      <c r="AI228" s="30">
        <f t="shared" si="62"/>
        <v>11327058.222222222</v>
      </c>
      <c r="AJ228" s="30">
        <f t="shared" si="63"/>
        <v>5925000</v>
      </c>
      <c r="AK228" s="30">
        <f t="shared" si="64"/>
        <v>658333.5</v>
      </c>
      <c r="AL228" s="30">
        <f t="shared" si="65"/>
        <v>154722.22222222202</v>
      </c>
      <c r="AM228" s="30">
        <f t="shared" si="66"/>
        <v>-23022.000000000466</v>
      </c>
      <c r="AN228" s="30">
        <f t="shared" si="67"/>
        <v>131700.22222222155</v>
      </c>
      <c r="AO228" s="30">
        <f t="shared" si="68"/>
        <v>1208790</v>
      </c>
      <c r="AP228" s="30">
        <f t="shared" si="69"/>
        <v>7923823.722222222</v>
      </c>
      <c r="AQ228" s="30">
        <f t="shared" si="70"/>
        <v>0</v>
      </c>
      <c r="AR228" s="26" t="s">
        <v>79</v>
      </c>
      <c r="AS228" s="26" t="s">
        <v>80</v>
      </c>
      <c r="AT228" s="26"/>
      <c r="AU228" s="26" t="s">
        <v>80</v>
      </c>
      <c r="AV228" s="26" t="s">
        <v>483</v>
      </c>
      <c r="AW228" s="26" t="s">
        <v>80</v>
      </c>
      <c r="AX228" s="26" t="s">
        <v>105</v>
      </c>
      <c r="AY228" s="26" t="s">
        <v>105</v>
      </c>
      <c r="AZ228" s="26" t="s">
        <v>80</v>
      </c>
      <c r="BA228" s="26" t="s">
        <v>84</v>
      </c>
      <c r="BB228" s="26" t="s">
        <v>106</v>
      </c>
      <c r="BC228" s="26" t="str">
        <f t="shared" si="71"/>
        <v>F</v>
      </c>
      <c r="BD228" s="26" t="str">
        <f t="shared" ca="1" si="72"/>
        <v>34 Th,1 Bln,9 Hr</v>
      </c>
      <c r="BE228" s="29">
        <f t="shared" ca="1" si="73"/>
        <v>34</v>
      </c>
      <c r="BF228" s="29">
        <f t="shared" ca="1" si="74"/>
        <v>1</v>
      </c>
      <c r="BG228" s="29">
        <f t="shared" ca="1" si="75"/>
        <v>9</v>
      </c>
      <c r="BH228" s="26" t="str">
        <f t="shared" ca="1" si="76"/>
        <v>6 Th,8 Bln,8 Hr</v>
      </c>
      <c r="BI228" s="24">
        <f t="shared" ca="1" si="77"/>
        <v>6</v>
      </c>
      <c r="BJ228" s="24">
        <f t="shared" ca="1" si="78"/>
        <v>8</v>
      </c>
      <c r="BK228" s="26" t="str">
        <f t="shared" ca="1" si="79"/>
        <v>6 Th,1 Bln,8 Hr</v>
      </c>
      <c r="BL228" s="4" t="str">
        <f>VLOOKUP(C228,[1]dbase!$C$3:$AW$827,38,FALSE)</f>
        <v>-</v>
      </c>
    </row>
    <row r="229" spans="1:64" x14ac:dyDescent="0.25">
      <c r="A229" s="24">
        <f t="shared" si="60"/>
        <v>226</v>
      </c>
      <c r="B229" s="31" t="s">
        <v>1143</v>
      </c>
      <c r="C229" s="24">
        <v>655147</v>
      </c>
      <c r="D229" s="24" t="s">
        <v>166</v>
      </c>
      <c r="E229" s="26">
        <v>24067</v>
      </c>
      <c r="F229" s="24" t="s">
        <v>167</v>
      </c>
      <c r="G229" s="24" t="s">
        <v>343</v>
      </c>
      <c r="H229" s="24" t="s">
        <v>1144</v>
      </c>
      <c r="I229" s="24" t="s">
        <v>1145</v>
      </c>
      <c r="J229" s="27" t="s">
        <v>1146</v>
      </c>
      <c r="K229" s="24"/>
      <c r="L229" s="24" t="s">
        <v>1147</v>
      </c>
      <c r="M229" s="24" t="s">
        <v>70</v>
      </c>
      <c r="N229" s="24" t="s">
        <v>1148</v>
      </c>
      <c r="O229" s="24"/>
      <c r="P229" s="24">
        <v>1990</v>
      </c>
      <c r="Q229" s="26">
        <v>33574</v>
      </c>
      <c r="R229" s="26">
        <v>33940</v>
      </c>
      <c r="S229" s="26" t="s">
        <v>90</v>
      </c>
      <c r="T229" s="28" t="s">
        <v>1149</v>
      </c>
      <c r="U229" s="28" t="s">
        <v>1149</v>
      </c>
      <c r="V229" s="26" t="s">
        <v>80</v>
      </c>
      <c r="W229" s="28" t="s">
        <v>310</v>
      </c>
      <c r="X229" s="28" t="s">
        <v>311</v>
      </c>
      <c r="Y229" s="26" t="s">
        <v>103</v>
      </c>
      <c r="Z229" s="29">
        <v>5</v>
      </c>
      <c r="AA229" s="29">
        <v>6</v>
      </c>
      <c r="AB229" s="26">
        <v>44424</v>
      </c>
      <c r="AC229" s="30">
        <v>8900000</v>
      </c>
      <c r="AD229" s="30">
        <v>988889</v>
      </c>
      <c r="AE229" s="30">
        <v>3127586.1111111119</v>
      </c>
      <c r="AF229" s="30">
        <v>653200</v>
      </c>
      <c r="AG229" s="30">
        <f t="shared" si="61"/>
        <v>3780786.1111111119</v>
      </c>
      <c r="AH229" s="30">
        <v>0</v>
      </c>
      <c r="AI229" s="30">
        <f t="shared" si="62"/>
        <v>13669675.111111112</v>
      </c>
      <c r="AJ229" s="30">
        <f t="shared" si="63"/>
        <v>4450000</v>
      </c>
      <c r="AK229" s="30">
        <f t="shared" si="64"/>
        <v>0</v>
      </c>
      <c r="AL229" s="30">
        <f t="shared" si="65"/>
        <v>0</v>
      </c>
      <c r="AM229" s="30">
        <f t="shared" si="66"/>
        <v>0</v>
      </c>
      <c r="AN229" s="30">
        <f t="shared" si="67"/>
        <v>0</v>
      </c>
      <c r="AO229" s="30">
        <f t="shared" si="68"/>
        <v>0</v>
      </c>
      <c r="AP229" s="30">
        <f t="shared" si="69"/>
        <v>4450000</v>
      </c>
      <c r="AQ229" s="30">
        <f t="shared" si="70"/>
        <v>0</v>
      </c>
      <c r="AR229" s="26" t="s">
        <v>208</v>
      </c>
      <c r="AS229" s="26" t="s">
        <v>114</v>
      </c>
      <c r="AT229" s="24" t="s">
        <v>172</v>
      </c>
      <c r="AU229" s="26">
        <v>44433</v>
      </c>
      <c r="AV229" s="26" t="s">
        <v>312</v>
      </c>
      <c r="AW229" s="26" t="s">
        <v>80</v>
      </c>
      <c r="AX229" s="26" t="s">
        <v>83</v>
      </c>
      <c r="AY229" s="26" t="s">
        <v>83</v>
      </c>
      <c r="AZ229" s="26" t="s">
        <v>80</v>
      </c>
      <c r="BA229" s="26" t="s">
        <v>84</v>
      </c>
      <c r="BB229" s="26" t="s">
        <v>106</v>
      </c>
      <c r="BC229" s="26" t="str">
        <f t="shared" si="71"/>
        <v>F</v>
      </c>
      <c r="BD229" s="26" t="str">
        <f t="shared" ca="1" si="72"/>
        <v>57 Th,0 Bln,3 Hr</v>
      </c>
      <c r="BE229" s="29">
        <f t="shared" ca="1" si="73"/>
        <v>57</v>
      </c>
      <c r="BF229" s="29">
        <f t="shared" ca="1" si="74"/>
        <v>0</v>
      </c>
      <c r="BG229" s="29">
        <f t="shared" ca="1" si="75"/>
        <v>3</v>
      </c>
      <c r="BH229" s="26" t="str">
        <f t="shared" ca="1" si="76"/>
        <v>30 Th,11 Bln,22 Hr</v>
      </c>
      <c r="BI229" s="24">
        <f t="shared" ca="1" si="77"/>
        <v>30</v>
      </c>
      <c r="BJ229" s="24">
        <f t="shared" ca="1" si="78"/>
        <v>11</v>
      </c>
      <c r="BK229" s="26" t="str">
        <f t="shared" ca="1" si="79"/>
        <v>29 Th,11 Bln,22 Hr</v>
      </c>
      <c r="BL229" s="4" t="str">
        <f>VLOOKUP(C229,[1]dbase!$C$3:$AW$827,38,FALSE)</f>
        <v>H</v>
      </c>
    </row>
    <row r="230" spans="1:64" x14ac:dyDescent="0.25">
      <c r="A230" s="24">
        <f t="shared" si="60"/>
        <v>227</v>
      </c>
      <c r="B230" s="31" t="s">
        <v>1150</v>
      </c>
      <c r="C230" s="24">
        <v>675519</v>
      </c>
      <c r="D230" s="24" t="s">
        <v>239</v>
      </c>
      <c r="E230" s="26">
        <v>24620</v>
      </c>
      <c r="F230" s="24" t="s">
        <v>65</v>
      </c>
      <c r="G230" s="24" t="s">
        <v>66</v>
      </c>
      <c r="H230" s="24" t="s">
        <v>88</v>
      </c>
      <c r="I230" s="24" t="s">
        <v>1151</v>
      </c>
      <c r="J230" s="27"/>
      <c r="K230" s="24"/>
      <c r="L230" s="24"/>
      <c r="M230" s="24" t="s">
        <v>70</v>
      </c>
      <c r="N230" s="24" t="s">
        <v>1152</v>
      </c>
      <c r="O230" s="24"/>
      <c r="P230" s="24">
        <v>1993</v>
      </c>
      <c r="Q230" s="26">
        <v>40026</v>
      </c>
      <c r="R230" s="26">
        <v>41321</v>
      </c>
      <c r="S230" s="26" t="s">
        <v>90</v>
      </c>
      <c r="T230" s="28" t="s">
        <v>1153</v>
      </c>
      <c r="U230" s="28" t="s">
        <v>1153</v>
      </c>
      <c r="V230" s="26">
        <v>44104</v>
      </c>
      <c r="W230" s="28" t="s">
        <v>1154</v>
      </c>
      <c r="X230" s="28" t="s">
        <v>272</v>
      </c>
      <c r="Y230" s="26" t="s">
        <v>103</v>
      </c>
      <c r="Z230" s="29">
        <v>6</v>
      </c>
      <c r="AA230" s="29">
        <v>3</v>
      </c>
      <c r="AB230" s="26">
        <v>44424</v>
      </c>
      <c r="AC230" s="30">
        <v>5900000</v>
      </c>
      <c r="AD230" s="30">
        <v>655556</v>
      </c>
      <c r="AE230" s="30">
        <v>152344.44444444403</v>
      </c>
      <c r="AF230" s="30">
        <v>566950</v>
      </c>
      <c r="AG230" s="30">
        <f t="shared" si="61"/>
        <v>719294.44444444403</v>
      </c>
      <c r="AH230" s="30">
        <v>0</v>
      </c>
      <c r="AI230" s="30">
        <f t="shared" si="62"/>
        <v>7274850.444444444</v>
      </c>
      <c r="AJ230" s="30">
        <f t="shared" si="63"/>
        <v>4425000</v>
      </c>
      <c r="AK230" s="30">
        <f t="shared" si="64"/>
        <v>491667</v>
      </c>
      <c r="AL230" s="30">
        <f t="shared" si="65"/>
        <v>152344.44444444403</v>
      </c>
      <c r="AM230" s="30">
        <f t="shared" si="66"/>
        <v>566950</v>
      </c>
      <c r="AN230" s="30">
        <f t="shared" si="67"/>
        <v>719294.44444444403</v>
      </c>
      <c r="AO230" s="30">
        <f t="shared" si="68"/>
        <v>0</v>
      </c>
      <c r="AP230" s="30">
        <f t="shared" si="69"/>
        <v>5635961.444444444</v>
      </c>
      <c r="AQ230" s="30">
        <f t="shared" si="70"/>
        <v>0</v>
      </c>
      <c r="AR230" s="26" t="s">
        <v>79</v>
      </c>
      <c r="AS230" s="26" t="s">
        <v>80</v>
      </c>
      <c r="AT230" s="26"/>
      <c r="AU230" s="26" t="s">
        <v>80</v>
      </c>
      <c r="AV230" s="26" t="s">
        <v>273</v>
      </c>
      <c r="AW230" s="26" t="s">
        <v>80</v>
      </c>
      <c r="AX230" s="26" t="s">
        <v>105</v>
      </c>
      <c r="AY230" s="26" t="s">
        <v>105</v>
      </c>
      <c r="AZ230" s="26" t="s">
        <v>80</v>
      </c>
      <c r="BA230" s="26" t="s">
        <v>84</v>
      </c>
      <c r="BB230" s="26" t="s">
        <v>106</v>
      </c>
      <c r="BC230" s="26" t="str">
        <f t="shared" si="71"/>
        <v>F</v>
      </c>
      <c r="BD230" s="26" t="str">
        <f t="shared" ca="1" si="72"/>
        <v>55 Th,5 Bln,27 Hr</v>
      </c>
      <c r="BE230" s="29">
        <f t="shared" ca="1" si="73"/>
        <v>55</v>
      </c>
      <c r="BF230" s="29">
        <f t="shared" ca="1" si="74"/>
        <v>5</v>
      </c>
      <c r="BG230" s="29">
        <f t="shared" ca="1" si="75"/>
        <v>27</v>
      </c>
      <c r="BH230" s="26" t="str">
        <f t="shared" ca="1" si="76"/>
        <v>13 Th,3 Bln,23 Hr</v>
      </c>
      <c r="BI230" s="24">
        <f t="shared" ca="1" si="77"/>
        <v>13</v>
      </c>
      <c r="BJ230" s="24">
        <f t="shared" ca="1" si="78"/>
        <v>3</v>
      </c>
      <c r="BK230" s="26" t="str">
        <f t="shared" ca="1" si="79"/>
        <v>9 Th,9 Bln,8 Hr</v>
      </c>
      <c r="BL230" s="4" t="str">
        <f>VLOOKUP(C230,[1]dbase!$C$3:$AW$827,38,FALSE)</f>
        <v>-</v>
      </c>
    </row>
    <row r="231" spans="1:64" x14ac:dyDescent="0.25">
      <c r="A231" s="24">
        <f t="shared" si="60"/>
        <v>228</v>
      </c>
      <c r="B231" s="31" t="s">
        <v>1155</v>
      </c>
      <c r="C231" s="24">
        <v>845759</v>
      </c>
      <c r="D231" s="24" t="s">
        <v>500</v>
      </c>
      <c r="E231" s="26">
        <v>30684</v>
      </c>
      <c r="F231" s="24" t="s">
        <v>65</v>
      </c>
      <c r="G231" s="24" t="s">
        <v>66</v>
      </c>
      <c r="H231" s="24" t="s">
        <v>88</v>
      </c>
      <c r="I231" s="24" t="s">
        <v>1156</v>
      </c>
      <c r="J231" s="27"/>
      <c r="K231" s="24"/>
      <c r="L231" s="24"/>
      <c r="M231" s="24" t="s">
        <v>99</v>
      </c>
      <c r="N231" s="24" t="s">
        <v>276</v>
      </c>
      <c r="O231" s="24"/>
      <c r="P231" s="24">
        <v>2002</v>
      </c>
      <c r="Q231" s="26">
        <v>42932</v>
      </c>
      <c r="R231" s="26">
        <v>43055</v>
      </c>
      <c r="S231" s="26" t="s">
        <v>90</v>
      </c>
      <c r="T231" s="28" t="s">
        <v>1157</v>
      </c>
      <c r="U231" s="28" t="s">
        <v>1157</v>
      </c>
      <c r="V231" s="26">
        <v>44061</v>
      </c>
      <c r="W231" s="28" t="s">
        <v>219</v>
      </c>
      <c r="X231" s="28" t="s">
        <v>195</v>
      </c>
      <c r="Y231" s="26" t="s">
        <v>78</v>
      </c>
      <c r="Z231" s="29">
        <v>6</v>
      </c>
      <c r="AA231" s="34">
        <v>1</v>
      </c>
      <c r="AB231" s="26">
        <v>44424</v>
      </c>
      <c r="AC231" s="30">
        <v>4500000</v>
      </c>
      <c r="AD231" s="30">
        <v>500000</v>
      </c>
      <c r="AE231" s="30">
        <v>291100</v>
      </c>
      <c r="AF231" s="30">
        <v>152000</v>
      </c>
      <c r="AG231" s="30">
        <f t="shared" si="61"/>
        <v>443100</v>
      </c>
      <c r="AH231" s="30">
        <v>0</v>
      </c>
      <c r="AI231" s="30">
        <f t="shared" si="62"/>
        <v>5443100</v>
      </c>
      <c r="AJ231" s="30">
        <f t="shared" si="63"/>
        <v>2250000</v>
      </c>
      <c r="AK231" s="30">
        <f t="shared" si="64"/>
        <v>0</v>
      </c>
      <c r="AL231" s="30">
        <f t="shared" si="65"/>
        <v>0</v>
      </c>
      <c r="AM231" s="30">
        <f t="shared" si="66"/>
        <v>0</v>
      </c>
      <c r="AN231" s="30">
        <f t="shared" si="67"/>
        <v>0</v>
      </c>
      <c r="AO231" s="30">
        <f t="shared" si="68"/>
        <v>0</v>
      </c>
      <c r="AP231" s="30">
        <f t="shared" si="69"/>
        <v>2250000</v>
      </c>
      <c r="AQ231" s="30">
        <f t="shared" si="70"/>
        <v>2122100</v>
      </c>
      <c r="AR231" s="26" t="s">
        <v>79</v>
      </c>
      <c r="AS231" s="26" t="s">
        <v>114</v>
      </c>
      <c r="AT231" s="24" t="s">
        <v>172</v>
      </c>
      <c r="AU231" s="26">
        <v>44433</v>
      </c>
      <c r="AV231" s="26" t="s">
        <v>196</v>
      </c>
      <c r="AW231" s="26" t="s">
        <v>80</v>
      </c>
      <c r="AX231" s="26" t="s">
        <v>82</v>
      </c>
      <c r="AY231" s="26" t="s">
        <v>82</v>
      </c>
      <c r="AZ231" s="26" t="s">
        <v>125</v>
      </c>
      <c r="BA231" s="26" t="s">
        <v>84</v>
      </c>
      <c r="BB231" s="26" t="s">
        <v>106</v>
      </c>
      <c r="BC231" s="26" t="str">
        <f t="shared" si="71"/>
        <v>C</v>
      </c>
      <c r="BD231" s="26" t="str">
        <f t="shared" ca="1" si="72"/>
        <v>38 Th,10 Bln,21 Hr</v>
      </c>
      <c r="BE231" s="29">
        <f t="shared" ca="1" si="73"/>
        <v>38</v>
      </c>
      <c r="BF231" s="29">
        <f t="shared" ca="1" si="74"/>
        <v>10</v>
      </c>
      <c r="BG231" s="29">
        <f t="shared" ca="1" si="75"/>
        <v>21</v>
      </c>
      <c r="BH231" s="26" t="str">
        <f t="shared" ca="1" si="76"/>
        <v>5 Th,4 Bln,8 Hr</v>
      </c>
      <c r="BI231" s="24">
        <f t="shared" ca="1" si="77"/>
        <v>5</v>
      </c>
      <c r="BJ231" s="24">
        <f t="shared" ca="1" si="78"/>
        <v>4</v>
      </c>
      <c r="BK231" s="26" t="str">
        <f t="shared" ca="1" si="79"/>
        <v>5 Th,0 Bln,8 Hr</v>
      </c>
      <c r="BL231" s="4" t="str">
        <f>VLOOKUP(C231,[1]dbase!$C$3:$AW$827,38,FALSE)</f>
        <v>H</v>
      </c>
    </row>
    <row r="232" spans="1:64" x14ac:dyDescent="0.25">
      <c r="A232" s="24">
        <f t="shared" si="60"/>
        <v>229</v>
      </c>
      <c r="B232" s="33" t="s">
        <v>1158</v>
      </c>
      <c r="C232" s="24">
        <v>715438</v>
      </c>
      <c r="D232" s="24" t="s">
        <v>108</v>
      </c>
      <c r="E232" s="26">
        <v>25958</v>
      </c>
      <c r="F232" s="24" t="s">
        <v>65</v>
      </c>
      <c r="G232" s="24" t="s">
        <v>66</v>
      </c>
      <c r="H232" s="24" t="s">
        <v>133</v>
      </c>
      <c r="I232" s="24" t="s">
        <v>1159</v>
      </c>
      <c r="J232" s="27"/>
      <c r="K232" s="24"/>
      <c r="L232" s="24"/>
      <c r="M232" s="24" t="s">
        <v>346</v>
      </c>
      <c r="N232" s="24" t="s">
        <v>1160</v>
      </c>
      <c r="O232" s="24" t="s">
        <v>1161</v>
      </c>
      <c r="P232" s="24">
        <v>2011</v>
      </c>
      <c r="Q232" s="26">
        <v>34624</v>
      </c>
      <c r="R232" s="26">
        <v>34989</v>
      </c>
      <c r="S232" s="26" t="s">
        <v>213</v>
      </c>
      <c r="T232" s="28" t="s">
        <v>1162</v>
      </c>
      <c r="U232" s="28" t="s">
        <v>1163</v>
      </c>
      <c r="V232" s="26">
        <v>44652</v>
      </c>
      <c r="W232" s="28" t="s">
        <v>113</v>
      </c>
      <c r="X232" s="28" t="s">
        <v>113</v>
      </c>
      <c r="Y232" s="26" t="s">
        <v>78</v>
      </c>
      <c r="Z232" s="29">
        <v>1</v>
      </c>
      <c r="AA232" s="29">
        <v>8</v>
      </c>
      <c r="AB232" s="26">
        <v>44424</v>
      </c>
      <c r="AC232" s="30">
        <v>10900000</v>
      </c>
      <c r="AD232" s="30">
        <v>1211111</v>
      </c>
      <c r="AE232" s="30">
        <v>2247788.8888888881</v>
      </c>
      <c r="AF232" s="30">
        <v>-1451790</v>
      </c>
      <c r="AG232" s="30">
        <f t="shared" si="61"/>
        <v>795998.88888888806</v>
      </c>
      <c r="AH232" s="30">
        <v>5954040</v>
      </c>
      <c r="AI232" s="30">
        <f t="shared" si="62"/>
        <v>18861149.888888888</v>
      </c>
      <c r="AJ232" s="30">
        <f t="shared" si="63"/>
        <v>8175000</v>
      </c>
      <c r="AK232" s="30">
        <f t="shared" si="64"/>
        <v>908333.25</v>
      </c>
      <c r="AL232" s="30">
        <f t="shared" si="65"/>
        <v>2247788.8888888881</v>
      </c>
      <c r="AM232" s="30">
        <f t="shared" si="66"/>
        <v>-1451790</v>
      </c>
      <c r="AN232" s="30">
        <f t="shared" si="67"/>
        <v>795998.88888888806</v>
      </c>
      <c r="AO232" s="30">
        <f t="shared" si="68"/>
        <v>2977020</v>
      </c>
      <c r="AP232" s="30">
        <f t="shared" si="69"/>
        <v>12856352.138888888</v>
      </c>
      <c r="AQ232" s="30">
        <f t="shared" si="70"/>
        <v>0</v>
      </c>
      <c r="AR232" s="26" t="s">
        <v>79</v>
      </c>
      <c r="AS232" s="26" t="s">
        <v>80</v>
      </c>
      <c r="AT232" s="26"/>
      <c r="AU232" s="26" t="s">
        <v>80</v>
      </c>
      <c r="AV232" s="26" t="s">
        <v>116</v>
      </c>
      <c r="AW232" s="26" t="s">
        <v>1164</v>
      </c>
      <c r="AX232" s="26" t="s">
        <v>96</v>
      </c>
      <c r="AY232" s="26" t="s">
        <v>96</v>
      </c>
      <c r="AZ232" s="26" t="s">
        <v>80</v>
      </c>
      <c r="BA232" s="26" t="s">
        <v>84</v>
      </c>
      <c r="BB232" s="26" t="s">
        <v>85</v>
      </c>
      <c r="BC232" s="26" t="str">
        <f t="shared" si="71"/>
        <v>G</v>
      </c>
      <c r="BD232" s="26" t="str">
        <f t="shared" ca="1" si="72"/>
        <v>51 Th,9 Bln,30 Hr</v>
      </c>
      <c r="BE232" s="29">
        <f t="shared" ca="1" si="73"/>
        <v>51</v>
      </c>
      <c r="BF232" s="29">
        <f t="shared" ca="1" si="74"/>
        <v>9</v>
      </c>
      <c r="BG232" s="29">
        <f t="shared" ca="1" si="75"/>
        <v>30</v>
      </c>
      <c r="BH232" s="26" t="str">
        <f t="shared" ca="1" si="76"/>
        <v>28 Th,1 Bln,7 Hr</v>
      </c>
      <c r="BI232" s="24">
        <f t="shared" ca="1" si="77"/>
        <v>28</v>
      </c>
      <c r="BJ232" s="24">
        <f t="shared" ca="1" si="78"/>
        <v>1</v>
      </c>
      <c r="BK232" s="26" t="str">
        <f t="shared" ca="1" si="79"/>
        <v>27 Th,1 Bln,7 Hr</v>
      </c>
      <c r="BL232" s="4" t="str">
        <f>VLOOKUP(C232,[1]dbase!$C$3:$AW$827,38,FALSE)</f>
        <v>-</v>
      </c>
    </row>
    <row r="233" spans="1:64" x14ac:dyDescent="0.25">
      <c r="A233" s="24">
        <f t="shared" si="60"/>
        <v>230</v>
      </c>
      <c r="B233" s="31" t="s">
        <v>1165</v>
      </c>
      <c r="C233" s="24">
        <v>705405</v>
      </c>
      <c r="D233" s="24" t="s">
        <v>87</v>
      </c>
      <c r="E233" s="26">
        <v>25800</v>
      </c>
      <c r="F233" s="24" t="s">
        <v>65</v>
      </c>
      <c r="G233" s="24" t="s">
        <v>66</v>
      </c>
      <c r="H233" s="24" t="s">
        <v>88</v>
      </c>
      <c r="I233" s="24" t="s">
        <v>1166</v>
      </c>
      <c r="J233" s="27"/>
      <c r="K233" s="24"/>
      <c r="L233" s="24"/>
      <c r="M233" s="24" t="s">
        <v>109</v>
      </c>
      <c r="N233" s="24" t="s">
        <v>489</v>
      </c>
      <c r="O233" s="24"/>
      <c r="P233" s="24">
        <v>1991</v>
      </c>
      <c r="Q233" s="26">
        <v>34639</v>
      </c>
      <c r="R233" s="26">
        <v>35004</v>
      </c>
      <c r="S233" s="26" t="s">
        <v>90</v>
      </c>
      <c r="T233" s="28" t="s">
        <v>1167</v>
      </c>
      <c r="U233" s="28" t="s">
        <v>1167</v>
      </c>
      <c r="V233" s="26">
        <v>44667</v>
      </c>
      <c r="W233" s="28" t="s">
        <v>145</v>
      </c>
      <c r="X233" s="28" t="s">
        <v>146</v>
      </c>
      <c r="Y233" s="26" t="s">
        <v>78</v>
      </c>
      <c r="Z233" s="29">
        <v>4</v>
      </c>
      <c r="AA233" s="29">
        <v>3</v>
      </c>
      <c r="AB233" s="26">
        <v>44424</v>
      </c>
      <c r="AC233" s="30">
        <v>5900000</v>
      </c>
      <c r="AD233" s="30">
        <v>655556</v>
      </c>
      <c r="AE233" s="30">
        <v>674969.44444444403</v>
      </c>
      <c r="AF233" s="30">
        <v>-339993</v>
      </c>
      <c r="AG233" s="30">
        <f t="shared" si="61"/>
        <v>334976.44444444403</v>
      </c>
      <c r="AH233" s="30">
        <v>2079770</v>
      </c>
      <c r="AI233" s="30">
        <f t="shared" si="62"/>
        <v>8970302.444444444</v>
      </c>
      <c r="AJ233" s="30">
        <f t="shared" si="63"/>
        <v>4425000</v>
      </c>
      <c r="AK233" s="30">
        <f t="shared" si="64"/>
        <v>491667</v>
      </c>
      <c r="AL233" s="30">
        <f t="shared" si="65"/>
        <v>674969.44444444403</v>
      </c>
      <c r="AM233" s="30">
        <f t="shared" si="66"/>
        <v>-339993</v>
      </c>
      <c r="AN233" s="30">
        <f t="shared" si="67"/>
        <v>334976.44444444403</v>
      </c>
      <c r="AO233" s="30">
        <f t="shared" si="68"/>
        <v>1039885</v>
      </c>
      <c r="AP233" s="30">
        <f t="shared" si="69"/>
        <v>6291528.444444444</v>
      </c>
      <c r="AQ233" s="30">
        <f t="shared" si="70"/>
        <v>0</v>
      </c>
      <c r="AR233" s="26" t="s">
        <v>79</v>
      </c>
      <c r="AS233" s="26" t="s">
        <v>80</v>
      </c>
      <c r="AT233" s="26"/>
      <c r="AU233" s="26" t="s">
        <v>80</v>
      </c>
      <c r="AV233" s="26" t="s">
        <v>147</v>
      </c>
      <c r="AW233" s="26" t="s">
        <v>80</v>
      </c>
      <c r="AX233" s="26" t="s">
        <v>83</v>
      </c>
      <c r="AY233" s="26" t="s">
        <v>83</v>
      </c>
      <c r="AZ233" s="26" t="s">
        <v>80</v>
      </c>
      <c r="BA233" s="26" t="s">
        <v>84</v>
      </c>
      <c r="BB233" s="26" t="s">
        <v>85</v>
      </c>
      <c r="BC233" s="26" t="str">
        <f t="shared" si="71"/>
        <v>C</v>
      </c>
      <c r="BD233" s="26" t="str">
        <f t="shared" ca="1" si="72"/>
        <v>52 Th,3 Bln,4 Hr</v>
      </c>
      <c r="BE233" s="29">
        <f t="shared" ca="1" si="73"/>
        <v>52</v>
      </c>
      <c r="BF233" s="29">
        <f t="shared" ca="1" si="74"/>
        <v>3</v>
      </c>
      <c r="BG233" s="29">
        <f t="shared" ca="1" si="75"/>
        <v>4</v>
      </c>
      <c r="BH233" s="26" t="str">
        <f t="shared" ca="1" si="76"/>
        <v>28 Th,0 Bln,23 Hr</v>
      </c>
      <c r="BI233" s="24">
        <f t="shared" ca="1" si="77"/>
        <v>28</v>
      </c>
      <c r="BJ233" s="24">
        <f t="shared" ca="1" si="78"/>
        <v>0</v>
      </c>
      <c r="BK233" s="26" t="str">
        <f t="shared" ca="1" si="79"/>
        <v>27 Th,0 Bln,23 Hr</v>
      </c>
      <c r="BL233" s="4" t="str">
        <f>VLOOKUP(C233,[1]dbase!$C$3:$AW$827,38,FALSE)</f>
        <v>-</v>
      </c>
    </row>
    <row r="234" spans="1:64" x14ac:dyDescent="0.25">
      <c r="A234" s="24">
        <f t="shared" si="60"/>
        <v>231</v>
      </c>
      <c r="B234" s="31" t="s">
        <v>1168</v>
      </c>
      <c r="C234" s="24">
        <v>895671</v>
      </c>
      <c r="D234" s="24" t="s">
        <v>354</v>
      </c>
      <c r="E234" s="26">
        <v>32869</v>
      </c>
      <c r="F234" s="24" t="s">
        <v>167</v>
      </c>
      <c r="G234" s="24" t="s">
        <v>66</v>
      </c>
      <c r="H234" s="24" t="s">
        <v>67</v>
      </c>
      <c r="I234" s="24" t="s">
        <v>1169</v>
      </c>
      <c r="J234" s="27" t="s">
        <v>1170</v>
      </c>
      <c r="K234" s="24" t="s">
        <v>1171</v>
      </c>
      <c r="L234" s="24"/>
      <c r="M234" s="24" t="s">
        <v>136</v>
      </c>
      <c r="N234" s="24" t="s">
        <v>1172</v>
      </c>
      <c r="O234" s="24"/>
      <c r="P234" s="24">
        <v>2011</v>
      </c>
      <c r="Q234" s="26">
        <v>42445</v>
      </c>
      <c r="R234" s="26">
        <v>42629</v>
      </c>
      <c r="S234" s="26" t="s">
        <v>90</v>
      </c>
      <c r="T234" s="28" t="s">
        <v>1173</v>
      </c>
      <c r="U234" s="28" t="s">
        <v>1173</v>
      </c>
      <c r="V234" s="26">
        <v>44061</v>
      </c>
      <c r="W234" s="28" t="s">
        <v>1174</v>
      </c>
      <c r="X234" s="28" t="s">
        <v>155</v>
      </c>
      <c r="Y234" s="26" t="s">
        <v>103</v>
      </c>
      <c r="Z234" s="29">
        <v>5</v>
      </c>
      <c r="AA234" s="29">
        <v>3</v>
      </c>
      <c r="AB234" s="26">
        <v>44424</v>
      </c>
      <c r="AC234" s="30">
        <v>5900000</v>
      </c>
      <c r="AD234" s="30">
        <v>655556</v>
      </c>
      <c r="AE234" s="30">
        <v>200969.44444444403</v>
      </c>
      <c r="AF234" s="30">
        <v>566950</v>
      </c>
      <c r="AG234" s="30">
        <f t="shared" si="61"/>
        <v>767919.44444444403</v>
      </c>
      <c r="AH234" s="30">
        <v>0</v>
      </c>
      <c r="AI234" s="30">
        <f t="shared" si="62"/>
        <v>7323475.444444444</v>
      </c>
      <c r="AJ234" s="30">
        <f t="shared" si="63"/>
        <v>2950000</v>
      </c>
      <c r="AK234" s="30">
        <f t="shared" si="64"/>
        <v>0</v>
      </c>
      <c r="AL234" s="30">
        <f t="shared" si="65"/>
        <v>0</v>
      </c>
      <c r="AM234" s="30">
        <f t="shared" si="66"/>
        <v>0</v>
      </c>
      <c r="AN234" s="30">
        <f t="shared" si="67"/>
        <v>0</v>
      </c>
      <c r="AO234" s="30">
        <f t="shared" si="68"/>
        <v>0</v>
      </c>
      <c r="AP234" s="30">
        <f t="shared" si="69"/>
        <v>2950000</v>
      </c>
      <c r="AQ234" s="30">
        <f t="shared" si="70"/>
        <v>1422100</v>
      </c>
      <c r="AR234" s="26" t="s">
        <v>79</v>
      </c>
      <c r="AS234" s="32" t="s">
        <v>114</v>
      </c>
      <c r="AT234" s="32" t="s">
        <v>156</v>
      </c>
      <c r="AU234" s="32">
        <v>44743</v>
      </c>
      <c r="AV234" s="26" t="s">
        <v>157</v>
      </c>
      <c r="AW234" s="26" t="s">
        <v>95</v>
      </c>
      <c r="AX234" s="26" t="s">
        <v>96</v>
      </c>
      <c r="AY234" s="26" t="s">
        <v>96</v>
      </c>
      <c r="AZ234" s="26" t="s">
        <v>80</v>
      </c>
      <c r="BA234" s="26" t="s">
        <v>84</v>
      </c>
      <c r="BB234" s="26" t="s">
        <v>106</v>
      </c>
      <c r="BC234" s="26" t="str">
        <f t="shared" si="71"/>
        <v>D</v>
      </c>
      <c r="BD234" s="26" t="str">
        <f t="shared" ca="1" si="72"/>
        <v>32 Th,10 Bln,28 Hr</v>
      </c>
      <c r="BE234" s="29">
        <f t="shared" ca="1" si="73"/>
        <v>32</v>
      </c>
      <c r="BF234" s="29">
        <f t="shared" ca="1" si="74"/>
        <v>10</v>
      </c>
      <c r="BG234" s="29">
        <f t="shared" ca="1" si="75"/>
        <v>28</v>
      </c>
      <c r="BH234" s="26" t="str">
        <f t="shared" ca="1" si="76"/>
        <v>6 Th,8 Bln,8 Hr</v>
      </c>
      <c r="BI234" s="24">
        <f t="shared" ca="1" si="77"/>
        <v>6</v>
      </c>
      <c r="BJ234" s="24">
        <f t="shared" ca="1" si="78"/>
        <v>8</v>
      </c>
      <c r="BK234" s="26" t="str">
        <f t="shared" ca="1" si="79"/>
        <v>6 Th,2 Bln,8 Hr</v>
      </c>
      <c r="BL234" s="4" t="str">
        <f>VLOOKUP(C234,[1]dbase!$C$3:$AW$827,38,FALSE)</f>
        <v>H</v>
      </c>
    </row>
    <row r="235" spans="1:64" x14ac:dyDescent="0.25">
      <c r="A235" s="24">
        <f t="shared" si="60"/>
        <v>232</v>
      </c>
      <c r="B235" s="31" t="s">
        <v>1175</v>
      </c>
      <c r="C235" s="24">
        <v>785490</v>
      </c>
      <c r="D235" s="24" t="s">
        <v>520</v>
      </c>
      <c r="E235" s="26">
        <v>28675</v>
      </c>
      <c r="F235" s="24" t="s">
        <v>65</v>
      </c>
      <c r="G235" s="24" t="s">
        <v>66</v>
      </c>
      <c r="H235" s="24" t="s">
        <v>150</v>
      </c>
      <c r="I235" s="24" t="s">
        <v>1176</v>
      </c>
      <c r="J235" s="27"/>
      <c r="K235" s="24"/>
      <c r="L235" s="24"/>
      <c r="M235" s="24" t="s">
        <v>70</v>
      </c>
      <c r="N235" s="24" t="s">
        <v>71</v>
      </c>
      <c r="O235" s="24"/>
      <c r="P235" s="24">
        <v>2006</v>
      </c>
      <c r="Q235" s="26">
        <v>39860</v>
      </c>
      <c r="R235" s="26">
        <v>39949</v>
      </c>
      <c r="S235" s="26" t="s">
        <v>90</v>
      </c>
      <c r="T235" s="28" t="s">
        <v>316</v>
      </c>
      <c r="U235" s="28" t="s">
        <v>316</v>
      </c>
      <c r="V235" s="26">
        <v>44440</v>
      </c>
      <c r="W235" s="28" t="s">
        <v>317</v>
      </c>
      <c r="X235" s="28" t="s">
        <v>93</v>
      </c>
      <c r="Y235" s="26" t="s">
        <v>78</v>
      </c>
      <c r="Z235" s="29">
        <v>5</v>
      </c>
      <c r="AA235" s="29">
        <v>4</v>
      </c>
      <c r="AB235" s="26">
        <v>44424</v>
      </c>
      <c r="AC235" s="30">
        <v>6900000</v>
      </c>
      <c r="AD235" s="30">
        <v>766667</v>
      </c>
      <c r="AE235" s="30">
        <v>-197116.66666666698</v>
      </c>
      <c r="AF235" s="30">
        <v>1913600</v>
      </c>
      <c r="AG235" s="30">
        <f t="shared" si="61"/>
        <v>1716483.333333333</v>
      </c>
      <c r="AH235" s="30">
        <v>0</v>
      </c>
      <c r="AI235" s="30">
        <f t="shared" si="62"/>
        <v>9383150.3333333321</v>
      </c>
      <c r="AJ235" s="30">
        <f t="shared" si="63"/>
        <v>5175000</v>
      </c>
      <c r="AK235" s="30">
        <f t="shared" si="64"/>
        <v>575000.25</v>
      </c>
      <c r="AL235" s="30">
        <f t="shared" si="65"/>
        <v>-197116.66666666698</v>
      </c>
      <c r="AM235" s="30">
        <f t="shared" si="66"/>
        <v>1913600</v>
      </c>
      <c r="AN235" s="30">
        <f t="shared" si="67"/>
        <v>1716483.333333333</v>
      </c>
      <c r="AO235" s="30">
        <f t="shared" si="68"/>
        <v>0</v>
      </c>
      <c r="AP235" s="30">
        <f t="shared" si="69"/>
        <v>7466483.583333333</v>
      </c>
      <c r="AQ235" s="30">
        <f t="shared" si="70"/>
        <v>0</v>
      </c>
      <c r="AR235" s="26" t="s">
        <v>79</v>
      </c>
      <c r="AS235" s="26" t="s">
        <v>80</v>
      </c>
      <c r="AT235" s="26"/>
      <c r="AU235" s="26" t="s">
        <v>80</v>
      </c>
      <c r="AV235" s="26" t="s">
        <v>94</v>
      </c>
      <c r="AW235" s="26" t="s">
        <v>95</v>
      </c>
      <c r="AX235" s="26" t="s">
        <v>83</v>
      </c>
      <c r="AY235" s="26" t="s">
        <v>96</v>
      </c>
      <c r="AZ235" s="26" t="s">
        <v>80</v>
      </c>
      <c r="BA235" s="26" t="s">
        <v>84</v>
      </c>
      <c r="BB235" s="26" t="s">
        <v>85</v>
      </c>
      <c r="BC235" s="26" t="str">
        <f t="shared" si="71"/>
        <v>F</v>
      </c>
      <c r="BD235" s="26" t="str">
        <f t="shared" ca="1" si="72"/>
        <v>44 Th,4 Bln,20 Hr</v>
      </c>
      <c r="BE235" s="29">
        <f t="shared" ca="1" si="73"/>
        <v>44</v>
      </c>
      <c r="BF235" s="29">
        <f t="shared" ca="1" si="74"/>
        <v>4</v>
      </c>
      <c r="BG235" s="29">
        <f t="shared" ca="1" si="75"/>
        <v>20</v>
      </c>
      <c r="BH235" s="26" t="str">
        <f t="shared" ca="1" si="76"/>
        <v>13 Th,9 Bln,8 Hr</v>
      </c>
      <c r="BI235" s="24">
        <f t="shared" ca="1" si="77"/>
        <v>13</v>
      </c>
      <c r="BJ235" s="24">
        <f t="shared" ca="1" si="78"/>
        <v>9</v>
      </c>
      <c r="BK235" s="26" t="str">
        <f t="shared" ca="1" si="79"/>
        <v>13 Th,6 Bln,8 Hr</v>
      </c>
      <c r="BL235" s="4" t="str">
        <f>VLOOKUP(C235,[1]dbase!$C$3:$AW$827,38,FALSE)</f>
        <v>-</v>
      </c>
    </row>
    <row r="236" spans="1:64" x14ac:dyDescent="0.25">
      <c r="A236" s="24">
        <f t="shared" si="60"/>
        <v>233</v>
      </c>
      <c r="B236" s="31" t="s">
        <v>1177</v>
      </c>
      <c r="C236" s="24">
        <v>664684</v>
      </c>
      <c r="D236" s="24" t="s">
        <v>108</v>
      </c>
      <c r="E236" s="26">
        <v>24133</v>
      </c>
      <c r="F236" s="24" t="s">
        <v>65</v>
      </c>
      <c r="G236" s="24" t="s">
        <v>66</v>
      </c>
      <c r="H236" s="24" t="s">
        <v>228</v>
      </c>
      <c r="I236" s="24" t="s">
        <v>1178</v>
      </c>
      <c r="J236" s="27"/>
      <c r="K236" s="24"/>
      <c r="L236" s="24"/>
      <c r="M236" s="24" t="s">
        <v>109</v>
      </c>
      <c r="N236" s="24" t="s">
        <v>120</v>
      </c>
      <c r="O236" s="24"/>
      <c r="P236" s="24">
        <v>1986</v>
      </c>
      <c r="Q236" s="26">
        <v>32827</v>
      </c>
      <c r="R236" s="26">
        <v>33161</v>
      </c>
      <c r="S236" s="26" t="s">
        <v>90</v>
      </c>
      <c r="T236" s="28" t="s">
        <v>1179</v>
      </c>
      <c r="U236" s="28" t="s">
        <v>1179</v>
      </c>
      <c r="V236" s="26">
        <v>44571</v>
      </c>
      <c r="W236" s="28" t="s">
        <v>399</v>
      </c>
      <c r="X236" s="28" t="s">
        <v>123</v>
      </c>
      <c r="Y236" s="26" t="s">
        <v>78</v>
      </c>
      <c r="Z236" s="29">
        <v>6</v>
      </c>
      <c r="AA236" s="29">
        <v>4</v>
      </c>
      <c r="AB236" s="26">
        <v>44424</v>
      </c>
      <c r="AC236" s="30">
        <v>6900000</v>
      </c>
      <c r="AD236" s="30">
        <v>766667</v>
      </c>
      <c r="AE236" s="30">
        <v>66883</v>
      </c>
      <c r="AF236" s="30">
        <v>-377770</v>
      </c>
      <c r="AG236" s="30">
        <f t="shared" si="61"/>
        <v>-310887</v>
      </c>
      <c r="AH236" s="30">
        <v>0</v>
      </c>
      <c r="AI236" s="30">
        <f t="shared" si="62"/>
        <v>7355780</v>
      </c>
      <c r="AJ236" s="30">
        <f t="shared" si="63"/>
        <v>3450000</v>
      </c>
      <c r="AK236" s="30">
        <f t="shared" si="64"/>
        <v>0</v>
      </c>
      <c r="AL236" s="30">
        <f t="shared" si="65"/>
        <v>0</v>
      </c>
      <c r="AM236" s="30">
        <f t="shared" si="66"/>
        <v>0</v>
      </c>
      <c r="AN236" s="30">
        <f t="shared" si="67"/>
        <v>0</v>
      </c>
      <c r="AO236" s="30">
        <f t="shared" si="68"/>
        <v>0</v>
      </c>
      <c r="AP236" s="30">
        <f t="shared" si="69"/>
        <v>3450000</v>
      </c>
      <c r="AQ236" s="30">
        <f t="shared" si="70"/>
        <v>922100</v>
      </c>
      <c r="AR236" s="26" t="s">
        <v>208</v>
      </c>
      <c r="AS236" s="26" t="s">
        <v>114</v>
      </c>
      <c r="AT236" s="24" t="s">
        <v>172</v>
      </c>
      <c r="AU236" s="26">
        <v>44433</v>
      </c>
      <c r="AV236" s="26" t="s">
        <v>124</v>
      </c>
      <c r="AW236" s="26" t="s">
        <v>80</v>
      </c>
      <c r="AX236" s="26" t="s">
        <v>83</v>
      </c>
      <c r="AY236" s="26" t="s">
        <v>82</v>
      </c>
      <c r="AZ236" s="26" t="s">
        <v>125</v>
      </c>
      <c r="BA236" s="26" t="s">
        <v>84</v>
      </c>
      <c r="BB236" s="26" t="s">
        <v>85</v>
      </c>
      <c r="BC236" s="26" t="str">
        <f t="shared" si="71"/>
        <v>C</v>
      </c>
      <c r="BD236" s="26" t="str">
        <f t="shared" ca="1" si="72"/>
        <v>56 Th,9 Bln,29 Hr</v>
      </c>
      <c r="BE236" s="29">
        <f t="shared" ca="1" si="73"/>
        <v>56</v>
      </c>
      <c r="BF236" s="29">
        <f t="shared" ca="1" si="74"/>
        <v>9</v>
      </c>
      <c r="BG236" s="29">
        <f t="shared" ca="1" si="75"/>
        <v>29</v>
      </c>
      <c r="BH236" s="26" t="str">
        <f t="shared" ca="1" si="76"/>
        <v>33 Th,0 Bln,9 Hr</v>
      </c>
      <c r="BI236" s="24">
        <f t="shared" ca="1" si="77"/>
        <v>33</v>
      </c>
      <c r="BJ236" s="24">
        <f t="shared" ca="1" si="78"/>
        <v>0</v>
      </c>
      <c r="BK236" s="26" t="str">
        <f t="shared" ca="1" si="79"/>
        <v>32 Th,1 Bln,9 Hr</v>
      </c>
      <c r="BL236" s="4" t="str">
        <f>VLOOKUP(C236,[1]dbase!$C$3:$AW$827,38,FALSE)</f>
        <v>H</v>
      </c>
    </row>
    <row r="237" spans="1:64" x14ac:dyDescent="0.25">
      <c r="A237" s="24">
        <f t="shared" si="60"/>
        <v>234</v>
      </c>
      <c r="B237" s="31" t="s">
        <v>1180</v>
      </c>
      <c r="C237" s="24">
        <v>726025</v>
      </c>
      <c r="D237" s="24" t="s">
        <v>244</v>
      </c>
      <c r="E237" s="26">
        <v>26349</v>
      </c>
      <c r="F237" s="24" t="s">
        <v>65</v>
      </c>
      <c r="G237" s="24" t="s">
        <v>66</v>
      </c>
      <c r="H237" s="24" t="s">
        <v>88</v>
      </c>
      <c r="I237" s="24" t="s">
        <v>1181</v>
      </c>
      <c r="J237" s="27" t="s">
        <v>1182</v>
      </c>
      <c r="K237" s="24"/>
      <c r="L237" s="24"/>
      <c r="M237" s="24" t="s">
        <v>109</v>
      </c>
      <c r="N237" s="24" t="s">
        <v>80</v>
      </c>
      <c r="O237" s="24"/>
      <c r="P237" s="24" t="s">
        <v>80</v>
      </c>
      <c r="Q237" s="26">
        <v>43374</v>
      </c>
      <c r="R237" s="26">
        <v>43374</v>
      </c>
      <c r="S237" s="26" t="s">
        <v>90</v>
      </c>
      <c r="T237" s="28" t="s">
        <v>470</v>
      </c>
      <c r="U237" s="28" t="s">
        <v>470</v>
      </c>
      <c r="V237" s="26">
        <v>44105</v>
      </c>
      <c r="W237" s="28" t="s">
        <v>139</v>
      </c>
      <c r="X237" s="28" t="s">
        <v>140</v>
      </c>
      <c r="Y237" s="26" t="s">
        <v>78</v>
      </c>
      <c r="Z237" s="29">
        <v>6</v>
      </c>
      <c r="AA237" s="29">
        <v>2</v>
      </c>
      <c r="AB237" s="26">
        <v>44424</v>
      </c>
      <c r="AC237" s="30">
        <v>4900000</v>
      </c>
      <c r="AD237" s="30">
        <v>544444</v>
      </c>
      <c r="AE237" s="30">
        <v>0</v>
      </c>
      <c r="AF237" s="30">
        <v>373955.55555555597</v>
      </c>
      <c r="AG237" s="30">
        <f t="shared" si="61"/>
        <v>373955.55555555597</v>
      </c>
      <c r="AH237" s="30">
        <v>0</v>
      </c>
      <c r="AI237" s="30">
        <f t="shared" si="62"/>
        <v>5818399.555555556</v>
      </c>
      <c r="AJ237" s="30">
        <f t="shared" si="63"/>
        <v>3675000</v>
      </c>
      <c r="AK237" s="30">
        <f t="shared" si="64"/>
        <v>408333</v>
      </c>
      <c r="AL237" s="30">
        <f t="shared" si="65"/>
        <v>0</v>
      </c>
      <c r="AM237" s="30">
        <f t="shared" si="66"/>
        <v>373955.55555555597</v>
      </c>
      <c r="AN237" s="30">
        <f t="shared" si="67"/>
        <v>373955.55555555597</v>
      </c>
      <c r="AO237" s="30">
        <f t="shared" si="68"/>
        <v>0</v>
      </c>
      <c r="AP237" s="30">
        <f t="shared" si="69"/>
        <v>4457288.555555556</v>
      </c>
      <c r="AQ237" s="30">
        <f t="shared" si="70"/>
        <v>0</v>
      </c>
      <c r="AR237" s="26" t="s">
        <v>79</v>
      </c>
      <c r="AS237" s="26" t="s">
        <v>80</v>
      </c>
      <c r="AT237" s="26"/>
      <c r="AU237" s="26" t="s">
        <v>80</v>
      </c>
      <c r="AV237" s="26" t="s">
        <v>141</v>
      </c>
      <c r="AW237" s="26" t="s">
        <v>80</v>
      </c>
      <c r="AX237" s="26" t="s">
        <v>82</v>
      </c>
      <c r="AY237" s="26" t="s">
        <v>82</v>
      </c>
      <c r="AZ237" s="26" t="s">
        <v>80</v>
      </c>
      <c r="BA237" s="26" t="s">
        <v>84</v>
      </c>
      <c r="BB237" s="26" t="s">
        <v>85</v>
      </c>
      <c r="BC237" s="26" t="str">
        <f t="shared" si="71"/>
        <v>C</v>
      </c>
      <c r="BD237" s="26" t="str">
        <f t="shared" ca="1" si="72"/>
        <v>50 Th,9 Bln,4 Hr</v>
      </c>
      <c r="BE237" s="29">
        <f t="shared" ca="1" si="73"/>
        <v>50</v>
      </c>
      <c r="BF237" s="29">
        <f t="shared" ca="1" si="74"/>
        <v>9</v>
      </c>
      <c r="BG237" s="29">
        <f t="shared" ca="1" si="75"/>
        <v>4</v>
      </c>
      <c r="BH237" s="26" t="str">
        <f t="shared" ca="1" si="76"/>
        <v>4 Th,1 Bln,23 Hr</v>
      </c>
      <c r="BI237" s="24">
        <f t="shared" ca="1" si="77"/>
        <v>4</v>
      </c>
      <c r="BJ237" s="24">
        <f t="shared" ca="1" si="78"/>
        <v>1</v>
      </c>
      <c r="BK237" s="26" t="str">
        <f t="shared" ca="1" si="79"/>
        <v>4 Th,1 Bln,23 Hr</v>
      </c>
      <c r="BL237" s="4" t="str">
        <f>VLOOKUP(C237,[1]dbase!$C$3:$AW$827,38,FALSE)</f>
        <v>-</v>
      </c>
    </row>
    <row r="238" spans="1:64" x14ac:dyDescent="0.25">
      <c r="A238" s="24">
        <f t="shared" si="60"/>
        <v>235</v>
      </c>
      <c r="B238" s="31" t="s">
        <v>1183</v>
      </c>
      <c r="C238" s="24">
        <v>776251</v>
      </c>
      <c r="D238" s="24" t="s">
        <v>724</v>
      </c>
      <c r="E238" s="26">
        <v>28152</v>
      </c>
      <c r="F238" s="24" t="s">
        <v>65</v>
      </c>
      <c r="G238" s="24" t="s">
        <v>66</v>
      </c>
      <c r="H238" s="24" t="s">
        <v>133</v>
      </c>
      <c r="I238" s="24" t="s">
        <v>1184</v>
      </c>
      <c r="J238" s="27" t="s">
        <v>1185</v>
      </c>
      <c r="K238" s="24"/>
      <c r="L238" s="24"/>
      <c r="M238" s="24" t="s">
        <v>109</v>
      </c>
      <c r="N238" s="24" t="s">
        <v>1186</v>
      </c>
      <c r="O238" s="24"/>
      <c r="P238" s="24" t="s">
        <v>80</v>
      </c>
      <c r="Q238" s="26">
        <v>43374</v>
      </c>
      <c r="R238" s="26">
        <v>43374</v>
      </c>
      <c r="S238" s="26" t="s">
        <v>90</v>
      </c>
      <c r="T238" s="28" t="s">
        <v>248</v>
      </c>
      <c r="U238" s="28" t="s">
        <v>248</v>
      </c>
      <c r="V238" s="26">
        <v>44105</v>
      </c>
      <c r="W238" s="28" t="s">
        <v>249</v>
      </c>
      <c r="X238" s="28" t="s">
        <v>140</v>
      </c>
      <c r="Y238" s="26" t="s">
        <v>78</v>
      </c>
      <c r="Z238" s="29">
        <v>6</v>
      </c>
      <c r="AA238" s="29">
        <v>1</v>
      </c>
      <c r="AB238" s="26">
        <v>44424</v>
      </c>
      <c r="AC238" s="30">
        <v>4500000</v>
      </c>
      <c r="AD238" s="30">
        <v>500000</v>
      </c>
      <c r="AE238" s="30">
        <v>0</v>
      </c>
      <c r="AF238" s="30">
        <v>253100</v>
      </c>
      <c r="AG238" s="30">
        <f t="shared" si="61"/>
        <v>253100</v>
      </c>
      <c r="AH238" s="30">
        <v>0</v>
      </c>
      <c r="AI238" s="30">
        <f t="shared" si="62"/>
        <v>5253100</v>
      </c>
      <c r="AJ238" s="30">
        <f t="shared" si="63"/>
        <v>3375000</v>
      </c>
      <c r="AK238" s="30">
        <f t="shared" si="64"/>
        <v>375000</v>
      </c>
      <c r="AL238" s="30">
        <f t="shared" si="65"/>
        <v>0</v>
      </c>
      <c r="AM238" s="30">
        <f t="shared" si="66"/>
        <v>253100</v>
      </c>
      <c r="AN238" s="30">
        <f t="shared" si="67"/>
        <v>253100</v>
      </c>
      <c r="AO238" s="30">
        <f t="shared" si="68"/>
        <v>0</v>
      </c>
      <c r="AP238" s="30">
        <f t="shared" si="69"/>
        <v>4003100</v>
      </c>
      <c r="AQ238" s="30">
        <f t="shared" si="70"/>
        <v>369000</v>
      </c>
      <c r="AR238" s="26" t="s">
        <v>79</v>
      </c>
      <c r="AS238" s="26" t="s">
        <v>80</v>
      </c>
      <c r="AT238" s="26"/>
      <c r="AU238" s="26" t="s">
        <v>80</v>
      </c>
      <c r="AV238" s="26" t="s">
        <v>141</v>
      </c>
      <c r="AW238" s="26" t="s">
        <v>80</v>
      </c>
      <c r="AX238" s="26" t="s">
        <v>83</v>
      </c>
      <c r="AY238" s="26" t="s">
        <v>82</v>
      </c>
      <c r="AZ238" s="26" t="s">
        <v>80</v>
      </c>
      <c r="BA238" s="26" t="s">
        <v>84</v>
      </c>
      <c r="BB238" s="26" t="s">
        <v>85</v>
      </c>
      <c r="BC238" s="26" t="str">
        <f t="shared" si="71"/>
        <v>C</v>
      </c>
      <c r="BD238" s="26" t="str">
        <f t="shared" ca="1" si="72"/>
        <v>45 Th,9 Bln,28 Hr</v>
      </c>
      <c r="BE238" s="29">
        <f t="shared" ca="1" si="73"/>
        <v>45</v>
      </c>
      <c r="BF238" s="29">
        <f t="shared" ca="1" si="74"/>
        <v>9</v>
      </c>
      <c r="BG238" s="29">
        <f t="shared" ca="1" si="75"/>
        <v>28</v>
      </c>
      <c r="BH238" s="26" t="str">
        <f t="shared" ca="1" si="76"/>
        <v>4 Th,1 Bln,23 Hr</v>
      </c>
      <c r="BI238" s="24">
        <f t="shared" ca="1" si="77"/>
        <v>4</v>
      </c>
      <c r="BJ238" s="24">
        <f t="shared" ca="1" si="78"/>
        <v>1</v>
      </c>
      <c r="BK238" s="26" t="str">
        <f t="shared" ca="1" si="79"/>
        <v>4 Th,1 Bln,23 Hr</v>
      </c>
      <c r="BL238" s="4" t="str">
        <f>VLOOKUP(C238,[1]dbase!$C$3:$AW$827,38,FALSE)</f>
        <v>-</v>
      </c>
    </row>
    <row r="239" spans="1:64" x14ac:dyDescent="0.25">
      <c r="A239" s="24">
        <f t="shared" si="60"/>
        <v>236</v>
      </c>
      <c r="B239" s="31" t="s">
        <v>1187</v>
      </c>
      <c r="C239" s="24">
        <v>685220</v>
      </c>
      <c r="D239" s="24" t="s">
        <v>251</v>
      </c>
      <c r="E239" s="26">
        <v>24995</v>
      </c>
      <c r="F239" s="24" t="s">
        <v>65</v>
      </c>
      <c r="G239" s="24" t="s">
        <v>66</v>
      </c>
      <c r="H239" s="24" t="s">
        <v>88</v>
      </c>
      <c r="I239" s="24" t="s">
        <v>1188</v>
      </c>
      <c r="J239" s="27" t="s">
        <v>1189</v>
      </c>
      <c r="K239" s="24" t="s">
        <v>1190</v>
      </c>
      <c r="L239" s="24"/>
      <c r="M239" s="24" t="s">
        <v>109</v>
      </c>
      <c r="N239" s="24" t="s">
        <v>706</v>
      </c>
      <c r="O239" s="24"/>
      <c r="P239" s="24">
        <v>1987</v>
      </c>
      <c r="Q239" s="26">
        <v>32964</v>
      </c>
      <c r="R239" s="26">
        <v>33695</v>
      </c>
      <c r="S239" s="26" t="s">
        <v>90</v>
      </c>
      <c r="T239" s="28" t="s">
        <v>1191</v>
      </c>
      <c r="U239" s="28" t="s">
        <v>1191</v>
      </c>
      <c r="V239" s="26" t="s">
        <v>80</v>
      </c>
      <c r="W239" s="28" t="s">
        <v>249</v>
      </c>
      <c r="X239" s="28" t="s">
        <v>696</v>
      </c>
      <c r="Y239" s="26" t="s">
        <v>78</v>
      </c>
      <c r="Z239" s="29">
        <v>6</v>
      </c>
      <c r="AA239" s="29">
        <v>2</v>
      </c>
      <c r="AB239" s="26">
        <v>44424</v>
      </c>
      <c r="AC239" s="30">
        <v>4900000</v>
      </c>
      <c r="AD239" s="30">
        <v>544444</v>
      </c>
      <c r="AE239" s="30">
        <v>1187505.555555556</v>
      </c>
      <c r="AF239" s="30">
        <v>152000</v>
      </c>
      <c r="AG239" s="30">
        <f t="shared" si="61"/>
        <v>1339505.555555556</v>
      </c>
      <c r="AH239" s="30">
        <v>0</v>
      </c>
      <c r="AI239" s="30">
        <f t="shared" si="62"/>
        <v>6783949.555555556</v>
      </c>
      <c r="AJ239" s="30">
        <f t="shared" si="63"/>
        <v>2450000</v>
      </c>
      <c r="AK239" s="30">
        <f t="shared" si="64"/>
        <v>0</v>
      </c>
      <c r="AL239" s="30">
        <f t="shared" si="65"/>
        <v>0</v>
      </c>
      <c r="AM239" s="30">
        <f t="shared" si="66"/>
        <v>0</v>
      </c>
      <c r="AN239" s="30">
        <f t="shared" si="67"/>
        <v>0</v>
      </c>
      <c r="AO239" s="30">
        <f t="shared" si="68"/>
        <v>0</v>
      </c>
      <c r="AP239" s="30">
        <f t="shared" si="69"/>
        <v>2450000</v>
      </c>
      <c r="AQ239" s="30">
        <f t="shared" si="70"/>
        <v>1922100</v>
      </c>
      <c r="AR239" s="26" t="s">
        <v>79</v>
      </c>
      <c r="AS239" s="26" t="s">
        <v>114</v>
      </c>
      <c r="AT239" s="24" t="s">
        <v>172</v>
      </c>
      <c r="AU239" s="26">
        <v>44433</v>
      </c>
      <c r="AV239" s="26" t="s">
        <v>697</v>
      </c>
      <c r="AW239" s="26" t="s">
        <v>80</v>
      </c>
      <c r="AX239" s="26" t="s">
        <v>83</v>
      </c>
      <c r="AY239" s="26" t="s">
        <v>82</v>
      </c>
      <c r="AZ239" s="26" t="s">
        <v>80</v>
      </c>
      <c r="BA239" s="26" t="s">
        <v>84</v>
      </c>
      <c r="BB239" s="26" t="s">
        <v>85</v>
      </c>
      <c r="BC239" s="26" t="str">
        <f t="shared" si="71"/>
        <v>C</v>
      </c>
      <c r="BD239" s="26" t="str">
        <f t="shared" ca="1" si="72"/>
        <v>54 Th,5 Bln,18 Hr</v>
      </c>
      <c r="BE239" s="29">
        <f t="shared" ca="1" si="73"/>
        <v>54</v>
      </c>
      <c r="BF239" s="29">
        <f t="shared" ca="1" si="74"/>
        <v>5</v>
      </c>
      <c r="BG239" s="29">
        <f t="shared" ca="1" si="75"/>
        <v>18</v>
      </c>
      <c r="BH239" s="26" t="str">
        <f t="shared" ca="1" si="76"/>
        <v>32 Th,7 Bln,23 Hr</v>
      </c>
      <c r="BI239" s="24">
        <f t="shared" ca="1" si="77"/>
        <v>32</v>
      </c>
      <c r="BJ239" s="24">
        <f t="shared" ca="1" si="78"/>
        <v>7</v>
      </c>
      <c r="BK239" s="26" t="str">
        <f t="shared" ca="1" si="79"/>
        <v>30 Th,7 Bln,23 Hr</v>
      </c>
      <c r="BL239" s="4" t="str">
        <f>VLOOKUP(C239,[1]dbase!$C$3:$AW$827,38,FALSE)</f>
        <v>H</v>
      </c>
    </row>
    <row r="240" spans="1:64" x14ac:dyDescent="0.25">
      <c r="A240" s="24">
        <f t="shared" si="60"/>
        <v>237</v>
      </c>
      <c r="B240" s="31" t="s">
        <v>1192</v>
      </c>
      <c r="C240" s="24">
        <v>875606</v>
      </c>
      <c r="D240" s="24" t="s">
        <v>1193</v>
      </c>
      <c r="E240" s="26">
        <v>32053</v>
      </c>
      <c r="F240" s="24" t="s">
        <v>65</v>
      </c>
      <c r="G240" s="24" t="s">
        <v>532</v>
      </c>
      <c r="H240" s="24" t="s">
        <v>228</v>
      </c>
      <c r="I240" s="24" t="s">
        <v>1194</v>
      </c>
      <c r="J240" s="27"/>
      <c r="K240" s="24"/>
      <c r="L240" s="24"/>
      <c r="M240" s="24" t="s">
        <v>70</v>
      </c>
      <c r="N240" s="24" t="s">
        <v>71</v>
      </c>
      <c r="O240" s="24"/>
      <c r="P240" s="24">
        <v>2011</v>
      </c>
      <c r="Q240" s="26">
        <v>42037</v>
      </c>
      <c r="R240" s="26">
        <v>42186</v>
      </c>
      <c r="S240" s="26" t="s">
        <v>90</v>
      </c>
      <c r="T240" s="28" t="s">
        <v>1195</v>
      </c>
      <c r="U240" s="28" t="s">
        <v>1195</v>
      </c>
      <c r="V240" s="26">
        <v>43450</v>
      </c>
      <c r="W240" s="28" t="s">
        <v>92</v>
      </c>
      <c r="X240" s="28" t="s">
        <v>207</v>
      </c>
      <c r="Y240" s="26" t="s">
        <v>78</v>
      </c>
      <c r="Z240" s="29">
        <v>6</v>
      </c>
      <c r="AA240" s="29">
        <v>2</v>
      </c>
      <c r="AB240" s="26">
        <v>44424</v>
      </c>
      <c r="AC240" s="30">
        <v>4900000</v>
      </c>
      <c r="AD240" s="30">
        <v>544444</v>
      </c>
      <c r="AE240" s="30">
        <v>1312080.555555556</v>
      </c>
      <c r="AF240" s="30">
        <v>596850</v>
      </c>
      <c r="AG240" s="30">
        <f t="shared" si="61"/>
        <v>1908930.555555556</v>
      </c>
      <c r="AH240" s="30">
        <v>0</v>
      </c>
      <c r="AI240" s="30">
        <f t="shared" si="62"/>
        <v>7353374.555555556</v>
      </c>
      <c r="AJ240" s="30">
        <f t="shared" si="63"/>
        <v>3675000</v>
      </c>
      <c r="AK240" s="30">
        <f t="shared" si="64"/>
        <v>408333</v>
      </c>
      <c r="AL240" s="30">
        <f t="shared" si="65"/>
        <v>1312080.555555556</v>
      </c>
      <c r="AM240" s="30">
        <f t="shared" si="66"/>
        <v>596850</v>
      </c>
      <c r="AN240" s="30">
        <f t="shared" si="67"/>
        <v>1908930.555555556</v>
      </c>
      <c r="AO240" s="30">
        <f t="shared" si="68"/>
        <v>0</v>
      </c>
      <c r="AP240" s="30">
        <f t="shared" si="69"/>
        <v>5992263.555555556</v>
      </c>
      <c r="AQ240" s="30">
        <f t="shared" si="70"/>
        <v>0</v>
      </c>
      <c r="AR240" s="26" t="s">
        <v>79</v>
      </c>
      <c r="AS240" s="26" t="s">
        <v>80</v>
      </c>
      <c r="AT240" s="26"/>
      <c r="AU240" s="26" t="s">
        <v>80</v>
      </c>
      <c r="AV240" s="26" t="s">
        <v>209</v>
      </c>
      <c r="AW240" s="26" t="s">
        <v>95</v>
      </c>
      <c r="AX240" s="26" t="s">
        <v>83</v>
      </c>
      <c r="AY240" s="26" t="s">
        <v>96</v>
      </c>
      <c r="AZ240" s="26" t="s">
        <v>80</v>
      </c>
      <c r="BA240" s="26" t="s">
        <v>84</v>
      </c>
      <c r="BB240" s="26" t="s">
        <v>85</v>
      </c>
      <c r="BC240" s="26" t="str">
        <f t="shared" si="71"/>
        <v>F</v>
      </c>
      <c r="BD240" s="26" t="str">
        <f t="shared" ca="1" si="72"/>
        <v>35 Th,1 Bln,21 Hr</v>
      </c>
      <c r="BE240" s="29">
        <f t="shared" ca="1" si="73"/>
        <v>35</v>
      </c>
      <c r="BF240" s="29">
        <f t="shared" ca="1" si="74"/>
        <v>1</v>
      </c>
      <c r="BG240" s="29">
        <f t="shared" ca="1" si="75"/>
        <v>21</v>
      </c>
      <c r="BH240" s="26" t="str">
        <f t="shared" ca="1" si="76"/>
        <v>7 Th,9 Bln,22 Hr</v>
      </c>
      <c r="BI240" s="24">
        <f t="shared" ca="1" si="77"/>
        <v>7</v>
      </c>
      <c r="BJ240" s="24">
        <f t="shared" ca="1" si="78"/>
        <v>9</v>
      </c>
      <c r="BK240" s="26" t="str">
        <f t="shared" ca="1" si="79"/>
        <v>7 Th,4 Bln,23 Hr</v>
      </c>
      <c r="BL240" s="4" t="str">
        <f>VLOOKUP(C240,[1]dbase!$C$3:$AW$827,38,FALSE)</f>
        <v>-</v>
      </c>
    </row>
    <row r="241" spans="1:64" x14ac:dyDescent="0.25">
      <c r="A241" s="24">
        <f t="shared" si="60"/>
        <v>238</v>
      </c>
      <c r="B241" s="31" t="s">
        <v>1196</v>
      </c>
      <c r="C241" s="24">
        <v>945798</v>
      </c>
      <c r="D241" s="24" t="s">
        <v>166</v>
      </c>
      <c r="E241" s="26">
        <v>34535</v>
      </c>
      <c r="F241" s="24" t="s">
        <v>65</v>
      </c>
      <c r="G241" s="24" t="s">
        <v>66</v>
      </c>
      <c r="H241" s="24" t="s">
        <v>279</v>
      </c>
      <c r="I241" s="24" t="s">
        <v>1197</v>
      </c>
      <c r="J241" s="27" t="s">
        <v>1198</v>
      </c>
      <c r="K241" s="24"/>
      <c r="L241" s="24"/>
      <c r="M241" s="24" t="s">
        <v>109</v>
      </c>
      <c r="N241" s="24" t="s">
        <v>1199</v>
      </c>
      <c r="O241" s="24"/>
      <c r="P241" s="24">
        <v>2012</v>
      </c>
      <c r="Q241" s="26">
        <v>42932</v>
      </c>
      <c r="R241" s="26">
        <v>43420</v>
      </c>
      <c r="S241" s="26" t="s">
        <v>90</v>
      </c>
      <c r="T241" s="28" t="s">
        <v>1200</v>
      </c>
      <c r="U241" s="28" t="s">
        <v>1200</v>
      </c>
      <c r="V241" s="26">
        <v>44061</v>
      </c>
      <c r="W241" s="28" t="s">
        <v>650</v>
      </c>
      <c r="X241" s="28" t="s">
        <v>195</v>
      </c>
      <c r="Y241" s="26" t="s">
        <v>78</v>
      </c>
      <c r="Z241" s="29">
        <v>6</v>
      </c>
      <c r="AA241" s="34">
        <v>1</v>
      </c>
      <c r="AB241" s="26">
        <v>44424</v>
      </c>
      <c r="AC241" s="30">
        <v>4500000</v>
      </c>
      <c r="AD241" s="30">
        <v>500000</v>
      </c>
      <c r="AE241" s="30">
        <v>291100</v>
      </c>
      <c r="AF241" s="30">
        <v>152000</v>
      </c>
      <c r="AG241" s="30">
        <f t="shared" si="61"/>
        <v>443100</v>
      </c>
      <c r="AH241" s="30">
        <v>0</v>
      </c>
      <c r="AI241" s="30">
        <f t="shared" si="62"/>
        <v>5443100</v>
      </c>
      <c r="AJ241" s="30">
        <f t="shared" si="63"/>
        <v>2250000</v>
      </c>
      <c r="AK241" s="30">
        <f t="shared" si="64"/>
        <v>0</v>
      </c>
      <c r="AL241" s="30">
        <f t="shared" si="65"/>
        <v>0</v>
      </c>
      <c r="AM241" s="30">
        <f t="shared" si="66"/>
        <v>0</v>
      </c>
      <c r="AN241" s="30">
        <f t="shared" si="67"/>
        <v>0</v>
      </c>
      <c r="AO241" s="30">
        <f t="shared" si="68"/>
        <v>0</v>
      </c>
      <c r="AP241" s="30">
        <f t="shared" si="69"/>
        <v>2250000</v>
      </c>
      <c r="AQ241" s="30">
        <f t="shared" si="70"/>
        <v>2122100</v>
      </c>
      <c r="AR241" s="26" t="s">
        <v>79</v>
      </c>
      <c r="AS241" s="26" t="s">
        <v>114</v>
      </c>
      <c r="AT241" s="26" t="s">
        <v>115</v>
      </c>
      <c r="AU241" s="26">
        <v>44562</v>
      </c>
      <c r="AV241" s="26" t="s">
        <v>196</v>
      </c>
      <c r="AW241" s="26" t="s">
        <v>80</v>
      </c>
      <c r="AX241" s="26" t="s">
        <v>82</v>
      </c>
      <c r="AY241" s="26" t="s">
        <v>82</v>
      </c>
      <c r="AZ241" s="26" t="s">
        <v>125</v>
      </c>
      <c r="BA241" s="26" t="s">
        <v>84</v>
      </c>
      <c r="BB241" s="26" t="s">
        <v>85</v>
      </c>
      <c r="BC241" s="26" t="str">
        <f t="shared" si="71"/>
        <v>C</v>
      </c>
      <c r="BD241" s="26" t="str">
        <f t="shared" ca="1" si="72"/>
        <v>28 Th,4 Bln,4 Hr</v>
      </c>
      <c r="BE241" s="29">
        <f t="shared" ca="1" si="73"/>
        <v>28</v>
      </c>
      <c r="BF241" s="29">
        <f t="shared" ca="1" si="74"/>
        <v>4</v>
      </c>
      <c r="BG241" s="29">
        <f t="shared" ca="1" si="75"/>
        <v>4</v>
      </c>
      <c r="BH241" s="26" t="str">
        <f t="shared" ca="1" si="76"/>
        <v>5 Th,4 Bln,8 Hr</v>
      </c>
      <c r="BI241" s="24">
        <f t="shared" ca="1" si="77"/>
        <v>5</v>
      </c>
      <c r="BJ241" s="24">
        <f t="shared" ca="1" si="78"/>
        <v>4</v>
      </c>
      <c r="BK241" s="26" t="str">
        <f t="shared" ca="1" si="79"/>
        <v>4 Th,0 Bln,8 Hr</v>
      </c>
      <c r="BL241" s="4" t="str">
        <f>VLOOKUP(C241,[1]dbase!$C$3:$AW$827,38,FALSE)</f>
        <v>H</v>
      </c>
    </row>
    <row r="242" spans="1:64" x14ac:dyDescent="0.25">
      <c r="A242" s="24">
        <f t="shared" si="60"/>
        <v>239</v>
      </c>
      <c r="B242" s="31" t="s">
        <v>1201</v>
      </c>
      <c r="C242" s="24">
        <v>726017</v>
      </c>
      <c r="D242" s="24" t="s">
        <v>342</v>
      </c>
      <c r="E242" s="26">
        <v>26529</v>
      </c>
      <c r="F242" s="24" t="s">
        <v>65</v>
      </c>
      <c r="G242" s="24" t="s">
        <v>66</v>
      </c>
      <c r="H242" s="24" t="s">
        <v>133</v>
      </c>
      <c r="I242" s="24" t="s">
        <v>1202</v>
      </c>
      <c r="J242" s="27" t="s">
        <v>1203</v>
      </c>
      <c r="K242" s="24"/>
      <c r="L242" s="24"/>
      <c r="M242" s="24" t="s">
        <v>109</v>
      </c>
      <c r="N242" s="24" t="s">
        <v>1204</v>
      </c>
      <c r="O242" s="24"/>
      <c r="P242" s="24" t="s">
        <v>80</v>
      </c>
      <c r="Q242" s="26">
        <v>43374</v>
      </c>
      <c r="R242" s="26">
        <v>43374</v>
      </c>
      <c r="S242" s="26" t="s">
        <v>90</v>
      </c>
      <c r="T242" s="28" t="s">
        <v>1205</v>
      </c>
      <c r="U242" s="28" t="s">
        <v>1205</v>
      </c>
      <c r="V242" s="26">
        <v>44105</v>
      </c>
      <c r="W242" s="28" t="s">
        <v>139</v>
      </c>
      <c r="X242" s="28" t="s">
        <v>140</v>
      </c>
      <c r="Y242" s="26" t="s">
        <v>78</v>
      </c>
      <c r="Z242" s="29">
        <v>5</v>
      </c>
      <c r="AA242" s="29">
        <v>4</v>
      </c>
      <c r="AB242" s="26">
        <v>44424</v>
      </c>
      <c r="AC242" s="30">
        <v>6900000</v>
      </c>
      <c r="AD242" s="30">
        <v>766667</v>
      </c>
      <c r="AE242" s="30">
        <v>0</v>
      </c>
      <c r="AF242" s="30">
        <v>1774362.7499999991</v>
      </c>
      <c r="AG242" s="30">
        <f t="shared" si="61"/>
        <v>1774362.7499999991</v>
      </c>
      <c r="AH242" s="30">
        <v>0</v>
      </c>
      <c r="AI242" s="30">
        <f t="shared" si="62"/>
        <v>9441029.75</v>
      </c>
      <c r="AJ242" s="30">
        <f t="shared" si="63"/>
        <v>5175000</v>
      </c>
      <c r="AK242" s="30">
        <f t="shared" si="64"/>
        <v>575000.25</v>
      </c>
      <c r="AL242" s="30">
        <f t="shared" si="65"/>
        <v>0</v>
      </c>
      <c r="AM242" s="30">
        <f t="shared" si="66"/>
        <v>1774362.7499999991</v>
      </c>
      <c r="AN242" s="30">
        <f t="shared" si="67"/>
        <v>1774362.7499999991</v>
      </c>
      <c r="AO242" s="30">
        <f t="shared" si="68"/>
        <v>0</v>
      </c>
      <c r="AP242" s="30">
        <f t="shared" si="69"/>
        <v>7524362.9999999991</v>
      </c>
      <c r="AQ242" s="30">
        <f t="shared" si="70"/>
        <v>0</v>
      </c>
      <c r="AR242" s="26" t="s">
        <v>79</v>
      </c>
      <c r="AS242" s="26" t="s">
        <v>80</v>
      </c>
      <c r="AT242" s="26"/>
      <c r="AU242" s="26" t="s">
        <v>80</v>
      </c>
      <c r="AV242" s="26" t="s">
        <v>141</v>
      </c>
      <c r="AW242" s="26" t="s">
        <v>80</v>
      </c>
      <c r="AX242" s="26" t="s">
        <v>83</v>
      </c>
      <c r="AY242" s="26" t="s">
        <v>82</v>
      </c>
      <c r="AZ242" s="26" t="s">
        <v>80</v>
      </c>
      <c r="BA242" s="26" t="s">
        <v>84</v>
      </c>
      <c r="BB242" s="26" t="s">
        <v>85</v>
      </c>
      <c r="BC242" s="26" t="str">
        <f t="shared" si="71"/>
        <v>C</v>
      </c>
      <c r="BD242" s="26" t="str">
        <f t="shared" ca="1" si="72"/>
        <v>50 Th,3 Bln,6 Hr</v>
      </c>
      <c r="BE242" s="29">
        <f t="shared" ca="1" si="73"/>
        <v>50</v>
      </c>
      <c r="BF242" s="29">
        <f t="shared" ca="1" si="74"/>
        <v>3</v>
      </c>
      <c r="BG242" s="29">
        <f t="shared" ca="1" si="75"/>
        <v>6</v>
      </c>
      <c r="BH242" s="26" t="str">
        <f t="shared" ca="1" si="76"/>
        <v>4 Th,1 Bln,23 Hr</v>
      </c>
      <c r="BI242" s="24">
        <f t="shared" ca="1" si="77"/>
        <v>4</v>
      </c>
      <c r="BJ242" s="24">
        <f t="shared" ca="1" si="78"/>
        <v>1</v>
      </c>
      <c r="BK242" s="26" t="str">
        <f t="shared" ca="1" si="79"/>
        <v>4 Th,1 Bln,23 Hr</v>
      </c>
      <c r="BL242" s="4" t="str">
        <f>VLOOKUP(C242,[1]dbase!$C$3:$AW$827,38,FALSE)</f>
        <v>-</v>
      </c>
    </row>
    <row r="243" spans="1:64" x14ac:dyDescent="0.25">
      <c r="A243" s="24">
        <f t="shared" si="60"/>
        <v>240</v>
      </c>
      <c r="B243" s="31" t="s">
        <v>1206</v>
      </c>
      <c r="C243" s="24">
        <v>696201</v>
      </c>
      <c r="D243" s="24" t="s">
        <v>174</v>
      </c>
      <c r="E243" s="26">
        <v>25411</v>
      </c>
      <c r="F243" s="24" t="s">
        <v>65</v>
      </c>
      <c r="G243" s="24" t="s">
        <v>66</v>
      </c>
      <c r="H243" s="24" t="s">
        <v>88</v>
      </c>
      <c r="I243" s="24" t="s">
        <v>1207</v>
      </c>
      <c r="J243" s="27" t="s">
        <v>1208</v>
      </c>
      <c r="K243" s="24"/>
      <c r="L243" s="24"/>
      <c r="M243" s="24" t="s">
        <v>109</v>
      </c>
      <c r="N243" s="24" t="s">
        <v>726</v>
      </c>
      <c r="O243" s="24"/>
      <c r="P243" s="24" t="s">
        <v>80</v>
      </c>
      <c r="Q243" s="26">
        <v>43374</v>
      </c>
      <c r="R243" s="26">
        <v>43374</v>
      </c>
      <c r="S243" s="26" t="s">
        <v>90</v>
      </c>
      <c r="T243" s="28" t="s">
        <v>727</v>
      </c>
      <c r="U243" s="28" t="s">
        <v>727</v>
      </c>
      <c r="V243" s="26">
        <v>44105</v>
      </c>
      <c r="W243" s="28" t="s">
        <v>303</v>
      </c>
      <c r="X243" s="28" t="s">
        <v>140</v>
      </c>
      <c r="Y243" s="26" t="s">
        <v>78</v>
      </c>
      <c r="Z243" s="29">
        <v>6</v>
      </c>
      <c r="AA243" s="29">
        <v>2</v>
      </c>
      <c r="AB243" s="26">
        <v>44424</v>
      </c>
      <c r="AC243" s="30">
        <v>4900000</v>
      </c>
      <c r="AD243" s="30">
        <v>544444</v>
      </c>
      <c r="AE243" s="30">
        <v>0</v>
      </c>
      <c r="AF243" s="30">
        <v>2321341.388888889</v>
      </c>
      <c r="AG243" s="30">
        <f t="shared" si="61"/>
        <v>2321341.388888889</v>
      </c>
      <c r="AH243" s="30">
        <v>0</v>
      </c>
      <c r="AI243" s="30">
        <f t="shared" si="62"/>
        <v>7765785.388888889</v>
      </c>
      <c r="AJ243" s="30">
        <f t="shared" si="63"/>
        <v>3675000</v>
      </c>
      <c r="AK243" s="30">
        <f t="shared" si="64"/>
        <v>408333</v>
      </c>
      <c r="AL243" s="30">
        <f t="shared" si="65"/>
        <v>0</v>
      </c>
      <c r="AM243" s="30">
        <f t="shared" si="66"/>
        <v>2321341.388888889</v>
      </c>
      <c r="AN243" s="30">
        <f t="shared" si="67"/>
        <v>2321341.388888889</v>
      </c>
      <c r="AO243" s="30">
        <f t="shared" si="68"/>
        <v>0</v>
      </c>
      <c r="AP243" s="30">
        <f t="shared" si="69"/>
        <v>6404674.388888889</v>
      </c>
      <c r="AQ243" s="30">
        <f t="shared" si="70"/>
        <v>0</v>
      </c>
      <c r="AR243" s="26" t="s">
        <v>79</v>
      </c>
      <c r="AS243" s="26" t="s">
        <v>80</v>
      </c>
      <c r="AT243" s="26"/>
      <c r="AU243" s="26" t="s">
        <v>80</v>
      </c>
      <c r="AV243" s="26" t="s">
        <v>141</v>
      </c>
      <c r="AW243" s="26" t="s">
        <v>80</v>
      </c>
      <c r="AX243" s="26" t="s">
        <v>82</v>
      </c>
      <c r="AY243" s="26" t="s">
        <v>82</v>
      </c>
      <c r="AZ243" s="26" t="s">
        <v>80</v>
      </c>
      <c r="BA243" s="26" t="s">
        <v>84</v>
      </c>
      <c r="BB243" s="26" t="s">
        <v>85</v>
      </c>
      <c r="BC243" s="26" t="str">
        <f t="shared" si="71"/>
        <v>C</v>
      </c>
      <c r="BD243" s="26" t="str">
        <f t="shared" ca="1" si="72"/>
        <v>53 Th,3 Bln,28 Hr</v>
      </c>
      <c r="BE243" s="29">
        <f t="shared" ca="1" si="73"/>
        <v>53</v>
      </c>
      <c r="BF243" s="29">
        <f t="shared" ca="1" si="74"/>
        <v>3</v>
      </c>
      <c r="BG243" s="29">
        <f t="shared" ca="1" si="75"/>
        <v>28</v>
      </c>
      <c r="BH243" s="26" t="str">
        <f t="shared" ca="1" si="76"/>
        <v>4 Th,1 Bln,23 Hr</v>
      </c>
      <c r="BI243" s="24">
        <f t="shared" ca="1" si="77"/>
        <v>4</v>
      </c>
      <c r="BJ243" s="24">
        <f t="shared" ca="1" si="78"/>
        <v>1</v>
      </c>
      <c r="BK243" s="26" t="str">
        <f t="shared" ca="1" si="79"/>
        <v>4 Th,1 Bln,23 Hr</v>
      </c>
      <c r="BL243" s="4" t="str">
        <f>VLOOKUP(C243,[1]dbase!$C$3:$AW$827,38,FALSE)</f>
        <v>-</v>
      </c>
    </row>
    <row r="244" spans="1:64" x14ac:dyDescent="0.25">
      <c r="A244" s="24">
        <f t="shared" si="60"/>
        <v>241</v>
      </c>
      <c r="B244" s="33" t="s">
        <v>1209</v>
      </c>
      <c r="C244" s="24">
        <v>915824</v>
      </c>
      <c r="D244" s="24" t="s">
        <v>919</v>
      </c>
      <c r="E244" s="26">
        <v>33262</v>
      </c>
      <c r="F244" s="24" t="s">
        <v>65</v>
      </c>
      <c r="G244" s="24" t="s">
        <v>66</v>
      </c>
      <c r="H244" s="24" t="s">
        <v>88</v>
      </c>
      <c r="I244" s="24" t="s">
        <v>1210</v>
      </c>
      <c r="J244" s="27" t="s">
        <v>1211</v>
      </c>
      <c r="K244" s="24"/>
      <c r="L244" s="24" t="s">
        <v>1212</v>
      </c>
      <c r="M244" s="24" t="s">
        <v>70</v>
      </c>
      <c r="N244" s="24" t="s">
        <v>984</v>
      </c>
      <c r="O244" s="24" t="s">
        <v>1213</v>
      </c>
      <c r="P244" s="24">
        <v>2013</v>
      </c>
      <c r="Q244" s="26">
        <v>43313</v>
      </c>
      <c r="R244" s="26">
        <v>43525</v>
      </c>
      <c r="S244" s="26" t="s">
        <v>213</v>
      </c>
      <c r="T244" s="28" t="s">
        <v>1214</v>
      </c>
      <c r="U244" s="28" t="s">
        <v>1215</v>
      </c>
      <c r="V244" s="26">
        <v>44758</v>
      </c>
      <c r="W244" s="28" t="s">
        <v>1216</v>
      </c>
      <c r="X244" s="28" t="s">
        <v>311</v>
      </c>
      <c r="Y244" s="26" t="s">
        <v>103</v>
      </c>
      <c r="Z244" s="29">
        <v>2</v>
      </c>
      <c r="AA244" s="29">
        <v>4</v>
      </c>
      <c r="AB244" s="26">
        <v>44424</v>
      </c>
      <c r="AC244" s="30">
        <v>6900000</v>
      </c>
      <c r="AD244" s="30">
        <v>766667</v>
      </c>
      <c r="AE244" s="30">
        <v>169183</v>
      </c>
      <c r="AF244" s="30">
        <v>-23022</v>
      </c>
      <c r="AG244" s="30">
        <f t="shared" si="61"/>
        <v>146161</v>
      </c>
      <c r="AH244" s="30">
        <v>2922075</v>
      </c>
      <c r="AI244" s="30">
        <f t="shared" si="62"/>
        <v>10734903</v>
      </c>
      <c r="AJ244" s="30">
        <f t="shared" si="63"/>
        <v>5175000</v>
      </c>
      <c r="AK244" s="30">
        <f t="shared" si="64"/>
        <v>575000.25</v>
      </c>
      <c r="AL244" s="30">
        <f t="shared" si="65"/>
        <v>169183</v>
      </c>
      <c r="AM244" s="30">
        <f t="shared" si="66"/>
        <v>-23022</v>
      </c>
      <c r="AN244" s="30">
        <f t="shared" si="67"/>
        <v>146161</v>
      </c>
      <c r="AO244" s="30">
        <f t="shared" si="68"/>
        <v>1461037.5</v>
      </c>
      <c r="AP244" s="30">
        <f t="shared" si="69"/>
        <v>7357198.75</v>
      </c>
      <c r="AQ244" s="30">
        <f t="shared" si="70"/>
        <v>0</v>
      </c>
      <c r="AR244" s="26" t="s">
        <v>79</v>
      </c>
      <c r="AS244" s="26" t="s">
        <v>80</v>
      </c>
      <c r="AT244" s="26"/>
      <c r="AU244" s="26" t="s">
        <v>80</v>
      </c>
      <c r="AV244" s="26" t="s">
        <v>312</v>
      </c>
      <c r="AW244" s="26" t="s">
        <v>80</v>
      </c>
      <c r="AX244" s="26" t="s">
        <v>83</v>
      </c>
      <c r="AY244" s="26" t="s">
        <v>83</v>
      </c>
      <c r="AZ244" s="26" t="s">
        <v>80</v>
      </c>
      <c r="BA244" s="26" t="s">
        <v>84</v>
      </c>
      <c r="BB244" s="26" t="s">
        <v>85</v>
      </c>
      <c r="BC244" s="26" t="str">
        <f t="shared" si="71"/>
        <v>F</v>
      </c>
      <c r="BD244" s="26" t="str">
        <f t="shared" ca="1" si="72"/>
        <v>31 Th,10 Bln,0 Hr</v>
      </c>
      <c r="BE244" s="29">
        <f t="shared" ca="1" si="73"/>
        <v>31</v>
      </c>
      <c r="BF244" s="29">
        <f t="shared" ca="1" si="74"/>
        <v>10</v>
      </c>
      <c r="BG244" s="29">
        <f t="shared" ca="1" si="75"/>
        <v>0</v>
      </c>
      <c r="BH244" s="26" t="str">
        <f t="shared" ca="1" si="76"/>
        <v>4 Th,3 Bln,23 Hr</v>
      </c>
      <c r="BI244" s="24">
        <f t="shared" ca="1" si="77"/>
        <v>4</v>
      </c>
      <c r="BJ244" s="24">
        <f t="shared" ca="1" si="78"/>
        <v>3</v>
      </c>
      <c r="BK244" s="26" t="str">
        <f t="shared" ca="1" si="79"/>
        <v>3 Th,8 Bln,23 Hr</v>
      </c>
      <c r="BL244" s="4" t="str">
        <f>VLOOKUP(C244,[1]dbase!$C$3:$AW$827,38,FALSE)</f>
        <v>-</v>
      </c>
    </row>
    <row r="245" spans="1:64" x14ac:dyDescent="0.25">
      <c r="A245" s="24">
        <f t="shared" si="60"/>
        <v>242</v>
      </c>
      <c r="B245" s="31" t="s">
        <v>1217</v>
      </c>
      <c r="C245" s="24">
        <v>796328</v>
      </c>
      <c r="D245" s="24" t="s">
        <v>87</v>
      </c>
      <c r="E245" s="26">
        <v>28871</v>
      </c>
      <c r="F245" s="24" t="s">
        <v>65</v>
      </c>
      <c r="G245" s="24" t="s">
        <v>66</v>
      </c>
      <c r="H245" s="24" t="s">
        <v>279</v>
      </c>
      <c r="I245" s="24"/>
      <c r="J245" s="27"/>
      <c r="K245" s="24"/>
      <c r="L245" s="24"/>
      <c r="M245" s="24" t="s">
        <v>109</v>
      </c>
      <c r="N245" s="24" t="s">
        <v>71</v>
      </c>
      <c r="O245" s="24"/>
      <c r="P245" s="24" t="s">
        <v>80</v>
      </c>
      <c r="Q245" s="26">
        <v>43891</v>
      </c>
      <c r="R245" s="26">
        <v>44243</v>
      </c>
      <c r="S245" s="26" t="s">
        <v>90</v>
      </c>
      <c r="T245" s="28" t="s">
        <v>1218</v>
      </c>
      <c r="U245" s="28" t="s">
        <v>1218</v>
      </c>
      <c r="V245" s="26" t="s">
        <v>80</v>
      </c>
      <c r="W245" s="28" t="s">
        <v>145</v>
      </c>
      <c r="X245" s="28" t="s">
        <v>146</v>
      </c>
      <c r="Y245" s="26" t="s">
        <v>78</v>
      </c>
      <c r="Z245" s="29">
        <v>6</v>
      </c>
      <c r="AA245" s="29">
        <v>1</v>
      </c>
      <c r="AB245" s="26">
        <v>44424</v>
      </c>
      <c r="AC245" s="30">
        <v>4500000</v>
      </c>
      <c r="AD245" s="30">
        <v>500000</v>
      </c>
      <c r="AE245" s="30">
        <v>-116900</v>
      </c>
      <c r="AF245" s="30">
        <v>152000</v>
      </c>
      <c r="AG245" s="30">
        <f t="shared" si="61"/>
        <v>35100</v>
      </c>
      <c r="AH245" s="30">
        <v>0</v>
      </c>
      <c r="AI245" s="30">
        <f t="shared" si="62"/>
        <v>5035100</v>
      </c>
      <c r="AJ245" s="30">
        <f t="shared" si="63"/>
        <v>3375000</v>
      </c>
      <c r="AK245" s="30">
        <f t="shared" si="64"/>
        <v>375000</v>
      </c>
      <c r="AL245" s="30">
        <f t="shared" si="65"/>
        <v>-116900</v>
      </c>
      <c r="AM245" s="30">
        <f t="shared" si="66"/>
        <v>152000</v>
      </c>
      <c r="AN245" s="30">
        <f t="shared" si="67"/>
        <v>35100</v>
      </c>
      <c r="AO245" s="30">
        <f t="shared" si="68"/>
        <v>0</v>
      </c>
      <c r="AP245" s="30">
        <f t="shared" si="69"/>
        <v>3785100</v>
      </c>
      <c r="AQ245" s="30">
        <f t="shared" si="70"/>
        <v>587000</v>
      </c>
      <c r="AR245" s="26" t="s">
        <v>79</v>
      </c>
      <c r="AS245" s="26" t="s">
        <v>80</v>
      </c>
      <c r="AT245" s="26"/>
      <c r="AU245" s="26" t="s">
        <v>80</v>
      </c>
      <c r="AV245" s="26" t="s">
        <v>147</v>
      </c>
      <c r="AW245" s="26" t="s">
        <v>80</v>
      </c>
      <c r="AX245" s="26" t="s">
        <v>82</v>
      </c>
      <c r="AY245" s="26" t="s">
        <v>82</v>
      </c>
      <c r="AZ245" s="26" t="s">
        <v>80</v>
      </c>
      <c r="BA245" s="26" t="s">
        <v>84</v>
      </c>
      <c r="BB245" s="26" t="s">
        <v>85</v>
      </c>
      <c r="BC245" s="26" t="str">
        <f t="shared" si="71"/>
        <v>C</v>
      </c>
      <c r="BD245" s="26" t="str">
        <f t="shared" ca="1" si="72"/>
        <v>43 Th,10 Bln,8 Hr</v>
      </c>
      <c r="BE245" s="29">
        <f t="shared" ca="1" si="73"/>
        <v>43</v>
      </c>
      <c r="BF245" s="29">
        <f t="shared" ca="1" si="74"/>
        <v>10</v>
      </c>
      <c r="BG245" s="29">
        <f t="shared" ca="1" si="75"/>
        <v>8</v>
      </c>
      <c r="BH245" s="26" t="str">
        <f t="shared" ca="1" si="76"/>
        <v>2 Th,8 Bln,23 Hr</v>
      </c>
      <c r="BI245" s="24">
        <f t="shared" ca="1" si="77"/>
        <v>2</v>
      </c>
      <c r="BJ245" s="24">
        <f t="shared" ca="1" si="78"/>
        <v>8</v>
      </c>
      <c r="BK245" s="26" t="str">
        <f t="shared" ca="1" si="79"/>
        <v>1 Th,9 Bln,8 Hr</v>
      </c>
      <c r="BL245" s="4" t="str">
        <f>VLOOKUP(C245,[1]dbase!$C$3:$AW$827,38,FALSE)</f>
        <v>-</v>
      </c>
    </row>
    <row r="246" spans="1:64" x14ac:dyDescent="0.25">
      <c r="A246" s="24">
        <f t="shared" si="60"/>
        <v>243</v>
      </c>
      <c r="B246" s="31" t="s">
        <v>1219</v>
      </c>
      <c r="C246" s="24">
        <v>865570</v>
      </c>
      <c r="D246" s="24" t="s">
        <v>108</v>
      </c>
      <c r="E246" s="26">
        <v>31676</v>
      </c>
      <c r="F246" s="24" t="s">
        <v>65</v>
      </c>
      <c r="G246" s="24" t="s">
        <v>66</v>
      </c>
      <c r="H246" s="24" t="s">
        <v>133</v>
      </c>
      <c r="I246" s="24" t="s">
        <v>1220</v>
      </c>
      <c r="J246" s="27"/>
      <c r="K246" s="24"/>
      <c r="L246" s="24"/>
      <c r="M246" s="24" t="s">
        <v>109</v>
      </c>
      <c r="N246" s="24" t="s">
        <v>1221</v>
      </c>
      <c r="O246" s="24"/>
      <c r="P246" s="24" t="s">
        <v>766</v>
      </c>
      <c r="Q246" s="26">
        <v>41579</v>
      </c>
      <c r="R246" s="26">
        <v>41989</v>
      </c>
      <c r="S246" s="26" t="s">
        <v>90</v>
      </c>
      <c r="T246" s="28" t="s">
        <v>1222</v>
      </c>
      <c r="U246" s="28" t="s">
        <v>1222</v>
      </c>
      <c r="V246" s="26">
        <v>44061</v>
      </c>
      <c r="W246" s="28" t="s">
        <v>650</v>
      </c>
      <c r="X246" s="28" t="s">
        <v>195</v>
      </c>
      <c r="Y246" s="26" t="s">
        <v>78</v>
      </c>
      <c r="Z246" s="29">
        <v>6</v>
      </c>
      <c r="AA246" s="29">
        <v>2</v>
      </c>
      <c r="AB246" s="26">
        <v>44424</v>
      </c>
      <c r="AC246" s="30">
        <v>4900000</v>
      </c>
      <c r="AD246" s="30">
        <v>544444</v>
      </c>
      <c r="AE246" s="30">
        <v>254655.55555555597</v>
      </c>
      <c r="AF246" s="30">
        <v>152000</v>
      </c>
      <c r="AG246" s="30">
        <f t="shared" si="61"/>
        <v>406655.55555555597</v>
      </c>
      <c r="AH246" s="30">
        <v>0</v>
      </c>
      <c r="AI246" s="30">
        <f t="shared" si="62"/>
        <v>5851099.555555556</v>
      </c>
      <c r="AJ246" s="30">
        <f t="shared" si="63"/>
        <v>2450000</v>
      </c>
      <c r="AK246" s="30">
        <f t="shared" si="64"/>
        <v>0</v>
      </c>
      <c r="AL246" s="30">
        <f t="shared" si="65"/>
        <v>0</v>
      </c>
      <c r="AM246" s="30">
        <f t="shared" si="66"/>
        <v>0</v>
      </c>
      <c r="AN246" s="30">
        <f t="shared" si="67"/>
        <v>0</v>
      </c>
      <c r="AO246" s="30">
        <f t="shared" si="68"/>
        <v>0</v>
      </c>
      <c r="AP246" s="30">
        <f t="shared" si="69"/>
        <v>2450000</v>
      </c>
      <c r="AQ246" s="30">
        <f t="shared" si="70"/>
        <v>1922100</v>
      </c>
      <c r="AR246" s="26" t="s">
        <v>79</v>
      </c>
      <c r="AS246" s="32" t="s">
        <v>114</v>
      </c>
      <c r="AT246" s="32" t="s">
        <v>156</v>
      </c>
      <c r="AU246" s="32">
        <v>44743</v>
      </c>
      <c r="AV246" s="26" t="s">
        <v>196</v>
      </c>
      <c r="AW246" s="26" t="s">
        <v>80</v>
      </c>
      <c r="AX246" s="26" t="s">
        <v>82</v>
      </c>
      <c r="AY246" s="26" t="s">
        <v>82</v>
      </c>
      <c r="AZ246" s="26" t="s">
        <v>125</v>
      </c>
      <c r="BA246" s="26" t="s">
        <v>84</v>
      </c>
      <c r="BB246" s="26" t="s">
        <v>85</v>
      </c>
      <c r="BC246" s="26" t="str">
        <f t="shared" si="71"/>
        <v>C</v>
      </c>
      <c r="BD246" s="26" t="str">
        <f t="shared" ca="1" si="72"/>
        <v>36 Th,2 Bln,3 Hr</v>
      </c>
      <c r="BE246" s="29">
        <f t="shared" ca="1" si="73"/>
        <v>36</v>
      </c>
      <c r="BF246" s="29">
        <f t="shared" ca="1" si="74"/>
        <v>2</v>
      </c>
      <c r="BG246" s="29">
        <f t="shared" ca="1" si="75"/>
        <v>3</v>
      </c>
      <c r="BH246" s="26" t="str">
        <f t="shared" ca="1" si="76"/>
        <v>9 Th,0 Bln,23 Hr</v>
      </c>
      <c r="BI246" s="24">
        <f t="shared" ca="1" si="77"/>
        <v>9</v>
      </c>
      <c r="BJ246" s="24">
        <f t="shared" ca="1" si="78"/>
        <v>0</v>
      </c>
      <c r="BK246" s="26" t="str">
        <f t="shared" ca="1" si="79"/>
        <v>7 Th,11 Bln,8 Hr</v>
      </c>
      <c r="BL246" s="4" t="str">
        <f>VLOOKUP(C246,[1]dbase!$C$3:$AW$827,38,FALSE)</f>
        <v>H</v>
      </c>
    </row>
    <row r="247" spans="1:64" x14ac:dyDescent="0.25">
      <c r="A247" s="24">
        <f t="shared" si="60"/>
        <v>244</v>
      </c>
      <c r="B247" s="31" t="s">
        <v>1223</v>
      </c>
      <c r="C247" s="24">
        <v>775604</v>
      </c>
      <c r="D247" s="24" t="s">
        <v>365</v>
      </c>
      <c r="E247" s="26">
        <v>28383</v>
      </c>
      <c r="F247" s="24" t="s">
        <v>65</v>
      </c>
      <c r="G247" s="24" t="s">
        <v>66</v>
      </c>
      <c r="H247" s="24" t="s">
        <v>88</v>
      </c>
      <c r="I247" s="24" t="s">
        <v>1224</v>
      </c>
      <c r="J247" s="27"/>
      <c r="K247" s="24"/>
      <c r="L247" s="24"/>
      <c r="M247" s="24" t="s">
        <v>70</v>
      </c>
      <c r="N247" s="24" t="s">
        <v>152</v>
      </c>
      <c r="O247" s="24" t="s">
        <v>1225</v>
      </c>
      <c r="P247" s="24">
        <v>2001</v>
      </c>
      <c r="Q247" s="26">
        <v>42037</v>
      </c>
      <c r="R247" s="26">
        <v>42186</v>
      </c>
      <c r="S247" s="26" t="s">
        <v>90</v>
      </c>
      <c r="T247" s="28" t="s">
        <v>1226</v>
      </c>
      <c r="U247" s="28" t="s">
        <v>1226</v>
      </c>
      <c r="V247" s="26">
        <v>44562</v>
      </c>
      <c r="W247" s="28" t="s">
        <v>1071</v>
      </c>
      <c r="X247" s="28" t="s">
        <v>295</v>
      </c>
      <c r="Y247" s="26" t="s">
        <v>78</v>
      </c>
      <c r="Z247" s="29">
        <v>5</v>
      </c>
      <c r="AA247" s="29">
        <v>4</v>
      </c>
      <c r="AB247" s="26">
        <v>44424</v>
      </c>
      <c r="AC247" s="30">
        <v>6900000</v>
      </c>
      <c r="AD247" s="30">
        <v>766667</v>
      </c>
      <c r="AE247" s="30">
        <v>-197116.66666666698</v>
      </c>
      <c r="AF247" s="30">
        <v>415817.99999999953</v>
      </c>
      <c r="AG247" s="30">
        <f t="shared" si="61"/>
        <v>218701.33333333256</v>
      </c>
      <c r="AH247" s="30">
        <v>0</v>
      </c>
      <c r="AI247" s="30">
        <f t="shared" si="62"/>
        <v>7885368.3333333321</v>
      </c>
      <c r="AJ247" s="30">
        <f t="shared" si="63"/>
        <v>3450000</v>
      </c>
      <c r="AK247" s="30">
        <f t="shared" si="64"/>
        <v>0</v>
      </c>
      <c r="AL247" s="30">
        <f t="shared" si="65"/>
        <v>0</v>
      </c>
      <c r="AM247" s="30">
        <f t="shared" si="66"/>
        <v>0</v>
      </c>
      <c r="AN247" s="30">
        <f t="shared" si="67"/>
        <v>0</v>
      </c>
      <c r="AO247" s="30">
        <f t="shared" si="68"/>
        <v>0</v>
      </c>
      <c r="AP247" s="30">
        <f t="shared" si="69"/>
        <v>3450000</v>
      </c>
      <c r="AQ247" s="30">
        <f t="shared" si="70"/>
        <v>922100</v>
      </c>
      <c r="AR247" s="26" t="s">
        <v>79</v>
      </c>
      <c r="AS247" s="32" t="s">
        <v>114</v>
      </c>
      <c r="AT247" s="32" t="s">
        <v>156</v>
      </c>
      <c r="AU247" s="32">
        <v>44743</v>
      </c>
      <c r="AV247" s="26" t="s">
        <v>296</v>
      </c>
      <c r="AW247" s="26" t="s">
        <v>80</v>
      </c>
      <c r="AX247" s="26" t="s">
        <v>105</v>
      </c>
      <c r="AY247" s="26" t="s">
        <v>105</v>
      </c>
      <c r="AZ247" s="26" t="s">
        <v>80</v>
      </c>
      <c r="BA247" s="26" t="s">
        <v>84</v>
      </c>
      <c r="BB247" s="26" t="s">
        <v>106</v>
      </c>
      <c r="BC247" s="26" t="str">
        <f t="shared" si="71"/>
        <v>F</v>
      </c>
      <c r="BD247" s="26" t="str">
        <f t="shared" ca="1" si="72"/>
        <v>45 Th,2 Bln,9 Hr</v>
      </c>
      <c r="BE247" s="29">
        <f t="shared" ca="1" si="73"/>
        <v>45</v>
      </c>
      <c r="BF247" s="29">
        <f t="shared" ca="1" si="74"/>
        <v>2</v>
      </c>
      <c r="BG247" s="29">
        <f t="shared" ca="1" si="75"/>
        <v>9</v>
      </c>
      <c r="BH247" s="26" t="str">
        <f t="shared" ca="1" si="76"/>
        <v>7 Th,9 Bln,22 Hr</v>
      </c>
      <c r="BI247" s="24">
        <f t="shared" ca="1" si="77"/>
        <v>7</v>
      </c>
      <c r="BJ247" s="24">
        <f t="shared" ca="1" si="78"/>
        <v>9</v>
      </c>
      <c r="BK247" s="26" t="str">
        <f t="shared" ca="1" si="79"/>
        <v>7 Th,4 Bln,23 Hr</v>
      </c>
      <c r="BL247" s="4" t="str">
        <f>VLOOKUP(C247,[1]dbase!$C$3:$AW$827,38,FALSE)</f>
        <v>H</v>
      </c>
    </row>
    <row r="248" spans="1:64" x14ac:dyDescent="0.25">
      <c r="A248" s="24">
        <f t="shared" si="60"/>
        <v>245</v>
      </c>
      <c r="B248" s="31" t="s">
        <v>1227</v>
      </c>
      <c r="C248" s="24">
        <v>826221</v>
      </c>
      <c r="D248" s="24" t="s">
        <v>1228</v>
      </c>
      <c r="E248" s="26">
        <v>30080</v>
      </c>
      <c r="F248" s="24" t="s">
        <v>65</v>
      </c>
      <c r="G248" s="24" t="s">
        <v>66</v>
      </c>
      <c r="H248" s="24" t="s">
        <v>133</v>
      </c>
      <c r="I248" s="24" t="s">
        <v>1229</v>
      </c>
      <c r="J248" s="27" t="s">
        <v>1230</v>
      </c>
      <c r="K248" s="24"/>
      <c r="L248" s="24"/>
      <c r="M248" s="24" t="s">
        <v>109</v>
      </c>
      <c r="N248" s="24" t="s">
        <v>80</v>
      </c>
      <c r="O248" s="24"/>
      <c r="P248" s="24" t="s">
        <v>80</v>
      </c>
      <c r="Q248" s="26">
        <v>43374</v>
      </c>
      <c r="R248" s="26">
        <v>43374</v>
      </c>
      <c r="S248" s="26" t="s">
        <v>90</v>
      </c>
      <c r="T248" s="28" t="s">
        <v>138</v>
      </c>
      <c r="U248" s="28" t="s">
        <v>138</v>
      </c>
      <c r="V248" s="26">
        <v>44105</v>
      </c>
      <c r="W248" s="28" t="s">
        <v>139</v>
      </c>
      <c r="X248" s="28" t="s">
        <v>140</v>
      </c>
      <c r="Y248" s="26" t="s">
        <v>78</v>
      </c>
      <c r="Z248" s="29">
        <v>6</v>
      </c>
      <c r="AA248" s="29">
        <v>1</v>
      </c>
      <c r="AB248" s="26">
        <v>44424</v>
      </c>
      <c r="AC248" s="30">
        <v>4500000</v>
      </c>
      <c r="AD248" s="30">
        <v>500000</v>
      </c>
      <c r="AE248" s="30">
        <v>0</v>
      </c>
      <c r="AF248" s="30">
        <v>592600</v>
      </c>
      <c r="AG248" s="30">
        <f t="shared" si="61"/>
        <v>592600</v>
      </c>
      <c r="AH248" s="30">
        <v>0</v>
      </c>
      <c r="AI248" s="30">
        <f t="shared" si="62"/>
        <v>5592600</v>
      </c>
      <c r="AJ248" s="30">
        <f t="shared" si="63"/>
        <v>3375000</v>
      </c>
      <c r="AK248" s="30">
        <f t="shared" si="64"/>
        <v>375000</v>
      </c>
      <c r="AL248" s="30">
        <f t="shared" si="65"/>
        <v>0</v>
      </c>
      <c r="AM248" s="30">
        <f t="shared" si="66"/>
        <v>592600</v>
      </c>
      <c r="AN248" s="30">
        <f t="shared" si="67"/>
        <v>592600</v>
      </c>
      <c r="AO248" s="30">
        <f t="shared" si="68"/>
        <v>0</v>
      </c>
      <c r="AP248" s="30">
        <f t="shared" si="69"/>
        <v>4342600</v>
      </c>
      <c r="AQ248" s="30">
        <f t="shared" si="70"/>
        <v>29500</v>
      </c>
      <c r="AR248" s="26" t="s">
        <v>79</v>
      </c>
      <c r="AS248" s="26" t="s">
        <v>80</v>
      </c>
      <c r="AT248" s="26"/>
      <c r="AU248" s="26" t="s">
        <v>80</v>
      </c>
      <c r="AV248" s="26" t="s">
        <v>141</v>
      </c>
      <c r="AW248" s="26" t="s">
        <v>80</v>
      </c>
      <c r="AX248" s="26" t="s">
        <v>82</v>
      </c>
      <c r="AY248" s="26" t="s">
        <v>82</v>
      </c>
      <c r="AZ248" s="26" t="s">
        <v>80</v>
      </c>
      <c r="BA248" s="26" t="s">
        <v>84</v>
      </c>
      <c r="BB248" s="26" t="s">
        <v>85</v>
      </c>
      <c r="BC248" s="26" t="str">
        <f t="shared" si="71"/>
        <v>C</v>
      </c>
      <c r="BD248" s="26" t="str">
        <f t="shared" ca="1" si="72"/>
        <v>40 Th,6 Bln,15 Hr</v>
      </c>
      <c r="BE248" s="29">
        <f t="shared" ca="1" si="73"/>
        <v>40</v>
      </c>
      <c r="BF248" s="29">
        <f t="shared" ca="1" si="74"/>
        <v>6</v>
      </c>
      <c r="BG248" s="29">
        <f t="shared" ca="1" si="75"/>
        <v>15</v>
      </c>
      <c r="BH248" s="26" t="str">
        <f t="shared" ca="1" si="76"/>
        <v>4 Th,1 Bln,23 Hr</v>
      </c>
      <c r="BI248" s="24">
        <f t="shared" ca="1" si="77"/>
        <v>4</v>
      </c>
      <c r="BJ248" s="24">
        <f t="shared" ca="1" si="78"/>
        <v>1</v>
      </c>
      <c r="BK248" s="26" t="str">
        <f t="shared" ca="1" si="79"/>
        <v>4 Th,1 Bln,23 Hr</v>
      </c>
      <c r="BL248" s="4" t="str">
        <f>VLOOKUP(C248,[1]dbase!$C$3:$AW$827,38,FALSE)</f>
        <v>-</v>
      </c>
    </row>
    <row r="249" spans="1:64" x14ac:dyDescent="0.25">
      <c r="A249" s="24">
        <f t="shared" si="60"/>
        <v>246</v>
      </c>
      <c r="B249" s="33" t="s">
        <v>1231</v>
      </c>
      <c r="C249" s="24">
        <v>905702</v>
      </c>
      <c r="D249" s="24" t="s">
        <v>905</v>
      </c>
      <c r="E249" s="26">
        <v>33026</v>
      </c>
      <c r="F249" s="24" t="s">
        <v>65</v>
      </c>
      <c r="G249" s="24" t="s">
        <v>66</v>
      </c>
      <c r="H249" s="24" t="s">
        <v>150</v>
      </c>
      <c r="I249" s="24" t="s">
        <v>1232</v>
      </c>
      <c r="J249" s="27"/>
      <c r="K249" s="24"/>
      <c r="L249" s="24"/>
      <c r="M249" s="24" t="s">
        <v>70</v>
      </c>
      <c r="N249" s="24" t="s">
        <v>71</v>
      </c>
      <c r="O249" s="24" t="s">
        <v>163</v>
      </c>
      <c r="P249" s="24">
        <v>2012</v>
      </c>
      <c r="Q249" s="26">
        <v>42888</v>
      </c>
      <c r="R249" s="26">
        <v>43116</v>
      </c>
      <c r="S249" s="26" t="s">
        <v>90</v>
      </c>
      <c r="T249" s="28" t="s">
        <v>153</v>
      </c>
      <c r="U249" s="28" t="s">
        <v>153</v>
      </c>
      <c r="V249" s="26">
        <v>44760</v>
      </c>
      <c r="W249" s="28" t="s">
        <v>154</v>
      </c>
      <c r="X249" s="28" t="s">
        <v>113</v>
      </c>
      <c r="Y249" s="26" t="s">
        <v>78</v>
      </c>
      <c r="Z249" s="29">
        <v>5</v>
      </c>
      <c r="AA249" s="29">
        <v>4</v>
      </c>
      <c r="AB249" s="26">
        <v>44424</v>
      </c>
      <c r="AC249" s="30">
        <v>6900000</v>
      </c>
      <c r="AD249" s="30">
        <v>766667</v>
      </c>
      <c r="AE249" s="30">
        <v>442183.33333333302</v>
      </c>
      <c r="AF249" s="30">
        <v>0</v>
      </c>
      <c r="AG249" s="30">
        <f t="shared" si="61"/>
        <v>442183.33333333302</v>
      </c>
      <c r="AH249" s="30">
        <v>0</v>
      </c>
      <c r="AI249" s="30">
        <f t="shared" si="62"/>
        <v>8108850.333333333</v>
      </c>
      <c r="AJ249" s="30">
        <f t="shared" si="63"/>
        <v>5175000</v>
      </c>
      <c r="AK249" s="30">
        <f t="shared" si="64"/>
        <v>575000.25</v>
      </c>
      <c r="AL249" s="30">
        <f t="shared" si="65"/>
        <v>442183.33333333302</v>
      </c>
      <c r="AM249" s="30">
        <f t="shared" si="66"/>
        <v>0</v>
      </c>
      <c r="AN249" s="30">
        <f t="shared" si="67"/>
        <v>442183.33333333302</v>
      </c>
      <c r="AO249" s="30">
        <f t="shared" si="68"/>
        <v>0</v>
      </c>
      <c r="AP249" s="30">
        <f t="shared" si="69"/>
        <v>6192183.583333333</v>
      </c>
      <c r="AQ249" s="30">
        <f t="shared" si="70"/>
        <v>0</v>
      </c>
      <c r="AR249" s="26" t="s">
        <v>79</v>
      </c>
      <c r="AS249" s="26" t="s">
        <v>80</v>
      </c>
      <c r="AT249" s="26"/>
      <c r="AU249" s="26" t="s">
        <v>80</v>
      </c>
      <c r="AV249" s="26" t="s">
        <v>116</v>
      </c>
      <c r="AW249" s="26" t="s">
        <v>158</v>
      </c>
      <c r="AX249" s="26" t="s">
        <v>83</v>
      </c>
      <c r="AY249" s="26" t="s">
        <v>83</v>
      </c>
      <c r="AZ249" s="26" t="s">
        <v>80</v>
      </c>
      <c r="BA249" s="26" t="s">
        <v>84</v>
      </c>
      <c r="BB249" s="26" t="s">
        <v>85</v>
      </c>
      <c r="BC249" s="26" t="str">
        <f t="shared" si="71"/>
        <v>F</v>
      </c>
      <c r="BD249" s="26" t="str">
        <f t="shared" ca="1" si="72"/>
        <v>32 Th,5 Bln,22 Hr</v>
      </c>
      <c r="BE249" s="29">
        <f t="shared" ca="1" si="73"/>
        <v>32</v>
      </c>
      <c r="BF249" s="29">
        <f t="shared" ca="1" si="74"/>
        <v>5</v>
      </c>
      <c r="BG249" s="29">
        <f t="shared" ca="1" si="75"/>
        <v>22</v>
      </c>
      <c r="BH249" s="26" t="str">
        <f t="shared" ca="1" si="76"/>
        <v>5 Th,5 Bln,22 Hr</v>
      </c>
      <c r="BI249" s="24">
        <f t="shared" ca="1" si="77"/>
        <v>5</v>
      </c>
      <c r="BJ249" s="24">
        <f t="shared" ca="1" si="78"/>
        <v>5</v>
      </c>
      <c r="BK249" s="26" t="str">
        <f t="shared" ca="1" si="79"/>
        <v>4 Th,10 Bln,8 Hr</v>
      </c>
      <c r="BL249" s="4" t="str">
        <f>VLOOKUP(C249,[1]dbase!$C$3:$AW$827,38,FALSE)</f>
        <v>-</v>
      </c>
    </row>
    <row r="250" spans="1:64" x14ac:dyDescent="0.25">
      <c r="A250" s="24">
        <f t="shared" si="60"/>
        <v>247</v>
      </c>
      <c r="B250" s="31" t="s">
        <v>1233</v>
      </c>
      <c r="C250" s="24">
        <v>935854</v>
      </c>
      <c r="D250" s="24" t="s">
        <v>132</v>
      </c>
      <c r="E250" s="26">
        <v>34222</v>
      </c>
      <c r="F250" s="24" t="s">
        <v>65</v>
      </c>
      <c r="G250" s="24" t="s">
        <v>66</v>
      </c>
      <c r="H250" s="24" t="s">
        <v>228</v>
      </c>
      <c r="I250" s="24" t="s">
        <v>1234</v>
      </c>
      <c r="J250" s="27"/>
      <c r="K250" s="24"/>
      <c r="L250" s="24"/>
      <c r="M250" s="24" t="s">
        <v>70</v>
      </c>
      <c r="N250" s="24" t="s">
        <v>71</v>
      </c>
      <c r="O250" s="24" t="s">
        <v>163</v>
      </c>
      <c r="P250" s="24">
        <v>2017</v>
      </c>
      <c r="Q250" s="26">
        <v>43313</v>
      </c>
      <c r="R250" s="26">
        <v>43525</v>
      </c>
      <c r="S250" s="26" t="s">
        <v>90</v>
      </c>
      <c r="T250" s="28" t="s">
        <v>1235</v>
      </c>
      <c r="U250" s="28" t="s">
        <v>1235</v>
      </c>
      <c r="V250" s="26" t="s">
        <v>80</v>
      </c>
      <c r="W250" s="28" t="s">
        <v>154</v>
      </c>
      <c r="X250" s="28" t="s">
        <v>207</v>
      </c>
      <c r="Y250" s="26" t="s">
        <v>78</v>
      </c>
      <c r="Z250" s="29">
        <v>5</v>
      </c>
      <c r="AA250" s="29">
        <v>4</v>
      </c>
      <c r="AB250" s="26">
        <v>44424</v>
      </c>
      <c r="AC250" s="30">
        <v>6900000</v>
      </c>
      <c r="AD250" s="30">
        <v>766667</v>
      </c>
      <c r="AE250" s="30">
        <v>169183.33333333302</v>
      </c>
      <c r="AF250" s="30">
        <v>653200</v>
      </c>
      <c r="AG250" s="30">
        <f t="shared" si="61"/>
        <v>822383.33333333302</v>
      </c>
      <c r="AH250" s="30">
        <v>0</v>
      </c>
      <c r="AI250" s="30">
        <f t="shared" si="62"/>
        <v>8489050.3333333321</v>
      </c>
      <c r="AJ250" s="30">
        <f t="shared" si="63"/>
        <v>5175000</v>
      </c>
      <c r="AK250" s="30">
        <f t="shared" si="64"/>
        <v>575000.25</v>
      </c>
      <c r="AL250" s="30">
        <f t="shared" si="65"/>
        <v>169183.33333333302</v>
      </c>
      <c r="AM250" s="30">
        <f t="shared" si="66"/>
        <v>653200</v>
      </c>
      <c r="AN250" s="30">
        <f t="shared" si="67"/>
        <v>822383.33333333302</v>
      </c>
      <c r="AO250" s="30">
        <f t="shared" si="68"/>
        <v>0</v>
      </c>
      <c r="AP250" s="30">
        <f t="shared" si="69"/>
        <v>6572383.583333333</v>
      </c>
      <c r="AQ250" s="30">
        <f t="shared" si="70"/>
        <v>0</v>
      </c>
      <c r="AR250" s="26" t="s">
        <v>79</v>
      </c>
      <c r="AS250" s="26" t="s">
        <v>80</v>
      </c>
      <c r="AT250" s="26"/>
      <c r="AU250" s="26" t="s">
        <v>80</v>
      </c>
      <c r="AV250" s="26" t="s">
        <v>209</v>
      </c>
      <c r="AW250" s="26" t="s">
        <v>158</v>
      </c>
      <c r="AX250" s="26" t="s">
        <v>83</v>
      </c>
      <c r="AY250" s="26" t="s">
        <v>83</v>
      </c>
      <c r="AZ250" s="26" t="s">
        <v>80</v>
      </c>
      <c r="BA250" s="26" t="s">
        <v>84</v>
      </c>
      <c r="BB250" s="26" t="s">
        <v>85</v>
      </c>
      <c r="BC250" s="26" t="str">
        <f t="shared" si="71"/>
        <v>F</v>
      </c>
      <c r="BD250" s="26" t="str">
        <f t="shared" ca="1" si="72"/>
        <v>29 Th,2 Bln,14 Hr</v>
      </c>
      <c r="BE250" s="29">
        <f t="shared" ca="1" si="73"/>
        <v>29</v>
      </c>
      <c r="BF250" s="29">
        <f t="shared" ca="1" si="74"/>
        <v>2</v>
      </c>
      <c r="BG250" s="29">
        <f t="shared" ca="1" si="75"/>
        <v>14</v>
      </c>
      <c r="BH250" s="26" t="str">
        <f t="shared" ca="1" si="76"/>
        <v>4 Th,3 Bln,23 Hr</v>
      </c>
      <c r="BI250" s="24">
        <f t="shared" ca="1" si="77"/>
        <v>4</v>
      </c>
      <c r="BJ250" s="24">
        <f t="shared" ca="1" si="78"/>
        <v>3</v>
      </c>
      <c r="BK250" s="26" t="str">
        <f t="shared" ca="1" si="79"/>
        <v>3 Th,8 Bln,23 Hr</v>
      </c>
      <c r="BL250" s="4" t="str">
        <f>VLOOKUP(C250,[1]dbase!$C$3:$AW$827,38,FALSE)</f>
        <v>-</v>
      </c>
    </row>
    <row r="251" spans="1:64" x14ac:dyDescent="0.25">
      <c r="A251" s="24">
        <f t="shared" si="60"/>
        <v>248</v>
      </c>
      <c r="B251" s="31" t="s">
        <v>1236</v>
      </c>
      <c r="C251" s="24">
        <v>726001</v>
      </c>
      <c r="D251" s="24" t="s">
        <v>251</v>
      </c>
      <c r="E251" s="26">
        <v>26572</v>
      </c>
      <c r="F251" s="24" t="s">
        <v>65</v>
      </c>
      <c r="G251" s="24" t="s">
        <v>343</v>
      </c>
      <c r="H251" s="24" t="s">
        <v>133</v>
      </c>
      <c r="I251" s="24" t="s">
        <v>1237</v>
      </c>
      <c r="J251" s="27" t="s">
        <v>1238</v>
      </c>
      <c r="K251" s="24"/>
      <c r="L251" s="24"/>
      <c r="M251" s="24" t="s">
        <v>109</v>
      </c>
      <c r="N251" s="24" t="s">
        <v>80</v>
      </c>
      <c r="O251" s="24"/>
      <c r="P251" s="24" t="s">
        <v>80</v>
      </c>
      <c r="Q251" s="26">
        <v>43374</v>
      </c>
      <c r="R251" s="26">
        <v>43374</v>
      </c>
      <c r="S251" s="26" t="s">
        <v>90</v>
      </c>
      <c r="T251" s="28" t="s">
        <v>289</v>
      </c>
      <c r="U251" s="28" t="s">
        <v>289</v>
      </c>
      <c r="V251" s="26">
        <v>44105</v>
      </c>
      <c r="W251" s="28" t="s">
        <v>139</v>
      </c>
      <c r="X251" s="28" t="s">
        <v>140</v>
      </c>
      <c r="Y251" s="26" t="s">
        <v>78</v>
      </c>
      <c r="Z251" s="29">
        <v>6</v>
      </c>
      <c r="AA251" s="29">
        <v>1</v>
      </c>
      <c r="AB251" s="26">
        <v>44424</v>
      </c>
      <c r="AC251" s="30">
        <v>4500000</v>
      </c>
      <c r="AD251" s="30">
        <v>500000</v>
      </c>
      <c r="AE251" s="30">
        <v>0</v>
      </c>
      <c r="AF251" s="30">
        <v>592600</v>
      </c>
      <c r="AG251" s="30">
        <f t="shared" si="61"/>
        <v>592600</v>
      </c>
      <c r="AH251" s="30">
        <v>0</v>
      </c>
      <c r="AI251" s="30">
        <f t="shared" si="62"/>
        <v>5592600</v>
      </c>
      <c r="AJ251" s="30">
        <f t="shared" si="63"/>
        <v>3375000</v>
      </c>
      <c r="AK251" s="30">
        <f t="shared" si="64"/>
        <v>375000</v>
      </c>
      <c r="AL251" s="30">
        <f t="shared" si="65"/>
        <v>0</v>
      </c>
      <c r="AM251" s="30">
        <f t="shared" si="66"/>
        <v>592600</v>
      </c>
      <c r="AN251" s="30">
        <f t="shared" si="67"/>
        <v>592600</v>
      </c>
      <c r="AO251" s="30">
        <f t="shared" si="68"/>
        <v>0</v>
      </c>
      <c r="AP251" s="30">
        <f t="shared" si="69"/>
        <v>4342600</v>
      </c>
      <c r="AQ251" s="30">
        <f t="shared" si="70"/>
        <v>29500</v>
      </c>
      <c r="AR251" s="26" t="s">
        <v>79</v>
      </c>
      <c r="AS251" s="26" t="s">
        <v>80</v>
      </c>
      <c r="AT251" s="26"/>
      <c r="AU251" s="26" t="s">
        <v>80</v>
      </c>
      <c r="AV251" s="26" t="s">
        <v>141</v>
      </c>
      <c r="AW251" s="26" t="s">
        <v>80</v>
      </c>
      <c r="AX251" s="26" t="s">
        <v>82</v>
      </c>
      <c r="AY251" s="26" t="s">
        <v>82</v>
      </c>
      <c r="AZ251" s="26" t="s">
        <v>80</v>
      </c>
      <c r="BA251" s="26" t="s">
        <v>84</v>
      </c>
      <c r="BB251" s="26" t="s">
        <v>85</v>
      </c>
      <c r="BC251" s="26" t="str">
        <f t="shared" si="71"/>
        <v>C</v>
      </c>
      <c r="BD251" s="26" t="str">
        <f t="shared" ca="1" si="72"/>
        <v>50 Th,1 Bln,25 Hr</v>
      </c>
      <c r="BE251" s="29">
        <f t="shared" ca="1" si="73"/>
        <v>50</v>
      </c>
      <c r="BF251" s="29">
        <f t="shared" ca="1" si="74"/>
        <v>1</v>
      </c>
      <c r="BG251" s="29">
        <f t="shared" ca="1" si="75"/>
        <v>25</v>
      </c>
      <c r="BH251" s="26" t="str">
        <f t="shared" ca="1" si="76"/>
        <v>4 Th,1 Bln,23 Hr</v>
      </c>
      <c r="BI251" s="24">
        <f t="shared" ca="1" si="77"/>
        <v>4</v>
      </c>
      <c r="BJ251" s="24">
        <f t="shared" ca="1" si="78"/>
        <v>1</v>
      </c>
      <c r="BK251" s="26" t="str">
        <f t="shared" ca="1" si="79"/>
        <v>4 Th,1 Bln,23 Hr</v>
      </c>
      <c r="BL251" s="4" t="str">
        <f>VLOOKUP(C251,[1]dbase!$C$3:$AW$827,38,FALSE)</f>
        <v>-</v>
      </c>
    </row>
    <row r="252" spans="1:64" x14ac:dyDescent="0.25">
      <c r="A252" s="24">
        <f t="shared" si="60"/>
        <v>249</v>
      </c>
      <c r="B252" s="31" t="s">
        <v>1239</v>
      </c>
      <c r="C252" s="24">
        <v>805970</v>
      </c>
      <c r="D252" s="24" t="s">
        <v>174</v>
      </c>
      <c r="E252" s="26">
        <v>29521</v>
      </c>
      <c r="F252" s="24" t="s">
        <v>65</v>
      </c>
      <c r="G252" s="24" t="s">
        <v>66</v>
      </c>
      <c r="H252" s="24" t="s">
        <v>88</v>
      </c>
      <c r="I252" s="24" t="s">
        <v>1240</v>
      </c>
      <c r="J252" s="27" t="s">
        <v>1241</v>
      </c>
      <c r="K252" s="24"/>
      <c r="L252" s="24"/>
      <c r="M252" s="24" t="s">
        <v>109</v>
      </c>
      <c r="N252" s="24" t="s">
        <v>80</v>
      </c>
      <c r="O252" s="24"/>
      <c r="P252" s="24" t="s">
        <v>80</v>
      </c>
      <c r="Q252" s="26">
        <v>43374</v>
      </c>
      <c r="R252" s="26">
        <v>43374</v>
      </c>
      <c r="S252" s="26" t="s">
        <v>90</v>
      </c>
      <c r="T252" s="28" t="s">
        <v>289</v>
      </c>
      <c r="U252" s="28" t="s">
        <v>289</v>
      </c>
      <c r="V252" s="26">
        <v>44105</v>
      </c>
      <c r="W252" s="28" t="s">
        <v>139</v>
      </c>
      <c r="X252" s="28" t="s">
        <v>140</v>
      </c>
      <c r="Y252" s="26" t="s">
        <v>78</v>
      </c>
      <c r="Z252" s="29">
        <v>6</v>
      </c>
      <c r="AA252" s="29">
        <v>1</v>
      </c>
      <c r="AB252" s="26">
        <v>44424</v>
      </c>
      <c r="AC252" s="30">
        <v>4500000</v>
      </c>
      <c r="AD252" s="30">
        <v>500000</v>
      </c>
      <c r="AE252" s="30">
        <v>0</v>
      </c>
      <c r="AF252" s="30">
        <v>-430800</v>
      </c>
      <c r="AG252" s="30">
        <f t="shared" si="61"/>
        <v>-430800</v>
      </c>
      <c r="AH252" s="30">
        <v>0</v>
      </c>
      <c r="AI252" s="30">
        <f t="shared" si="62"/>
        <v>4569200</v>
      </c>
      <c r="AJ252" s="30">
        <f t="shared" si="63"/>
        <v>2250000</v>
      </c>
      <c r="AK252" s="30">
        <f t="shared" si="64"/>
        <v>0</v>
      </c>
      <c r="AL252" s="30">
        <f t="shared" si="65"/>
        <v>0</v>
      </c>
      <c r="AM252" s="30">
        <f t="shared" si="66"/>
        <v>0</v>
      </c>
      <c r="AN252" s="30">
        <f t="shared" si="67"/>
        <v>0</v>
      </c>
      <c r="AO252" s="30">
        <f t="shared" si="68"/>
        <v>0</v>
      </c>
      <c r="AP252" s="30">
        <f t="shared" si="69"/>
        <v>2250000</v>
      </c>
      <c r="AQ252" s="30">
        <f t="shared" si="70"/>
        <v>2122100</v>
      </c>
      <c r="AR252" s="26" t="s">
        <v>79</v>
      </c>
      <c r="AS252" s="26" t="s">
        <v>114</v>
      </c>
      <c r="AT252" s="26" t="s">
        <v>115</v>
      </c>
      <c r="AU252" s="26">
        <v>44562</v>
      </c>
      <c r="AV252" s="26" t="s">
        <v>141</v>
      </c>
      <c r="AW252" s="26" t="s">
        <v>80</v>
      </c>
      <c r="AX252" s="26" t="s">
        <v>82</v>
      </c>
      <c r="AY252" s="26" t="s">
        <v>82</v>
      </c>
      <c r="AZ252" s="26" t="s">
        <v>80</v>
      </c>
      <c r="BA252" s="26" t="s">
        <v>84</v>
      </c>
      <c r="BB252" s="26" t="s">
        <v>85</v>
      </c>
      <c r="BC252" s="26" t="str">
        <f t="shared" si="71"/>
        <v>C</v>
      </c>
      <c r="BD252" s="26" t="str">
        <f t="shared" ca="1" si="72"/>
        <v>42 Th,0 Bln,28 Hr</v>
      </c>
      <c r="BE252" s="29">
        <f t="shared" ca="1" si="73"/>
        <v>42</v>
      </c>
      <c r="BF252" s="29">
        <f t="shared" ca="1" si="74"/>
        <v>0</v>
      </c>
      <c r="BG252" s="29">
        <f t="shared" ca="1" si="75"/>
        <v>28</v>
      </c>
      <c r="BH252" s="26" t="str">
        <f t="shared" ca="1" si="76"/>
        <v>4 Th,1 Bln,23 Hr</v>
      </c>
      <c r="BI252" s="24">
        <f t="shared" ca="1" si="77"/>
        <v>4</v>
      </c>
      <c r="BJ252" s="24">
        <f t="shared" ca="1" si="78"/>
        <v>1</v>
      </c>
      <c r="BK252" s="26" t="str">
        <f t="shared" ca="1" si="79"/>
        <v>4 Th,1 Bln,23 Hr</v>
      </c>
      <c r="BL252" s="4" t="str">
        <f>VLOOKUP(C252,[1]dbase!$C$3:$AW$827,38,FALSE)</f>
        <v>H</v>
      </c>
    </row>
    <row r="253" spans="1:64" x14ac:dyDescent="0.25">
      <c r="A253" s="24">
        <f t="shared" si="60"/>
        <v>250</v>
      </c>
      <c r="B253" s="31" t="s">
        <v>1242</v>
      </c>
      <c r="C253" s="24">
        <v>696132</v>
      </c>
      <c r="D253" s="24" t="s">
        <v>995</v>
      </c>
      <c r="E253" s="26">
        <v>25327</v>
      </c>
      <c r="F253" s="24" t="s">
        <v>65</v>
      </c>
      <c r="G253" s="24" t="s">
        <v>66</v>
      </c>
      <c r="H253" s="24" t="s">
        <v>88</v>
      </c>
      <c r="I253" s="24" t="s">
        <v>1243</v>
      </c>
      <c r="J253" s="27" t="s">
        <v>1244</v>
      </c>
      <c r="K253" s="24"/>
      <c r="L253" s="24"/>
      <c r="M253" s="24" t="s">
        <v>109</v>
      </c>
      <c r="N253" s="24" t="s">
        <v>1245</v>
      </c>
      <c r="O253" s="24"/>
      <c r="P253" s="24" t="s">
        <v>80</v>
      </c>
      <c r="Q253" s="26">
        <v>43374</v>
      </c>
      <c r="R253" s="26">
        <v>43374</v>
      </c>
      <c r="S253" s="26" t="s">
        <v>90</v>
      </c>
      <c r="T253" s="28" t="s">
        <v>138</v>
      </c>
      <c r="U253" s="28" t="s">
        <v>138</v>
      </c>
      <c r="V253" s="26">
        <v>44105</v>
      </c>
      <c r="W253" s="28" t="s">
        <v>430</v>
      </c>
      <c r="X253" s="28" t="s">
        <v>140</v>
      </c>
      <c r="Y253" s="26" t="s">
        <v>78</v>
      </c>
      <c r="Z253" s="29">
        <v>6</v>
      </c>
      <c r="AA253" s="29">
        <v>2</v>
      </c>
      <c r="AB253" s="26">
        <v>44424</v>
      </c>
      <c r="AC253" s="30">
        <v>4900000</v>
      </c>
      <c r="AD253" s="30">
        <v>544444</v>
      </c>
      <c r="AE253" s="30">
        <v>0</v>
      </c>
      <c r="AF253" s="30">
        <v>754416.63888888899</v>
      </c>
      <c r="AG253" s="30">
        <f t="shared" si="61"/>
        <v>754416.63888888899</v>
      </c>
      <c r="AH253" s="30">
        <v>0</v>
      </c>
      <c r="AI253" s="30">
        <f t="shared" si="62"/>
        <v>6198860.638888889</v>
      </c>
      <c r="AJ253" s="30">
        <f t="shared" si="63"/>
        <v>3675000</v>
      </c>
      <c r="AK253" s="30">
        <f t="shared" si="64"/>
        <v>408333</v>
      </c>
      <c r="AL253" s="30">
        <f t="shared" si="65"/>
        <v>0</v>
      </c>
      <c r="AM253" s="30">
        <f t="shared" si="66"/>
        <v>754416.63888888899</v>
      </c>
      <c r="AN253" s="30">
        <f t="shared" si="67"/>
        <v>754416.63888888899</v>
      </c>
      <c r="AO253" s="30">
        <f t="shared" si="68"/>
        <v>0</v>
      </c>
      <c r="AP253" s="30">
        <f t="shared" si="69"/>
        <v>4837749.638888889</v>
      </c>
      <c r="AQ253" s="30">
        <f t="shared" si="70"/>
        <v>0</v>
      </c>
      <c r="AR253" s="26" t="s">
        <v>79</v>
      </c>
      <c r="AS253" s="26" t="s">
        <v>80</v>
      </c>
      <c r="AT253" s="26"/>
      <c r="AU253" s="26" t="s">
        <v>80</v>
      </c>
      <c r="AV253" s="26" t="s">
        <v>141</v>
      </c>
      <c r="AW253" s="26" t="s">
        <v>80</v>
      </c>
      <c r="AX253" s="26" t="s">
        <v>82</v>
      </c>
      <c r="AY253" s="26" t="s">
        <v>82</v>
      </c>
      <c r="AZ253" s="26" t="s">
        <v>80</v>
      </c>
      <c r="BA253" s="26" t="s">
        <v>84</v>
      </c>
      <c r="BB253" s="26" t="s">
        <v>85</v>
      </c>
      <c r="BC253" s="26" t="str">
        <f t="shared" si="71"/>
        <v>C</v>
      </c>
      <c r="BD253" s="26" t="str">
        <f t="shared" ca="1" si="72"/>
        <v>53 Th,6 Bln,20 Hr</v>
      </c>
      <c r="BE253" s="29">
        <f t="shared" ca="1" si="73"/>
        <v>53</v>
      </c>
      <c r="BF253" s="29">
        <f t="shared" ca="1" si="74"/>
        <v>6</v>
      </c>
      <c r="BG253" s="29">
        <f t="shared" ca="1" si="75"/>
        <v>20</v>
      </c>
      <c r="BH253" s="26" t="str">
        <f t="shared" ca="1" si="76"/>
        <v>4 Th,1 Bln,23 Hr</v>
      </c>
      <c r="BI253" s="24">
        <f t="shared" ca="1" si="77"/>
        <v>4</v>
      </c>
      <c r="BJ253" s="24">
        <f t="shared" ca="1" si="78"/>
        <v>1</v>
      </c>
      <c r="BK253" s="26" t="str">
        <f t="shared" ca="1" si="79"/>
        <v>4 Th,1 Bln,23 Hr</v>
      </c>
      <c r="BL253" s="4" t="str">
        <f>VLOOKUP(C253,[1]dbase!$C$3:$AW$827,38,FALSE)</f>
        <v>-</v>
      </c>
    </row>
    <row r="254" spans="1:64" x14ac:dyDescent="0.25">
      <c r="A254" s="24">
        <f t="shared" si="60"/>
        <v>251</v>
      </c>
      <c r="B254" s="31" t="s">
        <v>1246</v>
      </c>
      <c r="C254" s="24">
        <v>836224</v>
      </c>
      <c r="D254" s="24" t="s">
        <v>174</v>
      </c>
      <c r="E254" s="26">
        <v>30604</v>
      </c>
      <c r="F254" s="24" t="s">
        <v>65</v>
      </c>
      <c r="G254" s="24" t="s">
        <v>66</v>
      </c>
      <c r="H254" s="24" t="s">
        <v>67</v>
      </c>
      <c r="I254" s="24" t="s">
        <v>1247</v>
      </c>
      <c r="J254" s="27"/>
      <c r="K254" s="24"/>
      <c r="L254" s="24"/>
      <c r="M254" s="24" t="s">
        <v>136</v>
      </c>
      <c r="N254" s="24" t="s">
        <v>137</v>
      </c>
      <c r="O254" s="24"/>
      <c r="P254" s="24" t="s">
        <v>80</v>
      </c>
      <c r="Q254" s="26">
        <v>43374</v>
      </c>
      <c r="R254" s="26">
        <v>43374</v>
      </c>
      <c r="S254" s="26" t="s">
        <v>90</v>
      </c>
      <c r="T254" s="28" t="s">
        <v>138</v>
      </c>
      <c r="U254" s="28" t="s">
        <v>138</v>
      </c>
      <c r="V254" s="26">
        <v>44105</v>
      </c>
      <c r="W254" s="28" t="s">
        <v>139</v>
      </c>
      <c r="X254" s="28" t="s">
        <v>140</v>
      </c>
      <c r="Y254" s="26" t="s">
        <v>78</v>
      </c>
      <c r="Z254" s="29">
        <v>6</v>
      </c>
      <c r="AA254" s="29">
        <v>1</v>
      </c>
      <c r="AB254" s="26">
        <v>44424</v>
      </c>
      <c r="AC254" s="30">
        <v>4500000</v>
      </c>
      <c r="AD254" s="30">
        <v>500000</v>
      </c>
      <c r="AE254" s="30">
        <v>0</v>
      </c>
      <c r="AF254" s="30">
        <v>585779.91666666698</v>
      </c>
      <c r="AG254" s="30">
        <f t="shared" si="61"/>
        <v>585779.91666666698</v>
      </c>
      <c r="AH254" s="30">
        <v>0</v>
      </c>
      <c r="AI254" s="30">
        <f t="shared" si="62"/>
        <v>5585779.916666667</v>
      </c>
      <c r="AJ254" s="30">
        <f t="shared" si="63"/>
        <v>3375000</v>
      </c>
      <c r="AK254" s="30">
        <f t="shared" si="64"/>
        <v>375000</v>
      </c>
      <c r="AL254" s="30">
        <f t="shared" si="65"/>
        <v>0</v>
      </c>
      <c r="AM254" s="30">
        <f t="shared" si="66"/>
        <v>585779.91666666698</v>
      </c>
      <c r="AN254" s="30">
        <f t="shared" si="67"/>
        <v>585779.91666666698</v>
      </c>
      <c r="AO254" s="30">
        <f t="shared" si="68"/>
        <v>0</v>
      </c>
      <c r="AP254" s="30">
        <f t="shared" si="69"/>
        <v>4335779.916666667</v>
      </c>
      <c r="AQ254" s="30">
        <f t="shared" si="70"/>
        <v>36320.083333333023</v>
      </c>
      <c r="AR254" s="26" t="s">
        <v>79</v>
      </c>
      <c r="AS254" s="26" t="s">
        <v>80</v>
      </c>
      <c r="AT254" s="26"/>
      <c r="AU254" s="26" t="s">
        <v>80</v>
      </c>
      <c r="AV254" s="26" t="s">
        <v>141</v>
      </c>
      <c r="AW254" s="26" t="s">
        <v>80</v>
      </c>
      <c r="AX254" s="26" t="s">
        <v>82</v>
      </c>
      <c r="AY254" s="26" t="s">
        <v>82</v>
      </c>
      <c r="AZ254" s="26" t="s">
        <v>80</v>
      </c>
      <c r="BA254" s="26" t="s">
        <v>84</v>
      </c>
      <c r="BB254" s="26" t="s">
        <v>85</v>
      </c>
      <c r="BC254" s="26" t="str">
        <f t="shared" si="71"/>
        <v>D</v>
      </c>
      <c r="BD254" s="26" t="str">
        <f t="shared" ca="1" si="72"/>
        <v>39 Th,1 Bln,9 Hr</v>
      </c>
      <c r="BE254" s="29">
        <f t="shared" ca="1" si="73"/>
        <v>39</v>
      </c>
      <c r="BF254" s="29">
        <f t="shared" ca="1" si="74"/>
        <v>1</v>
      </c>
      <c r="BG254" s="29">
        <f t="shared" ca="1" si="75"/>
        <v>9</v>
      </c>
      <c r="BH254" s="26" t="str">
        <f t="shared" ca="1" si="76"/>
        <v>4 Th,1 Bln,23 Hr</v>
      </c>
      <c r="BI254" s="24">
        <f t="shared" ca="1" si="77"/>
        <v>4</v>
      </c>
      <c r="BJ254" s="24">
        <f t="shared" ca="1" si="78"/>
        <v>1</v>
      </c>
      <c r="BK254" s="26" t="str">
        <f t="shared" ca="1" si="79"/>
        <v>4 Th,1 Bln,23 Hr</v>
      </c>
      <c r="BL254" s="4" t="str">
        <f>VLOOKUP(C254,[1]dbase!$C$3:$AW$827,38,FALSE)</f>
        <v>-</v>
      </c>
    </row>
    <row r="255" spans="1:64" x14ac:dyDescent="0.25">
      <c r="A255" s="24">
        <f t="shared" si="60"/>
        <v>252</v>
      </c>
      <c r="B255" s="33" t="s">
        <v>1248</v>
      </c>
      <c r="C255" s="24">
        <v>835537</v>
      </c>
      <c r="D255" s="24" t="s">
        <v>354</v>
      </c>
      <c r="E255" s="26">
        <v>30478</v>
      </c>
      <c r="F255" s="24" t="s">
        <v>167</v>
      </c>
      <c r="G255" s="24" t="s">
        <v>66</v>
      </c>
      <c r="H255" s="24" t="s">
        <v>67</v>
      </c>
      <c r="I255" s="24" t="s">
        <v>1249</v>
      </c>
      <c r="J255" s="27" t="s">
        <v>1250</v>
      </c>
      <c r="K255" s="24" t="s">
        <v>1251</v>
      </c>
      <c r="L255" s="24" t="s">
        <v>1252</v>
      </c>
      <c r="M255" s="24" t="s">
        <v>70</v>
      </c>
      <c r="N255" s="24" t="s">
        <v>234</v>
      </c>
      <c r="O255" s="24" t="s">
        <v>1253</v>
      </c>
      <c r="P255" s="24">
        <v>2005</v>
      </c>
      <c r="Q255" s="26">
        <v>41410</v>
      </c>
      <c r="R255" s="26">
        <v>41533</v>
      </c>
      <c r="S255" s="26" t="s">
        <v>90</v>
      </c>
      <c r="T255" s="28" t="s">
        <v>1254</v>
      </c>
      <c r="U255" s="28" t="s">
        <v>1254</v>
      </c>
      <c r="V255" s="26">
        <v>44120</v>
      </c>
      <c r="W255" s="28" t="s">
        <v>702</v>
      </c>
      <c r="X255" s="28" t="s">
        <v>655</v>
      </c>
      <c r="Y255" s="26" t="s">
        <v>103</v>
      </c>
      <c r="Z255" s="29">
        <v>2</v>
      </c>
      <c r="AA255" s="29">
        <v>7</v>
      </c>
      <c r="AB255" s="26">
        <v>44562</v>
      </c>
      <c r="AC255" s="30">
        <v>9900000</v>
      </c>
      <c r="AD255" s="30">
        <v>1100000</v>
      </c>
      <c r="AE255" s="30">
        <v>1900800</v>
      </c>
      <c r="AF255" s="30">
        <v>0</v>
      </c>
      <c r="AG255" s="30">
        <f t="shared" si="61"/>
        <v>1900800</v>
      </c>
      <c r="AH255" s="30">
        <v>3246750</v>
      </c>
      <c r="AI255" s="30">
        <f t="shared" si="62"/>
        <v>16147550</v>
      </c>
      <c r="AJ255" s="30">
        <f t="shared" si="63"/>
        <v>7425000</v>
      </c>
      <c r="AK255" s="30">
        <f t="shared" si="64"/>
        <v>825000</v>
      </c>
      <c r="AL255" s="30">
        <f t="shared" si="65"/>
        <v>1900800</v>
      </c>
      <c r="AM255" s="30">
        <f t="shared" si="66"/>
        <v>0</v>
      </c>
      <c r="AN255" s="30">
        <f t="shared" si="67"/>
        <v>1900800</v>
      </c>
      <c r="AO255" s="30">
        <f t="shared" si="68"/>
        <v>1623375</v>
      </c>
      <c r="AP255" s="30">
        <f t="shared" si="69"/>
        <v>11774175</v>
      </c>
      <c r="AQ255" s="30">
        <f t="shared" si="70"/>
        <v>0</v>
      </c>
      <c r="AR255" s="26" t="s">
        <v>79</v>
      </c>
      <c r="AS255" s="26" t="s">
        <v>80</v>
      </c>
      <c r="AT255" s="26"/>
      <c r="AU255" s="26" t="s">
        <v>80</v>
      </c>
      <c r="AV255" s="26" t="s">
        <v>656</v>
      </c>
      <c r="AW255" s="26" t="s">
        <v>80</v>
      </c>
      <c r="AX255" s="26" t="s">
        <v>105</v>
      </c>
      <c r="AY255" s="26" t="s">
        <v>105</v>
      </c>
      <c r="AZ255" s="26" t="s">
        <v>80</v>
      </c>
      <c r="BA255" s="26" t="s">
        <v>84</v>
      </c>
      <c r="BB255" s="26" t="s">
        <v>106</v>
      </c>
      <c r="BC255" s="26" t="str">
        <f t="shared" si="71"/>
        <v>F</v>
      </c>
      <c r="BD255" s="26" t="str">
        <f t="shared" ca="1" si="72"/>
        <v>39 Th,5 Bln,13 Hr</v>
      </c>
      <c r="BE255" s="29">
        <f t="shared" ca="1" si="73"/>
        <v>39</v>
      </c>
      <c r="BF255" s="29">
        <f t="shared" ca="1" si="74"/>
        <v>5</v>
      </c>
      <c r="BG255" s="29">
        <f t="shared" ca="1" si="75"/>
        <v>13</v>
      </c>
      <c r="BH255" s="26" t="str">
        <f t="shared" ca="1" si="76"/>
        <v>9 Th,6 Bln,8 Hr</v>
      </c>
      <c r="BI255" s="24">
        <f t="shared" ca="1" si="77"/>
        <v>9</v>
      </c>
      <c r="BJ255" s="24">
        <f t="shared" ca="1" si="78"/>
        <v>6</v>
      </c>
      <c r="BK255" s="26" t="str">
        <f t="shared" ca="1" si="79"/>
        <v>9 Th,2 Bln,8 Hr</v>
      </c>
      <c r="BL255" s="4" t="str">
        <f>VLOOKUP(C255,[1]dbase!$C$3:$AW$827,38,FALSE)</f>
        <v>-</v>
      </c>
    </row>
    <row r="256" spans="1:64" x14ac:dyDescent="0.25">
      <c r="A256" s="24">
        <f t="shared" si="60"/>
        <v>253</v>
      </c>
      <c r="B256" s="31" t="s">
        <v>1255</v>
      </c>
      <c r="C256" s="24">
        <v>664892</v>
      </c>
      <c r="D256" s="24" t="s">
        <v>166</v>
      </c>
      <c r="E256" s="26">
        <v>24414</v>
      </c>
      <c r="F256" s="24" t="s">
        <v>65</v>
      </c>
      <c r="G256" s="24" t="s">
        <v>66</v>
      </c>
      <c r="H256" s="24" t="s">
        <v>133</v>
      </c>
      <c r="I256" s="24" t="s">
        <v>1256</v>
      </c>
      <c r="J256" s="27"/>
      <c r="K256" s="24"/>
      <c r="L256" s="24"/>
      <c r="M256" s="24" t="s">
        <v>109</v>
      </c>
      <c r="N256" s="24" t="s">
        <v>1257</v>
      </c>
      <c r="O256" s="24"/>
      <c r="P256" s="24" t="s">
        <v>594</v>
      </c>
      <c r="Q256" s="26">
        <v>33223</v>
      </c>
      <c r="R256" s="26">
        <v>33588</v>
      </c>
      <c r="S256" s="26" t="s">
        <v>90</v>
      </c>
      <c r="T256" s="28" t="s">
        <v>1258</v>
      </c>
      <c r="U256" s="28" t="s">
        <v>1258</v>
      </c>
      <c r="V256" s="26">
        <v>44571</v>
      </c>
      <c r="W256" s="28" t="s">
        <v>708</v>
      </c>
      <c r="X256" s="28" t="s">
        <v>113</v>
      </c>
      <c r="Y256" s="26" t="s">
        <v>78</v>
      </c>
      <c r="Z256" s="29">
        <v>6</v>
      </c>
      <c r="AA256" s="29">
        <v>4</v>
      </c>
      <c r="AB256" s="26">
        <v>44424</v>
      </c>
      <c r="AC256" s="30">
        <v>6900000</v>
      </c>
      <c r="AD256" s="30">
        <v>766667</v>
      </c>
      <c r="AE256" s="30">
        <v>594883</v>
      </c>
      <c r="AF256" s="30">
        <v>-377770</v>
      </c>
      <c r="AG256" s="30">
        <f t="shared" si="61"/>
        <v>217113</v>
      </c>
      <c r="AH256" s="30">
        <v>0</v>
      </c>
      <c r="AI256" s="30">
        <f t="shared" si="62"/>
        <v>7883780</v>
      </c>
      <c r="AJ256" s="30">
        <f t="shared" si="63"/>
        <v>3450000</v>
      </c>
      <c r="AK256" s="30">
        <f t="shared" si="64"/>
        <v>0</v>
      </c>
      <c r="AL256" s="30">
        <f t="shared" si="65"/>
        <v>0</v>
      </c>
      <c r="AM256" s="30">
        <f t="shared" si="66"/>
        <v>0</v>
      </c>
      <c r="AN256" s="30">
        <f t="shared" si="67"/>
        <v>0</v>
      </c>
      <c r="AO256" s="30">
        <f t="shared" si="68"/>
        <v>0</v>
      </c>
      <c r="AP256" s="30">
        <f t="shared" si="69"/>
        <v>3450000</v>
      </c>
      <c r="AQ256" s="30">
        <f t="shared" si="70"/>
        <v>922100</v>
      </c>
      <c r="AR256" s="26" t="s">
        <v>79</v>
      </c>
      <c r="AS256" s="26" t="s">
        <v>114</v>
      </c>
      <c r="AT256" s="24" t="s">
        <v>172</v>
      </c>
      <c r="AU256" s="26">
        <v>44433</v>
      </c>
      <c r="AV256" s="26" t="s">
        <v>116</v>
      </c>
      <c r="AW256" s="26" t="s">
        <v>117</v>
      </c>
      <c r="AX256" s="26" t="s">
        <v>83</v>
      </c>
      <c r="AY256" s="26" t="s">
        <v>82</v>
      </c>
      <c r="AZ256" s="26" t="s">
        <v>80</v>
      </c>
      <c r="BA256" s="26" t="s">
        <v>84</v>
      </c>
      <c r="BB256" s="26" t="s">
        <v>85</v>
      </c>
      <c r="BC256" s="26" t="str">
        <f t="shared" si="71"/>
        <v>C</v>
      </c>
      <c r="BD256" s="26" t="str">
        <f t="shared" ca="1" si="72"/>
        <v>56 Th,0 Bln,21 Hr</v>
      </c>
      <c r="BE256" s="29">
        <f t="shared" ca="1" si="73"/>
        <v>56</v>
      </c>
      <c r="BF256" s="29">
        <f t="shared" ca="1" si="74"/>
        <v>0</v>
      </c>
      <c r="BG256" s="29">
        <f t="shared" ca="1" si="75"/>
        <v>21</v>
      </c>
      <c r="BH256" s="26" t="str">
        <f t="shared" ca="1" si="76"/>
        <v>31 Th,11 Bln,8 Hr</v>
      </c>
      <c r="BI256" s="24">
        <f t="shared" ca="1" si="77"/>
        <v>31</v>
      </c>
      <c r="BJ256" s="24">
        <f t="shared" ca="1" si="78"/>
        <v>11</v>
      </c>
      <c r="BK256" s="26" t="str">
        <f t="shared" ca="1" si="79"/>
        <v>30 Th,11 Bln,8 Hr</v>
      </c>
      <c r="BL256" s="4" t="str">
        <f>VLOOKUP(C256,[1]dbase!$C$3:$AW$827,38,FALSE)</f>
        <v>H</v>
      </c>
    </row>
    <row r="257" spans="1:64" x14ac:dyDescent="0.25">
      <c r="A257" s="24">
        <f t="shared" si="60"/>
        <v>254</v>
      </c>
      <c r="B257" s="31" t="s">
        <v>1259</v>
      </c>
      <c r="C257" s="24">
        <v>876273</v>
      </c>
      <c r="D257" s="24" t="s">
        <v>1260</v>
      </c>
      <c r="E257" s="26">
        <v>31811</v>
      </c>
      <c r="F257" s="24" t="s">
        <v>65</v>
      </c>
      <c r="G257" s="24" t="s">
        <v>66</v>
      </c>
      <c r="H257" s="24" t="s">
        <v>67</v>
      </c>
      <c r="I257" s="24" t="s">
        <v>1261</v>
      </c>
      <c r="J257" s="27" t="s">
        <v>1262</v>
      </c>
      <c r="K257" s="24"/>
      <c r="L257" s="24"/>
      <c r="M257" s="24" t="s">
        <v>70</v>
      </c>
      <c r="N257" s="24" t="s">
        <v>1263</v>
      </c>
      <c r="O257" s="24"/>
      <c r="P257" s="24" t="s">
        <v>80</v>
      </c>
      <c r="Q257" s="26">
        <v>43374</v>
      </c>
      <c r="R257" s="26">
        <v>43374</v>
      </c>
      <c r="S257" s="26" t="s">
        <v>90</v>
      </c>
      <c r="T257" s="28" t="s">
        <v>1264</v>
      </c>
      <c r="U257" s="28" t="s">
        <v>1264</v>
      </c>
      <c r="V257" s="26">
        <v>44105</v>
      </c>
      <c r="W257" s="28" t="s">
        <v>374</v>
      </c>
      <c r="X257" s="28" t="s">
        <v>207</v>
      </c>
      <c r="Y257" s="26" t="s">
        <v>78</v>
      </c>
      <c r="Z257" s="29">
        <v>5</v>
      </c>
      <c r="AA257" s="29">
        <v>2</v>
      </c>
      <c r="AB257" s="26">
        <v>44424</v>
      </c>
      <c r="AC257" s="30">
        <v>4900000</v>
      </c>
      <c r="AD257" s="30">
        <v>544444</v>
      </c>
      <c r="AE257" s="30">
        <v>0</v>
      </c>
      <c r="AF257" s="30">
        <v>735666.63888888899</v>
      </c>
      <c r="AG257" s="30">
        <f t="shared" si="61"/>
        <v>735666.63888888899</v>
      </c>
      <c r="AH257" s="30">
        <v>0</v>
      </c>
      <c r="AI257" s="30">
        <f t="shared" si="62"/>
        <v>6180110.638888889</v>
      </c>
      <c r="AJ257" s="30">
        <f t="shared" si="63"/>
        <v>3675000</v>
      </c>
      <c r="AK257" s="30">
        <f t="shared" si="64"/>
        <v>408333</v>
      </c>
      <c r="AL257" s="30">
        <f t="shared" si="65"/>
        <v>0</v>
      </c>
      <c r="AM257" s="30">
        <f t="shared" si="66"/>
        <v>735666.63888888899</v>
      </c>
      <c r="AN257" s="30">
        <f t="shared" si="67"/>
        <v>735666.63888888899</v>
      </c>
      <c r="AO257" s="30">
        <f t="shared" si="68"/>
        <v>0</v>
      </c>
      <c r="AP257" s="30">
        <f t="shared" si="69"/>
        <v>4818999.638888889</v>
      </c>
      <c r="AQ257" s="30">
        <f t="shared" si="70"/>
        <v>0</v>
      </c>
      <c r="AR257" s="26" t="s">
        <v>79</v>
      </c>
      <c r="AS257" s="26" t="s">
        <v>80</v>
      </c>
      <c r="AT257" s="26"/>
      <c r="AU257" s="26" t="s">
        <v>80</v>
      </c>
      <c r="AV257" s="26" t="s">
        <v>209</v>
      </c>
      <c r="AW257" s="26" t="s">
        <v>375</v>
      </c>
      <c r="AX257" s="26" t="s">
        <v>105</v>
      </c>
      <c r="AY257" s="26" t="s">
        <v>83</v>
      </c>
      <c r="AZ257" s="26" t="s">
        <v>80</v>
      </c>
      <c r="BA257" s="26" t="s">
        <v>84</v>
      </c>
      <c r="BB257" s="26" t="s">
        <v>85</v>
      </c>
      <c r="BC257" s="26" t="str">
        <f t="shared" si="71"/>
        <v>F</v>
      </c>
      <c r="BD257" s="26" t="str">
        <f t="shared" ca="1" si="72"/>
        <v>35 Th,9 Bln,21 Hr</v>
      </c>
      <c r="BE257" s="29">
        <f t="shared" ca="1" si="73"/>
        <v>35</v>
      </c>
      <c r="BF257" s="29">
        <f t="shared" ca="1" si="74"/>
        <v>9</v>
      </c>
      <c r="BG257" s="29">
        <f t="shared" ca="1" si="75"/>
        <v>21</v>
      </c>
      <c r="BH257" s="26" t="str">
        <f t="shared" ca="1" si="76"/>
        <v>4 Th,1 Bln,23 Hr</v>
      </c>
      <c r="BI257" s="24">
        <f t="shared" ca="1" si="77"/>
        <v>4</v>
      </c>
      <c r="BJ257" s="24">
        <f t="shared" ca="1" si="78"/>
        <v>1</v>
      </c>
      <c r="BK257" s="26" t="str">
        <f t="shared" ca="1" si="79"/>
        <v>4 Th,1 Bln,23 Hr</v>
      </c>
      <c r="BL257" s="4" t="str">
        <f>VLOOKUP(C257,[1]dbase!$C$3:$AW$827,38,FALSE)</f>
        <v>-</v>
      </c>
    </row>
    <row r="258" spans="1:64" x14ac:dyDescent="0.25">
      <c r="A258" s="24">
        <f t="shared" si="60"/>
        <v>255</v>
      </c>
      <c r="B258" s="31" t="s">
        <v>1265</v>
      </c>
      <c r="C258" s="24">
        <v>846284</v>
      </c>
      <c r="D258" s="24" t="s">
        <v>1266</v>
      </c>
      <c r="E258" s="26">
        <v>31043</v>
      </c>
      <c r="F258" s="24" t="s">
        <v>65</v>
      </c>
      <c r="G258" s="24" t="s">
        <v>66</v>
      </c>
      <c r="H258" s="24" t="s">
        <v>1042</v>
      </c>
      <c r="I258" s="24" t="s">
        <v>1267</v>
      </c>
      <c r="J258" s="27" t="s">
        <v>1268</v>
      </c>
      <c r="K258" s="24"/>
      <c r="L258" s="24"/>
      <c r="M258" s="24" t="s">
        <v>136</v>
      </c>
      <c r="N258" s="24" t="s">
        <v>1269</v>
      </c>
      <c r="O258" s="24"/>
      <c r="P258" s="24" t="s">
        <v>80</v>
      </c>
      <c r="Q258" s="26">
        <v>43374</v>
      </c>
      <c r="R258" s="26">
        <v>43374</v>
      </c>
      <c r="S258" s="26" t="s">
        <v>90</v>
      </c>
      <c r="T258" s="28" t="s">
        <v>255</v>
      </c>
      <c r="U258" s="28" t="s">
        <v>255</v>
      </c>
      <c r="V258" s="26">
        <v>44105</v>
      </c>
      <c r="W258" s="28" t="s">
        <v>256</v>
      </c>
      <c r="X258" s="28" t="s">
        <v>207</v>
      </c>
      <c r="Y258" s="26" t="s">
        <v>103</v>
      </c>
      <c r="Z258" s="29">
        <v>5</v>
      </c>
      <c r="AA258" s="29">
        <v>3</v>
      </c>
      <c r="AB258" s="26">
        <v>44424</v>
      </c>
      <c r="AC258" s="30">
        <v>5900000</v>
      </c>
      <c r="AD258" s="30">
        <v>655556</v>
      </c>
      <c r="AE258" s="30">
        <v>0</v>
      </c>
      <c r="AF258" s="30">
        <v>43750.027777777053</v>
      </c>
      <c r="AG258" s="30">
        <f t="shared" si="61"/>
        <v>43750.027777777053</v>
      </c>
      <c r="AH258" s="30">
        <v>0</v>
      </c>
      <c r="AI258" s="30">
        <f t="shared" si="62"/>
        <v>6599306.0277777771</v>
      </c>
      <c r="AJ258" s="30">
        <f t="shared" si="63"/>
        <v>4425000</v>
      </c>
      <c r="AK258" s="30">
        <f t="shared" si="64"/>
        <v>491667</v>
      </c>
      <c r="AL258" s="30">
        <f t="shared" si="65"/>
        <v>0</v>
      </c>
      <c r="AM258" s="30">
        <f t="shared" si="66"/>
        <v>43750.027777777053</v>
      </c>
      <c r="AN258" s="30">
        <f t="shared" si="67"/>
        <v>43750.027777777053</v>
      </c>
      <c r="AO258" s="30">
        <f t="shared" si="68"/>
        <v>0</v>
      </c>
      <c r="AP258" s="30">
        <f t="shared" si="69"/>
        <v>4960417.0277777771</v>
      </c>
      <c r="AQ258" s="30">
        <f t="shared" si="70"/>
        <v>0</v>
      </c>
      <c r="AR258" s="26" t="s">
        <v>79</v>
      </c>
      <c r="AS258" s="26" t="s">
        <v>80</v>
      </c>
      <c r="AT258" s="26"/>
      <c r="AU258" s="26" t="s">
        <v>80</v>
      </c>
      <c r="AV258" s="26" t="s">
        <v>209</v>
      </c>
      <c r="AW258" s="26" t="s">
        <v>95</v>
      </c>
      <c r="AX258" s="26" t="s">
        <v>83</v>
      </c>
      <c r="AY258" s="26" t="s">
        <v>83</v>
      </c>
      <c r="AZ258" s="26" t="s">
        <v>80</v>
      </c>
      <c r="BA258" s="26" t="s">
        <v>84</v>
      </c>
      <c r="BB258" s="26" t="s">
        <v>106</v>
      </c>
      <c r="BC258" s="26" t="str">
        <f t="shared" si="71"/>
        <v>D</v>
      </c>
      <c r="BD258" s="26" t="str">
        <f t="shared" ca="1" si="72"/>
        <v>37 Th,10 Bln,28 Hr</v>
      </c>
      <c r="BE258" s="29">
        <f t="shared" ca="1" si="73"/>
        <v>37</v>
      </c>
      <c r="BF258" s="29">
        <f t="shared" ca="1" si="74"/>
        <v>10</v>
      </c>
      <c r="BG258" s="29">
        <f t="shared" ca="1" si="75"/>
        <v>28</v>
      </c>
      <c r="BH258" s="26" t="str">
        <f t="shared" ca="1" si="76"/>
        <v>4 Th,1 Bln,23 Hr</v>
      </c>
      <c r="BI258" s="24">
        <f t="shared" ca="1" si="77"/>
        <v>4</v>
      </c>
      <c r="BJ258" s="24">
        <f t="shared" ca="1" si="78"/>
        <v>1</v>
      </c>
      <c r="BK258" s="26" t="str">
        <f t="shared" ca="1" si="79"/>
        <v>4 Th,1 Bln,23 Hr</v>
      </c>
      <c r="BL258" s="4" t="str">
        <f>VLOOKUP(C258,[1]dbase!$C$3:$AW$827,38,FALSE)</f>
        <v>-</v>
      </c>
    </row>
    <row r="259" spans="1:64" x14ac:dyDescent="0.25">
      <c r="A259" s="24">
        <f t="shared" si="60"/>
        <v>256</v>
      </c>
      <c r="B259" s="31" t="s">
        <v>1270</v>
      </c>
      <c r="C259" s="24">
        <v>935871</v>
      </c>
      <c r="D259" s="24" t="s">
        <v>342</v>
      </c>
      <c r="E259" s="26">
        <v>34262</v>
      </c>
      <c r="F259" s="24" t="s">
        <v>65</v>
      </c>
      <c r="G259" s="24" t="s">
        <v>66</v>
      </c>
      <c r="H259" s="24" t="s">
        <v>150</v>
      </c>
      <c r="I259" s="24" t="s">
        <v>1271</v>
      </c>
      <c r="J259" s="27" t="s">
        <v>1272</v>
      </c>
      <c r="K259" s="24"/>
      <c r="L259" s="24"/>
      <c r="M259" s="24" t="s">
        <v>70</v>
      </c>
      <c r="N259" s="24" t="s">
        <v>71</v>
      </c>
      <c r="O259" s="24" t="s">
        <v>235</v>
      </c>
      <c r="P259" s="24">
        <v>2017</v>
      </c>
      <c r="Q259" s="26">
        <v>43313</v>
      </c>
      <c r="R259" s="26">
        <v>43525</v>
      </c>
      <c r="S259" s="26" t="s">
        <v>90</v>
      </c>
      <c r="T259" s="28" t="s">
        <v>781</v>
      </c>
      <c r="U259" s="28" t="s">
        <v>781</v>
      </c>
      <c r="V259" s="26">
        <v>44410</v>
      </c>
      <c r="W259" s="28" t="s">
        <v>154</v>
      </c>
      <c r="X259" s="28" t="s">
        <v>207</v>
      </c>
      <c r="Y259" s="26" t="s">
        <v>78</v>
      </c>
      <c r="Z259" s="29">
        <v>5</v>
      </c>
      <c r="AA259" s="29">
        <v>4</v>
      </c>
      <c r="AB259" s="26">
        <v>44424</v>
      </c>
      <c r="AC259" s="30">
        <v>6900000</v>
      </c>
      <c r="AD259" s="30">
        <v>766667</v>
      </c>
      <c r="AE259" s="30">
        <v>169183.33333333302</v>
      </c>
      <c r="AF259" s="30">
        <v>653200</v>
      </c>
      <c r="AG259" s="30">
        <f t="shared" si="61"/>
        <v>822383.33333333302</v>
      </c>
      <c r="AH259" s="30">
        <v>0</v>
      </c>
      <c r="AI259" s="30">
        <f t="shared" si="62"/>
        <v>8489050.3333333321</v>
      </c>
      <c r="AJ259" s="30">
        <f t="shared" si="63"/>
        <v>5175000</v>
      </c>
      <c r="AK259" s="30">
        <f t="shared" si="64"/>
        <v>575000.25</v>
      </c>
      <c r="AL259" s="30">
        <f t="shared" si="65"/>
        <v>169183.33333333302</v>
      </c>
      <c r="AM259" s="30">
        <f t="shared" si="66"/>
        <v>653200</v>
      </c>
      <c r="AN259" s="30">
        <f t="shared" si="67"/>
        <v>822383.33333333302</v>
      </c>
      <c r="AO259" s="30">
        <f t="shared" si="68"/>
        <v>0</v>
      </c>
      <c r="AP259" s="30">
        <f t="shared" si="69"/>
        <v>6572383.583333333</v>
      </c>
      <c r="AQ259" s="30">
        <f t="shared" si="70"/>
        <v>0</v>
      </c>
      <c r="AR259" s="26" t="s">
        <v>79</v>
      </c>
      <c r="AS259" s="26" t="s">
        <v>80</v>
      </c>
      <c r="AT259" s="26"/>
      <c r="AU259" s="26" t="s">
        <v>80</v>
      </c>
      <c r="AV259" s="26" t="s">
        <v>209</v>
      </c>
      <c r="AW259" s="26" t="s">
        <v>158</v>
      </c>
      <c r="AX259" s="26" t="s">
        <v>83</v>
      </c>
      <c r="AY259" s="26" t="s">
        <v>83</v>
      </c>
      <c r="AZ259" s="26" t="s">
        <v>80</v>
      </c>
      <c r="BA259" s="26" t="s">
        <v>84</v>
      </c>
      <c r="BB259" s="26" t="s">
        <v>85</v>
      </c>
      <c r="BC259" s="26" t="str">
        <f t="shared" si="71"/>
        <v>F</v>
      </c>
      <c r="BD259" s="26" t="str">
        <f t="shared" ca="1" si="72"/>
        <v>29 Th,1 Bln,4 Hr</v>
      </c>
      <c r="BE259" s="29">
        <f t="shared" ca="1" si="73"/>
        <v>29</v>
      </c>
      <c r="BF259" s="29">
        <f t="shared" ca="1" si="74"/>
        <v>1</v>
      </c>
      <c r="BG259" s="29">
        <f t="shared" ca="1" si="75"/>
        <v>4</v>
      </c>
      <c r="BH259" s="26" t="str">
        <f t="shared" ca="1" si="76"/>
        <v>4 Th,3 Bln,23 Hr</v>
      </c>
      <c r="BI259" s="24">
        <f t="shared" ca="1" si="77"/>
        <v>4</v>
      </c>
      <c r="BJ259" s="24">
        <f t="shared" ca="1" si="78"/>
        <v>3</v>
      </c>
      <c r="BK259" s="26" t="str">
        <f t="shared" ca="1" si="79"/>
        <v>3 Th,8 Bln,23 Hr</v>
      </c>
      <c r="BL259" s="4" t="str">
        <f>VLOOKUP(C259,[1]dbase!$C$3:$AW$827,38,FALSE)</f>
        <v>-</v>
      </c>
    </row>
    <row r="260" spans="1:64" x14ac:dyDescent="0.25">
      <c r="A260" s="24">
        <f t="shared" ref="A260:A323" si="80">IF(B260="","",ROW()-3)</f>
        <v>257</v>
      </c>
      <c r="B260" s="33" t="s">
        <v>1273</v>
      </c>
      <c r="C260" s="24">
        <v>935825</v>
      </c>
      <c r="D260" s="24" t="s">
        <v>342</v>
      </c>
      <c r="E260" s="26">
        <v>33973</v>
      </c>
      <c r="F260" s="24" t="s">
        <v>65</v>
      </c>
      <c r="G260" s="24" t="s">
        <v>66</v>
      </c>
      <c r="H260" s="24" t="s">
        <v>150</v>
      </c>
      <c r="I260" s="24" t="s">
        <v>1274</v>
      </c>
      <c r="J260" s="27" t="s">
        <v>1275</v>
      </c>
      <c r="K260" s="24"/>
      <c r="L260" s="24" t="s">
        <v>1276</v>
      </c>
      <c r="M260" s="24" t="s">
        <v>70</v>
      </c>
      <c r="N260" s="24" t="s">
        <v>1123</v>
      </c>
      <c r="O260" s="24"/>
      <c r="P260" s="24">
        <v>2016</v>
      </c>
      <c r="Q260" s="26">
        <v>43313</v>
      </c>
      <c r="R260" s="26">
        <v>43525</v>
      </c>
      <c r="S260" s="26" t="s">
        <v>90</v>
      </c>
      <c r="T260" s="28" t="s">
        <v>236</v>
      </c>
      <c r="U260" s="28" t="s">
        <v>236</v>
      </c>
      <c r="V260" s="26">
        <v>44760</v>
      </c>
      <c r="W260" s="28" t="s">
        <v>237</v>
      </c>
      <c r="X260" s="28" t="s">
        <v>113</v>
      </c>
      <c r="Y260" s="26" t="s">
        <v>78</v>
      </c>
      <c r="Z260" s="29">
        <v>5</v>
      </c>
      <c r="AA260" s="29">
        <v>4</v>
      </c>
      <c r="AB260" s="26">
        <v>44424</v>
      </c>
      <c r="AC260" s="30">
        <v>6900000</v>
      </c>
      <c r="AD260" s="30">
        <v>766667</v>
      </c>
      <c r="AE260" s="30">
        <v>169183.33333333302</v>
      </c>
      <c r="AF260" s="30">
        <v>653200</v>
      </c>
      <c r="AG260" s="30">
        <f t="shared" ref="AG260:AG323" si="81">AE260+AF260</f>
        <v>822383.33333333302</v>
      </c>
      <c r="AH260" s="30">
        <v>0</v>
      </c>
      <c r="AI260" s="30">
        <f t="shared" ref="AI260:AI323" si="82">AC260+AD260+AG260+AH260</f>
        <v>8489050.3333333321</v>
      </c>
      <c r="AJ260" s="30">
        <f t="shared" ref="AJ260:AJ323" si="83">IF(AS260="-",AC260*0.75,IF(AS260="H",AC260*0.5))</f>
        <v>5175000</v>
      </c>
      <c r="AK260" s="30">
        <f t="shared" ref="AK260:AK323" si="84">IF(AS260="-",AD260*0.75,0)</f>
        <v>575000.25</v>
      </c>
      <c r="AL260" s="30">
        <f t="shared" ref="AL260:AL323" si="85">IF(AS260="-",AE260*1,0)</f>
        <v>169183.33333333302</v>
      </c>
      <c r="AM260" s="30">
        <f t="shared" ref="AM260:AM323" si="86">IF(AS260="-",AF260*1,0)</f>
        <v>653200</v>
      </c>
      <c r="AN260" s="30">
        <f t="shared" ref="AN260:AN323" si="87">AL260+AM260</f>
        <v>822383.33333333302</v>
      </c>
      <c r="AO260" s="30">
        <f t="shared" ref="AO260:AO323" si="88">IF(AS260="-",AH260*0.5,0)</f>
        <v>0</v>
      </c>
      <c r="AP260" s="30">
        <f t="shared" ref="AP260:AP323" si="89">AJ260+AK260+AN260+AO260</f>
        <v>6572383.583333333</v>
      </c>
      <c r="AQ260" s="30">
        <f t="shared" ref="AQ260:AQ323" si="90">IF(AP260&lt;4372100,(4372100-AP260),0)</f>
        <v>0</v>
      </c>
      <c r="AR260" s="26" t="s">
        <v>79</v>
      </c>
      <c r="AS260" s="26" t="s">
        <v>80</v>
      </c>
      <c r="AT260" s="26"/>
      <c r="AU260" s="26" t="s">
        <v>80</v>
      </c>
      <c r="AV260" s="26" t="s">
        <v>116</v>
      </c>
      <c r="AW260" s="35" t="s">
        <v>210</v>
      </c>
      <c r="AX260" s="26" t="s">
        <v>83</v>
      </c>
      <c r="AY260" s="26" t="s">
        <v>83</v>
      </c>
      <c r="AZ260" s="26" t="s">
        <v>80</v>
      </c>
      <c r="BA260" s="26" t="s">
        <v>84</v>
      </c>
      <c r="BB260" s="26" t="s">
        <v>85</v>
      </c>
      <c r="BC260" s="26" t="str">
        <f t="shared" ref="BC260:BC323" si="91">IF($M260="SD","A",IF($M260="SMP","B",IF($M260="SMK","C",IF($M260="D1","C",IF($M260="D2","C",IF($M260="SMA","C",IF($M260="D3","D",IF($M260="D4","E",IF($M260="S1","F",IF($M260="S2","G",""))))))))))</f>
        <v>F</v>
      </c>
      <c r="BD260" s="26" t="str">
        <f t="shared" ref="BD260:BD323" ca="1" si="92">IFERROR(DATEDIF(E260,$BD$3,"Y")&amp;" Th,"&amp;DATEDIF(E260,$BD$3,"YM")&amp;" Bln,"&amp;DATEDIF(E260,$BD$3,"MD")&amp;" Hr","")</f>
        <v>29 Th,10 Bln,20 Hr</v>
      </c>
      <c r="BE260" s="29">
        <f t="shared" ref="BE260:BE323" ca="1" si="93">IFERROR(DATEDIF(E260,$BD$3,"Y"),"")</f>
        <v>29</v>
      </c>
      <c r="BF260" s="29">
        <f t="shared" ref="BF260:BF323" ca="1" si="94">IFERROR(DATEDIF(E260,$BD$3,"YM"),"")</f>
        <v>10</v>
      </c>
      <c r="BG260" s="29">
        <f t="shared" ref="BG260:BG323" ca="1" si="95">IFERROR(DATEDIF(E260,$BD$3,"MD"),"")</f>
        <v>20</v>
      </c>
      <c r="BH260" s="26" t="str">
        <f t="shared" ref="BH260:BH323" ca="1" si="96">IFERROR(DATEDIF(Q260,$BD$3,"Y")&amp;" Th,"&amp;DATEDIF(Q260,$BD$3,"YM")&amp;" Bln,"&amp;DATEDIF(Q260,$BD$3,"MD")&amp;" Hr","")</f>
        <v>4 Th,3 Bln,23 Hr</v>
      </c>
      <c r="BI260" s="24">
        <f t="shared" ref="BI260:BI323" ca="1" si="97">IFERROR(DATEDIF(Q260,$BD$3,"Y"),"")</f>
        <v>4</v>
      </c>
      <c r="BJ260" s="24">
        <f t="shared" ref="BJ260:BJ323" ca="1" si="98">IFERROR(DATEDIF(Q260,$BD$3,"YM"),"")</f>
        <v>3</v>
      </c>
      <c r="BK260" s="26" t="str">
        <f t="shared" ref="BK260:BK323" ca="1" si="99">IFERROR(DATEDIF(R260,$BD$3,"Y")&amp;" Th,"&amp;DATEDIF(R260,$BD$3,"YM")&amp;" Bln,"&amp;DATEDIF(R260,$BD$3,"MD")&amp;" Hr","")</f>
        <v>3 Th,8 Bln,23 Hr</v>
      </c>
      <c r="BL260" s="4" t="str">
        <f>VLOOKUP(C260,[1]dbase!$C$3:$AW$827,38,FALSE)</f>
        <v>-</v>
      </c>
    </row>
    <row r="261" spans="1:64" x14ac:dyDescent="0.25">
      <c r="A261" s="24">
        <f t="shared" si="80"/>
        <v>258</v>
      </c>
      <c r="B261" s="31" t="s">
        <v>1277</v>
      </c>
      <c r="C261" s="24">
        <v>886180</v>
      </c>
      <c r="D261" s="24" t="s">
        <v>174</v>
      </c>
      <c r="E261" s="26">
        <v>32370</v>
      </c>
      <c r="F261" s="24" t="s">
        <v>65</v>
      </c>
      <c r="G261" s="24" t="s">
        <v>66</v>
      </c>
      <c r="H261" s="24" t="s">
        <v>67</v>
      </c>
      <c r="I261" s="24" t="s">
        <v>1278</v>
      </c>
      <c r="J261" s="27" t="s">
        <v>1279</v>
      </c>
      <c r="K261" s="24"/>
      <c r="L261" s="24"/>
      <c r="M261" s="24" t="s">
        <v>70</v>
      </c>
      <c r="N261" s="24" t="s">
        <v>254</v>
      </c>
      <c r="O261" s="24"/>
      <c r="P261" s="24" t="s">
        <v>80</v>
      </c>
      <c r="Q261" s="26">
        <v>43374</v>
      </c>
      <c r="R261" s="26">
        <v>43374</v>
      </c>
      <c r="S261" s="26" t="s">
        <v>73</v>
      </c>
      <c r="T261" s="28" t="s">
        <v>1280</v>
      </c>
      <c r="U261" s="28" t="s">
        <v>1281</v>
      </c>
      <c r="V261" s="26">
        <v>44562</v>
      </c>
      <c r="W261" s="28" t="s">
        <v>334</v>
      </c>
      <c r="X261" s="28" t="s">
        <v>207</v>
      </c>
      <c r="Y261" s="26" t="s">
        <v>78</v>
      </c>
      <c r="Z261" s="29">
        <v>2</v>
      </c>
      <c r="AA261" s="29">
        <v>7</v>
      </c>
      <c r="AB261" s="26">
        <v>44424</v>
      </c>
      <c r="AC261" s="30">
        <v>9900000</v>
      </c>
      <c r="AD261" s="30">
        <v>1100000</v>
      </c>
      <c r="AE261" s="30">
        <v>3891475</v>
      </c>
      <c r="AF261" s="30">
        <v>-17510.5</v>
      </c>
      <c r="AG261" s="30">
        <f t="shared" si="81"/>
        <v>3873964.5</v>
      </c>
      <c r="AH261" s="30">
        <v>2775000</v>
      </c>
      <c r="AI261" s="30">
        <f t="shared" si="82"/>
        <v>17648964.5</v>
      </c>
      <c r="AJ261" s="30">
        <f t="shared" si="83"/>
        <v>7425000</v>
      </c>
      <c r="AK261" s="30">
        <f t="shared" si="84"/>
        <v>825000</v>
      </c>
      <c r="AL261" s="30">
        <f t="shared" si="85"/>
        <v>3891475</v>
      </c>
      <c r="AM261" s="30">
        <f t="shared" si="86"/>
        <v>-17510.5</v>
      </c>
      <c r="AN261" s="30">
        <f t="shared" si="87"/>
        <v>3873964.5</v>
      </c>
      <c r="AO261" s="30">
        <f t="shared" si="88"/>
        <v>1387500</v>
      </c>
      <c r="AP261" s="30">
        <f t="shared" si="89"/>
        <v>13511464.5</v>
      </c>
      <c r="AQ261" s="30">
        <f t="shared" si="90"/>
        <v>0</v>
      </c>
      <c r="AR261" s="26" t="s">
        <v>79</v>
      </c>
      <c r="AS261" s="26" t="s">
        <v>80</v>
      </c>
      <c r="AT261" s="26"/>
      <c r="AU261" s="26" t="s">
        <v>80</v>
      </c>
      <c r="AV261" s="26" t="s">
        <v>209</v>
      </c>
      <c r="AW261" s="26" t="s">
        <v>210</v>
      </c>
      <c r="AX261" s="26" t="s">
        <v>83</v>
      </c>
      <c r="AY261" s="26" t="s">
        <v>83</v>
      </c>
      <c r="AZ261" s="26" t="s">
        <v>80</v>
      </c>
      <c r="BA261" s="26" t="s">
        <v>84</v>
      </c>
      <c r="BB261" s="26" t="s">
        <v>85</v>
      </c>
      <c r="BC261" s="26" t="str">
        <f t="shared" si="91"/>
        <v>F</v>
      </c>
      <c r="BD261" s="26" t="str">
        <f t="shared" ca="1" si="92"/>
        <v>34 Th,3 Bln,9 Hr</v>
      </c>
      <c r="BE261" s="29">
        <f t="shared" ca="1" si="93"/>
        <v>34</v>
      </c>
      <c r="BF261" s="29">
        <f t="shared" ca="1" si="94"/>
        <v>3</v>
      </c>
      <c r="BG261" s="29">
        <f t="shared" ca="1" si="95"/>
        <v>9</v>
      </c>
      <c r="BH261" s="26" t="str">
        <f t="shared" ca="1" si="96"/>
        <v>4 Th,1 Bln,23 Hr</v>
      </c>
      <c r="BI261" s="24">
        <f t="shared" ca="1" si="97"/>
        <v>4</v>
      </c>
      <c r="BJ261" s="24">
        <f t="shared" ca="1" si="98"/>
        <v>1</v>
      </c>
      <c r="BK261" s="26" t="str">
        <f t="shared" ca="1" si="99"/>
        <v>4 Th,1 Bln,23 Hr</v>
      </c>
      <c r="BL261" s="4" t="str">
        <f>VLOOKUP(C261,[1]dbase!$C$3:$AW$827,38,FALSE)</f>
        <v>-</v>
      </c>
    </row>
    <row r="262" spans="1:64" x14ac:dyDescent="0.25">
      <c r="A262" s="24">
        <f t="shared" si="80"/>
        <v>259</v>
      </c>
      <c r="B262" s="31" t="s">
        <v>1282</v>
      </c>
      <c r="C262" s="24">
        <v>796098</v>
      </c>
      <c r="D262" s="24" t="s">
        <v>174</v>
      </c>
      <c r="E262" s="26">
        <v>29039</v>
      </c>
      <c r="F262" s="24" t="s">
        <v>65</v>
      </c>
      <c r="G262" s="24" t="s">
        <v>66</v>
      </c>
      <c r="H262" s="24" t="s">
        <v>88</v>
      </c>
      <c r="I262" s="24" t="s">
        <v>1283</v>
      </c>
      <c r="J262" s="27" t="s">
        <v>1284</v>
      </c>
      <c r="K262" s="24"/>
      <c r="L262" s="24"/>
      <c r="M262" s="24" t="s">
        <v>99</v>
      </c>
      <c r="N262" s="24" t="s">
        <v>276</v>
      </c>
      <c r="O262" s="24"/>
      <c r="P262" s="24" t="s">
        <v>80</v>
      </c>
      <c r="Q262" s="26">
        <v>43374</v>
      </c>
      <c r="R262" s="26">
        <v>43374</v>
      </c>
      <c r="S262" s="26" t="s">
        <v>90</v>
      </c>
      <c r="T262" s="28" t="s">
        <v>261</v>
      </c>
      <c r="U262" s="28" t="s">
        <v>261</v>
      </c>
      <c r="V262" s="26">
        <v>44105</v>
      </c>
      <c r="W262" s="28" t="s">
        <v>139</v>
      </c>
      <c r="X262" s="28" t="s">
        <v>140</v>
      </c>
      <c r="Y262" s="26" t="s">
        <v>78</v>
      </c>
      <c r="Z262" s="29">
        <v>6</v>
      </c>
      <c r="AA262" s="29">
        <v>2</v>
      </c>
      <c r="AB262" s="26">
        <v>44424</v>
      </c>
      <c r="AC262" s="30">
        <v>4900000</v>
      </c>
      <c r="AD262" s="30">
        <v>544444</v>
      </c>
      <c r="AE262" s="30">
        <v>0</v>
      </c>
      <c r="AF262" s="30">
        <v>373955.55555555597</v>
      </c>
      <c r="AG262" s="30">
        <f t="shared" si="81"/>
        <v>373955.55555555597</v>
      </c>
      <c r="AH262" s="30">
        <v>0</v>
      </c>
      <c r="AI262" s="30">
        <f t="shared" si="82"/>
        <v>5818399.555555556</v>
      </c>
      <c r="AJ262" s="30">
        <f t="shared" si="83"/>
        <v>3675000</v>
      </c>
      <c r="AK262" s="30">
        <f t="shared" si="84"/>
        <v>408333</v>
      </c>
      <c r="AL262" s="30">
        <f t="shared" si="85"/>
        <v>0</v>
      </c>
      <c r="AM262" s="30">
        <f t="shared" si="86"/>
        <v>373955.55555555597</v>
      </c>
      <c r="AN262" s="30">
        <f t="shared" si="87"/>
        <v>373955.55555555597</v>
      </c>
      <c r="AO262" s="30">
        <f t="shared" si="88"/>
        <v>0</v>
      </c>
      <c r="AP262" s="30">
        <f t="shared" si="89"/>
        <v>4457288.555555556</v>
      </c>
      <c r="AQ262" s="30">
        <f t="shared" si="90"/>
        <v>0</v>
      </c>
      <c r="AR262" s="26" t="s">
        <v>79</v>
      </c>
      <c r="AS262" s="26" t="s">
        <v>80</v>
      </c>
      <c r="AT262" s="26"/>
      <c r="AU262" s="26" t="s">
        <v>80</v>
      </c>
      <c r="AV262" s="26" t="s">
        <v>141</v>
      </c>
      <c r="AW262" s="26" t="s">
        <v>80</v>
      </c>
      <c r="AX262" s="26" t="s">
        <v>82</v>
      </c>
      <c r="AY262" s="26" t="s">
        <v>82</v>
      </c>
      <c r="AZ262" s="26" t="s">
        <v>80</v>
      </c>
      <c r="BA262" s="26" t="s">
        <v>84</v>
      </c>
      <c r="BB262" s="26" t="s">
        <v>106</v>
      </c>
      <c r="BC262" s="26" t="str">
        <f t="shared" si="91"/>
        <v>C</v>
      </c>
      <c r="BD262" s="26" t="str">
        <f t="shared" ca="1" si="92"/>
        <v>43 Th,4 Bln,21 Hr</v>
      </c>
      <c r="BE262" s="29">
        <f t="shared" ca="1" si="93"/>
        <v>43</v>
      </c>
      <c r="BF262" s="29">
        <f t="shared" ca="1" si="94"/>
        <v>4</v>
      </c>
      <c r="BG262" s="29">
        <f t="shared" ca="1" si="95"/>
        <v>21</v>
      </c>
      <c r="BH262" s="26" t="str">
        <f t="shared" ca="1" si="96"/>
        <v>4 Th,1 Bln,23 Hr</v>
      </c>
      <c r="BI262" s="24">
        <f t="shared" ca="1" si="97"/>
        <v>4</v>
      </c>
      <c r="BJ262" s="24">
        <f t="shared" ca="1" si="98"/>
        <v>1</v>
      </c>
      <c r="BK262" s="26" t="str">
        <f t="shared" ca="1" si="99"/>
        <v>4 Th,1 Bln,23 Hr</v>
      </c>
      <c r="BL262" s="4" t="str">
        <f>VLOOKUP(C262,[1]dbase!$C$3:$AW$827,38,FALSE)</f>
        <v>-</v>
      </c>
    </row>
    <row r="263" spans="1:64" x14ac:dyDescent="0.25">
      <c r="A263" s="24">
        <f t="shared" si="80"/>
        <v>260</v>
      </c>
      <c r="B263" s="31" t="s">
        <v>1285</v>
      </c>
      <c r="C263" s="24">
        <v>696084</v>
      </c>
      <c r="D263" s="24" t="s">
        <v>174</v>
      </c>
      <c r="E263" s="26">
        <v>25430</v>
      </c>
      <c r="F263" s="24" t="s">
        <v>65</v>
      </c>
      <c r="G263" s="24" t="s">
        <v>66</v>
      </c>
      <c r="H263" s="24" t="s">
        <v>133</v>
      </c>
      <c r="I263" s="24" t="s">
        <v>1286</v>
      </c>
      <c r="J263" s="27" t="s">
        <v>1287</v>
      </c>
      <c r="K263" s="24"/>
      <c r="L263" s="24"/>
      <c r="M263" s="24" t="s">
        <v>99</v>
      </c>
      <c r="N263" s="24" t="s">
        <v>276</v>
      </c>
      <c r="O263" s="24"/>
      <c r="P263" s="24" t="s">
        <v>80</v>
      </c>
      <c r="Q263" s="26">
        <v>43374</v>
      </c>
      <c r="R263" s="26">
        <v>43374</v>
      </c>
      <c r="S263" s="26" t="s">
        <v>90</v>
      </c>
      <c r="T263" s="28" t="s">
        <v>261</v>
      </c>
      <c r="U263" s="28" t="s">
        <v>261</v>
      </c>
      <c r="V263" s="26">
        <v>44105</v>
      </c>
      <c r="W263" s="28" t="s">
        <v>139</v>
      </c>
      <c r="X263" s="28" t="s">
        <v>140</v>
      </c>
      <c r="Y263" s="26" t="s">
        <v>78</v>
      </c>
      <c r="Z263" s="29">
        <v>6</v>
      </c>
      <c r="AA263" s="29">
        <v>1</v>
      </c>
      <c r="AB263" s="26">
        <v>44424</v>
      </c>
      <c r="AC263" s="30">
        <v>4500000</v>
      </c>
      <c r="AD263" s="30">
        <v>500000</v>
      </c>
      <c r="AE263" s="30">
        <v>0</v>
      </c>
      <c r="AF263" s="30">
        <v>592600</v>
      </c>
      <c r="AG263" s="30">
        <f t="shared" si="81"/>
        <v>592600</v>
      </c>
      <c r="AH263" s="30">
        <v>0</v>
      </c>
      <c r="AI263" s="30">
        <f t="shared" si="82"/>
        <v>5592600</v>
      </c>
      <c r="AJ263" s="30">
        <f t="shared" si="83"/>
        <v>2250000</v>
      </c>
      <c r="AK263" s="30">
        <f t="shared" si="84"/>
        <v>0</v>
      </c>
      <c r="AL263" s="30">
        <f t="shared" si="85"/>
        <v>0</v>
      </c>
      <c r="AM263" s="30">
        <f t="shared" si="86"/>
        <v>0</v>
      </c>
      <c r="AN263" s="30">
        <f t="shared" si="87"/>
        <v>0</v>
      </c>
      <c r="AO263" s="30">
        <f t="shared" si="88"/>
        <v>0</v>
      </c>
      <c r="AP263" s="30">
        <f t="shared" si="89"/>
        <v>2250000</v>
      </c>
      <c r="AQ263" s="30">
        <f t="shared" si="90"/>
        <v>2122100</v>
      </c>
      <c r="AR263" s="26" t="s">
        <v>79</v>
      </c>
      <c r="AS263" s="26" t="s">
        <v>114</v>
      </c>
      <c r="AT263" s="24" t="s">
        <v>172</v>
      </c>
      <c r="AU263" s="26">
        <v>44433</v>
      </c>
      <c r="AV263" s="26" t="s">
        <v>141</v>
      </c>
      <c r="AW263" s="26" t="s">
        <v>80</v>
      </c>
      <c r="AX263" s="26" t="s">
        <v>82</v>
      </c>
      <c r="AY263" s="26" t="s">
        <v>82</v>
      </c>
      <c r="AZ263" s="26" t="s">
        <v>80</v>
      </c>
      <c r="BA263" s="26" t="s">
        <v>84</v>
      </c>
      <c r="BB263" s="26" t="s">
        <v>106</v>
      </c>
      <c r="BC263" s="26" t="str">
        <f t="shared" si="91"/>
        <v>C</v>
      </c>
      <c r="BD263" s="26" t="str">
        <f t="shared" ca="1" si="92"/>
        <v>53 Th,3 Bln,9 Hr</v>
      </c>
      <c r="BE263" s="29">
        <f t="shared" ca="1" si="93"/>
        <v>53</v>
      </c>
      <c r="BF263" s="29">
        <f t="shared" ca="1" si="94"/>
        <v>3</v>
      </c>
      <c r="BG263" s="29">
        <f t="shared" ca="1" si="95"/>
        <v>9</v>
      </c>
      <c r="BH263" s="26" t="str">
        <f t="shared" ca="1" si="96"/>
        <v>4 Th,1 Bln,23 Hr</v>
      </c>
      <c r="BI263" s="24">
        <f t="shared" ca="1" si="97"/>
        <v>4</v>
      </c>
      <c r="BJ263" s="24">
        <f t="shared" ca="1" si="98"/>
        <v>1</v>
      </c>
      <c r="BK263" s="26" t="str">
        <f t="shared" ca="1" si="99"/>
        <v>4 Th,1 Bln,23 Hr</v>
      </c>
      <c r="BL263" s="4" t="str">
        <f>VLOOKUP(C263,[1]dbase!$C$3:$AW$827,38,FALSE)</f>
        <v>H</v>
      </c>
    </row>
    <row r="264" spans="1:64" x14ac:dyDescent="0.25">
      <c r="A264" s="24">
        <f t="shared" si="80"/>
        <v>261</v>
      </c>
      <c r="B264" s="31" t="s">
        <v>1288</v>
      </c>
      <c r="C264" s="24">
        <v>955855</v>
      </c>
      <c r="D264" s="24" t="s">
        <v>1289</v>
      </c>
      <c r="E264" s="26">
        <v>35035</v>
      </c>
      <c r="F264" s="24" t="s">
        <v>167</v>
      </c>
      <c r="G264" s="24" t="s">
        <v>66</v>
      </c>
      <c r="H264" s="24" t="s">
        <v>228</v>
      </c>
      <c r="I264" s="24" t="s">
        <v>1290</v>
      </c>
      <c r="J264" s="27" t="s">
        <v>1291</v>
      </c>
      <c r="K264" s="24"/>
      <c r="L264" s="24" t="s">
        <v>1292</v>
      </c>
      <c r="M264" s="24" t="s">
        <v>70</v>
      </c>
      <c r="N264" s="24" t="s">
        <v>463</v>
      </c>
      <c r="O264" s="24" t="s">
        <v>163</v>
      </c>
      <c r="P264" s="24">
        <v>2017</v>
      </c>
      <c r="Q264" s="26">
        <v>43313</v>
      </c>
      <c r="R264" s="26">
        <v>43525</v>
      </c>
      <c r="S264" s="26" t="s">
        <v>90</v>
      </c>
      <c r="T264" s="28" t="s">
        <v>1293</v>
      </c>
      <c r="U264" s="28" t="s">
        <v>1293</v>
      </c>
      <c r="V264" s="26">
        <v>44104</v>
      </c>
      <c r="W264" s="28" t="s">
        <v>1294</v>
      </c>
      <c r="X264" s="28" t="s">
        <v>482</v>
      </c>
      <c r="Y264" s="26" t="s">
        <v>103</v>
      </c>
      <c r="Z264" s="29">
        <v>5</v>
      </c>
      <c r="AA264" s="29">
        <v>4</v>
      </c>
      <c r="AB264" s="26">
        <v>44424</v>
      </c>
      <c r="AC264" s="30">
        <v>6900000</v>
      </c>
      <c r="AD264" s="30">
        <v>766667</v>
      </c>
      <c r="AE264" s="30">
        <v>-461116.66666666698</v>
      </c>
      <c r="AF264" s="30">
        <v>566950</v>
      </c>
      <c r="AG264" s="30">
        <f t="shared" si="81"/>
        <v>105833.33333333302</v>
      </c>
      <c r="AH264" s="30">
        <v>0</v>
      </c>
      <c r="AI264" s="30">
        <f t="shared" si="82"/>
        <v>7772500.333333333</v>
      </c>
      <c r="AJ264" s="30">
        <f t="shared" si="83"/>
        <v>5175000</v>
      </c>
      <c r="AK264" s="30">
        <f t="shared" si="84"/>
        <v>575000.25</v>
      </c>
      <c r="AL264" s="30">
        <f t="shared" si="85"/>
        <v>-461116.66666666698</v>
      </c>
      <c r="AM264" s="30">
        <f t="shared" si="86"/>
        <v>566950</v>
      </c>
      <c r="AN264" s="30">
        <f t="shared" si="87"/>
        <v>105833.33333333302</v>
      </c>
      <c r="AO264" s="30">
        <f t="shared" si="88"/>
        <v>0</v>
      </c>
      <c r="AP264" s="30">
        <f t="shared" si="89"/>
        <v>5855833.583333333</v>
      </c>
      <c r="AQ264" s="30">
        <f t="shared" si="90"/>
        <v>0</v>
      </c>
      <c r="AR264" s="26" t="s">
        <v>79</v>
      </c>
      <c r="AS264" s="26" t="s">
        <v>80</v>
      </c>
      <c r="AT264" s="26"/>
      <c r="AU264" s="26" t="s">
        <v>80</v>
      </c>
      <c r="AV264" s="26" t="s">
        <v>483</v>
      </c>
      <c r="AW264" s="26" t="s">
        <v>80</v>
      </c>
      <c r="AX264" s="26" t="s">
        <v>105</v>
      </c>
      <c r="AY264" s="26" t="s">
        <v>105</v>
      </c>
      <c r="AZ264" s="26" t="s">
        <v>80</v>
      </c>
      <c r="BA264" s="26" t="s">
        <v>84</v>
      </c>
      <c r="BB264" s="26" t="s">
        <v>106</v>
      </c>
      <c r="BC264" s="26" t="str">
        <f t="shared" si="91"/>
        <v>F</v>
      </c>
      <c r="BD264" s="26" t="str">
        <f t="shared" ca="1" si="92"/>
        <v>26 Th,11 Bln,22 Hr</v>
      </c>
      <c r="BE264" s="29">
        <f t="shared" ca="1" si="93"/>
        <v>26</v>
      </c>
      <c r="BF264" s="29">
        <f t="shared" ca="1" si="94"/>
        <v>11</v>
      </c>
      <c r="BG264" s="29">
        <f t="shared" ca="1" si="95"/>
        <v>22</v>
      </c>
      <c r="BH264" s="26" t="str">
        <f t="shared" ca="1" si="96"/>
        <v>4 Th,3 Bln,23 Hr</v>
      </c>
      <c r="BI264" s="24">
        <f t="shared" ca="1" si="97"/>
        <v>4</v>
      </c>
      <c r="BJ264" s="24">
        <f t="shared" ca="1" si="98"/>
        <v>3</v>
      </c>
      <c r="BK264" s="26" t="str">
        <f t="shared" ca="1" si="99"/>
        <v>3 Th,8 Bln,23 Hr</v>
      </c>
      <c r="BL264" s="4" t="str">
        <f>VLOOKUP(C264,[1]dbase!$C$3:$AW$827,38,FALSE)</f>
        <v>-</v>
      </c>
    </row>
    <row r="265" spans="1:64" x14ac:dyDescent="0.25">
      <c r="A265" s="24">
        <f t="shared" si="80"/>
        <v>262</v>
      </c>
      <c r="B265" s="31" t="s">
        <v>1295</v>
      </c>
      <c r="C265" s="24">
        <v>836208</v>
      </c>
      <c r="D265" s="24" t="s">
        <v>342</v>
      </c>
      <c r="E265" s="26">
        <v>30579</v>
      </c>
      <c r="F265" s="24" t="s">
        <v>65</v>
      </c>
      <c r="G265" s="24" t="s">
        <v>66</v>
      </c>
      <c r="H265" s="24" t="s">
        <v>88</v>
      </c>
      <c r="I265" s="24" t="s">
        <v>1296</v>
      </c>
      <c r="J265" s="27" t="s">
        <v>1297</v>
      </c>
      <c r="K265" s="24"/>
      <c r="L265" s="24"/>
      <c r="M265" s="24" t="s">
        <v>109</v>
      </c>
      <c r="N265" s="24" t="s">
        <v>1298</v>
      </c>
      <c r="O265" s="24"/>
      <c r="P265" s="24" t="s">
        <v>80</v>
      </c>
      <c r="Q265" s="26">
        <v>43374</v>
      </c>
      <c r="R265" s="26">
        <v>43374</v>
      </c>
      <c r="S265" s="26" t="s">
        <v>90</v>
      </c>
      <c r="T265" s="28" t="s">
        <v>138</v>
      </c>
      <c r="U265" s="28" t="s">
        <v>138</v>
      </c>
      <c r="V265" s="26">
        <v>44105</v>
      </c>
      <c r="W265" s="28" t="s">
        <v>303</v>
      </c>
      <c r="X265" s="28" t="s">
        <v>140</v>
      </c>
      <c r="Y265" s="26" t="s">
        <v>78</v>
      </c>
      <c r="Z265" s="29">
        <v>6</v>
      </c>
      <c r="AA265" s="29">
        <v>1</v>
      </c>
      <c r="AB265" s="26">
        <v>44424</v>
      </c>
      <c r="AC265" s="30">
        <v>4500000</v>
      </c>
      <c r="AD265" s="30">
        <v>500000</v>
      </c>
      <c r="AE265" s="30">
        <v>0</v>
      </c>
      <c r="AF265" s="30">
        <v>69400</v>
      </c>
      <c r="AG265" s="30">
        <f t="shared" si="81"/>
        <v>69400</v>
      </c>
      <c r="AH265" s="30">
        <v>0</v>
      </c>
      <c r="AI265" s="30">
        <f t="shared" si="82"/>
        <v>5069400</v>
      </c>
      <c r="AJ265" s="30">
        <f t="shared" si="83"/>
        <v>3375000</v>
      </c>
      <c r="AK265" s="30">
        <f t="shared" si="84"/>
        <v>375000</v>
      </c>
      <c r="AL265" s="30">
        <f t="shared" si="85"/>
        <v>0</v>
      </c>
      <c r="AM265" s="30">
        <f t="shared" si="86"/>
        <v>69400</v>
      </c>
      <c r="AN265" s="30">
        <f t="shared" si="87"/>
        <v>69400</v>
      </c>
      <c r="AO265" s="30">
        <f t="shared" si="88"/>
        <v>0</v>
      </c>
      <c r="AP265" s="30">
        <f t="shared" si="89"/>
        <v>3819400</v>
      </c>
      <c r="AQ265" s="30">
        <f t="shared" si="90"/>
        <v>552700</v>
      </c>
      <c r="AR265" s="26" t="s">
        <v>79</v>
      </c>
      <c r="AS265" s="26" t="s">
        <v>80</v>
      </c>
      <c r="AT265" s="26"/>
      <c r="AU265" s="26" t="s">
        <v>80</v>
      </c>
      <c r="AV265" s="26" t="s">
        <v>141</v>
      </c>
      <c r="AW265" s="26" t="s">
        <v>80</v>
      </c>
      <c r="AX265" s="26" t="s">
        <v>82</v>
      </c>
      <c r="AY265" s="26" t="s">
        <v>82</v>
      </c>
      <c r="AZ265" s="26" t="s">
        <v>80</v>
      </c>
      <c r="BA265" s="26" t="s">
        <v>84</v>
      </c>
      <c r="BB265" s="26" t="s">
        <v>85</v>
      </c>
      <c r="BC265" s="26" t="str">
        <f t="shared" si="91"/>
        <v>C</v>
      </c>
      <c r="BD265" s="26" t="str">
        <f t="shared" ca="1" si="92"/>
        <v>39 Th,2 Bln,4 Hr</v>
      </c>
      <c r="BE265" s="29">
        <f t="shared" ca="1" si="93"/>
        <v>39</v>
      </c>
      <c r="BF265" s="29">
        <f t="shared" ca="1" si="94"/>
        <v>2</v>
      </c>
      <c r="BG265" s="29">
        <f t="shared" ca="1" si="95"/>
        <v>4</v>
      </c>
      <c r="BH265" s="26" t="str">
        <f t="shared" ca="1" si="96"/>
        <v>4 Th,1 Bln,23 Hr</v>
      </c>
      <c r="BI265" s="24">
        <f t="shared" ca="1" si="97"/>
        <v>4</v>
      </c>
      <c r="BJ265" s="24">
        <f t="shared" ca="1" si="98"/>
        <v>1</v>
      </c>
      <c r="BK265" s="26" t="str">
        <f t="shared" ca="1" si="99"/>
        <v>4 Th,1 Bln,23 Hr</v>
      </c>
      <c r="BL265" s="4" t="str">
        <f>VLOOKUP(C265,[1]dbase!$C$3:$AW$827,38,FALSE)</f>
        <v>-</v>
      </c>
    </row>
    <row r="266" spans="1:64" x14ac:dyDescent="0.25">
      <c r="A266" s="24">
        <f t="shared" si="80"/>
        <v>263</v>
      </c>
      <c r="B266" s="31" t="s">
        <v>1299</v>
      </c>
      <c r="C266" s="24">
        <v>705978</v>
      </c>
      <c r="D266" s="24" t="s">
        <v>406</v>
      </c>
      <c r="E266" s="26">
        <v>25652</v>
      </c>
      <c r="F266" s="24" t="s">
        <v>65</v>
      </c>
      <c r="G266" s="24" t="s">
        <v>66</v>
      </c>
      <c r="H266" s="24" t="s">
        <v>133</v>
      </c>
      <c r="I266" s="24" t="s">
        <v>1300</v>
      </c>
      <c r="J266" s="27"/>
      <c r="K266" s="24"/>
      <c r="L266" s="24"/>
      <c r="M266" s="24" t="s">
        <v>70</v>
      </c>
      <c r="N266" s="24" t="s">
        <v>1301</v>
      </c>
      <c r="O266" s="24"/>
      <c r="P266" s="24" t="s">
        <v>80</v>
      </c>
      <c r="Q266" s="26">
        <v>43374</v>
      </c>
      <c r="R266" s="26">
        <v>43374</v>
      </c>
      <c r="S266" s="26" t="s">
        <v>90</v>
      </c>
      <c r="T266" s="28" t="s">
        <v>289</v>
      </c>
      <c r="U266" s="28" t="s">
        <v>289</v>
      </c>
      <c r="V266" s="26">
        <v>44105</v>
      </c>
      <c r="W266" s="28" t="s">
        <v>139</v>
      </c>
      <c r="X266" s="28" t="s">
        <v>140</v>
      </c>
      <c r="Y266" s="26" t="s">
        <v>78</v>
      </c>
      <c r="Z266" s="29">
        <v>6</v>
      </c>
      <c r="AA266" s="29">
        <v>1</v>
      </c>
      <c r="AB266" s="26">
        <v>44424</v>
      </c>
      <c r="AC266" s="30">
        <v>4500000</v>
      </c>
      <c r="AD266" s="30">
        <v>500000</v>
      </c>
      <c r="AE266" s="30">
        <v>0</v>
      </c>
      <c r="AF266" s="30">
        <v>261200</v>
      </c>
      <c r="AG266" s="30">
        <f t="shared" si="81"/>
        <v>261200</v>
      </c>
      <c r="AH266" s="30">
        <v>0</v>
      </c>
      <c r="AI266" s="30">
        <f t="shared" si="82"/>
        <v>5261200</v>
      </c>
      <c r="AJ266" s="30">
        <f t="shared" si="83"/>
        <v>3375000</v>
      </c>
      <c r="AK266" s="30">
        <f t="shared" si="84"/>
        <v>375000</v>
      </c>
      <c r="AL266" s="30">
        <f t="shared" si="85"/>
        <v>0</v>
      </c>
      <c r="AM266" s="30">
        <f t="shared" si="86"/>
        <v>261200</v>
      </c>
      <c r="AN266" s="30">
        <f t="shared" si="87"/>
        <v>261200</v>
      </c>
      <c r="AO266" s="30">
        <f t="shared" si="88"/>
        <v>0</v>
      </c>
      <c r="AP266" s="30">
        <f t="shared" si="89"/>
        <v>4011200</v>
      </c>
      <c r="AQ266" s="30">
        <f t="shared" si="90"/>
        <v>360900</v>
      </c>
      <c r="AR266" s="26" t="s">
        <v>79</v>
      </c>
      <c r="AS266" s="26" t="s">
        <v>80</v>
      </c>
      <c r="AT266" s="26"/>
      <c r="AU266" s="26" t="s">
        <v>80</v>
      </c>
      <c r="AV266" s="26" t="s">
        <v>141</v>
      </c>
      <c r="AW266" s="26" t="s">
        <v>80</v>
      </c>
      <c r="AX266" s="26" t="s">
        <v>82</v>
      </c>
      <c r="AY266" s="26" t="s">
        <v>82</v>
      </c>
      <c r="AZ266" s="26" t="s">
        <v>80</v>
      </c>
      <c r="BA266" s="26" t="s">
        <v>84</v>
      </c>
      <c r="BB266" s="26" t="s">
        <v>85</v>
      </c>
      <c r="BC266" s="26" t="str">
        <f t="shared" si="91"/>
        <v>F</v>
      </c>
      <c r="BD266" s="26" t="str">
        <f t="shared" ca="1" si="92"/>
        <v>52 Th,7 Bln,30 Hr</v>
      </c>
      <c r="BE266" s="29">
        <f t="shared" ca="1" si="93"/>
        <v>52</v>
      </c>
      <c r="BF266" s="29">
        <f t="shared" ca="1" si="94"/>
        <v>7</v>
      </c>
      <c r="BG266" s="29">
        <f t="shared" ca="1" si="95"/>
        <v>30</v>
      </c>
      <c r="BH266" s="26" t="str">
        <f t="shared" ca="1" si="96"/>
        <v>4 Th,1 Bln,23 Hr</v>
      </c>
      <c r="BI266" s="24">
        <f t="shared" ca="1" si="97"/>
        <v>4</v>
      </c>
      <c r="BJ266" s="24">
        <f t="shared" ca="1" si="98"/>
        <v>1</v>
      </c>
      <c r="BK266" s="26" t="str">
        <f t="shared" ca="1" si="99"/>
        <v>4 Th,1 Bln,23 Hr</v>
      </c>
      <c r="BL266" s="4" t="str">
        <f>VLOOKUP(C266,[1]dbase!$C$3:$AW$827,38,FALSE)</f>
        <v>-</v>
      </c>
    </row>
    <row r="267" spans="1:64" x14ac:dyDescent="0.25">
      <c r="A267" s="24">
        <f t="shared" si="80"/>
        <v>264</v>
      </c>
      <c r="B267" s="31" t="s">
        <v>1302</v>
      </c>
      <c r="C267" s="24">
        <v>746105</v>
      </c>
      <c r="D267" s="24" t="s">
        <v>174</v>
      </c>
      <c r="E267" s="26">
        <v>27030</v>
      </c>
      <c r="F267" s="24" t="s">
        <v>65</v>
      </c>
      <c r="G267" s="24" t="s">
        <v>66</v>
      </c>
      <c r="H267" s="24" t="s">
        <v>133</v>
      </c>
      <c r="I267" s="24" t="s">
        <v>1303</v>
      </c>
      <c r="J267" s="27" t="s">
        <v>1304</v>
      </c>
      <c r="K267" s="24"/>
      <c r="L267" s="24"/>
      <c r="M267" s="24" t="s">
        <v>99</v>
      </c>
      <c r="N267" s="24" t="s">
        <v>276</v>
      </c>
      <c r="O267" s="24"/>
      <c r="P267" s="24" t="s">
        <v>80</v>
      </c>
      <c r="Q267" s="26">
        <v>43374</v>
      </c>
      <c r="R267" s="26">
        <v>43374</v>
      </c>
      <c r="S267" s="26" t="s">
        <v>90</v>
      </c>
      <c r="T267" s="28" t="s">
        <v>289</v>
      </c>
      <c r="U267" s="28" t="s">
        <v>289</v>
      </c>
      <c r="V267" s="26">
        <v>44105</v>
      </c>
      <c r="W267" s="28" t="s">
        <v>430</v>
      </c>
      <c r="X267" s="28" t="s">
        <v>140</v>
      </c>
      <c r="Y267" s="26" t="s">
        <v>78</v>
      </c>
      <c r="Z267" s="29">
        <v>6</v>
      </c>
      <c r="AA267" s="29">
        <v>1</v>
      </c>
      <c r="AB267" s="26">
        <v>44424</v>
      </c>
      <c r="AC267" s="30">
        <v>4500000</v>
      </c>
      <c r="AD267" s="30">
        <v>500000</v>
      </c>
      <c r="AE267" s="30">
        <v>0</v>
      </c>
      <c r="AF267" s="30">
        <v>69400</v>
      </c>
      <c r="AG267" s="30">
        <f t="shared" si="81"/>
        <v>69400</v>
      </c>
      <c r="AH267" s="30">
        <v>0</v>
      </c>
      <c r="AI267" s="30">
        <f t="shared" si="82"/>
        <v>5069400</v>
      </c>
      <c r="AJ267" s="30">
        <f t="shared" si="83"/>
        <v>3375000</v>
      </c>
      <c r="AK267" s="30">
        <f t="shared" si="84"/>
        <v>375000</v>
      </c>
      <c r="AL267" s="30">
        <f t="shared" si="85"/>
        <v>0</v>
      </c>
      <c r="AM267" s="30">
        <f t="shared" si="86"/>
        <v>69400</v>
      </c>
      <c r="AN267" s="30">
        <f t="shared" si="87"/>
        <v>69400</v>
      </c>
      <c r="AO267" s="30">
        <f t="shared" si="88"/>
        <v>0</v>
      </c>
      <c r="AP267" s="30">
        <f t="shared" si="89"/>
        <v>3819400</v>
      </c>
      <c r="AQ267" s="30">
        <f t="shared" si="90"/>
        <v>552700</v>
      </c>
      <c r="AR267" s="26" t="s">
        <v>79</v>
      </c>
      <c r="AS267" s="26" t="s">
        <v>80</v>
      </c>
      <c r="AT267" s="26"/>
      <c r="AU267" s="26" t="s">
        <v>80</v>
      </c>
      <c r="AV267" s="26" t="s">
        <v>141</v>
      </c>
      <c r="AW267" s="26" t="s">
        <v>80</v>
      </c>
      <c r="AX267" s="26" t="s">
        <v>82</v>
      </c>
      <c r="AY267" s="26" t="s">
        <v>82</v>
      </c>
      <c r="AZ267" s="26" t="s">
        <v>80</v>
      </c>
      <c r="BA267" s="26" t="s">
        <v>84</v>
      </c>
      <c r="BB267" s="26" t="s">
        <v>106</v>
      </c>
      <c r="BC267" s="26" t="str">
        <f t="shared" si="91"/>
        <v>C</v>
      </c>
      <c r="BD267" s="26" t="str">
        <f t="shared" ca="1" si="92"/>
        <v>48 Th,10 Bln,23 Hr</v>
      </c>
      <c r="BE267" s="29">
        <f t="shared" ca="1" si="93"/>
        <v>48</v>
      </c>
      <c r="BF267" s="29">
        <f t="shared" ca="1" si="94"/>
        <v>10</v>
      </c>
      <c r="BG267" s="29">
        <f t="shared" ca="1" si="95"/>
        <v>23</v>
      </c>
      <c r="BH267" s="26" t="str">
        <f t="shared" ca="1" si="96"/>
        <v>4 Th,1 Bln,23 Hr</v>
      </c>
      <c r="BI267" s="24">
        <f t="shared" ca="1" si="97"/>
        <v>4</v>
      </c>
      <c r="BJ267" s="24">
        <f t="shared" ca="1" si="98"/>
        <v>1</v>
      </c>
      <c r="BK267" s="26" t="str">
        <f t="shared" ca="1" si="99"/>
        <v>4 Th,1 Bln,23 Hr</v>
      </c>
      <c r="BL267" s="4" t="str">
        <f>VLOOKUP(C267,[1]dbase!$C$3:$AW$827,38,FALSE)</f>
        <v>-</v>
      </c>
    </row>
    <row r="268" spans="1:64" x14ac:dyDescent="0.25">
      <c r="A268" s="24">
        <f t="shared" si="80"/>
        <v>265</v>
      </c>
      <c r="B268" s="31" t="s">
        <v>1305</v>
      </c>
      <c r="C268" s="24">
        <v>676161</v>
      </c>
      <c r="D268" s="24" t="s">
        <v>174</v>
      </c>
      <c r="E268" s="26">
        <v>24635</v>
      </c>
      <c r="F268" s="24" t="s">
        <v>65</v>
      </c>
      <c r="G268" s="24" t="s">
        <v>66</v>
      </c>
      <c r="H268" s="24" t="s">
        <v>88</v>
      </c>
      <c r="I268" s="24" t="s">
        <v>1306</v>
      </c>
      <c r="J268" s="27"/>
      <c r="K268" s="24"/>
      <c r="L268" s="24"/>
      <c r="M268" s="24" t="s">
        <v>109</v>
      </c>
      <c r="N268" s="24" t="s">
        <v>1307</v>
      </c>
      <c r="O268" s="24"/>
      <c r="P268" s="24" t="s">
        <v>80</v>
      </c>
      <c r="Q268" s="26">
        <v>43374</v>
      </c>
      <c r="R268" s="26">
        <v>43374</v>
      </c>
      <c r="S268" s="26" t="s">
        <v>90</v>
      </c>
      <c r="T268" s="28" t="s">
        <v>494</v>
      </c>
      <c r="U268" s="28" t="s">
        <v>494</v>
      </c>
      <c r="V268" s="26">
        <v>44105</v>
      </c>
      <c r="W268" s="28" t="s">
        <v>495</v>
      </c>
      <c r="X268" s="28" t="s">
        <v>207</v>
      </c>
      <c r="Y268" s="26" t="s">
        <v>78</v>
      </c>
      <c r="Z268" s="29">
        <v>6</v>
      </c>
      <c r="AA268" s="29">
        <v>1</v>
      </c>
      <c r="AB268" s="26">
        <v>44424</v>
      </c>
      <c r="AC268" s="30">
        <v>4500000</v>
      </c>
      <c r="AD268" s="30">
        <v>500000</v>
      </c>
      <c r="AE268" s="30">
        <v>0</v>
      </c>
      <c r="AF268" s="30">
        <v>-31100</v>
      </c>
      <c r="AG268" s="30">
        <f t="shared" si="81"/>
        <v>-31100</v>
      </c>
      <c r="AH268" s="30">
        <v>0</v>
      </c>
      <c r="AI268" s="30">
        <f t="shared" si="82"/>
        <v>4968900</v>
      </c>
      <c r="AJ268" s="30">
        <f t="shared" si="83"/>
        <v>2250000</v>
      </c>
      <c r="AK268" s="30">
        <f t="shared" si="84"/>
        <v>0</v>
      </c>
      <c r="AL268" s="30">
        <f t="shared" si="85"/>
        <v>0</v>
      </c>
      <c r="AM268" s="30">
        <f t="shared" si="86"/>
        <v>0</v>
      </c>
      <c r="AN268" s="30">
        <f t="shared" si="87"/>
        <v>0</v>
      </c>
      <c r="AO268" s="30">
        <f t="shared" si="88"/>
        <v>0</v>
      </c>
      <c r="AP268" s="30">
        <f t="shared" si="89"/>
        <v>2250000</v>
      </c>
      <c r="AQ268" s="30">
        <f t="shared" si="90"/>
        <v>2122100</v>
      </c>
      <c r="AR268" s="26" t="s">
        <v>79</v>
      </c>
      <c r="AS268" s="26" t="s">
        <v>114</v>
      </c>
      <c r="AT268" s="24" t="s">
        <v>172</v>
      </c>
      <c r="AU268" s="26">
        <v>44433</v>
      </c>
      <c r="AV268" s="26" t="s">
        <v>209</v>
      </c>
      <c r="AW268" s="26" t="s">
        <v>210</v>
      </c>
      <c r="AX268" s="26" t="s">
        <v>83</v>
      </c>
      <c r="AY268" s="26" t="s">
        <v>83</v>
      </c>
      <c r="AZ268" s="26" t="s">
        <v>80</v>
      </c>
      <c r="BA268" s="26" t="s">
        <v>84</v>
      </c>
      <c r="BB268" s="26" t="s">
        <v>106</v>
      </c>
      <c r="BC268" s="26" t="str">
        <f t="shared" si="91"/>
        <v>C</v>
      </c>
      <c r="BD268" s="26" t="str">
        <f t="shared" ca="1" si="92"/>
        <v>55 Th,5 Bln,12 Hr</v>
      </c>
      <c r="BE268" s="29">
        <f t="shared" ca="1" si="93"/>
        <v>55</v>
      </c>
      <c r="BF268" s="29">
        <f t="shared" ca="1" si="94"/>
        <v>5</v>
      </c>
      <c r="BG268" s="29">
        <f t="shared" ca="1" si="95"/>
        <v>12</v>
      </c>
      <c r="BH268" s="26" t="str">
        <f t="shared" ca="1" si="96"/>
        <v>4 Th,1 Bln,23 Hr</v>
      </c>
      <c r="BI268" s="24">
        <f t="shared" ca="1" si="97"/>
        <v>4</v>
      </c>
      <c r="BJ268" s="24">
        <f t="shared" ca="1" si="98"/>
        <v>1</v>
      </c>
      <c r="BK268" s="26" t="str">
        <f t="shared" ca="1" si="99"/>
        <v>4 Th,1 Bln,23 Hr</v>
      </c>
      <c r="BL268" s="4" t="str">
        <f>VLOOKUP(C268,[1]dbase!$C$3:$AW$827,38,FALSE)</f>
        <v>H</v>
      </c>
    </row>
    <row r="269" spans="1:64" x14ac:dyDescent="0.25">
      <c r="A269" s="24">
        <f t="shared" si="80"/>
        <v>266</v>
      </c>
      <c r="B269" s="31" t="s">
        <v>1308</v>
      </c>
      <c r="C269" s="24">
        <v>915709</v>
      </c>
      <c r="D269" s="24" t="s">
        <v>897</v>
      </c>
      <c r="E269" s="26">
        <v>33424</v>
      </c>
      <c r="F269" s="24" t="s">
        <v>65</v>
      </c>
      <c r="G269" s="24" t="s">
        <v>66</v>
      </c>
      <c r="H269" s="24" t="s">
        <v>67</v>
      </c>
      <c r="I269" s="24" t="s">
        <v>1309</v>
      </c>
      <c r="J269" s="27" t="s">
        <v>1310</v>
      </c>
      <c r="K269" s="24" t="s">
        <v>1311</v>
      </c>
      <c r="L269" s="24"/>
      <c r="M269" s="24" t="s">
        <v>70</v>
      </c>
      <c r="N269" s="24" t="s">
        <v>71</v>
      </c>
      <c r="O269" s="24" t="s">
        <v>163</v>
      </c>
      <c r="P269" s="24">
        <v>2015</v>
      </c>
      <c r="Q269" s="26">
        <v>42888</v>
      </c>
      <c r="R269" s="26">
        <v>43116</v>
      </c>
      <c r="S269" s="26" t="s">
        <v>90</v>
      </c>
      <c r="T269" s="28" t="s">
        <v>670</v>
      </c>
      <c r="U269" s="28" t="s">
        <v>670</v>
      </c>
      <c r="V269" s="26" t="s">
        <v>80</v>
      </c>
      <c r="W269" s="28" t="s">
        <v>374</v>
      </c>
      <c r="X269" s="28" t="s">
        <v>113</v>
      </c>
      <c r="Y269" s="26" t="s">
        <v>103</v>
      </c>
      <c r="Z269" s="29">
        <v>5</v>
      </c>
      <c r="AA269" s="29">
        <v>4</v>
      </c>
      <c r="AB269" s="26">
        <v>44424</v>
      </c>
      <c r="AC269" s="30">
        <v>6900000</v>
      </c>
      <c r="AD269" s="30">
        <v>766667</v>
      </c>
      <c r="AE269" s="30">
        <v>442183.33333333302</v>
      </c>
      <c r="AF269" s="30">
        <v>653200</v>
      </c>
      <c r="AG269" s="30">
        <f t="shared" si="81"/>
        <v>1095383.333333333</v>
      </c>
      <c r="AH269" s="30">
        <v>0</v>
      </c>
      <c r="AI269" s="30">
        <f t="shared" si="82"/>
        <v>8762050.3333333321</v>
      </c>
      <c r="AJ269" s="30">
        <f t="shared" si="83"/>
        <v>3450000</v>
      </c>
      <c r="AK269" s="30">
        <f t="shared" si="84"/>
        <v>0</v>
      </c>
      <c r="AL269" s="30">
        <f t="shared" si="85"/>
        <v>0</v>
      </c>
      <c r="AM269" s="30">
        <f t="shared" si="86"/>
        <v>0</v>
      </c>
      <c r="AN269" s="30">
        <f t="shared" si="87"/>
        <v>0</v>
      </c>
      <c r="AO269" s="30">
        <f t="shared" si="88"/>
        <v>0</v>
      </c>
      <c r="AP269" s="30">
        <f t="shared" si="89"/>
        <v>3450000</v>
      </c>
      <c r="AQ269" s="30">
        <f t="shared" si="90"/>
        <v>922100</v>
      </c>
      <c r="AR269" s="26" t="s">
        <v>79</v>
      </c>
      <c r="AS269" s="32" t="s">
        <v>114</v>
      </c>
      <c r="AT269" s="32" t="s">
        <v>156</v>
      </c>
      <c r="AU269" s="32">
        <v>44743</v>
      </c>
      <c r="AV269" s="26" t="s">
        <v>116</v>
      </c>
      <c r="AW269" s="26" t="s">
        <v>375</v>
      </c>
      <c r="AX269" s="26" t="s">
        <v>105</v>
      </c>
      <c r="AY269" s="26" t="s">
        <v>83</v>
      </c>
      <c r="AZ269" s="26" t="s">
        <v>80</v>
      </c>
      <c r="BA269" s="26" t="s">
        <v>84</v>
      </c>
      <c r="BB269" s="26" t="s">
        <v>85</v>
      </c>
      <c r="BC269" s="26" t="str">
        <f t="shared" si="91"/>
        <v>F</v>
      </c>
      <c r="BD269" s="26" t="str">
        <f t="shared" ca="1" si="92"/>
        <v>31 Th,4 Bln,19 Hr</v>
      </c>
      <c r="BE269" s="29">
        <f t="shared" ca="1" si="93"/>
        <v>31</v>
      </c>
      <c r="BF269" s="29">
        <f t="shared" ca="1" si="94"/>
        <v>4</v>
      </c>
      <c r="BG269" s="29">
        <f t="shared" ca="1" si="95"/>
        <v>19</v>
      </c>
      <c r="BH269" s="26" t="str">
        <f t="shared" ca="1" si="96"/>
        <v>5 Th,5 Bln,22 Hr</v>
      </c>
      <c r="BI269" s="24">
        <f t="shared" ca="1" si="97"/>
        <v>5</v>
      </c>
      <c r="BJ269" s="24">
        <f t="shared" ca="1" si="98"/>
        <v>5</v>
      </c>
      <c r="BK269" s="26" t="str">
        <f t="shared" ca="1" si="99"/>
        <v>4 Th,10 Bln,8 Hr</v>
      </c>
      <c r="BL269" s="4" t="str">
        <f>VLOOKUP(C269,[1]dbase!$C$3:$AW$827,38,FALSE)</f>
        <v>H</v>
      </c>
    </row>
    <row r="270" spans="1:64" x14ac:dyDescent="0.25">
      <c r="A270" s="24">
        <f t="shared" si="80"/>
        <v>267</v>
      </c>
      <c r="B270" s="31" t="s">
        <v>1312</v>
      </c>
      <c r="C270" s="24">
        <v>945784</v>
      </c>
      <c r="D270" s="24" t="s">
        <v>472</v>
      </c>
      <c r="E270" s="26">
        <v>34449</v>
      </c>
      <c r="F270" s="24" t="s">
        <v>167</v>
      </c>
      <c r="G270" s="24" t="s">
        <v>66</v>
      </c>
      <c r="H270" s="24" t="s">
        <v>150</v>
      </c>
      <c r="I270" s="24" t="s">
        <v>1313</v>
      </c>
      <c r="J270" s="27"/>
      <c r="K270" s="24"/>
      <c r="L270" s="24"/>
      <c r="M270" s="24" t="s">
        <v>70</v>
      </c>
      <c r="N270" s="24" t="s">
        <v>234</v>
      </c>
      <c r="O270" s="24" t="s">
        <v>163</v>
      </c>
      <c r="P270" s="24">
        <v>2016</v>
      </c>
      <c r="Q270" s="26">
        <v>43088</v>
      </c>
      <c r="R270" s="26">
        <v>43313</v>
      </c>
      <c r="S270" s="26" t="s">
        <v>90</v>
      </c>
      <c r="T270" s="28" t="s">
        <v>1314</v>
      </c>
      <c r="U270" s="28" t="s">
        <v>1314</v>
      </c>
      <c r="V270" s="26">
        <v>44166</v>
      </c>
      <c r="W270" s="28" t="s">
        <v>1315</v>
      </c>
      <c r="X270" s="28" t="s">
        <v>77</v>
      </c>
      <c r="Y270" s="26" t="s">
        <v>103</v>
      </c>
      <c r="Z270" s="29">
        <v>5</v>
      </c>
      <c r="AA270" s="29">
        <v>4</v>
      </c>
      <c r="AB270" s="26">
        <v>44424</v>
      </c>
      <c r="AC270" s="30">
        <v>6900000</v>
      </c>
      <c r="AD270" s="30">
        <v>766667</v>
      </c>
      <c r="AE270" s="30">
        <v>442183.33333333302</v>
      </c>
      <c r="AF270" s="30">
        <v>653200</v>
      </c>
      <c r="AG270" s="30">
        <f t="shared" si="81"/>
        <v>1095383.333333333</v>
      </c>
      <c r="AH270" s="30">
        <v>0</v>
      </c>
      <c r="AI270" s="30">
        <f t="shared" si="82"/>
        <v>8762050.3333333321</v>
      </c>
      <c r="AJ270" s="30">
        <f t="shared" si="83"/>
        <v>5175000</v>
      </c>
      <c r="AK270" s="30">
        <f t="shared" si="84"/>
        <v>575000.25</v>
      </c>
      <c r="AL270" s="30">
        <f t="shared" si="85"/>
        <v>442183.33333333302</v>
      </c>
      <c r="AM270" s="30">
        <f t="shared" si="86"/>
        <v>653200</v>
      </c>
      <c r="AN270" s="30">
        <f t="shared" si="87"/>
        <v>1095383.333333333</v>
      </c>
      <c r="AO270" s="30">
        <f t="shared" si="88"/>
        <v>0</v>
      </c>
      <c r="AP270" s="30">
        <f t="shared" si="89"/>
        <v>6845383.583333333</v>
      </c>
      <c r="AQ270" s="30">
        <f t="shared" si="90"/>
        <v>0</v>
      </c>
      <c r="AR270" s="26" t="s">
        <v>79</v>
      </c>
      <c r="AS270" s="26" t="s">
        <v>80</v>
      </c>
      <c r="AT270" s="26"/>
      <c r="AU270" s="26" t="s">
        <v>80</v>
      </c>
      <c r="AV270" s="26" t="s">
        <v>81</v>
      </c>
      <c r="AW270" s="26" t="s">
        <v>80</v>
      </c>
      <c r="AX270" s="26" t="s">
        <v>105</v>
      </c>
      <c r="AY270" s="26" t="s">
        <v>105</v>
      </c>
      <c r="AZ270" s="26" t="s">
        <v>80</v>
      </c>
      <c r="BA270" s="26" t="s">
        <v>84</v>
      </c>
      <c r="BB270" s="26" t="s">
        <v>106</v>
      </c>
      <c r="BC270" s="26" t="str">
        <f t="shared" si="91"/>
        <v>F</v>
      </c>
      <c r="BD270" s="26" t="str">
        <f t="shared" ca="1" si="92"/>
        <v>28 Th,6 Bln,30 Hr</v>
      </c>
      <c r="BE270" s="29">
        <f t="shared" ca="1" si="93"/>
        <v>28</v>
      </c>
      <c r="BF270" s="29">
        <f t="shared" ca="1" si="94"/>
        <v>6</v>
      </c>
      <c r="BG270" s="29">
        <f t="shared" ca="1" si="95"/>
        <v>30</v>
      </c>
      <c r="BH270" s="26" t="str">
        <f t="shared" ca="1" si="96"/>
        <v>4 Th,11 Bln,5 Hr</v>
      </c>
      <c r="BI270" s="24">
        <f t="shared" ca="1" si="97"/>
        <v>4</v>
      </c>
      <c r="BJ270" s="24">
        <f t="shared" ca="1" si="98"/>
        <v>11</v>
      </c>
      <c r="BK270" s="26" t="str">
        <f t="shared" ca="1" si="99"/>
        <v>4 Th,3 Bln,23 Hr</v>
      </c>
      <c r="BL270" s="4" t="str">
        <f>VLOOKUP(C270,[1]dbase!$C$3:$AW$827,38,FALSE)</f>
        <v>-</v>
      </c>
    </row>
    <row r="271" spans="1:64" x14ac:dyDescent="0.25">
      <c r="A271" s="24">
        <f t="shared" si="80"/>
        <v>268</v>
      </c>
      <c r="B271" s="25" t="s">
        <v>1316</v>
      </c>
      <c r="C271" s="24">
        <v>694946</v>
      </c>
      <c r="D271" s="24" t="s">
        <v>108</v>
      </c>
      <c r="E271" s="26">
        <v>25419</v>
      </c>
      <c r="F271" s="24" t="s">
        <v>65</v>
      </c>
      <c r="G271" s="24" t="s">
        <v>66</v>
      </c>
      <c r="H271" s="24" t="s">
        <v>88</v>
      </c>
      <c r="I271" s="24" t="s">
        <v>1317</v>
      </c>
      <c r="J271" s="27" t="s">
        <v>1318</v>
      </c>
      <c r="K271" s="24"/>
      <c r="L271" s="24"/>
      <c r="M271" s="24" t="s">
        <v>109</v>
      </c>
      <c r="N271" s="24" t="s">
        <v>120</v>
      </c>
      <c r="O271" s="24"/>
      <c r="P271" s="24">
        <v>1988</v>
      </c>
      <c r="Q271" s="26">
        <v>33222</v>
      </c>
      <c r="R271" s="26">
        <v>33587</v>
      </c>
      <c r="S271" s="26" t="s">
        <v>90</v>
      </c>
      <c r="T271" s="28" t="s">
        <v>537</v>
      </c>
      <c r="U271" s="28" t="s">
        <v>537</v>
      </c>
      <c r="V271" s="26">
        <v>43891</v>
      </c>
      <c r="W271" s="28" t="s">
        <v>154</v>
      </c>
      <c r="X271" s="28" t="s">
        <v>207</v>
      </c>
      <c r="Y271" s="26" t="s">
        <v>78</v>
      </c>
      <c r="Z271" s="29">
        <v>5</v>
      </c>
      <c r="AA271" s="29">
        <v>5</v>
      </c>
      <c r="AB271" s="26">
        <v>44424</v>
      </c>
      <c r="AC271" s="30">
        <v>7900000</v>
      </c>
      <c r="AD271" s="30">
        <v>877778</v>
      </c>
      <c r="AE271" s="30">
        <v>1438722.222222222</v>
      </c>
      <c r="AF271" s="30">
        <v>653200</v>
      </c>
      <c r="AG271" s="30">
        <f t="shared" si="81"/>
        <v>2091922.222222222</v>
      </c>
      <c r="AH271" s="30">
        <v>0</v>
      </c>
      <c r="AI271" s="30">
        <f t="shared" si="82"/>
        <v>10869700.222222222</v>
      </c>
      <c r="AJ271" s="30">
        <f t="shared" si="83"/>
        <v>3950000</v>
      </c>
      <c r="AK271" s="30">
        <f t="shared" si="84"/>
        <v>0</v>
      </c>
      <c r="AL271" s="30">
        <f t="shared" si="85"/>
        <v>0</v>
      </c>
      <c r="AM271" s="30">
        <f t="shared" si="86"/>
        <v>0</v>
      </c>
      <c r="AN271" s="30">
        <f t="shared" si="87"/>
        <v>0</v>
      </c>
      <c r="AO271" s="30">
        <f t="shared" si="88"/>
        <v>0</v>
      </c>
      <c r="AP271" s="30">
        <f t="shared" si="89"/>
        <v>3950000</v>
      </c>
      <c r="AQ271" s="30">
        <f t="shared" si="90"/>
        <v>422100</v>
      </c>
      <c r="AR271" s="26" t="s">
        <v>79</v>
      </c>
      <c r="AS271" s="26" t="s">
        <v>114</v>
      </c>
      <c r="AT271" s="26"/>
      <c r="AU271" s="26">
        <v>44774</v>
      </c>
      <c r="AV271" s="26" t="s">
        <v>209</v>
      </c>
      <c r="AW271" s="26" t="s">
        <v>158</v>
      </c>
      <c r="AX271" s="26" t="s">
        <v>83</v>
      </c>
      <c r="AY271" s="26" t="s">
        <v>83</v>
      </c>
      <c r="AZ271" s="26" t="s">
        <v>80</v>
      </c>
      <c r="BA271" s="26" t="s">
        <v>84</v>
      </c>
      <c r="BB271" s="26" t="s">
        <v>85</v>
      </c>
      <c r="BC271" s="26" t="str">
        <f t="shared" si="91"/>
        <v>C</v>
      </c>
      <c r="BD271" s="26" t="str">
        <f t="shared" ca="1" si="92"/>
        <v>53 Th,3 Bln,20 Hr</v>
      </c>
      <c r="BE271" s="29">
        <f t="shared" ca="1" si="93"/>
        <v>53</v>
      </c>
      <c r="BF271" s="29">
        <f t="shared" ca="1" si="94"/>
        <v>3</v>
      </c>
      <c r="BG271" s="29">
        <f t="shared" ca="1" si="95"/>
        <v>20</v>
      </c>
      <c r="BH271" s="26" t="str">
        <f t="shared" ca="1" si="96"/>
        <v>31 Th,11 Bln,9 Hr</v>
      </c>
      <c r="BI271" s="24">
        <f t="shared" ca="1" si="97"/>
        <v>31</v>
      </c>
      <c r="BJ271" s="24">
        <f t="shared" ca="1" si="98"/>
        <v>11</v>
      </c>
      <c r="BK271" s="26" t="str">
        <f t="shared" ca="1" si="99"/>
        <v>30 Th,11 Bln,9 Hr</v>
      </c>
      <c r="BL271" s="4" t="str">
        <f>VLOOKUP(C271,[1]dbase!$C$3:$AW$827,38,FALSE)</f>
        <v>-</v>
      </c>
    </row>
    <row r="272" spans="1:64" x14ac:dyDescent="0.25">
      <c r="A272" s="24">
        <f t="shared" si="80"/>
        <v>269</v>
      </c>
      <c r="B272" s="25" t="s">
        <v>1319</v>
      </c>
      <c r="C272" s="24">
        <v>825905</v>
      </c>
      <c r="D272" s="24" t="s">
        <v>174</v>
      </c>
      <c r="E272" s="26">
        <v>29982</v>
      </c>
      <c r="F272" s="24" t="s">
        <v>65</v>
      </c>
      <c r="G272" s="24" t="s">
        <v>66</v>
      </c>
      <c r="H272" s="24" t="s">
        <v>88</v>
      </c>
      <c r="I272" s="24" t="s">
        <v>1320</v>
      </c>
      <c r="J272" s="27" t="s">
        <v>1321</v>
      </c>
      <c r="K272" s="24"/>
      <c r="L272" s="24"/>
      <c r="M272" s="24" t="s">
        <v>136</v>
      </c>
      <c r="N272" s="24" t="s">
        <v>1322</v>
      </c>
      <c r="O272" s="24"/>
      <c r="P272" s="24" t="s">
        <v>80</v>
      </c>
      <c r="Q272" s="26">
        <v>43374</v>
      </c>
      <c r="R272" s="26">
        <v>43374</v>
      </c>
      <c r="S272" s="26" t="s">
        <v>73</v>
      </c>
      <c r="T272" s="28" t="s">
        <v>101</v>
      </c>
      <c r="U272" s="28" t="s">
        <v>1323</v>
      </c>
      <c r="V272" s="26">
        <v>44774</v>
      </c>
      <c r="W272" s="28" t="s">
        <v>560</v>
      </c>
      <c r="X272" s="28" t="s">
        <v>207</v>
      </c>
      <c r="Y272" s="26" t="s">
        <v>103</v>
      </c>
      <c r="Z272" s="29">
        <v>3</v>
      </c>
      <c r="AA272" s="29">
        <v>5</v>
      </c>
      <c r="AB272" s="26">
        <v>44424</v>
      </c>
      <c r="AC272" s="30">
        <v>7900000</v>
      </c>
      <c r="AD272" s="30">
        <v>877778</v>
      </c>
      <c r="AE272" s="30">
        <v>0</v>
      </c>
      <c r="AF272" s="30">
        <v>1824310.05222222</v>
      </c>
      <c r="AG272" s="30">
        <f t="shared" si="81"/>
        <v>1824310.05222222</v>
      </c>
      <c r="AH272" s="30">
        <v>1934064.0000000005</v>
      </c>
      <c r="AI272" s="30">
        <f t="shared" si="82"/>
        <v>12536152.05222222</v>
      </c>
      <c r="AJ272" s="30">
        <f t="shared" si="83"/>
        <v>5925000</v>
      </c>
      <c r="AK272" s="30">
        <f t="shared" si="84"/>
        <v>658333.5</v>
      </c>
      <c r="AL272" s="30">
        <f t="shared" si="85"/>
        <v>0</v>
      </c>
      <c r="AM272" s="30">
        <f t="shared" si="86"/>
        <v>1824310.05222222</v>
      </c>
      <c r="AN272" s="30">
        <f t="shared" si="87"/>
        <v>1824310.05222222</v>
      </c>
      <c r="AO272" s="30">
        <f t="shared" si="88"/>
        <v>967032.00000000023</v>
      </c>
      <c r="AP272" s="30">
        <f t="shared" si="89"/>
        <v>9374675.5522222202</v>
      </c>
      <c r="AQ272" s="30">
        <f t="shared" si="90"/>
        <v>0</v>
      </c>
      <c r="AR272" s="26" t="s">
        <v>79</v>
      </c>
      <c r="AS272" s="26" t="s">
        <v>80</v>
      </c>
      <c r="AT272" s="26"/>
      <c r="AU272" s="26" t="s">
        <v>80</v>
      </c>
      <c r="AV272" s="26" t="s">
        <v>209</v>
      </c>
      <c r="AW272" s="26" t="s">
        <v>104</v>
      </c>
      <c r="AX272" s="26" t="s">
        <v>105</v>
      </c>
      <c r="AY272" s="26" t="s">
        <v>105</v>
      </c>
      <c r="AZ272" s="26" t="s">
        <v>80</v>
      </c>
      <c r="BA272" s="26" t="s">
        <v>84</v>
      </c>
      <c r="BB272" s="26" t="s">
        <v>85</v>
      </c>
      <c r="BC272" s="26" t="str">
        <f t="shared" si="91"/>
        <v>D</v>
      </c>
      <c r="BD272" s="26" t="str">
        <f t="shared" ca="1" si="92"/>
        <v>40 Th,9 Bln,24 Hr</v>
      </c>
      <c r="BE272" s="29">
        <f t="shared" ca="1" si="93"/>
        <v>40</v>
      </c>
      <c r="BF272" s="29">
        <f t="shared" ca="1" si="94"/>
        <v>9</v>
      </c>
      <c r="BG272" s="29">
        <f t="shared" ca="1" si="95"/>
        <v>24</v>
      </c>
      <c r="BH272" s="26" t="str">
        <f t="shared" ca="1" si="96"/>
        <v>4 Th,1 Bln,23 Hr</v>
      </c>
      <c r="BI272" s="24">
        <f t="shared" ca="1" si="97"/>
        <v>4</v>
      </c>
      <c r="BJ272" s="24">
        <f t="shared" ca="1" si="98"/>
        <v>1</v>
      </c>
      <c r="BK272" s="26" t="str">
        <f t="shared" ca="1" si="99"/>
        <v>4 Th,1 Bln,23 Hr</v>
      </c>
      <c r="BL272" s="4" t="str">
        <f>VLOOKUP(C272,[1]dbase!$C$3:$AW$827,38,FALSE)</f>
        <v>-</v>
      </c>
    </row>
    <row r="273" spans="1:64" x14ac:dyDescent="0.25">
      <c r="A273" s="24">
        <f t="shared" si="80"/>
        <v>270</v>
      </c>
      <c r="B273" s="31" t="s">
        <v>1324</v>
      </c>
      <c r="C273" s="24">
        <v>945831</v>
      </c>
      <c r="D273" s="24" t="s">
        <v>166</v>
      </c>
      <c r="E273" s="26">
        <v>34581</v>
      </c>
      <c r="F273" s="24" t="s">
        <v>65</v>
      </c>
      <c r="G273" s="24" t="s">
        <v>66</v>
      </c>
      <c r="H273" s="24" t="s">
        <v>67</v>
      </c>
      <c r="I273" s="24" t="s">
        <v>1325</v>
      </c>
      <c r="J273" s="27" t="s">
        <v>1326</v>
      </c>
      <c r="K273" s="24"/>
      <c r="L273" s="24"/>
      <c r="M273" s="24" t="s">
        <v>307</v>
      </c>
      <c r="N273" s="24" t="s">
        <v>1327</v>
      </c>
      <c r="O273" s="24" t="s">
        <v>412</v>
      </c>
      <c r="P273" s="24">
        <v>2017</v>
      </c>
      <c r="Q273" s="26">
        <v>43313</v>
      </c>
      <c r="R273" s="26">
        <v>43525</v>
      </c>
      <c r="S273" s="26" t="s">
        <v>90</v>
      </c>
      <c r="T273" s="28" t="s">
        <v>1328</v>
      </c>
      <c r="U273" s="28" t="s">
        <v>1328</v>
      </c>
      <c r="V273" s="26">
        <v>44104</v>
      </c>
      <c r="W273" s="28" t="s">
        <v>1329</v>
      </c>
      <c r="X273" s="28" t="s">
        <v>295</v>
      </c>
      <c r="Y273" s="26" t="s">
        <v>103</v>
      </c>
      <c r="Z273" s="29">
        <v>5</v>
      </c>
      <c r="AA273" s="29">
        <v>4</v>
      </c>
      <c r="AB273" s="26">
        <v>44424</v>
      </c>
      <c r="AC273" s="30">
        <v>6900000</v>
      </c>
      <c r="AD273" s="30">
        <v>766667</v>
      </c>
      <c r="AE273" s="30">
        <v>-103816.66666666698</v>
      </c>
      <c r="AF273" s="30">
        <v>616400</v>
      </c>
      <c r="AG273" s="30">
        <f t="shared" si="81"/>
        <v>512583.33333333302</v>
      </c>
      <c r="AH273" s="30">
        <v>0</v>
      </c>
      <c r="AI273" s="30">
        <f t="shared" si="82"/>
        <v>8179250.333333333</v>
      </c>
      <c r="AJ273" s="30">
        <f t="shared" si="83"/>
        <v>5175000</v>
      </c>
      <c r="AK273" s="30">
        <f t="shared" si="84"/>
        <v>575000.25</v>
      </c>
      <c r="AL273" s="30">
        <f t="shared" si="85"/>
        <v>-103816.66666666698</v>
      </c>
      <c r="AM273" s="30">
        <f t="shared" si="86"/>
        <v>616400</v>
      </c>
      <c r="AN273" s="30">
        <f t="shared" si="87"/>
        <v>512583.33333333302</v>
      </c>
      <c r="AO273" s="30">
        <f t="shared" si="88"/>
        <v>0</v>
      </c>
      <c r="AP273" s="30">
        <f t="shared" si="89"/>
        <v>6262583.583333333</v>
      </c>
      <c r="AQ273" s="30">
        <f t="shared" si="90"/>
        <v>0</v>
      </c>
      <c r="AR273" s="26" t="s">
        <v>79</v>
      </c>
      <c r="AS273" s="26" t="s">
        <v>80</v>
      </c>
      <c r="AT273" s="26"/>
      <c r="AU273" s="26" t="s">
        <v>80</v>
      </c>
      <c r="AV273" s="26" t="s">
        <v>296</v>
      </c>
      <c r="AW273" s="26" t="s">
        <v>80</v>
      </c>
      <c r="AX273" s="26" t="s">
        <v>105</v>
      </c>
      <c r="AY273" s="26" t="s">
        <v>105</v>
      </c>
      <c r="AZ273" s="26" t="s">
        <v>80</v>
      </c>
      <c r="BA273" s="26" t="s">
        <v>84</v>
      </c>
      <c r="BB273" s="26" t="s">
        <v>85</v>
      </c>
      <c r="BC273" s="26" t="str">
        <f t="shared" si="91"/>
        <v>E</v>
      </c>
      <c r="BD273" s="26" t="str">
        <f t="shared" ca="1" si="92"/>
        <v>28 Th,2 Bln,20 Hr</v>
      </c>
      <c r="BE273" s="29">
        <f t="shared" ca="1" si="93"/>
        <v>28</v>
      </c>
      <c r="BF273" s="29">
        <f t="shared" ca="1" si="94"/>
        <v>2</v>
      </c>
      <c r="BG273" s="29">
        <f t="shared" ca="1" si="95"/>
        <v>20</v>
      </c>
      <c r="BH273" s="26" t="str">
        <f t="shared" ca="1" si="96"/>
        <v>4 Th,3 Bln,23 Hr</v>
      </c>
      <c r="BI273" s="24">
        <f t="shared" ca="1" si="97"/>
        <v>4</v>
      </c>
      <c r="BJ273" s="24">
        <f t="shared" ca="1" si="98"/>
        <v>3</v>
      </c>
      <c r="BK273" s="26" t="str">
        <f t="shared" ca="1" si="99"/>
        <v>3 Th,8 Bln,23 Hr</v>
      </c>
      <c r="BL273" s="4" t="str">
        <f>VLOOKUP(C273,[1]dbase!$C$3:$AW$827,38,FALSE)</f>
        <v>-</v>
      </c>
    </row>
    <row r="274" spans="1:64" x14ac:dyDescent="0.25">
      <c r="A274" s="24">
        <f t="shared" si="80"/>
        <v>271</v>
      </c>
      <c r="B274" s="31" t="s">
        <v>1330</v>
      </c>
      <c r="C274" s="24">
        <v>786283</v>
      </c>
      <c r="D274" s="24" t="s">
        <v>174</v>
      </c>
      <c r="E274" s="26">
        <v>28627</v>
      </c>
      <c r="F274" s="24" t="s">
        <v>65</v>
      </c>
      <c r="G274" s="24" t="s">
        <v>66</v>
      </c>
      <c r="H274" s="24" t="s">
        <v>133</v>
      </c>
      <c r="I274" s="24" t="s">
        <v>1331</v>
      </c>
      <c r="J274" s="27" t="s">
        <v>1332</v>
      </c>
      <c r="K274" s="24"/>
      <c r="L274" s="24"/>
      <c r="M274" s="24" t="s">
        <v>70</v>
      </c>
      <c r="N274" s="24" t="s">
        <v>80</v>
      </c>
      <c r="O274" s="24"/>
      <c r="P274" s="24" t="s">
        <v>80</v>
      </c>
      <c r="Q274" s="26">
        <v>43374</v>
      </c>
      <c r="R274" s="26">
        <v>43374</v>
      </c>
      <c r="S274" s="26" t="s">
        <v>90</v>
      </c>
      <c r="T274" s="28" t="s">
        <v>1333</v>
      </c>
      <c r="U274" s="28" t="s">
        <v>1333</v>
      </c>
      <c r="V274" s="26">
        <v>44105</v>
      </c>
      <c r="W274" s="28" t="s">
        <v>340</v>
      </c>
      <c r="X274" s="28" t="s">
        <v>207</v>
      </c>
      <c r="Y274" s="26" t="s">
        <v>103</v>
      </c>
      <c r="Z274" s="29">
        <v>5</v>
      </c>
      <c r="AA274" s="29">
        <v>5</v>
      </c>
      <c r="AB274" s="26">
        <v>44424</v>
      </c>
      <c r="AC274" s="30">
        <v>7900000</v>
      </c>
      <c r="AD274" s="30">
        <v>877778</v>
      </c>
      <c r="AE274" s="30">
        <v>0</v>
      </c>
      <c r="AF274" s="30">
        <v>2407834.3955555558</v>
      </c>
      <c r="AG274" s="30">
        <f t="shared" si="81"/>
        <v>2407834.3955555558</v>
      </c>
      <c r="AH274" s="30">
        <v>0</v>
      </c>
      <c r="AI274" s="30">
        <f t="shared" si="82"/>
        <v>11185612.395555556</v>
      </c>
      <c r="AJ274" s="30">
        <f t="shared" si="83"/>
        <v>5925000</v>
      </c>
      <c r="AK274" s="30">
        <f t="shared" si="84"/>
        <v>658333.5</v>
      </c>
      <c r="AL274" s="30">
        <f t="shared" si="85"/>
        <v>0</v>
      </c>
      <c r="AM274" s="30">
        <f t="shared" si="86"/>
        <v>2407834.3955555558</v>
      </c>
      <c r="AN274" s="30">
        <f t="shared" si="87"/>
        <v>2407834.3955555558</v>
      </c>
      <c r="AO274" s="30">
        <f t="shared" si="88"/>
        <v>0</v>
      </c>
      <c r="AP274" s="30">
        <f t="shared" si="89"/>
        <v>8991167.8955555558</v>
      </c>
      <c r="AQ274" s="30">
        <f t="shared" si="90"/>
        <v>0</v>
      </c>
      <c r="AR274" s="26" t="s">
        <v>79</v>
      </c>
      <c r="AS274" s="26" t="s">
        <v>80</v>
      </c>
      <c r="AT274" s="26"/>
      <c r="AU274" s="26" t="s">
        <v>80</v>
      </c>
      <c r="AV274" s="26" t="s">
        <v>209</v>
      </c>
      <c r="AW274" s="26" t="s">
        <v>95</v>
      </c>
      <c r="AX274" s="26" t="s">
        <v>83</v>
      </c>
      <c r="AY274" s="26" t="s">
        <v>83</v>
      </c>
      <c r="AZ274" s="26" t="s">
        <v>80</v>
      </c>
      <c r="BA274" s="26" t="s">
        <v>84</v>
      </c>
      <c r="BB274" s="26" t="s">
        <v>85</v>
      </c>
      <c r="BC274" s="26" t="str">
        <f t="shared" si="91"/>
        <v>F</v>
      </c>
      <c r="BD274" s="26" t="str">
        <f t="shared" ca="1" si="92"/>
        <v>44 Th,6 Bln,7 Hr</v>
      </c>
      <c r="BE274" s="29">
        <f t="shared" ca="1" si="93"/>
        <v>44</v>
      </c>
      <c r="BF274" s="29">
        <f t="shared" ca="1" si="94"/>
        <v>6</v>
      </c>
      <c r="BG274" s="29">
        <f t="shared" ca="1" si="95"/>
        <v>7</v>
      </c>
      <c r="BH274" s="26" t="str">
        <f t="shared" ca="1" si="96"/>
        <v>4 Th,1 Bln,23 Hr</v>
      </c>
      <c r="BI274" s="24">
        <f t="shared" ca="1" si="97"/>
        <v>4</v>
      </c>
      <c r="BJ274" s="24">
        <f t="shared" ca="1" si="98"/>
        <v>1</v>
      </c>
      <c r="BK274" s="26" t="str">
        <f t="shared" ca="1" si="99"/>
        <v>4 Th,1 Bln,23 Hr</v>
      </c>
      <c r="BL274" s="4" t="str">
        <f>VLOOKUP(C274,[1]dbase!$C$3:$AW$827,38,FALSE)</f>
        <v>-</v>
      </c>
    </row>
    <row r="275" spans="1:64" x14ac:dyDescent="0.25">
      <c r="A275" s="24">
        <f t="shared" si="80"/>
        <v>272</v>
      </c>
      <c r="B275" s="31" t="s">
        <v>1334</v>
      </c>
      <c r="C275" s="24">
        <v>795560</v>
      </c>
      <c r="D275" s="24" t="s">
        <v>166</v>
      </c>
      <c r="E275" s="26">
        <v>28987</v>
      </c>
      <c r="F275" s="24" t="s">
        <v>65</v>
      </c>
      <c r="G275" s="24" t="s">
        <v>66</v>
      </c>
      <c r="H275" s="24" t="s">
        <v>67</v>
      </c>
      <c r="I275" s="24" t="s">
        <v>1335</v>
      </c>
      <c r="J275" s="27"/>
      <c r="K275" s="24"/>
      <c r="L275" s="24"/>
      <c r="M275" s="24" t="s">
        <v>70</v>
      </c>
      <c r="N275" s="24" t="s">
        <v>254</v>
      </c>
      <c r="O275" s="24"/>
      <c r="P275" s="24" t="s">
        <v>792</v>
      </c>
      <c r="Q275" s="26">
        <v>41579</v>
      </c>
      <c r="R275" s="26">
        <v>41989</v>
      </c>
      <c r="S275" s="26" t="s">
        <v>90</v>
      </c>
      <c r="T275" s="28" t="s">
        <v>1336</v>
      </c>
      <c r="U275" s="28" t="s">
        <v>1336</v>
      </c>
      <c r="V275" s="26" t="s">
        <v>80</v>
      </c>
      <c r="W275" s="28" t="s">
        <v>334</v>
      </c>
      <c r="X275" s="28" t="s">
        <v>113</v>
      </c>
      <c r="Y275" s="26" t="s">
        <v>78</v>
      </c>
      <c r="Z275" s="29">
        <v>6</v>
      </c>
      <c r="AA275" s="29">
        <v>2</v>
      </c>
      <c r="AB275" s="26">
        <v>44424</v>
      </c>
      <c r="AC275" s="30">
        <v>4900000</v>
      </c>
      <c r="AD275" s="30">
        <v>544444</v>
      </c>
      <c r="AE275" s="30">
        <v>866655.55555555597</v>
      </c>
      <c r="AF275" s="30">
        <v>152000</v>
      </c>
      <c r="AG275" s="30">
        <f t="shared" si="81"/>
        <v>1018655.555555556</v>
      </c>
      <c r="AH275" s="30">
        <v>0</v>
      </c>
      <c r="AI275" s="30">
        <f t="shared" si="82"/>
        <v>6463099.555555556</v>
      </c>
      <c r="AJ275" s="30">
        <f t="shared" si="83"/>
        <v>2450000</v>
      </c>
      <c r="AK275" s="30">
        <f t="shared" si="84"/>
        <v>0</v>
      </c>
      <c r="AL275" s="30">
        <f t="shared" si="85"/>
        <v>0</v>
      </c>
      <c r="AM275" s="30">
        <f t="shared" si="86"/>
        <v>0</v>
      </c>
      <c r="AN275" s="30">
        <f t="shared" si="87"/>
        <v>0</v>
      </c>
      <c r="AO275" s="30">
        <f t="shared" si="88"/>
        <v>0</v>
      </c>
      <c r="AP275" s="30">
        <f t="shared" si="89"/>
        <v>2450000</v>
      </c>
      <c r="AQ275" s="30">
        <f t="shared" si="90"/>
        <v>1922100</v>
      </c>
      <c r="AR275" s="26" t="s">
        <v>79</v>
      </c>
      <c r="AS275" s="26" t="s">
        <v>114</v>
      </c>
      <c r="AT275" s="26" t="s">
        <v>115</v>
      </c>
      <c r="AU275" s="26">
        <v>44562</v>
      </c>
      <c r="AV275" s="26" t="s">
        <v>116</v>
      </c>
      <c r="AW275" s="26" t="s">
        <v>210</v>
      </c>
      <c r="AX275" s="26" t="s">
        <v>83</v>
      </c>
      <c r="AY275" s="26" t="s">
        <v>83</v>
      </c>
      <c r="AZ275" s="26" t="s">
        <v>80</v>
      </c>
      <c r="BA275" s="26" t="s">
        <v>84</v>
      </c>
      <c r="BB275" s="26" t="s">
        <v>85</v>
      </c>
      <c r="BC275" s="26" t="str">
        <f t="shared" si="91"/>
        <v>F</v>
      </c>
      <c r="BD275" s="26" t="str">
        <f t="shared" ca="1" si="92"/>
        <v>43 Th,6 Bln,12 Hr</v>
      </c>
      <c r="BE275" s="29">
        <f t="shared" ca="1" si="93"/>
        <v>43</v>
      </c>
      <c r="BF275" s="29">
        <f t="shared" ca="1" si="94"/>
        <v>6</v>
      </c>
      <c r="BG275" s="29">
        <f t="shared" ca="1" si="95"/>
        <v>12</v>
      </c>
      <c r="BH275" s="26" t="str">
        <f t="shared" ca="1" si="96"/>
        <v>9 Th,0 Bln,23 Hr</v>
      </c>
      <c r="BI275" s="24">
        <f t="shared" ca="1" si="97"/>
        <v>9</v>
      </c>
      <c r="BJ275" s="24">
        <f t="shared" ca="1" si="98"/>
        <v>0</v>
      </c>
      <c r="BK275" s="26" t="str">
        <f t="shared" ca="1" si="99"/>
        <v>7 Th,11 Bln,8 Hr</v>
      </c>
      <c r="BL275" s="4" t="str">
        <f>VLOOKUP(C275,[1]dbase!$C$3:$AW$827,38,FALSE)</f>
        <v>H</v>
      </c>
    </row>
    <row r="276" spans="1:64" x14ac:dyDescent="0.25">
      <c r="A276" s="24">
        <f t="shared" si="80"/>
        <v>273</v>
      </c>
      <c r="B276" s="31" t="s">
        <v>1337</v>
      </c>
      <c r="C276" s="24">
        <v>955826</v>
      </c>
      <c r="D276" s="24" t="s">
        <v>704</v>
      </c>
      <c r="E276" s="26">
        <v>34919</v>
      </c>
      <c r="F276" s="24" t="s">
        <v>167</v>
      </c>
      <c r="G276" s="24" t="s">
        <v>66</v>
      </c>
      <c r="H276" s="24" t="s">
        <v>662</v>
      </c>
      <c r="I276" s="24" t="s">
        <v>1338</v>
      </c>
      <c r="J276" s="27" t="s">
        <v>1339</v>
      </c>
      <c r="K276" s="24"/>
      <c r="L276" s="24" t="s">
        <v>1340</v>
      </c>
      <c r="M276" s="24" t="s">
        <v>70</v>
      </c>
      <c r="N276" s="24" t="s">
        <v>254</v>
      </c>
      <c r="O276" s="24" t="s">
        <v>235</v>
      </c>
      <c r="P276" s="24">
        <v>2017</v>
      </c>
      <c r="Q276" s="26">
        <v>43313</v>
      </c>
      <c r="R276" s="26">
        <v>43525</v>
      </c>
      <c r="S276" s="26" t="s">
        <v>90</v>
      </c>
      <c r="T276" s="28" t="s">
        <v>1341</v>
      </c>
      <c r="U276" s="28" t="s">
        <v>1341</v>
      </c>
      <c r="V276" s="26">
        <v>44166</v>
      </c>
      <c r="W276" s="28" t="s">
        <v>1342</v>
      </c>
      <c r="X276" s="28" t="s">
        <v>655</v>
      </c>
      <c r="Y276" s="26" t="s">
        <v>103</v>
      </c>
      <c r="Z276" s="29">
        <v>5</v>
      </c>
      <c r="AA276" s="29">
        <v>4</v>
      </c>
      <c r="AB276" s="26">
        <v>44424</v>
      </c>
      <c r="AC276" s="30">
        <v>6900000</v>
      </c>
      <c r="AD276" s="30">
        <v>766667</v>
      </c>
      <c r="AE276" s="30">
        <v>169183.33333333302</v>
      </c>
      <c r="AF276" s="30">
        <v>653200</v>
      </c>
      <c r="AG276" s="30">
        <f t="shared" si="81"/>
        <v>822383.33333333302</v>
      </c>
      <c r="AH276" s="30">
        <v>0</v>
      </c>
      <c r="AI276" s="30">
        <f t="shared" si="82"/>
        <v>8489050.3333333321</v>
      </c>
      <c r="AJ276" s="30">
        <f t="shared" si="83"/>
        <v>5175000</v>
      </c>
      <c r="AK276" s="30">
        <f t="shared" si="84"/>
        <v>575000.25</v>
      </c>
      <c r="AL276" s="30">
        <f t="shared" si="85"/>
        <v>169183.33333333302</v>
      </c>
      <c r="AM276" s="30">
        <f t="shared" si="86"/>
        <v>653200</v>
      </c>
      <c r="AN276" s="30">
        <f t="shared" si="87"/>
        <v>822383.33333333302</v>
      </c>
      <c r="AO276" s="30">
        <f t="shared" si="88"/>
        <v>0</v>
      </c>
      <c r="AP276" s="30">
        <f t="shared" si="89"/>
        <v>6572383.583333333</v>
      </c>
      <c r="AQ276" s="30">
        <f t="shared" si="90"/>
        <v>0</v>
      </c>
      <c r="AR276" s="26" t="s">
        <v>79</v>
      </c>
      <c r="AS276" s="26" t="s">
        <v>80</v>
      </c>
      <c r="AT276" s="26"/>
      <c r="AU276" s="26" t="s">
        <v>80</v>
      </c>
      <c r="AV276" s="26" t="s">
        <v>656</v>
      </c>
      <c r="AW276" s="26" t="s">
        <v>80</v>
      </c>
      <c r="AX276" s="26" t="s">
        <v>105</v>
      </c>
      <c r="AY276" s="26" t="s">
        <v>105</v>
      </c>
      <c r="AZ276" s="26" t="s">
        <v>80</v>
      </c>
      <c r="BA276" s="26" t="s">
        <v>84</v>
      </c>
      <c r="BB276" s="26" t="s">
        <v>85</v>
      </c>
      <c r="BC276" s="26" t="str">
        <f t="shared" si="91"/>
        <v>F</v>
      </c>
      <c r="BD276" s="26" t="str">
        <f t="shared" ca="1" si="92"/>
        <v>27 Th,3 Bln,16 Hr</v>
      </c>
      <c r="BE276" s="29">
        <f t="shared" ca="1" si="93"/>
        <v>27</v>
      </c>
      <c r="BF276" s="29">
        <f t="shared" ca="1" si="94"/>
        <v>3</v>
      </c>
      <c r="BG276" s="29">
        <f t="shared" ca="1" si="95"/>
        <v>16</v>
      </c>
      <c r="BH276" s="26" t="str">
        <f t="shared" ca="1" si="96"/>
        <v>4 Th,3 Bln,23 Hr</v>
      </c>
      <c r="BI276" s="24">
        <f t="shared" ca="1" si="97"/>
        <v>4</v>
      </c>
      <c r="BJ276" s="24">
        <f t="shared" ca="1" si="98"/>
        <v>3</v>
      </c>
      <c r="BK276" s="26" t="str">
        <f t="shared" ca="1" si="99"/>
        <v>3 Th,8 Bln,23 Hr</v>
      </c>
      <c r="BL276" s="4" t="str">
        <f>VLOOKUP(C276,[1]dbase!$C$3:$AW$827,38,FALSE)</f>
        <v>-</v>
      </c>
    </row>
    <row r="277" spans="1:64" x14ac:dyDescent="0.25">
      <c r="A277" s="24">
        <f t="shared" si="80"/>
        <v>274</v>
      </c>
      <c r="B277" s="31" t="s">
        <v>1343</v>
      </c>
      <c r="C277" s="24">
        <v>875747</v>
      </c>
      <c r="D277" s="24" t="s">
        <v>354</v>
      </c>
      <c r="E277" s="26">
        <v>32030</v>
      </c>
      <c r="F277" s="24" t="s">
        <v>65</v>
      </c>
      <c r="G277" s="24" t="s">
        <v>66</v>
      </c>
      <c r="H277" s="24" t="s">
        <v>67</v>
      </c>
      <c r="I277" s="24" t="s">
        <v>1344</v>
      </c>
      <c r="J277" s="27"/>
      <c r="K277" s="24"/>
      <c r="L277" s="24"/>
      <c r="M277" s="24" t="s">
        <v>109</v>
      </c>
      <c r="N277" s="24" t="s">
        <v>71</v>
      </c>
      <c r="O277" s="24"/>
      <c r="P277" s="24">
        <v>2006</v>
      </c>
      <c r="Q277" s="26">
        <v>42932</v>
      </c>
      <c r="R277" s="26">
        <v>43055</v>
      </c>
      <c r="S277" s="26" t="s">
        <v>213</v>
      </c>
      <c r="T277" s="28" t="s">
        <v>1345</v>
      </c>
      <c r="U277" s="28" t="s">
        <v>1346</v>
      </c>
      <c r="V277" s="26">
        <v>43906</v>
      </c>
      <c r="W277" s="28" t="s">
        <v>122</v>
      </c>
      <c r="X277" s="28" t="s">
        <v>123</v>
      </c>
      <c r="Y277" s="26" t="s">
        <v>78</v>
      </c>
      <c r="Z277" s="29">
        <v>4</v>
      </c>
      <c r="AA277" s="29">
        <v>2</v>
      </c>
      <c r="AB277" s="26">
        <v>44424</v>
      </c>
      <c r="AC277" s="30">
        <v>4900000</v>
      </c>
      <c r="AD277" s="30">
        <v>544444</v>
      </c>
      <c r="AE277" s="30">
        <v>77505.555555555969</v>
      </c>
      <c r="AF277" s="30">
        <v>-339993</v>
      </c>
      <c r="AG277" s="30">
        <f t="shared" si="81"/>
        <v>-262487.44444444403</v>
      </c>
      <c r="AH277" s="30">
        <v>1871793</v>
      </c>
      <c r="AI277" s="30">
        <f t="shared" si="82"/>
        <v>7053749.555555556</v>
      </c>
      <c r="AJ277" s="30">
        <f t="shared" si="83"/>
        <v>3675000</v>
      </c>
      <c r="AK277" s="30">
        <f t="shared" si="84"/>
        <v>408333</v>
      </c>
      <c r="AL277" s="30">
        <f t="shared" si="85"/>
        <v>77505.555555555969</v>
      </c>
      <c r="AM277" s="30">
        <f t="shared" si="86"/>
        <v>-339993</v>
      </c>
      <c r="AN277" s="30">
        <f t="shared" si="87"/>
        <v>-262487.44444444403</v>
      </c>
      <c r="AO277" s="30">
        <f t="shared" si="88"/>
        <v>935896.5</v>
      </c>
      <c r="AP277" s="30">
        <f t="shared" si="89"/>
        <v>4756742.055555556</v>
      </c>
      <c r="AQ277" s="30">
        <f t="shared" si="90"/>
        <v>0</v>
      </c>
      <c r="AR277" s="26" t="s">
        <v>79</v>
      </c>
      <c r="AS277" s="26" t="s">
        <v>80</v>
      </c>
      <c r="AT277" s="26"/>
      <c r="AU277" s="26" t="s">
        <v>80</v>
      </c>
      <c r="AV277" s="26" t="s">
        <v>124</v>
      </c>
      <c r="AW277" s="26" t="s">
        <v>80</v>
      </c>
      <c r="AX277" s="26" t="s">
        <v>83</v>
      </c>
      <c r="AY277" s="26" t="s">
        <v>83</v>
      </c>
      <c r="AZ277" s="26" t="s">
        <v>125</v>
      </c>
      <c r="BA277" s="26" t="s">
        <v>84</v>
      </c>
      <c r="BB277" s="26" t="s">
        <v>85</v>
      </c>
      <c r="BC277" s="26" t="str">
        <f t="shared" si="91"/>
        <v>C</v>
      </c>
      <c r="BD277" s="26" t="str">
        <f t="shared" ca="1" si="92"/>
        <v>35 Th,2 Bln,14 Hr</v>
      </c>
      <c r="BE277" s="29">
        <f t="shared" ca="1" si="93"/>
        <v>35</v>
      </c>
      <c r="BF277" s="29">
        <f t="shared" ca="1" si="94"/>
        <v>2</v>
      </c>
      <c r="BG277" s="29">
        <f t="shared" ca="1" si="95"/>
        <v>14</v>
      </c>
      <c r="BH277" s="26" t="str">
        <f t="shared" ca="1" si="96"/>
        <v>5 Th,4 Bln,8 Hr</v>
      </c>
      <c r="BI277" s="24">
        <f t="shared" ca="1" si="97"/>
        <v>5</v>
      </c>
      <c r="BJ277" s="24">
        <f t="shared" ca="1" si="98"/>
        <v>4</v>
      </c>
      <c r="BK277" s="26" t="str">
        <f t="shared" ca="1" si="99"/>
        <v>5 Th,0 Bln,8 Hr</v>
      </c>
      <c r="BL277" s="4" t="str">
        <f>VLOOKUP(C277,[1]dbase!$C$3:$AW$827,38,FALSE)</f>
        <v>-</v>
      </c>
    </row>
    <row r="278" spans="1:64" x14ac:dyDescent="0.25">
      <c r="A278" s="24">
        <f t="shared" si="80"/>
        <v>275</v>
      </c>
      <c r="B278" s="31" t="s">
        <v>1347</v>
      </c>
      <c r="C278" s="24">
        <v>826194</v>
      </c>
      <c r="D278" s="24" t="s">
        <v>244</v>
      </c>
      <c r="E278" s="26">
        <v>30114</v>
      </c>
      <c r="F278" s="24" t="s">
        <v>65</v>
      </c>
      <c r="G278" s="24" t="s">
        <v>66</v>
      </c>
      <c r="H278" s="24" t="s">
        <v>88</v>
      </c>
      <c r="I278" s="24" t="s">
        <v>1348</v>
      </c>
      <c r="J278" s="27" t="s">
        <v>1349</v>
      </c>
      <c r="K278" s="24"/>
      <c r="L278" s="24"/>
      <c r="M278" s="24" t="s">
        <v>109</v>
      </c>
      <c r="N278" s="24" t="s">
        <v>301</v>
      </c>
      <c r="O278" s="24"/>
      <c r="P278" s="24" t="s">
        <v>80</v>
      </c>
      <c r="Q278" s="26">
        <v>43374</v>
      </c>
      <c r="R278" s="26">
        <v>43374</v>
      </c>
      <c r="S278" s="26" t="s">
        <v>90</v>
      </c>
      <c r="T278" s="28" t="s">
        <v>969</v>
      </c>
      <c r="U278" s="28" t="s">
        <v>969</v>
      </c>
      <c r="V278" s="26">
        <v>44105</v>
      </c>
      <c r="W278" s="28" t="s">
        <v>303</v>
      </c>
      <c r="X278" s="28" t="s">
        <v>140</v>
      </c>
      <c r="Y278" s="26" t="s">
        <v>78</v>
      </c>
      <c r="Z278" s="29">
        <v>6</v>
      </c>
      <c r="AA278" s="29">
        <v>1</v>
      </c>
      <c r="AB278" s="26">
        <v>44424</v>
      </c>
      <c r="AC278" s="30">
        <v>4500000</v>
      </c>
      <c r="AD278" s="30">
        <v>500000</v>
      </c>
      <c r="AE278" s="30">
        <v>0</v>
      </c>
      <c r="AF278" s="30">
        <v>-292200</v>
      </c>
      <c r="AG278" s="30">
        <f t="shared" si="81"/>
        <v>-292200</v>
      </c>
      <c r="AH278" s="30">
        <v>0</v>
      </c>
      <c r="AI278" s="30">
        <f t="shared" si="82"/>
        <v>4707800</v>
      </c>
      <c r="AJ278" s="30">
        <f t="shared" si="83"/>
        <v>3375000</v>
      </c>
      <c r="AK278" s="30">
        <f t="shared" si="84"/>
        <v>375000</v>
      </c>
      <c r="AL278" s="30">
        <f t="shared" si="85"/>
        <v>0</v>
      </c>
      <c r="AM278" s="30">
        <f t="shared" si="86"/>
        <v>-292200</v>
      </c>
      <c r="AN278" s="30">
        <f t="shared" si="87"/>
        <v>-292200</v>
      </c>
      <c r="AO278" s="30">
        <f t="shared" si="88"/>
        <v>0</v>
      </c>
      <c r="AP278" s="30">
        <f t="shared" si="89"/>
        <v>3457800</v>
      </c>
      <c r="AQ278" s="30">
        <f t="shared" si="90"/>
        <v>914300</v>
      </c>
      <c r="AR278" s="26" t="s">
        <v>79</v>
      </c>
      <c r="AS278" s="26" t="s">
        <v>80</v>
      </c>
      <c r="AT278" s="26"/>
      <c r="AU278" s="26" t="s">
        <v>80</v>
      </c>
      <c r="AV278" s="26" t="s">
        <v>141</v>
      </c>
      <c r="AW278" s="26" t="s">
        <v>80</v>
      </c>
      <c r="AX278" s="26" t="s">
        <v>82</v>
      </c>
      <c r="AY278" s="26" t="s">
        <v>82</v>
      </c>
      <c r="AZ278" s="26" t="s">
        <v>80</v>
      </c>
      <c r="BA278" s="26" t="s">
        <v>84</v>
      </c>
      <c r="BB278" s="26" t="s">
        <v>85</v>
      </c>
      <c r="BC278" s="26" t="str">
        <f t="shared" si="91"/>
        <v>C</v>
      </c>
      <c r="BD278" s="26" t="str">
        <f t="shared" ca="1" si="92"/>
        <v>40 Th,5 Bln,12 Hr</v>
      </c>
      <c r="BE278" s="29">
        <f t="shared" ca="1" si="93"/>
        <v>40</v>
      </c>
      <c r="BF278" s="29">
        <f t="shared" ca="1" si="94"/>
        <v>5</v>
      </c>
      <c r="BG278" s="29">
        <f t="shared" ca="1" si="95"/>
        <v>12</v>
      </c>
      <c r="BH278" s="26" t="str">
        <f t="shared" ca="1" si="96"/>
        <v>4 Th,1 Bln,23 Hr</v>
      </c>
      <c r="BI278" s="24">
        <f t="shared" ca="1" si="97"/>
        <v>4</v>
      </c>
      <c r="BJ278" s="24">
        <f t="shared" ca="1" si="98"/>
        <v>1</v>
      </c>
      <c r="BK278" s="26" t="str">
        <f t="shared" ca="1" si="99"/>
        <v>4 Th,1 Bln,23 Hr</v>
      </c>
      <c r="BL278" s="4" t="str">
        <f>VLOOKUP(C278,[1]dbase!$C$3:$AW$827,38,FALSE)</f>
        <v>-</v>
      </c>
    </row>
    <row r="279" spans="1:64" x14ac:dyDescent="0.25">
      <c r="A279" s="24">
        <f t="shared" si="80"/>
        <v>276</v>
      </c>
      <c r="B279" s="33" t="s">
        <v>1350</v>
      </c>
      <c r="C279" s="24">
        <v>885512</v>
      </c>
      <c r="D279" s="24" t="s">
        <v>336</v>
      </c>
      <c r="E279" s="26">
        <v>32255</v>
      </c>
      <c r="F279" s="24" t="s">
        <v>65</v>
      </c>
      <c r="G279" s="24" t="s">
        <v>66</v>
      </c>
      <c r="H279" s="24" t="s">
        <v>67</v>
      </c>
      <c r="I279" s="24" t="s">
        <v>1351</v>
      </c>
      <c r="J279" s="27" t="s">
        <v>1352</v>
      </c>
      <c r="K279" s="24" t="s">
        <v>1353</v>
      </c>
      <c r="L279" s="24" t="s">
        <v>1354</v>
      </c>
      <c r="M279" s="24" t="s">
        <v>70</v>
      </c>
      <c r="N279" s="24" t="s">
        <v>71</v>
      </c>
      <c r="O279" s="24" t="s">
        <v>269</v>
      </c>
      <c r="P279" s="24">
        <v>2011</v>
      </c>
      <c r="Q279" s="26">
        <v>40940</v>
      </c>
      <c r="R279" s="26">
        <v>41030</v>
      </c>
      <c r="S279" s="26" t="s">
        <v>213</v>
      </c>
      <c r="T279" s="28" t="s">
        <v>1355</v>
      </c>
      <c r="U279" s="28" t="s">
        <v>1356</v>
      </c>
      <c r="V279" s="26">
        <v>44562</v>
      </c>
      <c r="W279" s="28" t="s">
        <v>113</v>
      </c>
      <c r="X279" s="28" t="s">
        <v>113</v>
      </c>
      <c r="Y279" s="26" t="s">
        <v>78</v>
      </c>
      <c r="Z279" s="29">
        <v>1</v>
      </c>
      <c r="AA279" s="29">
        <v>7</v>
      </c>
      <c r="AB279" s="26">
        <v>44562</v>
      </c>
      <c r="AC279" s="30">
        <v>9900000</v>
      </c>
      <c r="AD279" s="30">
        <v>1100000</v>
      </c>
      <c r="AE279" s="30">
        <v>0</v>
      </c>
      <c r="AF279" s="30">
        <v>0</v>
      </c>
      <c r="AG279" s="30">
        <f t="shared" si="81"/>
        <v>0</v>
      </c>
      <c r="AH279" s="30">
        <v>9034956</v>
      </c>
      <c r="AI279" s="30">
        <f t="shared" si="82"/>
        <v>20034956</v>
      </c>
      <c r="AJ279" s="30">
        <f t="shared" si="83"/>
        <v>7425000</v>
      </c>
      <c r="AK279" s="30">
        <f t="shared" si="84"/>
        <v>825000</v>
      </c>
      <c r="AL279" s="30">
        <f t="shared" si="85"/>
        <v>0</v>
      </c>
      <c r="AM279" s="30">
        <f t="shared" si="86"/>
        <v>0</v>
      </c>
      <c r="AN279" s="30">
        <f t="shared" si="87"/>
        <v>0</v>
      </c>
      <c r="AO279" s="30">
        <f t="shared" si="88"/>
        <v>4517478</v>
      </c>
      <c r="AP279" s="30">
        <f t="shared" si="89"/>
        <v>12767478</v>
      </c>
      <c r="AQ279" s="30">
        <f t="shared" si="90"/>
        <v>0</v>
      </c>
      <c r="AR279" s="26" t="s">
        <v>79</v>
      </c>
      <c r="AS279" s="26" t="s">
        <v>80</v>
      </c>
      <c r="AT279" s="26"/>
      <c r="AU279" s="26" t="s">
        <v>80</v>
      </c>
      <c r="AV279" s="26" t="s">
        <v>116</v>
      </c>
      <c r="AW279" s="26" t="s">
        <v>80</v>
      </c>
      <c r="AX279" s="26" t="s">
        <v>82</v>
      </c>
      <c r="AY279" s="26" t="s">
        <v>83</v>
      </c>
      <c r="AZ279" s="26" t="s">
        <v>80</v>
      </c>
      <c r="BA279" s="26" t="s">
        <v>84</v>
      </c>
      <c r="BB279" s="26" t="s">
        <v>85</v>
      </c>
      <c r="BC279" s="26" t="str">
        <f t="shared" si="91"/>
        <v>F</v>
      </c>
      <c r="BD279" s="26" t="str">
        <f t="shared" ca="1" si="92"/>
        <v>34 Th,7 Bln,2 Hr</v>
      </c>
      <c r="BE279" s="29">
        <f t="shared" ca="1" si="93"/>
        <v>34</v>
      </c>
      <c r="BF279" s="29">
        <f t="shared" ca="1" si="94"/>
        <v>7</v>
      </c>
      <c r="BG279" s="29">
        <f t="shared" ca="1" si="95"/>
        <v>2</v>
      </c>
      <c r="BH279" s="26" t="str">
        <f t="shared" ca="1" si="96"/>
        <v>10 Th,9 Bln,23 Hr</v>
      </c>
      <c r="BI279" s="24">
        <f t="shared" ca="1" si="97"/>
        <v>10</v>
      </c>
      <c r="BJ279" s="24">
        <f t="shared" ca="1" si="98"/>
        <v>9</v>
      </c>
      <c r="BK279" s="26" t="str">
        <f t="shared" ca="1" si="99"/>
        <v>10 Th,6 Bln,23 Hr</v>
      </c>
      <c r="BL279" s="4" t="str">
        <f>VLOOKUP(C279,[1]dbase!$C$3:$AW$827,38,FALSE)</f>
        <v>-</v>
      </c>
    </row>
    <row r="280" spans="1:64" x14ac:dyDescent="0.25">
      <c r="A280" s="24">
        <f t="shared" si="80"/>
        <v>277</v>
      </c>
      <c r="B280" s="31" t="s">
        <v>1357</v>
      </c>
      <c r="C280" s="24">
        <v>906242</v>
      </c>
      <c r="D280" s="24" t="s">
        <v>821</v>
      </c>
      <c r="E280" s="26">
        <v>32958</v>
      </c>
      <c r="F280" s="24" t="s">
        <v>65</v>
      </c>
      <c r="G280" s="24" t="s">
        <v>66</v>
      </c>
      <c r="H280" s="24" t="s">
        <v>88</v>
      </c>
      <c r="I280" s="24" t="s">
        <v>1358</v>
      </c>
      <c r="J280" s="27"/>
      <c r="K280" s="24"/>
      <c r="L280" s="24"/>
      <c r="M280" s="24" t="s">
        <v>109</v>
      </c>
      <c r="N280" s="24" t="s">
        <v>1359</v>
      </c>
      <c r="O280" s="24"/>
      <c r="P280" s="24" t="s">
        <v>80</v>
      </c>
      <c r="Q280" s="26">
        <v>43374</v>
      </c>
      <c r="R280" s="26">
        <v>43374</v>
      </c>
      <c r="S280" s="26" t="s">
        <v>90</v>
      </c>
      <c r="T280" s="28" t="s">
        <v>248</v>
      </c>
      <c r="U280" s="28" t="s">
        <v>248</v>
      </c>
      <c r="V280" s="26">
        <v>44105</v>
      </c>
      <c r="W280" s="28" t="s">
        <v>249</v>
      </c>
      <c r="X280" s="28" t="s">
        <v>140</v>
      </c>
      <c r="Y280" s="26" t="s">
        <v>78</v>
      </c>
      <c r="Z280" s="29">
        <v>6</v>
      </c>
      <c r="AA280" s="29">
        <v>1</v>
      </c>
      <c r="AB280" s="26">
        <v>44424</v>
      </c>
      <c r="AC280" s="30">
        <v>4500000</v>
      </c>
      <c r="AD280" s="30">
        <v>500000</v>
      </c>
      <c r="AE280" s="30">
        <v>0</v>
      </c>
      <c r="AF280" s="30">
        <v>-292200</v>
      </c>
      <c r="AG280" s="30">
        <f t="shared" si="81"/>
        <v>-292200</v>
      </c>
      <c r="AH280" s="30">
        <v>0</v>
      </c>
      <c r="AI280" s="30">
        <f t="shared" si="82"/>
        <v>4707800</v>
      </c>
      <c r="AJ280" s="30">
        <f t="shared" si="83"/>
        <v>3375000</v>
      </c>
      <c r="AK280" s="30">
        <f t="shared" si="84"/>
        <v>375000</v>
      </c>
      <c r="AL280" s="30">
        <f t="shared" si="85"/>
        <v>0</v>
      </c>
      <c r="AM280" s="30">
        <f t="shared" si="86"/>
        <v>-292200</v>
      </c>
      <c r="AN280" s="30">
        <f t="shared" si="87"/>
        <v>-292200</v>
      </c>
      <c r="AO280" s="30">
        <f t="shared" si="88"/>
        <v>0</v>
      </c>
      <c r="AP280" s="30">
        <f t="shared" si="89"/>
        <v>3457800</v>
      </c>
      <c r="AQ280" s="30">
        <f t="shared" si="90"/>
        <v>914300</v>
      </c>
      <c r="AR280" s="26" t="s">
        <v>79</v>
      </c>
      <c r="AS280" s="26" t="s">
        <v>80</v>
      </c>
      <c r="AT280" s="26"/>
      <c r="AU280" s="26">
        <v>44636</v>
      </c>
      <c r="AV280" s="26" t="s">
        <v>141</v>
      </c>
      <c r="AW280" s="26" t="s">
        <v>80</v>
      </c>
      <c r="AX280" s="26" t="s">
        <v>83</v>
      </c>
      <c r="AY280" s="26" t="s">
        <v>82</v>
      </c>
      <c r="AZ280" s="26" t="s">
        <v>80</v>
      </c>
      <c r="BA280" s="26" t="s">
        <v>84</v>
      </c>
      <c r="BB280" s="26" t="s">
        <v>85</v>
      </c>
      <c r="BC280" s="26" t="str">
        <f t="shared" si="91"/>
        <v>C</v>
      </c>
      <c r="BD280" s="26" t="str">
        <f t="shared" ca="1" si="92"/>
        <v>32 Th,7 Bln,29 Hr</v>
      </c>
      <c r="BE280" s="29">
        <f t="shared" ca="1" si="93"/>
        <v>32</v>
      </c>
      <c r="BF280" s="29">
        <f t="shared" ca="1" si="94"/>
        <v>7</v>
      </c>
      <c r="BG280" s="29">
        <f t="shared" ca="1" si="95"/>
        <v>29</v>
      </c>
      <c r="BH280" s="26" t="str">
        <f t="shared" ca="1" si="96"/>
        <v>4 Th,1 Bln,23 Hr</v>
      </c>
      <c r="BI280" s="24">
        <f t="shared" ca="1" si="97"/>
        <v>4</v>
      </c>
      <c r="BJ280" s="24">
        <f t="shared" ca="1" si="98"/>
        <v>1</v>
      </c>
      <c r="BK280" s="26" t="str">
        <f t="shared" ca="1" si="99"/>
        <v>4 Th,1 Bln,23 Hr</v>
      </c>
      <c r="BL280" s="4" t="str">
        <f>VLOOKUP(C280,[1]dbase!$C$3:$AW$827,38,FALSE)</f>
        <v>-</v>
      </c>
    </row>
    <row r="281" spans="1:64" x14ac:dyDescent="0.25">
      <c r="A281" s="24">
        <f t="shared" si="80"/>
        <v>278</v>
      </c>
      <c r="B281" s="31" t="s">
        <v>1360</v>
      </c>
      <c r="C281" s="24">
        <v>925645</v>
      </c>
      <c r="D281" s="24" t="s">
        <v>589</v>
      </c>
      <c r="E281" s="26">
        <v>33962</v>
      </c>
      <c r="F281" s="24" t="s">
        <v>167</v>
      </c>
      <c r="G281" s="24" t="s">
        <v>66</v>
      </c>
      <c r="H281" s="24" t="s">
        <v>228</v>
      </c>
      <c r="I281" s="24" t="s">
        <v>1361</v>
      </c>
      <c r="J281" s="27"/>
      <c r="K281" s="24"/>
      <c r="L281" s="24"/>
      <c r="M281" s="24" t="s">
        <v>70</v>
      </c>
      <c r="N281" s="24" t="s">
        <v>254</v>
      </c>
      <c r="O281" s="24"/>
      <c r="P281" s="24">
        <v>2015</v>
      </c>
      <c r="Q281" s="26">
        <v>42416</v>
      </c>
      <c r="R281" s="26">
        <v>42614</v>
      </c>
      <c r="S281" s="26" t="s">
        <v>90</v>
      </c>
      <c r="T281" s="28" t="s">
        <v>1102</v>
      </c>
      <c r="U281" s="28" t="s">
        <v>1102</v>
      </c>
      <c r="V281" s="26">
        <v>44562</v>
      </c>
      <c r="W281" s="28" t="s">
        <v>242</v>
      </c>
      <c r="X281" s="28" t="s">
        <v>113</v>
      </c>
      <c r="Y281" s="26" t="s">
        <v>78</v>
      </c>
      <c r="Z281" s="29">
        <v>3</v>
      </c>
      <c r="AA281" s="29">
        <v>5</v>
      </c>
      <c r="AB281" s="26">
        <v>44424</v>
      </c>
      <c r="AC281" s="30">
        <v>7900000</v>
      </c>
      <c r="AD281" s="30">
        <v>877778</v>
      </c>
      <c r="AE281" s="30">
        <v>154722</v>
      </c>
      <c r="AF281" s="30">
        <v>370500</v>
      </c>
      <c r="AG281" s="30">
        <f t="shared" si="81"/>
        <v>525222</v>
      </c>
      <c r="AH281" s="30">
        <v>2684905</v>
      </c>
      <c r="AI281" s="30">
        <f t="shared" si="82"/>
        <v>11987905</v>
      </c>
      <c r="AJ281" s="30">
        <f t="shared" si="83"/>
        <v>5925000</v>
      </c>
      <c r="AK281" s="30">
        <f t="shared" si="84"/>
        <v>658333.5</v>
      </c>
      <c r="AL281" s="30">
        <f t="shared" si="85"/>
        <v>154722</v>
      </c>
      <c r="AM281" s="30">
        <f t="shared" si="86"/>
        <v>370500</v>
      </c>
      <c r="AN281" s="30">
        <f t="shared" si="87"/>
        <v>525222</v>
      </c>
      <c r="AO281" s="30">
        <f t="shared" si="88"/>
        <v>1342452.5</v>
      </c>
      <c r="AP281" s="30">
        <f t="shared" si="89"/>
        <v>8451008</v>
      </c>
      <c r="AQ281" s="30">
        <f t="shared" si="90"/>
        <v>0</v>
      </c>
      <c r="AR281" s="26" t="s">
        <v>79</v>
      </c>
      <c r="AS281" s="26" t="s">
        <v>80</v>
      </c>
      <c r="AT281" s="26"/>
      <c r="AU281" s="26" t="s">
        <v>80</v>
      </c>
      <c r="AV281" s="26" t="s">
        <v>116</v>
      </c>
      <c r="AW281" s="26" t="s">
        <v>210</v>
      </c>
      <c r="AX281" s="26" t="s">
        <v>83</v>
      </c>
      <c r="AY281" s="26" t="s">
        <v>83</v>
      </c>
      <c r="AZ281" s="26" t="s">
        <v>80</v>
      </c>
      <c r="BA281" s="26" t="s">
        <v>84</v>
      </c>
      <c r="BB281" s="26" t="s">
        <v>85</v>
      </c>
      <c r="BC281" s="26" t="str">
        <f t="shared" si="91"/>
        <v>F</v>
      </c>
      <c r="BD281" s="26" t="str">
        <f t="shared" ca="1" si="92"/>
        <v>29 Th,11 Bln,0 Hr</v>
      </c>
      <c r="BE281" s="29">
        <f t="shared" ca="1" si="93"/>
        <v>29</v>
      </c>
      <c r="BF281" s="29">
        <f t="shared" ca="1" si="94"/>
        <v>11</v>
      </c>
      <c r="BG281" s="29">
        <f t="shared" ca="1" si="95"/>
        <v>0</v>
      </c>
      <c r="BH281" s="26" t="str">
        <f t="shared" ca="1" si="96"/>
        <v>6 Th,9 Bln,8 Hr</v>
      </c>
      <c r="BI281" s="24">
        <f t="shared" ca="1" si="97"/>
        <v>6</v>
      </c>
      <c r="BJ281" s="24">
        <f t="shared" ca="1" si="98"/>
        <v>9</v>
      </c>
      <c r="BK281" s="26" t="str">
        <f t="shared" ca="1" si="99"/>
        <v>6 Th,2 Bln,23 Hr</v>
      </c>
      <c r="BL281" s="4" t="str">
        <f>VLOOKUP(C281,[1]dbase!$C$3:$AW$827,38,FALSE)</f>
        <v>-</v>
      </c>
    </row>
    <row r="282" spans="1:64" x14ac:dyDescent="0.25">
      <c r="A282" s="24">
        <f t="shared" si="80"/>
        <v>279</v>
      </c>
      <c r="B282" s="31" t="s">
        <v>1362</v>
      </c>
      <c r="C282" s="24">
        <v>915778</v>
      </c>
      <c r="D282" s="24" t="s">
        <v>919</v>
      </c>
      <c r="E282" s="26">
        <v>33270</v>
      </c>
      <c r="F282" s="24" t="s">
        <v>65</v>
      </c>
      <c r="G282" s="24" t="s">
        <v>66</v>
      </c>
      <c r="H282" s="24" t="s">
        <v>67</v>
      </c>
      <c r="I282" s="24" t="s">
        <v>1363</v>
      </c>
      <c r="J282" s="27"/>
      <c r="K282" s="24"/>
      <c r="L282" s="24" t="s">
        <v>1364</v>
      </c>
      <c r="M282" s="24" t="s">
        <v>70</v>
      </c>
      <c r="N282" s="24" t="s">
        <v>234</v>
      </c>
      <c r="O282" s="24" t="s">
        <v>315</v>
      </c>
      <c r="P282" s="24">
        <v>2012</v>
      </c>
      <c r="Q282" s="26">
        <v>43088</v>
      </c>
      <c r="R282" s="26">
        <v>43313</v>
      </c>
      <c r="S282" s="26" t="s">
        <v>90</v>
      </c>
      <c r="T282" s="28" t="s">
        <v>552</v>
      </c>
      <c r="U282" s="28" t="s">
        <v>552</v>
      </c>
      <c r="V282" s="26">
        <v>44104</v>
      </c>
      <c r="W282" s="28" t="s">
        <v>294</v>
      </c>
      <c r="X282" s="28" t="s">
        <v>295</v>
      </c>
      <c r="Y282" s="26" t="s">
        <v>103</v>
      </c>
      <c r="Z282" s="29">
        <v>5</v>
      </c>
      <c r="AA282" s="29">
        <v>4</v>
      </c>
      <c r="AB282" s="26">
        <v>44424</v>
      </c>
      <c r="AC282" s="30">
        <v>6900000</v>
      </c>
      <c r="AD282" s="30">
        <v>766667</v>
      </c>
      <c r="AE282" s="30">
        <v>715183.33333333302</v>
      </c>
      <c r="AF282" s="30">
        <v>653200</v>
      </c>
      <c r="AG282" s="30">
        <f t="shared" si="81"/>
        <v>1368383.333333333</v>
      </c>
      <c r="AH282" s="30">
        <v>0</v>
      </c>
      <c r="AI282" s="30">
        <f t="shared" si="82"/>
        <v>9035050.3333333321</v>
      </c>
      <c r="AJ282" s="30">
        <f t="shared" si="83"/>
        <v>5175000</v>
      </c>
      <c r="AK282" s="30">
        <f t="shared" si="84"/>
        <v>575000.25</v>
      </c>
      <c r="AL282" s="30">
        <f t="shared" si="85"/>
        <v>715183.33333333302</v>
      </c>
      <c r="AM282" s="30">
        <f t="shared" si="86"/>
        <v>653200</v>
      </c>
      <c r="AN282" s="30">
        <f t="shared" si="87"/>
        <v>1368383.333333333</v>
      </c>
      <c r="AO282" s="30">
        <f t="shared" si="88"/>
        <v>0</v>
      </c>
      <c r="AP282" s="30">
        <f t="shared" si="89"/>
        <v>7118383.583333333</v>
      </c>
      <c r="AQ282" s="30">
        <f t="shared" si="90"/>
        <v>0</v>
      </c>
      <c r="AR282" s="26" t="s">
        <v>79</v>
      </c>
      <c r="AS282" s="26" t="s">
        <v>80</v>
      </c>
      <c r="AT282" s="26"/>
      <c r="AU282" s="26" t="s">
        <v>80</v>
      </c>
      <c r="AV282" s="26" t="s">
        <v>296</v>
      </c>
      <c r="AW282" s="26" t="s">
        <v>80</v>
      </c>
      <c r="AX282" s="26" t="s">
        <v>105</v>
      </c>
      <c r="AY282" s="26" t="s">
        <v>105</v>
      </c>
      <c r="AZ282" s="26" t="s">
        <v>80</v>
      </c>
      <c r="BA282" s="26" t="s">
        <v>84</v>
      </c>
      <c r="BB282" s="26" t="s">
        <v>106</v>
      </c>
      <c r="BC282" s="26" t="str">
        <f t="shared" si="91"/>
        <v>F</v>
      </c>
      <c r="BD282" s="26" t="str">
        <f t="shared" ca="1" si="92"/>
        <v>31 Th,9 Bln,23 Hr</v>
      </c>
      <c r="BE282" s="29">
        <f t="shared" ca="1" si="93"/>
        <v>31</v>
      </c>
      <c r="BF282" s="29">
        <f t="shared" ca="1" si="94"/>
        <v>9</v>
      </c>
      <c r="BG282" s="29">
        <f t="shared" ca="1" si="95"/>
        <v>23</v>
      </c>
      <c r="BH282" s="26" t="str">
        <f t="shared" ca="1" si="96"/>
        <v>4 Th,11 Bln,5 Hr</v>
      </c>
      <c r="BI282" s="24">
        <f t="shared" ca="1" si="97"/>
        <v>4</v>
      </c>
      <c r="BJ282" s="24">
        <f t="shared" ca="1" si="98"/>
        <v>11</v>
      </c>
      <c r="BK282" s="26" t="str">
        <f t="shared" ca="1" si="99"/>
        <v>4 Th,3 Bln,23 Hr</v>
      </c>
      <c r="BL282" s="4" t="str">
        <f>VLOOKUP(C282,[1]dbase!$C$3:$AW$827,38,FALSE)</f>
        <v>-</v>
      </c>
    </row>
    <row r="283" spans="1:64" x14ac:dyDescent="0.25">
      <c r="A283" s="24">
        <f t="shared" si="80"/>
        <v>280</v>
      </c>
      <c r="B283" s="31" t="s">
        <v>1365</v>
      </c>
      <c r="C283" s="24">
        <v>895526</v>
      </c>
      <c r="D283" s="24" t="s">
        <v>1366</v>
      </c>
      <c r="E283" s="26">
        <v>32829</v>
      </c>
      <c r="F283" s="24" t="s">
        <v>65</v>
      </c>
      <c r="G283" s="24" t="s">
        <v>343</v>
      </c>
      <c r="H283" s="24" t="s">
        <v>228</v>
      </c>
      <c r="I283" s="24" t="s">
        <v>1367</v>
      </c>
      <c r="J283" s="27" t="s">
        <v>1368</v>
      </c>
      <c r="K283" s="24"/>
      <c r="L283" s="24"/>
      <c r="M283" s="24" t="s">
        <v>70</v>
      </c>
      <c r="N283" s="24" t="s">
        <v>71</v>
      </c>
      <c r="O283" s="24"/>
      <c r="P283" s="24">
        <v>2012</v>
      </c>
      <c r="Q283" s="26">
        <v>41395</v>
      </c>
      <c r="R283" s="26">
        <v>41518</v>
      </c>
      <c r="S283" s="26" t="s">
        <v>90</v>
      </c>
      <c r="T283" s="28" t="s">
        <v>543</v>
      </c>
      <c r="U283" s="28" t="s">
        <v>543</v>
      </c>
      <c r="V283" s="26">
        <v>43891</v>
      </c>
      <c r="W283" s="28" t="s">
        <v>154</v>
      </c>
      <c r="X283" s="28" t="s">
        <v>207</v>
      </c>
      <c r="Y283" s="26" t="s">
        <v>78</v>
      </c>
      <c r="Z283" s="29">
        <v>5</v>
      </c>
      <c r="AA283" s="29">
        <v>5</v>
      </c>
      <c r="AB283" s="26">
        <v>44424</v>
      </c>
      <c r="AC283" s="30">
        <v>7900000</v>
      </c>
      <c r="AD283" s="30">
        <v>877778</v>
      </c>
      <c r="AE283" s="30">
        <v>1117722.222222222</v>
      </c>
      <c r="AF283" s="30">
        <v>616400</v>
      </c>
      <c r="AG283" s="30">
        <f t="shared" si="81"/>
        <v>1734122.222222222</v>
      </c>
      <c r="AH283" s="30">
        <v>0</v>
      </c>
      <c r="AI283" s="30">
        <f t="shared" si="82"/>
        <v>10511900.222222222</v>
      </c>
      <c r="AJ283" s="30">
        <f t="shared" si="83"/>
        <v>5925000</v>
      </c>
      <c r="AK283" s="30">
        <f t="shared" si="84"/>
        <v>658333.5</v>
      </c>
      <c r="AL283" s="30">
        <f t="shared" si="85"/>
        <v>1117722.222222222</v>
      </c>
      <c r="AM283" s="30">
        <f t="shared" si="86"/>
        <v>616400</v>
      </c>
      <c r="AN283" s="30">
        <f t="shared" si="87"/>
        <v>1734122.222222222</v>
      </c>
      <c r="AO283" s="30">
        <f t="shared" si="88"/>
        <v>0</v>
      </c>
      <c r="AP283" s="30">
        <f t="shared" si="89"/>
        <v>8317455.722222222</v>
      </c>
      <c r="AQ283" s="30">
        <f t="shared" si="90"/>
        <v>0</v>
      </c>
      <c r="AR283" s="26" t="s">
        <v>79</v>
      </c>
      <c r="AS283" s="26" t="s">
        <v>80</v>
      </c>
      <c r="AT283" s="26"/>
      <c r="AU283" s="26" t="s">
        <v>80</v>
      </c>
      <c r="AV283" s="26" t="s">
        <v>209</v>
      </c>
      <c r="AW283" s="26" t="s">
        <v>158</v>
      </c>
      <c r="AX283" s="26" t="s">
        <v>83</v>
      </c>
      <c r="AY283" s="26" t="s">
        <v>83</v>
      </c>
      <c r="AZ283" s="26" t="s">
        <v>80</v>
      </c>
      <c r="BA283" s="26" t="s">
        <v>84</v>
      </c>
      <c r="BB283" s="26" t="s">
        <v>85</v>
      </c>
      <c r="BC283" s="26" t="str">
        <f t="shared" si="91"/>
        <v>F</v>
      </c>
      <c r="BD283" s="26" t="str">
        <f t="shared" ca="1" si="92"/>
        <v>33 Th,0 Bln,7 Hr</v>
      </c>
      <c r="BE283" s="29">
        <f t="shared" ca="1" si="93"/>
        <v>33</v>
      </c>
      <c r="BF283" s="29">
        <f t="shared" ca="1" si="94"/>
        <v>0</v>
      </c>
      <c r="BG283" s="29">
        <f t="shared" ca="1" si="95"/>
        <v>7</v>
      </c>
      <c r="BH283" s="26" t="str">
        <f t="shared" ca="1" si="96"/>
        <v>9 Th,6 Bln,23 Hr</v>
      </c>
      <c r="BI283" s="24">
        <f t="shared" ca="1" si="97"/>
        <v>9</v>
      </c>
      <c r="BJ283" s="24">
        <f t="shared" ca="1" si="98"/>
        <v>6</v>
      </c>
      <c r="BK283" s="26" t="str">
        <f t="shared" ca="1" si="99"/>
        <v>9 Th,2 Bln,23 Hr</v>
      </c>
      <c r="BL283" s="4" t="str">
        <f>VLOOKUP(C283,[1]dbase!$C$3:$AW$827,38,FALSE)</f>
        <v>-</v>
      </c>
    </row>
    <row r="284" spans="1:64" x14ac:dyDescent="0.25">
      <c r="A284" s="24">
        <f t="shared" si="80"/>
        <v>281</v>
      </c>
      <c r="B284" s="31" t="s">
        <v>1369</v>
      </c>
      <c r="C284" s="24">
        <v>966298</v>
      </c>
      <c r="D284" s="24" t="s">
        <v>166</v>
      </c>
      <c r="E284" s="26">
        <v>35308</v>
      </c>
      <c r="F284" s="24" t="s">
        <v>65</v>
      </c>
      <c r="G284" s="24" t="s">
        <v>66</v>
      </c>
      <c r="H284" s="24" t="s">
        <v>150</v>
      </c>
      <c r="I284" s="24"/>
      <c r="J284" s="27"/>
      <c r="K284" s="24"/>
      <c r="L284" s="24"/>
      <c r="M284" s="24" t="s">
        <v>70</v>
      </c>
      <c r="N284" s="24" t="s">
        <v>254</v>
      </c>
      <c r="O284" s="24"/>
      <c r="P284" s="24" t="s">
        <v>80</v>
      </c>
      <c r="Q284" s="26">
        <v>43877</v>
      </c>
      <c r="R284" s="26">
        <v>44243</v>
      </c>
      <c r="S284" s="26" t="s">
        <v>90</v>
      </c>
      <c r="T284" s="28" t="s">
        <v>1370</v>
      </c>
      <c r="U284" s="28" t="s">
        <v>1370</v>
      </c>
      <c r="V284" s="26" t="s">
        <v>80</v>
      </c>
      <c r="W284" s="28" t="s">
        <v>645</v>
      </c>
      <c r="X284" s="28" t="s">
        <v>113</v>
      </c>
      <c r="Y284" s="26" t="s">
        <v>78</v>
      </c>
      <c r="Z284" s="29">
        <v>6</v>
      </c>
      <c r="AA284" s="29">
        <v>1</v>
      </c>
      <c r="AB284" s="26">
        <v>44424</v>
      </c>
      <c r="AC284" s="30">
        <v>4500000</v>
      </c>
      <c r="AD284" s="30">
        <v>500000</v>
      </c>
      <c r="AE284" s="30">
        <v>-116900</v>
      </c>
      <c r="AF284" s="30">
        <v>152000</v>
      </c>
      <c r="AG284" s="30">
        <f t="shared" si="81"/>
        <v>35100</v>
      </c>
      <c r="AH284" s="30">
        <v>0</v>
      </c>
      <c r="AI284" s="30">
        <f t="shared" si="82"/>
        <v>5035100</v>
      </c>
      <c r="AJ284" s="30">
        <f t="shared" si="83"/>
        <v>3375000</v>
      </c>
      <c r="AK284" s="30">
        <f t="shared" si="84"/>
        <v>375000</v>
      </c>
      <c r="AL284" s="30">
        <f t="shared" si="85"/>
        <v>-116900</v>
      </c>
      <c r="AM284" s="30">
        <f t="shared" si="86"/>
        <v>152000</v>
      </c>
      <c r="AN284" s="30">
        <f t="shared" si="87"/>
        <v>35100</v>
      </c>
      <c r="AO284" s="30">
        <f t="shared" si="88"/>
        <v>0</v>
      </c>
      <c r="AP284" s="30">
        <f t="shared" si="89"/>
        <v>3785100</v>
      </c>
      <c r="AQ284" s="30">
        <f t="shared" si="90"/>
        <v>587000</v>
      </c>
      <c r="AR284" s="26" t="s">
        <v>79</v>
      </c>
      <c r="AS284" s="26" t="s">
        <v>80</v>
      </c>
      <c r="AT284" s="26"/>
      <c r="AU284" s="26" t="s">
        <v>80</v>
      </c>
      <c r="AV284" s="26" t="s">
        <v>116</v>
      </c>
      <c r="AW284" s="26" t="s">
        <v>210</v>
      </c>
      <c r="AX284" s="26" t="s">
        <v>83</v>
      </c>
      <c r="AY284" s="26" t="s">
        <v>83</v>
      </c>
      <c r="AZ284" s="26" t="s">
        <v>80</v>
      </c>
      <c r="BA284" s="26" t="s">
        <v>84</v>
      </c>
      <c r="BB284" s="26" t="s">
        <v>85</v>
      </c>
      <c r="BC284" s="26" t="str">
        <f t="shared" si="91"/>
        <v>F</v>
      </c>
      <c r="BD284" s="26" t="str">
        <f t="shared" ca="1" si="92"/>
        <v>26 Th,2 Bln,24 Hr</v>
      </c>
      <c r="BE284" s="29">
        <f t="shared" ca="1" si="93"/>
        <v>26</v>
      </c>
      <c r="BF284" s="29">
        <f t="shared" ca="1" si="94"/>
        <v>2</v>
      </c>
      <c r="BG284" s="29">
        <f t="shared" ca="1" si="95"/>
        <v>24</v>
      </c>
      <c r="BH284" s="26" t="str">
        <f t="shared" ca="1" si="96"/>
        <v>2 Th,9 Bln,8 Hr</v>
      </c>
      <c r="BI284" s="24">
        <f t="shared" ca="1" si="97"/>
        <v>2</v>
      </c>
      <c r="BJ284" s="24">
        <f t="shared" ca="1" si="98"/>
        <v>9</v>
      </c>
      <c r="BK284" s="26" t="str">
        <f t="shared" ca="1" si="99"/>
        <v>1 Th,9 Bln,8 Hr</v>
      </c>
      <c r="BL284" s="4" t="str">
        <f>VLOOKUP(C284,[1]dbase!$C$3:$AW$827,38,FALSE)</f>
        <v>-</v>
      </c>
    </row>
    <row r="285" spans="1:64" x14ac:dyDescent="0.25">
      <c r="A285" s="24">
        <f t="shared" si="80"/>
        <v>282</v>
      </c>
      <c r="B285" s="31" t="s">
        <v>1371</v>
      </c>
      <c r="C285" s="24">
        <v>855588</v>
      </c>
      <c r="D285" s="24" t="s">
        <v>87</v>
      </c>
      <c r="E285" s="26">
        <v>31211</v>
      </c>
      <c r="F285" s="24" t="s">
        <v>65</v>
      </c>
      <c r="G285" s="24" t="s">
        <v>66</v>
      </c>
      <c r="H285" s="24" t="s">
        <v>150</v>
      </c>
      <c r="I285" s="24" t="s">
        <v>1372</v>
      </c>
      <c r="J285" s="27"/>
      <c r="K285" s="24"/>
      <c r="L285" s="24"/>
      <c r="M285" s="24" t="s">
        <v>99</v>
      </c>
      <c r="N285" s="24" t="s">
        <v>276</v>
      </c>
      <c r="O285" s="24"/>
      <c r="P285" s="24">
        <v>1987</v>
      </c>
      <c r="Q285" s="26">
        <v>41593</v>
      </c>
      <c r="R285" s="26">
        <v>42005</v>
      </c>
      <c r="S285" s="26" t="s">
        <v>90</v>
      </c>
      <c r="T285" s="28" t="s">
        <v>1373</v>
      </c>
      <c r="U285" s="28" t="s">
        <v>1373</v>
      </c>
      <c r="V285" s="26" t="s">
        <v>80</v>
      </c>
      <c r="W285" s="28" t="s">
        <v>102</v>
      </c>
      <c r="X285" s="28" t="s">
        <v>93</v>
      </c>
      <c r="Y285" s="26" t="s">
        <v>103</v>
      </c>
      <c r="Z285" s="29">
        <v>6</v>
      </c>
      <c r="AA285" s="34">
        <v>1</v>
      </c>
      <c r="AB285" s="26">
        <v>44424</v>
      </c>
      <c r="AC285" s="30">
        <v>4500000</v>
      </c>
      <c r="AD285" s="30">
        <v>500000</v>
      </c>
      <c r="AE285" s="30">
        <v>699100</v>
      </c>
      <c r="AF285" s="30">
        <v>152000</v>
      </c>
      <c r="AG285" s="30">
        <f t="shared" si="81"/>
        <v>851100</v>
      </c>
      <c r="AH285" s="30">
        <v>0</v>
      </c>
      <c r="AI285" s="30">
        <f t="shared" si="82"/>
        <v>5851100</v>
      </c>
      <c r="AJ285" s="30">
        <f t="shared" si="83"/>
        <v>3375000</v>
      </c>
      <c r="AK285" s="30">
        <f t="shared" si="84"/>
        <v>375000</v>
      </c>
      <c r="AL285" s="30">
        <f t="shared" si="85"/>
        <v>699100</v>
      </c>
      <c r="AM285" s="30">
        <f t="shared" si="86"/>
        <v>152000</v>
      </c>
      <c r="AN285" s="30">
        <f t="shared" si="87"/>
        <v>851100</v>
      </c>
      <c r="AO285" s="30">
        <f t="shared" si="88"/>
        <v>0</v>
      </c>
      <c r="AP285" s="30">
        <f t="shared" si="89"/>
        <v>4601100</v>
      </c>
      <c r="AQ285" s="30">
        <f t="shared" si="90"/>
        <v>0</v>
      </c>
      <c r="AR285" s="26" t="s">
        <v>79</v>
      </c>
      <c r="AS285" s="26" t="s">
        <v>80</v>
      </c>
      <c r="AT285" s="26"/>
      <c r="AU285" s="26" t="s">
        <v>80</v>
      </c>
      <c r="AV285" s="26" t="s">
        <v>94</v>
      </c>
      <c r="AW285" s="26" t="s">
        <v>104</v>
      </c>
      <c r="AX285" s="26" t="s">
        <v>105</v>
      </c>
      <c r="AY285" s="26" t="s">
        <v>105</v>
      </c>
      <c r="AZ285" s="26" t="s">
        <v>80</v>
      </c>
      <c r="BA285" s="26" t="s">
        <v>84</v>
      </c>
      <c r="BB285" s="26" t="s">
        <v>106</v>
      </c>
      <c r="BC285" s="26" t="str">
        <f t="shared" si="91"/>
        <v>C</v>
      </c>
      <c r="BD285" s="26" t="str">
        <f t="shared" ca="1" si="92"/>
        <v>37 Th,5 Bln,11 Hr</v>
      </c>
      <c r="BE285" s="29">
        <f t="shared" ca="1" si="93"/>
        <v>37</v>
      </c>
      <c r="BF285" s="29">
        <f t="shared" ca="1" si="94"/>
        <v>5</v>
      </c>
      <c r="BG285" s="29">
        <f t="shared" ca="1" si="95"/>
        <v>11</v>
      </c>
      <c r="BH285" s="26" t="str">
        <f t="shared" ca="1" si="96"/>
        <v>9 Th,0 Bln,9 Hr</v>
      </c>
      <c r="BI285" s="24">
        <f t="shared" ca="1" si="97"/>
        <v>9</v>
      </c>
      <c r="BJ285" s="24">
        <f t="shared" ca="1" si="98"/>
        <v>0</v>
      </c>
      <c r="BK285" s="26" t="str">
        <f t="shared" ca="1" si="99"/>
        <v>7 Th,10 Bln,23 Hr</v>
      </c>
      <c r="BL285" s="4" t="str">
        <f>VLOOKUP(C285,[1]dbase!$C$3:$AW$827,38,FALSE)</f>
        <v>-</v>
      </c>
    </row>
    <row r="286" spans="1:64" x14ac:dyDescent="0.25">
      <c r="A286" s="24">
        <f t="shared" si="80"/>
        <v>283</v>
      </c>
      <c r="B286" s="31" t="s">
        <v>1374</v>
      </c>
      <c r="C286" s="24">
        <v>885943</v>
      </c>
      <c r="D286" s="24" t="s">
        <v>174</v>
      </c>
      <c r="E286" s="26">
        <v>32191</v>
      </c>
      <c r="F286" s="24" t="s">
        <v>65</v>
      </c>
      <c r="G286" s="24" t="s">
        <v>66</v>
      </c>
      <c r="H286" s="24" t="s">
        <v>133</v>
      </c>
      <c r="I286" s="24" t="s">
        <v>1375</v>
      </c>
      <c r="J286" s="27" t="s">
        <v>1376</v>
      </c>
      <c r="K286" s="24"/>
      <c r="L286" s="24"/>
      <c r="M286" s="24" t="s">
        <v>109</v>
      </c>
      <c r="N286" s="24" t="s">
        <v>726</v>
      </c>
      <c r="O286" s="24"/>
      <c r="P286" s="24" t="s">
        <v>80</v>
      </c>
      <c r="Q286" s="26">
        <v>43374</v>
      </c>
      <c r="R286" s="26">
        <v>43374</v>
      </c>
      <c r="S286" s="26" t="s">
        <v>90</v>
      </c>
      <c r="T286" s="28" t="s">
        <v>302</v>
      </c>
      <c r="U286" s="28" t="s">
        <v>302</v>
      </c>
      <c r="V286" s="26">
        <v>44105</v>
      </c>
      <c r="W286" s="28" t="s">
        <v>303</v>
      </c>
      <c r="X286" s="28" t="s">
        <v>140</v>
      </c>
      <c r="Y286" s="26" t="s">
        <v>78</v>
      </c>
      <c r="Z286" s="29">
        <v>6</v>
      </c>
      <c r="AA286" s="29">
        <v>1</v>
      </c>
      <c r="AB286" s="26">
        <v>44424</v>
      </c>
      <c r="AC286" s="30">
        <v>4500000</v>
      </c>
      <c r="AD286" s="30">
        <v>500000</v>
      </c>
      <c r="AE286" s="30">
        <v>0</v>
      </c>
      <c r="AF286" s="30">
        <v>-31100</v>
      </c>
      <c r="AG286" s="30">
        <f t="shared" si="81"/>
        <v>-31100</v>
      </c>
      <c r="AH286" s="30">
        <v>0</v>
      </c>
      <c r="AI286" s="30">
        <f t="shared" si="82"/>
        <v>4968900</v>
      </c>
      <c r="AJ286" s="30">
        <f t="shared" si="83"/>
        <v>2250000</v>
      </c>
      <c r="AK286" s="30">
        <f t="shared" si="84"/>
        <v>0</v>
      </c>
      <c r="AL286" s="30">
        <f t="shared" si="85"/>
        <v>0</v>
      </c>
      <c r="AM286" s="30">
        <f t="shared" si="86"/>
        <v>0</v>
      </c>
      <c r="AN286" s="30">
        <f t="shared" si="87"/>
        <v>0</v>
      </c>
      <c r="AO286" s="30">
        <f t="shared" si="88"/>
        <v>0</v>
      </c>
      <c r="AP286" s="30">
        <f t="shared" si="89"/>
        <v>2250000</v>
      </c>
      <c r="AQ286" s="30">
        <f t="shared" si="90"/>
        <v>2122100</v>
      </c>
      <c r="AR286" s="26" t="s">
        <v>79</v>
      </c>
      <c r="AS286" s="26" t="s">
        <v>114</v>
      </c>
      <c r="AT286" s="26" t="s">
        <v>115</v>
      </c>
      <c r="AU286" s="26">
        <v>44562</v>
      </c>
      <c r="AV286" s="26" t="s">
        <v>141</v>
      </c>
      <c r="AW286" s="26" t="s">
        <v>80</v>
      </c>
      <c r="AX286" s="26" t="s">
        <v>82</v>
      </c>
      <c r="AY286" s="26" t="s">
        <v>82</v>
      </c>
      <c r="AZ286" s="26" t="s">
        <v>80</v>
      </c>
      <c r="BA286" s="26" t="s">
        <v>84</v>
      </c>
      <c r="BB286" s="26" t="s">
        <v>85</v>
      </c>
      <c r="BC286" s="26" t="str">
        <f t="shared" si="91"/>
        <v>C</v>
      </c>
      <c r="BD286" s="26" t="str">
        <f t="shared" ca="1" si="92"/>
        <v>34 Th,9 Bln,6 Hr</v>
      </c>
      <c r="BE286" s="29">
        <f t="shared" ca="1" si="93"/>
        <v>34</v>
      </c>
      <c r="BF286" s="29">
        <f t="shared" ca="1" si="94"/>
        <v>9</v>
      </c>
      <c r="BG286" s="29">
        <f t="shared" ca="1" si="95"/>
        <v>6</v>
      </c>
      <c r="BH286" s="26" t="str">
        <f t="shared" ca="1" si="96"/>
        <v>4 Th,1 Bln,23 Hr</v>
      </c>
      <c r="BI286" s="24">
        <f t="shared" ca="1" si="97"/>
        <v>4</v>
      </c>
      <c r="BJ286" s="24">
        <f t="shared" ca="1" si="98"/>
        <v>1</v>
      </c>
      <c r="BK286" s="26" t="str">
        <f t="shared" ca="1" si="99"/>
        <v>4 Th,1 Bln,23 Hr</v>
      </c>
      <c r="BL286" s="4" t="str">
        <f>VLOOKUP(C286,[1]dbase!$C$3:$AW$827,38,FALSE)</f>
        <v>H</v>
      </c>
    </row>
    <row r="287" spans="1:64" x14ac:dyDescent="0.25">
      <c r="A287" s="24">
        <f t="shared" si="80"/>
        <v>284</v>
      </c>
      <c r="B287" s="33" t="s">
        <v>1377</v>
      </c>
      <c r="C287" s="24">
        <v>915680</v>
      </c>
      <c r="D287" s="24" t="s">
        <v>239</v>
      </c>
      <c r="E287" s="26">
        <v>33512</v>
      </c>
      <c r="F287" s="24" t="s">
        <v>167</v>
      </c>
      <c r="G287" s="24" t="s">
        <v>66</v>
      </c>
      <c r="H287" s="24" t="s">
        <v>67</v>
      </c>
      <c r="I287" s="24" t="s">
        <v>1378</v>
      </c>
      <c r="J287" s="27"/>
      <c r="K287" s="24"/>
      <c r="L287" s="24"/>
      <c r="M287" s="24" t="s">
        <v>70</v>
      </c>
      <c r="N287" s="24" t="s">
        <v>162</v>
      </c>
      <c r="O287" s="24"/>
      <c r="P287" s="24">
        <v>2014</v>
      </c>
      <c r="Q287" s="26">
        <v>42506</v>
      </c>
      <c r="R287" s="26">
        <v>42751</v>
      </c>
      <c r="S287" s="26" t="s">
        <v>90</v>
      </c>
      <c r="T287" s="28" t="s">
        <v>1379</v>
      </c>
      <c r="U287" s="28" t="s">
        <v>1379</v>
      </c>
      <c r="V287" s="26">
        <v>44760</v>
      </c>
      <c r="W287" s="28" t="s">
        <v>102</v>
      </c>
      <c r="X287" s="28" t="s">
        <v>113</v>
      </c>
      <c r="Y287" s="26" t="s">
        <v>103</v>
      </c>
      <c r="Z287" s="29">
        <v>4</v>
      </c>
      <c r="AA287" s="29">
        <v>4</v>
      </c>
      <c r="AB287" s="26">
        <v>44424</v>
      </c>
      <c r="AC287" s="30">
        <v>6900000</v>
      </c>
      <c r="AD287" s="30">
        <v>766667</v>
      </c>
      <c r="AE287" s="30">
        <v>1089508</v>
      </c>
      <c r="AF287" s="30">
        <v>-262222</v>
      </c>
      <c r="AG287" s="30">
        <f t="shared" si="81"/>
        <v>827286</v>
      </c>
      <c r="AH287" s="30">
        <v>1707365.0000000002</v>
      </c>
      <c r="AI287" s="30">
        <f t="shared" si="82"/>
        <v>10201318</v>
      </c>
      <c r="AJ287" s="30">
        <f t="shared" si="83"/>
        <v>5175000</v>
      </c>
      <c r="AK287" s="30">
        <f t="shared" si="84"/>
        <v>575000.25</v>
      </c>
      <c r="AL287" s="30">
        <f t="shared" si="85"/>
        <v>1089508</v>
      </c>
      <c r="AM287" s="30">
        <f t="shared" si="86"/>
        <v>-262222</v>
      </c>
      <c r="AN287" s="30">
        <f t="shared" si="87"/>
        <v>827286</v>
      </c>
      <c r="AO287" s="30">
        <f t="shared" si="88"/>
        <v>853682.50000000012</v>
      </c>
      <c r="AP287" s="30">
        <f t="shared" si="89"/>
        <v>7430968.75</v>
      </c>
      <c r="AQ287" s="30">
        <f t="shared" si="90"/>
        <v>0</v>
      </c>
      <c r="AR287" s="26" t="s">
        <v>79</v>
      </c>
      <c r="AS287" s="26" t="s">
        <v>80</v>
      </c>
      <c r="AT287" s="26"/>
      <c r="AU287" s="26" t="s">
        <v>80</v>
      </c>
      <c r="AV287" s="26" t="s">
        <v>116</v>
      </c>
      <c r="AW287" s="26" t="s">
        <v>104</v>
      </c>
      <c r="AX287" s="26" t="s">
        <v>105</v>
      </c>
      <c r="AY287" s="26" t="s">
        <v>105</v>
      </c>
      <c r="AZ287" s="26" t="s">
        <v>80</v>
      </c>
      <c r="BA287" s="26" t="s">
        <v>84</v>
      </c>
      <c r="BB287" s="26" t="s">
        <v>106</v>
      </c>
      <c r="BC287" s="26" t="str">
        <f t="shared" si="91"/>
        <v>F</v>
      </c>
      <c r="BD287" s="26" t="str">
        <f t="shared" ca="1" si="92"/>
        <v>31 Th,1 Bln,23 Hr</v>
      </c>
      <c r="BE287" s="29">
        <f t="shared" ca="1" si="93"/>
        <v>31</v>
      </c>
      <c r="BF287" s="29">
        <f t="shared" ca="1" si="94"/>
        <v>1</v>
      </c>
      <c r="BG287" s="29">
        <f t="shared" ca="1" si="95"/>
        <v>23</v>
      </c>
      <c r="BH287" s="26" t="str">
        <f t="shared" ca="1" si="96"/>
        <v>6 Th,6 Bln,8 Hr</v>
      </c>
      <c r="BI287" s="24">
        <f t="shared" ca="1" si="97"/>
        <v>6</v>
      </c>
      <c r="BJ287" s="24">
        <f t="shared" ca="1" si="98"/>
        <v>6</v>
      </c>
      <c r="BK287" s="26" t="str">
        <f t="shared" ca="1" si="99"/>
        <v>5 Th,10 Bln,8 Hr</v>
      </c>
      <c r="BL287" s="4" t="str">
        <f>VLOOKUP(C287,[1]dbase!$C$3:$AW$827,38,FALSE)</f>
        <v>-</v>
      </c>
    </row>
    <row r="288" spans="1:64" x14ac:dyDescent="0.25">
      <c r="A288" s="24">
        <f t="shared" si="80"/>
        <v>285</v>
      </c>
      <c r="B288" s="33" t="s">
        <v>1380</v>
      </c>
      <c r="C288" s="24">
        <v>885496</v>
      </c>
      <c r="D288" s="24" t="s">
        <v>472</v>
      </c>
      <c r="E288" s="26">
        <v>32277</v>
      </c>
      <c r="F288" s="24" t="s">
        <v>167</v>
      </c>
      <c r="G288" s="24" t="s">
        <v>66</v>
      </c>
      <c r="H288" s="24" t="s">
        <v>88</v>
      </c>
      <c r="I288" s="24" t="s">
        <v>1381</v>
      </c>
      <c r="J288" s="27"/>
      <c r="K288" s="24"/>
      <c r="L288" s="24"/>
      <c r="M288" s="24" t="s">
        <v>70</v>
      </c>
      <c r="N288" s="24" t="s">
        <v>813</v>
      </c>
      <c r="O288" s="24" t="s">
        <v>269</v>
      </c>
      <c r="P288" s="24">
        <v>2010</v>
      </c>
      <c r="Q288" s="26">
        <v>40634</v>
      </c>
      <c r="R288" s="26">
        <v>40725</v>
      </c>
      <c r="S288" s="26" t="s">
        <v>90</v>
      </c>
      <c r="T288" s="28" t="s">
        <v>1280</v>
      </c>
      <c r="U288" s="28" t="s">
        <v>1280</v>
      </c>
      <c r="V288" s="26">
        <v>44571</v>
      </c>
      <c r="W288" s="28" t="s">
        <v>334</v>
      </c>
      <c r="X288" s="28" t="s">
        <v>113</v>
      </c>
      <c r="Y288" s="26" t="s">
        <v>78</v>
      </c>
      <c r="Z288" s="29">
        <v>2</v>
      </c>
      <c r="AA288" s="29">
        <v>7</v>
      </c>
      <c r="AB288" s="26">
        <v>44424</v>
      </c>
      <c r="AC288" s="30">
        <v>9900000</v>
      </c>
      <c r="AD288" s="30">
        <v>1100000</v>
      </c>
      <c r="AE288" s="30">
        <v>1266475</v>
      </c>
      <c r="AF288" s="30">
        <v>-367150</v>
      </c>
      <c r="AG288" s="30">
        <f t="shared" si="81"/>
        <v>899325</v>
      </c>
      <c r="AH288" s="30">
        <v>3468750</v>
      </c>
      <c r="AI288" s="30">
        <f t="shared" si="82"/>
        <v>15368075</v>
      </c>
      <c r="AJ288" s="30">
        <f t="shared" si="83"/>
        <v>7425000</v>
      </c>
      <c r="AK288" s="30">
        <f t="shared" si="84"/>
        <v>825000</v>
      </c>
      <c r="AL288" s="30">
        <f t="shared" si="85"/>
        <v>1266475</v>
      </c>
      <c r="AM288" s="30">
        <f t="shared" si="86"/>
        <v>-367150</v>
      </c>
      <c r="AN288" s="30">
        <f t="shared" si="87"/>
        <v>899325</v>
      </c>
      <c r="AO288" s="30">
        <f t="shared" si="88"/>
        <v>1734375</v>
      </c>
      <c r="AP288" s="30">
        <f t="shared" si="89"/>
        <v>10883700</v>
      </c>
      <c r="AQ288" s="30">
        <f t="shared" si="90"/>
        <v>0</v>
      </c>
      <c r="AR288" s="26" t="s">
        <v>79</v>
      </c>
      <c r="AS288" s="26" t="s">
        <v>80</v>
      </c>
      <c r="AT288" s="26"/>
      <c r="AU288" s="26" t="s">
        <v>80</v>
      </c>
      <c r="AV288" s="26" t="s">
        <v>116</v>
      </c>
      <c r="AW288" s="26" t="s">
        <v>210</v>
      </c>
      <c r="AX288" s="26" t="s">
        <v>83</v>
      </c>
      <c r="AY288" s="26" t="s">
        <v>83</v>
      </c>
      <c r="AZ288" s="26" t="s">
        <v>80</v>
      </c>
      <c r="BA288" s="26" t="s">
        <v>84</v>
      </c>
      <c r="BB288" s="26" t="s">
        <v>85</v>
      </c>
      <c r="BC288" s="26" t="str">
        <f t="shared" si="91"/>
        <v>F</v>
      </c>
      <c r="BD288" s="26" t="str">
        <f t="shared" ca="1" si="92"/>
        <v>34 Th,6 Bln,10 Hr</v>
      </c>
      <c r="BE288" s="29">
        <f t="shared" ca="1" si="93"/>
        <v>34</v>
      </c>
      <c r="BF288" s="29">
        <f t="shared" ca="1" si="94"/>
        <v>6</v>
      </c>
      <c r="BG288" s="29">
        <f t="shared" ca="1" si="95"/>
        <v>10</v>
      </c>
      <c r="BH288" s="26" t="str">
        <f t="shared" ca="1" si="96"/>
        <v>11 Th,7 Bln,23 Hr</v>
      </c>
      <c r="BI288" s="24">
        <f t="shared" ca="1" si="97"/>
        <v>11</v>
      </c>
      <c r="BJ288" s="24">
        <f t="shared" ca="1" si="98"/>
        <v>7</v>
      </c>
      <c r="BK288" s="26" t="str">
        <f t="shared" ca="1" si="99"/>
        <v>11 Th,4 Bln,23 Hr</v>
      </c>
      <c r="BL288" s="4" t="str">
        <f>VLOOKUP(C288,[1]dbase!$C$3:$AW$827,38,FALSE)</f>
        <v>-</v>
      </c>
    </row>
    <row r="289" spans="1:64" x14ac:dyDescent="0.25">
      <c r="A289" s="24">
        <f t="shared" si="80"/>
        <v>286</v>
      </c>
      <c r="B289" s="33" t="s">
        <v>1382</v>
      </c>
      <c r="C289" s="24">
        <v>925841</v>
      </c>
      <c r="D289" s="24" t="s">
        <v>377</v>
      </c>
      <c r="E289" s="26">
        <v>33731</v>
      </c>
      <c r="F289" s="24" t="s">
        <v>167</v>
      </c>
      <c r="G289" s="24" t="s">
        <v>532</v>
      </c>
      <c r="H289" s="24" t="s">
        <v>150</v>
      </c>
      <c r="I289" s="24" t="s">
        <v>1383</v>
      </c>
      <c r="J289" s="27" t="s">
        <v>1384</v>
      </c>
      <c r="K289" s="24"/>
      <c r="L289" s="24"/>
      <c r="M289" s="24" t="s">
        <v>70</v>
      </c>
      <c r="N289" s="24" t="s">
        <v>71</v>
      </c>
      <c r="O289" s="24" t="s">
        <v>72</v>
      </c>
      <c r="P289" s="24">
        <v>2018</v>
      </c>
      <c r="Q289" s="26">
        <v>43313</v>
      </c>
      <c r="R289" s="26">
        <v>43525</v>
      </c>
      <c r="S289" s="26" t="s">
        <v>90</v>
      </c>
      <c r="T289" s="28" t="s">
        <v>316</v>
      </c>
      <c r="U289" s="28" t="s">
        <v>316</v>
      </c>
      <c r="V289" s="26">
        <v>44760</v>
      </c>
      <c r="W289" s="28" t="s">
        <v>317</v>
      </c>
      <c r="X289" s="28" t="s">
        <v>113</v>
      </c>
      <c r="Y289" s="26" t="s">
        <v>78</v>
      </c>
      <c r="Z289" s="29">
        <v>5</v>
      </c>
      <c r="AA289" s="29">
        <v>4</v>
      </c>
      <c r="AB289" s="26">
        <v>44424</v>
      </c>
      <c r="AC289" s="30">
        <v>6900000</v>
      </c>
      <c r="AD289" s="30">
        <v>766667</v>
      </c>
      <c r="AE289" s="30">
        <v>169183.33333333302</v>
      </c>
      <c r="AF289" s="30">
        <v>653200</v>
      </c>
      <c r="AG289" s="30">
        <f t="shared" si="81"/>
        <v>822383.33333333302</v>
      </c>
      <c r="AH289" s="30">
        <v>0</v>
      </c>
      <c r="AI289" s="30">
        <f t="shared" si="82"/>
        <v>8489050.3333333321</v>
      </c>
      <c r="AJ289" s="30">
        <f t="shared" si="83"/>
        <v>5175000</v>
      </c>
      <c r="AK289" s="30">
        <f t="shared" si="84"/>
        <v>575000.25</v>
      </c>
      <c r="AL289" s="30">
        <f t="shared" si="85"/>
        <v>169183.33333333302</v>
      </c>
      <c r="AM289" s="30">
        <f t="shared" si="86"/>
        <v>653200</v>
      </c>
      <c r="AN289" s="30">
        <f t="shared" si="87"/>
        <v>822383.33333333302</v>
      </c>
      <c r="AO289" s="30">
        <f t="shared" si="88"/>
        <v>0</v>
      </c>
      <c r="AP289" s="30">
        <f t="shared" si="89"/>
        <v>6572383.583333333</v>
      </c>
      <c r="AQ289" s="30">
        <f t="shared" si="90"/>
        <v>0</v>
      </c>
      <c r="AR289" s="26" t="s">
        <v>79</v>
      </c>
      <c r="AS289" s="26" t="s">
        <v>80</v>
      </c>
      <c r="AT289" s="26"/>
      <c r="AU289" s="26" t="s">
        <v>80</v>
      </c>
      <c r="AV289" s="26" t="s">
        <v>116</v>
      </c>
      <c r="AW289" s="26" t="s">
        <v>95</v>
      </c>
      <c r="AX289" s="26" t="s">
        <v>96</v>
      </c>
      <c r="AY289" s="26" t="s">
        <v>96</v>
      </c>
      <c r="AZ289" s="26" t="s">
        <v>80</v>
      </c>
      <c r="BA289" s="26" t="s">
        <v>84</v>
      </c>
      <c r="BB289" s="26" t="s">
        <v>85</v>
      </c>
      <c r="BC289" s="26" t="str">
        <f t="shared" si="91"/>
        <v>F</v>
      </c>
      <c r="BD289" s="26" t="str">
        <f t="shared" ca="1" si="92"/>
        <v>30 Th,6 Bln,17 Hr</v>
      </c>
      <c r="BE289" s="29">
        <f t="shared" ca="1" si="93"/>
        <v>30</v>
      </c>
      <c r="BF289" s="29">
        <f t="shared" ca="1" si="94"/>
        <v>6</v>
      </c>
      <c r="BG289" s="29">
        <f t="shared" ca="1" si="95"/>
        <v>17</v>
      </c>
      <c r="BH289" s="26" t="str">
        <f t="shared" ca="1" si="96"/>
        <v>4 Th,3 Bln,23 Hr</v>
      </c>
      <c r="BI289" s="24">
        <f t="shared" ca="1" si="97"/>
        <v>4</v>
      </c>
      <c r="BJ289" s="24">
        <f t="shared" ca="1" si="98"/>
        <v>3</v>
      </c>
      <c r="BK289" s="26" t="str">
        <f t="shared" ca="1" si="99"/>
        <v>3 Th,8 Bln,23 Hr</v>
      </c>
      <c r="BL289" s="4" t="str">
        <f>VLOOKUP(C289,[1]dbase!$C$3:$AW$827,38,FALSE)</f>
        <v>-</v>
      </c>
    </row>
    <row r="290" spans="1:64" x14ac:dyDescent="0.25">
      <c r="A290" s="24">
        <f t="shared" si="80"/>
        <v>287</v>
      </c>
      <c r="B290" s="31" t="s">
        <v>1385</v>
      </c>
      <c r="C290" s="24">
        <v>726044</v>
      </c>
      <c r="D290" s="24" t="s">
        <v>174</v>
      </c>
      <c r="E290" s="26">
        <v>26568</v>
      </c>
      <c r="F290" s="24" t="s">
        <v>65</v>
      </c>
      <c r="G290" s="24" t="s">
        <v>66</v>
      </c>
      <c r="H290" s="24" t="s">
        <v>133</v>
      </c>
      <c r="I290" s="24" t="s">
        <v>1386</v>
      </c>
      <c r="J290" s="27" t="s">
        <v>1387</v>
      </c>
      <c r="K290" s="24"/>
      <c r="L290" s="24"/>
      <c r="M290" s="24" t="s">
        <v>99</v>
      </c>
      <c r="N290" s="24" t="s">
        <v>276</v>
      </c>
      <c r="O290" s="24"/>
      <c r="P290" s="24" t="s">
        <v>80</v>
      </c>
      <c r="Q290" s="26">
        <v>43374</v>
      </c>
      <c r="R290" s="26">
        <v>43374</v>
      </c>
      <c r="S290" s="26" t="s">
        <v>90</v>
      </c>
      <c r="T290" s="28" t="s">
        <v>470</v>
      </c>
      <c r="U290" s="28" t="s">
        <v>470</v>
      </c>
      <c r="V290" s="26">
        <v>44105</v>
      </c>
      <c r="W290" s="28" t="s">
        <v>139</v>
      </c>
      <c r="X290" s="28" t="s">
        <v>140</v>
      </c>
      <c r="Y290" s="26" t="s">
        <v>78</v>
      </c>
      <c r="Z290" s="29">
        <v>6</v>
      </c>
      <c r="AA290" s="29">
        <v>2</v>
      </c>
      <c r="AB290" s="26">
        <v>44424</v>
      </c>
      <c r="AC290" s="30">
        <v>4900000</v>
      </c>
      <c r="AD290" s="30">
        <v>544444</v>
      </c>
      <c r="AE290" s="30">
        <v>0</v>
      </c>
      <c r="AF290" s="30">
        <v>1952119.9722222229</v>
      </c>
      <c r="AG290" s="30">
        <f t="shared" si="81"/>
        <v>1952119.9722222229</v>
      </c>
      <c r="AH290" s="30">
        <v>0</v>
      </c>
      <c r="AI290" s="30">
        <f t="shared" si="82"/>
        <v>7396563.9722222229</v>
      </c>
      <c r="AJ290" s="30">
        <f t="shared" si="83"/>
        <v>2450000</v>
      </c>
      <c r="AK290" s="30">
        <f t="shared" si="84"/>
        <v>0</v>
      </c>
      <c r="AL290" s="30">
        <f t="shared" si="85"/>
        <v>0</v>
      </c>
      <c r="AM290" s="30">
        <f t="shared" si="86"/>
        <v>0</v>
      </c>
      <c r="AN290" s="30">
        <f t="shared" si="87"/>
        <v>0</v>
      </c>
      <c r="AO290" s="30">
        <f t="shared" si="88"/>
        <v>0</v>
      </c>
      <c r="AP290" s="30">
        <f t="shared" si="89"/>
        <v>2450000</v>
      </c>
      <c r="AQ290" s="30">
        <f t="shared" si="90"/>
        <v>1922100</v>
      </c>
      <c r="AR290" s="26" t="s">
        <v>79</v>
      </c>
      <c r="AS290" s="26" t="s">
        <v>114</v>
      </c>
      <c r="AT290" s="26"/>
      <c r="AU290" s="26">
        <v>44516</v>
      </c>
      <c r="AV290" s="26" t="s">
        <v>141</v>
      </c>
      <c r="AW290" s="26" t="s">
        <v>80</v>
      </c>
      <c r="AX290" s="26" t="s">
        <v>82</v>
      </c>
      <c r="AY290" s="26" t="s">
        <v>82</v>
      </c>
      <c r="AZ290" s="26" t="s">
        <v>80</v>
      </c>
      <c r="BA290" s="26" t="s">
        <v>84</v>
      </c>
      <c r="BB290" s="26" t="s">
        <v>106</v>
      </c>
      <c r="BC290" s="26" t="str">
        <f t="shared" si="91"/>
        <v>C</v>
      </c>
      <c r="BD290" s="26" t="str">
        <f t="shared" ca="1" si="92"/>
        <v>50 Th,1 Bln,29 Hr</v>
      </c>
      <c r="BE290" s="29">
        <f t="shared" ca="1" si="93"/>
        <v>50</v>
      </c>
      <c r="BF290" s="29">
        <f t="shared" ca="1" si="94"/>
        <v>1</v>
      </c>
      <c r="BG290" s="29">
        <f t="shared" ca="1" si="95"/>
        <v>29</v>
      </c>
      <c r="BH290" s="26" t="str">
        <f t="shared" ca="1" si="96"/>
        <v>4 Th,1 Bln,23 Hr</v>
      </c>
      <c r="BI290" s="24">
        <f t="shared" ca="1" si="97"/>
        <v>4</v>
      </c>
      <c r="BJ290" s="24">
        <f t="shared" ca="1" si="98"/>
        <v>1</v>
      </c>
      <c r="BK290" s="26" t="str">
        <f t="shared" ca="1" si="99"/>
        <v>4 Th,1 Bln,23 Hr</v>
      </c>
      <c r="BL290" s="4" t="str">
        <f>VLOOKUP(C290,[1]dbase!$C$3:$AW$827,38,FALSE)</f>
        <v>H</v>
      </c>
    </row>
    <row r="291" spans="1:64" x14ac:dyDescent="0.25">
      <c r="A291" s="24">
        <f t="shared" si="80"/>
        <v>288</v>
      </c>
      <c r="B291" s="31" t="s">
        <v>1388</v>
      </c>
      <c r="C291" s="24">
        <v>766065</v>
      </c>
      <c r="D291" s="24" t="s">
        <v>174</v>
      </c>
      <c r="E291" s="26">
        <v>27977</v>
      </c>
      <c r="F291" s="24" t="s">
        <v>65</v>
      </c>
      <c r="G291" s="24" t="s">
        <v>66</v>
      </c>
      <c r="H291" s="24" t="s">
        <v>88</v>
      </c>
      <c r="I291" s="24" t="s">
        <v>1389</v>
      </c>
      <c r="J291" s="27" t="s">
        <v>1390</v>
      </c>
      <c r="K291" s="24"/>
      <c r="L291" s="24"/>
      <c r="M291" s="24" t="s">
        <v>109</v>
      </c>
      <c r="N291" s="24" t="s">
        <v>203</v>
      </c>
      <c r="O291" s="24"/>
      <c r="P291" s="24" t="s">
        <v>80</v>
      </c>
      <c r="Q291" s="26">
        <v>43374</v>
      </c>
      <c r="R291" s="26">
        <v>43374</v>
      </c>
      <c r="S291" s="26" t="s">
        <v>90</v>
      </c>
      <c r="T291" s="28" t="s">
        <v>261</v>
      </c>
      <c r="U291" s="28" t="s">
        <v>261</v>
      </c>
      <c r="V291" s="26">
        <v>44105</v>
      </c>
      <c r="W291" s="28" t="s">
        <v>139</v>
      </c>
      <c r="X291" s="28" t="s">
        <v>140</v>
      </c>
      <c r="Y291" s="26" t="s">
        <v>78</v>
      </c>
      <c r="Z291" s="29">
        <v>6</v>
      </c>
      <c r="AA291" s="29">
        <v>1</v>
      </c>
      <c r="AB291" s="26">
        <v>44424</v>
      </c>
      <c r="AC291" s="30">
        <v>4500000</v>
      </c>
      <c r="AD291" s="30">
        <v>500000</v>
      </c>
      <c r="AE291" s="30">
        <v>0</v>
      </c>
      <c r="AF291" s="30">
        <v>69400</v>
      </c>
      <c r="AG291" s="30">
        <f t="shared" si="81"/>
        <v>69400</v>
      </c>
      <c r="AH291" s="30">
        <v>0</v>
      </c>
      <c r="AI291" s="30">
        <f t="shared" si="82"/>
        <v>5069400</v>
      </c>
      <c r="AJ291" s="30">
        <f t="shared" si="83"/>
        <v>3375000</v>
      </c>
      <c r="AK291" s="30">
        <f t="shared" si="84"/>
        <v>375000</v>
      </c>
      <c r="AL291" s="30">
        <f t="shared" si="85"/>
        <v>0</v>
      </c>
      <c r="AM291" s="30">
        <f t="shared" si="86"/>
        <v>69400</v>
      </c>
      <c r="AN291" s="30">
        <f t="shared" si="87"/>
        <v>69400</v>
      </c>
      <c r="AO291" s="30">
        <f t="shared" si="88"/>
        <v>0</v>
      </c>
      <c r="AP291" s="30">
        <f t="shared" si="89"/>
        <v>3819400</v>
      </c>
      <c r="AQ291" s="30">
        <f t="shared" si="90"/>
        <v>552700</v>
      </c>
      <c r="AR291" s="26" t="s">
        <v>79</v>
      </c>
      <c r="AS291" s="26" t="s">
        <v>80</v>
      </c>
      <c r="AT291" s="26"/>
      <c r="AU291" s="26" t="s">
        <v>80</v>
      </c>
      <c r="AV291" s="26" t="s">
        <v>141</v>
      </c>
      <c r="AW291" s="26" t="s">
        <v>80</v>
      </c>
      <c r="AX291" s="26" t="s">
        <v>82</v>
      </c>
      <c r="AY291" s="26" t="s">
        <v>82</v>
      </c>
      <c r="AZ291" s="26" t="s">
        <v>80</v>
      </c>
      <c r="BA291" s="26" t="s">
        <v>84</v>
      </c>
      <c r="BB291" s="26" t="s">
        <v>85</v>
      </c>
      <c r="BC291" s="26" t="str">
        <f t="shared" si="91"/>
        <v>C</v>
      </c>
      <c r="BD291" s="26" t="str">
        <f t="shared" ca="1" si="92"/>
        <v>46 Th,3 Bln,19 Hr</v>
      </c>
      <c r="BE291" s="29">
        <f t="shared" ca="1" si="93"/>
        <v>46</v>
      </c>
      <c r="BF291" s="29">
        <f t="shared" ca="1" si="94"/>
        <v>3</v>
      </c>
      <c r="BG291" s="29">
        <f t="shared" ca="1" si="95"/>
        <v>19</v>
      </c>
      <c r="BH291" s="26" t="str">
        <f t="shared" ca="1" si="96"/>
        <v>4 Th,1 Bln,23 Hr</v>
      </c>
      <c r="BI291" s="24">
        <f t="shared" ca="1" si="97"/>
        <v>4</v>
      </c>
      <c r="BJ291" s="24">
        <f t="shared" ca="1" si="98"/>
        <v>1</v>
      </c>
      <c r="BK291" s="26" t="str">
        <f t="shared" ca="1" si="99"/>
        <v>4 Th,1 Bln,23 Hr</v>
      </c>
      <c r="BL291" s="4" t="str">
        <f>VLOOKUP(C291,[1]dbase!$C$3:$AW$827,38,FALSE)</f>
        <v>-</v>
      </c>
    </row>
    <row r="292" spans="1:64" x14ac:dyDescent="0.25">
      <c r="A292" s="24">
        <f t="shared" si="80"/>
        <v>289</v>
      </c>
      <c r="B292" s="31" t="s">
        <v>1391</v>
      </c>
      <c r="C292" s="24">
        <v>845507</v>
      </c>
      <c r="D292" s="24" t="s">
        <v>947</v>
      </c>
      <c r="E292" s="26">
        <v>30950</v>
      </c>
      <c r="F292" s="24" t="s">
        <v>65</v>
      </c>
      <c r="G292" s="24" t="s">
        <v>66</v>
      </c>
      <c r="H292" s="24" t="s">
        <v>88</v>
      </c>
      <c r="I292" s="24" t="s">
        <v>1392</v>
      </c>
      <c r="J292" s="27"/>
      <c r="K292" s="24"/>
      <c r="L292" s="24"/>
      <c r="M292" s="24" t="s">
        <v>70</v>
      </c>
      <c r="N292" s="24" t="s">
        <v>254</v>
      </c>
      <c r="O292" s="24" t="s">
        <v>1393</v>
      </c>
      <c r="P292" s="24">
        <v>2006</v>
      </c>
      <c r="Q292" s="26">
        <v>40725</v>
      </c>
      <c r="R292" s="26">
        <v>40817</v>
      </c>
      <c r="S292" s="26" t="s">
        <v>90</v>
      </c>
      <c r="T292" s="28" t="s">
        <v>1394</v>
      </c>
      <c r="U292" s="28" t="s">
        <v>1394</v>
      </c>
      <c r="V292" s="26">
        <v>44562</v>
      </c>
      <c r="W292" s="28" t="s">
        <v>334</v>
      </c>
      <c r="X292" s="28" t="s">
        <v>93</v>
      </c>
      <c r="Y292" s="26" t="s">
        <v>78</v>
      </c>
      <c r="Z292" s="29">
        <v>2</v>
      </c>
      <c r="AA292" s="29">
        <v>6</v>
      </c>
      <c r="AB292" s="26">
        <v>44424</v>
      </c>
      <c r="AC292" s="30">
        <v>8900000</v>
      </c>
      <c r="AD292" s="30">
        <v>988889</v>
      </c>
      <c r="AE292" s="30">
        <v>387911.11111111194</v>
      </c>
      <c r="AF292" s="30">
        <v>-530235</v>
      </c>
      <c r="AG292" s="30">
        <f t="shared" si="81"/>
        <v>-142323.88888888806</v>
      </c>
      <c r="AH292" s="30">
        <v>3468750</v>
      </c>
      <c r="AI292" s="30">
        <f t="shared" si="82"/>
        <v>13215315.111111112</v>
      </c>
      <c r="AJ292" s="30">
        <f t="shared" si="83"/>
        <v>6675000</v>
      </c>
      <c r="AK292" s="30">
        <f t="shared" si="84"/>
        <v>741666.75</v>
      </c>
      <c r="AL292" s="30">
        <f t="shared" si="85"/>
        <v>387911.11111111194</v>
      </c>
      <c r="AM292" s="30">
        <f t="shared" si="86"/>
        <v>-530235</v>
      </c>
      <c r="AN292" s="30">
        <f t="shared" si="87"/>
        <v>-142323.88888888806</v>
      </c>
      <c r="AO292" s="30">
        <f t="shared" si="88"/>
        <v>1734375</v>
      </c>
      <c r="AP292" s="30">
        <f t="shared" si="89"/>
        <v>9008717.8611111119</v>
      </c>
      <c r="AQ292" s="30">
        <f t="shared" si="90"/>
        <v>0</v>
      </c>
      <c r="AR292" s="26" t="s">
        <v>79</v>
      </c>
      <c r="AS292" s="26" t="s">
        <v>80</v>
      </c>
      <c r="AT292" s="26"/>
      <c r="AU292" s="26" t="s">
        <v>80</v>
      </c>
      <c r="AV292" s="26" t="s">
        <v>94</v>
      </c>
      <c r="AW292" s="26" t="s">
        <v>210</v>
      </c>
      <c r="AX292" s="26" t="s">
        <v>83</v>
      </c>
      <c r="AY292" s="26" t="s">
        <v>83</v>
      </c>
      <c r="AZ292" s="26" t="s">
        <v>80</v>
      </c>
      <c r="BA292" s="26" t="s">
        <v>84</v>
      </c>
      <c r="BB292" s="26" t="s">
        <v>85</v>
      </c>
      <c r="BC292" s="26" t="str">
        <f t="shared" si="91"/>
        <v>F</v>
      </c>
      <c r="BD292" s="26" t="str">
        <f t="shared" ca="1" si="92"/>
        <v>38 Th,1 Bln,30 Hr</v>
      </c>
      <c r="BE292" s="29">
        <f t="shared" ca="1" si="93"/>
        <v>38</v>
      </c>
      <c r="BF292" s="29">
        <f t="shared" ca="1" si="94"/>
        <v>1</v>
      </c>
      <c r="BG292" s="29">
        <f t="shared" ca="1" si="95"/>
        <v>30</v>
      </c>
      <c r="BH292" s="26" t="str">
        <f t="shared" ca="1" si="96"/>
        <v>11 Th,4 Bln,23 Hr</v>
      </c>
      <c r="BI292" s="24">
        <f t="shared" ca="1" si="97"/>
        <v>11</v>
      </c>
      <c r="BJ292" s="24">
        <f t="shared" ca="1" si="98"/>
        <v>4</v>
      </c>
      <c r="BK292" s="26" t="str">
        <f t="shared" ca="1" si="99"/>
        <v>11 Th,1 Bln,23 Hr</v>
      </c>
      <c r="BL292" s="4" t="str">
        <f>VLOOKUP(C292,[1]dbase!$C$3:$AW$827,38,FALSE)</f>
        <v>-</v>
      </c>
    </row>
    <row r="293" spans="1:64" x14ac:dyDescent="0.25">
      <c r="A293" s="24">
        <f t="shared" si="80"/>
        <v>290</v>
      </c>
      <c r="B293" s="31" t="s">
        <v>1395</v>
      </c>
      <c r="C293" s="24">
        <v>694858</v>
      </c>
      <c r="D293" s="24" t="s">
        <v>539</v>
      </c>
      <c r="E293" s="26">
        <v>25505</v>
      </c>
      <c r="F293" s="24" t="s">
        <v>65</v>
      </c>
      <c r="G293" s="24" t="s">
        <v>66</v>
      </c>
      <c r="H293" s="24" t="s">
        <v>88</v>
      </c>
      <c r="I293" s="24" t="s">
        <v>1396</v>
      </c>
      <c r="J293" s="27" t="s">
        <v>1397</v>
      </c>
      <c r="K293" s="24"/>
      <c r="L293" s="24"/>
      <c r="M293" s="24" t="s">
        <v>109</v>
      </c>
      <c r="N293" s="24" t="s">
        <v>120</v>
      </c>
      <c r="O293" s="24"/>
      <c r="P293" s="24">
        <v>1990</v>
      </c>
      <c r="Q293" s="26">
        <v>33178</v>
      </c>
      <c r="R293" s="26">
        <v>33543</v>
      </c>
      <c r="S293" s="26" t="s">
        <v>90</v>
      </c>
      <c r="T293" s="28" t="s">
        <v>1398</v>
      </c>
      <c r="U293" s="28" t="s">
        <v>1398</v>
      </c>
      <c r="V293" s="26" t="s">
        <v>80</v>
      </c>
      <c r="W293" s="28" t="s">
        <v>122</v>
      </c>
      <c r="X293" s="28" t="s">
        <v>123</v>
      </c>
      <c r="Y293" s="26" t="s">
        <v>78</v>
      </c>
      <c r="Z293" s="29">
        <v>4</v>
      </c>
      <c r="AA293" s="29">
        <v>4</v>
      </c>
      <c r="AB293" s="26">
        <v>44424</v>
      </c>
      <c r="AC293" s="30">
        <v>6900000</v>
      </c>
      <c r="AD293" s="30">
        <v>766667</v>
      </c>
      <c r="AE293" s="30">
        <v>594883.33333333302</v>
      </c>
      <c r="AF293" s="30">
        <v>-377770</v>
      </c>
      <c r="AG293" s="30">
        <f t="shared" si="81"/>
        <v>217113.33333333302</v>
      </c>
      <c r="AH293" s="30">
        <v>2079770</v>
      </c>
      <c r="AI293" s="30">
        <f t="shared" si="82"/>
        <v>9963550.3333333321</v>
      </c>
      <c r="AJ293" s="30">
        <f t="shared" si="83"/>
        <v>3450000</v>
      </c>
      <c r="AK293" s="30">
        <f t="shared" si="84"/>
        <v>0</v>
      </c>
      <c r="AL293" s="30">
        <f t="shared" si="85"/>
        <v>0</v>
      </c>
      <c r="AM293" s="30">
        <f t="shared" si="86"/>
        <v>0</v>
      </c>
      <c r="AN293" s="30">
        <f t="shared" si="87"/>
        <v>0</v>
      </c>
      <c r="AO293" s="30">
        <f t="shared" si="88"/>
        <v>0</v>
      </c>
      <c r="AP293" s="30">
        <f t="shared" si="89"/>
        <v>3450000</v>
      </c>
      <c r="AQ293" s="30">
        <f t="shared" si="90"/>
        <v>922100</v>
      </c>
      <c r="AR293" s="26" t="s">
        <v>79</v>
      </c>
      <c r="AS293" s="26" t="s">
        <v>114</v>
      </c>
      <c r="AT293" s="26" t="s">
        <v>115</v>
      </c>
      <c r="AU293" s="26">
        <v>44562</v>
      </c>
      <c r="AV293" s="26" t="s">
        <v>124</v>
      </c>
      <c r="AW293" s="26" t="s">
        <v>80</v>
      </c>
      <c r="AX293" s="26" t="s">
        <v>83</v>
      </c>
      <c r="AY293" s="26" t="s">
        <v>83</v>
      </c>
      <c r="AZ293" s="26" t="s">
        <v>125</v>
      </c>
      <c r="BA293" s="26" t="s">
        <v>84</v>
      </c>
      <c r="BB293" s="26" t="s">
        <v>85</v>
      </c>
      <c r="BC293" s="26" t="str">
        <f t="shared" si="91"/>
        <v>C</v>
      </c>
      <c r="BD293" s="26" t="str">
        <f t="shared" ca="1" si="92"/>
        <v>53 Th,0 Bln,26 Hr</v>
      </c>
      <c r="BE293" s="29">
        <f t="shared" ca="1" si="93"/>
        <v>53</v>
      </c>
      <c r="BF293" s="29">
        <f t="shared" ca="1" si="94"/>
        <v>0</v>
      </c>
      <c r="BG293" s="29">
        <f t="shared" ca="1" si="95"/>
        <v>26</v>
      </c>
      <c r="BH293" s="26" t="str">
        <f t="shared" ca="1" si="96"/>
        <v>32 Th,0 Bln,23 Hr</v>
      </c>
      <c r="BI293" s="24">
        <f t="shared" ca="1" si="97"/>
        <v>32</v>
      </c>
      <c r="BJ293" s="24">
        <f t="shared" ca="1" si="98"/>
        <v>0</v>
      </c>
      <c r="BK293" s="26" t="str">
        <f t="shared" ca="1" si="99"/>
        <v>31 Th,0 Bln,23 Hr</v>
      </c>
      <c r="BL293" s="4" t="str">
        <f>VLOOKUP(C293,[1]dbase!$C$3:$AW$827,38,FALSE)</f>
        <v>H</v>
      </c>
    </row>
    <row r="294" spans="1:64" x14ac:dyDescent="0.25">
      <c r="A294" s="24">
        <f t="shared" si="80"/>
        <v>291</v>
      </c>
      <c r="B294" s="31" t="s">
        <v>1399</v>
      </c>
      <c r="C294" s="24">
        <v>945779</v>
      </c>
      <c r="D294" s="24" t="s">
        <v>652</v>
      </c>
      <c r="E294" s="26">
        <v>34599</v>
      </c>
      <c r="F294" s="24" t="s">
        <v>167</v>
      </c>
      <c r="G294" s="24" t="s">
        <v>66</v>
      </c>
      <c r="H294" s="24" t="s">
        <v>228</v>
      </c>
      <c r="I294" s="24" t="s">
        <v>1400</v>
      </c>
      <c r="J294" s="27" t="s">
        <v>1401</v>
      </c>
      <c r="K294" s="24"/>
      <c r="L294" s="24"/>
      <c r="M294" s="24" t="s">
        <v>70</v>
      </c>
      <c r="N294" s="24" t="s">
        <v>234</v>
      </c>
      <c r="O294" s="24" t="s">
        <v>1141</v>
      </c>
      <c r="P294" s="24">
        <v>2017</v>
      </c>
      <c r="Q294" s="26">
        <v>43088</v>
      </c>
      <c r="R294" s="26">
        <v>43313</v>
      </c>
      <c r="S294" s="26" t="s">
        <v>90</v>
      </c>
      <c r="T294" s="28" t="s">
        <v>1402</v>
      </c>
      <c r="U294" s="28" t="s">
        <v>1402</v>
      </c>
      <c r="V294" s="26">
        <v>44393</v>
      </c>
      <c r="W294" s="28" t="s">
        <v>1403</v>
      </c>
      <c r="X294" s="28" t="s">
        <v>655</v>
      </c>
      <c r="Y294" s="26" t="s">
        <v>103</v>
      </c>
      <c r="Z294" s="29">
        <v>5</v>
      </c>
      <c r="AA294" s="29">
        <v>4</v>
      </c>
      <c r="AB294" s="26">
        <v>44424</v>
      </c>
      <c r="AC294" s="30">
        <v>6900000</v>
      </c>
      <c r="AD294" s="30">
        <v>766667</v>
      </c>
      <c r="AE294" s="30">
        <v>442183.33333333302</v>
      </c>
      <c r="AF294" s="30">
        <v>653200</v>
      </c>
      <c r="AG294" s="30">
        <f t="shared" si="81"/>
        <v>1095383.333333333</v>
      </c>
      <c r="AH294" s="30">
        <v>0</v>
      </c>
      <c r="AI294" s="30">
        <f t="shared" si="82"/>
        <v>8762050.3333333321</v>
      </c>
      <c r="AJ294" s="30">
        <f t="shared" si="83"/>
        <v>5175000</v>
      </c>
      <c r="AK294" s="30">
        <f t="shared" si="84"/>
        <v>575000.25</v>
      </c>
      <c r="AL294" s="30">
        <f t="shared" si="85"/>
        <v>442183.33333333302</v>
      </c>
      <c r="AM294" s="30">
        <f t="shared" si="86"/>
        <v>653200</v>
      </c>
      <c r="AN294" s="30">
        <f t="shared" si="87"/>
        <v>1095383.333333333</v>
      </c>
      <c r="AO294" s="30">
        <f t="shared" si="88"/>
        <v>0</v>
      </c>
      <c r="AP294" s="30">
        <f t="shared" si="89"/>
        <v>6845383.583333333</v>
      </c>
      <c r="AQ294" s="30">
        <f t="shared" si="90"/>
        <v>0</v>
      </c>
      <c r="AR294" s="26" t="s">
        <v>79</v>
      </c>
      <c r="AS294" s="26" t="s">
        <v>80</v>
      </c>
      <c r="AT294" s="26"/>
      <c r="AU294" s="26" t="s">
        <v>80</v>
      </c>
      <c r="AV294" s="26" t="s">
        <v>656</v>
      </c>
      <c r="AW294" s="26" t="s">
        <v>80</v>
      </c>
      <c r="AX294" s="26" t="s">
        <v>105</v>
      </c>
      <c r="AY294" s="26" t="s">
        <v>105</v>
      </c>
      <c r="AZ294" s="26" t="s">
        <v>80</v>
      </c>
      <c r="BA294" s="26" t="s">
        <v>84</v>
      </c>
      <c r="BB294" s="26" t="s">
        <v>106</v>
      </c>
      <c r="BC294" s="26" t="str">
        <f t="shared" si="91"/>
        <v>F</v>
      </c>
      <c r="BD294" s="26" t="str">
        <f t="shared" ca="1" si="92"/>
        <v>28 Th,2 Bln,2 Hr</v>
      </c>
      <c r="BE294" s="29">
        <f t="shared" ca="1" si="93"/>
        <v>28</v>
      </c>
      <c r="BF294" s="29">
        <f t="shared" ca="1" si="94"/>
        <v>2</v>
      </c>
      <c r="BG294" s="29">
        <f t="shared" ca="1" si="95"/>
        <v>2</v>
      </c>
      <c r="BH294" s="26" t="str">
        <f t="shared" ca="1" si="96"/>
        <v>4 Th,11 Bln,5 Hr</v>
      </c>
      <c r="BI294" s="24">
        <f t="shared" ca="1" si="97"/>
        <v>4</v>
      </c>
      <c r="BJ294" s="24">
        <f t="shared" ca="1" si="98"/>
        <v>11</v>
      </c>
      <c r="BK294" s="26" t="str">
        <f t="shared" ca="1" si="99"/>
        <v>4 Th,3 Bln,23 Hr</v>
      </c>
      <c r="BL294" s="4" t="str">
        <f>VLOOKUP(C294,[1]dbase!$C$3:$AW$827,38,FALSE)</f>
        <v>-</v>
      </c>
    </row>
    <row r="295" spans="1:64" x14ac:dyDescent="0.25">
      <c r="A295" s="24">
        <f t="shared" si="80"/>
        <v>292</v>
      </c>
      <c r="B295" s="31" t="s">
        <v>1404</v>
      </c>
      <c r="C295" s="24">
        <v>745561</v>
      </c>
      <c r="D295" s="24" t="s">
        <v>1405</v>
      </c>
      <c r="E295" s="26">
        <v>27195</v>
      </c>
      <c r="F295" s="24" t="s">
        <v>65</v>
      </c>
      <c r="G295" s="24" t="s">
        <v>66</v>
      </c>
      <c r="H295" s="24" t="s">
        <v>88</v>
      </c>
      <c r="I295" s="24" t="s">
        <v>1406</v>
      </c>
      <c r="J295" s="27"/>
      <c r="K295" s="24"/>
      <c r="L295" s="24"/>
      <c r="M295" s="24" t="s">
        <v>109</v>
      </c>
      <c r="N295" s="24" t="s">
        <v>203</v>
      </c>
      <c r="O295" s="24"/>
      <c r="P295" s="24" t="s">
        <v>1407</v>
      </c>
      <c r="Q295" s="26">
        <v>41579</v>
      </c>
      <c r="R295" s="26">
        <v>41989</v>
      </c>
      <c r="S295" s="26" t="s">
        <v>90</v>
      </c>
      <c r="T295" s="28" t="s">
        <v>1408</v>
      </c>
      <c r="U295" s="28" t="s">
        <v>1408</v>
      </c>
      <c r="V295" s="26" t="s">
        <v>80</v>
      </c>
      <c r="W295" s="28" t="s">
        <v>1409</v>
      </c>
      <c r="X295" s="28" t="s">
        <v>113</v>
      </c>
      <c r="Y295" s="26" t="s">
        <v>78</v>
      </c>
      <c r="Z295" s="29">
        <v>6</v>
      </c>
      <c r="AA295" s="29">
        <v>2</v>
      </c>
      <c r="AB295" s="26">
        <v>44424</v>
      </c>
      <c r="AC295" s="30">
        <v>4900000</v>
      </c>
      <c r="AD295" s="30">
        <v>544444</v>
      </c>
      <c r="AE295" s="30">
        <v>254655.55555555597</v>
      </c>
      <c r="AF295" s="30">
        <v>152000</v>
      </c>
      <c r="AG295" s="30">
        <f t="shared" si="81"/>
        <v>406655.55555555597</v>
      </c>
      <c r="AH295" s="30">
        <v>0</v>
      </c>
      <c r="AI295" s="30">
        <f t="shared" si="82"/>
        <v>5851099.555555556</v>
      </c>
      <c r="AJ295" s="30">
        <f t="shared" si="83"/>
        <v>2450000</v>
      </c>
      <c r="AK295" s="30">
        <f t="shared" si="84"/>
        <v>0</v>
      </c>
      <c r="AL295" s="30">
        <f t="shared" si="85"/>
        <v>0</v>
      </c>
      <c r="AM295" s="30">
        <f t="shared" si="86"/>
        <v>0</v>
      </c>
      <c r="AN295" s="30">
        <f t="shared" si="87"/>
        <v>0</v>
      </c>
      <c r="AO295" s="30">
        <f t="shared" si="88"/>
        <v>0</v>
      </c>
      <c r="AP295" s="30">
        <f t="shared" si="89"/>
        <v>2450000</v>
      </c>
      <c r="AQ295" s="30">
        <f t="shared" si="90"/>
        <v>1922100</v>
      </c>
      <c r="AR295" s="26" t="s">
        <v>79</v>
      </c>
      <c r="AS295" s="26" t="s">
        <v>114</v>
      </c>
      <c r="AT295" s="26" t="s">
        <v>115</v>
      </c>
      <c r="AU295" s="26">
        <v>44562</v>
      </c>
      <c r="AV295" s="26" t="s">
        <v>116</v>
      </c>
      <c r="AW295" s="26" t="s">
        <v>210</v>
      </c>
      <c r="AX295" s="26" t="s">
        <v>83</v>
      </c>
      <c r="AY295" s="26" t="s">
        <v>83</v>
      </c>
      <c r="AZ295" s="26" t="s">
        <v>80</v>
      </c>
      <c r="BA295" s="26" t="s">
        <v>84</v>
      </c>
      <c r="BB295" s="26" t="s">
        <v>85</v>
      </c>
      <c r="BC295" s="26" t="str">
        <f t="shared" si="91"/>
        <v>C</v>
      </c>
      <c r="BD295" s="26" t="str">
        <f t="shared" ca="1" si="92"/>
        <v>48 Th,5 Bln,9 Hr</v>
      </c>
      <c r="BE295" s="29">
        <f t="shared" ca="1" si="93"/>
        <v>48</v>
      </c>
      <c r="BF295" s="29">
        <f t="shared" ca="1" si="94"/>
        <v>5</v>
      </c>
      <c r="BG295" s="29">
        <f t="shared" ca="1" si="95"/>
        <v>9</v>
      </c>
      <c r="BH295" s="26" t="str">
        <f t="shared" ca="1" si="96"/>
        <v>9 Th,0 Bln,23 Hr</v>
      </c>
      <c r="BI295" s="24">
        <f t="shared" ca="1" si="97"/>
        <v>9</v>
      </c>
      <c r="BJ295" s="24">
        <f t="shared" ca="1" si="98"/>
        <v>0</v>
      </c>
      <c r="BK295" s="26" t="str">
        <f t="shared" ca="1" si="99"/>
        <v>7 Th,11 Bln,8 Hr</v>
      </c>
      <c r="BL295" s="4" t="str">
        <f>VLOOKUP(C295,[1]dbase!$C$3:$AW$827,38,FALSE)</f>
        <v>H</v>
      </c>
    </row>
    <row r="296" spans="1:64" x14ac:dyDescent="0.25">
      <c r="A296" s="24">
        <f t="shared" si="80"/>
        <v>293</v>
      </c>
      <c r="B296" s="31" t="s">
        <v>1410</v>
      </c>
      <c r="C296" s="24">
        <v>906247</v>
      </c>
      <c r="D296" s="24" t="s">
        <v>174</v>
      </c>
      <c r="E296" s="26">
        <v>33141</v>
      </c>
      <c r="F296" s="24" t="s">
        <v>65</v>
      </c>
      <c r="G296" s="24" t="s">
        <v>66</v>
      </c>
      <c r="H296" s="24" t="s">
        <v>67</v>
      </c>
      <c r="I296" s="24" t="s">
        <v>1411</v>
      </c>
      <c r="J296" s="27" t="s">
        <v>1412</v>
      </c>
      <c r="K296" s="24"/>
      <c r="L296" s="24"/>
      <c r="M296" s="24" t="s">
        <v>109</v>
      </c>
      <c r="N296" s="24" t="s">
        <v>1413</v>
      </c>
      <c r="O296" s="24"/>
      <c r="P296" s="24" t="s">
        <v>80</v>
      </c>
      <c r="Q296" s="26">
        <v>43374</v>
      </c>
      <c r="R296" s="26">
        <v>43374</v>
      </c>
      <c r="S296" s="26" t="s">
        <v>90</v>
      </c>
      <c r="T296" s="28" t="s">
        <v>248</v>
      </c>
      <c r="U296" s="28" t="s">
        <v>248</v>
      </c>
      <c r="V296" s="26">
        <v>44105</v>
      </c>
      <c r="W296" s="28" t="s">
        <v>249</v>
      </c>
      <c r="X296" s="28" t="s">
        <v>140</v>
      </c>
      <c r="Y296" s="26" t="s">
        <v>78</v>
      </c>
      <c r="Z296" s="29">
        <v>6</v>
      </c>
      <c r="AA296" s="29">
        <v>1</v>
      </c>
      <c r="AB296" s="26">
        <v>44424</v>
      </c>
      <c r="AC296" s="30">
        <v>4500000</v>
      </c>
      <c r="AD296" s="30">
        <v>500000</v>
      </c>
      <c r="AE296" s="30">
        <v>0</v>
      </c>
      <c r="AF296" s="30">
        <v>69025.416666666977</v>
      </c>
      <c r="AG296" s="30">
        <f t="shared" si="81"/>
        <v>69025.416666666977</v>
      </c>
      <c r="AH296" s="30">
        <v>0</v>
      </c>
      <c r="AI296" s="30">
        <f t="shared" si="82"/>
        <v>5069025.416666667</v>
      </c>
      <c r="AJ296" s="30">
        <f t="shared" si="83"/>
        <v>3375000</v>
      </c>
      <c r="AK296" s="30">
        <f t="shared" si="84"/>
        <v>375000</v>
      </c>
      <c r="AL296" s="30">
        <f t="shared" si="85"/>
        <v>0</v>
      </c>
      <c r="AM296" s="30">
        <f t="shared" si="86"/>
        <v>69025.416666666977</v>
      </c>
      <c r="AN296" s="30">
        <f t="shared" si="87"/>
        <v>69025.416666666977</v>
      </c>
      <c r="AO296" s="30">
        <f t="shared" si="88"/>
        <v>0</v>
      </c>
      <c r="AP296" s="30">
        <f t="shared" si="89"/>
        <v>3819025.416666667</v>
      </c>
      <c r="AQ296" s="30">
        <f t="shared" si="90"/>
        <v>553074.58333333302</v>
      </c>
      <c r="AR296" s="26" t="s">
        <v>79</v>
      </c>
      <c r="AS296" s="26" t="s">
        <v>80</v>
      </c>
      <c r="AT296" s="26"/>
      <c r="AU296" s="26">
        <v>44636</v>
      </c>
      <c r="AV296" s="26" t="s">
        <v>141</v>
      </c>
      <c r="AW296" s="26" t="s">
        <v>80</v>
      </c>
      <c r="AX296" s="26" t="s">
        <v>83</v>
      </c>
      <c r="AY296" s="26" t="s">
        <v>82</v>
      </c>
      <c r="AZ296" s="26" t="s">
        <v>80</v>
      </c>
      <c r="BA296" s="26" t="s">
        <v>84</v>
      </c>
      <c r="BB296" s="26" t="s">
        <v>85</v>
      </c>
      <c r="BC296" s="26" t="str">
        <f t="shared" si="91"/>
        <v>C</v>
      </c>
      <c r="BD296" s="26" t="str">
        <f t="shared" ca="1" si="92"/>
        <v>32 Th,1 Bln,30 Hr</v>
      </c>
      <c r="BE296" s="29">
        <f t="shared" ca="1" si="93"/>
        <v>32</v>
      </c>
      <c r="BF296" s="29">
        <f t="shared" ca="1" si="94"/>
        <v>1</v>
      </c>
      <c r="BG296" s="29">
        <f t="shared" ca="1" si="95"/>
        <v>30</v>
      </c>
      <c r="BH296" s="26" t="str">
        <f t="shared" ca="1" si="96"/>
        <v>4 Th,1 Bln,23 Hr</v>
      </c>
      <c r="BI296" s="24">
        <f t="shared" ca="1" si="97"/>
        <v>4</v>
      </c>
      <c r="BJ296" s="24">
        <f t="shared" ca="1" si="98"/>
        <v>1</v>
      </c>
      <c r="BK296" s="26" t="str">
        <f t="shared" ca="1" si="99"/>
        <v>4 Th,1 Bln,23 Hr</v>
      </c>
      <c r="BL296" s="4" t="str">
        <f>VLOOKUP(C296,[1]dbase!$C$3:$AW$827,38,FALSE)</f>
        <v>-</v>
      </c>
    </row>
    <row r="297" spans="1:64" x14ac:dyDescent="0.25">
      <c r="A297" s="24">
        <f t="shared" si="80"/>
        <v>294</v>
      </c>
      <c r="B297" s="31" t="s">
        <v>1414</v>
      </c>
      <c r="C297" s="24">
        <v>915860</v>
      </c>
      <c r="D297" s="24" t="s">
        <v>1415</v>
      </c>
      <c r="E297" s="26">
        <v>33427</v>
      </c>
      <c r="F297" s="24" t="s">
        <v>65</v>
      </c>
      <c r="G297" s="24" t="s">
        <v>66</v>
      </c>
      <c r="H297" s="24" t="s">
        <v>67</v>
      </c>
      <c r="I297" s="24" t="s">
        <v>1416</v>
      </c>
      <c r="J297" s="27" t="s">
        <v>1417</v>
      </c>
      <c r="K297" s="24"/>
      <c r="L297" s="24"/>
      <c r="M297" s="24" t="s">
        <v>70</v>
      </c>
      <c r="N297" s="24" t="s">
        <v>71</v>
      </c>
      <c r="O297" s="24" t="s">
        <v>315</v>
      </c>
      <c r="P297" s="24" t="s">
        <v>1418</v>
      </c>
      <c r="Q297" s="26">
        <v>43313</v>
      </c>
      <c r="R297" s="26">
        <v>43525</v>
      </c>
      <c r="S297" s="26" t="s">
        <v>73</v>
      </c>
      <c r="T297" s="28" t="s">
        <v>1419</v>
      </c>
      <c r="U297" s="28" t="s">
        <v>1420</v>
      </c>
      <c r="V297" s="26">
        <v>44562</v>
      </c>
      <c r="W297" s="28" t="s">
        <v>242</v>
      </c>
      <c r="X297" s="28" t="s">
        <v>113</v>
      </c>
      <c r="Y297" s="26" t="s">
        <v>78</v>
      </c>
      <c r="Z297" s="29">
        <v>4</v>
      </c>
      <c r="AA297" s="29">
        <v>4</v>
      </c>
      <c r="AB297" s="26">
        <v>44424</v>
      </c>
      <c r="AC297" s="30">
        <v>6900000</v>
      </c>
      <c r="AD297" s="30">
        <v>766667</v>
      </c>
      <c r="AE297" s="30">
        <v>169183.33333333302</v>
      </c>
      <c r="AF297" s="30">
        <v>0</v>
      </c>
      <c r="AG297" s="30">
        <f t="shared" si="81"/>
        <v>169183.33333333302</v>
      </c>
      <c r="AH297" s="30">
        <v>1663816</v>
      </c>
      <c r="AI297" s="30">
        <f t="shared" si="82"/>
        <v>9499666.3333333321</v>
      </c>
      <c r="AJ297" s="30">
        <f t="shared" si="83"/>
        <v>5175000</v>
      </c>
      <c r="AK297" s="30">
        <f t="shared" si="84"/>
        <v>575000.25</v>
      </c>
      <c r="AL297" s="30">
        <f t="shared" si="85"/>
        <v>169183.33333333302</v>
      </c>
      <c r="AM297" s="30">
        <f t="shared" si="86"/>
        <v>0</v>
      </c>
      <c r="AN297" s="30">
        <f t="shared" si="87"/>
        <v>169183.33333333302</v>
      </c>
      <c r="AO297" s="30">
        <f t="shared" si="88"/>
        <v>831908</v>
      </c>
      <c r="AP297" s="30">
        <f t="shared" si="89"/>
        <v>6751091.583333333</v>
      </c>
      <c r="AQ297" s="30">
        <f t="shared" si="90"/>
        <v>0</v>
      </c>
      <c r="AR297" s="26" t="s">
        <v>79</v>
      </c>
      <c r="AS297" s="26" t="s">
        <v>80</v>
      </c>
      <c r="AT297" s="26"/>
      <c r="AU297" s="26" t="s">
        <v>80</v>
      </c>
      <c r="AV297" s="26" t="s">
        <v>116</v>
      </c>
      <c r="AW297" s="26" t="s">
        <v>210</v>
      </c>
      <c r="AX297" s="26" t="s">
        <v>83</v>
      </c>
      <c r="AY297" s="26" t="s">
        <v>83</v>
      </c>
      <c r="AZ297" s="26" t="s">
        <v>80</v>
      </c>
      <c r="BA297" s="26" t="s">
        <v>84</v>
      </c>
      <c r="BB297" s="26" t="s">
        <v>85</v>
      </c>
      <c r="BC297" s="26" t="str">
        <f t="shared" si="91"/>
        <v>F</v>
      </c>
      <c r="BD297" s="26" t="str">
        <f t="shared" ca="1" si="92"/>
        <v>31 Th,4 Bln,16 Hr</v>
      </c>
      <c r="BE297" s="29">
        <f t="shared" ca="1" si="93"/>
        <v>31</v>
      </c>
      <c r="BF297" s="29">
        <f t="shared" ca="1" si="94"/>
        <v>4</v>
      </c>
      <c r="BG297" s="29">
        <f t="shared" ca="1" si="95"/>
        <v>16</v>
      </c>
      <c r="BH297" s="26" t="str">
        <f t="shared" ca="1" si="96"/>
        <v>4 Th,3 Bln,23 Hr</v>
      </c>
      <c r="BI297" s="24">
        <f t="shared" ca="1" si="97"/>
        <v>4</v>
      </c>
      <c r="BJ297" s="24">
        <f t="shared" ca="1" si="98"/>
        <v>3</v>
      </c>
      <c r="BK297" s="26" t="str">
        <f t="shared" ca="1" si="99"/>
        <v>3 Th,8 Bln,23 Hr</v>
      </c>
      <c r="BL297" s="4" t="str">
        <f>VLOOKUP(C297,[1]dbase!$C$3:$AW$827,38,FALSE)</f>
        <v>-</v>
      </c>
    </row>
    <row r="298" spans="1:64" x14ac:dyDescent="0.25">
      <c r="A298" s="24">
        <f t="shared" si="80"/>
        <v>295</v>
      </c>
      <c r="B298" s="31" t="s">
        <v>1421</v>
      </c>
      <c r="C298" s="24">
        <v>855586</v>
      </c>
      <c r="D298" s="24" t="s">
        <v>87</v>
      </c>
      <c r="E298" s="26">
        <v>31274</v>
      </c>
      <c r="F298" s="24" t="s">
        <v>65</v>
      </c>
      <c r="G298" s="24" t="s">
        <v>66</v>
      </c>
      <c r="H298" s="24" t="s">
        <v>67</v>
      </c>
      <c r="I298" s="24" t="s">
        <v>1422</v>
      </c>
      <c r="J298" s="27"/>
      <c r="K298" s="24"/>
      <c r="L298" s="24"/>
      <c r="M298" s="24" t="s">
        <v>109</v>
      </c>
      <c r="N298" s="24" t="s">
        <v>71</v>
      </c>
      <c r="O298" s="24"/>
      <c r="P298" s="24">
        <v>2007</v>
      </c>
      <c r="Q298" s="26">
        <v>41593</v>
      </c>
      <c r="R298" s="26">
        <v>42005</v>
      </c>
      <c r="S298" s="26" t="s">
        <v>90</v>
      </c>
      <c r="T298" s="28" t="s">
        <v>1423</v>
      </c>
      <c r="U298" s="28" t="s">
        <v>1423</v>
      </c>
      <c r="V298" s="26" t="s">
        <v>80</v>
      </c>
      <c r="W298" s="28" t="s">
        <v>249</v>
      </c>
      <c r="X298" s="28" t="s">
        <v>146</v>
      </c>
      <c r="Y298" s="26" t="s">
        <v>78</v>
      </c>
      <c r="Z298" s="29">
        <v>6</v>
      </c>
      <c r="AA298" s="29">
        <v>1</v>
      </c>
      <c r="AB298" s="26">
        <v>44424</v>
      </c>
      <c r="AC298" s="30">
        <v>4500000</v>
      </c>
      <c r="AD298" s="30">
        <v>500000</v>
      </c>
      <c r="AE298" s="30">
        <v>699100</v>
      </c>
      <c r="AF298" s="30">
        <v>152000</v>
      </c>
      <c r="AG298" s="30">
        <f t="shared" si="81"/>
        <v>851100</v>
      </c>
      <c r="AH298" s="30">
        <v>0</v>
      </c>
      <c r="AI298" s="30">
        <f t="shared" si="82"/>
        <v>5851100</v>
      </c>
      <c r="AJ298" s="30">
        <f t="shared" si="83"/>
        <v>3375000</v>
      </c>
      <c r="AK298" s="30">
        <f t="shared" si="84"/>
        <v>375000</v>
      </c>
      <c r="AL298" s="30">
        <f t="shared" si="85"/>
        <v>699100</v>
      </c>
      <c r="AM298" s="30">
        <f t="shared" si="86"/>
        <v>152000</v>
      </c>
      <c r="AN298" s="30">
        <f t="shared" si="87"/>
        <v>851100</v>
      </c>
      <c r="AO298" s="30">
        <f t="shared" si="88"/>
        <v>0</v>
      </c>
      <c r="AP298" s="30">
        <f t="shared" si="89"/>
        <v>4601100</v>
      </c>
      <c r="AQ298" s="30">
        <f t="shared" si="90"/>
        <v>0</v>
      </c>
      <c r="AR298" s="24" t="s">
        <v>79</v>
      </c>
      <c r="AS298" s="24" t="s">
        <v>80</v>
      </c>
      <c r="AT298" s="24"/>
      <c r="AU298" s="26" t="s">
        <v>80</v>
      </c>
      <c r="AV298" s="24" t="s">
        <v>147</v>
      </c>
      <c r="AW298" s="24" t="s">
        <v>80</v>
      </c>
      <c r="AX298" s="24" t="s">
        <v>83</v>
      </c>
      <c r="AY298" s="24" t="s">
        <v>82</v>
      </c>
      <c r="AZ298" s="24" t="s">
        <v>80</v>
      </c>
      <c r="BA298" s="24" t="s">
        <v>84</v>
      </c>
      <c r="BB298" s="24" t="s">
        <v>85</v>
      </c>
      <c r="BC298" s="26" t="str">
        <f t="shared" si="91"/>
        <v>C</v>
      </c>
      <c r="BD298" s="24" t="str">
        <f t="shared" ca="1" si="92"/>
        <v>37 Th,3 Bln,9 Hr</v>
      </c>
      <c r="BE298" s="24">
        <f t="shared" ca="1" si="93"/>
        <v>37</v>
      </c>
      <c r="BF298" s="24">
        <f t="shared" ca="1" si="94"/>
        <v>3</v>
      </c>
      <c r="BG298" s="24">
        <f t="shared" ca="1" si="95"/>
        <v>9</v>
      </c>
      <c r="BH298" s="24" t="str">
        <f t="shared" ca="1" si="96"/>
        <v>9 Th,0 Bln,9 Hr</v>
      </c>
      <c r="BI298" s="24">
        <f t="shared" ca="1" si="97"/>
        <v>9</v>
      </c>
      <c r="BJ298" s="24">
        <f t="shared" ca="1" si="98"/>
        <v>0</v>
      </c>
      <c r="BK298" s="24" t="str">
        <f t="shared" ca="1" si="99"/>
        <v>7 Th,10 Bln,23 Hr</v>
      </c>
      <c r="BL298" s="4" t="str">
        <f>VLOOKUP(C298,[1]dbase!$C$3:$AW$827,38,FALSE)</f>
        <v>-</v>
      </c>
    </row>
    <row r="299" spans="1:64" x14ac:dyDescent="0.25">
      <c r="A299" s="24">
        <f t="shared" si="80"/>
        <v>296</v>
      </c>
      <c r="B299" s="33" t="s">
        <v>1424</v>
      </c>
      <c r="C299" s="24">
        <v>905620</v>
      </c>
      <c r="D299" s="24" t="s">
        <v>354</v>
      </c>
      <c r="E299" s="26">
        <v>33082</v>
      </c>
      <c r="F299" s="24" t="s">
        <v>65</v>
      </c>
      <c r="G299" s="24" t="s">
        <v>66</v>
      </c>
      <c r="H299" s="24" t="s">
        <v>67</v>
      </c>
      <c r="I299" s="24" t="s">
        <v>1425</v>
      </c>
      <c r="J299" s="27"/>
      <c r="K299" s="24"/>
      <c r="L299" s="24"/>
      <c r="M299" s="24" t="s">
        <v>70</v>
      </c>
      <c r="N299" s="24" t="s">
        <v>1426</v>
      </c>
      <c r="O299" s="24"/>
      <c r="P299" s="24">
        <v>2012</v>
      </c>
      <c r="Q299" s="26">
        <v>42201</v>
      </c>
      <c r="R299" s="26">
        <v>42401</v>
      </c>
      <c r="S299" s="26" t="s">
        <v>90</v>
      </c>
      <c r="T299" s="28" t="s">
        <v>153</v>
      </c>
      <c r="U299" s="28" t="s">
        <v>153</v>
      </c>
      <c r="V299" s="26">
        <v>44760</v>
      </c>
      <c r="W299" s="28" t="s">
        <v>154</v>
      </c>
      <c r="X299" s="28" t="s">
        <v>113</v>
      </c>
      <c r="Y299" s="26" t="s">
        <v>78</v>
      </c>
      <c r="Z299" s="29">
        <v>5</v>
      </c>
      <c r="AA299" s="29">
        <v>5</v>
      </c>
      <c r="AB299" s="26">
        <v>44424</v>
      </c>
      <c r="AC299" s="30">
        <v>7900000</v>
      </c>
      <c r="AD299" s="30">
        <v>877778</v>
      </c>
      <c r="AE299" s="30">
        <v>254397.22222222202</v>
      </c>
      <c r="AF299" s="30">
        <v>653200</v>
      </c>
      <c r="AG299" s="30">
        <f t="shared" si="81"/>
        <v>907597.22222222202</v>
      </c>
      <c r="AH299" s="30">
        <v>0</v>
      </c>
      <c r="AI299" s="30">
        <f t="shared" si="82"/>
        <v>9685375.222222222</v>
      </c>
      <c r="AJ299" s="30">
        <f t="shared" si="83"/>
        <v>5925000</v>
      </c>
      <c r="AK299" s="30">
        <f t="shared" si="84"/>
        <v>658333.5</v>
      </c>
      <c r="AL299" s="30">
        <f t="shared" si="85"/>
        <v>254397.22222222202</v>
      </c>
      <c r="AM299" s="30">
        <f t="shared" si="86"/>
        <v>653200</v>
      </c>
      <c r="AN299" s="30">
        <f t="shared" si="87"/>
        <v>907597.22222222202</v>
      </c>
      <c r="AO299" s="30">
        <f t="shared" si="88"/>
        <v>0</v>
      </c>
      <c r="AP299" s="30">
        <f t="shared" si="89"/>
        <v>7490930.722222222</v>
      </c>
      <c r="AQ299" s="30">
        <f t="shared" si="90"/>
        <v>0</v>
      </c>
      <c r="AR299" s="26" t="s">
        <v>79</v>
      </c>
      <c r="AS299" s="26" t="s">
        <v>80</v>
      </c>
      <c r="AT299" s="26"/>
      <c r="AU299" s="26" t="s">
        <v>80</v>
      </c>
      <c r="AV299" s="26" t="s">
        <v>116</v>
      </c>
      <c r="AW299" s="26" t="s">
        <v>158</v>
      </c>
      <c r="AX299" s="26" t="s">
        <v>83</v>
      </c>
      <c r="AY299" s="26" t="s">
        <v>83</v>
      </c>
      <c r="AZ299" s="26" t="s">
        <v>80</v>
      </c>
      <c r="BA299" s="26" t="s">
        <v>84</v>
      </c>
      <c r="BB299" s="26" t="s">
        <v>85</v>
      </c>
      <c r="BC299" s="26" t="str">
        <f t="shared" si="91"/>
        <v>F</v>
      </c>
      <c r="BD299" s="26" t="str">
        <f t="shared" ca="1" si="92"/>
        <v>32 Th,3 Bln,27 Hr</v>
      </c>
      <c r="BE299" s="29">
        <f t="shared" ca="1" si="93"/>
        <v>32</v>
      </c>
      <c r="BF299" s="29">
        <f t="shared" ca="1" si="94"/>
        <v>3</v>
      </c>
      <c r="BG299" s="29">
        <f t="shared" ca="1" si="95"/>
        <v>27</v>
      </c>
      <c r="BH299" s="26" t="str">
        <f t="shared" ca="1" si="96"/>
        <v>7 Th,4 Bln,8 Hr</v>
      </c>
      <c r="BI299" s="24">
        <f t="shared" ca="1" si="97"/>
        <v>7</v>
      </c>
      <c r="BJ299" s="24">
        <f t="shared" ca="1" si="98"/>
        <v>4</v>
      </c>
      <c r="BK299" s="26" t="str">
        <f t="shared" ca="1" si="99"/>
        <v>6 Th,9 Bln,23 Hr</v>
      </c>
      <c r="BL299" s="4" t="str">
        <f>VLOOKUP(C299,[1]dbase!$C$3:$AW$827,38,FALSE)</f>
        <v>-</v>
      </c>
    </row>
    <row r="300" spans="1:64" x14ac:dyDescent="0.25">
      <c r="A300" s="24">
        <f t="shared" si="80"/>
        <v>297</v>
      </c>
      <c r="B300" s="33" t="s">
        <v>1427</v>
      </c>
      <c r="C300" s="24">
        <v>945807</v>
      </c>
      <c r="D300" s="24" t="s">
        <v>704</v>
      </c>
      <c r="E300" s="26">
        <v>34596</v>
      </c>
      <c r="F300" s="24" t="s">
        <v>65</v>
      </c>
      <c r="G300" s="24" t="s">
        <v>66</v>
      </c>
      <c r="H300" s="24" t="s">
        <v>150</v>
      </c>
      <c r="I300" s="24" t="s">
        <v>1428</v>
      </c>
      <c r="J300" s="27" t="s">
        <v>1429</v>
      </c>
      <c r="K300" s="24"/>
      <c r="L300" s="24"/>
      <c r="M300" s="24" t="s">
        <v>307</v>
      </c>
      <c r="N300" s="24" t="s">
        <v>1087</v>
      </c>
      <c r="O300" s="24" t="s">
        <v>412</v>
      </c>
      <c r="P300" s="24">
        <v>2016</v>
      </c>
      <c r="Q300" s="26">
        <v>43313</v>
      </c>
      <c r="R300" s="26">
        <v>43525</v>
      </c>
      <c r="S300" s="26" t="s">
        <v>90</v>
      </c>
      <c r="T300" s="28" t="s">
        <v>153</v>
      </c>
      <c r="U300" s="28" t="s">
        <v>153</v>
      </c>
      <c r="V300" s="26">
        <v>44760</v>
      </c>
      <c r="W300" s="28" t="s">
        <v>154</v>
      </c>
      <c r="X300" s="28" t="s">
        <v>113</v>
      </c>
      <c r="Y300" s="26" t="s">
        <v>78</v>
      </c>
      <c r="Z300" s="29">
        <v>5</v>
      </c>
      <c r="AA300" s="29">
        <v>4</v>
      </c>
      <c r="AB300" s="26">
        <v>44424</v>
      </c>
      <c r="AC300" s="30">
        <v>6900000</v>
      </c>
      <c r="AD300" s="30">
        <v>766667</v>
      </c>
      <c r="AE300" s="30">
        <v>-197116.66666666698</v>
      </c>
      <c r="AF300" s="30">
        <v>653200</v>
      </c>
      <c r="AG300" s="30">
        <f t="shared" si="81"/>
        <v>456083.33333333302</v>
      </c>
      <c r="AH300" s="30">
        <v>0</v>
      </c>
      <c r="AI300" s="30">
        <f t="shared" si="82"/>
        <v>8122750.333333333</v>
      </c>
      <c r="AJ300" s="30">
        <f t="shared" si="83"/>
        <v>5175000</v>
      </c>
      <c r="AK300" s="30">
        <f t="shared" si="84"/>
        <v>575000.25</v>
      </c>
      <c r="AL300" s="30">
        <f t="shared" si="85"/>
        <v>-197116.66666666698</v>
      </c>
      <c r="AM300" s="30">
        <f t="shared" si="86"/>
        <v>653200</v>
      </c>
      <c r="AN300" s="30">
        <f t="shared" si="87"/>
        <v>456083.33333333302</v>
      </c>
      <c r="AO300" s="30">
        <f t="shared" si="88"/>
        <v>0</v>
      </c>
      <c r="AP300" s="30">
        <f t="shared" si="89"/>
        <v>6206083.583333333</v>
      </c>
      <c r="AQ300" s="30">
        <f t="shared" si="90"/>
        <v>0</v>
      </c>
      <c r="AR300" s="26" t="s">
        <v>79</v>
      </c>
      <c r="AS300" s="26" t="s">
        <v>80</v>
      </c>
      <c r="AT300" s="26"/>
      <c r="AU300" s="26" t="s">
        <v>80</v>
      </c>
      <c r="AV300" s="26" t="s">
        <v>116</v>
      </c>
      <c r="AW300" s="26" t="s">
        <v>158</v>
      </c>
      <c r="AX300" s="26" t="s">
        <v>83</v>
      </c>
      <c r="AY300" s="26" t="s">
        <v>83</v>
      </c>
      <c r="AZ300" s="26" t="s">
        <v>80</v>
      </c>
      <c r="BA300" s="26" t="s">
        <v>84</v>
      </c>
      <c r="BB300" s="26" t="s">
        <v>85</v>
      </c>
      <c r="BC300" s="26" t="str">
        <f t="shared" si="91"/>
        <v>E</v>
      </c>
      <c r="BD300" s="26" t="str">
        <f t="shared" ca="1" si="92"/>
        <v>28 Th,2 Bln,5 Hr</v>
      </c>
      <c r="BE300" s="29">
        <f t="shared" ca="1" si="93"/>
        <v>28</v>
      </c>
      <c r="BF300" s="29">
        <f t="shared" ca="1" si="94"/>
        <v>2</v>
      </c>
      <c r="BG300" s="29">
        <f t="shared" ca="1" si="95"/>
        <v>5</v>
      </c>
      <c r="BH300" s="26" t="str">
        <f t="shared" ca="1" si="96"/>
        <v>4 Th,3 Bln,23 Hr</v>
      </c>
      <c r="BI300" s="24">
        <f t="shared" ca="1" si="97"/>
        <v>4</v>
      </c>
      <c r="BJ300" s="24">
        <f t="shared" ca="1" si="98"/>
        <v>3</v>
      </c>
      <c r="BK300" s="26" t="str">
        <f t="shared" ca="1" si="99"/>
        <v>3 Th,8 Bln,23 Hr</v>
      </c>
      <c r="BL300" s="4" t="str">
        <f>VLOOKUP(C300,[1]dbase!$C$3:$AW$827,38,FALSE)</f>
        <v>-</v>
      </c>
    </row>
    <row r="301" spans="1:64" x14ac:dyDescent="0.25">
      <c r="A301" s="24">
        <f t="shared" si="80"/>
        <v>298</v>
      </c>
      <c r="B301" s="31" t="s">
        <v>1430</v>
      </c>
      <c r="C301" s="24">
        <v>816153</v>
      </c>
      <c r="D301" s="24" t="s">
        <v>1431</v>
      </c>
      <c r="E301" s="26">
        <v>29819</v>
      </c>
      <c r="F301" s="24" t="s">
        <v>167</v>
      </c>
      <c r="G301" s="24" t="s">
        <v>66</v>
      </c>
      <c r="H301" s="24" t="s">
        <v>228</v>
      </c>
      <c r="I301" s="24" t="s">
        <v>1432</v>
      </c>
      <c r="J301" s="27" t="s">
        <v>1433</v>
      </c>
      <c r="K301" s="24"/>
      <c r="L301" s="24"/>
      <c r="M301" s="24" t="s">
        <v>346</v>
      </c>
      <c r="N301" s="24" t="s">
        <v>224</v>
      </c>
      <c r="O301" s="24"/>
      <c r="P301" s="24" t="s">
        <v>80</v>
      </c>
      <c r="Q301" s="26">
        <v>43374</v>
      </c>
      <c r="R301" s="26">
        <v>43374</v>
      </c>
      <c r="S301" s="26" t="s">
        <v>90</v>
      </c>
      <c r="T301" s="28" t="s">
        <v>1434</v>
      </c>
      <c r="U301" s="28" t="s">
        <v>1434</v>
      </c>
      <c r="V301" s="26">
        <v>44105</v>
      </c>
      <c r="W301" s="28" t="s">
        <v>226</v>
      </c>
      <c r="X301" s="28" t="s">
        <v>207</v>
      </c>
      <c r="Y301" s="26" t="s">
        <v>78</v>
      </c>
      <c r="Z301" s="29">
        <v>6</v>
      </c>
      <c r="AA301" s="29">
        <v>1</v>
      </c>
      <c r="AB301" s="26">
        <v>44424</v>
      </c>
      <c r="AC301" s="30">
        <v>4500000</v>
      </c>
      <c r="AD301" s="30">
        <v>500000</v>
      </c>
      <c r="AE301" s="30">
        <v>0</v>
      </c>
      <c r="AF301" s="30">
        <v>232839</v>
      </c>
      <c r="AG301" s="30">
        <f t="shared" si="81"/>
        <v>232839</v>
      </c>
      <c r="AH301" s="30">
        <v>0</v>
      </c>
      <c r="AI301" s="30">
        <f t="shared" si="82"/>
        <v>5232839</v>
      </c>
      <c r="AJ301" s="30">
        <f t="shared" si="83"/>
        <v>3375000</v>
      </c>
      <c r="AK301" s="30">
        <f t="shared" si="84"/>
        <v>375000</v>
      </c>
      <c r="AL301" s="30">
        <f t="shared" si="85"/>
        <v>0</v>
      </c>
      <c r="AM301" s="30">
        <f t="shared" si="86"/>
        <v>232839</v>
      </c>
      <c r="AN301" s="30">
        <f t="shared" si="87"/>
        <v>232839</v>
      </c>
      <c r="AO301" s="30">
        <f t="shared" si="88"/>
        <v>0</v>
      </c>
      <c r="AP301" s="30">
        <f t="shared" si="89"/>
        <v>3982839</v>
      </c>
      <c r="AQ301" s="30">
        <f t="shared" si="90"/>
        <v>389261</v>
      </c>
      <c r="AR301" s="26" t="s">
        <v>79</v>
      </c>
      <c r="AS301" s="26" t="s">
        <v>80</v>
      </c>
      <c r="AT301" s="26"/>
      <c r="AU301" s="26">
        <v>44516</v>
      </c>
      <c r="AV301" s="26" t="s">
        <v>209</v>
      </c>
      <c r="AW301" s="26" t="s">
        <v>210</v>
      </c>
      <c r="AX301" s="26" t="s">
        <v>83</v>
      </c>
      <c r="AY301" s="26" t="s">
        <v>83</v>
      </c>
      <c r="AZ301" s="26" t="s">
        <v>80</v>
      </c>
      <c r="BA301" s="26" t="s">
        <v>84</v>
      </c>
      <c r="BB301" s="26" t="s">
        <v>106</v>
      </c>
      <c r="BC301" s="26" t="str">
        <f t="shared" si="91"/>
        <v>G</v>
      </c>
      <c r="BD301" s="26" t="str">
        <f t="shared" ca="1" si="92"/>
        <v>41 Th,3 Bln,3 Hr</v>
      </c>
      <c r="BE301" s="29">
        <f t="shared" ca="1" si="93"/>
        <v>41</v>
      </c>
      <c r="BF301" s="29">
        <f t="shared" ca="1" si="94"/>
        <v>3</v>
      </c>
      <c r="BG301" s="29">
        <f t="shared" ca="1" si="95"/>
        <v>3</v>
      </c>
      <c r="BH301" s="26" t="str">
        <f t="shared" ca="1" si="96"/>
        <v>4 Th,1 Bln,23 Hr</v>
      </c>
      <c r="BI301" s="24">
        <f t="shared" ca="1" si="97"/>
        <v>4</v>
      </c>
      <c r="BJ301" s="24">
        <f t="shared" ca="1" si="98"/>
        <v>1</v>
      </c>
      <c r="BK301" s="26" t="str">
        <f t="shared" ca="1" si="99"/>
        <v>4 Th,1 Bln,23 Hr</v>
      </c>
      <c r="BL301" s="4" t="str">
        <f>VLOOKUP(C301,[1]dbase!$C$3:$AW$827,38,FALSE)</f>
        <v>-</v>
      </c>
    </row>
    <row r="302" spans="1:64" x14ac:dyDescent="0.25">
      <c r="A302" s="24">
        <f t="shared" si="80"/>
        <v>299</v>
      </c>
      <c r="B302" s="33" t="s">
        <v>1435</v>
      </c>
      <c r="C302" s="24">
        <v>925808</v>
      </c>
      <c r="D302" s="24" t="s">
        <v>239</v>
      </c>
      <c r="E302" s="26">
        <v>33784</v>
      </c>
      <c r="F302" s="24" t="s">
        <v>65</v>
      </c>
      <c r="G302" s="24" t="s">
        <v>66</v>
      </c>
      <c r="H302" s="24" t="s">
        <v>228</v>
      </c>
      <c r="I302" s="24" t="s">
        <v>1436</v>
      </c>
      <c r="J302" s="27" t="s">
        <v>1437</v>
      </c>
      <c r="K302" s="24"/>
      <c r="L302" s="24"/>
      <c r="M302" s="24" t="s">
        <v>307</v>
      </c>
      <c r="N302" s="24" t="s">
        <v>1438</v>
      </c>
      <c r="O302" s="24" t="s">
        <v>412</v>
      </c>
      <c r="P302" s="24">
        <v>2014</v>
      </c>
      <c r="Q302" s="26">
        <v>43313</v>
      </c>
      <c r="R302" s="26">
        <v>43525</v>
      </c>
      <c r="S302" s="26" t="s">
        <v>90</v>
      </c>
      <c r="T302" s="28" t="s">
        <v>781</v>
      </c>
      <c r="U302" s="28" t="s">
        <v>781</v>
      </c>
      <c r="V302" s="26">
        <v>44760</v>
      </c>
      <c r="W302" s="28" t="s">
        <v>434</v>
      </c>
      <c r="X302" s="28" t="s">
        <v>113</v>
      </c>
      <c r="Y302" s="26" t="s">
        <v>78</v>
      </c>
      <c r="Z302" s="29">
        <v>5</v>
      </c>
      <c r="AA302" s="29">
        <v>4</v>
      </c>
      <c r="AB302" s="26">
        <v>44424</v>
      </c>
      <c r="AC302" s="30">
        <v>6900000</v>
      </c>
      <c r="AD302" s="30">
        <v>766667</v>
      </c>
      <c r="AE302" s="30">
        <v>-197116.66666666698</v>
      </c>
      <c r="AF302" s="30">
        <v>653200</v>
      </c>
      <c r="AG302" s="30">
        <f t="shared" si="81"/>
        <v>456083.33333333302</v>
      </c>
      <c r="AH302" s="30">
        <v>0</v>
      </c>
      <c r="AI302" s="30">
        <f t="shared" si="82"/>
        <v>8122750.333333333</v>
      </c>
      <c r="AJ302" s="30">
        <f t="shared" si="83"/>
        <v>5175000</v>
      </c>
      <c r="AK302" s="30">
        <f t="shared" si="84"/>
        <v>575000.25</v>
      </c>
      <c r="AL302" s="30">
        <f t="shared" si="85"/>
        <v>-197116.66666666698</v>
      </c>
      <c r="AM302" s="30">
        <f t="shared" si="86"/>
        <v>653200</v>
      </c>
      <c r="AN302" s="30">
        <f t="shared" si="87"/>
        <v>456083.33333333302</v>
      </c>
      <c r="AO302" s="30">
        <f t="shared" si="88"/>
        <v>0</v>
      </c>
      <c r="AP302" s="30">
        <f t="shared" si="89"/>
        <v>6206083.583333333</v>
      </c>
      <c r="AQ302" s="30">
        <f t="shared" si="90"/>
        <v>0</v>
      </c>
      <c r="AR302" s="26" t="s">
        <v>79</v>
      </c>
      <c r="AS302" s="26" t="s">
        <v>80</v>
      </c>
      <c r="AT302" s="26"/>
      <c r="AU302" s="26" t="s">
        <v>80</v>
      </c>
      <c r="AV302" s="26" t="s">
        <v>116</v>
      </c>
      <c r="AW302" s="26" t="s">
        <v>95</v>
      </c>
      <c r="AX302" s="26" t="s">
        <v>83</v>
      </c>
      <c r="AY302" s="26" t="s">
        <v>83</v>
      </c>
      <c r="AZ302" s="26" t="s">
        <v>80</v>
      </c>
      <c r="BA302" s="26" t="s">
        <v>84</v>
      </c>
      <c r="BB302" s="26" t="s">
        <v>85</v>
      </c>
      <c r="BC302" s="26" t="str">
        <f t="shared" si="91"/>
        <v>E</v>
      </c>
      <c r="BD302" s="26" t="str">
        <f t="shared" ca="1" si="92"/>
        <v>30 Th,4 Bln,26 Hr</v>
      </c>
      <c r="BE302" s="29">
        <f t="shared" ca="1" si="93"/>
        <v>30</v>
      </c>
      <c r="BF302" s="29">
        <f t="shared" ca="1" si="94"/>
        <v>4</v>
      </c>
      <c r="BG302" s="29">
        <f t="shared" ca="1" si="95"/>
        <v>26</v>
      </c>
      <c r="BH302" s="26" t="str">
        <f t="shared" ca="1" si="96"/>
        <v>4 Th,3 Bln,23 Hr</v>
      </c>
      <c r="BI302" s="24">
        <f t="shared" ca="1" si="97"/>
        <v>4</v>
      </c>
      <c r="BJ302" s="24">
        <f t="shared" ca="1" si="98"/>
        <v>3</v>
      </c>
      <c r="BK302" s="26" t="str">
        <f t="shared" ca="1" si="99"/>
        <v>3 Th,8 Bln,23 Hr</v>
      </c>
      <c r="BL302" s="4" t="str">
        <f>VLOOKUP(C302,[1]dbase!$C$3:$AW$827,38,FALSE)</f>
        <v>-</v>
      </c>
    </row>
    <row r="303" spans="1:64" x14ac:dyDescent="0.25">
      <c r="A303" s="24">
        <f t="shared" si="80"/>
        <v>300</v>
      </c>
      <c r="B303" s="31" t="s">
        <v>1439</v>
      </c>
      <c r="C303" s="24">
        <v>675922</v>
      </c>
      <c r="D303" s="24" t="s">
        <v>174</v>
      </c>
      <c r="E303" s="26">
        <v>24558</v>
      </c>
      <c r="F303" s="24" t="s">
        <v>65</v>
      </c>
      <c r="G303" s="24" t="s">
        <v>66</v>
      </c>
      <c r="H303" s="24" t="s">
        <v>133</v>
      </c>
      <c r="I303" s="24" t="s">
        <v>1440</v>
      </c>
      <c r="J303" s="27" t="s">
        <v>1441</v>
      </c>
      <c r="K303" s="24"/>
      <c r="L303" s="24"/>
      <c r="M303" s="24" t="s">
        <v>109</v>
      </c>
      <c r="N303" s="24" t="s">
        <v>301</v>
      </c>
      <c r="O303" s="24"/>
      <c r="P303" s="24" t="s">
        <v>80</v>
      </c>
      <c r="Q303" s="26">
        <v>43374</v>
      </c>
      <c r="R303" s="26">
        <v>43374</v>
      </c>
      <c r="S303" s="26" t="s">
        <v>90</v>
      </c>
      <c r="T303" s="28" t="s">
        <v>289</v>
      </c>
      <c r="U303" s="28" t="s">
        <v>289</v>
      </c>
      <c r="V303" s="26">
        <v>44105</v>
      </c>
      <c r="W303" s="28" t="s">
        <v>303</v>
      </c>
      <c r="X303" s="28" t="s">
        <v>140</v>
      </c>
      <c r="Y303" s="26" t="s">
        <v>78</v>
      </c>
      <c r="Z303" s="29">
        <v>6</v>
      </c>
      <c r="AA303" s="29">
        <v>1</v>
      </c>
      <c r="AB303" s="26">
        <v>44424</v>
      </c>
      <c r="AC303" s="30">
        <v>4500000</v>
      </c>
      <c r="AD303" s="30">
        <v>500000</v>
      </c>
      <c r="AE303" s="30">
        <v>0</v>
      </c>
      <c r="AF303" s="30">
        <v>-31100</v>
      </c>
      <c r="AG303" s="30">
        <f t="shared" si="81"/>
        <v>-31100</v>
      </c>
      <c r="AH303" s="30">
        <v>0</v>
      </c>
      <c r="AI303" s="30">
        <f t="shared" si="82"/>
        <v>4968900</v>
      </c>
      <c r="AJ303" s="30">
        <f t="shared" si="83"/>
        <v>2250000</v>
      </c>
      <c r="AK303" s="30">
        <f t="shared" si="84"/>
        <v>0</v>
      </c>
      <c r="AL303" s="30">
        <f t="shared" si="85"/>
        <v>0</v>
      </c>
      <c r="AM303" s="30">
        <f t="shared" si="86"/>
        <v>0</v>
      </c>
      <c r="AN303" s="30">
        <f t="shared" si="87"/>
        <v>0</v>
      </c>
      <c r="AO303" s="30">
        <f t="shared" si="88"/>
        <v>0</v>
      </c>
      <c r="AP303" s="30">
        <f t="shared" si="89"/>
        <v>2250000</v>
      </c>
      <c r="AQ303" s="30">
        <f t="shared" si="90"/>
        <v>2122100</v>
      </c>
      <c r="AR303" s="26" t="s">
        <v>79</v>
      </c>
      <c r="AS303" s="26" t="s">
        <v>114</v>
      </c>
      <c r="AT303" s="26"/>
      <c r="AU303" s="26">
        <v>44516</v>
      </c>
      <c r="AV303" s="26" t="s">
        <v>141</v>
      </c>
      <c r="AW303" s="26" t="s">
        <v>80</v>
      </c>
      <c r="AX303" s="26" t="s">
        <v>82</v>
      </c>
      <c r="AY303" s="26" t="s">
        <v>82</v>
      </c>
      <c r="AZ303" s="26" t="s">
        <v>80</v>
      </c>
      <c r="BA303" s="26" t="s">
        <v>84</v>
      </c>
      <c r="BB303" s="26" t="s">
        <v>85</v>
      </c>
      <c r="BC303" s="26" t="str">
        <f t="shared" si="91"/>
        <v>C</v>
      </c>
      <c r="BD303" s="26" t="str">
        <f t="shared" ca="1" si="92"/>
        <v>55 Th,7 Bln,28 Hr</v>
      </c>
      <c r="BE303" s="29">
        <f t="shared" ca="1" si="93"/>
        <v>55</v>
      </c>
      <c r="BF303" s="29">
        <f t="shared" ca="1" si="94"/>
        <v>7</v>
      </c>
      <c r="BG303" s="29">
        <f t="shared" ca="1" si="95"/>
        <v>28</v>
      </c>
      <c r="BH303" s="26" t="str">
        <f t="shared" ca="1" si="96"/>
        <v>4 Th,1 Bln,23 Hr</v>
      </c>
      <c r="BI303" s="24">
        <f t="shared" ca="1" si="97"/>
        <v>4</v>
      </c>
      <c r="BJ303" s="24">
        <f t="shared" ca="1" si="98"/>
        <v>1</v>
      </c>
      <c r="BK303" s="26" t="str">
        <f t="shared" ca="1" si="99"/>
        <v>4 Th,1 Bln,23 Hr</v>
      </c>
      <c r="BL303" s="4" t="str">
        <f>VLOOKUP(C303,[1]dbase!$C$3:$AW$827,38,FALSE)</f>
        <v>H</v>
      </c>
    </row>
    <row r="304" spans="1:64" x14ac:dyDescent="0.25">
      <c r="A304" s="24">
        <f t="shared" si="80"/>
        <v>301</v>
      </c>
      <c r="B304" s="31" t="s">
        <v>1442</v>
      </c>
      <c r="C304" s="24">
        <v>765957</v>
      </c>
      <c r="D304" s="24" t="s">
        <v>174</v>
      </c>
      <c r="E304" s="26">
        <v>28084</v>
      </c>
      <c r="F304" s="24" t="s">
        <v>65</v>
      </c>
      <c r="G304" s="24" t="s">
        <v>66</v>
      </c>
      <c r="H304" s="24" t="s">
        <v>133</v>
      </c>
      <c r="I304" s="24" t="s">
        <v>1443</v>
      </c>
      <c r="J304" s="27"/>
      <c r="K304" s="24"/>
      <c r="L304" s="24"/>
      <c r="M304" s="24" t="s">
        <v>109</v>
      </c>
      <c r="N304" s="24" t="s">
        <v>80</v>
      </c>
      <c r="O304" s="24"/>
      <c r="P304" s="24" t="s">
        <v>80</v>
      </c>
      <c r="Q304" s="26">
        <v>43374</v>
      </c>
      <c r="R304" s="26">
        <v>43374</v>
      </c>
      <c r="S304" s="26" t="s">
        <v>90</v>
      </c>
      <c r="T304" s="28" t="s">
        <v>456</v>
      </c>
      <c r="U304" s="28" t="s">
        <v>456</v>
      </c>
      <c r="V304" s="26">
        <v>44105</v>
      </c>
      <c r="W304" s="28" t="s">
        <v>139</v>
      </c>
      <c r="X304" s="28" t="s">
        <v>140</v>
      </c>
      <c r="Y304" s="26" t="s">
        <v>78</v>
      </c>
      <c r="Z304" s="29">
        <v>6</v>
      </c>
      <c r="AA304" s="29">
        <v>1</v>
      </c>
      <c r="AB304" s="26">
        <v>44424</v>
      </c>
      <c r="AC304" s="30">
        <v>4500000</v>
      </c>
      <c r="AD304" s="30">
        <v>500000</v>
      </c>
      <c r="AE304" s="30">
        <v>0</v>
      </c>
      <c r="AF304" s="30">
        <v>69400</v>
      </c>
      <c r="AG304" s="30">
        <f t="shared" si="81"/>
        <v>69400</v>
      </c>
      <c r="AH304" s="30">
        <v>0</v>
      </c>
      <c r="AI304" s="30">
        <f t="shared" si="82"/>
        <v>5069400</v>
      </c>
      <c r="AJ304" s="30">
        <f t="shared" si="83"/>
        <v>2250000</v>
      </c>
      <c r="AK304" s="30">
        <f t="shared" si="84"/>
        <v>0</v>
      </c>
      <c r="AL304" s="30">
        <f t="shared" si="85"/>
        <v>0</v>
      </c>
      <c r="AM304" s="30">
        <f t="shared" si="86"/>
        <v>0</v>
      </c>
      <c r="AN304" s="30">
        <f t="shared" si="87"/>
        <v>0</v>
      </c>
      <c r="AO304" s="30">
        <f t="shared" si="88"/>
        <v>0</v>
      </c>
      <c r="AP304" s="30">
        <f t="shared" si="89"/>
        <v>2250000</v>
      </c>
      <c r="AQ304" s="30">
        <f t="shared" si="90"/>
        <v>2122100</v>
      </c>
      <c r="AR304" s="26" t="s">
        <v>79</v>
      </c>
      <c r="AS304" s="26" t="s">
        <v>114</v>
      </c>
      <c r="AT304" s="26" t="s">
        <v>115</v>
      </c>
      <c r="AU304" s="26">
        <v>44562</v>
      </c>
      <c r="AV304" s="26" t="s">
        <v>141</v>
      </c>
      <c r="AW304" s="26" t="s">
        <v>80</v>
      </c>
      <c r="AX304" s="26" t="s">
        <v>82</v>
      </c>
      <c r="AY304" s="26" t="s">
        <v>82</v>
      </c>
      <c r="AZ304" s="26" t="s">
        <v>80</v>
      </c>
      <c r="BA304" s="26" t="s">
        <v>84</v>
      </c>
      <c r="BB304" s="26" t="s">
        <v>85</v>
      </c>
      <c r="BC304" s="26" t="str">
        <f t="shared" si="91"/>
        <v>C</v>
      </c>
      <c r="BD304" s="26" t="str">
        <f t="shared" ca="1" si="92"/>
        <v>46 Th,0 Bln,4 Hr</v>
      </c>
      <c r="BE304" s="29">
        <f t="shared" ca="1" si="93"/>
        <v>46</v>
      </c>
      <c r="BF304" s="29">
        <f t="shared" ca="1" si="94"/>
        <v>0</v>
      </c>
      <c r="BG304" s="29">
        <f t="shared" ca="1" si="95"/>
        <v>4</v>
      </c>
      <c r="BH304" s="26" t="str">
        <f t="shared" ca="1" si="96"/>
        <v>4 Th,1 Bln,23 Hr</v>
      </c>
      <c r="BI304" s="24">
        <f t="shared" ca="1" si="97"/>
        <v>4</v>
      </c>
      <c r="BJ304" s="24">
        <f t="shared" ca="1" si="98"/>
        <v>1</v>
      </c>
      <c r="BK304" s="26" t="str">
        <f t="shared" ca="1" si="99"/>
        <v>4 Th,1 Bln,23 Hr</v>
      </c>
      <c r="BL304" s="4" t="str">
        <f>VLOOKUP(C304,[1]dbase!$C$3:$AW$827,38,FALSE)</f>
        <v>H</v>
      </c>
    </row>
    <row r="305" spans="1:64" x14ac:dyDescent="0.25">
      <c r="A305" s="24">
        <f t="shared" si="80"/>
        <v>302</v>
      </c>
      <c r="B305" s="31" t="s">
        <v>1444</v>
      </c>
      <c r="C305" s="24">
        <v>895774</v>
      </c>
      <c r="D305" s="24" t="s">
        <v>1445</v>
      </c>
      <c r="E305" s="26">
        <v>32817</v>
      </c>
      <c r="F305" s="24" t="s">
        <v>65</v>
      </c>
      <c r="G305" s="24" t="s">
        <v>66</v>
      </c>
      <c r="H305" s="24" t="s">
        <v>715</v>
      </c>
      <c r="I305" s="24" t="s">
        <v>1446</v>
      </c>
      <c r="J305" s="27"/>
      <c r="K305" s="24"/>
      <c r="L305" s="24"/>
      <c r="M305" s="24" t="s">
        <v>109</v>
      </c>
      <c r="N305" s="24" t="s">
        <v>71</v>
      </c>
      <c r="O305" s="24"/>
      <c r="P305" s="24">
        <v>2007</v>
      </c>
      <c r="Q305" s="26">
        <v>42932</v>
      </c>
      <c r="R305" s="26">
        <v>43175</v>
      </c>
      <c r="S305" s="26" t="s">
        <v>90</v>
      </c>
      <c r="T305" s="28" t="s">
        <v>1447</v>
      </c>
      <c r="U305" s="28" t="s">
        <v>1447</v>
      </c>
      <c r="V305" s="26">
        <v>44440</v>
      </c>
      <c r="W305" s="28" t="s">
        <v>145</v>
      </c>
      <c r="X305" s="28" t="s">
        <v>146</v>
      </c>
      <c r="Y305" s="26" t="s">
        <v>78</v>
      </c>
      <c r="Z305" s="29">
        <v>6</v>
      </c>
      <c r="AA305" s="29">
        <v>1</v>
      </c>
      <c r="AB305" s="26">
        <v>44424</v>
      </c>
      <c r="AC305" s="30">
        <v>4500000</v>
      </c>
      <c r="AD305" s="30">
        <v>500000</v>
      </c>
      <c r="AE305" s="30">
        <v>495100</v>
      </c>
      <c r="AF305" s="30">
        <v>152000</v>
      </c>
      <c r="AG305" s="30">
        <f t="shared" si="81"/>
        <v>647100</v>
      </c>
      <c r="AH305" s="30">
        <v>0</v>
      </c>
      <c r="AI305" s="30">
        <f t="shared" si="82"/>
        <v>5647100</v>
      </c>
      <c r="AJ305" s="30">
        <f t="shared" si="83"/>
        <v>3375000</v>
      </c>
      <c r="AK305" s="30">
        <f t="shared" si="84"/>
        <v>375000</v>
      </c>
      <c r="AL305" s="30">
        <f t="shared" si="85"/>
        <v>495100</v>
      </c>
      <c r="AM305" s="30">
        <f t="shared" si="86"/>
        <v>152000</v>
      </c>
      <c r="AN305" s="30">
        <f t="shared" si="87"/>
        <v>647100</v>
      </c>
      <c r="AO305" s="30">
        <f t="shared" si="88"/>
        <v>0</v>
      </c>
      <c r="AP305" s="30">
        <f t="shared" si="89"/>
        <v>4397100</v>
      </c>
      <c r="AQ305" s="30">
        <f t="shared" si="90"/>
        <v>0</v>
      </c>
      <c r="AR305" s="24" t="s">
        <v>79</v>
      </c>
      <c r="AS305" s="24" t="s">
        <v>80</v>
      </c>
      <c r="AT305" s="24"/>
      <c r="AU305" s="26" t="s">
        <v>80</v>
      </c>
      <c r="AV305" s="24" t="s">
        <v>147</v>
      </c>
      <c r="AW305" s="24" t="s">
        <v>80</v>
      </c>
      <c r="AX305" s="24" t="s">
        <v>82</v>
      </c>
      <c r="AY305" s="24" t="s">
        <v>82</v>
      </c>
      <c r="AZ305" s="24" t="s">
        <v>80</v>
      </c>
      <c r="BA305" s="24" t="s">
        <v>84</v>
      </c>
      <c r="BB305" s="24" t="s">
        <v>85</v>
      </c>
      <c r="BC305" s="26" t="str">
        <f t="shared" si="91"/>
        <v>C</v>
      </c>
      <c r="BD305" s="24" t="str">
        <f t="shared" ca="1" si="92"/>
        <v>33 Th,0 Bln,19 Hr</v>
      </c>
      <c r="BE305" s="24">
        <f t="shared" ca="1" si="93"/>
        <v>33</v>
      </c>
      <c r="BF305" s="24">
        <f t="shared" ca="1" si="94"/>
        <v>0</v>
      </c>
      <c r="BG305" s="24">
        <f t="shared" ca="1" si="95"/>
        <v>19</v>
      </c>
      <c r="BH305" s="24" t="str">
        <f t="shared" ca="1" si="96"/>
        <v>5 Th,4 Bln,8 Hr</v>
      </c>
      <c r="BI305" s="24">
        <f t="shared" ca="1" si="97"/>
        <v>5</v>
      </c>
      <c r="BJ305" s="24">
        <f t="shared" ca="1" si="98"/>
        <v>4</v>
      </c>
      <c r="BK305" s="24" t="str">
        <f t="shared" ca="1" si="99"/>
        <v>4 Th,8 Bln,8 Hr</v>
      </c>
      <c r="BL305" s="4" t="str">
        <f>VLOOKUP(C305,[1]dbase!$C$3:$AW$827,38,FALSE)</f>
        <v>-</v>
      </c>
    </row>
    <row r="306" spans="1:64" x14ac:dyDescent="0.25">
      <c r="A306" s="24">
        <f t="shared" si="80"/>
        <v>303</v>
      </c>
      <c r="B306" s="31" t="s">
        <v>1448</v>
      </c>
      <c r="C306" s="24">
        <v>825578</v>
      </c>
      <c r="D306" s="24" t="s">
        <v>166</v>
      </c>
      <c r="E306" s="26">
        <v>30039</v>
      </c>
      <c r="F306" s="24" t="s">
        <v>65</v>
      </c>
      <c r="G306" s="24" t="s">
        <v>66</v>
      </c>
      <c r="H306" s="24" t="s">
        <v>67</v>
      </c>
      <c r="I306" s="24" t="s">
        <v>1449</v>
      </c>
      <c r="J306" s="27"/>
      <c r="K306" s="24"/>
      <c r="L306" s="24" t="s">
        <v>1450</v>
      </c>
      <c r="M306" s="24" t="s">
        <v>70</v>
      </c>
      <c r="N306" s="24" t="s">
        <v>224</v>
      </c>
      <c r="O306" s="24"/>
      <c r="P306" s="24" t="s">
        <v>792</v>
      </c>
      <c r="Q306" s="26">
        <v>41579</v>
      </c>
      <c r="R306" s="26">
        <v>41989</v>
      </c>
      <c r="S306" s="26" t="s">
        <v>90</v>
      </c>
      <c r="T306" s="28" t="s">
        <v>1451</v>
      </c>
      <c r="U306" s="28" t="s">
        <v>1451</v>
      </c>
      <c r="V306" s="26">
        <v>44104</v>
      </c>
      <c r="W306" s="28" t="s">
        <v>294</v>
      </c>
      <c r="X306" s="28" t="s">
        <v>295</v>
      </c>
      <c r="Y306" s="26" t="s">
        <v>103</v>
      </c>
      <c r="Z306" s="29">
        <v>6</v>
      </c>
      <c r="AA306" s="29">
        <v>2</v>
      </c>
      <c r="AB306" s="26">
        <v>44424</v>
      </c>
      <c r="AC306" s="30">
        <v>4900000</v>
      </c>
      <c r="AD306" s="30">
        <v>544444</v>
      </c>
      <c r="AE306" s="30">
        <v>254655.55555555597</v>
      </c>
      <c r="AF306" s="30">
        <v>152000</v>
      </c>
      <c r="AG306" s="30">
        <f t="shared" si="81"/>
        <v>406655.55555555597</v>
      </c>
      <c r="AH306" s="30">
        <v>0</v>
      </c>
      <c r="AI306" s="30">
        <f t="shared" si="82"/>
        <v>5851099.555555556</v>
      </c>
      <c r="AJ306" s="30">
        <f t="shared" si="83"/>
        <v>2450000</v>
      </c>
      <c r="AK306" s="30">
        <f t="shared" si="84"/>
        <v>0</v>
      </c>
      <c r="AL306" s="30">
        <f t="shared" si="85"/>
        <v>0</v>
      </c>
      <c r="AM306" s="30">
        <f t="shared" si="86"/>
        <v>0</v>
      </c>
      <c r="AN306" s="30">
        <f t="shared" si="87"/>
        <v>0</v>
      </c>
      <c r="AO306" s="30">
        <f t="shared" si="88"/>
        <v>0</v>
      </c>
      <c r="AP306" s="30">
        <f t="shared" si="89"/>
        <v>2450000</v>
      </c>
      <c r="AQ306" s="30">
        <f t="shared" si="90"/>
        <v>1922100</v>
      </c>
      <c r="AR306" s="26" t="s">
        <v>79</v>
      </c>
      <c r="AS306" s="26" t="s">
        <v>114</v>
      </c>
      <c r="AT306" s="24" t="s">
        <v>172</v>
      </c>
      <c r="AU306" s="26">
        <v>44433</v>
      </c>
      <c r="AV306" s="26" t="s">
        <v>296</v>
      </c>
      <c r="AW306" s="26" t="s">
        <v>80</v>
      </c>
      <c r="AX306" s="26" t="s">
        <v>105</v>
      </c>
      <c r="AY306" s="26" t="s">
        <v>105</v>
      </c>
      <c r="AZ306" s="26" t="s">
        <v>80</v>
      </c>
      <c r="BA306" s="26" t="s">
        <v>84</v>
      </c>
      <c r="BB306" s="26" t="s">
        <v>106</v>
      </c>
      <c r="BC306" s="26" t="str">
        <f t="shared" si="91"/>
        <v>F</v>
      </c>
      <c r="BD306" s="26" t="str">
        <f t="shared" ca="1" si="92"/>
        <v>40 Th,7 Bln,26 Hr</v>
      </c>
      <c r="BE306" s="29">
        <f t="shared" ca="1" si="93"/>
        <v>40</v>
      </c>
      <c r="BF306" s="29">
        <f t="shared" ca="1" si="94"/>
        <v>7</v>
      </c>
      <c r="BG306" s="29">
        <f t="shared" ca="1" si="95"/>
        <v>26</v>
      </c>
      <c r="BH306" s="26" t="str">
        <f t="shared" ca="1" si="96"/>
        <v>9 Th,0 Bln,23 Hr</v>
      </c>
      <c r="BI306" s="24">
        <f t="shared" ca="1" si="97"/>
        <v>9</v>
      </c>
      <c r="BJ306" s="24">
        <f t="shared" ca="1" si="98"/>
        <v>0</v>
      </c>
      <c r="BK306" s="26" t="str">
        <f t="shared" ca="1" si="99"/>
        <v>7 Th,11 Bln,8 Hr</v>
      </c>
      <c r="BL306" s="4" t="str">
        <f>VLOOKUP(C306,[1]dbase!$C$3:$AW$827,38,FALSE)</f>
        <v>H</v>
      </c>
    </row>
    <row r="307" spans="1:64" x14ac:dyDescent="0.25">
      <c r="A307" s="24">
        <f t="shared" si="80"/>
        <v>304</v>
      </c>
      <c r="B307" s="31" t="s">
        <v>1452</v>
      </c>
      <c r="C307" s="24">
        <v>684583</v>
      </c>
      <c r="D307" s="24" t="s">
        <v>516</v>
      </c>
      <c r="E307" s="26">
        <v>24923</v>
      </c>
      <c r="F307" s="24" t="s">
        <v>65</v>
      </c>
      <c r="G307" s="24" t="s">
        <v>66</v>
      </c>
      <c r="H307" s="24" t="s">
        <v>67</v>
      </c>
      <c r="I307" s="24" t="s">
        <v>1453</v>
      </c>
      <c r="J307" s="27"/>
      <c r="K307" s="24"/>
      <c r="L307" s="24"/>
      <c r="M307" s="24" t="s">
        <v>109</v>
      </c>
      <c r="N307" s="24" t="s">
        <v>1454</v>
      </c>
      <c r="O307" s="24"/>
      <c r="P307" s="24">
        <v>1987</v>
      </c>
      <c r="Q307" s="26">
        <v>32401</v>
      </c>
      <c r="R307" s="26">
        <v>33147</v>
      </c>
      <c r="S307" s="26" t="s">
        <v>213</v>
      </c>
      <c r="T307" s="28" t="s">
        <v>373</v>
      </c>
      <c r="U307" s="28" t="s">
        <v>1455</v>
      </c>
      <c r="V307" s="26">
        <v>44501</v>
      </c>
      <c r="W307" s="28" t="s">
        <v>374</v>
      </c>
      <c r="X307" s="28" t="s">
        <v>93</v>
      </c>
      <c r="Y307" s="26" t="s">
        <v>103</v>
      </c>
      <c r="Z307" s="29">
        <v>3</v>
      </c>
      <c r="AA307" s="29">
        <v>4</v>
      </c>
      <c r="AB307" s="26">
        <v>44424</v>
      </c>
      <c r="AC307" s="30">
        <v>6900000</v>
      </c>
      <c r="AD307" s="30">
        <v>766667</v>
      </c>
      <c r="AE307" s="30">
        <v>66883.333333333023</v>
      </c>
      <c r="AF307" s="30">
        <v>-263614.5</v>
      </c>
      <c r="AG307" s="30">
        <f t="shared" si="81"/>
        <v>-196731.16666666698</v>
      </c>
      <c r="AH307" s="30">
        <v>2416414.5</v>
      </c>
      <c r="AI307" s="30">
        <f t="shared" si="82"/>
        <v>9886350.3333333321</v>
      </c>
      <c r="AJ307" s="30">
        <f t="shared" si="83"/>
        <v>5175000</v>
      </c>
      <c r="AK307" s="30">
        <f t="shared" si="84"/>
        <v>575000.25</v>
      </c>
      <c r="AL307" s="30">
        <f t="shared" si="85"/>
        <v>66883.333333333023</v>
      </c>
      <c r="AM307" s="30">
        <f t="shared" si="86"/>
        <v>-263614.5</v>
      </c>
      <c r="AN307" s="30">
        <f t="shared" si="87"/>
        <v>-196731.16666666698</v>
      </c>
      <c r="AO307" s="30">
        <f t="shared" si="88"/>
        <v>1208207.25</v>
      </c>
      <c r="AP307" s="30">
        <f t="shared" si="89"/>
        <v>6761476.333333333</v>
      </c>
      <c r="AQ307" s="30">
        <f t="shared" si="90"/>
        <v>0</v>
      </c>
      <c r="AR307" s="26" t="s">
        <v>79</v>
      </c>
      <c r="AS307" s="26" t="s">
        <v>80</v>
      </c>
      <c r="AT307" s="26"/>
      <c r="AU307" s="26" t="s">
        <v>80</v>
      </c>
      <c r="AV307" s="26" t="s">
        <v>94</v>
      </c>
      <c r="AW307" s="26" t="s">
        <v>375</v>
      </c>
      <c r="AX307" s="26" t="s">
        <v>105</v>
      </c>
      <c r="AY307" s="26" t="s">
        <v>83</v>
      </c>
      <c r="AZ307" s="26" t="s">
        <v>80</v>
      </c>
      <c r="BA307" s="26" t="s">
        <v>84</v>
      </c>
      <c r="BB307" s="26" t="s">
        <v>85</v>
      </c>
      <c r="BC307" s="26" t="str">
        <f t="shared" si="91"/>
        <v>C</v>
      </c>
      <c r="BD307" s="26" t="str">
        <f t="shared" ca="1" si="92"/>
        <v>54 Th,7 Bln,29 Hr</v>
      </c>
      <c r="BE307" s="29">
        <f t="shared" ca="1" si="93"/>
        <v>54</v>
      </c>
      <c r="BF307" s="29">
        <f t="shared" ca="1" si="94"/>
        <v>7</v>
      </c>
      <c r="BG307" s="29">
        <f t="shared" ca="1" si="95"/>
        <v>29</v>
      </c>
      <c r="BH307" s="26" t="str">
        <f t="shared" ca="1" si="96"/>
        <v>34 Th,2 Bln,9 Hr</v>
      </c>
      <c r="BI307" s="24">
        <f t="shared" ca="1" si="97"/>
        <v>34</v>
      </c>
      <c r="BJ307" s="24">
        <f t="shared" ca="1" si="98"/>
        <v>2</v>
      </c>
      <c r="BK307" s="26" t="str">
        <f t="shared" ca="1" si="99"/>
        <v>32 Th,1 Bln,23 Hr</v>
      </c>
      <c r="BL307" s="4" t="str">
        <f>VLOOKUP(C307,[1]dbase!$C$3:$AW$827,38,FALSE)</f>
        <v>-</v>
      </c>
    </row>
    <row r="308" spans="1:64" x14ac:dyDescent="0.25">
      <c r="A308" s="24">
        <f t="shared" si="80"/>
        <v>305</v>
      </c>
      <c r="B308" s="31" t="s">
        <v>1456</v>
      </c>
      <c r="C308" s="24">
        <v>835482</v>
      </c>
      <c r="D308" s="24" t="s">
        <v>472</v>
      </c>
      <c r="E308" s="26">
        <v>30355</v>
      </c>
      <c r="F308" s="24" t="s">
        <v>65</v>
      </c>
      <c r="G308" s="24" t="s">
        <v>66</v>
      </c>
      <c r="H308" s="24" t="s">
        <v>88</v>
      </c>
      <c r="I308" s="24" t="s">
        <v>1457</v>
      </c>
      <c r="J308" s="27" t="s">
        <v>1458</v>
      </c>
      <c r="K308" s="24" t="s">
        <v>1459</v>
      </c>
      <c r="L308" s="24"/>
      <c r="M308" s="24" t="s">
        <v>109</v>
      </c>
      <c r="N308" s="24" t="s">
        <v>120</v>
      </c>
      <c r="O308" s="24"/>
      <c r="P308" s="24">
        <v>2001</v>
      </c>
      <c r="Q308" s="26">
        <v>39860</v>
      </c>
      <c r="R308" s="26">
        <v>39949</v>
      </c>
      <c r="S308" s="26" t="s">
        <v>90</v>
      </c>
      <c r="T308" s="28" t="s">
        <v>1460</v>
      </c>
      <c r="U308" s="28" t="s">
        <v>1460</v>
      </c>
      <c r="V308" s="26">
        <v>44136</v>
      </c>
      <c r="W308" s="28" t="s">
        <v>645</v>
      </c>
      <c r="X308" s="28" t="s">
        <v>113</v>
      </c>
      <c r="Y308" s="26" t="s">
        <v>78</v>
      </c>
      <c r="Z308" s="29">
        <v>4</v>
      </c>
      <c r="AA308" s="29">
        <v>4</v>
      </c>
      <c r="AB308" s="26">
        <v>44424</v>
      </c>
      <c r="AC308" s="30">
        <v>6900000</v>
      </c>
      <c r="AD308" s="30">
        <v>766667</v>
      </c>
      <c r="AE308" s="30">
        <v>330883.33333333302</v>
      </c>
      <c r="AF308" s="30">
        <v>-377770</v>
      </c>
      <c r="AG308" s="30">
        <f t="shared" si="81"/>
        <v>-46886.666666666977</v>
      </c>
      <c r="AH308" s="30">
        <v>2079770</v>
      </c>
      <c r="AI308" s="30">
        <f t="shared" si="82"/>
        <v>9699550.3333333321</v>
      </c>
      <c r="AJ308" s="30">
        <f t="shared" si="83"/>
        <v>5175000</v>
      </c>
      <c r="AK308" s="30">
        <f t="shared" si="84"/>
        <v>575000.25</v>
      </c>
      <c r="AL308" s="30">
        <f t="shared" si="85"/>
        <v>330883.33333333302</v>
      </c>
      <c r="AM308" s="30">
        <f t="shared" si="86"/>
        <v>-377770</v>
      </c>
      <c r="AN308" s="30">
        <f t="shared" si="87"/>
        <v>-46886.666666666977</v>
      </c>
      <c r="AO308" s="30">
        <f t="shared" si="88"/>
        <v>1039885</v>
      </c>
      <c r="AP308" s="30">
        <f t="shared" si="89"/>
        <v>6742998.583333333</v>
      </c>
      <c r="AQ308" s="30">
        <f t="shared" si="90"/>
        <v>0</v>
      </c>
      <c r="AR308" s="26" t="s">
        <v>79</v>
      </c>
      <c r="AS308" s="26" t="s">
        <v>80</v>
      </c>
      <c r="AT308" s="26"/>
      <c r="AU308" s="26" t="s">
        <v>80</v>
      </c>
      <c r="AV308" s="26" t="s">
        <v>116</v>
      </c>
      <c r="AW308" s="26" t="s">
        <v>210</v>
      </c>
      <c r="AX308" s="26" t="s">
        <v>83</v>
      </c>
      <c r="AY308" s="26" t="s">
        <v>83</v>
      </c>
      <c r="AZ308" s="26" t="s">
        <v>80</v>
      </c>
      <c r="BA308" s="26" t="s">
        <v>84</v>
      </c>
      <c r="BB308" s="26" t="s">
        <v>85</v>
      </c>
      <c r="BC308" s="26" t="str">
        <f t="shared" si="91"/>
        <v>C</v>
      </c>
      <c r="BD308" s="26" t="str">
        <f t="shared" ca="1" si="92"/>
        <v>39 Th,9 Bln,16 Hr</v>
      </c>
      <c r="BE308" s="29">
        <f t="shared" ca="1" si="93"/>
        <v>39</v>
      </c>
      <c r="BF308" s="29">
        <f t="shared" ca="1" si="94"/>
        <v>9</v>
      </c>
      <c r="BG308" s="29">
        <f t="shared" ca="1" si="95"/>
        <v>16</v>
      </c>
      <c r="BH308" s="26" t="str">
        <f t="shared" ca="1" si="96"/>
        <v>13 Th,9 Bln,8 Hr</v>
      </c>
      <c r="BI308" s="24">
        <f t="shared" ca="1" si="97"/>
        <v>13</v>
      </c>
      <c r="BJ308" s="24">
        <f t="shared" ca="1" si="98"/>
        <v>9</v>
      </c>
      <c r="BK308" s="26" t="str">
        <f t="shared" ca="1" si="99"/>
        <v>13 Th,6 Bln,8 Hr</v>
      </c>
      <c r="BL308" s="4" t="str">
        <f>VLOOKUP(C308,[1]dbase!$C$3:$AW$827,38,FALSE)</f>
        <v>-</v>
      </c>
    </row>
    <row r="309" spans="1:64" x14ac:dyDescent="0.25">
      <c r="A309" s="24">
        <f t="shared" si="80"/>
        <v>306</v>
      </c>
      <c r="B309" s="31" t="s">
        <v>1461</v>
      </c>
      <c r="C309" s="24">
        <v>965832</v>
      </c>
      <c r="D309" s="24" t="s">
        <v>500</v>
      </c>
      <c r="E309" s="26">
        <v>35303</v>
      </c>
      <c r="F309" s="24" t="s">
        <v>65</v>
      </c>
      <c r="G309" s="24" t="s">
        <v>66</v>
      </c>
      <c r="H309" s="24" t="s">
        <v>228</v>
      </c>
      <c r="I309" s="24" t="s">
        <v>1462</v>
      </c>
      <c r="J309" s="27" t="s">
        <v>1463</v>
      </c>
      <c r="K309" s="24"/>
      <c r="L309" s="24"/>
      <c r="M309" s="24" t="s">
        <v>136</v>
      </c>
      <c r="N309" s="24" t="s">
        <v>1464</v>
      </c>
      <c r="O309" s="24" t="s">
        <v>412</v>
      </c>
      <c r="P309" s="24">
        <v>2017</v>
      </c>
      <c r="Q309" s="26">
        <v>43313</v>
      </c>
      <c r="R309" s="26">
        <v>43525</v>
      </c>
      <c r="S309" s="26" t="s">
        <v>90</v>
      </c>
      <c r="T309" s="28" t="s">
        <v>860</v>
      </c>
      <c r="U309" s="28" t="s">
        <v>860</v>
      </c>
      <c r="V309" s="26" t="s">
        <v>80</v>
      </c>
      <c r="W309" s="28" t="s">
        <v>374</v>
      </c>
      <c r="X309" s="28" t="s">
        <v>113</v>
      </c>
      <c r="Y309" s="26" t="s">
        <v>103</v>
      </c>
      <c r="Z309" s="29">
        <v>5</v>
      </c>
      <c r="AA309" s="29">
        <v>3</v>
      </c>
      <c r="AB309" s="26">
        <v>44424</v>
      </c>
      <c r="AC309" s="30">
        <v>5900000</v>
      </c>
      <c r="AD309" s="30">
        <v>655556</v>
      </c>
      <c r="AE309" s="30">
        <v>-36030.555555555969</v>
      </c>
      <c r="AF309" s="30">
        <v>566950</v>
      </c>
      <c r="AG309" s="30">
        <f t="shared" si="81"/>
        <v>530919.44444444403</v>
      </c>
      <c r="AH309" s="30">
        <v>0</v>
      </c>
      <c r="AI309" s="30">
        <f t="shared" si="82"/>
        <v>7086475.444444444</v>
      </c>
      <c r="AJ309" s="30">
        <f t="shared" si="83"/>
        <v>4425000</v>
      </c>
      <c r="AK309" s="30">
        <f t="shared" si="84"/>
        <v>491667</v>
      </c>
      <c r="AL309" s="30">
        <f t="shared" si="85"/>
        <v>-36030.555555555969</v>
      </c>
      <c r="AM309" s="30">
        <f t="shared" si="86"/>
        <v>566950</v>
      </c>
      <c r="AN309" s="30">
        <f t="shared" si="87"/>
        <v>530919.44444444403</v>
      </c>
      <c r="AO309" s="30">
        <f t="shared" si="88"/>
        <v>0</v>
      </c>
      <c r="AP309" s="30">
        <f t="shared" si="89"/>
        <v>5447586.444444444</v>
      </c>
      <c r="AQ309" s="30">
        <f t="shared" si="90"/>
        <v>0</v>
      </c>
      <c r="AR309" s="26" t="s">
        <v>79</v>
      </c>
      <c r="AS309" s="26" t="s">
        <v>80</v>
      </c>
      <c r="AT309" s="26"/>
      <c r="AU309" s="26" t="s">
        <v>80</v>
      </c>
      <c r="AV309" s="26" t="s">
        <v>116</v>
      </c>
      <c r="AW309" s="26" t="s">
        <v>375</v>
      </c>
      <c r="AX309" s="26" t="s">
        <v>105</v>
      </c>
      <c r="AY309" s="26" t="s">
        <v>83</v>
      </c>
      <c r="AZ309" s="26" t="s">
        <v>80</v>
      </c>
      <c r="BA309" s="26" t="s">
        <v>84</v>
      </c>
      <c r="BB309" s="26" t="s">
        <v>106</v>
      </c>
      <c r="BC309" s="26" t="str">
        <f t="shared" si="91"/>
        <v>D</v>
      </c>
      <c r="BD309" s="26" t="str">
        <f t="shared" ca="1" si="92"/>
        <v>26 Th,2 Bln,29 Hr</v>
      </c>
      <c r="BE309" s="29">
        <f t="shared" ca="1" si="93"/>
        <v>26</v>
      </c>
      <c r="BF309" s="29">
        <f t="shared" ca="1" si="94"/>
        <v>2</v>
      </c>
      <c r="BG309" s="29">
        <f t="shared" ca="1" si="95"/>
        <v>29</v>
      </c>
      <c r="BH309" s="26" t="str">
        <f t="shared" ca="1" si="96"/>
        <v>4 Th,3 Bln,23 Hr</v>
      </c>
      <c r="BI309" s="24">
        <f t="shared" ca="1" si="97"/>
        <v>4</v>
      </c>
      <c r="BJ309" s="24">
        <f t="shared" ca="1" si="98"/>
        <v>3</v>
      </c>
      <c r="BK309" s="26" t="str">
        <f t="shared" ca="1" si="99"/>
        <v>3 Th,8 Bln,23 Hr</v>
      </c>
      <c r="BL309" s="4" t="str">
        <f>VLOOKUP(C309,[1]dbase!$C$3:$AW$827,38,FALSE)</f>
        <v>-</v>
      </c>
    </row>
    <row r="310" spans="1:64" x14ac:dyDescent="0.25">
      <c r="A310" s="24">
        <f t="shared" si="80"/>
        <v>307</v>
      </c>
      <c r="B310" s="33" t="s">
        <v>1465</v>
      </c>
      <c r="C310" s="24">
        <v>885723</v>
      </c>
      <c r="D310" s="24" t="s">
        <v>1466</v>
      </c>
      <c r="E310" s="26">
        <v>32393</v>
      </c>
      <c r="F310" s="24" t="s">
        <v>65</v>
      </c>
      <c r="G310" s="24" t="s">
        <v>66</v>
      </c>
      <c r="H310" s="24" t="s">
        <v>67</v>
      </c>
      <c r="I310" s="24" t="s">
        <v>1467</v>
      </c>
      <c r="J310" s="27"/>
      <c r="K310" s="24"/>
      <c r="L310" s="24"/>
      <c r="M310" s="24" t="s">
        <v>70</v>
      </c>
      <c r="N310" s="24" t="s">
        <v>152</v>
      </c>
      <c r="O310" s="24" t="s">
        <v>1213</v>
      </c>
      <c r="P310" s="24">
        <v>2012</v>
      </c>
      <c r="Q310" s="26">
        <v>42888</v>
      </c>
      <c r="R310" s="26">
        <v>43116</v>
      </c>
      <c r="S310" s="26" t="s">
        <v>90</v>
      </c>
      <c r="T310" s="28" t="s">
        <v>316</v>
      </c>
      <c r="U310" s="28" t="s">
        <v>316</v>
      </c>
      <c r="V310" s="26">
        <v>44760</v>
      </c>
      <c r="W310" s="28" t="s">
        <v>317</v>
      </c>
      <c r="X310" s="28" t="s">
        <v>113</v>
      </c>
      <c r="Y310" s="26" t="s">
        <v>78</v>
      </c>
      <c r="Z310" s="29">
        <v>5</v>
      </c>
      <c r="AA310" s="29">
        <v>4</v>
      </c>
      <c r="AB310" s="26">
        <v>44424</v>
      </c>
      <c r="AC310" s="30">
        <v>6900000</v>
      </c>
      <c r="AD310" s="30">
        <v>766667</v>
      </c>
      <c r="AE310" s="30">
        <v>442183.33333333302</v>
      </c>
      <c r="AF310" s="30">
        <v>653200</v>
      </c>
      <c r="AG310" s="30">
        <f t="shared" si="81"/>
        <v>1095383.333333333</v>
      </c>
      <c r="AH310" s="30">
        <v>0</v>
      </c>
      <c r="AI310" s="30">
        <f t="shared" si="82"/>
        <v>8762050.3333333321</v>
      </c>
      <c r="AJ310" s="30">
        <f t="shared" si="83"/>
        <v>5175000</v>
      </c>
      <c r="AK310" s="30">
        <f t="shared" si="84"/>
        <v>575000.25</v>
      </c>
      <c r="AL310" s="30">
        <f t="shared" si="85"/>
        <v>442183.33333333302</v>
      </c>
      <c r="AM310" s="30">
        <f t="shared" si="86"/>
        <v>653200</v>
      </c>
      <c r="AN310" s="30">
        <f t="shared" si="87"/>
        <v>1095383.333333333</v>
      </c>
      <c r="AO310" s="30">
        <f t="shared" si="88"/>
        <v>0</v>
      </c>
      <c r="AP310" s="30">
        <f t="shared" si="89"/>
        <v>6845383.583333333</v>
      </c>
      <c r="AQ310" s="30">
        <f t="shared" si="90"/>
        <v>0</v>
      </c>
      <c r="AR310" s="26" t="s">
        <v>79</v>
      </c>
      <c r="AS310" s="26" t="s">
        <v>80</v>
      </c>
      <c r="AT310" s="26"/>
      <c r="AU310" s="26" t="s">
        <v>80</v>
      </c>
      <c r="AV310" s="26" t="s">
        <v>116</v>
      </c>
      <c r="AW310" s="26" t="s">
        <v>95</v>
      </c>
      <c r="AX310" s="26" t="s">
        <v>96</v>
      </c>
      <c r="AY310" s="26" t="s">
        <v>96</v>
      </c>
      <c r="AZ310" s="26" t="s">
        <v>80</v>
      </c>
      <c r="BA310" s="26" t="s">
        <v>84</v>
      </c>
      <c r="BB310" s="26" t="s">
        <v>85</v>
      </c>
      <c r="BC310" s="26" t="str">
        <f t="shared" si="91"/>
        <v>F</v>
      </c>
      <c r="BD310" s="26" t="str">
        <f t="shared" ca="1" si="92"/>
        <v>34 Th,2 Bln,17 Hr</v>
      </c>
      <c r="BE310" s="29">
        <f t="shared" ca="1" si="93"/>
        <v>34</v>
      </c>
      <c r="BF310" s="29">
        <f t="shared" ca="1" si="94"/>
        <v>2</v>
      </c>
      <c r="BG310" s="29">
        <f t="shared" ca="1" si="95"/>
        <v>17</v>
      </c>
      <c r="BH310" s="26" t="str">
        <f t="shared" ca="1" si="96"/>
        <v>5 Th,5 Bln,22 Hr</v>
      </c>
      <c r="BI310" s="24">
        <f t="shared" ca="1" si="97"/>
        <v>5</v>
      </c>
      <c r="BJ310" s="24">
        <f t="shared" ca="1" si="98"/>
        <v>5</v>
      </c>
      <c r="BK310" s="26" t="str">
        <f t="shared" ca="1" si="99"/>
        <v>4 Th,10 Bln,8 Hr</v>
      </c>
      <c r="BL310" s="4" t="str">
        <f>VLOOKUP(C310,[1]dbase!$C$3:$AW$827,38,FALSE)</f>
        <v>-</v>
      </c>
    </row>
    <row r="311" spans="1:64" x14ac:dyDescent="0.25">
      <c r="A311" s="24">
        <f t="shared" si="80"/>
        <v>308</v>
      </c>
      <c r="B311" s="31" t="s">
        <v>1468</v>
      </c>
      <c r="C311" s="24">
        <v>786088</v>
      </c>
      <c r="D311" s="24" t="s">
        <v>244</v>
      </c>
      <c r="E311" s="26">
        <v>28746</v>
      </c>
      <c r="F311" s="24" t="s">
        <v>65</v>
      </c>
      <c r="G311" s="24" t="s">
        <v>66</v>
      </c>
      <c r="H311" s="24" t="s">
        <v>133</v>
      </c>
      <c r="I311" s="24" t="s">
        <v>1469</v>
      </c>
      <c r="J311" s="27" t="s">
        <v>1470</v>
      </c>
      <c r="K311" s="24"/>
      <c r="L311" s="24"/>
      <c r="M311" s="24" t="s">
        <v>99</v>
      </c>
      <c r="N311" s="24" t="s">
        <v>276</v>
      </c>
      <c r="O311" s="24"/>
      <c r="P311" s="24" t="s">
        <v>80</v>
      </c>
      <c r="Q311" s="26">
        <v>43374</v>
      </c>
      <c r="R311" s="26">
        <v>43374</v>
      </c>
      <c r="S311" s="26" t="s">
        <v>90</v>
      </c>
      <c r="T311" s="28" t="s">
        <v>261</v>
      </c>
      <c r="U311" s="28" t="s">
        <v>261</v>
      </c>
      <c r="V311" s="26">
        <v>44105</v>
      </c>
      <c r="W311" s="28" t="s">
        <v>139</v>
      </c>
      <c r="X311" s="28" t="s">
        <v>140</v>
      </c>
      <c r="Y311" s="26" t="s">
        <v>78</v>
      </c>
      <c r="Z311" s="29">
        <v>6</v>
      </c>
      <c r="AA311" s="29">
        <v>1</v>
      </c>
      <c r="AB311" s="26">
        <v>44424</v>
      </c>
      <c r="AC311" s="30">
        <v>4500000</v>
      </c>
      <c r="AD311" s="30">
        <v>500000</v>
      </c>
      <c r="AE311" s="30">
        <v>0</v>
      </c>
      <c r="AF311" s="30">
        <v>592600</v>
      </c>
      <c r="AG311" s="30">
        <f t="shared" si="81"/>
        <v>592600</v>
      </c>
      <c r="AH311" s="30">
        <v>0</v>
      </c>
      <c r="AI311" s="30">
        <f t="shared" si="82"/>
        <v>5592600</v>
      </c>
      <c r="AJ311" s="30">
        <f t="shared" si="83"/>
        <v>3375000</v>
      </c>
      <c r="AK311" s="30">
        <f t="shared" si="84"/>
        <v>375000</v>
      </c>
      <c r="AL311" s="30">
        <f t="shared" si="85"/>
        <v>0</v>
      </c>
      <c r="AM311" s="30">
        <f t="shared" si="86"/>
        <v>592600</v>
      </c>
      <c r="AN311" s="30">
        <f t="shared" si="87"/>
        <v>592600</v>
      </c>
      <c r="AO311" s="30">
        <f t="shared" si="88"/>
        <v>0</v>
      </c>
      <c r="AP311" s="30">
        <f t="shared" si="89"/>
        <v>4342600</v>
      </c>
      <c r="AQ311" s="30">
        <f t="shared" si="90"/>
        <v>29500</v>
      </c>
      <c r="AR311" s="26" t="s">
        <v>79</v>
      </c>
      <c r="AS311" s="26" t="s">
        <v>80</v>
      </c>
      <c r="AT311" s="26"/>
      <c r="AU311" s="26" t="s">
        <v>80</v>
      </c>
      <c r="AV311" s="26" t="s">
        <v>141</v>
      </c>
      <c r="AW311" s="26" t="s">
        <v>80</v>
      </c>
      <c r="AX311" s="26" t="s">
        <v>82</v>
      </c>
      <c r="AY311" s="26" t="s">
        <v>82</v>
      </c>
      <c r="AZ311" s="26" t="s">
        <v>80</v>
      </c>
      <c r="BA311" s="26" t="s">
        <v>84</v>
      </c>
      <c r="BB311" s="26" t="s">
        <v>106</v>
      </c>
      <c r="BC311" s="26" t="str">
        <f t="shared" si="91"/>
        <v>C</v>
      </c>
      <c r="BD311" s="26" t="str">
        <f t="shared" ca="1" si="92"/>
        <v>44 Th,2 Bln,11 Hr</v>
      </c>
      <c r="BE311" s="29">
        <f t="shared" ca="1" si="93"/>
        <v>44</v>
      </c>
      <c r="BF311" s="29">
        <f t="shared" ca="1" si="94"/>
        <v>2</v>
      </c>
      <c r="BG311" s="29">
        <f t="shared" ca="1" si="95"/>
        <v>11</v>
      </c>
      <c r="BH311" s="26" t="str">
        <f t="shared" ca="1" si="96"/>
        <v>4 Th,1 Bln,23 Hr</v>
      </c>
      <c r="BI311" s="24">
        <f t="shared" ca="1" si="97"/>
        <v>4</v>
      </c>
      <c r="BJ311" s="24">
        <f t="shared" ca="1" si="98"/>
        <v>1</v>
      </c>
      <c r="BK311" s="26" t="str">
        <f t="shared" ca="1" si="99"/>
        <v>4 Th,1 Bln,23 Hr</v>
      </c>
      <c r="BL311" s="4" t="str">
        <f>VLOOKUP(C311,[1]dbase!$C$3:$AW$827,38,FALSE)</f>
        <v>-</v>
      </c>
    </row>
    <row r="312" spans="1:64" x14ac:dyDescent="0.25">
      <c r="A312" s="24">
        <f t="shared" si="80"/>
        <v>309</v>
      </c>
      <c r="B312" s="31" t="s">
        <v>1471</v>
      </c>
      <c r="C312" s="24">
        <v>856127</v>
      </c>
      <c r="D312" s="24" t="s">
        <v>174</v>
      </c>
      <c r="E312" s="26">
        <v>31236</v>
      </c>
      <c r="F312" s="24" t="s">
        <v>65</v>
      </c>
      <c r="G312" s="24" t="s">
        <v>66</v>
      </c>
      <c r="H312" s="24" t="s">
        <v>88</v>
      </c>
      <c r="I312" s="24" t="s">
        <v>1472</v>
      </c>
      <c r="J312" s="27" t="s">
        <v>1473</v>
      </c>
      <c r="K312" s="24"/>
      <c r="L312" s="24"/>
      <c r="M312" s="24" t="s">
        <v>136</v>
      </c>
      <c r="N312" s="24" t="s">
        <v>667</v>
      </c>
      <c r="O312" s="24"/>
      <c r="P312" s="24" t="s">
        <v>80</v>
      </c>
      <c r="Q312" s="26">
        <v>43374</v>
      </c>
      <c r="R312" s="26">
        <v>43374</v>
      </c>
      <c r="S312" s="26" t="s">
        <v>90</v>
      </c>
      <c r="T312" s="28" t="s">
        <v>138</v>
      </c>
      <c r="U312" s="28" t="s">
        <v>138</v>
      </c>
      <c r="V312" s="26">
        <v>44105</v>
      </c>
      <c r="W312" s="28" t="s">
        <v>430</v>
      </c>
      <c r="X312" s="28" t="s">
        <v>140</v>
      </c>
      <c r="Y312" s="26" t="s">
        <v>78</v>
      </c>
      <c r="Z312" s="29">
        <v>6</v>
      </c>
      <c r="AA312" s="29">
        <v>1</v>
      </c>
      <c r="AB312" s="26">
        <v>44424</v>
      </c>
      <c r="AC312" s="30">
        <v>4500000</v>
      </c>
      <c r="AD312" s="30">
        <v>500000</v>
      </c>
      <c r="AE312" s="30">
        <v>0</v>
      </c>
      <c r="AF312" s="30">
        <v>592600</v>
      </c>
      <c r="AG312" s="30">
        <f t="shared" si="81"/>
        <v>592600</v>
      </c>
      <c r="AH312" s="30">
        <v>0</v>
      </c>
      <c r="AI312" s="30">
        <f t="shared" si="82"/>
        <v>5592600</v>
      </c>
      <c r="AJ312" s="30">
        <f t="shared" si="83"/>
        <v>3375000</v>
      </c>
      <c r="AK312" s="30">
        <f t="shared" si="84"/>
        <v>375000</v>
      </c>
      <c r="AL312" s="30">
        <f t="shared" si="85"/>
        <v>0</v>
      </c>
      <c r="AM312" s="30">
        <f t="shared" si="86"/>
        <v>592600</v>
      </c>
      <c r="AN312" s="30">
        <f t="shared" si="87"/>
        <v>592600</v>
      </c>
      <c r="AO312" s="30">
        <f t="shared" si="88"/>
        <v>0</v>
      </c>
      <c r="AP312" s="30">
        <f t="shared" si="89"/>
        <v>4342600</v>
      </c>
      <c r="AQ312" s="30">
        <f t="shared" si="90"/>
        <v>29500</v>
      </c>
      <c r="AR312" s="26" t="s">
        <v>79</v>
      </c>
      <c r="AS312" s="26" t="s">
        <v>80</v>
      </c>
      <c r="AT312" s="26"/>
      <c r="AU312" s="26" t="s">
        <v>80</v>
      </c>
      <c r="AV312" s="26" t="s">
        <v>141</v>
      </c>
      <c r="AW312" s="26" t="s">
        <v>80</v>
      </c>
      <c r="AX312" s="26" t="s">
        <v>82</v>
      </c>
      <c r="AY312" s="26" t="s">
        <v>82</v>
      </c>
      <c r="AZ312" s="26" t="s">
        <v>80</v>
      </c>
      <c r="BA312" s="26" t="s">
        <v>84</v>
      </c>
      <c r="BB312" s="26" t="s">
        <v>85</v>
      </c>
      <c r="BC312" s="26" t="str">
        <f t="shared" si="91"/>
        <v>D</v>
      </c>
      <c r="BD312" s="26" t="str">
        <f t="shared" ca="1" si="92"/>
        <v>37 Th,4 Bln,16 Hr</v>
      </c>
      <c r="BE312" s="29">
        <f t="shared" ca="1" si="93"/>
        <v>37</v>
      </c>
      <c r="BF312" s="29">
        <f t="shared" ca="1" si="94"/>
        <v>4</v>
      </c>
      <c r="BG312" s="29">
        <f t="shared" ca="1" si="95"/>
        <v>16</v>
      </c>
      <c r="BH312" s="26" t="str">
        <f t="shared" ca="1" si="96"/>
        <v>4 Th,1 Bln,23 Hr</v>
      </c>
      <c r="BI312" s="24">
        <f t="shared" ca="1" si="97"/>
        <v>4</v>
      </c>
      <c r="BJ312" s="24">
        <f t="shared" ca="1" si="98"/>
        <v>1</v>
      </c>
      <c r="BK312" s="26" t="str">
        <f t="shared" ca="1" si="99"/>
        <v>4 Th,1 Bln,23 Hr</v>
      </c>
      <c r="BL312" s="4" t="str">
        <f>VLOOKUP(C312,[1]dbase!$C$3:$AW$827,38,FALSE)</f>
        <v>-</v>
      </c>
    </row>
    <row r="313" spans="1:64" x14ac:dyDescent="0.25">
      <c r="A313" s="24">
        <f t="shared" si="80"/>
        <v>310</v>
      </c>
      <c r="B313" s="31" t="s">
        <v>1474</v>
      </c>
      <c r="C313" s="24">
        <v>664966</v>
      </c>
      <c r="D313" s="24" t="s">
        <v>127</v>
      </c>
      <c r="E313" s="26">
        <v>24392</v>
      </c>
      <c r="F313" s="24" t="s">
        <v>65</v>
      </c>
      <c r="G313" s="24" t="s">
        <v>66</v>
      </c>
      <c r="H313" s="24" t="s">
        <v>133</v>
      </c>
      <c r="I313" s="24" t="s">
        <v>1475</v>
      </c>
      <c r="J313" s="27"/>
      <c r="K313" s="24"/>
      <c r="L313" s="24"/>
      <c r="M313" s="24" t="s">
        <v>99</v>
      </c>
      <c r="N313" s="24" t="s">
        <v>1476</v>
      </c>
      <c r="O313" s="24"/>
      <c r="P313" s="24">
        <v>1987</v>
      </c>
      <c r="Q313" s="26">
        <v>33284</v>
      </c>
      <c r="R313" s="26">
        <v>33649</v>
      </c>
      <c r="S313" s="26" t="s">
        <v>90</v>
      </c>
      <c r="T313" s="28" t="s">
        <v>1477</v>
      </c>
      <c r="U313" s="28" t="s">
        <v>1477</v>
      </c>
      <c r="V313" s="26" t="s">
        <v>80</v>
      </c>
      <c r="W313" s="28" t="s">
        <v>102</v>
      </c>
      <c r="X313" s="28" t="s">
        <v>113</v>
      </c>
      <c r="Y313" s="26" t="s">
        <v>103</v>
      </c>
      <c r="Z313" s="29">
        <v>5</v>
      </c>
      <c r="AA313" s="29">
        <v>4</v>
      </c>
      <c r="AB313" s="26">
        <v>44424</v>
      </c>
      <c r="AC313" s="30">
        <v>6900000</v>
      </c>
      <c r="AD313" s="30">
        <v>766667</v>
      </c>
      <c r="AE313" s="30">
        <v>-199141.66666666698</v>
      </c>
      <c r="AF313" s="30">
        <v>566950</v>
      </c>
      <c r="AG313" s="30">
        <f t="shared" si="81"/>
        <v>367808.33333333302</v>
      </c>
      <c r="AH313" s="30">
        <v>0</v>
      </c>
      <c r="AI313" s="30">
        <f t="shared" si="82"/>
        <v>8034475.333333333</v>
      </c>
      <c r="AJ313" s="30">
        <f t="shared" si="83"/>
        <v>3450000</v>
      </c>
      <c r="AK313" s="30">
        <f t="shared" si="84"/>
        <v>0</v>
      </c>
      <c r="AL313" s="30">
        <f t="shared" si="85"/>
        <v>0</v>
      </c>
      <c r="AM313" s="30">
        <f t="shared" si="86"/>
        <v>0</v>
      </c>
      <c r="AN313" s="30">
        <f t="shared" si="87"/>
        <v>0</v>
      </c>
      <c r="AO313" s="30">
        <f t="shared" si="88"/>
        <v>0</v>
      </c>
      <c r="AP313" s="30">
        <f t="shared" si="89"/>
        <v>3450000</v>
      </c>
      <c r="AQ313" s="30">
        <f t="shared" si="90"/>
        <v>922100</v>
      </c>
      <c r="AR313" s="26" t="s">
        <v>79</v>
      </c>
      <c r="AS313" s="26" t="s">
        <v>114</v>
      </c>
      <c r="AT313" s="24" t="s">
        <v>172</v>
      </c>
      <c r="AU313" s="26">
        <v>44433</v>
      </c>
      <c r="AV313" s="26" t="s">
        <v>116</v>
      </c>
      <c r="AW313" s="26" t="s">
        <v>104</v>
      </c>
      <c r="AX313" s="26" t="s">
        <v>105</v>
      </c>
      <c r="AY313" s="26" t="s">
        <v>105</v>
      </c>
      <c r="AZ313" s="26" t="s">
        <v>80</v>
      </c>
      <c r="BA313" s="26" t="s">
        <v>84</v>
      </c>
      <c r="BB313" s="26" t="s">
        <v>106</v>
      </c>
      <c r="BC313" s="26" t="str">
        <f t="shared" si="91"/>
        <v>C</v>
      </c>
      <c r="BD313" s="26" t="str">
        <f t="shared" ca="1" si="92"/>
        <v>56 Th,1 Bln,12 Hr</v>
      </c>
      <c r="BE313" s="29">
        <f t="shared" ca="1" si="93"/>
        <v>56</v>
      </c>
      <c r="BF313" s="29">
        <f t="shared" ca="1" si="94"/>
        <v>1</v>
      </c>
      <c r="BG313" s="29">
        <f t="shared" ca="1" si="95"/>
        <v>12</v>
      </c>
      <c r="BH313" s="26" t="str">
        <f t="shared" ca="1" si="96"/>
        <v>31 Th,9 Bln,9 Hr</v>
      </c>
      <c r="BI313" s="24">
        <f t="shared" ca="1" si="97"/>
        <v>31</v>
      </c>
      <c r="BJ313" s="24">
        <f t="shared" ca="1" si="98"/>
        <v>9</v>
      </c>
      <c r="BK313" s="26" t="str">
        <f t="shared" ca="1" si="99"/>
        <v>30 Th,9 Bln,9 Hr</v>
      </c>
      <c r="BL313" s="4" t="str">
        <f>VLOOKUP(C313,[1]dbase!$C$3:$AW$827,38,FALSE)</f>
        <v>H</v>
      </c>
    </row>
    <row r="314" spans="1:64" x14ac:dyDescent="0.25">
      <c r="A314" s="24">
        <f t="shared" si="80"/>
        <v>311</v>
      </c>
      <c r="B314" s="33" t="s">
        <v>1478</v>
      </c>
      <c r="C314" s="24">
        <v>705294</v>
      </c>
      <c r="D314" s="24" t="s">
        <v>597</v>
      </c>
      <c r="E314" s="26">
        <v>25879</v>
      </c>
      <c r="F314" s="24" t="s">
        <v>65</v>
      </c>
      <c r="G314" s="24" t="s">
        <v>66</v>
      </c>
      <c r="H314" s="24" t="s">
        <v>88</v>
      </c>
      <c r="I314" s="24" t="s">
        <v>1479</v>
      </c>
      <c r="J314" s="27" t="s">
        <v>1480</v>
      </c>
      <c r="K314" s="24"/>
      <c r="L314" s="24"/>
      <c r="M314" s="24" t="s">
        <v>70</v>
      </c>
      <c r="N314" s="24" t="s">
        <v>71</v>
      </c>
      <c r="O314" s="24"/>
      <c r="P314" s="24">
        <v>2005</v>
      </c>
      <c r="Q314" s="26">
        <v>34827</v>
      </c>
      <c r="R314" s="26">
        <v>34827</v>
      </c>
      <c r="S314" s="26" t="s">
        <v>90</v>
      </c>
      <c r="T314" s="28" t="s">
        <v>1481</v>
      </c>
      <c r="U314" s="28" t="s">
        <v>1481</v>
      </c>
      <c r="V314" s="26">
        <v>44760</v>
      </c>
      <c r="W314" s="28" t="s">
        <v>434</v>
      </c>
      <c r="X314" s="28" t="s">
        <v>113</v>
      </c>
      <c r="Y314" s="26" t="s">
        <v>78</v>
      </c>
      <c r="Z314" s="29">
        <v>5</v>
      </c>
      <c r="AA314" s="29">
        <v>6</v>
      </c>
      <c r="AB314" s="26">
        <v>44424</v>
      </c>
      <c r="AC314" s="30">
        <v>8900000</v>
      </c>
      <c r="AD314" s="30">
        <v>988889</v>
      </c>
      <c r="AE314" s="30">
        <v>716911.11111111194</v>
      </c>
      <c r="AF314" s="30">
        <v>616400</v>
      </c>
      <c r="AG314" s="30">
        <f t="shared" si="81"/>
        <v>1333311.1111111119</v>
      </c>
      <c r="AH314" s="30">
        <v>0</v>
      </c>
      <c r="AI314" s="30">
        <f t="shared" si="82"/>
        <v>11222200.111111112</v>
      </c>
      <c r="AJ314" s="30">
        <f t="shared" si="83"/>
        <v>6675000</v>
      </c>
      <c r="AK314" s="30">
        <f t="shared" si="84"/>
        <v>741666.75</v>
      </c>
      <c r="AL314" s="30">
        <f t="shared" si="85"/>
        <v>716911.11111111194</v>
      </c>
      <c r="AM314" s="30">
        <f t="shared" si="86"/>
        <v>616400</v>
      </c>
      <c r="AN314" s="30">
        <f t="shared" si="87"/>
        <v>1333311.1111111119</v>
      </c>
      <c r="AO314" s="30">
        <f t="shared" si="88"/>
        <v>0</v>
      </c>
      <c r="AP314" s="30">
        <f t="shared" si="89"/>
        <v>8749977.8611111119</v>
      </c>
      <c r="AQ314" s="30">
        <f t="shared" si="90"/>
        <v>0</v>
      </c>
      <c r="AR314" s="26" t="s">
        <v>79</v>
      </c>
      <c r="AS314" s="26" t="s">
        <v>80</v>
      </c>
      <c r="AT314" s="26"/>
      <c r="AU314" s="26" t="s">
        <v>80</v>
      </c>
      <c r="AV314" s="26" t="s">
        <v>116</v>
      </c>
      <c r="AW314" s="26" t="s">
        <v>95</v>
      </c>
      <c r="AX314" s="26" t="s">
        <v>83</v>
      </c>
      <c r="AY314" s="26" t="s">
        <v>83</v>
      </c>
      <c r="AZ314" s="26" t="s">
        <v>80</v>
      </c>
      <c r="BA314" s="26" t="s">
        <v>84</v>
      </c>
      <c r="BB314" s="26" t="s">
        <v>85</v>
      </c>
      <c r="BC314" s="26" t="str">
        <f t="shared" si="91"/>
        <v>F</v>
      </c>
      <c r="BD314" s="26" t="str">
        <f t="shared" ca="1" si="92"/>
        <v>52 Th,0 Bln,17 Hr</v>
      </c>
      <c r="BE314" s="29">
        <f t="shared" ca="1" si="93"/>
        <v>52</v>
      </c>
      <c r="BF314" s="29">
        <f t="shared" ca="1" si="94"/>
        <v>0</v>
      </c>
      <c r="BG314" s="29">
        <f t="shared" ca="1" si="95"/>
        <v>17</v>
      </c>
      <c r="BH314" s="26" t="str">
        <f t="shared" ca="1" si="96"/>
        <v>27 Th,6 Bln,16 Hr</v>
      </c>
      <c r="BI314" s="24">
        <f t="shared" ca="1" si="97"/>
        <v>27</v>
      </c>
      <c r="BJ314" s="24">
        <f t="shared" ca="1" si="98"/>
        <v>6</v>
      </c>
      <c r="BK314" s="26" t="str">
        <f t="shared" ca="1" si="99"/>
        <v>27 Th,6 Bln,16 Hr</v>
      </c>
      <c r="BL314" s="4" t="str">
        <f>VLOOKUP(C314,[1]dbase!$C$3:$AW$827,38,FALSE)</f>
        <v>-</v>
      </c>
    </row>
    <row r="315" spans="1:64" x14ac:dyDescent="0.25">
      <c r="A315" s="24">
        <f t="shared" si="80"/>
        <v>312</v>
      </c>
      <c r="B315" s="31" t="s">
        <v>1482</v>
      </c>
      <c r="C315" s="24">
        <v>855523</v>
      </c>
      <c r="D315" s="24" t="s">
        <v>166</v>
      </c>
      <c r="E315" s="26">
        <v>31344</v>
      </c>
      <c r="F315" s="24" t="s">
        <v>65</v>
      </c>
      <c r="G315" s="24" t="s">
        <v>66</v>
      </c>
      <c r="H315" s="24" t="s">
        <v>88</v>
      </c>
      <c r="I315" s="24" t="s">
        <v>1483</v>
      </c>
      <c r="J315" s="27"/>
      <c r="K315" s="24"/>
      <c r="L315" s="24"/>
      <c r="M315" s="24" t="s">
        <v>70</v>
      </c>
      <c r="N315" s="24" t="s">
        <v>152</v>
      </c>
      <c r="O315" s="24"/>
      <c r="P315" s="24">
        <v>2012</v>
      </c>
      <c r="Q315" s="26">
        <v>41395</v>
      </c>
      <c r="R315" s="26">
        <v>41533</v>
      </c>
      <c r="S315" s="26" t="s">
        <v>90</v>
      </c>
      <c r="T315" s="28" t="s">
        <v>309</v>
      </c>
      <c r="U315" s="28" t="s">
        <v>1484</v>
      </c>
      <c r="V315" s="26">
        <v>44728</v>
      </c>
      <c r="W315" s="28" t="s">
        <v>1485</v>
      </c>
      <c r="X315" s="28" t="s">
        <v>482</v>
      </c>
      <c r="Y315" s="26" t="s">
        <v>78</v>
      </c>
      <c r="Z315" s="29">
        <v>5</v>
      </c>
      <c r="AA315" s="29">
        <v>4</v>
      </c>
      <c r="AB315" s="26">
        <v>44424</v>
      </c>
      <c r="AC315" s="30">
        <v>6900000</v>
      </c>
      <c r="AD315" s="30">
        <v>766667</v>
      </c>
      <c r="AE315" s="30">
        <v>1365508.333333333</v>
      </c>
      <c r="AF315" s="30">
        <v>653200</v>
      </c>
      <c r="AG315" s="30">
        <f t="shared" si="81"/>
        <v>2018708.333333333</v>
      </c>
      <c r="AH315" s="30">
        <v>0</v>
      </c>
      <c r="AI315" s="30">
        <f t="shared" si="82"/>
        <v>9685375.3333333321</v>
      </c>
      <c r="AJ315" s="30">
        <f t="shared" si="83"/>
        <v>5175000</v>
      </c>
      <c r="AK315" s="30">
        <f t="shared" si="84"/>
        <v>575000.25</v>
      </c>
      <c r="AL315" s="30">
        <f t="shared" si="85"/>
        <v>1365508.333333333</v>
      </c>
      <c r="AM315" s="30">
        <f t="shared" si="86"/>
        <v>653200</v>
      </c>
      <c r="AN315" s="30">
        <f t="shared" si="87"/>
        <v>2018708.333333333</v>
      </c>
      <c r="AO315" s="30">
        <f t="shared" si="88"/>
        <v>0</v>
      </c>
      <c r="AP315" s="30">
        <f t="shared" si="89"/>
        <v>7768708.583333333</v>
      </c>
      <c r="AQ315" s="30">
        <f t="shared" si="90"/>
        <v>0</v>
      </c>
      <c r="AR315" s="26" t="s">
        <v>79</v>
      </c>
      <c r="AS315" s="26" t="s">
        <v>80</v>
      </c>
      <c r="AT315" s="26"/>
      <c r="AU315" s="26" t="s">
        <v>80</v>
      </c>
      <c r="AV315" s="26" t="s">
        <v>483</v>
      </c>
      <c r="AW315" s="26" t="s">
        <v>80</v>
      </c>
      <c r="AX315" s="26" t="s">
        <v>83</v>
      </c>
      <c r="AY315" s="26" t="s">
        <v>105</v>
      </c>
      <c r="AZ315" s="26" t="s">
        <v>80</v>
      </c>
      <c r="BA315" s="26" t="s">
        <v>84</v>
      </c>
      <c r="BB315" s="26" t="s">
        <v>85</v>
      </c>
      <c r="BC315" s="26" t="str">
        <f t="shared" si="91"/>
        <v>F</v>
      </c>
      <c r="BD315" s="26" t="str">
        <f t="shared" ca="1" si="92"/>
        <v>37 Th,1 Bln,0 Hr</v>
      </c>
      <c r="BE315" s="29">
        <f t="shared" ca="1" si="93"/>
        <v>37</v>
      </c>
      <c r="BF315" s="29">
        <f t="shared" ca="1" si="94"/>
        <v>1</v>
      </c>
      <c r="BG315" s="29">
        <f t="shared" ca="1" si="95"/>
        <v>0</v>
      </c>
      <c r="BH315" s="26" t="str">
        <f t="shared" ca="1" si="96"/>
        <v>9 Th,6 Bln,23 Hr</v>
      </c>
      <c r="BI315" s="24">
        <f t="shared" ca="1" si="97"/>
        <v>9</v>
      </c>
      <c r="BJ315" s="24">
        <f t="shared" ca="1" si="98"/>
        <v>6</v>
      </c>
      <c r="BK315" s="26" t="str">
        <f t="shared" ca="1" si="99"/>
        <v>9 Th,2 Bln,8 Hr</v>
      </c>
      <c r="BL315" s="4" t="str">
        <f>VLOOKUP(C315,[1]dbase!$C$3:$AW$827,38,FALSE)</f>
        <v>-</v>
      </c>
    </row>
    <row r="316" spans="1:64" x14ac:dyDescent="0.25">
      <c r="A316" s="24">
        <f t="shared" si="80"/>
        <v>313</v>
      </c>
      <c r="B316" s="33" t="s">
        <v>1486</v>
      </c>
      <c r="C316" s="24">
        <v>865625</v>
      </c>
      <c r="D316" s="24" t="s">
        <v>239</v>
      </c>
      <c r="E316" s="26">
        <v>31489</v>
      </c>
      <c r="F316" s="24" t="s">
        <v>65</v>
      </c>
      <c r="G316" s="24" t="s">
        <v>66</v>
      </c>
      <c r="H316" s="24" t="s">
        <v>67</v>
      </c>
      <c r="I316" s="24" t="s">
        <v>1487</v>
      </c>
      <c r="J316" s="27" t="s">
        <v>1488</v>
      </c>
      <c r="K316" s="24" t="s">
        <v>1489</v>
      </c>
      <c r="L316" s="24"/>
      <c r="M316" s="24" t="s">
        <v>70</v>
      </c>
      <c r="N316" s="24" t="s">
        <v>71</v>
      </c>
      <c r="O316" s="24"/>
      <c r="P316" s="24">
        <v>2011</v>
      </c>
      <c r="Q316" s="26">
        <v>42201</v>
      </c>
      <c r="R316" s="26">
        <v>42401</v>
      </c>
      <c r="S316" s="26" t="s">
        <v>90</v>
      </c>
      <c r="T316" s="28" t="s">
        <v>587</v>
      </c>
      <c r="U316" s="28" t="s">
        <v>587</v>
      </c>
      <c r="V316" s="26">
        <v>44760</v>
      </c>
      <c r="W316" s="28" t="s">
        <v>434</v>
      </c>
      <c r="X316" s="28" t="s">
        <v>113</v>
      </c>
      <c r="Y316" s="26" t="s">
        <v>78</v>
      </c>
      <c r="Z316" s="29">
        <v>5</v>
      </c>
      <c r="AA316" s="29">
        <v>5</v>
      </c>
      <c r="AB316" s="26">
        <v>44424</v>
      </c>
      <c r="AC316" s="30">
        <v>7900000</v>
      </c>
      <c r="AD316" s="30">
        <v>877778</v>
      </c>
      <c r="AE316" s="30">
        <v>254397.22222222202</v>
      </c>
      <c r="AF316" s="30">
        <v>653200</v>
      </c>
      <c r="AG316" s="30">
        <f t="shared" si="81"/>
        <v>907597.22222222202</v>
      </c>
      <c r="AH316" s="30">
        <v>0</v>
      </c>
      <c r="AI316" s="30">
        <f t="shared" si="82"/>
        <v>9685375.222222222</v>
      </c>
      <c r="AJ316" s="30">
        <f t="shared" si="83"/>
        <v>5925000</v>
      </c>
      <c r="AK316" s="30">
        <f t="shared" si="84"/>
        <v>658333.5</v>
      </c>
      <c r="AL316" s="30">
        <f t="shared" si="85"/>
        <v>254397.22222222202</v>
      </c>
      <c r="AM316" s="30">
        <f t="shared" si="86"/>
        <v>653200</v>
      </c>
      <c r="AN316" s="30">
        <f t="shared" si="87"/>
        <v>907597.22222222202</v>
      </c>
      <c r="AO316" s="30">
        <f t="shared" si="88"/>
        <v>0</v>
      </c>
      <c r="AP316" s="30">
        <f t="shared" si="89"/>
        <v>7490930.722222222</v>
      </c>
      <c r="AQ316" s="30">
        <f t="shared" si="90"/>
        <v>0</v>
      </c>
      <c r="AR316" s="26" t="s">
        <v>79</v>
      </c>
      <c r="AS316" s="26" t="s">
        <v>80</v>
      </c>
      <c r="AT316" s="26"/>
      <c r="AU316" s="26" t="s">
        <v>80</v>
      </c>
      <c r="AV316" s="26" t="s">
        <v>116</v>
      </c>
      <c r="AW316" s="26" t="s">
        <v>95</v>
      </c>
      <c r="AX316" s="26" t="s">
        <v>83</v>
      </c>
      <c r="AY316" s="26" t="s">
        <v>83</v>
      </c>
      <c r="AZ316" s="26" t="s">
        <v>80</v>
      </c>
      <c r="BA316" s="26" t="s">
        <v>84</v>
      </c>
      <c r="BB316" s="26" t="s">
        <v>85</v>
      </c>
      <c r="BC316" s="26" t="str">
        <f t="shared" si="91"/>
        <v>F</v>
      </c>
      <c r="BD316" s="26" t="str">
        <f t="shared" ca="1" si="92"/>
        <v>36 Th,8 Bln,6 Hr</v>
      </c>
      <c r="BE316" s="29">
        <f t="shared" ca="1" si="93"/>
        <v>36</v>
      </c>
      <c r="BF316" s="29">
        <f t="shared" ca="1" si="94"/>
        <v>8</v>
      </c>
      <c r="BG316" s="29">
        <f t="shared" ca="1" si="95"/>
        <v>6</v>
      </c>
      <c r="BH316" s="26" t="str">
        <f t="shared" ca="1" si="96"/>
        <v>7 Th,4 Bln,8 Hr</v>
      </c>
      <c r="BI316" s="24">
        <f t="shared" ca="1" si="97"/>
        <v>7</v>
      </c>
      <c r="BJ316" s="24">
        <f t="shared" ca="1" si="98"/>
        <v>4</v>
      </c>
      <c r="BK316" s="26" t="str">
        <f t="shared" ca="1" si="99"/>
        <v>6 Th,9 Bln,23 Hr</v>
      </c>
      <c r="BL316" s="4" t="str">
        <f>VLOOKUP(C316,[1]dbase!$C$3:$AW$827,38,FALSE)</f>
        <v>-</v>
      </c>
    </row>
    <row r="317" spans="1:64" x14ac:dyDescent="0.25">
      <c r="A317" s="24">
        <f t="shared" si="80"/>
        <v>314</v>
      </c>
      <c r="B317" s="31" t="s">
        <v>1490</v>
      </c>
      <c r="C317" s="24">
        <v>705278</v>
      </c>
      <c r="D317" s="24" t="s">
        <v>180</v>
      </c>
      <c r="E317" s="26">
        <v>25853</v>
      </c>
      <c r="F317" s="24" t="s">
        <v>65</v>
      </c>
      <c r="G317" s="24" t="s">
        <v>66</v>
      </c>
      <c r="H317" s="24" t="s">
        <v>67</v>
      </c>
      <c r="I317" s="24" t="s">
        <v>1491</v>
      </c>
      <c r="J317" s="27" t="s">
        <v>1492</v>
      </c>
      <c r="K317" s="24" t="s">
        <v>1493</v>
      </c>
      <c r="L317" s="24"/>
      <c r="M317" s="24" t="s">
        <v>70</v>
      </c>
      <c r="N317" s="24" t="s">
        <v>71</v>
      </c>
      <c r="O317" s="24"/>
      <c r="P317" s="24">
        <v>2009</v>
      </c>
      <c r="Q317" s="26">
        <v>34032</v>
      </c>
      <c r="R317" s="26">
        <v>34790</v>
      </c>
      <c r="S317" s="26" t="s">
        <v>90</v>
      </c>
      <c r="T317" s="28" t="s">
        <v>1494</v>
      </c>
      <c r="U317" s="28" t="s">
        <v>1494</v>
      </c>
      <c r="V317" s="26">
        <v>44571</v>
      </c>
      <c r="W317" s="28" t="s">
        <v>708</v>
      </c>
      <c r="X317" s="28" t="s">
        <v>113</v>
      </c>
      <c r="Y317" s="26" t="s">
        <v>78</v>
      </c>
      <c r="Z317" s="29">
        <v>4</v>
      </c>
      <c r="AA317" s="29">
        <v>5</v>
      </c>
      <c r="AB317" s="26">
        <v>44424</v>
      </c>
      <c r="AC317" s="30">
        <v>7900000</v>
      </c>
      <c r="AD317" s="30">
        <v>877778</v>
      </c>
      <c r="AE317" s="30">
        <v>796722</v>
      </c>
      <c r="AF317" s="30">
        <v>-263615</v>
      </c>
      <c r="AG317" s="30">
        <f t="shared" si="81"/>
        <v>533107</v>
      </c>
      <c r="AH317" s="30">
        <v>2079770</v>
      </c>
      <c r="AI317" s="30">
        <f t="shared" si="82"/>
        <v>11390655</v>
      </c>
      <c r="AJ317" s="30">
        <f t="shared" si="83"/>
        <v>5925000</v>
      </c>
      <c r="AK317" s="30">
        <f t="shared" si="84"/>
        <v>658333.5</v>
      </c>
      <c r="AL317" s="30">
        <f t="shared" si="85"/>
        <v>796722</v>
      </c>
      <c r="AM317" s="30">
        <f t="shared" si="86"/>
        <v>-263615</v>
      </c>
      <c r="AN317" s="30">
        <f t="shared" si="87"/>
        <v>533107</v>
      </c>
      <c r="AO317" s="30">
        <f t="shared" si="88"/>
        <v>1039885</v>
      </c>
      <c r="AP317" s="30">
        <f t="shared" si="89"/>
        <v>8156325.5</v>
      </c>
      <c r="AQ317" s="30">
        <f t="shared" si="90"/>
        <v>0</v>
      </c>
      <c r="AR317" s="26" t="s">
        <v>79</v>
      </c>
      <c r="AS317" s="26" t="s">
        <v>80</v>
      </c>
      <c r="AT317" s="26"/>
      <c r="AU317" s="26" t="s">
        <v>80</v>
      </c>
      <c r="AV317" s="26" t="s">
        <v>116</v>
      </c>
      <c r="AW317" s="26" t="s">
        <v>117</v>
      </c>
      <c r="AX317" s="26" t="s">
        <v>83</v>
      </c>
      <c r="AY317" s="26" t="s">
        <v>83</v>
      </c>
      <c r="AZ317" s="26" t="s">
        <v>80</v>
      </c>
      <c r="BA317" s="26" t="s">
        <v>84</v>
      </c>
      <c r="BB317" s="26" t="s">
        <v>85</v>
      </c>
      <c r="BC317" s="26" t="str">
        <f t="shared" si="91"/>
        <v>F</v>
      </c>
      <c r="BD317" s="26" t="str">
        <f t="shared" ca="1" si="92"/>
        <v>52 Th,1 Bln,12 Hr</v>
      </c>
      <c r="BE317" s="29">
        <f t="shared" ca="1" si="93"/>
        <v>52</v>
      </c>
      <c r="BF317" s="29">
        <f t="shared" ca="1" si="94"/>
        <v>1</v>
      </c>
      <c r="BG317" s="29">
        <f t="shared" ca="1" si="95"/>
        <v>12</v>
      </c>
      <c r="BH317" s="26" t="str">
        <f t="shared" ca="1" si="96"/>
        <v>29 Th,8 Bln,20 Hr</v>
      </c>
      <c r="BI317" s="24">
        <f t="shared" ca="1" si="97"/>
        <v>29</v>
      </c>
      <c r="BJ317" s="24">
        <f t="shared" ca="1" si="98"/>
        <v>8</v>
      </c>
      <c r="BK317" s="26" t="str">
        <f t="shared" ca="1" si="99"/>
        <v>27 Th,7 Bln,23 Hr</v>
      </c>
      <c r="BL317" s="4" t="str">
        <f>VLOOKUP(C317,[1]dbase!$C$3:$AW$827,38,FALSE)</f>
        <v>-</v>
      </c>
    </row>
    <row r="318" spans="1:64" x14ac:dyDescent="0.25">
      <c r="A318" s="24">
        <f t="shared" si="80"/>
        <v>315</v>
      </c>
      <c r="B318" s="31" t="s">
        <v>1495</v>
      </c>
      <c r="C318" s="24">
        <v>664686</v>
      </c>
      <c r="D318" s="24" t="s">
        <v>406</v>
      </c>
      <c r="E318" s="26">
        <v>24250</v>
      </c>
      <c r="F318" s="24" t="s">
        <v>65</v>
      </c>
      <c r="G318" s="24" t="s">
        <v>66</v>
      </c>
      <c r="H318" s="24" t="s">
        <v>133</v>
      </c>
      <c r="I318" s="24" t="s">
        <v>1496</v>
      </c>
      <c r="J318" s="27"/>
      <c r="K318" s="24"/>
      <c r="L318" s="24"/>
      <c r="M318" s="24" t="s">
        <v>109</v>
      </c>
      <c r="N318" s="24" t="s">
        <v>574</v>
      </c>
      <c r="O318" s="24"/>
      <c r="P318" s="24">
        <v>1986</v>
      </c>
      <c r="Q318" s="26">
        <v>32827</v>
      </c>
      <c r="R318" s="26">
        <v>33192</v>
      </c>
      <c r="S318" s="26" t="s">
        <v>90</v>
      </c>
      <c r="T318" s="28" t="s">
        <v>1497</v>
      </c>
      <c r="U318" s="28" t="s">
        <v>1497</v>
      </c>
      <c r="V318" s="26" t="s">
        <v>80</v>
      </c>
      <c r="W318" s="28" t="s">
        <v>399</v>
      </c>
      <c r="X318" s="28" t="s">
        <v>123</v>
      </c>
      <c r="Y318" s="26" t="s">
        <v>78</v>
      </c>
      <c r="Z318" s="29">
        <v>4</v>
      </c>
      <c r="AA318" s="29">
        <v>4</v>
      </c>
      <c r="AB318" s="26">
        <v>44424</v>
      </c>
      <c r="AC318" s="30">
        <v>6900000</v>
      </c>
      <c r="AD318" s="30">
        <v>766667</v>
      </c>
      <c r="AE318" s="30">
        <v>858883.33333333302</v>
      </c>
      <c r="AF318" s="30">
        <v>-377770</v>
      </c>
      <c r="AG318" s="30">
        <f t="shared" si="81"/>
        <v>481113.33333333302</v>
      </c>
      <c r="AH318" s="30">
        <v>2079770</v>
      </c>
      <c r="AI318" s="30">
        <f t="shared" si="82"/>
        <v>10227550.333333332</v>
      </c>
      <c r="AJ318" s="30">
        <f t="shared" si="83"/>
        <v>3450000</v>
      </c>
      <c r="AK318" s="30">
        <f t="shared" si="84"/>
        <v>0</v>
      </c>
      <c r="AL318" s="30">
        <f t="shared" si="85"/>
        <v>0</v>
      </c>
      <c r="AM318" s="30">
        <f t="shared" si="86"/>
        <v>0</v>
      </c>
      <c r="AN318" s="30">
        <f t="shared" si="87"/>
        <v>0</v>
      </c>
      <c r="AO318" s="30">
        <f t="shared" si="88"/>
        <v>0</v>
      </c>
      <c r="AP318" s="30">
        <f t="shared" si="89"/>
        <v>3450000</v>
      </c>
      <c r="AQ318" s="30">
        <f t="shared" si="90"/>
        <v>922100</v>
      </c>
      <c r="AR318" s="26" t="s">
        <v>208</v>
      </c>
      <c r="AS318" s="26" t="s">
        <v>114</v>
      </c>
      <c r="AT318" s="26" t="s">
        <v>115</v>
      </c>
      <c r="AU318" s="26">
        <v>44562</v>
      </c>
      <c r="AV318" s="26" t="s">
        <v>124</v>
      </c>
      <c r="AW318" s="26" t="s">
        <v>80</v>
      </c>
      <c r="AX318" s="26" t="s">
        <v>83</v>
      </c>
      <c r="AY318" s="26" t="s">
        <v>83</v>
      </c>
      <c r="AZ318" s="26" t="s">
        <v>125</v>
      </c>
      <c r="BA318" s="26" t="s">
        <v>84</v>
      </c>
      <c r="BB318" s="26" t="s">
        <v>85</v>
      </c>
      <c r="BC318" s="26" t="str">
        <f t="shared" si="91"/>
        <v>C</v>
      </c>
      <c r="BD318" s="26" t="str">
        <f t="shared" ca="1" si="92"/>
        <v>56 Th,6 Bln,1 Hr</v>
      </c>
      <c r="BE318" s="29">
        <f t="shared" ca="1" si="93"/>
        <v>56</v>
      </c>
      <c r="BF318" s="29">
        <f t="shared" ca="1" si="94"/>
        <v>6</v>
      </c>
      <c r="BG318" s="29">
        <f t="shared" ca="1" si="95"/>
        <v>1</v>
      </c>
      <c r="BH318" s="26" t="str">
        <f t="shared" ca="1" si="96"/>
        <v>33 Th,0 Bln,9 Hr</v>
      </c>
      <c r="BI318" s="24">
        <f t="shared" ca="1" si="97"/>
        <v>33</v>
      </c>
      <c r="BJ318" s="24">
        <f t="shared" ca="1" si="98"/>
        <v>0</v>
      </c>
      <c r="BK318" s="26" t="str">
        <f t="shared" ca="1" si="99"/>
        <v>32 Th,0 Bln,9 Hr</v>
      </c>
      <c r="BL318" s="4" t="str">
        <f>VLOOKUP(C318,[1]dbase!$C$3:$AW$827,38,FALSE)</f>
        <v>H</v>
      </c>
    </row>
    <row r="319" spans="1:64" x14ac:dyDescent="0.25">
      <c r="A319" s="24">
        <f t="shared" si="80"/>
        <v>316</v>
      </c>
      <c r="B319" s="31" t="s">
        <v>1498</v>
      </c>
      <c r="C319" s="24">
        <v>835503</v>
      </c>
      <c r="D319" s="24" t="s">
        <v>127</v>
      </c>
      <c r="E319" s="26">
        <v>30453</v>
      </c>
      <c r="F319" s="24" t="s">
        <v>65</v>
      </c>
      <c r="G319" s="24" t="s">
        <v>66</v>
      </c>
      <c r="H319" s="24" t="s">
        <v>279</v>
      </c>
      <c r="I319" s="24" t="s">
        <v>1499</v>
      </c>
      <c r="J319" s="27"/>
      <c r="K319" s="24"/>
      <c r="L319" s="24"/>
      <c r="M319" s="24" t="s">
        <v>70</v>
      </c>
      <c r="N319" s="24" t="s">
        <v>71</v>
      </c>
      <c r="O319" s="24"/>
      <c r="P319" s="24">
        <v>2008</v>
      </c>
      <c r="Q319" s="26">
        <v>40634</v>
      </c>
      <c r="R319" s="26">
        <v>40725</v>
      </c>
      <c r="S319" s="26" t="s">
        <v>90</v>
      </c>
      <c r="T319" s="28" t="s">
        <v>1500</v>
      </c>
      <c r="U319" s="28" t="s">
        <v>1500</v>
      </c>
      <c r="V319" s="26">
        <v>44104</v>
      </c>
      <c r="W319" s="28" t="s">
        <v>1071</v>
      </c>
      <c r="X319" s="28" t="s">
        <v>295</v>
      </c>
      <c r="Y319" s="26" t="s">
        <v>103</v>
      </c>
      <c r="Z319" s="29">
        <v>5</v>
      </c>
      <c r="AA319" s="29">
        <v>5</v>
      </c>
      <c r="AB319" s="26">
        <v>44424</v>
      </c>
      <c r="AC319" s="30">
        <v>7900000</v>
      </c>
      <c r="AD319" s="30">
        <v>877778</v>
      </c>
      <c r="AE319" s="30">
        <v>254397.22222222202</v>
      </c>
      <c r="AF319" s="30">
        <v>653200</v>
      </c>
      <c r="AG319" s="30">
        <f t="shared" si="81"/>
        <v>907597.22222222202</v>
      </c>
      <c r="AH319" s="30">
        <v>0</v>
      </c>
      <c r="AI319" s="30">
        <f t="shared" si="82"/>
        <v>9685375.222222222</v>
      </c>
      <c r="AJ319" s="30">
        <f t="shared" si="83"/>
        <v>3950000</v>
      </c>
      <c r="AK319" s="30">
        <f t="shared" si="84"/>
        <v>0</v>
      </c>
      <c r="AL319" s="30">
        <f t="shared" si="85"/>
        <v>0</v>
      </c>
      <c r="AM319" s="30">
        <f t="shared" si="86"/>
        <v>0</v>
      </c>
      <c r="AN319" s="30">
        <f t="shared" si="87"/>
        <v>0</v>
      </c>
      <c r="AO319" s="30">
        <f t="shared" si="88"/>
        <v>0</v>
      </c>
      <c r="AP319" s="30">
        <f t="shared" si="89"/>
        <v>3950000</v>
      </c>
      <c r="AQ319" s="30">
        <f t="shared" si="90"/>
        <v>422100</v>
      </c>
      <c r="AR319" s="26" t="s">
        <v>79</v>
      </c>
      <c r="AS319" s="26" t="s">
        <v>114</v>
      </c>
      <c r="AT319" s="24" t="s">
        <v>172</v>
      </c>
      <c r="AU319" s="26">
        <v>44433</v>
      </c>
      <c r="AV319" s="26" t="s">
        <v>296</v>
      </c>
      <c r="AW319" s="26" t="s">
        <v>80</v>
      </c>
      <c r="AX319" s="26" t="s">
        <v>105</v>
      </c>
      <c r="AY319" s="26" t="s">
        <v>105</v>
      </c>
      <c r="AZ319" s="26" t="s">
        <v>80</v>
      </c>
      <c r="BA319" s="26" t="s">
        <v>84</v>
      </c>
      <c r="BB319" s="26" t="s">
        <v>85</v>
      </c>
      <c r="BC319" s="26" t="str">
        <f t="shared" si="91"/>
        <v>F</v>
      </c>
      <c r="BD319" s="26" t="str">
        <f t="shared" ca="1" si="92"/>
        <v>39 Th,6 Bln,7 Hr</v>
      </c>
      <c r="BE319" s="29">
        <f t="shared" ca="1" si="93"/>
        <v>39</v>
      </c>
      <c r="BF319" s="29">
        <f t="shared" ca="1" si="94"/>
        <v>6</v>
      </c>
      <c r="BG319" s="29">
        <f t="shared" ca="1" si="95"/>
        <v>7</v>
      </c>
      <c r="BH319" s="26" t="str">
        <f t="shared" ca="1" si="96"/>
        <v>11 Th,7 Bln,23 Hr</v>
      </c>
      <c r="BI319" s="24">
        <f t="shared" ca="1" si="97"/>
        <v>11</v>
      </c>
      <c r="BJ319" s="24">
        <f t="shared" ca="1" si="98"/>
        <v>7</v>
      </c>
      <c r="BK319" s="26" t="str">
        <f t="shared" ca="1" si="99"/>
        <v>11 Th,4 Bln,23 Hr</v>
      </c>
      <c r="BL319" s="4" t="str">
        <f>VLOOKUP(C319,[1]dbase!$C$3:$AW$827,38,FALSE)</f>
        <v>H</v>
      </c>
    </row>
    <row r="320" spans="1:64" x14ac:dyDescent="0.25">
      <c r="A320" s="24">
        <f t="shared" si="80"/>
        <v>317</v>
      </c>
      <c r="B320" s="33" t="s">
        <v>1501</v>
      </c>
      <c r="C320" s="24">
        <v>925886</v>
      </c>
      <c r="D320" s="24" t="s">
        <v>108</v>
      </c>
      <c r="E320" s="26">
        <v>33747</v>
      </c>
      <c r="F320" s="24" t="s">
        <v>65</v>
      </c>
      <c r="G320" s="24" t="s">
        <v>66</v>
      </c>
      <c r="H320" s="24" t="s">
        <v>67</v>
      </c>
      <c r="I320" s="24" t="s">
        <v>1502</v>
      </c>
      <c r="J320" s="27"/>
      <c r="K320" s="24"/>
      <c r="L320" s="24" t="s">
        <v>1503</v>
      </c>
      <c r="M320" s="24" t="s">
        <v>70</v>
      </c>
      <c r="N320" s="24" t="s">
        <v>1504</v>
      </c>
      <c r="O320" s="24" t="s">
        <v>235</v>
      </c>
      <c r="P320" s="24">
        <v>2014</v>
      </c>
      <c r="Q320" s="26">
        <v>43696</v>
      </c>
      <c r="R320" s="26">
        <v>43906</v>
      </c>
      <c r="S320" s="26" t="s">
        <v>213</v>
      </c>
      <c r="T320" s="28" t="s">
        <v>1505</v>
      </c>
      <c r="U320" s="28" t="s">
        <v>1506</v>
      </c>
      <c r="V320" s="26">
        <v>44743</v>
      </c>
      <c r="W320" s="28" t="s">
        <v>1507</v>
      </c>
      <c r="X320" s="28" t="s">
        <v>655</v>
      </c>
      <c r="Y320" s="26" t="s">
        <v>103</v>
      </c>
      <c r="Z320" s="29">
        <v>2</v>
      </c>
      <c r="AA320" s="29">
        <v>5</v>
      </c>
      <c r="AB320" s="26">
        <v>44562</v>
      </c>
      <c r="AC320" s="30">
        <v>7900000</v>
      </c>
      <c r="AD320" s="30">
        <v>877778</v>
      </c>
      <c r="AE320" s="30">
        <v>0</v>
      </c>
      <c r="AF320" s="30">
        <v>0</v>
      </c>
      <c r="AG320" s="30">
        <f t="shared" si="81"/>
        <v>0</v>
      </c>
      <c r="AH320" s="30">
        <v>2922075</v>
      </c>
      <c r="AI320" s="30">
        <f t="shared" si="82"/>
        <v>11699853</v>
      </c>
      <c r="AJ320" s="30">
        <f t="shared" si="83"/>
        <v>5925000</v>
      </c>
      <c r="AK320" s="30">
        <f t="shared" si="84"/>
        <v>658333.5</v>
      </c>
      <c r="AL320" s="30">
        <f t="shared" si="85"/>
        <v>0</v>
      </c>
      <c r="AM320" s="30">
        <f t="shared" si="86"/>
        <v>0</v>
      </c>
      <c r="AN320" s="30">
        <f t="shared" si="87"/>
        <v>0</v>
      </c>
      <c r="AO320" s="30">
        <f t="shared" si="88"/>
        <v>1461037.5</v>
      </c>
      <c r="AP320" s="30">
        <f t="shared" si="89"/>
        <v>8044371</v>
      </c>
      <c r="AQ320" s="30">
        <f t="shared" si="90"/>
        <v>0</v>
      </c>
      <c r="AR320" s="26" t="s">
        <v>79</v>
      </c>
      <c r="AS320" s="26" t="s">
        <v>80</v>
      </c>
      <c r="AT320" s="26"/>
      <c r="AU320" s="26" t="s">
        <v>80</v>
      </c>
      <c r="AV320" s="26" t="s">
        <v>656</v>
      </c>
      <c r="AW320" s="26" t="s">
        <v>80</v>
      </c>
      <c r="AX320" s="26" t="s">
        <v>105</v>
      </c>
      <c r="AY320" s="26" t="s">
        <v>105</v>
      </c>
      <c r="AZ320" s="26" t="s">
        <v>80</v>
      </c>
      <c r="BA320" s="26" t="s">
        <v>84</v>
      </c>
      <c r="BB320" s="26" t="s">
        <v>85</v>
      </c>
      <c r="BC320" s="26" t="str">
        <f t="shared" si="91"/>
        <v>F</v>
      </c>
      <c r="BD320" s="26" t="str">
        <f t="shared" ca="1" si="92"/>
        <v>30 Th,6 Bln,1 Hr</v>
      </c>
      <c r="BE320" s="29">
        <f t="shared" ca="1" si="93"/>
        <v>30</v>
      </c>
      <c r="BF320" s="29">
        <f t="shared" ca="1" si="94"/>
        <v>6</v>
      </c>
      <c r="BG320" s="29">
        <f t="shared" ca="1" si="95"/>
        <v>1</v>
      </c>
      <c r="BH320" s="26" t="str">
        <f t="shared" ca="1" si="96"/>
        <v>3 Th,3 Bln,5 Hr</v>
      </c>
      <c r="BI320" s="24">
        <f t="shared" ca="1" si="97"/>
        <v>3</v>
      </c>
      <c r="BJ320" s="24">
        <f t="shared" ca="1" si="98"/>
        <v>3</v>
      </c>
      <c r="BK320" s="26" t="str">
        <f t="shared" ca="1" si="99"/>
        <v>2 Th,8 Bln,8 Hr</v>
      </c>
      <c r="BL320" s="4" t="str">
        <f>VLOOKUP(C320,[1]dbase!$C$3:$AW$827,38,FALSE)</f>
        <v>-</v>
      </c>
    </row>
    <row r="321" spans="1:64" x14ac:dyDescent="0.25">
      <c r="A321" s="24">
        <f t="shared" si="80"/>
        <v>318</v>
      </c>
      <c r="B321" s="31" t="s">
        <v>1508</v>
      </c>
      <c r="C321" s="24">
        <v>695576</v>
      </c>
      <c r="D321" s="24" t="s">
        <v>589</v>
      </c>
      <c r="E321" s="26">
        <v>25528</v>
      </c>
      <c r="F321" s="24" t="s">
        <v>65</v>
      </c>
      <c r="G321" s="24" t="s">
        <v>66</v>
      </c>
      <c r="H321" s="24" t="s">
        <v>150</v>
      </c>
      <c r="I321" s="24" t="s">
        <v>1509</v>
      </c>
      <c r="J321" s="27"/>
      <c r="K321" s="24"/>
      <c r="L321" s="24"/>
      <c r="M321" s="24" t="s">
        <v>109</v>
      </c>
      <c r="N321" s="24" t="s">
        <v>120</v>
      </c>
      <c r="O321" s="24"/>
      <c r="P321" s="24">
        <v>1988</v>
      </c>
      <c r="Q321" s="26">
        <v>41579</v>
      </c>
      <c r="R321" s="26">
        <v>41989</v>
      </c>
      <c r="S321" s="26" t="s">
        <v>90</v>
      </c>
      <c r="T321" s="28" t="s">
        <v>1510</v>
      </c>
      <c r="U321" s="28" t="s">
        <v>1510</v>
      </c>
      <c r="V321" s="26">
        <v>44061</v>
      </c>
      <c r="W321" s="28" t="s">
        <v>219</v>
      </c>
      <c r="X321" s="28" t="s">
        <v>195</v>
      </c>
      <c r="Y321" s="26" t="s">
        <v>78</v>
      </c>
      <c r="Z321" s="29">
        <v>6</v>
      </c>
      <c r="AA321" s="29">
        <v>2</v>
      </c>
      <c r="AB321" s="26">
        <v>44424</v>
      </c>
      <c r="AC321" s="30">
        <v>4900000</v>
      </c>
      <c r="AD321" s="30">
        <v>544444</v>
      </c>
      <c r="AE321" s="30">
        <v>254655.55555555597</v>
      </c>
      <c r="AF321" s="30">
        <v>152000</v>
      </c>
      <c r="AG321" s="30">
        <f t="shared" si="81"/>
        <v>406655.55555555597</v>
      </c>
      <c r="AH321" s="30">
        <v>0</v>
      </c>
      <c r="AI321" s="30">
        <f t="shared" si="82"/>
        <v>5851099.555555556</v>
      </c>
      <c r="AJ321" s="30">
        <f t="shared" si="83"/>
        <v>2450000</v>
      </c>
      <c r="AK321" s="30">
        <f t="shared" si="84"/>
        <v>0</v>
      </c>
      <c r="AL321" s="30">
        <f t="shared" si="85"/>
        <v>0</v>
      </c>
      <c r="AM321" s="30">
        <f t="shared" si="86"/>
        <v>0</v>
      </c>
      <c r="AN321" s="30">
        <f t="shared" si="87"/>
        <v>0</v>
      </c>
      <c r="AO321" s="30">
        <f t="shared" si="88"/>
        <v>0</v>
      </c>
      <c r="AP321" s="30">
        <f t="shared" si="89"/>
        <v>2450000</v>
      </c>
      <c r="AQ321" s="30">
        <f t="shared" si="90"/>
        <v>1922100</v>
      </c>
      <c r="AR321" s="26" t="s">
        <v>79</v>
      </c>
      <c r="AS321" s="26" t="s">
        <v>114</v>
      </c>
      <c r="AT321" s="24" t="s">
        <v>172</v>
      </c>
      <c r="AU321" s="26">
        <v>44433</v>
      </c>
      <c r="AV321" s="26" t="s">
        <v>196</v>
      </c>
      <c r="AW321" s="26" t="s">
        <v>80</v>
      </c>
      <c r="AX321" s="26" t="s">
        <v>82</v>
      </c>
      <c r="AY321" s="26" t="s">
        <v>82</v>
      </c>
      <c r="AZ321" s="26" t="s">
        <v>125</v>
      </c>
      <c r="BA321" s="26" t="s">
        <v>84</v>
      </c>
      <c r="BB321" s="26" t="s">
        <v>85</v>
      </c>
      <c r="BC321" s="26" t="str">
        <f t="shared" si="91"/>
        <v>C</v>
      </c>
      <c r="BD321" s="26" t="str">
        <f t="shared" ca="1" si="92"/>
        <v>53 Th,0 Bln,3 Hr</v>
      </c>
      <c r="BE321" s="29">
        <f t="shared" ca="1" si="93"/>
        <v>53</v>
      </c>
      <c r="BF321" s="29">
        <f t="shared" ca="1" si="94"/>
        <v>0</v>
      </c>
      <c r="BG321" s="29">
        <f t="shared" ca="1" si="95"/>
        <v>3</v>
      </c>
      <c r="BH321" s="26" t="str">
        <f t="shared" ca="1" si="96"/>
        <v>9 Th,0 Bln,23 Hr</v>
      </c>
      <c r="BI321" s="24">
        <f t="shared" ca="1" si="97"/>
        <v>9</v>
      </c>
      <c r="BJ321" s="24">
        <f t="shared" ca="1" si="98"/>
        <v>0</v>
      </c>
      <c r="BK321" s="26" t="str">
        <f t="shared" ca="1" si="99"/>
        <v>7 Th,11 Bln,8 Hr</v>
      </c>
      <c r="BL321" s="4" t="str">
        <f>VLOOKUP(C321,[1]dbase!$C$3:$AW$827,38,FALSE)</f>
        <v>H</v>
      </c>
    </row>
    <row r="322" spans="1:64" x14ac:dyDescent="0.25">
      <c r="A322" s="24">
        <f t="shared" si="80"/>
        <v>319</v>
      </c>
      <c r="B322" s="31" t="s">
        <v>1511</v>
      </c>
      <c r="C322" s="24">
        <v>684843</v>
      </c>
      <c r="D322" s="24" t="s">
        <v>1512</v>
      </c>
      <c r="E322" s="26">
        <v>24986</v>
      </c>
      <c r="F322" s="24" t="s">
        <v>65</v>
      </c>
      <c r="G322" s="24" t="s">
        <v>66</v>
      </c>
      <c r="H322" s="24" t="s">
        <v>67</v>
      </c>
      <c r="I322" s="24" t="s">
        <v>1513</v>
      </c>
      <c r="J322" s="27"/>
      <c r="K322" s="24"/>
      <c r="L322" s="24"/>
      <c r="M322" s="24" t="s">
        <v>99</v>
      </c>
      <c r="N322" s="24" t="s">
        <v>1514</v>
      </c>
      <c r="O322" s="24"/>
      <c r="P322" s="24">
        <v>1987</v>
      </c>
      <c r="Q322" s="26">
        <v>33214</v>
      </c>
      <c r="R322" s="26">
        <v>33579</v>
      </c>
      <c r="S322" s="26" t="s">
        <v>90</v>
      </c>
      <c r="T322" s="28" t="s">
        <v>1515</v>
      </c>
      <c r="U322" s="28" t="s">
        <v>1515</v>
      </c>
      <c r="V322" s="26" t="s">
        <v>80</v>
      </c>
      <c r="W322" s="28" t="s">
        <v>1174</v>
      </c>
      <c r="X322" s="28" t="s">
        <v>93</v>
      </c>
      <c r="Y322" s="26" t="s">
        <v>78</v>
      </c>
      <c r="Z322" s="29">
        <v>5</v>
      </c>
      <c r="AA322" s="29">
        <v>3</v>
      </c>
      <c r="AB322" s="26">
        <v>44424</v>
      </c>
      <c r="AC322" s="30">
        <v>5900000</v>
      </c>
      <c r="AD322" s="30">
        <v>655556</v>
      </c>
      <c r="AE322" s="30">
        <v>588344.44444444403</v>
      </c>
      <c r="AF322" s="30">
        <v>566950</v>
      </c>
      <c r="AG322" s="30">
        <f t="shared" si="81"/>
        <v>1155294.444444444</v>
      </c>
      <c r="AH322" s="30">
        <v>0</v>
      </c>
      <c r="AI322" s="30">
        <f t="shared" si="82"/>
        <v>7710850.444444444</v>
      </c>
      <c r="AJ322" s="30">
        <f t="shared" si="83"/>
        <v>2950000</v>
      </c>
      <c r="AK322" s="30">
        <f t="shared" si="84"/>
        <v>0</v>
      </c>
      <c r="AL322" s="30">
        <f t="shared" si="85"/>
        <v>0</v>
      </c>
      <c r="AM322" s="30">
        <f t="shared" si="86"/>
        <v>0</v>
      </c>
      <c r="AN322" s="30">
        <f t="shared" si="87"/>
        <v>0</v>
      </c>
      <c r="AO322" s="30">
        <f t="shared" si="88"/>
        <v>0</v>
      </c>
      <c r="AP322" s="30">
        <f t="shared" si="89"/>
        <v>2950000</v>
      </c>
      <c r="AQ322" s="30">
        <f t="shared" si="90"/>
        <v>1422100</v>
      </c>
      <c r="AR322" s="26" t="s">
        <v>79</v>
      </c>
      <c r="AS322" s="26" t="s">
        <v>114</v>
      </c>
      <c r="AT322" s="24" t="s">
        <v>172</v>
      </c>
      <c r="AU322" s="26">
        <v>44433</v>
      </c>
      <c r="AV322" s="26" t="s">
        <v>94</v>
      </c>
      <c r="AW322" s="26" t="s">
        <v>210</v>
      </c>
      <c r="AX322" s="26" t="s">
        <v>83</v>
      </c>
      <c r="AY322" s="26" t="s">
        <v>96</v>
      </c>
      <c r="AZ322" s="26" t="s">
        <v>80</v>
      </c>
      <c r="BA322" s="26" t="s">
        <v>84</v>
      </c>
      <c r="BB322" s="26" t="s">
        <v>106</v>
      </c>
      <c r="BC322" s="26" t="str">
        <f t="shared" si="91"/>
        <v>C</v>
      </c>
      <c r="BD322" s="26" t="str">
        <f t="shared" ca="1" si="92"/>
        <v>54 Th,5 Bln,27 Hr</v>
      </c>
      <c r="BE322" s="29">
        <f t="shared" ca="1" si="93"/>
        <v>54</v>
      </c>
      <c r="BF322" s="29">
        <f t="shared" ca="1" si="94"/>
        <v>5</v>
      </c>
      <c r="BG322" s="29">
        <f t="shared" ca="1" si="95"/>
        <v>27</v>
      </c>
      <c r="BH322" s="26" t="str">
        <f t="shared" ca="1" si="96"/>
        <v>31 Th,11 Bln,17 Hr</v>
      </c>
      <c r="BI322" s="24">
        <f t="shared" ca="1" si="97"/>
        <v>31</v>
      </c>
      <c r="BJ322" s="24">
        <f t="shared" ca="1" si="98"/>
        <v>11</v>
      </c>
      <c r="BK322" s="26" t="str">
        <f t="shared" ca="1" si="99"/>
        <v>30 Th,11 Bln,17 Hr</v>
      </c>
      <c r="BL322" s="4" t="str">
        <f>VLOOKUP(C322,[1]dbase!$C$3:$AW$827,38,FALSE)</f>
        <v>H</v>
      </c>
    </row>
    <row r="323" spans="1:64" x14ac:dyDescent="0.25">
      <c r="A323" s="24">
        <f t="shared" si="80"/>
        <v>320</v>
      </c>
      <c r="B323" s="31" t="s">
        <v>1516</v>
      </c>
      <c r="C323" s="24">
        <v>715968</v>
      </c>
      <c r="D323" s="24" t="s">
        <v>174</v>
      </c>
      <c r="E323" s="26">
        <v>25970</v>
      </c>
      <c r="F323" s="24" t="s">
        <v>65</v>
      </c>
      <c r="G323" s="24" t="s">
        <v>66</v>
      </c>
      <c r="H323" s="24" t="s">
        <v>88</v>
      </c>
      <c r="I323" s="24" t="s">
        <v>1517</v>
      </c>
      <c r="J323" s="27" t="s">
        <v>1518</v>
      </c>
      <c r="K323" s="24"/>
      <c r="L323" s="24"/>
      <c r="M323" s="24" t="s">
        <v>109</v>
      </c>
      <c r="N323" s="24" t="s">
        <v>80</v>
      </c>
      <c r="O323" s="24"/>
      <c r="P323" s="24" t="s">
        <v>80</v>
      </c>
      <c r="Q323" s="26">
        <v>43374</v>
      </c>
      <c r="R323" s="26">
        <v>43374</v>
      </c>
      <c r="S323" s="26" t="s">
        <v>90</v>
      </c>
      <c r="T323" s="28" t="s">
        <v>289</v>
      </c>
      <c r="U323" s="28" t="s">
        <v>289</v>
      </c>
      <c r="V323" s="26">
        <v>44105</v>
      </c>
      <c r="W323" s="28" t="s">
        <v>139</v>
      </c>
      <c r="X323" s="28" t="s">
        <v>140</v>
      </c>
      <c r="Y323" s="26" t="s">
        <v>78</v>
      </c>
      <c r="Z323" s="29">
        <v>6</v>
      </c>
      <c r="AA323" s="29">
        <v>1</v>
      </c>
      <c r="AB323" s="26">
        <v>44424</v>
      </c>
      <c r="AC323" s="30">
        <v>4500000</v>
      </c>
      <c r="AD323" s="30">
        <v>500000</v>
      </c>
      <c r="AE323" s="30">
        <v>0</v>
      </c>
      <c r="AF323" s="30">
        <v>-31100</v>
      </c>
      <c r="AG323" s="30">
        <f t="shared" si="81"/>
        <v>-31100</v>
      </c>
      <c r="AH323" s="30">
        <v>0</v>
      </c>
      <c r="AI323" s="30">
        <f t="shared" si="82"/>
        <v>4968900</v>
      </c>
      <c r="AJ323" s="30">
        <f t="shared" si="83"/>
        <v>3375000</v>
      </c>
      <c r="AK323" s="30">
        <f t="shared" si="84"/>
        <v>375000</v>
      </c>
      <c r="AL323" s="30">
        <f t="shared" si="85"/>
        <v>0</v>
      </c>
      <c r="AM323" s="30">
        <f t="shared" si="86"/>
        <v>-31100</v>
      </c>
      <c r="AN323" s="30">
        <f t="shared" si="87"/>
        <v>-31100</v>
      </c>
      <c r="AO323" s="30">
        <f t="shared" si="88"/>
        <v>0</v>
      </c>
      <c r="AP323" s="30">
        <f t="shared" si="89"/>
        <v>3718900</v>
      </c>
      <c r="AQ323" s="30">
        <f t="shared" si="90"/>
        <v>653200</v>
      </c>
      <c r="AR323" s="26" t="s">
        <v>79</v>
      </c>
      <c r="AS323" s="26" t="s">
        <v>80</v>
      </c>
      <c r="AT323" s="26"/>
      <c r="AU323" s="26" t="s">
        <v>80</v>
      </c>
      <c r="AV323" s="26" t="s">
        <v>141</v>
      </c>
      <c r="AW323" s="26" t="s">
        <v>80</v>
      </c>
      <c r="AX323" s="26" t="s">
        <v>82</v>
      </c>
      <c r="AY323" s="26" t="s">
        <v>82</v>
      </c>
      <c r="AZ323" s="26" t="s">
        <v>80</v>
      </c>
      <c r="BA323" s="26" t="s">
        <v>84</v>
      </c>
      <c r="BB323" s="26" t="s">
        <v>85</v>
      </c>
      <c r="BC323" s="26" t="str">
        <f t="shared" si="91"/>
        <v>C</v>
      </c>
      <c r="BD323" s="26" t="str">
        <f t="shared" ca="1" si="92"/>
        <v>51 Th,9 Bln,18 Hr</v>
      </c>
      <c r="BE323" s="29">
        <f t="shared" ca="1" si="93"/>
        <v>51</v>
      </c>
      <c r="BF323" s="29">
        <f t="shared" ca="1" si="94"/>
        <v>9</v>
      </c>
      <c r="BG323" s="29">
        <f t="shared" ca="1" si="95"/>
        <v>18</v>
      </c>
      <c r="BH323" s="26" t="str">
        <f t="shared" ca="1" si="96"/>
        <v>4 Th,1 Bln,23 Hr</v>
      </c>
      <c r="BI323" s="24">
        <f t="shared" ca="1" si="97"/>
        <v>4</v>
      </c>
      <c r="BJ323" s="24">
        <f t="shared" ca="1" si="98"/>
        <v>1</v>
      </c>
      <c r="BK323" s="26" t="str">
        <f t="shared" ca="1" si="99"/>
        <v>4 Th,1 Bln,23 Hr</v>
      </c>
      <c r="BL323" s="4" t="str">
        <f>VLOOKUP(C323,[1]dbase!$C$3:$AW$827,38,FALSE)</f>
        <v>-</v>
      </c>
    </row>
    <row r="324" spans="1:64" x14ac:dyDescent="0.25">
      <c r="A324" s="24">
        <f t="shared" ref="A324:A387" si="100">IF(B324="","",ROW()-3)</f>
        <v>321</v>
      </c>
      <c r="B324" s="31" t="s">
        <v>1519</v>
      </c>
      <c r="C324" s="24">
        <v>836086</v>
      </c>
      <c r="D324" s="24" t="s">
        <v>244</v>
      </c>
      <c r="E324" s="26">
        <v>30515</v>
      </c>
      <c r="F324" s="24" t="s">
        <v>65</v>
      </c>
      <c r="G324" s="24" t="s">
        <v>66</v>
      </c>
      <c r="H324" s="24" t="s">
        <v>88</v>
      </c>
      <c r="I324" s="24" t="s">
        <v>1520</v>
      </c>
      <c r="J324" s="27" t="s">
        <v>1521</v>
      </c>
      <c r="K324" s="24"/>
      <c r="L324" s="24"/>
      <c r="M324" s="24" t="s">
        <v>109</v>
      </c>
      <c r="N324" s="24" t="s">
        <v>80</v>
      </c>
      <c r="O324" s="24"/>
      <c r="P324" s="24" t="s">
        <v>80</v>
      </c>
      <c r="Q324" s="26">
        <v>43374</v>
      </c>
      <c r="R324" s="26">
        <v>43374</v>
      </c>
      <c r="S324" s="26" t="s">
        <v>90</v>
      </c>
      <c r="T324" s="28" t="s">
        <v>261</v>
      </c>
      <c r="U324" s="28" t="s">
        <v>261</v>
      </c>
      <c r="V324" s="26">
        <v>44105</v>
      </c>
      <c r="W324" s="28" t="s">
        <v>139</v>
      </c>
      <c r="X324" s="28" t="s">
        <v>140</v>
      </c>
      <c r="Y324" s="26" t="s">
        <v>78</v>
      </c>
      <c r="Z324" s="29">
        <v>6</v>
      </c>
      <c r="AA324" s="29">
        <v>1</v>
      </c>
      <c r="AB324" s="26">
        <v>44424</v>
      </c>
      <c r="AC324" s="30">
        <v>4500000</v>
      </c>
      <c r="AD324" s="30">
        <v>500000</v>
      </c>
      <c r="AE324" s="30">
        <v>0</v>
      </c>
      <c r="AF324" s="30">
        <v>592600</v>
      </c>
      <c r="AG324" s="30">
        <f t="shared" ref="AG324:AG387" si="101">AE324+AF324</f>
        <v>592600</v>
      </c>
      <c r="AH324" s="30">
        <v>0</v>
      </c>
      <c r="AI324" s="30">
        <f t="shared" ref="AI324:AI387" si="102">AC324+AD324+AG324+AH324</f>
        <v>5592600</v>
      </c>
      <c r="AJ324" s="30">
        <f t="shared" ref="AJ324:AJ387" si="103">IF(AS324="-",AC324*0.75,IF(AS324="H",AC324*0.5))</f>
        <v>3375000</v>
      </c>
      <c r="AK324" s="30">
        <f t="shared" ref="AK324:AK387" si="104">IF(AS324="-",AD324*0.75,0)</f>
        <v>375000</v>
      </c>
      <c r="AL324" s="30">
        <f t="shared" ref="AL324:AL387" si="105">IF(AS324="-",AE324*1,0)</f>
        <v>0</v>
      </c>
      <c r="AM324" s="30">
        <f t="shared" ref="AM324:AM387" si="106">IF(AS324="-",AF324*1,0)</f>
        <v>592600</v>
      </c>
      <c r="AN324" s="30">
        <f t="shared" ref="AN324:AN387" si="107">AL324+AM324</f>
        <v>592600</v>
      </c>
      <c r="AO324" s="30">
        <f t="shared" ref="AO324:AO387" si="108">IF(AS324="-",AH324*0.5,0)</f>
        <v>0</v>
      </c>
      <c r="AP324" s="30">
        <f t="shared" ref="AP324:AP387" si="109">AJ324+AK324+AN324+AO324</f>
        <v>4342600</v>
      </c>
      <c r="AQ324" s="30">
        <f t="shared" ref="AQ324:AQ387" si="110">IF(AP324&lt;4372100,(4372100-AP324),0)</f>
        <v>29500</v>
      </c>
      <c r="AR324" s="26" t="s">
        <v>79</v>
      </c>
      <c r="AS324" s="26" t="s">
        <v>80</v>
      </c>
      <c r="AT324" s="26"/>
      <c r="AU324" s="26" t="s">
        <v>80</v>
      </c>
      <c r="AV324" s="26" t="s">
        <v>141</v>
      </c>
      <c r="AW324" s="26" t="s">
        <v>80</v>
      </c>
      <c r="AX324" s="26" t="s">
        <v>82</v>
      </c>
      <c r="AY324" s="26" t="s">
        <v>82</v>
      </c>
      <c r="AZ324" s="26" t="s">
        <v>80</v>
      </c>
      <c r="BA324" s="26" t="s">
        <v>84</v>
      </c>
      <c r="BB324" s="26" t="s">
        <v>85</v>
      </c>
      <c r="BC324" s="26" t="str">
        <f t="shared" ref="BC324:BC387" si="111">IF($M324="SD","A",IF($M324="SMP","B",IF($M324="SMK","C",IF($M324="D1","C",IF($M324="D2","C",IF($M324="SMA","C",IF($M324="D3","D",IF($M324="D4","E",IF($M324="S1","F",IF($M324="S2","G",""))))))))))</f>
        <v>C</v>
      </c>
      <c r="BD324" s="26" t="str">
        <f t="shared" ref="BD324:BD387" ca="1" si="112">IFERROR(DATEDIF(E324,$BD$3,"Y")&amp;" Th,"&amp;DATEDIF(E324,$BD$3,"YM")&amp;" Bln,"&amp;DATEDIF(E324,$BD$3,"MD")&amp;" Hr","")</f>
        <v>39 Th,4 Bln,6 Hr</v>
      </c>
      <c r="BE324" s="29">
        <f t="shared" ref="BE324:BE387" ca="1" si="113">IFERROR(DATEDIF(E324,$BD$3,"Y"),"")</f>
        <v>39</v>
      </c>
      <c r="BF324" s="29">
        <f t="shared" ref="BF324:BF387" ca="1" si="114">IFERROR(DATEDIF(E324,$BD$3,"YM"),"")</f>
        <v>4</v>
      </c>
      <c r="BG324" s="29">
        <f t="shared" ref="BG324:BG387" ca="1" si="115">IFERROR(DATEDIF(E324,$BD$3,"MD"),"")</f>
        <v>6</v>
      </c>
      <c r="BH324" s="26" t="str">
        <f t="shared" ref="BH324:BH387" ca="1" si="116">IFERROR(DATEDIF(Q324,$BD$3,"Y")&amp;" Th,"&amp;DATEDIF(Q324,$BD$3,"YM")&amp;" Bln,"&amp;DATEDIF(Q324,$BD$3,"MD")&amp;" Hr","")</f>
        <v>4 Th,1 Bln,23 Hr</v>
      </c>
      <c r="BI324" s="24">
        <f t="shared" ref="BI324:BI387" ca="1" si="117">IFERROR(DATEDIF(Q324,$BD$3,"Y"),"")</f>
        <v>4</v>
      </c>
      <c r="BJ324" s="24">
        <f t="shared" ref="BJ324:BJ387" ca="1" si="118">IFERROR(DATEDIF(Q324,$BD$3,"YM"),"")</f>
        <v>1</v>
      </c>
      <c r="BK324" s="26" t="str">
        <f t="shared" ref="BK324:BK387" ca="1" si="119">IFERROR(DATEDIF(R324,$BD$3,"Y")&amp;" Th,"&amp;DATEDIF(R324,$BD$3,"YM")&amp;" Bln,"&amp;DATEDIF(R324,$BD$3,"MD")&amp;" Hr","")</f>
        <v>4 Th,1 Bln,23 Hr</v>
      </c>
      <c r="BL324" s="4" t="str">
        <f>VLOOKUP(C324,[1]dbase!$C$3:$AW$827,38,FALSE)</f>
        <v>-</v>
      </c>
    </row>
    <row r="325" spans="1:64" x14ac:dyDescent="0.25">
      <c r="A325" s="24">
        <f t="shared" si="100"/>
        <v>322</v>
      </c>
      <c r="B325" s="31" t="s">
        <v>1522</v>
      </c>
      <c r="C325" s="24">
        <v>686067</v>
      </c>
      <c r="D325" s="24" t="s">
        <v>174</v>
      </c>
      <c r="E325" s="26">
        <v>25004</v>
      </c>
      <c r="F325" s="24" t="s">
        <v>65</v>
      </c>
      <c r="G325" s="24" t="s">
        <v>66</v>
      </c>
      <c r="H325" s="24" t="s">
        <v>88</v>
      </c>
      <c r="I325" s="24" t="s">
        <v>1523</v>
      </c>
      <c r="J325" s="27" t="s">
        <v>1524</v>
      </c>
      <c r="K325" s="24"/>
      <c r="L325" s="24"/>
      <c r="M325" s="24" t="s">
        <v>109</v>
      </c>
      <c r="N325" s="24" t="s">
        <v>80</v>
      </c>
      <c r="O325" s="24"/>
      <c r="P325" s="24" t="s">
        <v>80</v>
      </c>
      <c r="Q325" s="26">
        <v>43374</v>
      </c>
      <c r="R325" s="26">
        <v>43374</v>
      </c>
      <c r="S325" s="26" t="s">
        <v>90</v>
      </c>
      <c r="T325" s="28" t="s">
        <v>261</v>
      </c>
      <c r="U325" s="28" t="s">
        <v>261</v>
      </c>
      <c r="V325" s="26">
        <v>44105</v>
      </c>
      <c r="W325" s="28" t="s">
        <v>139</v>
      </c>
      <c r="X325" s="28" t="s">
        <v>140</v>
      </c>
      <c r="Y325" s="26" t="s">
        <v>78</v>
      </c>
      <c r="Z325" s="29">
        <v>6</v>
      </c>
      <c r="AA325" s="29">
        <v>1</v>
      </c>
      <c r="AB325" s="26">
        <v>44424</v>
      </c>
      <c r="AC325" s="30">
        <v>4500000</v>
      </c>
      <c r="AD325" s="30">
        <v>500000</v>
      </c>
      <c r="AE325" s="30">
        <v>0</v>
      </c>
      <c r="AF325" s="30">
        <v>69400</v>
      </c>
      <c r="AG325" s="30">
        <f t="shared" si="101"/>
        <v>69400</v>
      </c>
      <c r="AH325" s="30">
        <v>0</v>
      </c>
      <c r="AI325" s="30">
        <f t="shared" si="102"/>
        <v>5069400</v>
      </c>
      <c r="AJ325" s="30">
        <f t="shared" si="103"/>
        <v>2250000</v>
      </c>
      <c r="AK325" s="30">
        <f t="shared" si="104"/>
        <v>0</v>
      </c>
      <c r="AL325" s="30">
        <f t="shared" si="105"/>
        <v>0</v>
      </c>
      <c r="AM325" s="30">
        <f t="shared" si="106"/>
        <v>0</v>
      </c>
      <c r="AN325" s="30">
        <f t="shared" si="107"/>
        <v>0</v>
      </c>
      <c r="AO325" s="30">
        <f t="shared" si="108"/>
        <v>0</v>
      </c>
      <c r="AP325" s="30">
        <f t="shared" si="109"/>
        <v>2250000</v>
      </c>
      <c r="AQ325" s="30">
        <f t="shared" si="110"/>
        <v>2122100</v>
      </c>
      <c r="AR325" s="26" t="s">
        <v>79</v>
      </c>
      <c r="AS325" s="26" t="s">
        <v>114</v>
      </c>
      <c r="AT325" s="26"/>
      <c r="AU325" s="26">
        <v>44516</v>
      </c>
      <c r="AV325" s="26" t="s">
        <v>141</v>
      </c>
      <c r="AW325" s="26" t="s">
        <v>80</v>
      </c>
      <c r="AX325" s="26" t="s">
        <v>82</v>
      </c>
      <c r="AY325" s="26" t="s">
        <v>82</v>
      </c>
      <c r="AZ325" s="26" t="s">
        <v>80</v>
      </c>
      <c r="BA325" s="26" t="s">
        <v>84</v>
      </c>
      <c r="BB325" s="26" t="s">
        <v>85</v>
      </c>
      <c r="BC325" s="26" t="str">
        <f t="shared" si="111"/>
        <v>C</v>
      </c>
      <c r="BD325" s="26" t="str">
        <f t="shared" ca="1" si="112"/>
        <v>54 Th,5 Bln,9 Hr</v>
      </c>
      <c r="BE325" s="29">
        <f t="shared" ca="1" si="113"/>
        <v>54</v>
      </c>
      <c r="BF325" s="29">
        <f t="shared" ca="1" si="114"/>
        <v>5</v>
      </c>
      <c r="BG325" s="29">
        <f t="shared" ca="1" si="115"/>
        <v>9</v>
      </c>
      <c r="BH325" s="26" t="str">
        <f t="shared" ca="1" si="116"/>
        <v>4 Th,1 Bln,23 Hr</v>
      </c>
      <c r="BI325" s="24">
        <f t="shared" ca="1" si="117"/>
        <v>4</v>
      </c>
      <c r="BJ325" s="24">
        <f t="shared" ca="1" si="118"/>
        <v>1</v>
      </c>
      <c r="BK325" s="26" t="str">
        <f t="shared" ca="1" si="119"/>
        <v>4 Th,1 Bln,23 Hr</v>
      </c>
      <c r="BL325" s="4" t="str">
        <f>VLOOKUP(C325,[1]dbase!$C$3:$AW$827,38,FALSE)</f>
        <v>H</v>
      </c>
    </row>
    <row r="326" spans="1:64" x14ac:dyDescent="0.25">
      <c r="A326" s="24">
        <f t="shared" si="100"/>
        <v>323</v>
      </c>
      <c r="B326" s="31" t="s">
        <v>1525</v>
      </c>
      <c r="C326" s="24">
        <v>746076</v>
      </c>
      <c r="D326" s="24" t="s">
        <v>174</v>
      </c>
      <c r="E326" s="26">
        <v>27193</v>
      </c>
      <c r="F326" s="24" t="s">
        <v>65</v>
      </c>
      <c r="G326" s="24" t="s">
        <v>66</v>
      </c>
      <c r="H326" s="24" t="s">
        <v>88</v>
      </c>
      <c r="I326" s="24" t="s">
        <v>1526</v>
      </c>
      <c r="J326" s="27"/>
      <c r="K326" s="24"/>
      <c r="L326" s="24"/>
      <c r="M326" s="24" t="s">
        <v>109</v>
      </c>
      <c r="N326" s="24" t="s">
        <v>80</v>
      </c>
      <c r="O326" s="24"/>
      <c r="P326" s="24" t="s">
        <v>80</v>
      </c>
      <c r="Q326" s="26">
        <v>43374</v>
      </c>
      <c r="R326" s="26">
        <v>43374</v>
      </c>
      <c r="S326" s="26" t="s">
        <v>90</v>
      </c>
      <c r="T326" s="28" t="s">
        <v>261</v>
      </c>
      <c r="U326" s="28" t="s">
        <v>261</v>
      </c>
      <c r="V326" s="26">
        <v>44105</v>
      </c>
      <c r="W326" s="28" t="s">
        <v>139</v>
      </c>
      <c r="X326" s="28" t="s">
        <v>140</v>
      </c>
      <c r="Y326" s="26" t="s">
        <v>78</v>
      </c>
      <c r="Z326" s="29">
        <v>6</v>
      </c>
      <c r="AA326" s="29">
        <v>1</v>
      </c>
      <c r="AB326" s="26">
        <v>44424</v>
      </c>
      <c r="AC326" s="30">
        <v>4500000</v>
      </c>
      <c r="AD326" s="30">
        <v>500000</v>
      </c>
      <c r="AE326" s="30">
        <v>0</v>
      </c>
      <c r="AF326" s="30">
        <v>261200</v>
      </c>
      <c r="AG326" s="30">
        <f t="shared" si="101"/>
        <v>261200</v>
      </c>
      <c r="AH326" s="30">
        <v>0</v>
      </c>
      <c r="AI326" s="30">
        <f t="shared" si="102"/>
        <v>5261200</v>
      </c>
      <c r="AJ326" s="30">
        <f t="shared" si="103"/>
        <v>2250000</v>
      </c>
      <c r="AK326" s="30">
        <f t="shared" si="104"/>
        <v>0</v>
      </c>
      <c r="AL326" s="30">
        <f t="shared" si="105"/>
        <v>0</v>
      </c>
      <c r="AM326" s="30">
        <f t="shared" si="106"/>
        <v>0</v>
      </c>
      <c r="AN326" s="30">
        <f t="shared" si="107"/>
        <v>0</v>
      </c>
      <c r="AO326" s="30">
        <f t="shared" si="108"/>
        <v>0</v>
      </c>
      <c r="AP326" s="30">
        <f t="shared" si="109"/>
        <v>2250000</v>
      </c>
      <c r="AQ326" s="30">
        <f t="shared" si="110"/>
        <v>2122100</v>
      </c>
      <c r="AR326" s="26" t="s">
        <v>79</v>
      </c>
      <c r="AS326" s="26" t="s">
        <v>114</v>
      </c>
      <c r="AT326" s="26"/>
      <c r="AU326" s="26">
        <v>44516</v>
      </c>
      <c r="AV326" s="26" t="s">
        <v>141</v>
      </c>
      <c r="AW326" s="26" t="s">
        <v>80</v>
      </c>
      <c r="AX326" s="26" t="s">
        <v>82</v>
      </c>
      <c r="AY326" s="26" t="s">
        <v>82</v>
      </c>
      <c r="AZ326" s="26" t="s">
        <v>80</v>
      </c>
      <c r="BA326" s="26" t="s">
        <v>84</v>
      </c>
      <c r="BB326" s="26" t="s">
        <v>85</v>
      </c>
      <c r="BC326" s="26" t="str">
        <f t="shared" si="111"/>
        <v>C</v>
      </c>
      <c r="BD326" s="26" t="str">
        <f t="shared" ca="1" si="112"/>
        <v>48 Th,5 Bln,11 Hr</v>
      </c>
      <c r="BE326" s="29">
        <f t="shared" ca="1" si="113"/>
        <v>48</v>
      </c>
      <c r="BF326" s="29">
        <f t="shared" ca="1" si="114"/>
        <v>5</v>
      </c>
      <c r="BG326" s="29">
        <f t="shared" ca="1" si="115"/>
        <v>11</v>
      </c>
      <c r="BH326" s="26" t="str">
        <f t="shared" ca="1" si="116"/>
        <v>4 Th,1 Bln,23 Hr</v>
      </c>
      <c r="BI326" s="24">
        <f t="shared" ca="1" si="117"/>
        <v>4</v>
      </c>
      <c r="BJ326" s="24">
        <f t="shared" ca="1" si="118"/>
        <v>1</v>
      </c>
      <c r="BK326" s="26" t="str">
        <f t="shared" ca="1" si="119"/>
        <v>4 Th,1 Bln,23 Hr</v>
      </c>
      <c r="BL326" s="4" t="str">
        <f>VLOOKUP(C326,[1]dbase!$C$3:$AW$827,38,FALSE)</f>
        <v>H</v>
      </c>
    </row>
    <row r="327" spans="1:64" x14ac:dyDescent="0.25">
      <c r="A327" s="24">
        <f t="shared" si="100"/>
        <v>324</v>
      </c>
      <c r="B327" s="31" t="s">
        <v>1527</v>
      </c>
      <c r="C327" s="24">
        <v>705950</v>
      </c>
      <c r="D327" s="24" t="s">
        <v>244</v>
      </c>
      <c r="E327" s="26">
        <v>25754</v>
      </c>
      <c r="F327" s="24" t="s">
        <v>65</v>
      </c>
      <c r="G327" s="24" t="s">
        <v>66</v>
      </c>
      <c r="H327" s="24" t="s">
        <v>67</v>
      </c>
      <c r="I327" s="24" t="s">
        <v>1528</v>
      </c>
      <c r="J327" s="27" t="s">
        <v>1529</v>
      </c>
      <c r="K327" s="24"/>
      <c r="L327" s="24"/>
      <c r="M327" s="24" t="s">
        <v>99</v>
      </c>
      <c r="N327" s="24" t="s">
        <v>276</v>
      </c>
      <c r="O327" s="24"/>
      <c r="P327" s="24" t="s">
        <v>80</v>
      </c>
      <c r="Q327" s="26">
        <v>43374</v>
      </c>
      <c r="R327" s="26">
        <v>43374</v>
      </c>
      <c r="S327" s="26" t="s">
        <v>90</v>
      </c>
      <c r="T327" s="28" t="s">
        <v>302</v>
      </c>
      <c r="U327" s="28" t="s">
        <v>302</v>
      </c>
      <c r="V327" s="26">
        <v>44105</v>
      </c>
      <c r="W327" s="28" t="s">
        <v>303</v>
      </c>
      <c r="X327" s="28" t="s">
        <v>140</v>
      </c>
      <c r="Y327" s="26" t="s">
        <v>78</v>
      </c>
      <c r="Z327" s="29">
        <v>6</v>
      </c>
      <c r="AA327" s="29">
        <v>1</v>
      </c>
      <c r="AB327" s="26">
        <v>44424</v>
      </c>
      <c r="AC327" s="30">
        <v>4500000</v>
      </c>
      <c r="AD327" s="30">
        <v>500000</v>
      </c>
      <c r="AE327" s="30">
        <v>0</v>
      </c>
      <c r="AF327" s="30">
        <v>69400</v>
      </c>
      <c r="AG327" s="30">
        <f t="shared" si="101"/>
        <v>69400</v>
      </c>
      <c r="AH327" s="30">
        <v>0</v>
      </c>
      <c r="AI327" s="30">
        <f t="shared" si="102"/>
        <v>5069400</v>
      </c>
      <c r="AJ327" s="30">
        <f t="shared" si="103"/>
        <v>3375000</v>
      </c>
      <c r="AK327" s="30">
        <f t="shared" si="104"/>
        <v>375000</v>
      </c>
      <c r="AL327" s="30">
        <f t="shared" si="105"/>
        <v>0</v>
      </c>
      <c r="AM327" s="30">
        <f t="shared" si="106"/>
        <v>69400</v>
      </c>
      <c r="AN327" s="30">
        <f t="shared" si="107"/>
        <v>69400</v>
      </c>
      <c r="AO327" s="30">
        <f t="shared" si="108"/>
        <v>0</v>
      </c>
      <c r="AP327" s="30">
        <f t="shared" si="109"/>
        <v>3819400</v>
      </c>
      <c r="AQ327" s="30">
        <f t="shared" si="110"/>
        <v>552700</v>
      </c>
      <c r="AR327" s="26" t="s">
        <v>79</v>
      </c>
      <c r="AS327" s="26" t="s">
        <v>80</v>
      </c>
      <c r="AT327" s="26"/>
      <c r="AU327" s="26" t="s">
        <v>80</v>
      </c>
      <c r="AV327" s="26" t="s">
        <v>141</v>
      </c>
      <c r="AW327" s="26" t="s">
        <v>80</v>
      </c>
      <c r="AX327" s="26" t="s">
        <v>82</v>
      </c>
      <c r="AY327" s="26" t="s">
        <v>82</v>
      </c>
      <c r="AZ327" s="26" t="s">
        <v>80</v>
      </c>
      <c r="BA327" s="26" t="s">
        <v>84</v>
      </c>
      <c r="BB327" s="26" t="s">
        <v>106</v>
      </c>
      <c r="BC327" s="26" t="str">
        <f t="shared" si="111"/>
        <v>C</v>
      </c>
      <c r="BD327" s="26" t="str">
        <f t="shared" ca="1" si="112"/>
        <v>52 Th,4 Bln,19 Hr</v>
      </c>
      <c r="BE327" s="29">
        <f t="shared" ca="1" si="113"/>
        <v>52</v>
      </c>
      <c r="BF327" s="29">
        <f t="shared" ca="1" si="114"/>
        <v>4</v>
      </c>
      <c r="BG327" s="29">
        <f t="shared" ca="1" si="115"/>
        <v>19</v>
      </c>
      <c r="BH327" s="26" t="str">
        <f t="shared" ca="1" si="116"/>
        <v>4 Th,1 Bln,23 Hr</v>
      </c>
      <c r="BI327" s="24">
        <f t="shared" ca="1" si="117"/>
        <v>4</v>
      </c>
      <c r="BJ327" s="24">
        <f t="shared" ca="1" si="118"/>
        <v>1</v>
      </c>
      <c r="BK327" s="26" t="str">
        <f t="shared" ca="1" si="119"/>
        <v>4 Th,1 Bln,23 Hr</v>
      </c>
      <c r="BL327" s="4" t="str">
        <f>VLOOKUP(C327,[1]dbase!$C$3:$AW$827,38,FALSE)</f>
        <v>-</v>
      </c>
    </row>
    <row r="328" spans="1:64" x14ac:dyDescent="0.25">
      <c r="A328" s="24">
        <f t="shared" si="100"/>
        <v>325</v>
      </c>
      <c r="B328" s="31" t="s">
        <v>1530</v>
      </c>
      <c r="C328" s="24">
        <v>676022</v>
      </c>
      <c r="D328" s="24" t="s">
        <v>174</v>
      </c>
      <c r="E328" s="26">
        <v>24539</v>
      </c>
      <c r="F328" s="24" t="s">
        <v>65</v>
      </c>
      <c r="G328" s="24" t="s">
        <v>66</v>
      </c>
      <c r="H328" s="24" t="s">
        <v>133</v>
      </c>
      <c r="I328" s="24" t="s">
        <v>1531</v>
      </c>
      <c r="J328" s="27" t="s">
        <v>1532</v>
      </c>
      <c r="K328" s="24"/>
      <c r="L328" s="24"/>
      <c r="M328" s="24" t="s">
        <v>109</v>
      </c>
      <c r="N328" s="24" t="s">
        <v>80</v>
      </c>
      <c r="O328" s="24"/>
      <c r="P328" s="24" t="s">
        <v>80</v>
      </c>
      <c r="Q328" s="26">
        <v>43374</v>
      </c>
      <c r="R328" s="26">
        <v>43374</v>
      </c>
      <c r="S328" s="26" t="s">
        <v>90</v>
      </c>
      <c r="T328" s="28" t="s">
        <v>470</v>
      </c>
      <c r="U328" s="28" t="s">
        <v>470</v>
      </c>
      <c r="V328" s="26">
        <v>44105</v>
      </c>
      <c r="W328" s="28" t="s">
        <v>139</v>
      </c>
      <c r="X328" s="28" t="s">
        <v>140</v>
      </c>
      <c r="Y328" s="26" t="s">
        <v>78</v>
      </c>
      <c r="Z328" s="29">
        <v>6</v>
      </c>
      <c r="AA328" s="29">
        <v>1</v>
      </c>
      <c r="AB328" s="26">
        <v>44424</v>
      </c>
      <c r="AC328" s="30">
        <v>4500000</v>
      </c>
      <c r="AD328" s="30">
        <v>500000</v>
      </c>
      <c r="AE328" s="30">
        <v>0</v>
      </c>
      <c r="AF328" s="30">
        <v>592600</v>
      </c>
      <c r="AG328" s="30">
        <f t="shared" si="101"/>
        <v>592600</v>
      </c>
      <c r="AH328" s="30">
        <v>0</v>
      </c>
      <c r="AI328" s="30">
        <f t="shared" si="102"/>
        <v>5592600</v>
      </c>
      <c r="AJ328" s="30">
        <f t="shared" si="103"/>
        <v>3375000</v>
      </c>
      <c r="AK328" s="30">
        <f t="shared" si="104"/>
        <v>375000</v>
      </c>
      <c r="AL328" s="30">
        <f t="shared" si="105"/>
        <v>0</v>
      </c>
      <c r="AM328" s="30">
        <f t="shared" si="106"/>
        <v>592600</v>
      </c>
      <c r="AN328" s="30">
        <f t="shared" si="107"/>
        <v>592600</v>
      </c>
      <c r="AO328" s="30">
        <f t="shared" si="108"/>
        <v>0</v>
      </c>
      <c r="AP328" s="30">
        <f t="shared" si="109"/>
        <v>4342600</v>
      </c>
      <c r="AQ328" s="30">
        <f t="shared" si="110"/>
        <v>29500</v>
      </c>
      <c r="AR328" s="26" t="s">
        <v>79</v>
      </c>
      <c r="AS328" s="26" t="s">
        <v>80</v>
      </c>
      <c r="AT328" s="26"/>
      <c r="AU328" s="26" t="s">
        <v>80</v>
      </c>
      <c r="AV328" s="26" t="s">
        <v>141</v>
      </c>
      <c r="AW328" s="26" t="s">
        <v>80</v>
      </c>
      <c r="AX328" s="26" t="s">
        <v>82</v>
      </c>
      <c r="AY328" s="26" t="s">
        <v>82</v>
      </c>
      <c r="AZ328" s="26" t="s">
        <v>80</v>
      </c>
      <c r="BA328" s="26" t="s">
        <v>84</v>
      </c>
      <c r="BB328" s="26" t="s">
        <v>85</v>
      </c>
      <c r="BC328" s="26" t="str">
        <f t="shared" si="111"/>
        <v>C</v>
      </c>
      <c r="BD328" s="26" t="str">
        <f t="shared" ca="1" si="112"/>
        <v>55 Th,8 Bln,16 Hr</v>
      </c>
      <c r="BE328" s="29">
        <f t="shared" ca="1" si="113"/>
        <v>55</v>
      </c>
      <c r="BF328" s="29">
        <f t="shared" ca="1" si="114"/>
        <v>8</v>
      </c>
      <c r="BG328" s="29">
        <f t="shared" ca="1" si="115"/>
        <v>16</v>
      </c>
      <c r="BH328" s="26" t="str">
        <f t="shared" ca="1" si="116"/>
        <v>4 Th,1 Bln,23 Hr</v>
      </c>
      <c r="BI328" s="24">
        <f t="shared" ca="1" si="117"/>
        <v>4</v>
      </c>
      <c r="BJ328" s="24">
        <f t="shared" ca="1" si="118"/>
        <v>1</v>
      </c>
      <c r="BK328" s="26" t="str">
        <f t="shared" ca="1" si="119"/>
        <v>4 Th,1 Bln,23 Hr</v>
      </c>
      <c r="BL328" s="4" t="str">
        <f>VLOOKUP(C328,[1]dbase!$C$3:$AW$827,38,FALSE)</f>
        <v>-</v>
      </c>
    </row>
    <row r="329" spans="1:64" x14ac:dyDescent="0.25">
      <c r="A329" s="24">
        <f t="shared" si="100"/>
        <v>326</v>
      </c>
      <c r="B329" s="31" t="s">
        <v>1533</v>
      </c>
      <c r="C329" s="24">
        <v>796294</v>
      </c>
      <c r="D329" s="24" t="s">
        <v>1534</v>
      </c>
      <c r="E329" s="26">
        <v>29215</v>
      </c>
      <c r="F329" s="24" t="s">
        <v>65</v>
      </c>
      <c r="G329" s="24" t="s">
        <v>66</v>
      </c>
      <c r="H329" s="24" t="s">
        <v>228</v>
      </c>
      <c r="I329" s="24"/>
      <c r="J329" s="27"/>
      <c r="K329" s="24"/>
      <c r="L329" s="24"/>
      <c r="M329" s="24" t="s">
        <v>99</v>
      </c>
      <c r="N329" s="24" t="s">
        <v>80</v>
      </c>
      <c r="O329" s="24"/>
      <c r="P329" s="24" t="s">
        <v>80</v>
      </c>
      <c r="Q329" s="26">
        <v>43877</v>
      </c>
      <c r="R329" s="26">
        <v>44243</v>
      </c>
      <c r="S329" s="26" t="s">
        <v>90</v>
      </c>
      <c r="T329" s="28" t="s">
        <v>1535</v>
      </c>
      <c r="U329" s="28" t="s">
        <v>1535</v>
      </c>
      <c r="V329" s="26" t="s">
        <v>80</v>
      </c>
      <c r="W329" s="28" t="s">
        <v>92</v>
      </c>
      <c r="X329" s="28" t="s">
        <v>113</v>
      </c>
      <c r="Y329" s="26" t="s">
        <v>78</v>
      </c>
      <c r="Z329" s="29">
        <v>6</v>
      </c>
      <c r="AA329" s="29">
        <v>1</v>
      </c>
      <c r="AB329" s="26">
        <v>44424</v>
      </c>
      <c r="AC329" s="30">
        <v>4500000</v>
      </c>
      <c r="AD329" s="30">
        <v>500000</v>
      </c>
      <c r="AE329" s="30">
        <v>-116900</v>
      </c>
      <c r="AF329" s="30">
        <v>152000</v>
      </c>
      <c r="AG329" s="30">
        <f t="shared" si="101"/>
        <v>35100</v>
      </c>
      <c r="AH329" s="30">
        <v>0</v>
      </c>
      <c r="AI329" s="30">
        <f t="shared" si="102"/>
        <v>5035100</v>
      </c>
      <c r="AJ329" s="30">
        <f t="shared" si="103"/>
        <v>2250000</v>
      </c>
      <c r="AK329" s="30">
        <f t="shared" si="104"/>
        <v>0</v>
      </c>
      <c r="AL329" s="30">
        <f t="shared" si="105"/>
        <v>0</v>
      </c>
      <c r="AM329" s="30">
        <f t="shared" si="106"/>
        <v>0</v>
      </c>
      <c r="AN329" s="30">
        <f t="shared" si="107"/>
        <v>0</v>
      </c>
      <c r="AO329" s="30">
        <f t="shared" si="108"/>
        <v>0</v>
      </c>
      <c r="AP329" s="30">
        <f t="shared" si="109"/>
        <v>2250000</v>
      </c>
      <c r="AQ329" s="30">
        <f t="shared" si="110"/>
        <v>2122100</v>
      </c>
      <c r="AR329" s="26" t="s">
        <v>79</v>
      </c>
      <c r="AS329" s="26" t="s">
        <v>114</v>
      </c>
      <c r="AT329" s="26" t="s">
        <v>115</v>
      </c>
      <c r="AU329" s="26">
        <v>44562</v>
      </c>
      <c r="AV329" s="26" t="s">
        <v>116</v>
      </c>
      <c r="AW329" s="26" t="s">
        <v>95</v>
      </c>
      <c r="AX329" s="26" t="s">
        <v>96</v>
      </c>
      <c r="AY329" s="26" t="s">
        <v>96</v>
      </c>
      <c r="AZ329" s="26" t="s">
        <v>80</v>
      </c>
      <c r="BA329" s="26" t="s">
        <v>84</v>
      </c>
      <c r="BB329" s="26" t="s">
        <v>106</v>
      </c>
      <c r="BC329" s="26" t="str">
        <f t="shared" si="111"/>
        <v>C</v>
      </c>
      <c r="BD329" s="26" t="str">
        <f t="shared" ca="1" si="112"/>
        <v>42 Th,10 Bln,29 Hr</v>
      </c>
      <c r="BE329" s="29">
        <f t="shared" ca="1" si="113"/>
        <v>42</v>
      </c>
      <c r="BF329" s="29">
        <f t="shared" ca="1" si="114"/>
        <v>10</v>
      </c>
      <c r="BG329" s="29">
        <f t="shared" ca="1" si="115"/>
        <v>29</v>
      </c>
      <c r="BH329" s="26" t="str">
        <f t="shared" ca="1" si="116"/>
        <v>2 Th,9 Bln,8 Hr</v>
      </c>
      <c r="BI329" s="24">
        <f t="shared" ca="1" si="117"/>
        <v>2</v>
      </c>
      <c r="BJ329" s="24">
        <f t="shared" ca="1" si="118"/>
        <v>9</v>
      </c>
      <c r="BK329" s="26" t="str">
        <f t="shared" ca="1" si="119"/>
        <v>1 Th,9 Bln,8 Hr</v>
      </c>
      <c r="BL329" s="4" t="str">
        <f>VLOOKUP(C329,[1]dbase!$C$3:$AW$827,38,FALSE)</f>
        <v>H</v>
      </c>
    </row>
    <row r="330" spans="1:64" x14ac:dyDescent="0.25">
      <c r="A330" s="24">
        <f t="shared" si="100"/>
        <v>327</v>
      </c>
      <c r="B330" s="31" t="s">
        <v>1536</v>
      </c>
      <c r="C330" s="24">
        <v>825599</v>
      </c>
      <c r="D330" s="24" t="s">
        <v>1537</v>
      </c>
      <c r="E330" s="26">
        <v>30179</v>
      </c>
      <c r="F330" s="24" t="s">
        <v>65</v>
      </c>
      <c r="G330" s="24" t="s">
        <v>66</v>
      </c>
      <c r="H330" s="24" t="s">
        <v>150</v>
      </c>
      <c r="I330" s="24" t="s">
        <v>1538</v>
      </c>
      <c r="J330" s="27"/>
      <c r="K330" s="24"/>
      <c r="L330" s="24"/>
      <c r="M330" s="24" t="s">
        <v>99</v>
      </c>
      <c r="N330" s="24" t="s">
        <v>1539</v>
      </c>
      <c r="O330" s="24"/>
      <c r="P330" s="24">
        <v>1999</v>
      </c>
      <c r="Q330" s="26">
        <v>42037</v>
      </c>
      <c r="R330" s="26">
        <v>42186</v>
      </c>
      <c r="S330" s="26" t="s">
        <v>90</v>
      </c>
      <c r="T330" s="28" t="s">
        <v>1540</v>
      </c>
      <c r="U330" s="28" t="s">
        <v>1540</v>
      </c>
      <c r="V330" s="26">
        <v>44562</v>
      </c>
      <c r="W330" s="28" t="s">
        <v>769</v>
      </c>
      <c r="X330" s="28" t="s">
        <v>195</v>
      </c>
      <c r="Y330" s="26" t="s">
        <v>78</v>
      </c>
      <c r="Z330" s="29">
        <v>3</v>
      </c>
      <c r="AA330" s="29">
        <v>4</v>
      </c>
      <c r="AB330" s="26">
        <v>44424</v>
      </c>
      <c r="AC330" s="30">
        <v>6900000</v>
      </c>
      <c r="AD330" s="30">
        <v>766667</v>
      </c>
      <c r="AE330" s="30">
        <v>1261183.333333333</v>
      </c>
      <c r="AF330" s="30">
        <v>-263614.5</v>
      </c>
      <c r="AG330" s="30">
        <f t="shared" si="101"/>
        <v>997568.83333333302</v>
      </c>
      <c r="AH330" s="30">
        <v>2684905</v>
      </c>
      <c r="AI330" s="30">
        <f t="shared" si="102"/>
        <v>11349140.833333332</v>
      </c>
      <c r="AJ330" s="30">
        <f t="shared" si="103"/>
        <v>5175000</v>
      </c>
      <c r="AK330" s="30">
        <f t="shared" si="104"/>
        <v>575000.25</v>
      </c>
      <c r="AL330" s="30">
        <f t="shared" si="105"/>
        <v>1261183.333333333</v>
      </c>
      <c r="AM330" s="30">
        <f t="shared" si="106"/>
        <v>-263614.5</v>
      </c>
      <c r="AN330" s="30">
        <f t="shared" si="107"/>
        <v>997568.83333333302</v>
      </c>
      <c r="AO330" s="30">
        <f t="shared" si="108"/>
        <v>1342452.5</v>
      </c>
      <c r="AP330" s="30">
        <f t="shared" si="109"/>
        <v>8090021.583333333</v>
      </c>
      <c r="AQ330" s="30">
        <f t="shared" si="110"/>
        <v>0</v>
      </c>
      <c r="AR330" s="26" t="s">
        <v>79</v>
      </c>
      <c r="AS330" s="26" t="s">
        <v>80</v>
      </c>
      <c r="AT330" s="26"/>
      <c r="AU330" s="26" t="s">
        <v>80</v>
      </c>
      <c r="AV330" s="26" t="s">
        <v>196</v>
      </c>
      <c r="AW330" s="26" t="s">
        <v>80</v>
      </c>
      <c r="AX330" s="26" t="s">
        <v>83</v>
      </c>
      <c r="AY330" s="26" t="s">
        <v>83</v>
      </c>
      <c r="AZ330" s="26" t="s">
        <v>125</v>
      </c>
      <c r="BA330" s="26" t="s">
        <v>84</v>
      </c>
      <c r="BB330" s="26" t="s">
        <v>106</v>
      </c>
      <c r="BC330" s="26" t="str">
        <f t="shared" si="111"/>
        <v>C</v>
      </c>
      <c r="BD330" s="26" t="str">
        <f t="shared" ca="1" si="112"/>
        <v>40 Th,3 Bln,8 Hr</v>
      </c>
      <c r="BE330" s="29">
        <f t="shared" ca="1" si="113"/>
        <v>40</v>
      </c>
      <c r="BF330" s="29">
        <f t="shared" ca="1" si="114"/>
        <v>3</v>
      </c>
      <c r="BG330" s="29">
        <f t="shared" ca="1" si="115"/>
        <v>8</v>
      </c>
      <c r="BH330" s="26" t="str">
        <f t="shared" ca="1" si="116"/>
        <v>7 Th,9 Bln,22 Hr</v>
      </c>
      <c r="BI330" s="24">
        <f t="shared" ca="1" si="117"/>
        <v>7</v>
      </c>
      <c r="BJ330" s="24">
        <f t="shared" ca="1" si="118"/>
        <v>9</v>
      </c>
      <c r="BK330" s="26" t="str">
        <f t="shared" ca="1" si="119"/>
        <v>7 Th,4 Bln,23 Hr</v>
      </c>
      <c r="BL330" s="4" t="str">
        <f>VLOOKUP(C330,[1]dbase!$C$3:$AW$827,38,FALSE)</f>
        <v>-</v>
      </c>
    </row>
    <row r="331" spans="1:64" x14ac:dyDescent="0.25">
      <c r="A331" s="24">
        <f t="shared" si="100"/>
        <v>328</v>
      </c>
      <c r="B331" s="31" t="s">
        <v>1541</v>
      </c>
      <c r="C331" s="24">
        <v>775491</v>
      </c>
      <c r="D331" s="24" t="s">
        <v>406</v>
      </c>
      <c r="E331" s="26">
        <v>28474</v>
      </c>
      <c r="F331" s="24" t="s">
        <v>65</v>
      </c>
      <c r="G331" s="24" t="s">
        <v>66</v>
      </c>
      <c r="H331" s="24" t="s">
        <v>67</v>
      </c>
      <c r="I331" s="24" t="s">
        <v>1542</v>
      </c>
      <c r="J331" s="27" t="s">
        <v>1543</v>
      </c>
      <c r="K331" s="24"/>
      <c r="L331" s="24"/>
      <c r="M331" s="24" t="s">
        <v>70</v>
      </c>
      <c r="N331" s="24" t="s">
        <v>71</v>
      </c>
      <c r="O331" s="24"/>
      <c r="P331" s="24">
        <v>2015</v>
      </c>
      <c r="Q331" s="26">
        <v>39860</v>
      </c>
      <c r="R331" s="26">
        <v>39949</v>
      </c>
      <c r="S331" s="26" t="s">
        <v>213</v>
      </c>
      <c r="T331" s="28" t="s">
        <v>1544</v>
      </c>
      <c r="U331" s="28" t="s">
        <v>1545</v>
      </c>
      <c r="V331" s="26">
        <v>43709</v>
      </c>
      <c r="W331" s="28" t="s">
        <v>187</v>
      </c>
      <c r="X331" s="28" t="s">
        <v>113</v>
      </c>
      <c r="Y331" s="26" t="s">
        <v>78</v>
      </c>
      <c r="Z331" s="29">
        <v>4</v>
      </c>
      <c r="AA331" s="29">
        <v>3</v>
      </c>
      <c r="AB331" s="26">
        <v>44424</v>
      </c>
      <c r="AC331" s="30">
        <v>5900000</v>
      </c>
      <c r="AD331" s="30">
        <v>655556</v>
      </c>
      <c r="AE331" s="30">
        <v>200969.44444444403</v>
      </c>
      <c r="AF331" s="30">
        <v>-339993</v>
      </c>
      <c r="AG331" s="30">
        <f t="shared" si="101"/>
        <v>-139023.55555555597</v>
      </c>
      <c r="AH331" s="30">
        <v>2079770</v>
      </c>
      <c r="AI331" s="30">
        <f t="shared" si="102"/>
        <v>8496302.444444444</v>
      </c>
      <c r="AJ331" s="30">
        <f t="shared" si="103"/>
        <v>4425000</v>
      </c>
      <c r="AK331" s="30">
        <f t="shared" si="104"/>
        <v>491667</v>
      </c>
      <c r="AL331" s="30">
        <f t="shared" si="105"/>
        <v>200969.44444444403</v>
      </c>
      <c r="AM331" s="30">
        <f t="shared" si="106"/>
        <v>-339993</v>
      </c>
      <c r="AN331" s="30">
        <f t="shared" si="107"/>
        <v>-139023.55555555597</v>
      </c>
      <c r="AO331" s="30">
        <f t="shared" si="108"/>
        <v>1039885</v>
      </c>
      <c r="AP331" s="30">
        <f t="shared" si="109"/>
        <v>5817528.444444444</v>
      </c>
      <c r="AQ331" s="30">
        <f t="shared" si="110"/>
        <v>0</v>
      </c>
      <c r="AR331" s="26" t="s">
        <v>79</v>
      </c>
      <c r="AS331" s="26" t="s">
        <v>80</v>
      </c>
      <c r="AT331" s="26"/>
      <c r="AU331" s="26" t="s">
        <v>80</v>
      </c>
      <c r="AV331" s="26" t="s">
        <v>116</v>
      </c>
      <c r="AW331" s="26" t="s">
        <v>117</v>
      </c>
      <c r="AX331" s="26" t="s">
        <v>83</v>
      </c>
      <c r="AY331" s="26" t="s">
        <v>83</v>
      </c>
      <c r="AZ331" s="26" t="s">
        <v>80</v>
      </c>
      <c r="BA331" s="26" t="s">
        <v>84</v>
      </c>
      <c r="BB331" s="26" t="s">
        <v>85</v>
      </c>
      <c r="BC331" s="26" t="str">
        <f t="shared" si="111"/>
        <v>F</v>
      </c>
      <c r="BD331" s="26" t="str">
        <f t="shared" ca="1" si="112"/>
        <v>44 Th,11 Bln,9 Hr</v>
      </c>
      <c r="BE331" s="29">
        <f t="shared" ca="1" si="113"/>
        <v>44</v>
      </c>
      <c r="BF331" s="29">
        <f t="shared" ca="1" si="114"/>
        <v>11</v>
      </c>
      <c r="BG331" s="29">
        <f t="shared" ca="1" si="115"/>
        <v>9</v>
      </c>
      <c r="BH331" s="26" t="str">
        <f t="shared" ca="1" si="116"/>
        <v>13 Th,9 Bln,8 Hr</v>
      </c>
      <c r="BI331" s="24">
        <f t="shared" ca="1" si="117"/>
        <v>13</v>
      </c>
      <c r="BJ331" s="24">
        <f t="shared" ca="1" si="118"/>
        <v>9</v>
      </c>
      <c r="BK331" s="26" t="str">
        <f t="shared" ca="1" si="119"/>
        <v>13 Th,6 Bln,8 Hr</v>
      </c>
      <c r="BL331" s="4" t="str">
        <f>VLOOKUP(C331,[1]dbase!$C$3:$AW$827,38,FALSE)</f>
        <v>-</v>
      </c>
    </row>
    <row r="332" spans="1:64" x14ac:dyDescent="0.25">
      <c r="A332" s="24">
        <f t="shared" si="100"/>
        <v>329</v>
      </c>
      <c r="B332" s="31" t="s">
        <v>1546</v>
      </c>
      <c r="C332" s="24">
        <v>776204</v>
      </c>
      <c r="D332" s="24" t="s">
        <v>174</v>
      </c>
      <c r="E332" s="26">
        <v>28410</v>
      </c>
      <c r="F332" s="24" t="s">
        <v>65</v>
      </c>
      <c r="G332" s="24" t="s">
        <v>66</v>
      </c>
      <c r="H332" s="24" t="s">
        <v>88</v>
      </c>
      <c r="I332" s="24" t="s">
        <v>1547</v>
      </c>
      <c r="J332" s="27" t="s">
        <v>1548</v>
      </c>
      <c r="K332" s="24"/>
      <c r="L332" s="24"/>
      <c r="M332" s="24" t="s">
        <v>109</v>
      </c>
      <c r="N332" s="24" t="s">
        <v>301</v>
      </c>
      <c r="O332" s="24"/>
      <c r="P332" s="24" t="s">
        <v>80</v>
      </c>
      <c r="Q332" s="26">
        <v>43374</v>
      </c>
      <c r="R332" s="26">
        <v>43374</v>
      </c>
      <c r="S332" s="26" t="s">
        <v>90</v>
      </c>
      <c r="T332" s="28" t="s">
        <v>138</v>
      </c>
      <c r="U332" s="28" t="s">
        <v>138</v>
      </c>
      <c r="V332" s="26">
        <v>44105</v>
      </c>
      <c r="W332" s="28" t="s">
        <v>303</v>
      </c>
      <c r="X332" s="28" t="s">
        <v>140</v>
      </c>
      <c r="Y332" s="26" t="s">
        <v>78</v>
      </c>
      <c r="Z332" s="29">
        <v>6</v>
      </c>
      <c r="AA332" s="29">
        <v>1</v>
      </c>
      <c r="AB332" s="26">
        <v>44424</v>
      </c>
      <c r="AC332" s="30">
        <v>4500000</v>
      </c>
      <c r="AD332" s="30">
        <v>500000</v>
      </c>
      <c r="AE332" s="30">
        <v>0</v>
      </c>
      <c r="AF332" s="30">
        <v>-430800</v>
      </c>
      <c r="AG332" s="30">
        <f t="shared" si="101"/>
        <v>-430800</v>
      </c>
      <c r="AH332" s="30">
        <v>0</v>
      </c>
      <c r="AI332" s="30">
        <f t="shared" si="102"/>
        <v>4569200</v>
      </c>
      <c r="AJ332" s="30">
        <f t="shared" si="103"/>
        <v>2250000</v>
      </c>
      <c r="AK332" s="30">
        <f t="shared" si="104"/>
        <v>0</v>
      </c>
      <c r="AL332" s="30">
        <f t="shared" si="105"/>
        <v>0</v>
      </c>
      <c r="AM332" s="30">
        <f t="shared" si="106"/>
        <v>0</v>
      </c>
      <c r="AN332" s="30">
        <f t="shared" si="107"/>
        <v>0</v>
      </c>
      <c r="AO332" s="30">
        <f t="shared" si="108"/>
        <v>0</v>
      </c>
      <c r="AP332" s="30">
        <f t="shared" si="109"/>
        <v>2250000</v>
      </c>
      <c r="AQ332" s="30">
        <f t="shared" si="110"/>
        <v>2122100</v>
      </c>
      <c r="AR332" s="26" t="s">
        <v>79</v>
      </c>
      <c r="AS332" s="26" t="s">
        <v>114</v>
      </c>
      <c r="AT332" s="24" t="s">
        <v>172</v>
      </c>
      <c r="AU332" s="26">
        <v>44433</v>
      </c>
      <c r="AV332" s="26" t="s">
        <v>141</v>
      </c>
      <c r="AW332" s="26" t="s">
        <v>80</v>
      </c>
      <c r="AX332" s="26" t="s">
        <v>82</v>
      </c>
      <c r="AY332" s="26" t="s">
        <v>82</v>
      </c>
      <c r="AZ332" s="26" t="s">
        <v>80</v>
      </c>
      <c r="BA332" s="26" t="s">
        <v>84</v>
      </c>
      <c r="BB332" s="26" t="s">
        <v>85</v>
      </c>
      <c r="BC332" s="26" t="str">
        <f t="shared" si="111"/>
        <v>C</v>
      </c>
      <c r="BD332" s="26" t="str">
        <f t="shared" ca="1" si="112"/>
        <v>45 Th,1 Bln,12 Hr</v>
      </c>
      <c r="BE332" s="29">
        <f t="shared" ca="1" si="113"/>
        <v>45</v>
      </c>
      <c r="BF332" s="29">
        <f t="shared" ca="1" si="114"/>
        <v>1</v>
      </c>
      <c r="BG332" s="29">
        <f t="shared" ca="1" si="115"/>
        <v>12</v>
      </c>
      <c r="BH332" s="26" t="str">
        <f t="shared" ca="1" si="116"/>
        <v>4 Th,1 Bln,23 Hr</v>
      </c>
      <c r="BI332" s="24">
        <f t="shared" ca="1" si="117"/>
        <v>4</v>
      </c>
      <c r="BJ332" s="24">
        <f t="shared" ca="1" si="118"/>
        <v>1</v>
      </c>
      <c r="BK332" s="26" t="str">
        <f t="shared" ca="1" si="119"/>
        <v>4 Th,1 Bln,23 Hr</v>
      </c>
      <c r="BL332" s="4" t="str">
        <f>VLOOKUP(C332,[1]dbase!$C$3:$AW$827,38,FALSE)</f>
        <v>H</v>
      </c>
    </row>
    <row r="333" spans="1:64" x14ac:dyDescent="0.25">
      <c r="A333" s="24">
        <f t="shared" si="100"/>
        <v>330</v>
      </c>
      <c r="B333" s="31" t="s">
        <v>1549</v>
      </c>
      <c r="C333" s="24">
        <v>885590</v>
      </c>
      <c r="D333" s="24" t="s">
        <v>87</v>
      </c>
      <c r="E333" s="26">
        <v>32341</v>
      </c>
      <c r="F333" s="24" t="s">
        <v>65</v>
      </c>
      <c r="G333" s="24" t="s">
        <v>66</v>
      </c>
      <c r="H333" s="24" t="s">
        <v>67</v>
      </c>
      <c r="I333" s="24" t="s">
        <v>1550</v>
      </c>
      <c r="J333" s="27"/>
      <c r="K333" s="24"/>
      <c r="L333" s="24"/>
      <c r="M333" s="24" t="s">
        <v>109</v>
      </c>
      <c r="N333" s="24" t="s">
        <v>1551</v>
      </c>
      <c r="O333" s="24"/>
      <c r="P333" s="24">
        <v>2012</v>
      </c>
      <c r="Q333" s="26">
        <v>41593</v>
      </c>
      <c r="R333" s="26">
        <v>42005</v>
      </c>
      <c r="S333" s="26" t="s">
        <v>90</v>
      </c>
      <c r="T333" s="28" t="s">
        <v>1552</v>
      </c>
      <c r="U333" s="28" t="s">
        <v>1552</v>
      </c>
      <c r="V333" s="26">
        <v>44667</v>
      </c>
      <c r="W333" s="28" t="s">
        <v>645</v>
      </c>
      <c r="X333" s="28" t="s">
        <v>93</v>
      </c>
      <c r="Y333" s="26" t="s">
        <v>78</v>
      </c>
      <c r="Z333" s="29">
        <v>4</v>
      </c>
      <c r="AA333" s="29">
        <v>2</v>
      </c>
      <c r="AB333" s="26">
        <v>44424</v>
      </c>
      <c r="AC333" s="30">
        <v>4900000</v>
      </c>
      <c r="AD333" s="30">
        <v>544444</v>
      </c>
      <c r="AE333" s="30">
        <v>521505.55555555597</v>
      </c>
      <c r="AF333" s="30">
        <v>-339993</v>
      </c>
      <c r="AG333" s="30">
        <f t="shared" si="101"/>
        <v>181512.55555555597</v>
      </c>
      <c r="AH333" s="30">
        <v>2079770</v>
      </c>
      <c r="AI333" s="30">
        <f t="shared" si="102"/>
        <v>7705726.555555556</v>
      </c>
      <c r="AJ333" s="30">
        <f t="shared" si="103"/>
        <v>3675000</v>
      </c>
      <c r="AK333" s="30">
        <f t="shared" si="104"/>
        <v>408333</v>
      </c>
      <c r="AL333" s="30">
        <f t="shared" si="105"/>
        <v>521505.55555555597</v>
      </c>
      <c r="AM333" s="30">
        <f t="shared" si="106"/>
        <v>-339993</v>
      </c>
      <c r="AN333" s="30">
        <f t="shared" si="107"/>
        <v>181512.55555555597</v>
      </c>
      <c r="AO333" s="30">
        <f t="shared" si="108"/>
        <v>1039885</v>
      </c>
      <c r="AP333" s="30">
        <f t="shared" si="109"/>
        <v>5304730.555555556</v>
      </c>
      <c r="AQ333" s="30">
        <f t="shared" si="110"/>
        <v>0</v>
      </c>
      <c r="AR333" s="26" t="s">
        <v>79</v>
      </c>
      <c r="AS333" s="26" t="s">
        <v>80</v>
      </c>
      <c r="AT333" s="26"/>
      <c r="AU333" s="26" t="s">
        <v>80</v>
      </c>
      <c r="AV333" s="26" t="s">
        <v>94</v>
      </c>
      <c r="AW333" s="26" t="s">
        <v>210</v>
      </c>
      <c r="AX333" s="26" t="s">
        <v>83</v>
      </c>
      <c r="AY333" s="26" t="s">
        <v>83</v>
      </c>
      <c r="AZ333" s="26" t="s">
        <v>80</v>
      </c>
      <c r="BA333" s="26" t="s">
        <v>84</v>
      </c>
      <c r="BB333" s="26" t="s">
        <v>85</v>
      </c>
      <c r="BC333" s="26" t="str">
        <f t="shared" si="111"/>
        <v>C</v>
      </c>
      <c r="BD333" s="26" t="str">
        <f t="shared" ca="1" si="112"/>
        <v>34 Th,4 Bln,7 Hr</v>
      </c>
      <c r="BE333" s="29">
        <f t="shared" ca="1" si="113"/>
        <v>34</v>
      </c>
      <c r="BF333" s="29">
        <f t="shared" ca="1" si="114"/>
        <v>4</v>
      </c>
      <c r="BG333" s="29">
        <f t="shared" ca="1" si="115"/>
        <v>7</v>
      </c>
      <c r="BH333" s="26" t="str">
        <f t="shared" ca="1" si="116"/>
        <v>9 Th,0 Bln,9 Hr</v>
      </c>
      <c r="BI333" s="24">
        <f t="shared" ca="1" si="117"/>
        <v>9</v>
      </c>
      <c r="BJ333" s="24">
        <f t="shared" ca="1" si="118"/>
        <v>0</v>
      </c>
      <c r="BK333" s="26" t="str">
        <f t="shared" ca="1" si="119"/>
        <v>7 Th,10 Bln,23 Hr</v>
      </c>
      <c r="BL333" s="4" t="str">
        <f>VLOOKUP(C333,[1]dbase!$C$3:$AW$827,38,FALSE)</f>
        <v>-</v>
      </c>
    </row>
    <row r="334" spans="1:64" x14ac:dyDescent="0.25">
      <c r="A334" s="24">
        <f t="shared" si="100"/>
        <v>331</v>
      </c>
      <c r="B334" s="31" t="s">
        <v>1553</v>
      </c>
      <c r="C334" s="24">
        <v>746064</v>
      </c>
      <c r="D334" s="24" t="s">
        <v>174</v>
      </c>
      <c r="E334" s="26">
        <v>27228</v>
      </c>
      <c r="F334" s="24" t="s">
        <v>65</v>
      </c>
      <c r="G334" s="24" t="s">
        <v>66</v>
      </c>
      <c r="H334" s="24" t="s">
        <v>133</v>
      </c>
      <c r="I334" s="24" t="s">
        <v>1554</v>
      </c>
      <c r="J334" s="27" t="s">
        <v>1555</v>
      </c>
      <c r="K334" s="24"/>
      <c r="L334" s="24"/>
      <c r="M334" s="24" t="s">
        <v>99</v>
      </c>
      <c r="N334" s="24" t="s">
        <v>276</v>
      </c>
      <c r="O334" s="24"/>
      <c r="P334" s="24" t="s">
        <v>80</v>
      </c>
      <c r="Q334" s="26">
        <v>43374</v>
      </c>
      <c r="R334" s="26">
        <v>43374</v>
      </c>
      <c r="S334" s="26" t="s">
        <v>90</v>
      </c>
      <c r="T334" s="28" t="s">
        <v>261</v>
      </c>
      <c r="U334" s="28" t="s">
        <v>261</v>
      </c>
      <c r="V334" s="26">
        <v>44105</v>
      </c>
      <c r="W334" s="28" t="s">
        <v>139</v>
      </c>
      <c r="X334" s="28" t="s">
        <v>140</v>
      </c>
      <c r="Y334" s="26" t="s">
        <v>78</v>
      </c>
      <c r="Z334" s="29">
        <v>6</v>
      </c>
      <c r="AA334" s="29">
        <v>1</v>
      </c>
      <c r="AB334" s="26">
        <v>44424</v>
      </c>
      <c r="AC334" s="30">
        <v>4500000</v>
      </c>
      <c r="AD334" s="30">
        <v>500000</v>
      </c>
      <c r="AE334" s="30">
        <v>0</v>
      </c>
      <c r="AF334" s="30">
        <v>-430800</v>
      </c>
      <c r="AG334" s="30">
        <f t="shared" si="101"/>
        <v>-430800</v>
      </c>
      <c r="AH334" s="30">
        <v>0</v>
      </c>
      <c r="AI334" s="30">
        <f t="shared" si="102"/>
        <v>4569200</v>
      </c>
      <c r="AJ334" s="30">
        <f t="shared" si="103"/>
        <v>3375000</v>
      </c>
      <c r="AK334" s="30">
        <f t="shared" si="104"/>
        <v>375000</v>
      </c>
      <c r="AL334" s="30">
        <f t="shared" si="105"/>
        <v>0</v>
      </c>
      <c r="AM334" s="30">
        <f t="shared" si="106"/>
        <v>-430800</v>
      </c>
      <c r="AN334" s="30">
        <f t="shared" si="107"/>
        <v>-430800</v>
      </c>
      <c r="AO334" s="30">
        <f t="shared" si="108"/>
        <v>0</v>
      </c>
      <c r="AP334" s="30">
        <f t="shared" si="109"/>
        <v>3319200</v>
      </c>
      <c r="AQ334" s="30">
        <f t="shared" si="110"/>
        <v>1052900</v>
      </c>
      <c r="AR334" s="26" t="s">
        <v>79</v>
      </c>
      <c r="AS334" s="26" t="s">
        <v>80</v>
      </c>
      <c r="AT334" s="26"/>
      <c r="AU334" s="26" t="s">
        <v>80</v>
      </c>
      <c r="AV334" s="26" t="s">
        <v>141</v>
      </c>
      <c r="AW334" s="26" t="s">
        <v>80</v>
      </c>
      <c r="AX334" s="26" t="s">
        <v>82</v>
      </c>
      <c r="AY334" s="26" t="s">
        <v>82</v>
      </c>
      <c r="AZ334" s="26" t="s">
        <v>80</v>
      </c>
      <c r="BA334" s="26" t="s">
        <v>84</v>
      </c>
      <c r="BB334" s="26" t="s">
        <v>106</v>
      </c>
      <c r="BC334" s="26" t="str">
        <f t="shared" si="111"/>
        <v>C</v>
      </c>
      <c r="BD334" s="26" t="str">
        <f t="shared" ca="1" si="112"/>
        <v>48 Th,4 Bln,6 Hr</v>
      </c>
      <c r="BE334" s="29">
        <f t="shared" ca="1" si="113"/>
        <v>48</v>
      </c>
      <c r="BF334" s="29">
        <f t="shared" ca="1" si="114"/>
        <v>4</v>
      </c>
      <c r="BG334" s="29">
        <f t="shared" ca="1" si="115"/>
        <v>6</v>
      </c>
      <c r="BH334" s="26" t="str">
        <f t="shared" ca="1" si="116"/>
        <v>4 Th,1 Bln,23 Hr</v>
      </c>
      <c r="BI334" s="24">
        <f t="shared" ca="1" si="117"/>
        <v>4</v>
      </c>
      <c r="BJ334" s="24">
        <f t="shared" ca="1" si="118"/>
        <v>1</v>
      </c>
      <c r="BK334" s="26" t="str">
        <f t="shared" ca="1" si="119"/>
        <v>4 Th,1 Bln,23 Hr</v>
      </c>
      <c r="BL334" s="4" t="str">
        <f>VLOOKUP(C334,[1]dbase!$C$3:$AW$827,38,FALSE)</f>
        <v>-</v>
      </c>
    </row>
    <row r="335" spans="1:64" x14ac:dyDescent="0.25">
      <c r="A335" s="24">
        <f t="shared" si="100"/>
        <v>332</v>
      </c>
      <c r="B335" s="31" t="s">
        <v>1556</v>
      </c>
      <c r="C335" s="24">
        <v>875556</v>
      </c>
      <c r="D335" s="24" t="s">
        <v>199</v>
      </c>
      <c r="E335" s="26">
        <v>29872</v>
      </c>
      <c r="F335" s="24" t="s">
        <v>65</v>
      </c>
      <c r="G335" s="24" t="s">
        <v>66</v>
      </c>
      <c r="H335" s="24" t="s">
        <v>67</v>
      </c>
      <c r="I335" s="24" t="s">
        <v>1557</v>
      </c>
      <c r="J335" s="27" t="s">
        <v>1558</v>
      </c>
      <c r="K335" s="24"/>
      <c r="L335" s="24"/>
      <c r="M335" s="24" t="s">
        <v>109</v>
      </c>
      <c r="N335" s="24" t="s">
        <v>1221</v>
      </c>
      <c r="O335" s="24"/>
      <c r="P335" s="24" t="s">
        <v>1559</v>
      </c>
      <c r="Q335" s="26">
        <v>41579</v>
      </c>
      <c r="R335" s="26">
        <v>41989</v>
      </c>
      <c r="S335" s="26" t="s">
        <v>90</v>
      </c>
      <c r="T335" s="28" t="s">
        <v>793</v>
      </c>
      <c r="U335" s="28" t="s">
        <v>793</v>
      </c>
      <c r="V335" s="26" t="s">
        <v>80</v>
      </c>
      <c r="W335" s="28" t="s">
        <v>130</v>
      </c>
      <c r="X335" s="28" t="s">
        <v>123</v>
      </c>
      <c r="Y335" s="26" t="s">
        <v>78</v>
      </c>
      <c r="Z335" s="29">
        <v>6</v>
      </c>
      <c r="AA335" s="29">
        <v>1</v>
      </c>
      <c r="AB335" s="26">
        <v>44424</v>
      </c>
      <c r="AC335" s="30">
        <v>4500000</v>
      </c>
      <c r="AD335" s="30">
        <v>500000</v>
      </c>
      <c r="AE335" s="30">
        <v>699100</v>
      </c>
      <c r="AF335" s="30">
        <v>152000</v>
      </c>
      <c r="AG335" s="30">
        <f t="shared" si="101"/>
        <v>851100</v>
      </c>
      <c r="AH335" s="30">
        <v>0</v>
      </c>
      <c r="AI335" s="30">
        <f t="shared" si="102"/>
        <v>5851100</v>
      </c>
      <c r="AJ335" s="30">
        <f t="shared" si="103"/>
        <v>3375000</v>
      </c>
      <c r="AK335" s="30">
        <f t="shared" si="104"/>
        <v>375000</v>
      </c>
      <c r="AL335" s="30">
        <f t="shared" si="105"/>
        <v>699100</v>
      </c>
      <c r="AM335" s="30">
        <f t="shared" si="106"/>
        <v>152000</v>
      </c>
      <c r="AN335" s="30">
        <f t="shared" si="107"/>
        <v>851100</v>
      </c>
      <c r="AO335" s="30">
        <f t="shared" si="108"/>
        <v>0</v>
      </c>
      <c r="AP335" s="30">
        <f t="shared" si="109"/>
        <v>4601100</v>
      </c>
      <c r="AQ335" s="30">
        <f t="shared" si="110"/>
        <v>0</v>
      </c>
      <c r="AR335" s="26" t="s">
        <v>79</v>
      </c>
      <c r="AS335" s="26" t="s">
        <v>80</v>
      </c>
      <c r="AT335" s="26"/>
      <c r="AU335" s="26" t="s">
        <v>80</v>
      </c>
      <c r="AV335" s="26" t="s">
        <v>124</v>
      </c>
      <c r="AW335" s="26" t="s">
        <v>80</v>
      </c>
      <c r="AX335" s="26" t="s">
        <v>82</v>
      </c>
      <c r="AY335" s="26" t="s">
        <v>82</v>
      </c>
      <c r="AZ335" s="26" t="s">
        <v>125</v>
      </c>
      <c r="BA335" s="26" t="s">
        <v>84</v>
      </c>
      <c r="BB335" s="26" t="s">
        <v>85</v>
      </c>
      <c r="BC335" s="26" t="str">
        <f t="shared" si="111"/>
        <v>C</v>
      </c>
      <c r="BD335" s="26" t="str">
        <f t="shared" ca="1" si="112"/>
        <v>41 Th,1 Bln,11 Hr</v>
      </c>
      <c r="BE335" s="29">
        <f t="shared" ca="1" si="113"/>
        <v>41</v>
      </c>
      <c r="BF335" s="29">
        <f t="shared" ca="1" si="114"/>
        <v>1</v>
      </c>
      <c r="BG335" s="29">
        <f t="shared" ca="1" si="115"/>
        <v>11</v>
      </c>
      <c r="BH335" s="26" t="str">
        <f t="shared" ca="1" si="116"/>
        <v>9 Th,0 Bln,23 Hr</v>
      </c>
      <c r="BI335" s="24">
        <f t="shared" ca="1" si="117"/>
        <v>9</v>
      </c>
      <c r="BJ335" s="24">
        <f t="shared" ca="1" si="118"/>
        <v>0</v>
      </c>
      <c r="BK335" s="26" t="str">
        <f t="shared" ca="1" si="119"/>
        <v>7 Th,11 Bln,8 Hr</v>
      </c>
      <c r="BL335" s="4" t="str">
        <f>VLOOKUP(C335,[1]dbase!$C$3:$AW$827,38,FALSE)</f>
        <v>-</v>
      </c>
    </row>
    <row r="336" spans="1:64" x14ac:dyDescent="0.25">
      <c r="A336" s="24">
        <f t="shared" si="100"/>
        <v>333</v>
      </c>
      <c r="B336" s="33" t="s">
        <v>1560</v>
      </c>
      <c r="C336" s="24">
        <v>935695</v>
      </c>
      <c r="D336" s="24" t="s">
        <v>652</v>
      </c>
      <c r="E336" s="26">
        <v>34142</v>
      </c>
      <c r="F336" s="24" t="s">
        <v>65</v>
      </c>
      <c r="G336" s="24" t="s">
        <v>66</v>
      </c>
      <c r="H336" s="24" t="s">
        <v>150</v>
      </c>
      <c r="I336" s="24" t="s">
        <v>1561</v>
      </c>
      <c r="J336" s="27"/>
      <c r="K336" s="24"/>
      <c r="L336" s="24" t="s">
        <v>1562</v>
      </c>
      <c r="M336" s="24" t="s">
        <v>70</v>
      </c>
      <c r="N336" s="24" t="s">
        <v>71</v>
      </c>
      <c r="O336" s="24" t="s">
        <v>235</v>
      </c>
      <c r="P336" s="24">
        <v>2015</v>
      </c>
      <c r="Q336" s="26">
        <v>42888</v>
      </c>
      <c r="R336" s="26">
        <v>43116</v>
      </c>
      <c r="S336" s="26" t="s">
        <v>90</v>
      </c>
      <c r="T336" s="28" t="s">
        <v>153</v>
      </c>
      <c r="U336" s="28" t="s">
        <v>153</v>
      </c>
      <c r="V336" s="26">
        <v>44760</v>
      </c>
      <c r="W336" s="28" t="s">
        <v>154</v>
      </c>
      <c r="X336" s="28" t="s">
        <v>113</v>
      </c>
      <c r="Y336" s="26" t="s">
        <v>78</v>
      </c>
      <c r="Z336" s="29">
        <v>5</v>
      </c>
      <c r="AA336" s="29">
        <v>4</v>
      </c>
      <c r="AB336" s="26">
        <v>44424</v>
      </c>
      <c r="AC336" s="30">
        <v>6900000</v>
      </c>
      <c r="AD336" s="30">
        <v>766667</v>
      </c>
      <c r="AE336" s="30">
        <v>442183.33333333302</v>
      </c>
      <c r="AF336" s="30">
        <v>653200</v>
      </c>
      <c r="AG336" s="30">
        <f t="shared" si="101"/>
        <v>1095383.333333333</v>
      </c>
      <c r="AH336" s="30">
        <v>0</v>
      </c>
      <c r="AI336" s="30">
        <f t="shared" si="102"/>
        <v>8762050.3333333321</v>
      </c>
      <c r="AJ336" s="30">
        <f t="shared" si="103"/>
        <v>5175000</v>
      </c>
      <c r="AK336" s="30">
        <f t="shared" si="104"/>
        <v>575000.25</v>
      </c>
      <c r="AL336" s="30">
        <f t="shared" si="105"/>
        <v>442183.33333333302</v>
      </c>
      <c r="AM336" s="30">
        <f t="shared" si="106"/>
        <v>653200</v>
      </c>
      <c r="AN336" s="30">
        <f t="shared" si="107"/>
        <v>1095383.333333333</v>
      </c>
      <c r="AO336" s="30">
        <f t="shared" si="108"/>
        <v>0</v>
      </c>
      <c r="AP336" s="30">
        <f t="shared" si="109"/>
        <v>6845383.583333333</v>
      </c>
      <c r="AQ336" s="30">
        <f t="shared" si="110"/>
        <v>0</v>
      </c>
      <c r="AR336" s="26" t="s">
        <v>79</v>
      </c>
      <c r="AS336" s="26" t="s">
        <v>80</v>
      </c>
      <c r="AT336" s="26"/>
      <c r="AU336" s="26" t="s">
        <v>80</v>
      </c>
      <c r="AV336" s="26" t="s">
        <v>116</v>
      </c>
      <c r="AW336" s="26" t="s">
        <v>158</v>
      </c>
      <c r="AX336" s="26" t="s">
        <v>83</v>
      </c>
      <c r="AY336" s="26" t="s">
        <v>83</v>
      </c>
      <c r="AZ336" s="26" t="s">
        <v>80</v>
      </c>
      <c r="BA336" s="26" t="s">
        <v>84</v>
      </c>
      <c r="BB336" s="26" t="s">
        <v>85</v>
      </c>
      <c r="BC336" s="26" t="str">
        <f t="shared" si="111"/>
        <v>F</v>
      </c>
      <c r="BD336" s="26" t="str">
        <f t="shared" ca="1" si="112"/>
        <v>29 Th,5 Bln,2 Hr</v>
      </c>
      <c r="BE336" s="29">
        <f t="shared" ca="1" si="113"/>
        <v>29</v>
      </c>
      <c r="BF336" s="29">
        <f t="shared" ca="1" si="114"/>
        <v>5</v>
      </c>
      <c r="BG336" s="29">
        <f t="shared" ca="1" si="115"/>
        <v>2</v>
      </c>
      <c r="BH336" s="26" t="str">
        <f t="shared" ca="1" si="116"/>
        <v>5 Th,5 Bln,22 Hr</v>
      </c>
      <c r="BI336" s="24">
        <f t="shared" ca="1" si="117"/>
        <v>5</v>
      </c>
      <c r="BJ336" s="24">
        <f t="shared" ca="1" si="118"/>
        <v>5</v>
      </c>
      <c r="BK336" s="26" t="str">
        <f t="shared" ca="1" si="119"/>
        <v>4 Th,10 Bln,8 Hr</v>
      </c>
      <c r="BL336" s="4" t="str">
        <f>VLOOKUP(C336,[1]dbase!$C$3:$AW$827,38,FALSE)</f>
        <v>-</v>
      </c>
    </row>
    <row r="337" spans="1:64" x14ac:dyDescent="0.25">
      <c r="A337" s="24">
        <f t="shared" si="100"/>
        <v>334</v>
      </c>
      <c r="B337" s="31" t="s">
        <v>1563</v>
      </c>
      <c r="C337" s="24">
        <v>805549</v>
      </c>
      <c r="D337" s="24" t="s">
        <v>166</v>
      </c>
      <c r="E337" s="26">
        <v>29395</v>
      </c>
      <c r="F337" s="24" t="s">
        <v>65</v>
      </c>
      <c r="G337" s="24" t="s">
        <v>66</v>
      </c>
      <c r="H337" s="24" t="s">
        <v>88</v>
      </c>
      <c r="I337" s="24" t="s">
        <v>1564</v>
      </c>
      <c r="J337" s="27"/>
      <c r="K337" s="24"/>
      <c r="L337" s="24"/>
      <c r="M337" s="24" t="s">
        <v>109</v>
      </c>
      <c r="N337" s="24" t="s">
        <v>610</v>
      </c>
      <c r="O337" s="24"/>
      <c r="P337" s="24" t="s">
        <v>1565</v>
      </c>
      <c r="Q337" s="26">
        <v>41867</v>
      </c>
      <c r="R337" s="26">
        <v>41989</v>
      </c>
      <c r="S337" s="26" t="s">
        <v>90</v>
      </c>
      <c r="T337" s="28" t="s">
        <v>1566</v>
      </c>
      <c r="U337" s="28" t="s">
        <v>1566</v>
      </c>
      <c r="V337" s="26" t="s">
        <v>80</v>
      </c>
      <c r="W337" s="28" t="s">
        <v>613</v>
      </c>
      <c r="X337" s="28" t="s">
        <v>123</v>
      </c>
      <c r="Y337" s="26" t="s">
        <v>78</v>
      </c>
      <c r="Z337" s="29">
        <v>6</v>
      </c>
      <c r="AA337" s="29">
        <v>1</v>
      </c>
      <c r="AB337" s="26">
        <v>44424</v>
      </c>
      <c r="AC337" s="30">
        <v>4500000</v>
      </c>
      <c r="AD337" s="30">
        <v>500000</v>
      </c>
      <c r="AE337" s="30">
        <v>699100</v>
      </c>
      <c r="AF337" s="30">
        <v>152000</v>
      </c>
      <c r="AG337" s="30">
        <f t="shared" si="101"/>
        <v>851100</v>
      </c>
      <c r="AH337" s="30">
        <v>0</v>
      </c>
      <c r="AI337" s="30">
        <f t="shared" si="102"/>
        <v>5851100</v>
      </c>
      <c r="AJ337" s="30">
        <f t="shared" si="103"/>
        <v>3375000</v>
      </c>
      <c r="AK337" s="30">
        <f t="shared" si="104"/>
        <v>375000</v>
      </c>
      <c r="AL337" s="30">
        <f t="shared" si="105"/>
        <v>699100</v>
      </c>
      <c r="AM337" s="30">
        <f t="shared" si="106"/>
        <v>152000</v>
      </c>
      <c r="AN337" s="30">
        <f t="shared" si="107"/>
        <v>851100</v>
      </c>
      <c r="AO337" s="30">
        <f t="shared" si="108"/>
        <v>0</v>
      </c>
      <c r="AP337" s="30">
        <f t="shared" si="109"/>
        <v>4601100</v>
      </c>
      <c r="AQ337" s="30">
        <f t="shared" si="110"/>
        <v>0</v>
      </c>
      <c r="AR337" s="26" t="s">
        <v>79</v>
      </c>
      <c r="AS337" s="26" t="s">
        <v>80</v>
      </c>
      <c r="AT337" s="26"/>
      <c r="AU337" s="26" t="s">
        <v>80</v>
      </c>
      <c r="AV337" s="26" t="s">
        <v>124</v>
      </c>
      <c r="AW337" s="26" t="s">
        <v>80</v>
      </c>
      <c r="AX337" s="26" t="s">
        <v>82</v>
      </c>
      <c r="AY337" s="26" t="s">
        <v>82</v>
      </c>
      <c r="AZ337" s="26" t="s">
        <v>125</v>
      </c>
      <c r="BA337" s="26" t="s">
        <v>84</v>
      </c>
      <c r="BB337" s="26" t="s">
        <v>85</v>
      </c>
      <c r="BC337" s="26" t="str">
        <f t="shared" si="111"/>
        <v>C</v>
      </c>
      <c r="BD337" s="26" t="str">
        <f t="shared" ca="1" si="112"/>
        <v>42 Th,5 Bln,1 Hr</v>
      </c>
      <c r="BE337" s="29">
        <f t="shared" ca="1" si="113"/>
        <v>42</v>
      </c>
      <c r="BF337" s="29">
        <f t="shared" ca="1" si="114"/>
        <v>5</v>
      </c>
      <c r="BG337" s="29">
        <f t="shared" ca="1" si="115"/>
        <v>1</v>
      </c>
      <c r="BH337" s="26" t="str">
        <f t="shared" ca="1" si="116"/>
        <v>8 Th,3 Bln,8 Hr</v>
      </c>
      <c r="BI337" s="24">
        <f t="shared" ca="1" si="117"/>
        <v>8</v>
      </c>
      <c r="BJ337" s="24">
        <f t="shared" ca="1" si="118"/>
        <v>3</v>
      </c>
      <c r="BK337" s="26" t="str">
        <f t="shared" ca="1" si="119"/>
        <v>7 Th,11 Bln,8 Hr</v>
      </c>
      <c r="BL337" s="4" t="str">
        <f>VLOOKUP(C337,[1]dbase!$C$3:$AW$827,38,FALSE)</f>
        <v>-</v>
      </c>
    </row>
    <row r="338" spans="1:64" x14ac:dyDescent="0.25">
      <c r="A338" s="24">
        <f t="shared" si="100"/>
        <v>335</v>
      </c>
      <c r="B338" s="31" t="s">
        <v>1567</v>
      </c>
      <c r="C338" s="24">
        <v>835544</v>
      </c>
      <c r="D338" s="24" t="s">
        <v>354</v>
      </c>
      <c r="E338" s="26">
        <v>30359</v>
      </c>
      <c r="F338" s="24" t="s">
        <v>65</v>
      </c>
      <c r="G338" s="24" t="s">
        <v>66</v>
      </c>
      <c r="H338" s="24" t="s">
        <v>88</v>
      </c>
      <c r="I338" s="24" t="s">
        <v>1568</v>
      </c>
      <c r="J338" s="27"/>
      <c r="K338" s="24"/>
      <c r="L338" s="24"/>
      <c r="M338" s="24" t="s">
        <v>109</v>
      </c>
      <c r="N338" s="24" t="s">
        <v>1569</v>
      </c>
      <c r="O338" s="24"/>
      <c r="P338" s="24" t="s">
        <v>711</v>
      </c>
      <c r="Q338" s="26">
        <v>41867</v>
      </c>
      <c r="R338" s="26">
        <v>41989</v>
      </c>
      <c r="S338" s="26" t="s">
        <v>90</v>
      </c>
      <c r="T338" s="28" t="s">
        <v>1570</v>
      </c>
      <c r="U338" s="28" t="s">
        <v>1570</v>
      </c>
      <c r="V338" s="26" t="s">
        <v>80</v>
      </c>
      <c r="W338" s="28" t="s">
        <v>1409</v>
      </c>
      <c r="X338" s="28" t="s">
        <v>113</v>
      </c>
      <c r="Y338" s="26" t="s">
        <v>78</v>
      </c>
      <c r="Z338" s="29">
        <v>6</v>
      </c>
      <c r="AA338" s="29">
        <v>2</v>
      </c>
      <c r="AB338" s="26">
        <v>44424</v>
      </c>
      <c r="AC338" s="30">
        <v>4900000</v>
      </c>
      <c r="AD338" s="30">
        <v>544444</v>
      </c>
      <c r="AE338" s="30">
        <v>254655.55555555597</v>
      </c>
      <c r="AF338" s="30">
        <v>152000</v>
      </c>
      <c r="AG338" s="30">
        <f t="shared" si="101"/>
        <v>406655.55555555597</v>
      </c>
      <c r="AH338" s="30">
        <v>0</v>
      </c>
      <c r="AI338" s="30">
        <f t="shared" si="102"/>
        <v>5851099.555555556</v>
      </c>
      <c r="AJ338" s="30">
        <f t="shared" si="103"/>
        <v>3675000</v>
      </c>
      <c r="AK338" s="30">
        <f t="shared" si="104"/>
        <v>408333</v>
      </c>
      <c r="AL338" s="30">
        <f t="shared" si="105"/>
        <v>254655.55555555597</v>
      </c>
      <c r="AM338" s="30">
        <f t="shared" si="106"/>
        <v>152000</v>
      </c>
      <c r="AN338" s="30">
        <f t="shared" si="107"/>
        <v>406655.55555555597</v>
      </c>
      <c r="AO338" s="30">
        <f t="shared" si="108"/>
        <v>0</v>
      </c>
      <c r="AP338" s="30">
        <f t="shared" si="109"/>
        <v>4489988.555555556</v>
      </c>
      <c r="AQ338" s="30">
        <f t="shared" si="110"/>
        <v>0</v>
      </c>
      <c r="AR338" s="26" t="s">
        <v>79</v>
      </c>
      <c r="AS338" s="26" t="s">
        <v>80</v>
      </c>
      <c r="AT338" s="26"/>
      <c r="AU338" s="26" t="s">
        <v>80</v>
      </c>
      <c r="AV338" s="26" t="s">
        <v>116</v>
      </c>
      <c r="AW338" s="26" t="s">
        <v>210</v>
      </c>
      <c r="AX338" s="26" t="s">
        <v>83</v>
      </c>
      <c r="AY338" s="26" t="s">
        <v>83</v>
      </c>
      <c r="AZ338" s="26" t="s">
        <v>80</v>
      </c>
      <c r="BA338" s="26" t="s">
        <v>84</v>
      </c>
      <c r="BB338" s="26" t="s">
        <v>106</v>
      </c>
      <c r="BC338" s="26" t="str">
        <f t="shared" si="111"/>
        <v>C</v>
      </c>
      <c r="BD338" s="26" t="str">
        <f t="shared" ca="1" si="112"/>
        <v>39 Th,9 Bln,12 Hr</v>
      </c>
      <c r="BE338" s="29">
        <f t="shared" ca="1" si="113"/>
        <v>39</v>
      </c>
      <c r="BF338" s="29">
        <f t="shared" ca="1" si="114"/>
        <v>9</v>
      </c>
      <c r="BG338" s="29">
        <f t="shared" ca="1" si="115"/>
        <v>12</v>
      </c>
      <c r="BH338" s="26" t="str">
        <f t="shared" ca="1" si="116"/>
        <v>8 Th,3 Bln,8 Hr</v>
      </c>
      <c r="BI338" s="24">
        <f t="shared" ca="1" si="117"/>
        <v>8</v>
      </c>
      <c r="BJ338" s="24">
        <f t="shared" ca="1" si="118"/>
        <v>3</v>
      </c>
      <c r="BK338" s="26" t="str">
        <f t="shared" ca="1" si="119"/>
        <v>7 Th,11 Bln,8 Hr</v>
      </c>
      <c r="BL338" s="4" t="str">
        <f>VLOOKUP(C338,[1]dbase!$C$3:$AW$827,38,FALSE)</f>
        <v>-</v>
      </c>
    </row>
    <row r="339" spans="1:64" x14ac:dyDescent="0.25">
      <c r="A339" s="24">
        <f t="shared" si="100"/>
        <v>336</v>
      </c>
      <c r="B339" s="31" t="s">
        <v>1571</v>
      </c>
      <c r="C339" s="24">
        <v>664715</v>
      </c>
      <c r="D339" s="24" t="s">
        <v>406</v>
      </c>
      <c r="E339" s="26">
        <v>24366</v>
      </c>
      <c r="F339" s="24" t="s">
        <v>65</v>
      </c>
      <c r="G339" s="24" t="s">
        <v>66</v>
      </c>
      <c r="H339" s="24" t="s">
        <v>88</v>
      </c>
      <c r="I339" s="24" t="s">
        <v>1572</v>
      </c>
      <c r="J339" s="27"/>
      <c r="K339" s="24"/>
      <c r="L339" s="24"/>
      <c r="M339" s="24" t="s">
        <v>99</v>
      </c>
      <c r="N339" s="24" t="s">
        <v>765</v>
      </c>
      <c r="O339" s="24"/>
      <c r="P339" s="24">
        <v>1986</v>
      </c>
      <c r="Q339" s="26">
        <v>32509</v>
      </c>
      <c r="R339" s="26">
        <v>33239</v>
      </c>
      <c r="S339" s="26" t="s">
        <v>90</v>
      </c>
      <c r="T339" s="28" t="s">
        <v>1573</v>
      </c>
      <c r="U339" s="28" t="s">
        <v>1573</v>
      </c>
      <c r="V339" s="26" t="s">
        <v>80</v>
      </c>
      <c r="W339" s="28" t="s">
        <v>645</v>
      </c>
      <c r="X339" s="28" t="s">
        <v>113</v>
      </c>
      <c r="Y339" s="26" t="s">
        <v>78</v>
      </c>
      <c r="Z339" s="29">
        <v>6</v>
      </c>
      <c r="AA339" s="29">
        <v>3</v>
      </c>
      <c r="AB339" s="26">
        <v>44424</v>
      </c>
      <c r="AC339" s="30">
        <v>5900000</v>
      </c>
      <c r="AD339" s="30">
        <v>655556</v>
      </c>
      <c r="AE339" s="30">
        <v>298394.44444444403</v>
      </c>
      <c r="AF339" s="30">
        <v>152000</v>
      </c>
      <c r="AG339" s="30">
        <f t="shared" si="101"/>
        <v>450394.44444444403</v>
      </c>
      <c r="AH339" s="30">
        <v>0</v>
      </c>
      <c r="AI339" s="30">
        <f t="shared" si="102"/>
        <v>7005950.444444444</v>
      </c>
      <c r="AJ339" s="30">
        <f t="shared" si="103"/>
        <v>2950000</v>
      </c>
      <c r="AK339" s="30">
        <f t="shared" si="104"/>
        <v>0</v>
      </c>
      <c r="AL339" s="30">
        <f t="shared" si="105"/>
        <v>0</v>
      </c>
      <c r="AM339" s="30">
        <f t="shared" si="106"/>
        <v>0</v>
      </c>
      <c r="AN339" s="30">
        <f t="shared" si="107"/>
        <v>0</v>
      </c>
      <c r="AO339" s="30">
        <f t="shared" si="108"/>
        <v>0</v>
      </c>
      <c r="AP339" s="30">
        <f t="shared" si="109"/>
        <v>2950000</v>
      </c>
      <c r="AQ339" s="30">
        <f t="shared" si="110"/>
        <v>1422100</v>
      </c>
      <c r="AR339" s="26" t="s">
        <v>79</v>
      </c>
      <c r="AS339" s="26" t="s">
        <v>114</v>
      </c>
      <c r="AT339" s="26" t="s">
        <v>115</v>
      </c>
      <c r="AU339" s="26">
        <v>44562</v>
      </c>
      <c r="AV339" s="26" t="s">
        <v>116</v>
      </c>
      <c r="AW339" s="26" t="s">
        <v>210</v>
      </c>
      <c r="AX339" s="26" t="s">
        <v>83</v>
      </c>
      <c r="AY339" s="26" t="s">
        <v>83</v>
      </c>
      <c r="AZ339" s="26" t="s">
        <v>80</v>
      </c>
      <c r="BA339" s="26" t="s">
        <v>84</v>
      </c>
      <c r="BB339" s="26" t="s">
        <v>106</v>
      </c>
      <c r="BC339" s="26" t="str">
        <f t="shared" si="111"/>
        <v>C</v>
      </c>
      <c r="BD339" s="26" t="str">
        <f t="shared" ca="1" si="112"/>
        <v>56 Th,2 Bln,8 Hr</v>
      </c>
      <c r="BE339" s="29">
        <f t="shared" ca="1" si="113"/>
        <v>56</v>
      </c>
      <c r="BF339" s="29">
        <f t="shared" ca="1" si="114"/>
        <v>2</v>
      </c>
      <c r="BG339" s="29">
        <f t="shared" ca="1" si="115"/>
        <v>8</v>
      </c>
      <c r="BH339" s="26" t="str">
        <f t="shared" ca="1" si="116"/>
        <v>33 Th,10 Bln,23 Hr</v>
      </c>
      <c r="BI339" s="24">
        <f t="shared" ca="1" si="117"/>
        <v>33</v>
      </c>
      <c r="BJ339" s="24">
        <f t="shared" ca="1" si="118"/>
        <v>10</v>
      </c>
      <c r="BK339" s="26" t="str">
        <f t="shared" ca="1" si="119"/>
        <v>31 Th,10 Bln,23 Hr</v>
      </c>
      <c r="BL339" s="4" t="str">
        <f>VLOOKUP(C339,[1]dbase!$C$3:$AW$827,38,FALSE)</f>
        <v>H</v>
      </c>
    </row>
    <row r="340" spans="1:64" x14ac:dyDescent="0.25">
      <c r="A340" s="24">
        <f t="shared" si="100"/>
        <v>337</v>
      </c>
      <c r="B340" s="31" t="s">
        <v>1574</v>
      </c>
      <c r="C340" s="24">
        <v>826140</v>
      </c>
      <c r="D340" s="24" t="s">
        <v>834</v>
      </c>
      <c r="E340" s="26">
        <v>30118</v>
      </c>
      <c r="F340" s="24" t="s">
        <v>65</v>
      </c>
      <c r="G340" s="24" t="s">
        <v>66</v>
      </c>
      <c r="H340" s="24" t="s">
        <v>88</v>
      </c>
      <c r="I340" s="24" t="s">
        <v>1575</v>
      </c>
      <c r="J340" s="27" t="s">
        <v>1576</v>
      </c>
      <c r="K340" s="24"/>
      <c r="L340" s="24"/>
      <c r="M340" s="24" t="s">
        <v>136</v>
      </c>
      <c r="N340" s="24" t="s">
        <v>1577</v>
      </c>
      <c r="O340" s="24"/>
      <c r="P340" s="24" t="s">
        <v>80</v>
      </c>
      <c r="Q340" s="26">
        <v>43374</v>
      </c>
      <c r="R340" s="26">
        <v>43374</v>
      </c>
      <c r="S340" s="26" t="s">
        <v>90</v>
      </c>
      <c r="T340" s="28" t="s">
        <v>1578</v>
      </c>
      <c r="U340" s="28" t="s">
        <v>1578</v>
      </c>
      <c r="V340" s="26">
        <v>44105</v>
      </c>
      <c r="W340" s="28" t="s">
        <v>430</v>
      </c>
      <c r="X340" s="28" t="s">
        <v>140</v>
      </c>
      <c r="Y340" s="26" t="s">
        <v>78</v>
      </c>
      <c r="Z340" s="29">
        <v>6</v>
      </c>
      <c r="AA340" s="29">
        <v>2</v>
      </c>
      <c r="AB340" s="26">
        <v>44424</v>
      </c>
      <c r="AC340" s="30">
        <v>4900000</v>
      </c>
      <c r="AD340" s="30">
        <v>544444</v>
      </c>
      <c r="AE340" s="30">
        <v>0</v>
      </c>
      <c r="AF340" s="30">
        <v>2321341.388888889</v>
      </c>
      <c r="AG340" s="30">
        <f t="shared" si="101"/>
        <v>2321341.388888889</v>
      </c>
      <c r="AH340" s="30">
        <v>0</v>
      </c>
      <c r="AI340" s="30">
        <f t="shared" si="102"/>
        <v>7765785.388888889</v>
      </c>
      <c r="AJ340" s="30">
        <f t="shared" si="103"/>
        <v>3675000</v>
      </c>
      <c r="AK340" s="30">
        <f t="shared" si="104"/>
        <v>408333</v>
      </c>
      <c r="AL340" s="30">
        <f t="shared" si="105"/>
        <v>0</v>
      </c>
      <c r="AM340" s="30">
        <f t="shared" si="106"/>
        <v>2321341.388888889</v>
      </c>
      <c r="AN340" s="30">
        <f t="shared" si="107"/>
        <v>2321341.388888889</v>
      </c>
      <c r="AO340" s="30">
        <f t="shared" si="108"/>
        <v>0</v>
      </c>
      <c r="AP340" s="30">
        <f t="shared" si="109"/>
        <v>6404674.388888889</v>
      </c>
      <c r="AQ340" s="30">
        <f t="shared" si="110"/>
        <v>0</v>
      </c>
      <c r="AR340" s="26" t="s">
        <v>79</v>
      </c>
      <c r="AS340" s="26" t="s">
        <v>80</v>
      </c>
      <c r="AT340" s="26"/>
      <c r="AU340" s="26" t="s">
        <v>80</v>
      </c>
      <c r="AV340" s="26" t="s">
        <v>141</v>
      </c>
      <c r="AW340" s="26" t="s">
        <v>80</v>
      </c>
      <c r="AX340" s="26" t="s">
        <v>83</v>
      </c>
      <c r="AY340" s="26" t="s">
        <v>82</v>
      </c>
      <c r="AZ340" s="26" t="s">
        <v>80</v>
      </c>
      <c r="BA340" s="26" t="s">
        <v>84</v>
      </c>
      <c r="BB340" s="26" t="s">
        <v>85</v>
      </c>
      <c r="BC340" s="26" t="str">
        <f t="shared" si="111"/>
        <v>D</v>
      </c>
      <c r="BD340" s="26" t="str">
        <f t="shared" ca="1" si="112"/>
        <v>40 Th,5 Bln,8 Hr</v>
      </c>
      <c r="BE340" s="29">
        <f t="shared" ca="1" si="113"/>
        <v>40</v>
      </c>
      <c r="BF340" s="29">
        <f t="shared" ca="1" si="114"/>
        <v>5</v>
      </c>
      <c r="BG340" s="29">
        <f t="shared" ca="1" si="115"/>
        <v>8</v>
      </c>
      <c r="BH340" s="26" t="str">
        <f t="shared" ca="1" si="116"/>
        <v>4 Th,1 Bln,23 Hr</v>
      </c>
      <c r="BI340" s="24">
        <f t="shared" ca="1" si="117"/>
        <v>4</v>
      </c>
      <c r="BJ340" s="24">
        <f t="shared" ca="1" si="118"/>
        <v>1</v>
      </c>
      <c r="BK340" s="26" t="str">
        <f t="shared" ca="1" si="119"/>
        <v>4 Th,1 Bln,23 Hr</v>
      </c>
      <c r="BL340" s="4" t="str">
        <f>VLOOKUP(C340,[1]dbase!$C$3:$AW$827,38,FALSE)</f>
        <v>-</v>
      </c>
    </row>
    <row r="341" spans="1:64" x14ac:dyDescent="0.25">
      <c r="A341" s="24">
        <f t="shared" si="100"/>
        <v>338</v>
      </c>
      <c r="B341" s="31" t="s">
        <v>1579</v>
      </c>
      <c r="C341" s="24">
        <v>835750</v>
      </c>
      <c r="D341" s="24" t="s">
        <v>108</v>
      </c>
      <c r="E341" s="26">
        <v>30676</v>
      </c>
      <c r="F341" s="24" t="s">
        <v>65</v>
      </c>
      <c r="G341" s="24" t="s">
        <v>66</v>
      </c>
      <c r="H341" s="24" t="s">
        <v>88</v>
      </c>
      <c r="I341" s="24" t="s">
        <v>1580</v>
      </c>
      <c r="J341" s="27" t="s">
        <v>1581</v>
      </c>
      <c r="K341" s="24" t="s">
        <v>1582</v>
      </c>
      <c r="L341" s="24"/>
      <c r="M341" s="24" t="s">
        <v>109</v>
      </c>
      <c r="N341" s="24" t="s">
        <v>120</v>
      </c>
      <c r="O341" s="24"/>
      <c r="P341" s="24">
        <v>2002</v>
      </c>
      <c r="Q341" s="26">
        <v>42932</v>
      </c>
      <c r="R341" s="26">
        <v>43055</v>
      </c>
      <c r="S341" s="26" t="s">
        <v>213</v>
      </c>
      <c r="T341" s="28" t="s">
        <v>1583</v>
      </c>
      <c r="U341" s="28" t="s">
        <v>1584</v>
      </c>
      <c r="V341" s="26">
        <v>44090</v>
      </c>
      <c r="W341" s="28" t="s">
        <v>769</v>
      </c>
      <c r="X341" s="28" t="s">
        <v>195</v>
      </c>
      <c r="Y341" s="26" t="s">
        <v>78</v>
      </c>
      <c r="Z341" s="29">
        <v>4</v>
      </c>
      <c r="AA341" s="29">
        <v>2</v>
      </c>
      <c r="AB341" s="26">
        <v>44424</v>
      </c>
      <c r="AC341" s="30">
        <v>4900000</v>
      </c>
      <c r="AD341" s="30">
        <v>544444</v>
      </c>
      <c r="AE341" s="30">
        <v>391455.55555555597</v>
      </c>
      <c r="AF341" s="30">
        <v>-339993</v>
      </c>
      <c r="AG341" s="30">
        <f t="shared" si="101"/>
        <v>51462.555555555969</v>
      </c>
      <c r="AH341" s="30">
        <v>1871793</v>
      </c>
      <c r="AI341" s="30">
        <f t="shared" si="102"/>
        <v>7367699.555555556</v>
      </c>
      <c r="AJ341" s="30">
        <f t="shared" si="103"/>
        <v>2450000</v>
      </c>
      <c r="AK341" s="30">
        <f t="shared" si="104"/>
        <v>0</v>
      </c>
      <c r="AL341" s="30">
        <f t="shared" si="105"/>
        <v>0</v>
      </c>
      <c r="AM341" s="30">
        <f t="shared" si="106"/>
        <v>0</v>
      </c>
      <c r="AN341" s="30">
        <f t="shared" si="107"/>
        <v>0</v>
      </c>
      <c r="AO341" s="30">
        <f t="shared" si="108"/>
        <v>0</v>
      </c>
      <c r="AP341" s="30">
        <f t="shared" si="109"/>
        <v>2450000</v>
      </c>
      <c r="AQ341" s="30">
        <f t="shared" si="110"/>
        <v>1922100</v>
      </c>
      <c r="AR341" s="26" t="s">
        <v>79</v>
      </c>
      <c r="AS341" s="26" t="s">
        <v>114</v>
      </c>
      <c r="AT341" s="26" t="s">
        <v>115</v>
      </c>
      <c r="AU341" s="26">
        <v>44562</v>
      </c>
      <c r="AV341" s="26" t="s">
        <v>196</v>
      </c>
      <c r="AW341" s="26" t="s">
        <v>80</v>
      </c>
      <c r="AX341" s="26" t="s">
        <v>83</v>
      </c>
      <c r="AY341" s="26" t="s">
        <v>83</v>
      </c>
      <c r="AZ341" s="26" t="s">
        <v>125</v>
      </c>
      <c r="BA341" s="26" t="s">
        <v>84</v>
      </c>
      <c r="BB341" s="26" t="s">
        <v>85</v>
      </c>
      <c r="BC341" s="26" t="str">
        <f t="shared" si="111"/>
        <v>C</v>
      </c>
      <c r="BD341" s="26" t="str">
        <f t="shared" ca="1" si="112"/>
        <v>38 Th,10 Bln,29 Hr</v>
      </c>
      <c r="BE341" s="29">
        <f t="shared" ca="1" si="113"/>
        <v>38</v>
      </c>
      <c r="BF341" s="29">
        <f t="shared" ca="1" si="114"/>
        <v>10</v>
      </c>
      <c r="BG341" s="29">
        <f t="shared" ca="1" si="115"/>
        <v>29</v>
      </c>
      <c r="BH341" s="26" t="str">
        <f t="shared" ca="1" si="116"/>
        <v>5 Th,4 Bln,8 Hr</v>
      </c>
      <c r="BI341" s="24">
        <f t="shared" ca="1" si="117"/>
        <v>5</v>
      </c>
      <c r="BJ341" s="24">
        <f t="shared" ca="1" si="118"/>
        <v>4</v>
      </c>
      <c r="BK341" s="26" t="str">
        <f t="shared" ca="1" si="119"/>
        <v>5 Th,0 Bln,8 Hr</v>
      </c>
      <c r="BL341" s="4" t="str">
        <f>VLOOKUP(C341,[1]dbase!$C$3:$AW$827,38,FALSE)</f>
        <v>H</v>
      </c>
    </row>
    <row r="342" spans="1:64" x14ac:dyDescent="0.25">
      <c r="A342" s="24">
        <f t="shared" si="100"/>
        <v>339</v>
      </c>
      <c r="B342" s="31" t="s">
        <v>1585</v>
      </c>
      <c r="C342" s="24">
        <v>735368</v>
      </c>
      <c r="D342" s="24" t="s">
        <v>597</v>
      </c>
      <c r="E342" s="26">
        <v>26714</v>
      </c>
      <c r="F342" s="24" t="s">
        <v>65</v>
      </c>
      <c r="G342" s="24" t="s">
        <v>66</v>
      </c>
      <c r="H342" s="24" t="s">
        <v>88</v>
      </c>
      <c r="I342" s="24" t="s">
        <v>1586</v>
      </c>
      <c r="J342" s="27" t="s">
        <v>1587</v>
      </c>
      <c r="K342" s="24"/>
      <c r="L342" s="24"/>
      <c r="M342" s="24" t="s">
        <v>70</v>
      </c>
      <c r="N342" s="24" t="s">
        <v>503</v>
      </c>
      <c r="O342" s="24"/>
      <c r="P342" s="24">
        <v>2000</v>
      </c>
      <c r="Q342" s="26">
        <v>34827</v>
      </c>
      <c r="R342" s="26">
        <v>34827</v>
      </c>
      <c r="S342" s="26" t="s">
        <v>90</v>
      </c>
      <c r="T342" s="28" t="s">
        <v>543</v>
      </c>
      <c r="U342" s="28" t="s">
        <v>543</v>
      </c>
      <c r="V342" s="26">
        <v>44061</v>
      </c>
      <c r="W342" s="28" t="s">
        <v>434</v>
      </c>
      <c r="X342" s="28" t="s">
        <v>113</v>
      </c>
      <c r="Y342" s="26" t="s">
        <v>78</v>
      </c>
      <c r="Z342" s="29">
        <v>5</v>
      </c>
      <c r="AA342" s="34">
        <v>5</v>
      </c>
      <c r="AB342" s="26">
        <v>44424</v>
      </c>
      <c r="AC342" s="30">
        <v>7900000</v>
      </c>
      <c r="AD342" s="30">
        <v>877778</v>
      </c>
      <c r="AE342" s="30">
        <v>1828022.222222222</v>
      </c>
      <c r="AF342" s="30">
        <v>-547712.5</v>
      </c>
      <c r="AG342" s="30">
        <f t="shared" si="101"/>
        <v>1280309.722222222</v>
      </c>
      <c r="AH342" s="30">
        <v>1164112.5</v>
      </c>
      <c r="AI342" s="30">
        <f t="shared" si="102"/>
        <v>11222200.222222222</v>
      </c>
      <c r="AJ342" s="30">
        <f t="shared" si="103"/>
        <v>3950000</v>
      </c>
      <c r="AK342" s="30">
        <f t="shared" si="104"/>
        <v>0</v>
      </c>
      <c r="AL342" s="30">
        <f t="shared" si="105"/>
        <v>0</v>
      </c>
      <c r="AM342" s="30">
        <f t="shared" si="106"/>
        <v>0</v>
      </c>
      <c r="AN342" s="30">
        <f t="shared" si="107"/>
        <v>0</v>
      </c>
      <c r="AO342" s="30">
        <f t="shared" si="108"/>
        <v>0</v>
      </c>
      <c r="AP342" s="30">
        <f t="shared" si="109"/>
        <v>3950000</v>
      </c>
      <c r="AQ342" s="30">
        <f t="shared" si="110"/>
        <v>422100</v>
      </c>
      <c r="AR342" s="26" t="s">
        <v>79</v>
      </c>
      <c r="AS342" s="32" t="s">
        <v>114</v>
      </c>
      <c r="AT342" s="32" t="s">
        <v>156</v>
      </c>
      <c r="AU342" s="32">
        <v>44743</v>
      </c>
      <c r="AV342" s="26" t="s">
        <v>116</v>
      </c>
      <c r="AW342" s="26" t="s">
        <v>95</v>
      </c>
      <c r="AX342" s="26" t="s">
        <v>83</v>
      </c>
      <c r="AY342" s="26" t="s">
        <v>83</v>
      </c>
      <c r="AZ342" s="26" t="s">
        <v>80</v>
      </c>
      <c r="BA342" s="26" t="s">
        <v>84</v>
      </c>
      <c r="BB342" s="26" t="s">
        <v>85</v>
      </c>
      <c r="BC342" s="26" t="str">
        <f t="shared" si="111"/>
        <v>F</v>
      </c>
      <c r="BD342" s="26" t="str">
        <f t="shared" ca="1" si="112"/>
        <v>49 Th,9 Bln,5 Hr</v>
      </c>
      <c r="BE342" s="29">
        <f t="shared" ca="1" si="113"/>
        <v>49</v>
      </c>
      <c r="BF342" s="29">
        <f t="shared" ca="1" si="114"/>
        <v>9</v>
      </c>
      <c r="BG342" s="29">
        <f t="shared" ca="1" si="115"/>
        <v>5</v>
      </c>
      <c r="BH342" s="26" t="str">
        <f t="shared" ca="1" si="116"/>
        <v>27 Th,6 Bln,16 Hr</v>
      </c>
      <c r="BI342" s="24">
        <f t="shared" ca="1" si="117"/>
        <v>27</v>
      </c>
      <c r="BJ342" s="24">
        <f t="shared" ca="1" si="118"/>
        <v>6</v>
      </c>
      <c r="BK342" s="26" t="str">
        <f t="shared" ca="1" si="119"/>
        <v>27 Th,6 Bln,16 Hr</v>
      </c>
      <c r="BL342" s="4" t="str">
        <f>VLOOKUP(C342,[1]dbase!$C$3:$AW$827,38,FALSE)</f>
        <v>H</v>
      </c>
    </row>
    <row r="343" spans="1:64" x14ac:dyDescent="0.25">
      <c r="A343" s="24">
        <f t="shared" si="100"/>
        <v>340</v>
      </c>
      <c r="B343" s="31" t="s">
        <v>1588</v>
      </c>
      <c r="C343" s="24">
        <v>695592</v>
      </c>
      <c r="D343" s="24" t="s">
        <v>174</v>
      </c>
      <c r="E343" s="26">
        <v>25549</v>
      </c>
      <c r="F343" s="24" t="s">
        <v>65</v>
      </c>
      <c r="G343" s="24" t="s">
        <v>66</v>
      </c>
      <c r="H343" s="24" t="s">
        <v>67</v>
      </c>
      <c r="I343" s="24" t="s">
        <v>1589</v>
      </c>
      <c r="J343" s="27"/>
      <c r="K343" s="24"/>
      <c r="L343" s="24"/>
      <c r="M343" s="24" t="s">
        <v>109</v>
      </c>
      <c r="N343" s="24" t="s">
        <v>120</v>
      </c>
      <c r="O343" s="24"/>
      <c r="P343" s="24">
        <v>1989</v>
      </c>
      <c r="Q343" s="26">
        <v>41883</v>
      </c>
      <c r="R343" s="26">
        <v>42005</v>
      </c>
      <c r="S343" s="26" t="s">
        <v>90</v>
      </c>
      <c r="T343" s="28" t="s">
        <v>1590</v>
      </c>
      <c r="U343" s="28" t="s">
        <v>1590</v>
      </c>
      <c r="V343" s="26" t="s">
        <v>80</v>
      </c>
      <c r="W343" s="28" t="s">
        <v>325</v>
      </c>
      <c r="X343" s="28" t="s">
        <v>140</v>
      </c>
      <c r="Y343" s="26" t="s">
        <v>78</v>
      </c>
      <c r="Z343" s="29">
        <v>6</v>
      </c>
      <c r="AA343" s="29">
        <v>2</v>
      </c>
      <c r="AB343" s="26">
        <v>44424</v>
      </c>
      <c r="AC343" s="30">
        <v>4900000</v>
      </c>
      <c r="AD343" s="30">
        <v>544444</v>
      </c>
      <c r="AE343" s="30">
        <v>521505.55555555597</v>
      </c>
      <c r="AF343" s="30">
        <v>152000</v>
      </c>
      <c r="AG343" s="30">
        <f t="shared" si="101"/>
        <v>673505.55555555597</v>
      </c>
      <c r="AH343" s="30">
        <v>0</v>
      </c>
      <c r="AI343" s="30">
        <f t="shared" si="102"/>
        <v>6117949.555555556</v>
      </c>
      <c r="AJ343" s="30">
        <f t="shared" si="103"/>
        <v>3675000</v>
      </c>
      <c r="AK343" s="30">
        <f t="shared" si="104"/>
        <v>408333</v>
      </c>
      <c r="AL343" s="30">
        <f t="shared" si="105"/>
        <v>521505.55555555597</v>
      </c>
      <c r="AM343" s="30">
        <f t="shared" si="106"/>
        <v>152000</v>
      </c>
      <c r="AN343" s="30">
        <f t="shared" si="107"/>
        <v>673505.55555555597</v>
      </c>
      <c r="AO343" s="30">
        <f t="shared" si="108"/>
        <v>0</v>
      </c>
      <c r="AP343" s="30">
        <f t="shared" si="109"/>
        <v>4756838.555555556</v>
      </c>
      <c r="AQ343" s="30">
        <f t="shared" si="110"/>
        <v>0</v>
      </c>
      <c r="AR343" s="26" t="s">
        <v>79</v>
      </c>
      <c r="AS343" s="26" t="s">
        <v>80</v>
      </c>
      <c r="AT343" s="26"/>
      <c r="AU343" s="26" t="s">
        <v>80</v>
      </c>
      <c r="AV343" s="26" t="s">
        <v>141</v>
      </c>
      <c r="AW343" s="26" t="s">
        <v>80</v>
      </c>
      <c r="AX343" s="26" t="s">
        <v>82</v>
      </c>
      <c r="AY343" s="26" t="s">
        <v>82</v>
      </c>
      <c r="AZ343" s="26" t="s">
        <v>80</v>
      </c>
      <c r="BA343" s="26" t="s">
        <v>84</v>
      </c>
      <c r="BB343" s="26" t="s">
        <v>85</v>
      </c>
      <c r="BC343" s="26" t="str">
        <f t="shared" si="111"/>
        <v>C</v>
      </c>
      <c r="BD343" s="26" t="str">
        <f t="shared" ca="1" si="112"/>
        <v>52 Th,11 Bln,12 Hr</v>
      </c>
      <c r="BE343" s="29">
        <f t="shared" ca="1" si="113"/>
        <v>52</v>
      </c>
      <c r="BF343" s="29">
        <f t="shared" ca="1" si="114"/>
        <v>11</v>
      </c>
      <c r="BG343" s="29">
        <f t="shared" ca="1" si="115"/>
        <v>12</v>
      </c>
      <c r="BH343" s="26" t="str">
        <f t="shared" ca="1" si="116"/>
        <v>8 Th,2 Bln,23 Hr</v>
      </c>
      <c r="BI343" s="24">
        <f t="shared" ca="1" si="117"/>
        <v>8</v>
      </c>
      <c r="BJ343" s="24">
        <f t="shared" ca="1" si="118"/>
        <v>2</v>
      </c>
      <c r="BK343" s="26" t="str">
        <f t="shared" ca="1" si="119"/>
        <v>7 Th,10 Bln,23 Hr</v>
      </c>
      <c r="BL343" s="4" t="str">
        <f>VLOOKUP(C343,[1]dbase!$C$3:$AW$827,38,FALSE)</f>
        <v>-</v>
      </c>
    </row>
    <row r="344" spans="1:64" x14ac:dyDescent="0.25">
      <c r="A344" s="24">
        <f t="shared" si="100"/>
        <v>341</v>
      </c>
      <c r="B344" s="31" t="s">
        <v>1591</v>
      </c>
      <c r="C344" s="24">
        <v>885525</v>
      </c>
      <c r="D344" s="24" t="s">
        <v>349</v>
      </c>
      <c r="E344" s="26">
        <v>32427</v>
      </c>
      <c r="F344" s="24" t="s">
        <v>65</v>
      </c>
      <c r="G344" s="24" t="s">
        <v>66</v>
      </c>
      <c r="H344" s="24" t="s">
        <v>88</v>
      </c>
      <c r="I344" s="24" t="s">
        <v>1592</v>
      </c>
      <c r="J344" s="27"/>
      <c r="K344" s="24"/>
      <c r="L344" s="24"/>
      <c r="M344" s="24" t="s">
        <v>70</v>
      </c>
      <c r="N344" s="24" t="s">
        <v>984</v>
      </c>
      <c r="O344" s="24"/>
      <c r="P344" s="24">
        <v>2013</v>
      </c>
      <c r="Q344" s="26">
        <v>41395</v>
      </c>
      <c r="R344" s="26">
        <v>41533</v>
      </c>
      <c r="S344" s="26" t="s">
        <v>90</v>
      </c>
      <c r="T344" s="28" t="s">
        <v>1593</v>
      </c>
      <c r="U344" s="28" t="s">
        <v>1593</v>
      </c>
      <c r="V344" s="26">
        <v>44061</v>
      </c>
      <c r="W344" s="28" t="s">
        <v>113</v>
      </c>
      <c r="X344" s="28" t="s">
        <v>113</v>
      </c>
      <c r="Y344" s="26" t="s">
        <v>78</v>
      </c>
      <c r="Z344" s="29">
        <v>5</v>
      </c>
      <c r="AA344" s="29">
        <v>6</v>
      </c>
      <c r="AB344" s="26">
        <v>44424</v>
      </c>
      <c r="AC344" s="30">
        <v>8900000</v>
      </c>
      <c r="AD344" s="30">
        <v>988889</v>
      </c>
      <c r="AE344" s="30">
        <v>716911.11111111194</v>
      </c>
      <c r="AF344" s="30">
        <v>653200</v>
      </c>
      <c r="AG344" s="30">
        <f t="shared" si="101"/>
        <v>1370111.1111111119</v>
      </c>
      <c r="AH344" s="30">
        <v>0</v>
      </c>
      <c r="AI344" s="30">
        <f t="shared" si="102"/>
        <v>11259000.111111112</v>
      </c>
      <c r="AJ344" s="30">
        <f t="shared" si="103"/>
        <v>6675000</v>
      </c>
      <c r="AK344" s="30">
        <f t="shared" si="104"/>
        <v>741666.75</v>
      </c>
      <c r="AL344" s="30">
        <f t="shared" si="105"/>
        <v>716911.11111111194</v>
      </c>
      <c r="AM344" s="30">
        <f t="shared" si="106"/>
        <v>653200</v>
      </c>
      <c r="AN344" s="30">
        <f t="shared" si="107"/>
        <v>1370111.1111111119</v>
      </c>
      <c r="AO344" s="30">
        <f t="shared" si="108"/>
        <v>0</v>
      </c>
      <c r="AP344" s="30">
        <f t="shared" si="109"/>
        <v>8786777.8611111119</v>
      </c>
      <c r="AQ344" s="30">
        <f t="shared" si="110"/>
        <v>0</v>
      </c>
      <c r="AR344" s="26" t="s">
        <v>79</v>
      </c>
      <c r="AS344" s="26" t="s">
        <v>80</v>
      </c>
      <c r="AT344" s="26"/>
      <c r="AU344" s="26" t="s">
        <v>80</v>
      </c>
      <c r="AV344" s="26" t="s">
        <v>116</v>
      </c>
      <c r="AW344" s="26" t="s">
        <v>80</v>
      </c>
      <c r="AX344" s="26" t="s">
        <v>96</v>
      </c>
      <c r="AY344" s="26" t="s">
        <v>96</v>
      </c>
      <c r="AZ344" s="26" t="s">
        <v>80</v>
      </c>
      <c r="BA344" s="26" t="s">
        <v>84</v>
      </c>
      <c r="BB344" s="26" t="s">
        <v>85</v>
      </c>
      <c r="BC344" s="26" t="str">
        <f t="shared" si="111"/>
        <v>F</v>
      </c>
      <c r="BD344" s="26" t="str">
        <f t="shared" ca="1" si="112"/>
        <v>34 Th,1 Bln,13 Hr</v>
      </c>
      <c r="BE344" s="29">
        <f t="shared" ca="1" si="113"/>
        <v>34</v>
      </c>
      <c r="BF344" s="29">
        <f t="shared" ca="1" si="114"/>
        <v>1</v>
      </c>
      <c r="BG344" s="29">
        <f t="shared" ca="1" si="115"/>
        <v>13</v>
      </c>
      <c r="BH344" s="26" t="str">
        <f t="shared" ca="1" si="116"/>
        <v>9 Th,6 Bln,23 Hr</v>
      </c>
      <c r="BI344" s="24">
        <f t="shared" ca="1" si="117"/>
        <v>9</v>
      </c>
      <c r="BJ344" s="24">
        <f t="shared" ca="1" si="118"/>
        <v>6</v>
      </c>
      <c r="BK344" s="26" t="str">
        <f t="shared" ca="1" si="119"/>
        <v>9 Th,2 Bln,8 Hr</v>
      </c>
      <c r="BL344" s="4" t="str">
        <f>VLOOKUP(C344,[1]dbase!$C$3:$AW$827,38,FALSE)</f>
        <v>-</v>
      </c>
    </row>
    <row r="345" spans="1:64" x14ac:dyDescent="0.25">
      <c r="A345" s="24">
        <f t="shared" si="100"/>
        <v>342</v>
      </c>
      <c r="B345" s="31" t="s">
        <v>1594</v>
      </c>
      <c r="C345" s="24">
        <v>815572</v>
      </c>
      <c r="D345" s="24" t="s">
        <v>166</v>
      </c>
      <c r="E345" s="26">
        <v>29734</v>
      </c>
      <c r="F345" s="24" t="s">
        <v>65</v>
      </c>
      <c r="G345" s="24" t="s">
        <v>66</v>
      </c>
      <c r="H345" s="24" t="s">
        <v>67</v>
      </c>
      <c r="I345" s="24" t="s">
        <v>1595</v>
      </c>
      <c r="J345" s="27"/>
      <c r="K345" s="24"/>
      <c r="L345" s="24"/>
      <c r="M345" s="24" t="s">
        <v>109</v>
      </c>
      <c r="N345" s="24" t="s">
        <v>1596</v>
      </c>
      <c r="O345" s="24"/>
      <c r="P345" s="24" t="s">
        <v>1565</v>
      </c>
      <c r="Q345" s="26">
        <v>41579</v>
      </c>
      <c r="R345" s="26">
        <v>41989</v>
      </c>
      <c r="S345" s="26" t="s">
        <v>90</v>
      </c>
      <c r="T345" s="28" t="s">
        <v>1597</v>
      </c>
      <c r="U345" s="28" t="s">
        <v>1597</v>
      </c>
      <c r="V345" s="26">
        <v>44061</v>
      </c>
      <c r="W345" s="28" t="s">
        <v>219</v>
      </c>
      <c r="X345" s="28" t="s">
        <v>195</v>
      </c>
      <c r="Y345" s="26" t="s">
        <v>78</v>
      </c>
      <c r="Z345" s="29">
        <v>6</v>
      </c>
      <c r="AA345" s="29">
        <v>2</v>
      </c>
      <c r="AB345" s="26">
        <v>44424</v>
      </c>
      <c r="AC345" s="30">
        <v>4900000</v>
      </c>
      <c r="AD345" s="30">
        <v>544444</v>
      </c>
      <c r="AE345" s="30">
        <v>254655.55555555597</v>
      </c>
      <c r="AF345" s="30">
        <v>152000</v>
      </c>
      <c r="AG345" s="30">
        <f t="shared" si="101"/>
        <v>406655.55555555597</v>
      </c>
      <c r="AH345" s="30">
        <v>0</v>
      </c>
      <c r="AI345" s="30">
        <f t="shared" si="102"/>
        <v>5851099.555555556</v>
      </c>
      <c r="AJ345" s="30">
        <f t="shared" si="103"/>
        <v>2450000</v>
      </c>
      <c r="AK345" s="30">
        <f t="shared" si="104"/>
        <v>0</v>
      </c>
      <c r="AL345" s="30">
        <f t="shared" si="105"/>
        <v>0</v>
      </c>
      <c r="AM345" s="30">
        <f t="shared" si="106"/>
        <v>0</v>
      </c>
      <c r="AN345" s="30">
        <f t="shared" si="107"/>
        <v>0</v>
      </c>
      <c r="AO345" s="30">
        <f t="shared" si="108"/>
        <v>0</v>
      </c>
      <c r="AP345" s="30">
        <f t="shared" si="109"/>
        <v>2450000</v>
      </c>
      <c r="AQ345" s="30">
        <f t="shared" si="110"/>
        <v>1922100</v>
      </c>
      <c r="AR345" s="26" t="s">
        <v>79</v>
      </c>
      <c r="AS345" s="32" t="s">
        <v>114</v>
      </c>
      <c r="AT345" s="32" t="s">
        <v>156</v>
      </c>
      <c r="AU345" s="32">
        <v>44743</v>
      </c>
      <c r="AV345" s="26" t="s">
        <v>196</v>
      </c>
      <c r="AW345" s="26" t="s">
        <v>80</v>
      </c>
      <c r="AX345" s="26" t="s">
        <v>82</v>
      </c>
      <c r="AY345" s="26" t="s">
        <v>82</v>
      </c>
      <c r="AZ345" s="26" t="s">
        <v>125</v>
      </c>
      <c r="BA345" s="26" t="s">
        <v>84</v>
      </c>
      <c r="BB345" s="26" t="s">
        <v>85</v>
      </c>
      <c r="BC345" s="26" t="str">
        <f t="shared" si="111"/>
        <v>C</v>
      </c>
      <c r="BD345" s="26" t="str">
        <f t="shared" ca="1" si="112"/>
        <v>41 Th,5 Bln,27 Hr</v>
      </c>
      <c r="BE345" s="29">
        <f t="shared" ca="1" si="113"/>
        <v>41</v>
      </c>
      <c r="BF345" s="29">
        <f t="shared" ca="1" si="114"/>
        <v>5</v>
      </c>
      <c r="BG345" s="29">
        <f t="shared" ca="1" si="115"/>
        <v>27</v>
      </c>
      <c r="BH345" s="26" t="str">
        <f t="shared" ca="1" si="116"/>
        <v>9 Th,0 Bln,23 Hr</v>
      </c>
      <c r="BI345" s="24">
        <f t="shared" ca="1" si="117"/>
        <v>9</v>
      </c>
      <c r="BJ345" s="24">
        <f t="shared" ca="1" si="118"/>
        <v>0</v>
      </c>
      <c r="BK345" s="26" t="str">
        <f t="shared" ca="1" si="119"/>
        <v>7 Th,11 Bln,8 Hr</v>
      </c>
      <c r="BL345" s="4" t="str">
        <f>VLOOKUP(C345,[1]dbase!$C$3:$AW$827,38,FALSE)</f>
        <v>H</v>
      </c>
    </row>
    <row r="346" spans="1:64" x14ac:dyDescent="0.25">
      <c r="A346" s="24">
        <f t="shared" si="100"/>
        <v>343</v>
      </c>
      <c r="B346" s="31" t="s">
        <v>1598</v>
      </c>
      <c r="C346" s="24">
        <v>756196</v>
      </c>
      <c r="D346" s="24" t="s">
        <v>1599</v>
      </c>
      <c r="E346" s="26">
        <v>27547</v>
      </c>
      <c r="F346" s="24" t="s">
        <v>65</v>
      </c>
      <c r="G346" s="24" t="s">
        <v>66</v>
      </c>
      <c r="H346" s="24" t="s">
        <v>88</v>
      </c>
      <c r="I346" s="24" t="s">
        <v>1600</v>
      </c>
      <c r="J346" s="27" t="s">
        <v>1601</v>
      </c>
      <c r="K346" s="24"/>
      <c r="L346" s="24"/>
      <c r="M346" s="24" t="s">
        <v>109</v>
      </c>
      <c r="N346" s="24" t="s">
        <v>1602</v>
      </c>
      <c r="O346" s="24"/>
      <c r="P346" s="24" t="s">
        <v>80</v>
      </c>
      <c r="Q346" s="26">
        <v>43374</v>
      </c>
      <c r="R346" s="26">
        <v>43374</v>
      </c>
      <c r="S346" s="26" t="s">
        <v>90</v>
      </c>
      <c r="T346" s="28" t="s">
        <v>289</v>
      </c>
      <c r="U346" s="28" t="s">
        <v>289</v>
      </c>
      <c r="V346" s="26">
        <v>44105</v>
      </c>
      <c r="W346" s="28" t="s">
        <v>303</v>
      </c>
      <c r="X346" s="28" t="s">
        <v>140</v>
      </c>
      <c r="Y346" s="26" t="s">
        <v>78</v>
      </c>
      <c r="Z346" s="29">
        <v>6</v>
      </c>
      <c r="AA346" s="29">
        <v>1</v>
      </c>
      <c r="AB346" s="26">
        <v>44424</v>
      </c>
      <c r="AC346" s="30">
        <v>4500000</v>
      </c>
      <c r="AD346" s="30">
        <v>500000</v>
      </c>
      <c r="AE346" s="30">
        <v>0</v>
      </c>
      <c r="AF346" s="30">
        <v>69400</v>
      </c>
      <c r="AG346" s="30">
        <f t="shared" si="101"/>
        <v>69400</v>
      </c>
      <c r="AH346" s="30">
        <v>0</v>
      </c>
      <c r="AI346" s="30">
        <f t="shared" si="102"/>
        <v>5069400</v>
      </c>
      <c r="AJ346" s="30">
        <f t="shared" si="103"/>
        <v>3375000</v>
      </c>
      <c r="AK346" s="30">
        <f t="shared" si="104"/>
        <v>375000</v>
      </c>
      <c r="AL346" s="30">
        <f t="shared" si="105"/>
        <v>0</v>
      </c>
      <c r="AM346" s="30">
        <f t="shared" si="106"/>
        <v>69400</v>
      </c>
      <c r="AN346" s="30">
        <f t="shared" si="107"/>
        <v>69400</v>
      </c>
      <c r="AO346" s="30">
        <f t="shared" si="108"/>
        <v>0</v>
      </c>
      <c r="AP346" s="30">
        <f t="shared" si="109"/>
        <v>3819400</v>
      </c>
      <c r="AQ346" s="30">
        <f t="shared" si="110"/>
        <v>552700</v>
      </c>
      <c r="AR346" s="26" t="s">
        <v>79</v>
      </c>
      <c r="AS346" s="26" t="s">
        <v>80</v>
      </c>
      <c r="AT346" s="26"/>
      <c r="AU346" s="26" t="s">
        <v>80</v>
      </c>
      <c r="AV346" s="26" t="s">
        <v>141</v>
      </c>
      <c r="AW346" s="26" t="s">
        <v>80</v>
      </c>
      <c r="AX346" s="26" t="s">
        <v>82</v>
      </c>
      <c r="AY346" s="26" t="s">
        <v>82</v>
      </c>
      <c r="AZ346" s="26" t="s">
        <v>80</v>
      </c>
      <c r="BA346" s="26" t="s">
        <v>84</v>
      </c>
      <c r="BB346" s="26" t="s">
        <v>85</v>
      </c>
      <c r="BC346" s="26" t="str">
        <f t="shared" si="111"/>
        <v>C</v>
      </c>
      <c r="BD346" s="26" t="str">
        <f t="shared" ca="1" si="112"/>
        <v>47 Th,5 Bln,22 Hr</v>
      </c>
      <c r="BE346" s="29">
        <f t="shared" ca="1" si="113"/>
        <v>47</v>
      </c>
      <c r="BF346" s="29">
        <f t="shared" ca="1" si="114"/>
        <v>5</v>
      </c>
      <c r="BG346" s="29">
        <f t="shared" ca="1" si="115"/>
        <v>22</v>
      </c>
      <c r="BH346" s="26" t="str">
        <f t="shared" ca="1" si="116"/>
        <v>4 Th,1 Bln,23 Hr</v>
      </c>
      <c r="BI346" s="24">
        <f t="shared" ca="1" si="117"/>
        <v>4</v>
      </c>
      <c r="BJ346" s="24">
        <f t="shared" ca="1" si="118"/>
        <v>1</v>
      </c>
      <c r="BK346" s="26" t="str">
        <f t="shared" ca="1" si="119"/>
        <v>4 Th,1 Bln,23 Hr</v>
      </c>
      <c r="BL346" s="4" t="str">
        <f>VLOOKUP(C346,[1]dbase!$C$3:$AW$827,38,FALSE)</f>
        <v>-</v>
      </c>
    </row>
    <row r="347" spans="1:64" x14ac:dyDescent="0.25">
      <c r="A347" s="24">
        <f t="shared" si="100"/>
        <v>344</v>
      </c>
      <c r="B347" s="31" t="s">
        <v>1603</v>
      </c>
      <c r="C347" s="24">
        <v>796218</v>
      </c>
      <c r="D347" s="24" t="s">
        <v>174</v>
      </c>
      <c r="E347" s="26">
        <v>29099</v>
      </c>
      <c r="F347" s="24" t="s">
        <v>65</v>
      </c>
      <c r="G347" s="24" t="s">
        <v>66</v>
      </c>
      <c r="H347" s="24" t="s">
        <v>67</v>
      </c>
      <c r="I347" s="24" t="s">
        <v>1604</v>
      </c>
      <c r="J347" s="27" t="s">
        <v>1605</v>
      </c>
      <c r="K347" s="24"/>
      <c r="L347" s="24"/>
      <c r="M347" s="24" t="s">
        <v>109</v>
      </c>
      <c r="N347" s="24" t="s">
        <v>80</v>
      </c>
      <c r="O347" s="24"/>
      <c r="P347" s="24" t="s">
        <v>80</v>
      </c>
      <c r="Q347" s="26">
        <v>43374</v>
      </c>
      <c r="R347" s="26">
        <v>43374</v>
      </c>
      <c r="S347" s="26" t="s">
        <v>90</v>
      </c>
      <c r="T347" s="28" t="s">
        <v>138</v>
      </c>
      <c r="U347" s="28" t="s">
        <v>138</v>
      </c>
      <c r="V347" s="26">
        <v>44105</v>
      </c>
      <c r="W347" s="28" t="s">
        <v>139</v>
      </c>
      <c r="X347" s="28" t="s">
        <v>140</v>
      </c>
      <c r="Y347" s="26" t="s">
        <v>78</v>
      </c>
      <c r="Z347" s="29">
        <v>6</v>
      </c>
      <c r="AA347" s="29">
        <v>1</v>
      </c>
      <c r="AB347" s="26">
        <v>44424</v>
      </c>
      <c r="AC347" s="30">
        <v>4500000</v>
      </c>
      <c r="AD347" s="30">
        <v>500000</v>
      </c>
      <c r="AE347" s="30">
        <v>0</v>
      </c>
      <c r="AF347" s="30">
        <v>69400</v>
      </c>
      <c r="AG347" s="30">
        <f t="shared" si="101"/>
        <v>69400</v>
      </c>
      <c r="AH347" s="30">
        <v>0</v>
      </c>
      <c r="AI347" s="30">
        <f t="shared" si="102"/>
        <v>5069400</v>
      </c>
      <c r="AJ347" s="30">
        <f t="shared" si="103"/>
        <v>3375000</v>
      </c>
      <c r="AK347" s="30">
        <f t="shared" si="104"/>
        <v>375000</v>
      </c>
      <c r="AL347" s="30">
        <f t="shared" si="105"/>
        <v>0</v>
      </c>
      <c r="AM347" s="30">
        <f t="shared" si="106"/>
        <v>69400</v>
      </c>
      <c r="AN347" s="30">
        <f t="shared" si="107"/>
        <v>69400</v>
      </c>
      <c r="AO347" s="30">
        <f t="shared" si="108"/>
        <v>0</v>
      </c>
      <c r="AP347" s="30">
        <f t="shared" si="109"/>
        <v>3819400</v>
      </c>
      <c r="AQ347" s="30">
        <f t="shared" si="110"/>
        <v>552700</v>
      </c>
      <c r="AR347" s="26" t="s">
        <v>79</v>
      </c>
      <c r="AS347" s="26" t="s">
        <v>80</v>
      </c>
      <c r="AT347" s="26"/>
      <c r="AU347" s="26" t="s">
        <v>80</v>
      </c>
      <c r="AV347" s="26" t="s">
        <v>141</v>
      </c>
      <c r="AW347" s="26" t="s">
        <v>80</v>
      </c>
      <c r="AX347" s="26" t="s">
        <v>82</v>
      </c>
      <c r="AY347" s="26" t="s">
        <v>82</v>
      </c>
      <c r="AZ347" s="26" t="s">
        <v>80</v>
      </c>
      <c r="BA347" s="26" t="s">
        <v>84</v>
      </c>
      <c r="BB347" s="26" t="s">
        <v>85</v>
      </c>
      <c r="BC347" s="26" t="str">
        <f t="shared" si="111"/>
        <v>C</v>
      </c>
      <c r="BD347" s="26" t="str">
        <f t="shared" ca="1" si="112"/>
        <v>43 Th,2 Bln,23 Hr</v>
      </c>
      <c r="BE347" s="29">
        <f t="shared" ca="1" si="113"/>
        <v>43</v>
      </c>
      <c r="BF347" s="29">
        <f t="shared" ca="1" si="114"/>
        <v>2</v>
      </c>
      <c r="BG347" s="29">
        <f t="shared" ca="1" si="115"/>
        <v>23</v>
      </c>
      <c r="BH347" s="26" t="str">
        <f t="shared" ca="1" si="116"/>
        <v>4 Th,1 Bln,23 Hr</v>
      </c>
      <c r="BI347" s="24">
        <f t="shared" ca="1" si="117"/>
        <v>4</v>
      </c>
      <c r="BJ347" s="24">
        <f t="shared" ca="1" si="118"/>
        <v>1</v>
      </c>
      <c r="BK347" s="26" t="str">
        <f t="shared" ca="1" si="119"/>
        <v>4 Th,1 Bln,23 Hr</v>
      </c>
      <c r="BL347" s="4" t="str">
        <f>VLOOKUP(C347,[1]dbase!$C$3:$AW$827,38,FALSE)</f>
        <v>-</v>
      </c>
    </row>
    <row r="348" spans="1:64" x14ac:dyDescent="0.25">
      <c r="A348" s="24">
        <f t="shared" si="100"/>
        <v>345</v>
      </c>
      <c r="B348" s="31" t="s">
        <v>1606</v>
      </c>
      <c r="C348" s="24">
        <v>726159</v>
      </c>
      <c r="D348" s="24" t="s">
        <v>1607</v>
      </c>
      <c r="E348" s="26">
        <v>26560</v>
      </c>
      <c r="F348" s="24" t="s">
        <v>65</v>
      </c>
      <c r="G348" s="24" t="s">
        <v>343</v>
      </c>
      <c r="H348" s="24" t="s">
        <v>88</v>
      </c>
      <c r="I348" s="24" t="s">
        <v>1608</v>
      </c>
      <c r="J348" s="27" t="s">
        <v>1609</v>
      </c>
      <c r="K348" s="24"/>
      <c r="L348" s="24"/>
      <c r="M348" s="24" t="s">
        <v>99</v>
      </c>
      <c r="N348" s="24" t="s">
        <v>276</v>
      </c>
      <c r="O348" s="24"/>
      <c r="P348" s="24" t="s">
        <v>80</v>
      </c>
      <c r="Q348" s="26">
        <v>43374</v>
      </c>
      <c r="R348" s="26">
        <v>43374</v>
      </c>
      <c r="S348" s="26" t="s">
        <v>90</v>
      </c>
      <c r="T348" s="28" t="s">
        <v>494</v>
      </c>
      <c r="U348" s="28" t="s">
        <v>494</v>
      </c>
      <c r="V348" s="26">
        <v>44105</v>
      </c>
      <c r="W348" s="28" t="s">
        <v>495</v>
      </c>
      <c r="X348" s="28" t="s">
        <v>207</v>
      </c>
      <c r="Y348" s="26" t="s">
        <v>78</v>
      </c>
      <c r="Z348" s="29">
        <v>6</v>
      </c>
      <c r="AA348" s="34">
        <v>1</v>
      </c>
      <c r="AB348" s="26">
        <v>44424</v>
      </c>
      <c r="AC348" s="30">
        <v>4500000</v>
      </c>
      <c r="AD348" s="30">
        <v>500000</v>
      </c>
      <c r="AE348" s="30">
        <v>0</v>
      </c>
      <c r="AF348" s="30">
        <v>-31100</v>
      </c>
      <c r="AG348" s="30">
        <f t="shared" si="101"/>
        <v>-31100</v>
      </c>
      <c r="AH348" s="30">
        <v>0</v>
      </c>
      <c r="AI348" s="30">
        <f t="shared" si="102"/>
        <v>4968900</v>
      </c>
      <c r="AJ348" s="30">
        <f t="shared" si="103"/>
        <v>2250000</v>
      </c>
      <c r="AK348" s="30">
        <f t="shared" si="104"/>
        <v>0</v>
      </c>
      <c r="AL348" s="30">
        <f t="shared" si="105"/>
        <v>0</v>
      </c>
      <c r="AM348" s="30">
        <f t="shared" si="106"/>
        <v>0</v>
      </c>
      <c r="AN348" s="30">
        <f t="shared" si="107"/>
        <v>0</v>
      </c>
      <c r="AO348" s="30">
        <f t="shared" si="108"/>
        <v>0</v>
      </c>
      <c r="AP348" s="30">
        <f t="shared" si="109"/>
        <v>2250000</v>
      </c>
      <c r="AQ348" s="30">
        <f t="shared" si="110"/>
        <v>2122100</v>
      </c>
      <c r="AR348" s="26" t="s">
        <v>79</v>
      </c>
      <c r="AS348" s="26" t="s">
        <v>114</v>
      </c>
      <c r="AT348" s="26" t="s">
        <v>115</v>
      </c>
      <c r="AU348" s="26">
        <v>44562</v>
      </c>
      <c r="AV348" s="26" t="s">
        <v>209</v>
      </c>
      <c r="AW348" s="26" t="s">
        <v>210</v>
      </c>
      <c r="AX348" s="26" t="s">
        <v>83</v>
      </c>
      <c r="AY348" s="26" t="s">
        <v>83</v>
      </c>
      <c r="AZ348" s="26" t="s">
        <v>80</v>
      </c>
      <c r="BA348" s="26" t="s">
        <v>84</v>
      </c>
      <c r="BB348" s="26" t="s">
        <v>106</v>
      </c>
      <c r="BC348" s="26" t="str">
        <f t="shared" si="111"/>
        <v>C</v>
      </c>
      <c r="BD348" s="26" t="str">
        <f t="shared" ca="1" si="112"/>
        <v>50 Th,2 Bln,6 Hr</v>
      </c>
      <c r="BE348" s="29">
        <f t="shared" ca="1" si="113"/>
        <v>50</v>
      </c>
      <c r="BF348" s="29">
        <f t="shared" ca="1" si="114"/>
        <v>2</v>
      </c>
      <c r="BG348" s="29">
        <f t="shared" ca="1" si="115"/>
        <v>6</v>
      </c>
      <c r="BH348" s="26" t="str">
        <f t="shared" ca="1" si="116"/>
        <v>4 Th,1 Bln,23 Hr</v>
      </c>
      <c r="BI348" s="24">
        <f t="shared" ca="1" si="117"/>
        <v>4</v>
      </c>
      <c r="BJ348" s="24">
        <f t="shared" ca="1" si="118"/>
        <v>1</v>
      </c>
      <c r="BK348" s="26" t="str">
        <f t="shared" ca="1" si="119"/>
        <v>4 Th,1 Bln,23 Hr</v>
      </c>
      <c r="BL348" s="4" t="str">
        <f>VLOOKUP(C348,[1]dbase!$C$3:$AW$827,38,FALSE)</f>
        <v>H</v>
      </c>
    </row>
    <row r="349" spans="1:64" x14ac:dyDescent="0.25">
      <c r="A349" s="24">
        <f t="shared" si="100"/>
        <v>346</v>
      </c>
      <c r="B349" s="31" t="s">
        <v>1610</v>
      </c>
      <c r="C349" s="24">
        <v>936126</v>
      </c>
      <c r="D349" s="24" t="s">
        <v>244</v>
      </c>
      <c r="E349" s="26">
        <v>34129</v>
      </c>
      <c r="F349" s="24" t="s">
        <v>65</v>
      </c>
      <c r="G349" s="24" t="s">
        <v>66</v>
      </c>
      <c r="H349" s="24" t="s">
        <v>1042</v>
      </c>
      <c r="I349" s="24" t="s">
        <v>1611</v>
      </c>
      <c r="J349" s="27"/>
      <c r="K349" s="24"/>
      <c r="L349" s="24"/>
      <c r="M349" s="24" t="s">
        <v>136</v>
      </c>
      <c r="N349" s="24" t="s">
        <v>667</v>
      </c>
      <c r="O349" s="24"/>
      <c r="P349" s="24" t="s">
        <v>80</v>
      </c>
      <c r="Q349" s="26">
        <v>43374</v>
      </c>
      <c r="R349" s="26">
        <v>43374</v>
      </c>
      <c r="S349" s="26" t="s">
        <v>90</v>
      </c>
      <c r="T349" s="28" t="s">
        <v>138</v>
      </c>
      <c r="U349" s="28" t="s">
        <v>138</v>
      </c>
      <c r="V349" s="26">
        <v>44105</v>
      </c>
      <c r="W349" s="28" t="s">
        <v>430</v>
      </c>
      <c r="X349" s="28" t="s">
        <v>140</v>
      </c>
      <c r="Y349" s="26" t="s">
        <v>78</v>
      </c>
      <c r="Z349" s="29">
        <v>6</v>
      </c>
      <c r="AA349" s="29">
        <v>1</v>
      </c>
      <c r="AB349" s="26">
        <v>44424</v>
      </c>
      <c r="AC349" s="30">
        <v>4500000</v>
      </c>
      <c r="AD349" s="30">
        <v>500000</v>
      </c>
      <c r="AE349" s="30">
        <v>0</v>
      </c>
      <c r="AF349" s="30">
        <v>253100</v>
      </c>
      <c r="AG349" s="30">
        <f t="shared" si="101"/>
        <v>253100</v>
      </c>
      <c r="AH349" s="30">
        <v>0</v>
      </c>
      <c r="AI349" s="30">
        <f t="shared" si="102"/>
        <v>5253100</v>
      </c>
      <c r="AJ349" s="30">
        <f t="shared" si="103"/>
        <v>3375000</v>
      </c>
      <c r="AK349" s="30">
        <f t="shared" si="104"/>
        <v>375000</v>
      </c>
      <c r="AL349" s="30">
        <f t="shared" si="105"/>
        <v>0</v>
      </c>
      <c r="AM349" s="30">
        <f t="shared" si="106"/>
        <v>253100</v>
      </c>
      <c r="AN349" s="30">
        <f t="shared" si="107"/>
        <v>253100</v>
      </c>
      <c r="AO349" s="30">
        <f t="shared" si="108"/>
        <v>0</v>
      </c>
      <c r="AP349" s="30">
        <f t="shared" si="109"/>
        <v>4003100</v>
      </c>
      <c r="AQ349" s="30">
        <f t="shared" si="110"/>
        <v>369000</v>
      </c>
      <c r="AR349" s="26" t="s">
        <v>79</v>
      </c>
      <c r="AS349" s="26" t="s">
        <v>80</v>
      </c>
      <c r="AT349" s="26"/>
      <c r="AU349" s="26">
        <v>44652</v>
      </c>
      <c r="AV349" s="26" t="s">
        <v>141</v>
      </c>
      <c r="AW349" s="26" t="s">
        <v>80</v>
      </c>
      <c r="AX349" s="26" t="s">
        <v>82</v>
      </c>
      <c r="AY349" s="26" t="s">
        <v>82</v>
      </c>
      <c r="AZ349" s="26" t="s">
        <v>80</v>
      </c>
      <c r="BA349" s="26" t="s">
        <v>84</v>
      </c>
      <c r="BB349" s="26" t="s">
        <v>85</v>
      </c>
      <c r="BC349" s="26" t="str">
        <f t="shared" si="111"/>
        <v>D</v>
      </c>
      <c r="BD349" s="26" t="str">
        <f t="shared" ca="1" si="112"/>
        <v>29 Th,5 Bln,15 Hr</v>
      </c>
      <c r="BE349" s="29">
        <f t="shared" ca="1" si="113"/>
        <v>29</v>
      </c>
      <c r="BF349" s="29">
        <f t="shared" ca="1" si="114"/>
        <v>5</v>
      </c>
      <c r="BG349" s="29">
        <f t="shared" ca="1" si="115"/>
        <v>15</v>
      </c>
      <c r="BH349" s="26" t="str">
        <f t="shared" ca="1" si="116"/>
        <v>4 Th,1 Bln,23 Hr</v>
      </c>
      <c r="BI349" s="24">
        <f t="shared" ca="1" si="117"/>
        <v>4</v>
      </c>
      <c r="BJ349" s="24">
        <f t="shared" ca="1" si="118"/>
        <v>1</v>
      </c>
      <c r="BK349" s="26" t="str">
        <f t="shared" ca="1" si="119"/>
        <v>4 Th,1 Bln,23 Hr</v>
      </c>
      <c r="BL349" s="4" t="str">
        <f>VLOOKUP(C349,[1]dbase!$C$3:$AW$827,38,FALSE)</f>
        <v>-</v>
      </c>
    </row>
    <row r="350" spans="1:64" x14ac:dyDescent="0.25">
      <c r="A350" s="24">
        <f t="shared" si="100"/>
        <v>347</v>
      </c>
      <c r="B350" s="31" t="s">
        <v>1612</v>
      </c>
      <c r="C350" s="24">
        <v>796061</v>
      </c>
      <c r="D350" s="24" t="s">
        <v>1599</v>
      </c>
      <c r="E350" s="26">
        <v>28976</v>
      </c>
      <c r="F350" s="24" t="s">
        <v>65</v>
      </c>
      <c r="G350" s="24" t="s">
        <v>66</v>
      </c>
      <c r="H350" s="24" t="s">
        <v>133</v>
      </c>
      <c r="I350" s="24" t="s">
        <v>1613</v>
      </c>
      <c r="J350" s="27"/>
      <c r="K350" s="24"/>
      <c r="L350" s="24"/>
      <c r="M350" s="24" t="s">
        <v>109</v>
      </c>
      <c r="N350" s="24" t="s">
        <v>80</v>
      </c>
      <c r="O350" s="24"/>
      <c r="P350" s="24" t="s">
        <v>80</v>
      </c>
      <c r="Q350" s="26">
        <v>43374</v>
      </c>
      <c r="R350" s="26">
        <v>43374</v>
      </c>
      <c r="S350" s="26" t="s">
        <v>90</v>
      </c>
      <c r="T350" s="28" t="s">
        <v>494</v>
      </c>
      <c r="U350" s="28" t="s">
        <v>494</v>
      </c>
      <c r="V350" s="26">
        <v>44105</v>
      </c>
      <c r="W350" s="28" t="s">
        <v>139</v>
      </c>
      <c r="X350" s="28" t="s">
        <v>140</v>
      </c>
      <c r="Y350" s="26" t="s">
        <v>78</v>
      </c>
      <c r="Z350" s="29">
        <v>6</v>
      </c>
      <c r="AA350" s="29">
        <v>2</v>
      </c>
      <c r="AB350" s="26">
        <v>44424</v>
      </c>
      <c r="AC350" s="30">
        <v>4900000</v>
      </c>
      <c r="AD350" s="30">
        <v>544444</v>
      </c>
      <c r="AE350" s="30">
        <v>0</v>
      </c>
      <c r="AF350" s="30">
        <v>373955.55555555597</v>
      </c>
      <c r="AG350" s="30">
        <f t="shared" si="101"/>
        <v>373955.55555555597</v>
      </c>
      <c r="AH350" s="30">
        <v>0</v>
      </c>
      <c r="AI350" s="30">
        <f t="shared" si="102"/>
        <v>5818399.555555556</v>
      </c>
      <c r="AJ350" s="30">
        <f t="shared" si="103"/>
        <v>3675000</v>
      </c>
      <c r="AK350" s="30">
        <f t="shared" si="104"/>
        <v>408333</v>
      </c>
      <c r="AL350" s="30">
        <f t="shared" si="105"/>
        <v>0</v>
      </c>
      <c r="AM350" s="30">
        <f t="shared" si="106"/>
        <v>373955.55555555597</v>
      </c>
      <c r="AN350" s="30">
        <f t="shared" si="107"/>
        <v>373955.55555555597</v>
      </c>
      <c r="AO350" s="30">
        <f t="shared" si="108"/>
        <v>0</v>
      </c>
      <c r="AP350" s="30">
        <f t="shared" si="109"/>
        <v>4457288.555555556</v>
      </c>
      <c r="AQ350" s="30">
        <f t="shared" si="110"/>
        <v>0</v>
      </c>
      <c r="AR350" s="26" t="s">
        <v>79</v>
      </c>
      <c r="AS350" s="26" t="s">
        <v>80</v>
      </c>
      <c r="AT350" s="26"/>
      <c r="AU350" s="26" t="s">
        <v>80</v>
      </c>
      <c r="AV350" s="26" t="s">
        <v>141</v>
      </c>
      <c r="AW350" s="26" t="s">
        <v>80</v>
      </c>
      <c r="AX350" s="26" t="s">
        <v>82</v>
      </c>
      <c r="AY350" s="26" t="s">
        <v>82</v>
      </c>
      <c r="AZ350" s="26" t="s">
        <v>80</v>
      </c>
      <c r="BA350" s="26" t="s">
        <v>84</v>
      </c>
      <c r="BB350" s="26" t="s">
        <v>85</v>
      </c>
      <c r="BC350" s="26" t="str">
        <f t="shared" si="111"/>
        <v>C</v>
      </c>
      <c r="BD350" s="26" t="str">
        <f t="shared" ca="1" si="112"/>
        <v>43 Th,6 Bln,23 Hr</v>
      </c>
      <c r="BE350" s="29">
        <f t="shared" ca="1" si="113"/>
        <v>43</v>
      </c>
      <c r="BF350" s="29">
        <f t="shared" ca="1" si="114"/>
        <v>6</v>
      </c>
      <c r="BG350" s="29">
        <f t="shared" ca="1" si="115"/>
        <v>23</v>
      </c>
      <c r="BH350" s="26" t="str">
        <f t="shared" ca="1" si="116"/>
        <v>4 Th,1 Bln,23 Hr</v>
      </c>
      <c r="BI350" s="24">
        <f t="shared" ca="1" si="117"/>
        <v>4</v>
      </c>
      <c r="BJ350" s="24">
        <f t="shared" ca="1" si="118"/>
        <v>1</v>
      </c>
      <c r="BK350" s="26" t="str">
        <f t="shared" ca="1" si="119"/>
        <v>4 Th,1 Bln,23 Hr</v>
      </c>
      <c r="BL350" s="4" t="str">
        <f>VLOOKUP(C350,[1]dbase!$C$3:$AW$827,38,FALSE)</f>
        <v>-</v>
      </c>
    </row>
    <row r="351" spans="1:64" x14ac:dyDescent="0.25">
      <c r="A351" s="24">
        <f t="shared" si="100"/>
        <v>348</v>
      </c>
      <c r="B351" s="33" t="s">
        <v>1614</v>
      </c>
      <c r="C351" s="24">
        <v>885618</v>
      </c>
      <c r="D351" s="24" t="s">
        <v>239</v>
      </c>
      <c r="E351" s="26">
        <v>32210</v>
      </c>
      <c r="F351" s="24" t="s">
        <v>65</v>
      </c>
      <c r="G351" s="24" t="s">
        <v>66</v>
      </c>
      <c r="H351" s="24" t="s">
        <v>88</v>
      </c>
      <c r="I351" s="24" t="s">
        <v>1615</v>
      </c>
      <c r="J351" s="27"/>
      <c r="K351" s="24"/>
      <c r="L351" s="24"/>
      <c r="M351" s="24" t="s">
        <v>70</v>
      </c>
      <c r="N351" s="24" t="s">
        <v>234</v>
      </c>
      <c r="O351" s="24" t="s">
        <v>315</v>
      </c>
      <c r="P351" s="24">
        <v>2011</v>
      </c>
      <c r="Q351" s="26">
        <v>42011</v>
      </c>
      <c r="R351" s="26">
        <v>42401</v>
      </c>
      <c r="S351" s="26" t="s">
        <v>90</v>
      </c>
      <c r="T351" s="28" t="s">
        <v>1616</v>
      </c>
      <c r="U351" s="28" t="s">
        <v>1616</v>
      </c>
      <c r="V351" s="26">
        <v>44758</v>
      </c>
      <c r="W351" s="28" t="s">
        <v>1617</v>
      </c>
      <c r="X351" s="28" t="s">
        <v>655</v>
      </c>
      <c r="Y351" s="26" t="s">
        <v>103</v>
      </c>
      <c r="Z351" s="29">
        <v>2</v>
      </c>
      <c r="AA351" s="29">
        <v>6</v>
      </c>
      <c r="AB351" s="26">
        <v>44424</v>
      </c>
      <c r="AC351" s="30">
        <v>8900000</v>
      </c>
      <c r="AD351" s="30">
        <v>988889</v>
      </c>
      <c r="AE351" s="30">
        <v>1468436.1111111119</v>
      </c>
      <c r="AF351" s="30">
        <v>-367150</v>
      </c>
      <c r="AG351" s="30">
        <f t="shared" si="101"/>
        <v>1101286.1111111119</v>
      </c>
      <c r="AH351" s="30">
        <v>3246750</v>
      </c>
      <c r="AI351" s="30">
        <f t="shared" si="102"/>
        <v>14236925.111111112</v>
      </c>
      <c r="AJ351" s="30">
        <f t="shared" si="103"/>
        <v>6675000</v>
      </c>
      <c r="AK351" s="30">
        <f t="shared" si="104"/>
        <v>741666.75</v>
      </c>
      <c r="AL351" s="30">
        <f t="shared" si="105"/>
        <v>1468436.1111111119</v>
      </c>
      <c r="AM351" s="30">
        <f t="shared" si="106"/>
        <v>-367150</v>
      </c>
      <c r="AN351" s="30">
        <f t="shared" si="107"/>
        <v>1101286.1111111119</v>
      </c>
      <c r="AO351" s="30">
        <f t="shared" si="108"/>
        <v>1623375</v>
      </c>
      <c r="AP351" s="30">
        <f t="shared" si="109"/>
        <v>10141327.861111112</v>
      </c>
      <c r="AQ351" s="30">
        <f t="shared" si="110"/>
        <v>0</v>
      </c>
      <c r="AR351" s="26" t="s">
        <v>79</v>
      </c>
      <c r="AS351" s="26" t="s">
        <v>80</v>
      </c>
      <c r="AT351" s="26"/>
      <c r="AU351" s="26">
        <v>44743</v>
      </c>
      <c r="AV351" s="26" t="s">
        <v>656</v>
      </c>
      <c r="AW351" s="26" t="s">
        <v>80</v>
      </c>
      <c r="AX351" s="26" t="s">
        <v>105</v>
      </c>
      <c r="AY351" s="26" t="s">
        <v>105</v>
      </c>
      <c r="AZ351" s="26" t="s">
        <v>80</v>
      </c>
      <c r="BA351" s="26" t="s">
        <v>84</v>
      </c>
      <c r="BB351" s="26" t="s">
        <v>106</v>
      </c>
      <c r="BC351" s="26" t="str">
        <f t="shared" si="111"/>
        <v>F</v>
      </c>
      <c r="BD351" s="26" t="str">
        <f t="shared" ca="1" si="112"/>
        <v>34 Th,8 Bln,16 Hr</v>
      </c>
      <c r="BE351" s="29">
        <f t="shared" ca="1" si="113"/>
        <v>34</v>
      </c>
      <c r="BF351" s="29">
        <f t="shared" ca="1" si="114"/>
        <v>8</v>
      </c>
      <c r="BG351" s="29">
        <f t="shared" ca="1" si="115"/>
        <v>16</v>
      </c>
      <c r="BH351" s="26" t="str">
        <f t="shared" ca="1" si="116"/>
        <v>7 Th,10 Bln,17 Hr</v>
      </c>
      <c r="BI351" s="24">
        <f t="shared" ca="1" si="117"/>
        <v>7</v>
      </c>
      <c r="BJ351" s="24">
        <f t="shared" ca="1" si="118"/>
        <v>10</v>
      </c>
      <c r="BK351" s="26" t="str">
        <f t="shared" ca="1" si="119"/>
        <v>6 Th,9 Bln,23 Hr</v>
      </c>
      <c r="BL351" s="4" t="str">
        <f>VLOOKUP(C351,[1]dbase!$C$3:$AW$827,38,FALSE)</f>
        <v>-</v>
      </c>
    </row>
    <row r="352" spans="1:64" x14ac:dyDescent="0.25">
      <c r="A352" s="24">
        <f t="shared" si="100"/>
        <v>349</v>
      </c>
      <c r="B352" s="31" t="s">
        <v>1618</v>
      </c>
      <c r="C352" s="24">
        <v>686265</v>
      </c>
      <c r="D352" s="24" t="s">
        <v>527</v>
      </c>
      <c r="E352" s="26">
        <v>25144</v>
      </c>
      <c r="F352" s="24" t="s">
        <v>65</v>
      </c>
      <c r="G352" s="24" t="s">
        <v>66</v>
      </c>
      <c r="H352" s="24" t="s">
        <v>67</v>
      </c>
      <c r="I352" s="24" t="s">
        <v>1619</v>
      </c>
      <c r="J352" s="27" t="s">
        <v>1620</v>
      </c>
      <c r="K352" s="24"/>
      <c r="L352" s="24"/>
      <c r="M352" s="24" t="s">
        <v>70</v>
      </c>
      <c r="N352" s="24" t="s">
        <v>1621</v>
      </c>
      <c r="O352" s="24"/>
      <c r="P352" s="24" t="s">
        <v>80</v>
      </c>
      <c r="Q352" s="26">
        <v>43374</v>
      </c>
      <c r="R352" s="26">
        <v>43374</v>
      </c>
      <c r="S352" s="26" t="s">
        <v>90</v>
      </c>
      <c r="T352" s="28" t="s">
        <v>1622</v>
      </c>
      <c r="U352" s="28" t="s">
        <v>1622</v>
      </c>
      <c r="V352" s="26">
        <v>44105</v>
      </c>
      <c r="W352" s="28" t="s">
        <v>374</v>
      </c>
      <c r="X352" s="28" t="s">
        <v>207</v>
      </c>
      <c r="Y352" s="26" t="s">
        <v>78</v>
      </c>
      <c r="Z352" s="29">
        <v>5</v>
      </c>
      <c r="AA352" s="29">
        <v>4</v>
      </c>
      <c r="AB352" s="26">
        <v>44424</v>
      </c>
      <c r="AC352" s="30">
        <v>6900000</v>
      </c>
      <c r="AD352" s="30">
        <v>766667</v>
      </c>
      <c r="AE352" s="30">
        <v>0</v>
      </c>
      <c r="AF352" s="30">
        <v>1258057.4999999991</v>
      </c>
      <c r="AG352" s="30">
        <f t="shared" si="101"/>
        <v>1258057.4999999991</v>
      </c>
      <c r="AH352" s="30">
        <v>0</v>
      </c>
      <c r="AI352" s="30">
        <f t="shared" si="102"/>
        <v>8924724.5</v>
      </c>
      <c r="AJ352" s="30">
        <f t="shared" si="103"/>
        <v>5175000</v>
      </c>
      <c r="AK352" s="30">
        <f t="shared" si="104"/>
        <v>575000.25</v>
      </c>
      <c r="AL352" s="30">
        <f t="shared" si="105"/>
        <v>0</v>
      </c>
      <c r="AM352" s="30">
        <f t="shared" si="106"/>
        <v>1258057.4999999991</v>
      </c>
      <c r="AN352" s="30">
        <f t="shared" si="107"/>
        <v>1258057.4999999991</v>
      </c>
      <c r="AO352" s="30">
        <f t="shared" si="108"/>
        <v>0</v>
      </c>
      <c r="AP352" s="30">
        <f t="shared" si="109"/>
        <v>7008057.7499999991</v>
      </c>
      <c r="AQ352" s="30">
        <f t="shared" si="110"/>
        <v>0</v>
      </c>
      <c r="AR352" s="26" t="s">
        <v>79</v>
      </c>
      <c r="AS352" s="26" t="s">
        <v>80</v>
      </c>
      <c r="AT352" s="26"/>
      <c r="AU352" s="26" t="s">
        <v>80</v>
      </c>
      <c r="AV352" s="26" t="s">
        <v>209</v>
      </c>
      <c r="AW352" s="26" t="s">
        <v>375</v>
      </c>
      <c r="AX352" s="26" t="s">
        <v>105</v>
      </c>
      <c r="AY352" s="26" t="s">
        <v>83</v>
      </c>
      <c r="AZ352" s="26" t="s">
        <v>80</v>
      </c>
      <c r="BA352" s="26" t="s">
        <v>84</v>
      </c>
      <c r="BB352" s="26" t="s">
        <v>106</v>
      </c>
      <c r="BC352" s="26" t="str">
        <f t="shared" si="111"/>
        <v>F</v>
      </c>
      <c r="BD352" s="26" t="str">
        <f t="shared" ca="1" si="112"/>
        <v>54 Th,0 Bln,22 Hr</v>
      </c>
      <c r="BE352" s="29">
        <f t="shared" ca="1" si="113"/>
        <v>54</v>
      </c>
      <c r="BF352" s="29">
        <f t="shared" ca="1" si="114"/>
        <v>0</v>
      </c>
      <c r="BG352" s="29">
        <f t="shared" ca="1" si="115"/>
        <v>22</v>
      </c>
      <c r="BH352" s="26" t="str">
        <f t="shared" ca="1" si="116"/>
        <v>4 Th,1 Bln,23 Hr</v>
      </c>
      <c r="BI352" s="24">
        <f t="shared" ca="1" si="117"/>
        <v>4</v>
      </c>
      <c r="BJ352" s="24">
        <f t="shared" ca="1" si="118"/>
        <v>1</v>
      </c>
      <c r="BK352" s="26" t="str">
        <f t="shared" ca="1" si="119"/>
        <v>4 Th,1 Bln,23 Hr</v>
      </c>
      <c r="BL352" s="4" t="str">
        <f>VLOOKUP(C352,[1]dbase!$C$3:$AW$827,38,FALSE)</f>
        <v>-</v>
      </c>
    </row>
    <row r="353" spans="1:64" x14ac:dyDescent="0.25">
      <c r="A353" s="24">
        <f t="shared" si="100"/>
        <v>350</v>
      </c>
      <c r="B353" s="31" t="s">
        <v>1623</v>
      </c>
      <c r="C353" s="24">
        <v>876150</v>
      </c>
      <c r="D353" s="24" t="s">
        <v>160</v>
      </c>
      <c r="E353" s="26">
        <v>31968</v>
      </c>
      <c r="F353" s="24" t="s">
        <v>65</v>
      </c>
      <c r="G353" s="24" t="s">
        <v>66</v>
      </c>
      <c r="H353" s="24" t="s">
        <v>67</v>
      </c>
      <c r="I353" s="24" t="s">
        <v>1624</v>
      </c>
      <c r="J353" s="27" t="s">
        <v>1625</v>
      </c>
      <c r="K353" s="24"/>
      <c r="L353" s="24"/>
      <c r="M353" s="24" t="s">
        <v>109</v>
      </c>
      <c r="N353" s="24" t="s">
        <v>1626</v>
      </c>
      <c r="O353" s="24"/>
      <c r="P353" s="24" t="s">
        <v>80</v>
      </c>
      <c r="Q353" s="26">
        <v>43374</v>
      </c>
      <c r="R353" s="26">
        <v>43374</v>
      </c>
      <c r="S353" s="26" t="s">
        <v>90</v>
      </c>
      <c r="T353" s="28" t="s">
        <v>225</v>
      </c>
      <c r="U353" s="28" t="s">
        <v>225</v>
      </c>
      <c r="V353" s="26">
        <v>44105</v>
      </c>
      <c r="W353" s="28" t="s">
        <v>226</v>
      </c>
      <c r="X353" s="28" t="s">
        <v>207</v>
      </c>
      <c r="Y353" s="26" t="s">
        <v>78</v>
      </c>
      <c r="Z353" s="29">
        <v>6</v>
      </c>
      <c r="AA353" s="29">
        <v>1</v>
      </c>
      <c r="AB353" s="26">
        <v>44424</v>
      </c>
      <c r="AC353" s="30">
        <v>4500000</v>
      </c>
      <c r="AD353" s="30">
        <v>500000</v>
      </c>
      <c r="AE353" s="30">
        <v>0</v>
      </c>
      <c r="AF353" s="30">
        <v>592600</v>
      </c>
      <c r="AG353" s="30">
        <f t="shared" si="101"/>
        <v>592600</v>
      </c>
      <c r="AH353" s="30">
        <v>0</v>
      </c>
      <c r="AI353" s="30">
        <f t="shared" si="102"/>
        <v>5592600</v>
      </c>
      <c r="AJ353" s="30">
        <f t="shared" si="103"/>
        <v>3375000</v>
      </c>
      <c r="AK353" s="30">
        <f t="shared" si="104"/>
        <v>375000</v>
      </c>
      <c r="AL353" s="30">
        <f t="shared" si="105"/>
        <v>0</v>
      </c>
      <c r="AM353" s="30">
        <f t="shared" si="106"/>
        <v>592600</v>
      </c>
      <c r="AN353" s="30">
        <f t="shared" si="107"/>
        <v>592600</v>
      </c>
      <c r="AO353" s="30">
        <f t="shared" si="108"/>
        <v>0</v>
      </c>
      <c r="AP353" s="30">
        <f t="shared" si="109"/>
        <v>4342600</v>
      </c>
      <c r="AQ353" s="30">
        <f t="shared" si="110"/>
        <v>29500</v>
      </c>
      <c r="AR353" s="26" t="s">
        <v>79</v>
      </c>
      <c r="AS353" s="26" t="s">
        <v>80</v>
      </c>
      <c r="AT353" s="26"/>
      <c r="AU353" s="26" t="s">
        <v>80</v>
      </c>
      <c r="AV353" s="26" t="s">
        <v>209</v>
      </c>
      <c r="AW353" s="26" t="s">
        <v>210</v>
      </c>
      <c r="AX353" s="26" t="s">
        <v>83</v>
      </c>
      <c r="AY353" s="26" t="s">
        <v>83</v>
      </c>
      <c r="AZ353" s="26" t="s">
        <v>80</v>
      </c>
      <c r="BA353" s="26" t="s">
        <v>84</v>
      </c>
      <c r="BB353" s="26" t="s">
        <v>85</v>
      </c>
      <c r="BC353" s="26" t="str">
        <f t="shared" si="111"/>
        <v>C</v>
      </c>
      <c r="BD353" s="26" t="str">
        <f t="shared" ca="1" si="112"/>
        <v>35 Th,4 Bln,14 Hr</v>
      </c>
      <c r="BE353" s="29">
        <f t="shared" ca="1" si="113"/>
        <v>35</v>
      </c>
      <c r="BF353" s="29">
        <f t="shared" ca="1" si="114"/>
        <v>4</v>
      </c>
      <c r="BG353" s="29">
        <f t="shared" ca="1" si="115"/>
        <v>14</v>
      </c>
      <c r="BH353" s="26" t="str">
        <f t="shared" ca="1" si="116"/>
        <v>4 Th,1 Bln,23 Hr</v>
      </c>
      <c r="BI353" s="24">
        <f t="shared" ca="1" si="117"/>
        <v>4</v>
      </c>
      <c r="BJ353" s="24">
        <f t="shared" ca="1" si="118"/>
        <v>1</v>
      </c>
      <c r="BK353" s="26" t="str">
        <f t="shared" ca="1" si="119"/>
        <v>4 Th,1 Bln,23 Hr</v>
      </c>
      <c r="BL353" s="4" t="str">
        <f>VLOOKUP(C353,[1]dbase!$C$3:$AW$827,38,FALSE)</f>
        <v>-</v>
      </c>
    </row>
    <row r="354" spans="1:64" x14ac:dyDescent="0.25">
      <c r="A354" s="24">
        <f t="shared" si="100"/>
        <v>351</v>
      </c>
      <c r="B354" s="31" t="s">
        <v>1627</v>
      </c>
      <c r="C354" s="24">
        <v>945809</v>
      </c>
      <c r="D354" s="24" t="s">
        <v>354</v>
      </c>
      <c r="E354" s="26">
        <v>34476</v>
      </c>
      <c r="F354" s="24" t="s">
        <v>167</v>
      </c>
      <c r="G354" s="24" t="s">
        <v>66</v>
      </c>
      <c r="H354" s="24" t="s">
        <v>150</v>
      </c>
      <c r="I354" s="24" t="s">
        <v>1628</v>
      </c>
      <c r="J354" s="27" t="s">
        <v>1629</v>
      </c>
      <c r="K354" s="24"/>
      <c r="L354" s="24" t="s">
        <v>1630</v>
      </c>
      <c r="M354" s="24" t="s">
        <v>136</v>
      </c>
      <c r="N354" s="24" t="s">
        <v>152</v>
      </c>
      <c r="O354" s="24" t="s">
        <v>72</v>
      </c>
      <c r="P354" s="24">
        <v>2015</v>
      </c>
      <c r="Q354" s="26">
        <v>43313</v>
      </c>
      <c r="R354" s="26">
        <v>43525</v>
      </c>
      <c r="S354" s="26" t="s">
        <v>90</v>
      </c>
      <c r="T354" s="28" t="s">
        <v>1631</v>
      </c>
      <c r="U354" s="28" t="s">
        <v>1631</v>
      </c>
      <c r="V354" s="26">
        <v>44410</v>
      </c>
      <c r="W354" s="28" t="s">
        <v>434</v>
      </c>
      <c r="X354" s="28" t="s">
        <v>113</v>
      </c>
      <c r="Y354" s="26" t="s">
        <v>78</v>
      </c>
      <c r="Z354" s="29">
        <v>5</v>
      </c>
      <c r="AA354" s="29">
        <v>3</v>
      </c>
      <c r="AB354" s="26">
        <v>44424</v>
      </c>
      <c r="AC354" s="30">
        <v>5900000</v>
      </c>
      <c r="AD354" s="30">
        <v>655556</v>
      </c>
      <c r="AE354" s="30">
        <v>-36030.555555555969</v>
      </c>
      <c r="AF354" s="30">
        <v>596850</v>
      </c>
      <c r="AG354" s="30">
        <f t="shared" si="101"/>
        <v>560819.44444444403</v>
      </c>
      <c r="AH354" s="30">
        <v>0</v>
      </c>
      <c r="AI354" s="30">
        <f t="shared" si="102"/>
        <v>7116375.444444444</v>
      </c>
      <c r="AJ354" s="30">
        <f t="shared" si="103"/>
        <v>2950000</v>
      </c>
      <c r="AK354" s="30">
        <f t="shared" si="104"/>
        <v>0</v>
      </c>
      <c r="AL354" s="30">
        <f t="shared" si="105"/>
        <v>0</v>
      </c>
      <c r="AM354" s="30">
        <f t="shared" si="106"/>
        <v>0</v>
      </c>
      <c r="AN354" s="30">
        <f t="shared" si="107"/>
        <v>0</v>
      </c>
      <c r="AO354" s="30">
        <f t="shared" si="108"/>
        <v>0</v>
      </c>
      <c r="AP354" s="30">
        <f t="shared" si="109"/>
        <v>2950000</v>
      </c>
      <c r="AQ354" s="30">
        <f t="shared" si="110"/>
        <v>1422100</v>
      </c>
      <c r="AR354" s="26" t="s">
        <v>79</v>
      </c>
      <c r="AS354" s="26" t="s">
        <v>114</v>
      </c>
      <c r="AT354" s="24" t="s">
        <v>172</v>
      </c>
      <c r="AU354" s="26">
        <v>44433</v>
      </c>
      <c r="AV354" s="26" t="s">
        <v>116</v>
      </c>
      <c r="AW354" s="26" t="s">
        <v>95</v>
      </c>
      <c r="AX354" s="26" t="s">
        <v>83</v>
      </c>
      <c r="AY354" s="26" t="s">
        <v>83</v>
      </c>
      <c r="AZ354" s="26" t="s">
        <v>80</v>
      </c>
      <c r="BA354" s="26" t="s">
        <v>84</v>
      </c>
      <c r="BB354" s="26" t="s">
        <v>85</v>
      </c>
      <c r="BC354" s="26" t="str">
        <f t="shared" si="111"/>
        <v>D</v>
      </c>
      <c r="BD354" s="26" t="str">
        <f t="shared" ca="1" si="112"/>
        <v>28 Th,6 Bln,2 Hr</v>
      </c>
      <c r="BE354" s="29">
        <f t="shared" ca="1" si="113"/>
        <v>28</v>
      </c>
      <c r="BF354" s="29">
        <f t="shared" ca="1" si="114"/>
        <v>6</v>
      </c>
      <c r="BG354" s="29">
        <f t="shared" ca="1" si="115"/>
        <v>2</v>
      </c>
      <c r="BH354" s="26" t="str">
        <f t="shared" ca="1" si="116"/>
        <v>4 Th,3 Bln,23 Hr</v>
      </c>
      <c r="BI354" s="24">
        <f t="shared" ca="1" si="117"/>
        <v>4</v>
      </c>
      <c r="BJ354" s="24">
        <f t="shared" ca="1" si="118"/>
        <v>3</v>
      </c>
      <c r="BK354" s="26" t="str">
        <f t="shared" ca="1" si="119"/>
        <v>3 Th,8 Bln,23 Hr</v>
      </c>
      <c r="BL354" s="4" t="str">
        <f>VLOOKUP(C354,[1]dbase!$C$3:$AW$827,38,FALSE)</f>
        <v>H</v>
      </c>
    </row>
    <row r="355" spans="1:64" x14ac:dyDescent="0.25">
      <c r="A355" s="24">
        <f t="shared" si="100"/>
        <v>352</v>
      </c>
      <c r="B355" s="31" t="s">
        <v>1632</v>
      </c>
      <c r="C355" s="24">
        <v>716163</v>
      </c>
      <c r="D355" s="24" t="s">
        <v>1633</v>
      </c>
      <c r="E355" s="26">
        <v>26261</v>
      </c>
      <c r="F355" s="24" t="s">
        <v>65</v>
      </c>
      <c r="G355" s="24" t="s">
        <v>532</v>
      </c>
      <c r="H355" s="24" t="s">
        <v>133</v>
      </c>
      <c r="I355" s="24" t="s">
        <v>1634</v>
      </c>
      <c r="J355" s="27"/>
      <c r="K355" s="24"/>
      <c r="L355" s="24"/>
      <c r="M355" s="24" t="s">
        <v>99</v>
      </c>
      <c r="N355" s="24" t="s">
        <v>446</v>
      </c>
      <c r="O355" s="24"/>
      <c r="P355" s="24" t="s">
        <v>80</v>
      </c>
      <c r="Q355" s="26">
        <v>43374</v>
      </c>
      <c r="R355" s="26">
        <v>43374</v>
      </c>
      <c r="S355" s="26" t="s">
        <v>90</v>
      </c>
      <c r="T355" s="28" t="s">
        <v>1635</v>
      </c>
      <c r="U355" s="28" t="s">
        <v>1635</v>
      </c>
      <c r="V355" s="26">
        <v>44105</v>
      </c>
      <c r="W355" s="28" t="s">
        <v>495</v>
      </c>
      <c r="X355" s="28" t="s">
        <v>207</v>
      </c>
      <c r="Y355" s="26" t="s">
        <v>78</v>
      </c>
      <c r="Z355" s="29">
        <v>6</v>
      </c>
      <c r="AA355" s="29">
        <v>2</v>
      </c>
      <c r="AB355" s="26">
        <v>44424</v>
      </c>
      <c r="AC355" s="30">
        <v>4900000</v>
      </c>
      <c r="AD355" s="30">
        <v>544444</v>
      </c>
      <c r="AE355" s="30">
        <v>0</v>
      </c>
      <c r="AF355" s="30">
        <v>772555.55555555597</v>
      </c>
      <c r="AG355" s="30">
        <f t="shared" si="101"/>
        <v>772555.55555555597</v>
      </c>
      <c r="AH355" s="30">
        <v>0</v>
      </c>
      <c r="AI355" s="30">
        <f t="shared" si="102"/>
        <v>6216999.555555556</v>
      </c>
      <c r="AJ355" s="30">
        <f t="shared" si="103"/>
        <v>2450000</v>
      </c>
      <c r="AK355" s="30">
        <f t="shared" si="104"/>
        <v>0</v>
      </c>
      <c r="AL355" s="30">
        <f t="shared" si="105"/>
        <v>0</v>
      </c>
      <c r="AM355" s="30">
        <f t="shared" si="106"/>
        <v>0</v>
      </c>
      <c r="AN355" s="30">
        <f t="shared" si="107"/>
        <v>0</v>
      </c>
      <c r="AO355" s="30">
        <f t="shared" si="108"/>
        <v>0</v>
      </c>
      <c r="AP355" s="30">
        <f t="shared" si="109"/>
        <v>2450000</v>
      </c>
      <c r="AQ355" s="30">
        <f t="shared" si="110"/>
        <v>1922100</v>
      </c>
      <c r="AR355" s="26" t="s">
        <v>79</v>
      </c>
      <c r="AS355" s="26" t="s">
        <v>114</v>
      </c>
      <c r="AT355" s="24" t="s">
        <v>172</v>
      </c>
      <c r="AU355" s="26">
        <v>44433</v>
      </c>
      <c r="AV355" s="26" t="s">
        <v>209</v>
      </c>
      <c r="AW355" s="26" t="s">
        <v>210</v>
      </c>
      <c r="AX355" s="26" t="s">
        <v>83</v>
      </c>
      <c r="AY355" s="26" t="s">
        <v>83</v>
      </c>
      <c r="AZ355" s="26" t="s">
        <v>80</v>
      </c>
      <c r="BA355" s="26" t="s">
        <v>84</v>
      </c>
      <c r="BB355" s="26" t="s">
        <v>85</v>
      </c>
      <c r="BC355" s="26" t="str">
        <f t="shared" si="111"/>
        <v>C</v>
      </c>
      <c r="BD355" s="26" t="str">
        <f t="shared" ca="1" si="112"/>
        <v>51 Th,0 Bln,0 Hr</v>
      </c>
      <c r="BE355" s="29">
        <f t="shared" ca="1" si="113"/>
        <v>51</v>
      </c>
      <c r="BF355" s="29">
        <f t="shared" ca="1" si="114"/>
        <v>0</v>
      </c>
      <c r="BG355" s="29">
        <f t="shared" ca="1" si="115"/>
        <v>0</v>
      </c>
      <c r="BH355" s="26" t="str">
        <f t="shared" ca="1" si="116"/>
        <v>4 Th,1 Bln,23 Hr</v>
      </c>
      <c r="BI355" s="24">
        <f t="shared" ca="1" si="117"/>
        <v>4</v>
      </c>
      <c r="BJ355" s="24">
        <f t="shared" ca="1" si="118"/>
        <v>1</v>
      </c>
      <c r="BK355" s="26" t="str">
        <f t="shared" ca="1" si="119"/>
        <v>4 Th,1 Bln,23 Hr</v>
      </c>
      <c r="BL355" s="4" t="str">
        <f>VLOOKUP(C355,[1]dbase!$C$3:$AW$827,38,FALSE)</f>
        <v>H</v>
      </c>
    </row>
    <row r="356" spans="1:64" x14ac:dyDescent="0.25">
      <c r="A356" s="24">
        <f t="shared" si="100"/>
        <v>353</v>
      </c>
      <c r="B356" s="31" t="s">
        <v>1636</v>
      </c>
      <c r="C356" s="24">
        <v>856117</v>
      </c>
      <c r="D356" s="24" t="s">
        <v>174</v>
      </c>
      <c r="E356" s="26">
        <v>31076</v>
      </c>
      <c r="F356" s="24" t="s">
        <v>65</v>
      </c>
      <c r="G356" s="24" t="s">
        <v>66</v>
      </c>
      <c r="H356" s="24" t="s">
        <v>228</v>
      </c>
      <c r="I356" s="24" t="s">
        <v>1637</v>
      </c>
      <c r="J356" s="27" t="s">
        <v>1638</v>
      </c>
      <c r="K356" s="24"/>
      <c r="L356" s="24"/>
      <c r="M356" s="24" t="s">
        <v>109</v>
      </c>
      <c r="N356" s="24" t="s">
        <v>667</v>
      </c>
      <c r="O356" s="24"/>
      <c r="P356" s="24" t="s">
        <v>80</v>
      </c>
      <c r="Q356" s="26">
        <v>43374</v>
      </c>
      <c r="R356" s="26">
        <v>43374</v>
      </c>
      <c r="S356" s="26" t="s">
        <v>90</v>
      </c>
      <c r="T356" s="28" t="s">
        <v>138</v>
      </c>
      <c r="U356" s="28" t="s">
        <v>138</v>
      </c>
      <c r="V356" s="26">
        <v>44105</v>
      </c>
      <c r="W356" s="28" t="s">
        <v>430</v>
      </c>
      <c r="X356" s="28" t="s">
        <v>140</v>
      </c>
      <c r="Y356" s="26" t="s">
        <v>78</v>
      </c>
      <c r="Z356" s="29">
        <v>6</v>
      </c>
      <c r="AA356" s="29">
        <v>1</v>
      </c>
      <c r="AB356" s="26">
        <v>44424</v>
      </c>
      <c r="AC356" s="30">
        <v>4500000</v>
      </c>
      <c r="AD356" s="30">
        <v>500000</v>
      </c>
      <c r="AE356" s="30">
        <v>0</v>
      </c>
      <c r="AF356" s="30">
        <v>69400</v>
      </c>
      <c r="AG356" s="30">
        <f t="shared" si="101"/>
        <v>69400</v>
      </c>
      <c r="AH356" s="30">
        <v>0</v>
      </c>
      <c r="AI356" s="30">
        <f t="shared" si="102"/>
        <v>5069400</v>
      </c>
      <c r="AJ356" s="30">
        <f t="shared" si="103"/>
        <v>2250000</v>
      </c>
      <c r="AK356" s="30">
        <f t="shared" si="104"/>
        <v>0</v>
      </c>
      <c r="AL356" s="30">
        <f t="shared" si="105"/>
        <v>0</v>
      </c>
      <c r="AM356" s="30">
        <f t="shared" si="106"/>
        <v>0</v>
      </c>
      <c r="AN356" s="30">
        <f t="shared" si="107"/>
        <v>0</v>
      </c>
      <c r="AO356" s="30">
        <f t="shared" si="108"/>
        <v>0</v>
      </c>
      <c r="AP356" s="30">
        <f t="shared" si="109"/>
        <v>2250000</v>
      </c>
      <c r="AQ356" s="30">
        <f t="shared" si="110"/>
        <v>2122100</v>
      </c>
      <c r="AR356" s="26" t="s">
        <v>79</v>
      </c>
      <c r="AS356" s="26" t="s">
        <v>114</v>
      </c>
      <c r="AT356" s="24" t="s">
        <v>172</v>
      </c>
      <c r="AU356" s="26">
        <v>44433</v>
      </c>
      <c r="AV356" s="26" t="s">
        <v>141</v>
      </c>
      <c r="AW356" s="26" t="s">
        <v>80</v>
      </c>
      <c r="AX356" s="26" t="s">
        <v>82</v>
      </c>
      <c r="AY356" s="26" t="s">
        <v>82</v>
      </c>
      <c r="AZ356" s="26" t="s">
        <v>80</v>
      </c>
      <c r="BA356" s="26" t="s">
        <v>84</v>
      </c>
      <c r="BB356" s="26" t="s">
        <v>85</v>
      </c>
      <c r="BC356" s="26" t="str">
        <f t="shared" si="111"/>
        <v>C</v>
      </c>
      <c r="BD356" s="26" t="str">
        <f t="shared" ca="1" si="112"/>
        <v>37 Th,9 Bln,26 Hr</v>
      </c>
      <c r="BE356" s="29">
        <f t="shared" ca="1" si="113"/>
        <v>37</v>
      </c>
      <c r="BF356" s="29">
        <f t="shared" ca="1" si="114"/>
        <v>9</v>
      </c>
      <c r="BG356" s="29">
        <f t="shared" ca="1" si="115"/>
        <v>26</v>
      </c>
      <c r="BH356" s="26" t="str">
        <f t="shared" ca="1" si="116"/>
        <v>4 Th,1 Bln,23 Hr</v>
      </c>
      <c r="BI356" s="24">
        <f t="shared" ca="1" si="117"/>
        <v>4</v>
      </c>
      <c r="BJ356" s="24">
        <f t="shared" ca="1" si="118"/>
        <v>1</v>
      </c>
      <c r="BK356" s="26" t="str">
        <f t="shared" ca="1" si="119"/>
        <v>4 Th,1 Bln,23 Hr</v>
      </c>
      <c r="BL356" s="4" t="str">
        <f>VLOOKUP(C356,[1]dbase!$C$3:$AW$827,38,FALSE)</f>
        <v>H</v>
      </c>
    </row>
    <row r="357" spans="1:64" x14ac:dyDescent="0.25">
      <c r="A357" s="24">
        <f t="shared" si="100"/>
        <v>354</v>
      </c>
      <c r="B357" s="31" t="s">
        <v>1639</v>
      </c>
      <c r="C357" s="24">
        <v>885724</v>
      </c>
      <c r="D357" s="24" t="s">
        <v>87</v>
      </c>
      <c r="E357" s="26">
        <v>32244</v>
      </c>
      <c r="F357" s="24" t="s">
        <v>65</v>
      </c>
      <c r="G357" s="24" t="s">
        <v>66</v>
      </c>
      <c r="H357" s="24" t="s">
        <v>228</v>
      </c>
      <c r="I357" s="24" t="s">
        <v>1640</v>
      </c>
      <c r="J357" s="27"/>
      <c r="K357" s="24"/>
      <c r="L357" s="24"/>
      <c r="M357" s="24" t="s">
        <v>136</v>
      </c>
      <c r="N357" s="24" t="s">
        <v>152</v>
      </c>
      <c r="O357" s="24"/>
      <c r="P357" s="24" t="s">
        <v>80</v>
      </c>
      <c r="Q357" s="26">
        <v>42888</v>
      </c>
      <c r="R357" s="26">
        <v>43116</v>
      </c>
      <c r="S357" s="26" t="s">
        <v>90</v>
      </c>
      <c r="T357" s="28" t="s">
        <v>1641</v>
      </c>
      <c r="U357" s="28" t="s">
        <v>1641</v>
      </c>
      <c r="V357" s="26" t="s">
        <v>80</v>
      </c>
      <c r="W357" s="28" t="s">
        <v>334</v>
      </c>
      <c r="X357" s="28" t="s">
        <v>93</v>
      </c>
      <c r="Y357" s="26" t="s">
        <v>78</v>
      </c>
      <c r="Z357" s="29">
        <v>5</v>
      </c>
      <c r="AA357" s="29">
        <v>3</v>
      </c>
      <c r="AB357" s="26">
        <v>44424</v>
      </c>
      <c r="AC357" s="30">
        <v>5900000</v>
      </c>
      <c r="AD357" s="30">
        <v>655556</v>
      </c>
      <c r="AE357" s="30">
        <v>200969.44444444403</v>
      </c>
      <c r="AF357" s="30">
        <v>566950</v>
      </c>
      <c r="AG357" s="30">
        <f t="shared" si="101"/>
        <v>767919.44444444403</v>
      </c>
      <c r="AH357" s="30">
        <v>0</v>
      </c>
      <c r="AI357" s="30">
        <f t="shared" si="102"/>
        <v>7323475.444444444</v>
      </c>
      <c r="AJ357" s="30">
        <f t="shared" si="103"/>
        <v>4425000</v>
      </c>
      <c r="AK357" s="30">
        <f t="shared" si="104"/>
        <v>491667</v>
      </c>
      <c r="AL357" s="30">
        <f t="shared" si="105"/>
        <v>200969.44444444403</v>
      </c>
      <c r="AM357" s="30">
        <f t="shared" si="106"/>
        <v>566950</v>
      </c>
      <c r="AN357" s="30">
        <f t="shared" si="107"/>
        <v>767919.44444444403</v>
      </c>
      <c r="AO357" s="30">
        <f t="shared" si="108"/>
        <v>0</v>
      </c>
      <c r="AP357" s="30">
        <f t="shared" si="109"/>
        <v>5684586.444444444</v>
      </c>
      <c r="AQ357" s="30">
        <f t="shared" si="110"/>
        <v>0</v>
      </c>
      <c r="AR357" s="26" t="s">
        <v>79</v>
      </c>
      <c r="AS357" s="26" t="s">
        <v>80</v>
      </c>
      <c r="AT357" s="26"/>
      <c r="AU357" s="26" t="s">
        <v>80</v>
      </c>
      <c r="AV357" s="26" t="s">
        <v>94</v>
      </c>
      <c r="AW357" s="26" t="s">
        <v>210</v>
      </c>
      <c r="AX357" s="26" t="s">
        <v>83</v>
      </c>
      <c r="AY357" s="26" t="s">
        <v>83</v>
      </c>
      <c r="AZ357" s="26" t="s">
        <v>80</v>
      </c>
      <c r="BA357" s="26" t="s">
        <v>84</v>
      </c>
      <c r="BB357" s="26" t="s">
        <v>85</v>
      </c>
      <c r="BC357" s="26" t="str">
        <f t="shared" si="111"/>
        <v>D</v>
      </c>
      <c r="BD357" s="26" t="str">
        <f t="shared" ca="1" si="112"/>
        <v>34 Th,7 Bln,13 Hr</v>
      </c>
      <c r="BE357" s="29">
        <f t="shared" ca="1" si="113"/>
        <v>34</v>
      </c>
      <c r="BF357" s="29">
        <f t="shared" ca="1" si="114"/>
        <v>7</v>
      </c>
      <c r="BG357" s="29">
        <f t="shared" ca="1" si="115"/>
        <v>13</v>
      </c>
      <c r="BH357" s="26" t="str">
        <f t="shared" ca="1" si="116"/>
        <v>5 Th,5 Bln,22 Hr</v>
      </c>
      <c r="BI357" s="24">
        <f t="shared" ca="1" si="117"/>
        <v>5</v>
      </c>
      <c r="BJ357" s="24">
        <f t="shared" ca="1" si="118"/>
        <v>5</v>
      </c>
      <c r="BK357" s="26" t="str">
        <f t="shared" ca="1" si="119"/>
        <v>4 Th,10 Bln,8 Hr</v>
      </c>
      <c r="BL357" s="4" t="str">
        <f>VLOOKUP(C357,[1]dbase!$C$3:$AW$827,38,FALSE)</f>
        <v>-</v>
      </c>
    </row>
    <row r="358" spans="1:64" x14ac:dyDescent="0.25">
      <c r="A358" s="24">
        <f t="shared" si="100"/>
        <v>355</v>
      </c>
      <c r="B358" s="31" t="s">
        <v>1642</v>
      </c>
      <c r="C358" s="24">
        <v>716096</v>
      </c>
      <c r="D358" s="24" t="s">
        <v>365</v>
      </c>
      <c r="E358" s="26">
        <v>26042</v>
      </c>
      <c r="F358" s="24" t="s">
        <v>65</v>
      </c>
      <c r="G358" s="24" t="s">
        <v>66</v>
      </c>
      <c r="H358" s="24" t="s">
        <v>133</v>
      </c>
      <c r="I358" s="24" t="s">
        <v>1643</v>
      </c>
      <c r="J358" s="27" t="s">
        <v>1644</v>
      </c>
      <c r="K358" s="24"/>
      <c r="L358" s="24"/>
      <c r="M358" s="24" t="s">
        <v>109</v>
      </c>
      <c r="N358" s="24" t="s">
        <v>80</v>
      </c>
      <c r="O358" s="24"/>
      <c r="P358" s="24" t="s">
        <v>80</v>
      </c>
      <c r="Q358" s="26">
        <v>43374</v>
      </c>
      <c r="R358" s="26">
        <v>43374</v>
      </c>
      <c r="S358" s="26" t="s">
        <v>90</v>
      </c>
      <c r="T358" s="28" t="s">
        <v>261</v>
      </c>
      <c r="U358" s="28" t="s">
        <v>261</v>
      </c>
      <c r="V358" s="26">
        <v>44105</v>
      </c>
      <c r="W358" s="28" t="s">
        <v>139</v>
      </c>
      <c r="X358" s="28" t="s">
        <v>140</v>
      </c>
      <c r="Y358" s="26" t="s">
        <v>78</v>
      </c>
      <c r="Z358" s="29">
        <v>6</v>
      </c>
      <c r="AA358" s="29">
        <v>2</v>
      </c>
      <c r="AB358" s="26">
        <v>44424</v>
      </c>
      <c r="AC358" s="30">
        <v>4900000</v>
      </c>
      <c r="AD358" s="30">
        <v>544444</v>
      </c>
      <c r="AE358" s="30">
        <v>0</v>
      </c>
      <c r="AF358" s="30">
        <v>373955.55555555597</v>
      </c>
      <c r="AG358" s="30">
        <f t="shared" si="101"/>
        <v>373955.55555555597</v>
      </c>
      <c r="AH358" s="30">
        <v>0</v>
      </c>
      <c r="AI358" s="30">
        <f t="shared" si="102"/>
        <v>5818399.555555556</v>
      </c>
      <c r="AJ358" s="30">
        <f t="shared" si="103"/>
        <v>2450000</v>
      </c>
      <c r="AK358" s="30">
        <f t="shared" si="104"/>
        <v>0</v>
      </c>
      <c r="AL358" s="30">
        <f t="shared" si="105"/>
        <v>0</v>
      </c>
      <c r="AM358" s="30">
        <f t="shared" si="106"/>
        <v>0</v>
      </c>
      <c r="AN358" s="30">
        <f t="shared" si="107"/>
        <v>0</v>
      </c>
      <c r="AO358" s="30">
        <f t="shared" si="108"/>
        <v>0</v>
      </c>
      <c r="AP358" s="30">
        <f t="shared" si="109"/>
        <v>2450000</v>
      </c>
      <c r="AQ358" s="30">
        <f t="shared" si="110"/>
        <v>1922100</v>
      </c>
      <c r="AR358" s="26" t="s">
        <v>79</v>
      </c>
      <c r="AS358" s="26" t="s">
        <v>114</v>
      </c>
      <c r="AT358" s="26" t="s">
        <v>115</v>
      </c>
      <c r="AU358" s="26">
        <v>44562</v>
      </c>
      <c r="AV358" s="26" t="s">
        <v>141</v>
      </c>
      <c r="AW358" s="26" t="s">
        <v>80</v>
      </c>
      <c r="AX358" s="26" t="s">
        <v>82</v>
      </c>
      <c r="AY358" s="26" t="s">
        <v>82</v>
      </c>
      <c r="AZ358" s="26" t="s">
        <v>80</v>
      </c>
      <c r="BA358" s="26" t="s">
        <v>84</v>
      </c>
      <c r="BB358" s="26" t="s">
        <v>85</v>
      </c>
      <c r="BC358" s="26" t="str">
        <f t="shared" si="111"/>
        <v>C</v>
      </c>
      <c r="BD358" s="26" t="str">
        <f t="shared" ca="1" si="112"/>
        <v>51 Th,7 Bln,5 Hr</v>
      </c>
      <c r="BE358" s="29">
        <f t="shared" ca="1" si="113"/>
        <v>51</v>
      </c>
      <c r="BF358" s="29">
        <f t="shared" ca="1" si="114"/>
        <v>7</v>
      </c>
      <c r="BG358" s="29">
        <f t="shared" ca="1" si="115"/>
        <v>5</v>
      </c>
      <c r="BH358" s="26" t="str">
        <f t="shared" ca="1" si="116"/>
        <v>4 Th,1 Bln,23 Hr</v>
      </c>
      <c r="BI358" s="24">
        <f t="shared" ca="1" si="117"/>
        <v>4</v>
      </c>
      <c r="BJ358" s="24">
        <f t="shared" ca="1" si="118"/>
        <v>1</v>
      </c>
      <c r="BK358" s="26" t="str">
        <f t="shared" ca="1" si="119"/>
        <v>4 Th,1 Bln,23 Hr</v>
      </c>
      <c r="BL358" s="4" t="str">
        <f>VLOOKUP(C358,[1]dbase!$C$3:$AW$827,38,FALSE)</f>
        <v>H</v>
      </c>
    </row>
    <row r="359" spans="1:64" x14ac:dyDescent="0.25">
      <c r="A359" s="24">
        <f t="shared" si="100"/>
        <v>356</v>
      </c>
      <c r="B359" s="31" t="s">
        <v>1645</v>
      </c>
      <c r="C359" s="24">
        <v>695267</v>
      </c>
      <c r="D359" s="24" t="s">
        <v>500</v>
      </c>
      <c r="E359" s="26">
        <v>25383</v>
      </c>
      <c r="F359" s="24" t="s">
        <v>65</v>
      </c>
      <c r="G359" s="24" t="s">
        <v>66</v>
      </c>
      <c r="H359" s="24" t="s">
        <v>67</v>
      </c>
      <c r="I359" s="24" t="s">
        <v>1646</v>
      </c>
      <c r="J359" s="27"/>
      <c r="K359" s="24"/>
      <c r="L359" s="24"/>
      <c r="M359" s="24" t="s">
        <v>109</v>
      </c>
      <c r="N359" s="24" t="s">
        <v>120</v>
      </c>
      <c r="O359" s="24"/>
      <c r="P359" s="24">
        <v>1989</v>
      </c>
      <c r="Q359" s="26">
        <v>34425</v>
      </c>
      <c r="R359" s="26">
        <v>34790</v>
      </c>
      <c r="S359" s="26" t="s">
        <v>90</v>
      </c>
      <c r="T359" s="28" t="s">
        <v>1647</v>
      </c>
      <c r="U359" s="28" t="s">
        <v>1647</v>
      </c>
      <c r="V359" s="26" t="s">
        <v>80</v>
      </c>
      <c r="W359" s="28" t="s">
        <v>613</v>
      </c>
      <c r="X359" s="28" t="s">
        <v>123</v>
      </c>
      <c r="Y359" s="26" t="s">
        <v>78</v>
      </c>
      <c r="Z359" s="29">
        <v>6</v>
      </c>
      <c r="AA359" s="29">
        <v>3</v>
      </c>
      <c r="AB359" s="26">
        <v>44424</v>
      </c>
      <c r="AC359" s="30">
        <v>5900000</v>
      </c>
      <c r="AD359" s="30">
        <v>655556</v>
      </c>
      <c r="AE359" s="30">
        <v>298394.44444444403</v>
      </c>
      <c r="AF359" s="30">
        <v>152000</v>
      </c>
      <c r="AG359" s="30">
        <f t="shared" si="101"/>
        <v>450394.44444444403</v>
      </c>
      <c r="AH359" s="30">
        <v>0</v>
      </c>
      <c r="AI359" s="30">
        <f t="shared" si="102"/>
        <v>7005950.444444444</v>
      </c>
      <c r="AJ359" s="30">
        <f t="shared" si="103"/>
        <v>2950000</v>
      </c>
      <c r="AK359" s="30">
        <f t="shared" si="104"/>
        <v>0</v>
      </c>
      <c r="AL359" s="30">
        <f t="shared" si="105"/>
        <v>0</v>
      </c>
      <c r="AM359" s="30">
        <f t="shared" si="106"/>
        <v>0</v>
      </c>
      <c r="AN359" s="30">
        <f t="shared" si="107"/>
        <v>0</v>
      </c>
      <c r="AO359" s="30">
        <f t="shared" si="108"/>
        <v>0</v>
      </c>
      <c r="AP359" s="30">
        <f t="shared" si="109"/>
        <v>2950000</v>
      </c>
      <c r="AQ359" s="30">
        <f t="shared" si="110"/>
        <v>1422100</v>
      </c>
      <c r="AR359" s="26" t="s">
        <v>79</v>
      </c>
      <c r="AS359" s="26" t="s">
        <v>114</v>
      </c>
      <c r="AT359" s="24" t="s">
        <v>172</v>
      </c>
      <c r="AU359" s="26">
        <v>44433</v>
      </c>
      <c r="AV359" s="26" t="s">
        <v>124</v>
      </c>
      <c r="AW359" s="26" t="s">
        <v>80</v>
      </c>
      <c r="AX359" s="26" t="s">
        <v>82</v>
      </c>
      <c r="AY359" s="26" t="s">
        <v>82</v>
      </c>
      <c r="AZ359" s="26" t="s">
        <v>125</v>
      </c>
      <c r="BA359" s="26" t="s">
        <v>84</v>
      </c>
      <c r="BB359" s="26" t="s">
        <v>85</v>
      </c>
      <c r="BC359" s="26" t="str">
        <f t="shared" si="111"/>
        <v>C</v>
      </c>
      <c r="BD359" s="26" t="str">
        <f t="shared" ca="1" si="112"/>
        <v>53 Th,4 Bln,26 Hr</v>
      </c>
      <c r="BE359" s="29">
        <f t="shared" ca="1" si="113"/>
        <v>53</v>
      </c>
      <c r="BF359" s="29">
        <f t="shared" ca="1" si="114"/>
        <v>4</v>
      </c>
      <c r="BG359" s="29">
        <f t="shared" ca="1" si="115"/>
        <v>26</v>
      </c>
      <c r="BH359" s="26" t="str">
        <f t="shared" ca="1" si="116"/>
        <v>28 Th,7 Bln,23 Hr</v>
      </c>
      <c r="BI359" s="24">
        <f t="shared" ca="1" si="117"/>
        <v>28</v>
      </c>
      <c r="BJ359" s="24">
        <f t="shared" ca="1" si="118"/>
        <v>7</v>
      </c>
      <c r="BK359" s="26" t="str">
        <f t="shared" ca="1" si="119"/>
        <v>27 Th,7 Bln,23 Hr</v>
      </c>
      <c r="BL359" s="4" t="str">
        <f>VLOOKUP(C359,[1]dbase!$C$3:$AW$827,38,FALSE)</f>
        <v>H</v>
      </c>
    </row>
    <row r="360" spans="1:64" x14ac:dyDescent="0.25">
      <c r="A360" s="24">
        <f t="shared" si="100"/>
        <v>357</v>
      </c>
      <c r="B360" s="31" t="s">
        <v>1648</v>
      </c>
      <c r="C360" s="24">
        <v>715406</v>
      </c>
      <c r="D360" s="24" t="s">
        <v>87</v>
      </c>
      <c r="E360" s="26">
        <v>26135</v>
      </c>
      <c r="F360" s="24" t="s">
        <v>65</v>
      </c>
      <c r="G360" s="24" t="s">
        <v>66</v>
      </c>
      <c r="H360" s="24" t="s">
        <v>88</v>
      </c>
      <c r="I360" s="24" t="s">
        <v>1649</v>
      </c>
      <c r="J360" s="27" t="s">
        <v>1650</v>
      </c>
      <c r="K360" s="24"/>
      <c r="L360" s="24"/>
      <c r="M360" s="24" t="s">
        <v>70</v>
      </c>
      <c r="N360" s="24" t="s">
        <v>1651</v>
      </c>
      <c r="O360" s="24" t="s">
        <v>1652</v>
      </c>
      <c r="P360" s="24">
        <v>1991</v>
      </c>
      <c r="Q360" s="26">
        <v>34639</v>
      </c>
      <c r="R360" s="26">
        <v>35004</v>
      </c>
      <c r="S360" s="26" t="s">
        <v>90</v>
      </c>
      <c r="T360" s="28" t="s">
        <v>1653</v>
      </c>
      <c r="U360" s="28" t="s">
        <v>1653</v>
      </c>
      <c r="V360" s="26">
        <v>44562</v>
      </c>
      <c r="W360" s="28" t="s">
        <v>146</v>
      </c>
      <c r="X360" s="28" t="s">
        <v>146</v>
      </c>
      <c r="Y360" s="26" t="s">
        <v>78</v>
      </c>
      <c r="Z360" s="29">
        <v>2</v>
      </c>
      <c r="AA360" s="29">
        <v>6</v>
      </c>
      <c r="AB360" s="26">
        <v>44424</v>
      </c>
      <c r="AC360" s="30">
        <v>8900000</v>
      </c>
      <c r="AD360" s="30">
        <v>988889</v>
      </c>
      <c r="AE360" s="30">
        <v>1045911.1111111119</v>
      </c>
      <c r="AF360" s="30">
        <v>-530235</v>
      </c>
      <c r="AG360" s="30">
        <f t="shared" si="101"/>
        <v>515676.11111111194</v>
      </c>
      <c r="AH360" s="30">
        <v>3468750</v>
      </c>
      <c r="AI360" s="30">
        <f t="shared" si="102"/>
        <v>13873315.111111112</v>
      </c>
      <c r="AJ360" s="30">
        <f t="shared" si="103"/>
        <v>6675000</v>
      </c>
      <c r="AK360" s="30">
        <f t="shared" si="104"/>
        <v>741666.75</v>
      </c>
      <c r="AL360" s="30">
        <f t="shared" si="105"/>
        <v>1045911.1111111119</v>
      </c>
      <c r="AM360" s="30">
        <f t="shared" si="106"/>
        <v>-530235</v>
      </c>
      <c r="AN360" s="30">
        <f t="shared" si="107"/>
        <v>515676.11111111194</v>
      </c>
      <c r="AO360" s="30">
        <f t="shared" si="108"/>
        <v>1734375</v>
      </c>
      <c r="AP360" s="30">
        <f t="shared" si="109"/>
        <v>9666717.8611111119</v>
      </c>
      <c r="AQ360" s="30">
        <f t="shared" si="110"/>
        <v>0</v>
      </c>
      <c r="AR360" s="24" t="s">
        <v>79</v>
      </c>
      <c r="AS360" s="24" t="s">
        <v>80</v>
      </c>
      <c r="AT360" s="24"/>
      <c r="AU360" s="26" t="s">
        <v>80</v>
      </c>
      <c r="AV360" s="24" t="s">
        <v>147</v>
      </c>
      <c r="AW360" s="24" t="s">
        <v>80</v>
      </c>
      <c r="AX360" s="24" t="s">
        <v>83</v>
      </c>
      <c r="AY360" s="24" t="s">
        <v>83</v>
      </c>
      <c r="AZ360" s="24" t="s">
        <v>80</v>
      </c>
      <c r="BA360" s="24" t="s">
        <v>84</v>
      </c>
      <c r="BB360" s="24" t="s">
        <v>106</v>
      </c>
      <c r="BC360" s="26" t="str">
        <f t="shared" si="111"/>
        <v>F</v>
      </c>
      <c r="BD360" s="24" t="str">
        <f t="shared" ca="1" si="112"/>
        <v>51 Th,4 Bln,3 Hr</v>
      </c>
      <c r="BE360" s="24">
        <f t="shared" ca="1" si="113"/>
        <v>51</v>
      </c>
      <c r="BF360" s="24">
        <f t="shared" ca="1" si="114"/>
        <v>4</v>
      </c>
      <c r="BG360" s="24">
        <f t="shared" ca="1" si="115"/>
        <v>3</v>
      </c>
      <c r="BH360" s="24" t="str">
        <f t="shared" ca="1" si="116"/>
        <v>28 Th,0 Bln,23 Hr</v>
      </c>
      <c r="BI360" s="24">
        <f t="shared" ca="1" si="117"/>
        <v>28</v>
      </c>
      <c r="BJ360" s="24">
        <f t="shared" ca="1" si="118"/>
        <v>0</v>
      </c>
      <c r="BK360" s="24" t="str">
        <f t="shared" ca="1" si="119"/>
        <v>27 Th,0 Bln,23 Hr</v>
      </c>
      <c r="BL360" s="4" t="str">
        <f>VLOOKUP(C360,[1]dbase!$C$3:$AW$827,38,FALSE)</f>
        <v>-</v>
      </c>
    </row>
    <row r="361" spans="1:64" x14ac:dyDescent="0.25">
      <c r="A361" s="24">
        <f t="shared" si="100"/>
        <v>358</v>
      </c>
      <c r="B361" s="31" t="s">
        <v>1654</v>
      </c>
      <c r="C361" s="24">
        <v>795757</v>
      </c>
      <c r="D361" s="24" t="s">
        <v>539</v>
      </c>
      <c r="E361" s="26">
        <v>29082</v>
      </c>
      <c r="F361" s="24" t="s">
        <v>65</v>
      </c>
      <c r="G361" s="24" t="s">
        <v>66</v>
      </c>
      <c r="H361" s="24" t="s">
        <v>715</v>
      </c>
      <c r="I361" s="24"/>
      <c r="J361" s="27"/>
      <c r="K361" s="24"/>
      <c r="L361" s="24"/>
      <c r="M361" s="24" t="s">
        <v>99</v>
      </c>
      <c r="N361" s="24" t="s">
        <v>276</v>
      </c>
      <c r="O361" s="24"/>
      <c r="P361" s="24">
        <v>2014</v>
      </c>
      <c r="Q361" s="26">
        <v>42932</v>
      </c>
      <c r="R361" s="26">
        <v>43055</v>
      </c>
      <c r="S361" s="26" t="s">
        <v>90</v>
      </c>
      <c r="T361" s="28" t="s">
        <v>1655</v>
      </c>
      <c r="U361" s="28" t="s">
        <v>1655</v>
      </c>
      <c r="V361" s="26">
        <v>44061</v>
      </c>
      <c r="W361" s="28" t="s">
        <v>219</v>
      </c>
      <c r="X361" s="28" t="s">
        <v>195</v>
      </c>
      <c r="Y361" s="26" t="s">
        <v>78</v>
      </c>
      <c r="Z361" s="29">
        <v>6</v>
      </c>
      <c r="AA361" s="34">
        <v>1</v>
      </c>
      <c r="AB361" s="26">
        <v>44424</v>
      </c>
      <c r="AC361" s="30">
        <v>4500000</v>
      </c>
      <c r="AD361" s="30">
        <v>500000</v>
      </c>
      <c r="AE361" s="30">
        <v>495100</v>
      </c>
      <c r="AF361" s="30">
        <v>152000</v>
      </c>
      <c r="AG361" s="30">
        <f t="shared" si="101"/>
        <v>647100</v>
      </c>
      <c r="AH361" s="30">
        <v>0</v>
      </c>
      <c r="AI361" s="30">
        <f t="shared" si="102"/>
        <v>5647100</v>
      </c>
      <c r="AJ361" s="30">
        <f t="shared" si="103"/>
        <v>3375000</v>
      </c>
      <c r="AK361" s="30">
        <f t="shared" si="104"/>
        <v>375000</v>
      </c>
      <c r="AL361" s="30">
        <f t="shared" si="105"/>
        <v>495100</v>
      </c>
      <c r="AM361" s="30">
        <f t="shared" si="106"/>
        <v>152000</v>
      </c>
      <c r="AN361" s="30">
        <f t="shared" si="107"/>
        <v>647100</v>
      </c>
      <c r="AO361" s="30">
        <f t="shared" si="108"/>
        <v>0</v>
      </c>
      <c r="AP361" s="30">
        <f t="shared" si="109"/>
        <v>4397100</v>
      </c>
      <c r="AQ361" s="30">
        <f t="shared" si="110"/>
        <v>0</v>
      </c>
      <c r="AR361" s="26" t="s">
        <v>79</v>
      </c>
      <c r="AS361" s="26" t="s">
        <v>80</v>
      </c>
      <c r="AT361" s="26"/>
      <c r="AU361" s="26" t="s">
        <v>80</v>
      </c>
      <c r="AV361" s="26" t="s">
        <v>196</v>
      </c>
      <c r="AW361" s="26" t="s">
        <v>80</v>
      </c>
      <c r="AX361" s="26" t="s">
        <v>82</v>
      </c>
      <c r="AY361" s="26" t="s">
        <v>82</v>
      </c>
      <c r="AZ361" s="26" t="s">
        <v>125</v>
      </c>
      <c r="BA361" s="26" t="s">
        <v>84</v>
      </c>
      <c r="BB361" s="26" t="s">
        <v>106</v>
      </c>
      <c r="BC361" s="26" t="str">
        <f t="shared" si="111"/>
        <v>C</v>
      </c>
      <c r="BD361" s="26" t="str">
        <f t="shared" ca="1" si="112"/>
        <v>43 Th,3 Bln,9 Hr</v>
      </c>
      <c r="BE361" s="29">
        <f t="shared" ca="1" si="113"/>
        <v>43</v>
      </c>
      <c r="BF361" s="29">
        <f t="shared" ca="1" si="114"/>
        <v>3</v>
      </c>
      <c r="BG361" s="29">
        <f t="shared" ca="1" si="115"/>
        <v>9</v>
      </c>
      <c r="BH361" s="26" t="str">
        <f t="shared" ca="1" si="116"/>
        <v>5 Th,4 Bln,8 Hr</v>
      </c>
      <c r="BI361" s="24">
        <f t="shared" ca="1" si="117"/>
        <v>5</v>
      </c>
      <c r="BJ361" s="24">
        <f t="shared" ca="1" si="118"/>
        <v>4</v>
      </c>
      <c r="BK361" s="26" t="str">
        <f t="shared" ca="1" si="119"/>
        <v>5 Th,0 Bln,8 Hr</v>
      </c>
      <c r="BL361" s="4" t="str">
        <f>VLOOKUP(C361,[1]dbase!$C$3:$AW$827,38,FALSE)</f>
        <v>-</v>
      </c>
    </row>
    <row r="362" spans="1:64" x14ac:dyDescent="0.25">
      <c r="A362" s="24">
        <f t="shared" si="100"/>
        <v>359</v>
      </c>
      <c r="B362" s="31" t="s">
        <v>1656</v>
      </c>
      <c r="C362" s="24">
        <v>946243</v>
      </c>
      <c r="D362" s="24" t="s">
        <v>244</v>
      </c>
      <c r="E362" s="26">
        <v>34678</v>
      </c>
      <c r="F362" s="24" t="s">
        <v>65</v>
      </c>
      <c r="G362" s="24" t="s">
        <v>66</v>
      </c>
      <c r="H362" s="24" t="s">
        <v>228</v>
      </c>
      <c r="I362" s="24" t="s">
        <v>1657</v>
      </c>
      <c r="J362" s="27" t="s">
        <v>1658</v>
      </c>
      <c r="K362" s="24"/>
      <c r="L362" s="24"/>
      <c r="M362" s="24" t="s">
        <v>99</v>
      </c>
      <c r="N362" s="24" t="s">
        <v>1659</v>
      </c>
      <c r="O362" s="24"/>
      <c r="P362" s="24" t="s">
        <v>80</v>
      </c>
      <c r="Q362" s="26">
        <v>43374</v>
      </c>
      <c r="R362" s="26">
        <v>43374</v>
      </c>
      <c r="S362" s="26" t="s">
        <v>90</v>
      </c>
      <c r="T362" s="28" t="s">
        <v>248</v>
      </c>
      <c r="U362" s="28" t="s">
        <v>248</v>
      </c>
      <c r="V362" s="26">
        <v>44105</v>
      </c>
      <c r="W362" s="28" t="s">
        <v>249</v>
      </c>
      <c r="X362" s="28" t="s">
        <v>140</v>
      </c>
      <c r="Y362" s="26" t="s">
        <v>78</v>
      </c>
      <c r="Z362" s="29">
        <v>6</v>
      </c>
      <c r="AA362" s="29">
        <v>1</v>
      </c>
      <c r="AB362" s="26">
        <v>44424</v>
      </c>
      <c r="AC362" s="30">
        <v>4500000</v>
      </c>
      <c r="AD362" s="30">
        <v>500000</v>
      </c>
      <c r="AE362" s="30">
        <v>0</v>
      </c>
      <c r="AF362" s="30">
        <v>-293911.16666666698</v>
      </c>
      <c r="AG362" s="30">
        <f t="shared" si="101"/>
        <v>-293911.16666666698</v>
      </c>
      <c r="AH362" s="30">
        <v>0</v>
      </c>
      <c r="AI362" s="30">
        <f t="shared" si="102"/>
        <v>4706088.833333333</v>
      </c>
      <c r="AJ362" s="30">
        <f t="shared" si="103"/>
        <v>3375000</v>
      </c>
      <c r="AK362" s="30">
        <f t="shared" si="104"/>
        <v>375000</v>
      </c>
      <c r="AL362" s="30">
        <f t="shared" si="105"/>
        <v>0</v>
      </c>
      <c r="AM362" s="30">
        <f t="shared" si="106"/>
        <v>-293911.16666666698</v>
      </c>
      <c r="AN362" s="30">
        <f t="shared" si="107"/>
        <v>-293911.16666666698</v>
      </c>
      <c r="AO362" s="30">
        <f t="shared" si="108"/>
        <v>0</v>
      </c>
      <c r="AP362" s="30">
        <f t="shared" si="109"/>
        <v>3456088.833333333</v>
      </c>
      <c r="AQ362" s="30">
        <f t="shared" si="110"/>
        <v>916011.16666666698</v>
      </c>
      <c r="AR362" s="26" t="s">
        <v>79</v>
      </c>
      <c r="AS362" s="26" t="s">
        <v>80</v>
      </c>
      <c r="AT362" s="26"/>
      <c r="AU362" s="26">
        <v>44636</v>
      </c>
      <c r="AV362" s="26" t="s">
        <v>141</v>
      </c>
      <c r="AW362" s="26" t="s">
        <v>80</v>
      </c>
      <c r="AX362" s="26" t="s">
        <v>83</v>
      </c>
      <c r="AY362" s="26" t="s">
        <v>82</v>
      </c>
      <c r="AZ362" s="26" t="s">
        <v>80</v>
      </c>
      <c r="BA362" s="26" t="s">
        <v>84</v>
      </c>
      <c r="BB362" s="26" t="s">
        <v>106</v>
      </c>
      <c r="BC362" s="26" t="str">
        <f t="shared" si="111"/>
        <v>C</v>
      </c>
      <c r="BD362" s="26" t="str">
        <f t="shared" ca="1" si="112"/>
        <v>27 Th,11 Bln,14 Hr</v>
      </c>
      <c r="BE362" s="29">
        <f t="shared" ca="1" si="113"/>
        <v>27</v>
      </c>
      <c r="BF362" s="29">
        <f t="shared" ca="1" si="114"/>
        <v>11</v>
      </c>
      <c r="BG362" s="29">
        <f t="shared" ca="1" si="115"/>
        <v>14</v>
      </c>
      <c r="BH362" s="26" t="str">
        <f t="shared" ca="1" si="116"/>
        <v>4 Th,1 Bln,23 Hr</v>
      </c>
      <c r="BI362" s="24">
        <f t="shared" ca="1" si="117"/>
        <v>4</v>
      </c>
      <c r="BJ362" s="24">
        <f t="shared" ca="1" si="118"/>
        <v>1</v>
      </c>
      <c r="BK362" s="26" t="str">
        <f t="shared" ca="1" si="119"/>
        <v>4 Th,1 Bln,23 Hr</v>
      </c>
      <c r="BL362" s="4" t="str">
        <f>VLOOKUP(C362,[1]dbase!$C$3:$AW$827,38,FALSE)</f>
        <v>-</v>
      </c>
    </row>
    <row r="363" spans="1:64" x14ac:dyDescent="0.25">
      <c r="A363" s="24">
        <f t="shared" si="100"/>
        <v>360</v>
      </c>
      <c r="B363" s="31" t="s">
        <v>1660</v>
      </c>
      <c r="C363" s="24">
        <v>686060</v>
      </c>
      <c r="D363" s="24" t="s">
        <v>174</v>
      </c>
      <c r="E363" s="26">
        <v>24847</v>
      </c>
      <c r="F363" s="24" t="s">
        <v>65</v>
      </c>
      <c r="G363" s="24" t="s">
        <v>66</v>
      </c>
      <c r="H363" s="24" t="s">
        <v>88</v>
      </c>
      <c r="I363" s="24" t="s">
        <v>1661</v>
      </c>
      <c r="J363" s="27" t="s">
        <v>1662</v>
      </c>
      <c r="K363" s="24"/>
      <c r="L363" s="24"/>
      <c r="M363" s="24" t="s">
        <v>109</v>
      </c>
      <c r="N363" s="24" t="s">
        <v>80</v>
      </c>
      <c r="O363" s="24"/>
      <c r="P363" s="24" t="s">
        <v>80</v>
      </c>
      <c r="Q363" s="26">
        <v>43374</v>
      </c>
      <c r="R363" s="26">
        <v>43374</v>
      </c>
      <c r="S363" s="26" t="s">
        <v>90</v>
      </c>
      <c r="T363" s="28" t="s">
        <v>494</v>
      </c>
      <c r="U363" s="28" t="s">
        <v>494</v>
      </c>
      <c r="V363" s="26">
        <v>44105</v>
      </c>
      <c r="W363" s="28" t="s">
        <v>139</v>
      </c>
      <c r="X363" s="28" t="s">
        <v>140</v>
      </c>
      <c r="Y363" s="26" t="s">
        <v>78</v>
      </c>
      <c r="Z363" s="29">
        <v>6</v>
      </c>
      <c r="AA363" s="29">
        <v>1</v>
      </c>
      <c r="AB363" s="26">
        <v>44424</v>
      </c>
      <c r="AC363" s="30">
        <v>4500000</v>
      </c>
      <c r="AD363" s="30">
        <v>500000</v>
      </c>
      <c r="AE363" s="30">
        <v>0</v>
      </c>
      <c r="AF363" s="30">
        <v>69400</v>
      </c>
      <c r="AG363" s="30">
        <f t="shared" si="101"/>
        <v>69400</v>
      </c>
      <c r="AH363" s="30">
        <v>0</v>
      </c>
      <c r="AI363" s="30">
        <f t="shared" si="102"/>
        <v>5069400</v>
      </c>
      <c r="AJ363" s="30">
        <f t="shared" si="103"/>
        <v>2250000</v>
      </c>
      <c r="AK363" s="30">
        <f t="shared" si="104"/>
        <v>0</v>
      </c>
      <c r="AL363" s="30">
        <f t="shared" si="105"/>
        <v>0</v>
      </c>
      <c r="AM363" s="30">
        <f t="shared" si="106"/>
        <v>0</v>
      </c>
      <c r="AN363" s="30">
        <f t="shared" si="107"/>
        <v>0</v>
      </c>
      <c r="AO363" s="30">
        <f t="shared" si="108"/>
        <v>0</v>
      </c>
      <c r="AP363" s="30">
        <f t="shared" si="109"/>
        <v>2250000</v>
      </c>
      <c r="AQ363" s="30">
        <f t="shared" si="110"/>
        <v>2122100</v>
      </c>
      <c r="AR363" s="26" t="s">
        <v>79</v>
      </c>
      <c r="AS363" s="26" t="s">
        <v>114</v>
      </c>
      <c r="AT363" s="26" t="s">
        <v>115</v>
      </c>
      <c r="AU363" s="26">
        <v>44562</v>
      </c>
      <c r="AV363" s="26" t="s">
        <v>141</v>
      </c>
      <c r="AW363" s="26" t="s">
        <v>80</v>
      </c>
      <c r="AX363" s="26" t="s">
        <v>82</v>
      </c>
      <c r="AY363" s="26" t="s">
        <v>82</v>
      </c>
      <c r="AZ363" s="26" t="s">
        <v>80</v>
      </c>
      <c r="BA363" s="26" t="s">
        <v>84</v>
      </c>
      <c r="BB363" s="26" t="s">
        <v>85</v>
      </c>
      <c r="BC363" s="26" t="str">
        <f t="shared" si="111"/>
        <v>C</v>
      </c>
      <c r="BD363" s="26" t="str">
        <f t="shared" ca="1" si="112"/>
        <v>54 Th,10 Bln,14 Hr</v>
      </c>
      <c r="BE363" s="29">
        <f t="shared" ca="1" si="113"/>
        <v>54</v>
      </c>
      <c r="BF363" s="29">
        <f t="shared" ca="1" si="114"/>
        <v>10</v>
      </c>
      <c r="BG363" s="29">
        <f t="shared" ca="1" si="115"/>
        <v>14</v>
      </c>
      <c r="BH363" s="26" t="str">
        <f t="shared" ca="1" si="116"/>
        <v>4 Th,1 Bln,23 Hr</v>
      </c>
      <c r="BI363" s="24">
        <f t="shared" ca="1" si="117"/>
        <v>4</v>
      </c>
      <c r="BJ363" s="24">
        <f t="shared" ca="1" si="118"/>
        <v>1</v>
      </c>
      <c r="BK363" s="26" t="str">
        <f t="shared" ca="1" si="119"/>
        <v>4 Th,1 Bln,23 Hr</v>
      </c>
      <c r="BL363" s="4" t="str">
        <f>VLOOKUP(C363,[1]dbase!$C$3:$AW$827,38,FALSE)</f>
        <v>H</v>
      </c>
    </row>
    <row r="364" spans="1:64" x14ac:dyDescent="0.25">
      <c r="A364" s="24">
        <f t="shared" si="100"/>
        <v>361</v>
      </c>
      <c r="B364" s="31" t="s">
        <v>1663</v>
      </c>
      <c r="C364" s="24">
        <v>955868</v>
      </c>
      <c r="D364" s="24" t="s">
        <v>897</v>
      </c>
      <c r="E364" s="26">
        <v>34750</v>
      </c>
      <c r="F364" s="24" t="s">
        <v>65</v>
      </c>
      <c r="G364" s="24" t="s">
        <v>66</v>
      </c>
      <c r="H364" s="24" t="s">
        <v>228</v>
      </c>
      <c r="I364" s="24" t="s">
        <v>1664</v>
      </c>
      <c r="J364" s="27"/>
      <c r="K364" s="24"/>
      <c r="L364" s="24"/>
      <c r="M364" s="24" t="s">
        <v>136</v>
      </c>
      <c r="N364" s="24" t="s">
        <v>71</v>
      </c>
      <c r="O364" s="24" t="s">
        <v>1665</v>
      </c>
      <c r="P364" s="24">
        <v>2016</v>
      </c>
      <c r="Q364" s="26">
        <v>43313</v>
      </c>
      <c r="R364" s="26">
        <v>43525</v>
      </c>
      <c r="S364" s="26" t="s">
        <v>90</v>
      </c>
      <c r="T364" s="28" t="s">
        <v>1666</v>
      </c>
      <c r="U364" s="28" t="s">
        <v>1666</v>
      </c>
      <c r="V364" s="26" t="s">
        <v>80</v>
      </c>
      <c r="W364" s="28" t="s">
        <v>249</v>
      </c>
      <c r="X364" s="28" t="s">
        <v>146</v>
      </c>
      <c r="Y364" s="26" t="s">
        <v>78</v>
      </c>
      <c r="Z364" s="29">
        <v>5</v>
      </c>
      <c r="AA364" s="29">
        <v>3</v>
      </c>
      <c r="AB364" s="26">
        <v>44424</v>
      </c>
      <c r="AC364" s="30">
        <v>5900000</v>
      </c>
      <c r="AD364" s="30">
        <v>655556</v>
      </c>
      <c r="AE364" s="30">
        <v>-36030.555555555969</v>
      </c>
      <c r="AF364" s="30">
        <v>566950</v>
      </c>
      <c r="AG364" s="30">
        <f t="shared" si="101"/>
        <v>530919.44444444403</v>
      </c>
      <c r="AH364" s="30">
        <v>0</v>
      </c>
      <c r="AI364" s="30">
        <f t="shared" si="102"/>
        <v>7086475.444444444</v>
      </c>
      <c r="AJ364" s="30">
        <f t="shared" si="103"/>
        <v>4425000</v>
      </c>
      <c r="AK364" s="30">
        <f t="shared" si="104"/>
        <v>491667</v>
      </c>
      <c r="AL364" s="30">
        <f t="shared" si="105"/>
        <v>-36030.555555555969</v>
      </c>
      <c r="AM364" s="30">
        <f t="shared" si="106"/>
        <v>566950</v>
      </c>
      <c r="AN364" s="30">
        <f t="shared" si="107"/>
        <v>530919.44444444403</v>
      </c>
      <c r="AO364" s="30">
        <f t="shared" si="108"/>
        <v>0</v>
      </c>
      <c r="AP364" s="30">
        <f t="shared" si="109"/>
        <v>5447586.444444444</v>
      </c>
      <c r="AQ364" s="30">
        <f t="shared" si="110"/>
        <v>0</v>
      </c>
      <c r="AR364" s="24" t="s">
        <v>79</v>
      </c>
      <c r="AS364" s="24" t="s">
        <v>80</v>
      </c>
      <c r="AT364" s="24"/>
      <c r="AU364" s="26" t="s">
        <v>80</v>
      </c>
      <c r="AV364" s="24" t="s">
        <v>147</v>
      </c>
      <c r="AW364" s="24" t="s">
        <v>80</v>
      </c>
      <c r="AX364" s="24" t="s">
        <v>83</v>
      </c>
      <c r="AY364" s="24" t="s">
        <v>82</v>
      </c>
      <c r="AZ364" s="24" t="s">
        <v>80</v>
      </c>
      <c r="BA364" s="24" t="s">
        <v>84</v>
      </c>
      <c r="BB364" s="24" t="s">
        <v>85</v>
      </c>
      <c r="BC364" s="26" t="str">
        <f t="shared" si="111"/>
        <v>D</v>
      </c>
      <c r="BD364" s="24" t="str">
        <f t="shared" ca="1" si="112"/>
        <v>27 Th,9 Bln,4 Hr</v>
      </c>
      <c r="BE364" s="24">
        <f t="shared" ca="1" si="113"/>
        <v>27</v>
      </c>
      <c r="BF364" s="24">
        <f t="shared" ca="1" si="114"/>
        <v>9</v>
      </c>
      <c r="BG364" s="24">
        <f t="shared" ca="1" si="115"/>
        <v>4</v>
      </c>
      <c r="BH364" s="24" t="str">
        <f t="shared" ca="1" si="116"/>
        <v>4 Th,3 Bln,23 Hr</v>
      </c>
      <c r="BI364" s="24">
        <f t="shared" ca="1" si="117"/>
        <v>4</v>
      </c>
      <c r="BJ364" s="24">
        <f t="shared" ca="1" si="118"/>
        <v>3</v>
      </c>
      <c r="BK364" s="24" t="str">
        <f t="shared" ca="1" si="119"/>
        <v>3 Th,8 Bln,23 Hr</v>
      </c>
      <c r="BL364" s="4" t="str">
        <f>VLOOKUP(C364,[1]dbase!$C$3:$AW$827,38,FALSE)</f>
        <v>-</v>
      </c>
    </row>
    <row r="365" spans="1:64" x14ac:dyDescent="0.25">
      <c r="A365" s="24">
        <f t="shared" si="100"/>
        <v>362</v>
      </c>
      <c r="B365" s="31" t="s">
        <v>1667</v>
      </c>
      <c r="C365" s="24">
        <v>815766</v>
      </c>
      <c r="D365" s="24" t="s">
        <v>87</v>
      </c>
      <c r="E365" s="26">
        <v>29619</v>
      </c>
      <c r="F365" s="24" t="s">
        <v>65</v>
      </c>
      <c r="G365" s="24" t="s">
        <v>66</v>
      </c>
      <c r="H365" s="24" t="s">
        <v>228</v>
      </c>
      <c r="I365" s="24" t="s">
        <v>1668</v>
      </c>
      <c r="J365" s="27" t="s">
        <v>1669</v>
      </c>
      <c r="K365" s="24" t="s">
        <v>1670</v>
      </c>
      <c r="L365" s="24"/>
      <c r="M365" s="24" t="s">
        <v>109</v>
      </c>
      <c r="N365" s="24" t="s">
        <v>1596</v>
      </c>
      <c r="O365" s="24"/>
      <c r="P365" s="24">
        <v>1999</v>
      </c>
      <c r="Q365" s="26">
        <v>42932</v>
      </c>
      <c r="R365" s="26">
        <v>43055</v>
      </c>
      <c r="S365" s="26" t="s">
        <v>90</v>
      </c>
      <c r="T365" s="28" t="s">
        <v>1671</v>
      </c>
      <c r="U365" s="28" t="s">
        <v>1671</v>
      </c>
      <c r="V365" s="26" t="s">
        <v>80</v>
      </c>
      <c r="W365" s="28" t="s">
        <v>249</v>
      </c>
      <c r="X365" s="28" t="s">
        <v>146</v>
      </c>
      <c r="Y365" s="26" t="s">
        <v>78</v>
      </c>
      <c r="Z365" s="29">
        <v>6</v>
      </c>
      <c r="AA365" s="29">
        <v>1</v>
      </c>
      <c r="AB365" s="26">
        <v>44424</v>
      </c>
      <c r="AC365" s="30">
        <v>4500000</v>
      </c>
      <c r="AD365" s="30">
        <v>500000</v>
      </c>
      <c r="AE365" s="30">
        <v>291100</v>
      </c>
      <c r="AF365" s="30">
        <v>152000</v>
      </c>
      <c r="AG365" s="30">
        <f t="shared" si="101"/>
        <v>443100</v>
      </c>
      <c r="AH365" s="30">
        <v>0</v>
      </c>
      <c r="AI365" s="30">
        <f t="shared" si="102"/>
        <v>5443100</v>
      </c>
      <c r="AJ365" s="30">
        <f t="shared" si="103"/>
        <v>3375000</v>
      </c>
      <c r="AK365" s="30">
        <f t="shared" si="104"/>
        <v>375000</v>
      </c>
      <c r="AL365" s="30">
        <f t="shared" si="105"/>
        <v>291100</v>
      </c>
      <c r="AM365" s="30">
        <f t="shared" si="106"/>
        <v>152000</v>
      </c>
      <c r="AN365" s="30">
        <f t="shared" si="107"/>
        <v>443100</v>
      </c>
      <c r="AO365" s="30">
        <f t="shared" si="108"/>
        <v>0</v>
      </c>
      <c r="AP365" s="30">
        <f t="shared" si="109"/>
        <v>4193100</v>
      </c>
      <c r="AQ365" s="30">
        <f t="shared" si="110"/>
        <v>179000</v>
      </c>
      <c r="AR365" s="24" t="s">
        <v>79</v>
      </c>
      <c r="AS365" s="24" t="s">
        <v>80</v>
      </c>
      <c r="AT365" s="24"/>
      <c r="AU365" s="26" t="s">
        <v>80</v>
      </c>
      <c r="AV365" s="24" t="s">
        <v>147</v>
      </c>
      <c r="AW365" s="24" t="s">
        <v>80</v>
      </c>
      <c r="AX365" s="24" t="s">
        <v>105</v>
      </c>
      <c r="AY365" s="24" t="s">
        <v>82</v>
      </c>
      <c r="AZ365" s="24" t="s">
        <v>80</v>
      </c>
      <c r="BA365" s="24" t="s">
        <v>84</v>
      </c>
      <c r="BB365" s="24" t="s">
        <v>85</v>
      </c>
      <c r="BC365" s="26" t="str">
        <f t="shared" si="111"/>
        <v>C</v>
      </c>
      <c r="BD365" s="24" t="str">
        <f t="shared" ca="1" si="112"/>
        <v>41 Th,9 Bln,22 Hr</v>
      </c>
      <c r="BE365" s="24">
        <f t="shared" ca="1" si="113"/>
        <v>41</v>
      </c>
      <c r="BF365" s="24">
        <f t="shared" ca="1" si="114"/>
        <v>9</v>
      </c>
      <c r="BG365" s="24">
        <f t="shared" ca="1" si="115"/>
        <v>22</v>
      </c>
      <c r="BH365" s="24" t="str">
        <f t="shared" ca="1" si="116"/>
        <v>5 Th,4 Bln,8 Hr</v>
      </c>
      <c r="BI365" s="24">
        <f t="shared" ca="1" si="117"/>
        <v>5</v>
      </c>
      <c r="BJ365" s="24">
        <f t="shared" ca="1" si="118"/>
        <v>4</v>
      </c>
      <c r="BK365" s="24" t="str">
        <f t="shared" ca="1" si="119"/>
        <v>5 Th,0 Bln,8 Hr</v>
      </c>
      <c r="BL365" s="4" t="str">
        <f>VLOOKUP(C365,[1]dbase!$C$3:$AW$827,38,FALSE)</f>
        <v>-</v>
      </c>
    </row>
    <row r="366" spans="1:64" x14ac:dyDescent="0.25">
      <c r="A366" s="24">
        <f t="shared" si="100"/>
        <v>363</v>
      </c>
      <c r="B366" s="31" t="s">
        <v>1672</v>
      </c>
      <c r="C366" s="24">
        <v>805920</v>
      </c>
      <c r="D366" s="24" t="s">
        <v>244</v>
      </c>
      <c r="E366" s="26">
        <v>29543</v>
      </c>
      <c r="F366" s="24" t="s">
        <v>65</v>
      </c>
      <c r="G366" s="24" t="s">
        <v>66</v>
      </c>
      <c r="H366" s="24" t="s">
        <v>133</v>
      </c>
      <c r="I366" s="24" t="s">
        <v>1673</v>
      </c>
      <c r="J366" s="27"/>
      <c r="K366" s="24"/>
      <c r="L366" s="24"/>
      <c r="M366" s="24" t="s">
        <v>109</v>
      </c>
      <c r="N366" s="24" t="s">
        <v>120</v>
      </c>
      <c r="O366" s="24"/>
      <c r="P366" s="24" t="s">
        <v>80</v>
      </c>
      <c r="Q366" s="26">
        <v>43374</v>
      </c>
      <c r="R366" s="26">
        <v>43374</v>
      </c>
      <c r="S366" s="26" t="s">
        <v>90</v>
      </c>
      <c r="T366" s="28" t="s">
        <v>1674</v>
      </c>
      <c r="U366" s="28" t="s">
        <v>1674</v>
      </c>
      <c r="V366" s="26">
        <v>44667</v>
      </c>
      <c r="W366" s="28" t="s">
        <v>1675</v>
      </c>
      <c r="X366" s="28" t="s">
        <v>207</v>
      </c>
      <c r="Y366" s="26" t="s">
        <v>78</v>
      </c>
      <c r="Z366" s="29">
        <v>4</v>
      </c>
      <c r="AA366" s="29">
        <v>3</v>
      </c>
      <c r="AB366" s="26">
        <v>44424</v>
      </c>
      <c r="AC366" s="30">
        <v>5900000</v>
      </c>
      <c r="AD366" s="30">
        <v>655556</v>
      </c>
      <c r="AE366" s="30">
        <v>0</v>
      </c>
      <c r="AF366" s="30">
        <v>-1753042.9722222229</v>
      </c>
      <c r="AG366" s="30">
        <f t="shared" si="101"/>
        <v>-1753042.9722222229</v>
      </c>
      <c r="AH366" s="30">
        <v>2079770</v>
      </c>
      <c r="AI366" s="30">
        <f t="shared" si="102"/>
        <v>6882283.0277777771</v>
      </c>
      <c r="AJ366" s="30">
        <f t="shared" si="103"/>
        <v>4425000</v>
      </c>
      <c r="AK366" s="30">
        <f t="shared" si="104"/>
        <v>491667</v>
      </c>
      <c r="AL366" s="30">
        <f t="shared" si="105"/>
        <v>0</v>
      </c>
      <c r="AM366" s="30">
        <f t="shared" si="106"/>
        <v>-1753042.9722222229</v>
      </c>
      <c r="AN366" s="30">
        <f t="shared" si="107"/>
        <v>-1753042.9722222229</v>
      </c>
      <c r="AO366" s="30">
        <f t="shared" si="108"/>
        <v>1039885</v>
      </c>
      <c r="AP366" s="30">
        <f t="shared" si="109"/>
        <v>4203509.0277777771</v>
      </c>
      <c r="AQ366" s="30">
        <f t="shared" si="110"/>
        <v>168590.97222222295</v>
      </c>
      <c r="AR366" s="26" t="s">
        <v>79</v>
      </c>
      <c r="AS366" s="26" t="s">
        <v>80</v>
      </c>
      <c r="AT366" s="26"/>
      <c r="AU366" s="26" t="s">
        <v>80</v>
      </c>
      <c r="AV366" s="26" t="s">
        <v>209</v>
      </c>
      <c r="AW366" s="26" t="s">
        <v>210</v>
      </c>
      <c r="AX366" s="26" t="s">
        <v>83</v>
      </c>
      <c r="AY366" s="26" t="s">
        <v>83</v>
      </c>
      <c r="AZ366" s="26" t="s">
        <v>80</v>
      </c>
      <c r="BA366" s="26" t="s">
        <v>84</v>
      </c>
      <c r="BB366" s="26" t="s">
        <v>85</v>
      </c>
      <c r="BC366" s="26" t="str">
        <f t="shared" si="111"/>
        <v>C</v>
      </c>
      <c r="BD366" s="26" t="str">
        <f t="shared" ca="1" si="112"/>
        <v>42 Th,0 Bln,6 Hr</v>
      </c>
      <c r="BE366" s="29">
        <f t="shared" ca="1" si="113"/>
        <v>42</v>
      </c>
      <c r="BF366" s="29">
        <f t="shared" ca="1" si="114"/>
        <v>0</v>
      </c>
      <c r="BG366" s="29">
        <f t="shared" ca="1" si="115"/>
        <v>6</v>
      </c>
      <c r="BH366" s="26" t="str">
        <f t="shared" ca="1" si="116"/>
        <v>4 Th,1 Bln,23 Hr</v>
      </c>
      <c r="BI366" s="24">
        <f t="shared" ca="1" si="117"/>
        <v>4</v>
      </c>
      <c r="BJ366" s="24">
        <f t="shared" ca="1" si="118"/>
        <v>1</v>
      </c>
      <c r="BK366" s="26" t="str">
        <f t="shared" ca="1" si="119"/>
        <v>4 Th,1 Bln,23 Hr</v>
      </c>
      <c r="BL366" s="4" t="str">
        <f>VLOOKUP(C366,[1]dbase!$C$3:$AW$827,38,FALSE)</f>
        <v>-</v>
      </c>
    </row>
    <row r="367" spans="1:64" x14ac:dyDescent="0.25">
      <c r="A367" s="24">
        <f t="shared" si="100"/>
        <v>364</v>
      </c>
      <c r="B367" s="31" t="s">
        <v>1676</v>
      </c>
      <c r="C367" s="24">
        <v>836136</v>
      </c>
      <c r="D367" s="24" t="s">
        <v>342</v>
      </c>
      <c r="E367" s="26">
        <v>30614</v>
      </c>
      <c r="F367" s="24" t="s">
        <v>65</v>
      </c>
      <c r="G367" s="24" t="s">
        <v>66</v>
      </c>
      <c r="H367" s="24" t="s">
        <v>67</v>
      </c>
      <c r="I367" s="24" t="s">
        <v>1677</v>
      </c>
      <c r="J367" s="27" t="s">
        <v>1678</v>
      </c>
      <c r="K367" s="24"/>
      <c r="L367" s="24"/>
      <c r="M367" s="24" t="s">
        <v>136</v>
      </c>
      <c r="N367" s="24" t="s">
        <v>667</v>
      </c>
      <c r="O367" s="24"/>
      <c r="P367" s="24" t="s">
        <v>80</v>
      </c>
      <c r="Q367" s="26">
        <v>43374</v>
      </c>
      <c r="R367" s="26">
        <v>43374</v>
      </c>
      <c r="S367" s="26" t="s">
        <v>90</v>
      </c>
      <c r="T367" s="28" t="s">
        <v>138</v>
      </c>
      <c r="U367" s="28" t="s">
        <v>138</v>
      </c>
      <c r="V367" s="26">
        <v>44105</v>
      </c>
      <c r="W367" s="28" t="s">
        <v>430</v>
      </c>
      <c r="X367" s="28" t="s">
        <v>140</v>
      </c>
      <c r="Y367" s="26" t="s">
        <v>78</v>
      </c>
      <c r="Z367" s="29">
        <v>6</v>
      </c>
      <c r="AA367" s="29">
        <v>2</v>
      </c>
      <c r="AB367" s="26">
        <v>44424</v>
      </c>
      <c r="AC367" s="30">
        <v>4900000</v>
      </c>
      <c r="AD367" s="30">
        <v>544444</v>
      </c>
      <c r="AE367" s="30">
        <v>0</v>
      </c>
      <c r="AF367" s="30">
        <v>1192361.138888889</v>
      </c>
      <c r="AG367" s="30">
        <f t="shared" si="101"/>
        <v>1192361.138888889</v>
      </c>
      <c r="AH367" s="30">
        <v>0</v>
      </c>
      <c r="AI367" s="30">
        <f t="shared" si="102"/>
        <v>6636805.138888889</v>
      </c>
      <c r="AJ367" s="30">
        <f t="shared" si="103"/>
        <v>3675000</v>
      </c>
      <c r="AK367" s="30">
        <f t="shared" si="104"/>
        <v>408333</v>
      </c>
      <c r="AL367" s="30">
        <f t="shared" si="105"/>
        <v>0</v>
      </c>
      <c r="AM367" s="30">
        <f t="shared" si="106"/>
        <v>1192361.138888889</v>
      </c>
      <c r="AN367" s="30">
        <f t="shared" si="107"/>
        <v>1192361.138888889</v>
      </c>
      <c r="AO367" s="30">
        <f t="shared" si="108"/>
        <v>0</v>
      </c>
      <c r="AP367" s="30">
        <f t="shared" si="109"/>
        <v>5275694.138888889</v>
      </c>
      <c r="AQ367" s="30">
        <f t="shared" si="110"/>
        <v>0</v>
      </c>
      <c r="AR367" s="26" t="s">
        <v>79</v>
      </c>
      <c r="AS367" s="26" t="s">
        <v>80</v>
      </c>
      <c r="AT367" s="26"/>
      <c r="AU367" s="26" t="s">
        <v>80</v>
      </c>
      <c r="AV367" s="26" t="s">
        <v>141</v>
      </c>
      <c r="AW367" s="26" t="s">
        <v>80</v>
      </c>
      <c r="AX367" s="26" t="s">
        <v>82</v>
      </c>
      <c r="AY367" s="26" t="s">
        <v>82</v>
      </c>
      <c r="AZ367" s="26" t="s">
        <v>80</v>
      </c>
      <c r="BA367" s="26" t="s">
        <v>84</v>
      </c>
      <c r="BB367" s="26" t="s">
        <v>85</v>
      </c>
      <c r="BC367" s="26" t="str">
        <f t="shared" si="111"/>
        <v>D</v>
      </c>
      <c r="BD367" s="26" t="str">
        <f t="shared" ca="1" si="112"/>
        <v>39 Th,0 Bln,30 Hr</v>
      </c>
      <c r="BE367" s="29">
        <f t="shared" ca="1" si="113"/>
        <v>39</v>
      </c>
      <c r="BF367" s="29">
        <f t="shared" ca="1" si="114"/>
        <v>0</v>
      </c>
      <c r="BG367" s="29">
        <f t="shared" ca="1" si="115"/>
        <v>30</v>
      </c>
      <c r="BH367" s="26" t="str">
        <f t="shared" ca="1" si="116"/>
        <v>4 Th,1 Bln,23 Hr</v>
      </c>
      <c r="BI367" s="24">
        <f t="shared" ca="1" si="117"/>
        <v>4</v>
      </c>
      <c r="BJ367" s="24">
        <f t="shared" ca="1" si="118"/>
        <v>1</v>
      </c>
      <c r="BK367" s="26" t="str">
        <f t="shared" ca="1" si="119"/>
        <v>4 Th,1 Bln,23 Hr</v>
      </c>
      <c r="BL367" s="4" t="str">
        <f>VLOOKUP(C367,[1]dbase!$C$3:$AW$827,38,FALSE)</f>
        <v>-</v>
      </c>
    </row>
    <row r="368" spans="1:64" x14ac:dyDescent="0.25">
      <c r="A368" s="24">
        <f t="shared" si="100"/>
        <v>365</v>
      </c>
      <c r="B368" s="31" t="s">
        <v>1679</v>
      </c>
      <c r="C368" s="24">
        <v>785947</v>
      </c>
      <c r="D368" s="24" t="s">
        <v>174</v>
      </c>
      <c r="E368" s="26">
        <v>28492</v>
      </c>
      <c r="F368" s="24" t="s">
        <v>65</v>
      </c>
      <c r="G368" s="24" t="s">
        <v>66</v>
      </c>
      <c r="H368" s="24" t="s">
        <v>88</v>
      </c>
      <c r="I368" s="24" t="s">
        <v>1680</v>
      </c>
      <c r="J368" s="27" t="s">
        <v>1681</v>
      </c>
      <c r="K368" s="24"/>
      <c r="L368" s="24"/>
      <c r="M368" s="24" t="s">
        <v>99</v>
      </c>
      <c r="N368" s="24" t="s">
        <v>276</v>
      </c>
      <c r="O368" s="24"/>
      <c r="P368" s="24" t="s">
        <v>80</v>
      </c>
      <c r="Q368" s="26">
        <v>43374</v>
      </c>
      <c r="R368" s="26">
        <v>43374</v>
      </c>
      <c r="S368" s="26" t="s">
        <v>90</v>
      </c>
      <c r="T368" s="28" t="s">
        <v>302</v>
      </c>
      <c r="U368" s="28" t="s">
        <v>302</v>
      </c>
      <c r="V368" s="26">
        <v>44105</v>
      </c>
      <c r="W368" s="28" t="s">
        <v>303</v>
      </c>
      <c r="X368" s="28" t="s">
        <v>140</v>
      </c>
      <c r="Y368" s="26" t="s">
        <v>78</v>
      </c>
      <c r="Z368" s="29">
        <v>6</v>
      </c>
      <c r="AA368" s="29">
        <v>1</v>
      </c>
      <c r="AB368" s="26">
        <v>44424</v>
      </c>
      <c r="AC368" s="30">
        <v>4500000</v>
      </c>
      <c r="AD368" s="30">
        <v>500000</v>
      </c>
      <c r="AE368" s="30">
        <v>0</v>
      </c>
      <c r="AF368" s="30">
        <v>-31100</v>
      </c>
      <c r="AG368" s="30">
        <f t="shared" si="101"/>
        <v>-31100</v>
      </c>
      <c r="AH368" s="30">
        <v>0</v>
      </c>
      <c r="AI368" s="30">
        <f t="shared" si="102"/>
        <v>4968900</v>
      </c>
      <c r="AJ368" s="30">
        <f t="shared" si="103"/>
        <v>3375000</v>
      </c>
      <c r="AK368" s="30">
        <f t="shared" si="104"/>
        <v>375000</v>
      </c>
      <c r="AL368" s="30">
        <f t="shared" si="105"/>
        <v>0</v>
      </c>
      <c r="AM368" s="30">
        <f t="shared" si="106"/>
        <v>-31100</v>
      </c>
      <c r="AN368" s="30">
        <f t="shared" si="107"/>
        <v>-31100</v>
      </c>
      <c r="AO368" s="30">
        <f t="shared" si="108"/>
        <v>0</v>
      </c>
      <c r="AP368" s="30">
        <f t="shared" si="109"/>
        <v>3718900</v>
      </c>
      <c r="AQ368" s="30">
        <f t="shared" si="110"/>
        <v>653200</v>
      </c>
      <c r="AR368" s="26" t="s">
        <v>79</v>
      </c>
      <c r="AS368" s="26" t="s">
        <v>80</v>
      </c>
      <c r="AT368" s="26"/>
      <c r="AU368" s="26" t="s">
        <v>80</v>
      </c>
      <c r="AV368" s="26" t="s">
        <v>141</v>
      </c>
      <c r="AW368" s="26" t="s">
        <v>80</v>
      </c>
      <c r="AX368" s="26" t="s">
        <v>82</v>
      </c>
      <c r="AY368" s="26" t="s">
        <v>82</v>
      </c>
      <c r="AZ368" s="26" t="s">
        <v>80</v>
      </c>
      <c r="BA368" s="26" t="s">
        <v>84</v>
      </c>
      <c r="BB368" s="26" t="s">
        <v>106</v>
      </c>
      <c r="BC368" s="26" t="str">
        <f t="shared" si="111"/>
        <v>C</v>
      </c>
      <c r="BD368" s="26" t="str">
        <f t="shared" ca="1" si="112"/>
        <v>44 Th,10 Bln,22 Hr</v>
      </c>
      <c r="BE368" s="29">
        <f t="shared" ca="1" si="113"/>
        <v>44</v>
      </c>
      <c r="BF368" s="29">
        <f t="shared" ca="1" si="114"/>
        <v>10</v>
      </c>
      <c r="BG368" s="29">
        <f t="shared" ca="1" si="115"/>
        <v>22</v>
      </c>
      <c r="BH368" s="26" t="str">
        <f t="shared" ca="1" si="116"/>
        <v>4 Th,1 Bln,23 Hr</v>
      </c>
      <c r="BI368" s="24">
        <f t="shared" ca="1" si="117"/>
        <v>4</v>
      </c>
      <c r="BJ368" s="24">
        <f t="shared" ca="1" si="118"/>
        <v>1</v>
      </c>
      <c r="BK368" s="26" t="str">
        <f t="shared" ca="1" si="119"/>
        <v>4 Th,1 Bln,23 Hr</v>
      </c>
      <c r="BL368" s="4" t="str">
        <f>VLOOKUP(C368,[1]dbase!$C$3:$AW$827,38,FALSE)</f>
        <v>-</v>
      </c>
    </row>
    <row r="369" spans="1:64" x14ac:dyDescent="0.25">
      <c r="A369" s="24">
        <f t="shared" si="100"/>
        <v>366</v>
      </c>
      <c r="B369" s="33" t="s">
        <v>1682</v>
      </c>
      <c r="C369" s="24">
        <v>685259</v>
      </c>
      <c r="D369" s="24" t="s">
        <v>336</v>
      </c>
      <c r="E369" s="26">
        <v>25029</v>
      </c>
      <c r="F369" s="24" t="s">
        <v>65</v>
      </c>
      <c r="G369" s="24" t="s">
        <v>66</v>
      </c>
      <c r="H369" s="24" t="s">
        <v>961</v>
      </c>
      <c r="I369" s="24" t="s">
        <v>1683</v>
      </c>
      <c r="J369" s="27"/>
      <c r="K369" s="24"/>
      <c r="L369" s="24" t="s">
        <v>1684</v>
      </c>
      <c r="M369" s="24" t="s">
        <v>70</v>
      </c>
      <c r="N369" s="24" t="s">
        <v>71</v>
      </c>
      <c r="O369" s="24" t="s">
        <v>235</v>
      </c>
      <c r="P369" s="24">
        <v>1992</v>
      </c>
      <c r="Q369" s="26">
        <v>34425</v>
      </c>
      <c r="R369" s="26">
        <v>34790</v>
      </c>
      <c r="S369" s="26" t="s">
        <v>90</v>
      </c>
      <c r="T369" s="28" t="s">
        <v>1685</v>
      </c>
      <c r="U369" s="28" t="s">
        <v>1685</v>
      </c>
      <c r="V369" s="26">
        <v>44562</v>
      </c>
      <c r="W369" s="28" t="s">
        <v>77</v>
      </c>
      <c r="X369" s="28" t="s">
        <v>77</v>
      </c>
      <c r="Y369" s="26" t="s">
        <v>103</v>
      </c>
      <c r="Z369" s="29">
        <v>1</v>
      </c>
      <c r="AA369" s="29">
        <v>10</v>
      </c>
      <c r="AB369" s="26">
        <v>44424</v>
      </c>
      <c r="AC369" s="30">
        <v>13000000</v>
      </c>
      <c r="AD369" s="30">
        <v>1444444</v>
      </c>
      <c r="AE369" s="30">
        <v>5748755.555555556</v>
      </c>
      <c r="AF369" s="30">
        <v>-785940</v>
      </c>
      <c r="AG369" s="30">
        <f t="shared" si="101"/>
        <v>4962815.555555556</v>
      </c>
      <c r="AH369" s="30">
        <v>6615600</v>
      </c>
      <c r="AI369" s="30">
        <f t="shared" si="102"/>
        <v>26022859.555555556</v>
      </c>
      <c r="AJ369" s="30">
        <f t="shared" si="103"/>
        <v>9750000</v>
      </c>
      <c r="AK369" s="30">
        <f t="shared" si="104"/>
        <v>1083333</v>
      </c>
      <c r="AL369" s="30">
        <f t="shared" si="105"/>
        <v>5748755.555555556</v>
      </c>
      <c r="AM369" s="30">
        <f t="shared" si="106"/>
        <v>-785940</v>
      </c>
      <c r="AN369" s="30">
        <f t="shared" si="107"/>
        <v>4962815.555555556</v>
      </c>
      <c r="AO369" s="30">
        <f t="shared" si="108"/>
        <v>3307800</v>
      </c>
      <c r="AP369" s="30">
        <f t="shared" si="109"/>
        <v>19103948.555555556</v>
      </c>
      <c r="AQ369" s="30">
        <f t="shared" si="110"/>
        <v>0</v>
      </c>
      <c r="AR369" s="26" t="s">
        <v>79</v>
      </c>
      <c r="AS369" s="26" t="s">
        <v>80</v>
      </c>
      <c r="AT369" s="26"/>
      <c r="AU369" s="26" t="s">
        <v>80</v>
      </c>
      <c r="AV369" s="26" t="s">
        <v>81</v>
      </c>
      <c r="AW369" s="26" t="s">
        <v>80</v>
      </c>
      <c r="AX369" s="26" t="s">
        <v>105</v>
      </c>
      <c r="AY369" s="26" t="s">
        <v>96</v>
      </c>
      <c r="AZ369" s="26" t="s">
        <v>80</v>
      </c>
      <c r="BA369" s="26" t="s">
        <v>84</v>
      </c>
      <c r="BB369" s="26" t="s">
        <v>85</v>
      </c>
      <c r="BC369" s="26" t="str">
        <f t="shared" si="111"/>
        <v>F</v>
      </c>
      <c r="BD369" s="26" t="str">
        <f t="shared" ca="1" si="112"/>
        <v>54 Th,4 Bln,14 Hr</v>
      </c>
      <c r="BE369" s="29">
        <f t="shared" ca="1" si="113"/>
        <v>54</v>
      </c>
      <c r="BF369" s="29">
        <f t="shared" ca="1" si="114"/>
        <v>4</v>
      </c>
      <c r="BG369" s="29">
        <f t="shared" ca="1" si="115"/>
        <v>14</v>
      </c>
      <c r="BH369" s="26" t="str">
        <f t="shared" ca="1" si="116"/>
        <v>28 Th,7 Bln,23 Hr</v>
      </c>
      <c r="BI369" s="24">
        <f t="shared" ca="1" si="117"/>
        <v>28</v>
      </c>
      <c r="BJ369" s="24">
        <f t="shared" ca="1" si="118"/>
        <v>7</v>
      </c>
      <c r="BK369" s="26" t="str">
        <f t="shared" ca="1" si="119"/>
        <v>27 Th,7 Bln,23 Hr</v>
      </c>
      <c r="BL369" s="4" t="str">
        <f>VLOOKUP(C369,[1]dbase!$C$3:$AW$827,38,FALSE)</f>
        <v>-</v>
      </c>
    </row>
    <row r="370" spans="1:64" x14ac:dyDescent="0.25">
      <c r="A370" s="24">
        <f t="shared" si="100"/>
        <v>367</v>
      </c>
      <c r="B370" s="33" t="s">
        <v>1686</v>
      </c>
      <c r="C370" s="24">
        <v>664816</v>
      </c>
      <c r="D370" s="24" t="s">
        <v>365</v>
      </c>
      <c r="E370" s="26">
        <v>24145</v>
      </c>
      <c r="F370" s="24" t="s">
        <v>65</v>
      </c>
      <c r="G370" s="24" t="s">
        <v>66</v>
      </c>
      <c r="H370" s="24" t="s">
        <v>133</v>
      </c>
      <c r="I370" s="24" t="s">
        <v>1687</v>
      </c>
      <c r="J370" s="27" t="s">
        <v>1688</v>
      </c>
      <c r="K370" s="24"/>
      <c r="L370" s="24" t="s">
        <v>1689</v>
      </c>
      <c r="M370" s="24" t="s">
        <v>70</v>
      </c>
      <c r="N370" s="24" t="s">
        <v>1123</v>
      </c>
      <c r="O370" s="24" t="s">
        <v>235</v>
      </c>
      <c r="P370" s="24">
        <v>1990</v>
      </c>
      <c r="Q370" s="26">
        <v>33161</v>
      </c>
      <c r="R370" s="26">
        <v>33526</v>
      </c>
      <c r="S370" s="26" t="s">
        <v>90</v>
      </c>
      <c r="T370" s="28" t="s">
        <v>1690</v>
      </c>
      <c r="U370" s="28" t="s">
        <v>1690</v>
      </c>
      <c r="V370" s="26">
        <v>44053</v>
      </c>
      <c r="W370" s="28" t="s">
        <v>1691</v>
      </c>
      <c r="X370" s="28" t="s">
        <v>1691</v>
      </c>
      <c r="Y370" s="26" t="s">
        <v>78</v>
      </c>
      <c r="Z370" s="29">
        <v>1</v>
      </c>
      <c r="AA370" s="29">
        <v>10</v>
      </c>
      <c r="AB370" s="26">
        <v>44424</v>
      </c>
      <c r="AC370" s="30">
        <v>13000000</v>
      </c>
      <c r="AD370" s="30">
        <v>1444444</v>
      </c>
      <c r="AE370" s="30">
        <v>5748755.555555556</v>
      </c>
      <c r="AF370" s="30">
        <v>-634450</v>
      </c>
      <c r="AG370" s="30">
        <f t="shared" si="101"/>
        <v>5114305.555555556</v>
      </c>
      <c r="AH370" s="30">
        <v>6615600</v>
      </c>
      <c r="AI370" s="30">
        <f t="shared" si="102"/>
        <v>26174349.555555556</v>
      </c>
      <c r="AJ370" s="30">
        <f t="shared" si="103"/>
        <v>6500000</v>
      </c>
      <c r="AK370" s="30">
        <f t="shared" si="104"/>
        <v>0</v>
      </c>
      <c r="AL370" s="30">
        <f t="shared" si="105"/>
        <v>0</v>
      </c>
      <c r="AM370" s="30">
        <f t="shared" si="106"/>
        <v>0</v>
      </c>
      <c r="AN370" s="30">
        <f t="shared" si="107"/>
        <v>0</v>
      </c>
      <c r="AO370" s="30">
        <f t="shared" si="108"/>
        <v>0</v>
      </c>
      <c r="AP370" s="30">
        <f t="shared" si="109"/>
        <v>6500000</v>
      </c>
      <c r="AQ370" s="30">
        <f t="shared" si="110"/>
        <v>0</v>
      </c>
      <c r="AR370" s="26" t="s">
        <v>208</v>
      </c>
      <c r="AS370" s="26" t="s">
        <v>114</v>
      </c>
      <c r="AT370" s="24" t="s">
        <v>172</v>
      </c>
      <c r="AU370" s="26">
        <v>44433</v>
      </c>
      <c r="AV370" s="26" t="s">
        <v>1692</v>
      </c>
      <c r="AW370" s="26" t="s">
        <v>80</v>
      </c>
      <c r="AX370" s="26" t="s">
        <v>82</v>
      </c>
      <c r="AY370" s="26" t="s">
        <v>83</v>
      </c>
      <c r="AZ370" s="26" t="s">
        <v>80</v>
      </c>
      <c r="BA370" s="26" t="s">
        <v>84</v>
      </c>
      <c r="BB370" s="26" t="s">
        <v>85</v>
      </c>
      <c r="BC370" s="26" t="str">
        <f t="shared" si="111"/>
        <v>F</v>
      </c>
      <c r="BD370" s="26" t="str">
        <f t="shared" ca="1" si="112"/>
        <v>56 Th,9 Bln,17 Hr</v>
      </c>
      <c r="BE370" s="29">
        <f t="shared" ca="1" si="113"/>
        <v>56</v>
      </c>
      <c r="BF370" s="29">
        <f t="shared" ca="1" si="114"/>
        <v>9</v>
      </c>
      <c r="BG370" s="29">
        <f t="shared" ca="1" si="115"/>
        <v>17</v>
      </c>
      <c r="BH370" s="26" t="str">
        <f t="shared" ca="1" si="116"/>
        <v>32 Th,1 Bln,9 Hr</v>
      </c>
      <c r="BI370" s="24">
        <f t="shared" ca="1" si="117"/>
        <v>32</v>
      </c>
      <c r="BJ370" s="24">
        <f t="shared" ca="1" si="118"/>
        <v>1</v>
      </c>
      <c r="BK370" s="26" t="str">
        <f t="shared" ca="1" si="119"/>
        <v>31 Th,1 Bln,9 Hr</v>
      </c>
      <c r="BL370" s="4" t="str">
        <f>VLOOKUP(C370,[1]dbase!$C$3:$AW$827,38,FALSE)</f>
        <v>H</v>
      </c>
    </row>
    <row r="371" spans="1:64" x14ac:dyDescent="0.25">
      <c r="A371" s="24">
        <f t="shared" si="100"/>
        <v>368</v>
      </c>
      <c r="B371" s="31" t="s">
        <v>1693</v>
      </c>
      <c r="C371" s="24">
        <v>665252</v>
      </c>
      <c r="D371" s="24" t="s">
        <v>365</v>
      </c>
      <c r="E371" s="26">
        <v>24438</v>
      </c>
      <c r="F371" s="24" t="s">
        <v>65</v>
      </c>
      <c r="G371" s="24" t="s">
        <v>66</v>
      </c>
      <c r="H371" s="24" t="s">
        <v>88</v>
      </c>
      <c r="I371" s="24" t="s">
        <v>1694</v>
      </c>
      <c r="J371" s="27"/>
      <c r="K371" s="24"/>
      <c r="L371" s="24" t="s">
        <v>1695</v>
      </c>
      <c r="M371" s="24" t="s">
        <v>70</v>
      </c>
      <c r="N371" s="24" t="s">
        <v>1123</v>
      </c>
      <c r="O371" s="24"/>
      <c r="P371" s="24">
        <v>1991</v>
      </c>
      <c r="Q371" s="26">
        <v>34335</v>
      </c>
      <c r="R371" s="26">
        <v>34700</v>
      </c>
      <c r="S371" s="26" t="s">
        <v>90</v>
      </c>
      <c r="T371" s="28" t="s">
        <v>1696</v>
      </c>
      <c r="U371" s="28" t="s">
        <v>1696</v>
      </c>
      <c r="V371" s="26" t="s">
        <v>80</v>
      </c>
      <c r="W371" s="28" t="s">
        <v>509</v>
      </c>
      <c r="X371" s="28" t="s">
        <v>510</v>
      </c>
      <c r="Y371" s="26" t="s">
        <v>103</v>
      </c>
      <c r="Z371" s="29">
        <v>5</v>
      </c>
      <c r="AA371" s="29">
        <v>6</v>
      </c>
      <c r="AB371" s="26">
        <v>44424</v>
      </c>
      <c r="AC371" s="30">
        <v>8900000</v>
      </c>
      <c r="AD371" s="30">
        <v>988889</v>
      </c>
      <c r="AE371" s="30">
        <v>3127586.1111111119</v>
      </c>
      <c r="AF371" s="30">
        <v>1121250</v>
      </c>
      <c r="AG371" s="30">
        <f t="shared" si="101"/>
        <v>4248836.1111111119</v>
      </c>
      <c r="AH371" s="30">
        <v>0</v>
      </c>
      <c r="AI371" s="30">
        <f t="shared" si="102"/>
        <v>14137725.111111112</v>
      </c>
      <c r="AJ371" s="30">
        <f t="shared" si="103"/>
        <v>4450000</v>
      </c>
      <c r="AK371" s="30">
        <f t="shared" si="104"/>
        <v>0</v>
      </c>
      <c r="AL371" s="30">
        <f t="shared" si="105"/>
        <v>0</v>
      </c>
      <c r="AM371" s="30">
        <f t="shared" si="106"/>
        <v>0</v>
      </c>
      <c r="AN371" s="30">
        <f t="shared" si="107"/>
        <v>0</v>
      </c>
      <c r="AO371" s="30">
        <f t="shared" si="108"/>
        <v>0</v>
      </c>
      <c r="AP371" s="30">
        <f t="shared" si="109"/>
        <v>4450000</v>
      </c>
      <c r="AQ371" s="30">
        <f t="shared" si="110"/>
        <v>0</v>
      </c>
      <c r="AR371" s="26" t="s">
        <v>79</v>
      </c>
      <c r="AS371" s="26" t="s">
        <v>114</v>
      </c>
      <c r="AT371" s="26" t="s">
        <v>115</v>
      </c>
      <c r="AU371" s="26">
        <v>44562</v>
      </c>
      <c r="AV371" s="26" t="s">
        <v>511</v>
      </c>
      <c r="AW371" s="26" t="s">
        <v>80</v>
      </c>
      <c r="AX371" s="26" t="s">
        <v>105</v>
      </c>
      <c r="AY371" s="26" t="s">
        <v>105</v>
      </c>
      <c r="AZ371" s="26" t="s">
        <v>80</v>
      </c>
      <c r="BA371" s="26" t="s">
        <v>84</v>
      </c>
      <c r="BB371" s="26" t="s">
        <v>85</v>
      </c>
      <c r="BC371" s="26" t="str">
        <f t="shared" si="111"/>
        <v>F</v>
      </c>
      <c r="BD371" s="26" t="str">
        <f t="shared" ca="1" si="112"/>
        <v>55 Th,11 Bln,28 Hr</v>
      </c>
      <c r="BE371" s="29">
        <f t="shared" ca="1" si="113"/>
        <v>55</v>
      </c>
      <c r="BF371" s="29">
        <f t="shared" ca="1" si="114"/>
        <v>11</v>
      </c>
      <c r="BG371" s="29">
        <f t="shared" ca="1" si="115"/>
        <v>28</v>
      </c>
      <c r="BH371" s="26" t="str">
        <f t="shared" ca="1" si="116"/>
        <v>28 Th,10 Bln,23 Hr</v>
      </c>
      <c r="BI371" s="24">
        <f t="shared" ca="1" si="117"/>
        <v>28</v>
      </c>
      <c r="BJ371" s="24">
        <f t="shared" ca="1" si="118"/>
        <v>10</v>
      </c>
      <c r="BK371" s="26" t="str">
        <f t="shared" ca="1" si="119"/>
        <v>27 Th,10 Bln,23 Hr</v>
      </c>
      <c r="BL371" s="4" t="str">
        <f>VLOOKUP(C371,[1]dbase!$C$3:$AW$827,38,FALSE)</f>
        <v>H</v>
      </c>
    </row>
    <row r="372" spans="1:64" x14ac:dyDescent="0.25">
      <c r="A372" s="24">
        <f t="shared" si="100"/>
        <v>369</v>
      </c>
      <c r="B372" s="31" t="s">
        <v>1697</v>
      </c>
      <c r="C372" s="24">
        <v>665284</v>
      </c>
      <c r="D372" s="24" t="s">
        <v>365</v>
      </c>
      <c r="E372" s="26">
        <v>24388</v>
      </c>
      <c r="F372" s="24" t="s">
        <v>65</v>
      </c>
      <c r="G372" s="24" t="s">
        <v>532</v>
      </c>
      <c r="H372" s="24" t="s">
        <v>88</v>
      </c>
      <c r="I372" s="24" t="s">
        <v>1698</v>
      </c>
      <c r="J372" s="27" t="s">
        <v>1699</v>
      </c>
      <c r="K372" s="24" t="s">
        <v>1700</v>
      </c>
      <c r="L372" s="24"/>
      <c r="M372" s="24" t="s">
        <v>70</v>
      </c>
      <c r="N372" s="24" t="s">
        <v>71</v>
      </c>
      <c r="O372" s="24"/>
      <c r="P372" s="24">
        <v>1991</v>
      </c>
      <c r="Q372" s="26">
        <v>34440</v>
      </c>
      <c r="R372" s="26">
        <v>34805</v>
      </c>
      <c r="S372" s="26" t="s">
        <v>90</v>
      </c>
      <c r="T372" s="28" t="s">
        <v>1701</v>
      </c>
      <c r="U372" s="28" t="s">
        <v>1701</v>
      </c>
      <c r="V372" s="26">
        <v>44061</v>
      </c>
      <c r="W372" s="28" t="s">
        <v>92</v>
      </c>
      <c r="X372" s="28" t="s">
        <v>155</v>
      </c>
      <c r="Y372" s="26" t="s">
        <v>78</v>
      </c>
      <c r="Z372" s="29">
        <v>5</v>
      </c>
      <c r="AA372" s="29">
        <v>8</v>
      </c>
      <c r="AB372" s="26">
        <v>44424</v>
      </c>
      <c r="AC372" s="30">
        <v>10900000</v>
      </c>
      <c r="AD372" s="30">
        <v>1211111</v>
      </c>
      <c r="AE372" s="30">
        <v>3940138.8888888881</v>
      </c>
      <c r="AF372" s="30">
        <v>-292905</v>
      </c>
      <c r="AG372" s="30">
        <f t="shared" si="101"/>
        <v>3647233.8888888881</v>
      </c>
      <c r="AH372" s="30">
        <v>2684905</v>
      </c>
      <c r="AI372" s="30">
        <f t="shared" si="102"/>
        <v>18443249.888888888</v>
      </c>
      <c r="AJ372" s="30">
        <f t="shared" si="103"/>
        <v>5450000</v>
      </c>
      <c r="AK372" s="30">
        <f t="shared" si="104"/>
        <v>0</v>
      </c>
      <c r="AL372" s="30">
        <f t="shared" si="105"/>
        <v>0</v>
      </c>
      <c r="AM372" s="30">
        <f t="shared" si="106"/>
        <v>0</v>
      </c>
      <c r="AN372" s="30">
        <f t="shared" si="107"/>
        <v>0</v>
      </c>
      <c r="AO372" s="30">
        <f t="shared" si="108"/>
        <v>0</v>
      </c>
      <c r="AP372" s="30">
        <f t="shared" si="109"/>
        <v>5450000</v>
      </c>
      <c r="AQ372" s="30">
        <f t="shared" si="110"/>
        <v>0</v>
      </c>
      <c r="AR372" s="26" t="s">
        <v>79</v>
      </c>
      <c r="AS372" s="32" t="s">
        <v>114</v>
      </c>
      <c r="AT372" s="32" t="s">
        <v>156</v>
      </c>
      <c r="AU372" s="32">
        <v>44743</v>
      </c>
      <c r="AV372" s="26" t="s">
        <v>157</v>
      </c>
      <c r="AW372" s="26" t="s">
        <v>95</v>
      </c>
      <c r="AX372" s="26" t="s">
        <v>96</v>
      </c>
      <c r="AY372" s="26" t="s">
        <v>96</v>
      </c>
      <c r="AZ372" s="26" t="s">
        <v>80</v>
      </c>
      <c r="BA372" s="26" t="s">
        <v>84</v>
      </c>
      <c r="BB372" s="26" t="s">
        <v>85</v>
      </c>
      <c r="BC372" s="26" t="str">
        <f t="shared" si="111"/>
        <v>F</v>
      </c>
      <c r="BD372" s="26" t="str">
        <f t="shared" ca="1" si="112"/>
        <v>56 Th,1 Bln,16 Hr</v>
      </c>
      <c r="BE372" s="29">
        <f t="shared" ca="1" si="113"/>
        <v>56</v>
      </c>
      <c r="BF372" s="29">
        <f t="shared" ca="1" si="114"/>
        <v>1</v>
      </c>
      <c r="BG372" s="29">
        <f t="shared" ca="1" si="115"/>
        <v>16</v>
      </c>
      <c r="BH372" s="26" t="str">
        <f t="shared" ca="1" si="116"/>
        <v>28 Th,7 Bln,8 Hr</v>
      </c>
      <c r="BI372" s="24">
        <f t="shared" ca="1" si="117"/>
        <v>28</v>
      </c>
      <c r="BJ372" s="24">
        <f t="shared" ca="1" si="118"/>
        <v>7</v>
      </c>
      <c r="BK372" s="26" t="str">
        <f t="shared" ca="1" si="119"/>
        <v>27 Th,7 Bln,8 Hr</v>
      </c>
      <c r="BL372" s="4" t="str">
        <f>VLOOKUP(C372,[1]dbase!$C$3:$AW$827,38,FALSE)</f>
        <v>H</v>
      </c>
    </row>
    <row r="373" spans="1:64" x14ac:dyDescent="0.25">
      <c r="A373" s="24">
        <f t="shared" si="100"/>
        <v>370</v>
      </c>
      <c r="B373" s="31" t="s">
        <v>1702</v>
      </c>
      <c r="C373" s="24">
        <v>675159</v>
      </c>
      <c r="D373" s="24" t="s">
        <v>365</v>
      </c>
      <c r="E373" s="26">
        <v>24610</v>
      </c>
      <c r="F373" s="24" t="s">
        <v>65</v>
      </c>
      <c r="G373" s="24" t="s">
        <v>66</v>
      </c>
      <c r="H373" s="24" t="s">
        <v>133</v>
      </c>
      <c r="I373" s="24" t="s">
        <v>1703</v>
      </c>
      <c r="J373" s="27"/>
      <c r="K373" s="24"/>
      <c r="L373" s="24"/>
      <c r="M373" s="24" t="s">
        <v>70</v>
      </c>
      <c r="N373" s="24" t="s">
        <v>71</v>
      </c>
      <c r="O373" s="24" t="s">
        <v>235</v>
      </c>
      <c r="P373" s="24">
        <v>1991</v>
      </c>
      <c r="Q373" s="26">
        <v>33543</v>
      </c>
      <c r="R373" s="26">
        <v>33909</v>
      </c>
      <c r="S373" s="26" t="s">
        <v>90</v>
      </c>
      <c r="T373" s="28" t="s">
        <v>1704</v>
      </c>
      <c r="U373" s="28" t="s">
        <v>1704</v>
      </c>
      <c r="V373" s="26">
        <v>44571</v>
      </c>
      <c r="W373" s="28" t="s">
        <v>334</v>
      </c>
      <c r="X373" s="28" t="s">
        <v>113</v>
      </c>
      <c r="Y373" s="26" t="s">
        <v>78</v>
      </c>
      <c r="Z373" s="29">
        <v>5</v>
      </c>
      <c r="AA373" s="29">
        <v>8</v>
      </c>
      <c r="AB373" s="26">
        <v>44424</v>
      </c>
      <c r="AC373" s="30">
        <v>10900000</v>
      </c>
      <c r="AD373" s="30">
        <v>1211111</v>
      </c>
      <c r="AE373" s="30">
        <v>5585388.8888888881</v>
      </c>
      <c r="AF373" s="30">
        <v>-589150</v>
      </c>
      <c r="AG373" s="30">
        <f t="shared" si="101"/>
        <v>4996238.8888888881</v>
      </c>
      <c r="AH373" s="30">
        <v>0</v>
      </c>
      <c r="AI373" s="30">
        <f t="shared" si="102"/>
        <v>17107349.888888888</v>
      </c>
      <c r="AJ373" s="30">
        <f t="shared" si="103"/>
        <v>5450000</v>
      </c>
      <c r="AK373" s="30">
        <f t="shared" si="104"/>
        <v>0</v>
      </c>
      <c r="AL373" s="30">
        <f t="shared" si="105"/>
        <v>0</v>
      </c>
      <c r="AM373" s="30">
        <f t="shared" si="106"/>
        <v>0</v>
      </c>
      <c r="AN373" s="30">
        <f t="shared" si="107"/>
        <v>0</v>
      </c>
      <c r="AO373" s="30">
        <f t="shared" si="108"/>
        <v>0</v>
      </c>
      <c r="AP373" s="30">
        <f t="shared" si="109"/>
        <v>5450000</v>
      </c>
      <c r="AQ373" s="30">
        <f t="shared" si="110"/>
        <v>0</v>
      </c>
      <c r="AR373" s="26" t="s">
        <v>79</v>
      </c>
      <c r="AS373" s="26" t="s">
        <v>114</v>
      </c>
      <c r="AT373" s="24" t="s">
        <v>172</v>
      </c>
      <c r="AU373" s="26">
        <v>44433</v>
      </c>
      <c r="AV373" s="26" t="s">
        <v>116</v>
      </c>
      <c r="AW373" s="26" t="s">
        <v>210</v>
      </c>
      <c r="AX373" s="26" t="s">
        <v>83</v>
      </c>
      <c r="AY373" s="26" t="s">
        <v>83</v>
      </c>
      <c r="AZ373" s="26" t="s">
        <v>80</v>
      </c>
      <c r="BA373" s="26" t="s">
        <v>84</v>
      </c>
      <c r="BB373" s="26" t="s">
        <v>85</v>
      </c>
      <c r="BC373" s="26" t="str">
        <f t="shared" si="111"/>
        <v>F</v>
      </c>
      <c r="BD373" s="26" t="str">
        <f t="shared" ca="1" si="112"/>
        <v>55 Th,6 Bln,6 Hr</v>
      </c>
      <c r="BE373" s="29">
        <f t="shared" ca="1" si="113"/>
        <v>55</v>
      </c>
      <c r="BF373" s="29">
        <f t="shared" ca="1" si="114"/>
        <v>6</v>
      </c>
      <c r="BG373" s="29">
        <f t="shared" ca="1" si="115"/>
        <v>6</v>
      </c>
      <c r="BH373" s="26" t="str">
        <f t="shared" ca="1" si="116"/>
        <v>31 Th,0 Bln,23 Hr</v>
      </c>
      <c r="BI373" s="24">
        <f t="shared" ca="1" si="117"/>
        <v>31</v>
      </c>
      <c r="BJ373" s="24">
        <f t="shared" ca="1" si="118"/>
        <v>0</v>
      </c>
      <c r="BK373" s="26" t="str">
        <f t="shared" ca="1" si="119"/>
        <v>30 Th,0 Bln,23 Hr</v>
      </c>
      <c r="BL373" s="4" t="str">
        <f>VLOOKUP(C373,[1]dbase!$C$3:$AW$827,38,FALSE)</f>
        <v>H</v>
      </c>
    </row>
    <row r="374" spans="1:64" x14ac:dyDescent="0.25">
      <c r="A374" s="24">
        <f t="shared" si="100"/>
        <v>371</v>
      </c>
      <c r="B374" s="31" t="s">
        <v>1705</v>
      </c>
      <c r="C374" s="24">
        <v>664913</v>
      </c>
      <c r="D374" s="24" t="s">
        <v>1706</v>
      </c>
      <c r="E374" s="26">
        <v>24220</v>
      </c>
      <c r="F374" s="24" t="s">
        <v>65</v>
      </c>
      <c r="G374" s="24" t="s">
        <v>1707</v>
      </c>
      <c r="H374" s="24" t="s">
        <v>133</v>
      </c>
      <c r="I374" s="24" t="s">
        <v>1708</v>
      </c>
      <c r="J374" s="27"/>
      <c r="K374" s="24"/>
      <c r="L374" s="24"/>
      <c r="M374" s="24" t="s">
        <v>70</v>
      </c>
      <c r="N374" s="24" t="s">
        <v>71</v>
      </c>
      <c r="O374" s="24"/>
      <c r="P374" s="24" t="s">
        <v>977</v>
      </c>
      <c r="Q374" s="26">
        <v>33239</v>
      </c>
      <c r="R374" s="26">
        <v>33604</v>
      </c>
      <c r="S374" s="26" t="s">
        <v>90</v>
      </c>
      <c r="T374" s="28" t="s">
        <v>1709</v>
      </c>
      <c r="U374" s="28" t="s">
        <v>1709</v>
      </c>
      <c r="V374" s="26">
        <v>44061</v>
      </c>
      <c r="W374" s="28" t="s">
        <v>195</v>
      </c>
      <c r="X374" s="28" t="s">
        <v>195</v>
      </c>
      <c r="Y374" s="26" t="s">
        <v>78</v>
      </c>
      <c r="Z374" s="29">
        <v>5</v>
      </c>
      <c r="AA374" s="29">
        <v>7</v>
      </c>
      <c r="AB374" s="26">
        <v>44424</v>
      </c>
      <c r="AC374" s="30">
        <v>9900000</v>
      </c>
      <c r="AD374" s="30">
        <v>1100000</v>
      </c>
      <c r="AE374" s="30">
        <v>4642900</v>
      </c>
      <c r="AF374" s="30">
        <v>1121250</v>
      </c>
      <c r="AG374" s="30">
        <f t="shared" si="101"/>
        <v>5764150</v>
      </c>
      <c r="AH374" s="30">
        <v>0</v>
      </c>
      <c r="AI374" s="30">
        <f t="shared" si="102"/>
        <v>16764150</v>
      </c>
      <c r="AJ374" s="30">
        <f t="shared" si="103"/>
        <v>4950000</v>
      </c>
      <c r="AK374" s="30">
        <f t="shared" si="104"/>
        <v>0</v>
      </c>
      <c r="AL374" s="30">
        <f t="shared" si="105"/>
        <v>0</v>
      </c>
      <c r="AM374" s="30">
        <f t="shared" si="106"/>
        <v>0</v>
      </c>
      <c r="AN374" s="30">
        <f t="shared" si="107"/>
        <v>0</v>
      </c>
      <c r="AO374" s="30">
        <f t="shared" si="108"/>
        <v>0</v>
      </c>
      <c r="AP374" s="30">
        <f t="shared" si="109"/>
        <v>4950000</v>
      </c>
      <c r="AQ374" s="30">
        <f t="shared" si="110"/>
        <v>0</v>
      </c>
      <c r="AR374" s="26" t="s">
        <v>208</v>
      </c>
      <c r="AS374" s="26" t="s">
        <v>114</v>
      </c>
      <c r="AT374" s="24" t="s">
        <v>172</v>
      </c>
      <c r="AU374" s="26">
        <v>44433</v>
      </c>
      <c r="AV374" s="26" t="s">
        <v>196</v>
      </c>
      <c r="AW374" s="26" t="s">
        <v>80</v>
      </c>
      <c r="AX374" s="26" t="s">
        <v>83</v>
      </c>
      <c r="AY374" s="26" t="s">
        <v>83</v>
      </c>
      <c r="AZ374" s="26" t="s">
        <v>80</v>
      </c>
      <c r="BA374" s="26" t="s">
        <v>84</v>
      </c>
      <c r="BB374" s="26" t="s">
        <v>85</v>
      </c>
      <c r="BC374" s="26" t="str">
        <f t="shared" si="111"/>
        <v>F</v>
      </c>
      <c r="BD374" s="26" t="str">
        <f t="shared" ca="1" si="112"/>
        <v>56 Th,7 Bln,1 Hr</v>
      </c>
      <c r="BE374" s="29">
        <f t="shared" ca="1" si="113"/>
        <v>56</v>
      </c>
      <c r="BF374" s="29">
        <f t="shared" ca="1" si="114"/>
        <v>7</v>
      </c>
      <c r="BG374" s="29">
        <f t="shared" ca="1" si="115"/>
        <v>1</v>
      </c>
      <c r="BH374" s="26" t="str">
        <f t="shared" ca="1" si="116"/>
        <v>31 Th,10 Bln,23 Hr</v>
      </c>
      <c r="BI374" s="24">
        <f t="shared" ca="1" si="117"/>
        <v>31</v>
      </c>
      <c r="BJ374" s="24">
        <f t="shared" ca="1" si="118"/>
        <v>10</v>
      </c>
      <c r="BK374" s="26" t="str">
        <f t="shared" ca="1" si="119"/>
        <v>30 Th,10 Bln,23 Hr</v>
      </c>
      <c r="BL374" s="4" t="str">
        <f>VLOOKUP(C374,[1]dbase!$C$3:$AW$827,38,FALSE)</f>
        <v>H</v>
      </c>
    </row>
    <row r="375" spans="1:64" x14ac:dyDescent="0.25">
      <c r="A375" s="24">
        <f t="shared" si="100"/>
        <v>372</v>
      </c>
      <c r="B375" s="25" t="s">
        <v>1710</v>
      </c>
      <c r="C375" s="24">
        <v>665436</v>
      </c>
      <c r="D375" s="24" t="s">
        <v>1711</v>
      </c>
      <c r="E375" s="26">
        <v>24454</v>
      </c>
      <c r="F375" s="24" t="s">
        <v>65</v>
      </c>
      <c r="G375" s="24" t="s">
        <v>1712</v>
      </c>
      <c r="H375" s="24" t="s">
        <v>88</v>
      </c>
      <c r="I375" s="24" t="s">
        <v>1713</v>
      </c>
      <c r="J375" s="27"/>
      <c r="K375" s="24"/>
      <c r="L375" s="24"/>
      <c r="M375" s="24" t="s">
        <v>70</v>
      </c>
      <c r="N375" s="24" t="s">
        <v>71</v>
      </c>
      <c r="O375" s="24"/>
      <c r="P375" s="24">
        <v>1992</v>
      </c>
      <c r="Q375" s="26">
        <v>34608</v>
      </c>
      <c r="R375" s="26">
        <v>34973</v>
      </c>
      <c r="S375" s="26" t="s">
        <v>90</v>
      </c>
      <c r="T375" s="28" t="s">
        <v>1714</v>
      </c>
      <c r="U375" s="28" t="s">
        <v>1714</v>
      </c>
      <c r="V375" s="26">
        <v>44774</v>
      </c>
      <c r="W375" s="28" t="s">
        <v>627</v>
      </c>
      <c r="X375" s="28" t="s">
        <v>295</v>
      </c>
      <c r="Y375" s="26" t="s">
        <v>103</v>
      </c>
      <c r="Z375" s="29">
        <v>5</v>
      </c>
      <c r="AA375" s="29">
        <v>7</v>
      </c>
      <c r="AB375" s="26">
        <v>44424</v>
      </c>
      <c r="AC375" s="30">
        <v>9900000</v>
      </c>
      <c r="AD375" s="30">
        <v>1100000</v>
      </c>
      <c r="AE375" s="30">
        <v>2930900</v>
      </c>
      <c r="AF375" s="30">
        <v>-367150</v>
      </c>
      <c r="AG375" s="30">
        <f t="shared" si="101"/>
        <v>2563750</v>
      </c>
      <c r="AH375" s="30">
        <v>2504900</v>
      </c>
      <c r="AI375" s="30">
        <f t="shared" si="102"/>
        <v>16068650</v>
      </c>
      <c r="AJ375" s="30">
        <f t="shared" si="103"/>
        <v>4950000</v>
      </c>
      <c r="AK375" s="30">
        <f t="shared" si="104"/>
        <v>0</v>
      </c>
      <c r="AL375" s="30">
        <f t="shared" si="105"/>
        <v>0</v>
      </c>
      <c r="AM375" s="30">
        <f t="shared" si="106"/>
        <v>0</v>
      </c>
      <c r="AN375" s="30">
        <f t="shared" si="107"/>
        <v>0</v>
      </c>
      <c r="AO375" s="30">
        <f t="shared" si="108"/>
        <v>0</v>
      </c>
      <c r="AP375" s="30">
        <f t="shared" si="109"/>
        <v>4950000</v>
      </c>
      <c r="AQ375" s="30">
        <f t="shared" si="110"/>
        <v>0</v>
      </c>
      <c r="AR375" s="26" t="s">
        <v>79</v>
      </c>
      <c r="AS375" s="26" t="s">
        <v>114</v>
      </c>
      <c r="AT375" s="24" t="s">
        <v>172</v>
      </c>
      <c r="AU375" s="26">
        <v>44433</v>
      </c>
      <c r="AV375" s="26" t="s">
        <v>296</v>
      </c>
      <c r="AW375" s="26" t="s">
        <v>80</v>
      </c>
      <c r="AX375" s="26" t="s">
        <v>105</v>
      </c>
      <c r="AY375" s="26" t="s">
        <v>105</v>
      </c>
      <c r="AZ375" s="26" t="s">
        <v>80</v>
      </c>
      <c r="BA375" s="26" t="s">
        <v>84</v>
      </c>
      <c r="BB375" s="26" t="s">
        <v>85</v>
      </c>
      <c r="BC375" s="26" t="str">
        <f t="shared" si="111"/>
        <v>F</v>
      </c>
      <c r="BD375" s="26" t="str">
        <f t="shared" ca="1" si="112"/>
        <v>55 Th,11 Bln,11 Hr</v>
      </c>
      <c r="BE375" s="29">
        <f t="shared" ca="1" si="113"/>
        <v>55</v>
      </c>
      <c r="BF375" s="29">
        <f t="shared" ca="1" si="114"/>
        <v>11</v>
      </c>
      <c r="BG375" s="29">
        <f t="shared" ca="1" si="115"/>
        <v>11</v>
      </c>
      <c r="BH375" s="26" t="str">
        <f t="shared" ca="1" si="116"/>
        <v>28 Th,1 Bln,23 Hr</v>
      </c>
      <c r="BI375" s="24">
        <f t="shared" ca="1" si="117"/>
        <v>28</v>
      </c>
      <c r="BJ375" s="24">
        <f t="shared" ca="1" si="118"/>
        <v>1</v>
      </c>
      <c r="BK375" s="26" t="str">
        <f t="shared" ca="1" si="119"/>
        <v>27 Th,1 Bln,23 Hr</v>
      </c>
      <c r="BL375" s="4" t="str">
        <f>VLOOKUP(C375,[1]dbase!$C$3:$AW$827,38,FALSE)</f>
        <v>H</v>
      </c>
    </row>
    <row r="376" spans="1:64" x14ac:dyDescent="0.25">
      <c r="A376" s="24">
        <f t="shared" si="100"/>
        <v>373</v>
      </c>
      <c r="B376" s="31" t="s">
        <v>1715</v>
      </c>
      <c r="C376" s="24">
        <v>695255</v>
      </c>
      <c r="D376" s="24" t="s">
        <v>365</v>
      </c>
      <c r="E376" s="26">
        <v>25266</v>
      </c>
      <c r="F376" s="24" t="s">
        <v>65</v>
      </c>
      <c r="G376" s="24" t="s">
        <v>66</v>
      </c>
      <c r="H376" s="24" t="s">
        <v>133</v>
      </c>
      <c r="I376" s="24" t="s">
        <v>1716</v>
      </c>
      <c r="J376" s="27"/>
      <c r="K376" s="24"/>
      <c r="L376" s="24"/>
      <c r="M376" s="24" t="s">
        <v>70</v>
      </c>
      <c r="N376" s="24" t="s">
        <v>71</v>
      </c>
      <c r="O376" s="24" t="s">
        <v>235</v>
      </c>
      <c r="P376" s="24">
        <v>1993</v>
      </c>
      <c r="Q376" s="26">
        <v>34366</v>
      </c>
      <c r="R376" s="26">
        <v>34731</v>
      </c>
      <c r="S376" s="26" t="s">
        <v>90</v>
      </c>
      <c r="T376" s="28" t="s">
        <v>1717</v>
      </c>
      <c r="U376" s="28" t="s">
        <v>1717</v>
      </c>
      <c r="V376" s="26">
        <v>44061</v>
      </c>
      <c r="W376" s="28" t="s">
        <v>387</v>
      </c>
      <c r="X376" s="28" t="s">
        <v>387</v>
      </c>
      <c r="Y376" s="26" t="s">
        <v>78</v>
      </c>
      <c r="Z376" s="29">
        <v>2</v>
      </c>
      <c r="AA376" s="29">
        <v>8</v>
      </c>
      <c r="AB376" s="26">
        <v>44424</v>
      </c>
      <c r="AC376" s="30">
        <v>10900000</v>
      </c>
      <c r="AD376" s="30">
        <v>1211111</v>
      </c>
      <c r="AE376" s="30">
        <v>7085388.8888888881</v>
      </c>
      <c r="AF376" s="30">
        <v>1361250</v>
      </c>
      <c r="AG376" s="30">
        <f t="shared" si="101"/>
        <v>8446638.8888888881</v>
      </c>
      <c r="AH376" s="30">
        <v>3468750</v>
      </c>
      <c r="AI376" s="30">
        <f t="shared" si="102"/>
        <v>24026499.888888888</v>
      </c>
      <c r="AJ376" s="30">
        <f t="shared" si="103"/>
        <v>8175000</v>
      </c>
      <c r="AK376" s="30">
        <f t="shared" si="104"/>
        <v>908333.25</v>
      </c>
      <c r="AL376" s="30">
        <f t="shared" si="105"/>
        <v>7085388.8888888881</v>
      </c>
      <c r="AM376" s="30">
        <f t="shared" si="106"/>
        <v>1361250</v>
      </c>
      <c r="AN376" s="30">
        <f t="shared" si="107"/>
        <v>8446638.8888888881</v>
      </c>
      <c r="AO376" s="30">
        <f t="shared" si="108"/>
        <v>1734375</v>
      </c>
      <c r="AP376" s="30">
        <f t="shared" si="109"/>
        <v>19264347.138888888</v>
      </c>
      <c r="AQ376" s="30">
        <f t="shared" si="110"/>
        <v>0</v>
      </c>
      <c r="AR376" s="26" t="s">
        <v>79</v>
      </c>
      <c r="AS376" s="26" t="s">
        <v>80</v>
      </c>
      <c r="AT376" s="26"/>
      <c r="AU376" s="26" t="s">
        <v>80</v>
      </c>
      <c r="AV376" s="26" t="s">
        <v>196</v>
      </c>
      <c r="AW376" s="26" t="s">
        <v>80</v>
      </c>
      <c r="AX376" s="26" t="s">
        <v>83</v>
      </c>
      <c r="AY376" s="26" t="s">
        <v>83</v>
      </c>
      <c r="AZ376" s="26" t="s">
        <v>80</v>
      </c>
      <c r="BA376" s="26" t="s">
        <v>84</v>
      </c>
      <c r="BB376" s="26" t="s">
        <v>85</v>
      </c>
      <c r="BC376" s="26" t="str">
        <f t="shared" si="111"/>
        <v>F</v>
      </c>
      <c r="BD376" s="26" t="str">
        <f t="shared" ca="1" si="112"/>
        <v>53 Th,8 Bln,20 Hr</v>
      </c>
      <c r="BE376" s="29">
        <f t="shared" ca="1" si="113"/>
        <v>53</v>
      </c>
      <c r="BF376" s="29">
        <f t="shared" ca="1" si="114"/>
        <v>8</v>
      </c>
      <c r="BG376" s="29">
        <f t="shared" ca="1" si="115"/>
        <v>20</v>
      </c>
      <c r="BH376" s="26" t="str">
        <f t="shared" ca="1" si="116"/>
        <v>28 Th,9 Bln,23 Hr</v>
      </c>
      <c r="BI376" s="24">
        <f t="shared" ca="1" si="117"/>
        <v>28</v>
      </c>
      <c r="BJ376" s="24">
        <f t="shared" ca="1" si="118"/>
        <v>9</v>
      </c>
      <c r="BK376" s="26" t="str">
        <f t="shared" ca="1" si="119"/>
        <v>27 Th,9 Bln,23 Hr</v>
      </c>
      <c r="BL376" s="4" t="str">
        <f>VLOOKUP(C376,[1]dbase!$C$3:$AW$827,38,FALSE)</f>
        <v>-</v>
      </c>
    </row>
    <row r="377" spans="1:64" x14ac:dyDescent="0.25">
      <c r="A377" s="24">
        <f t="shared" si="100"/>
        <v>374</v>
      </c>
      <c r="B377" s="33" t="s">
        <v>1718</v>
      </c>
      <c r="C377" s="24">
        <v>685470</v>
      </c>
      <c r="D377" s="24" t="s">
        <v>1719</v>
      </c>
      <c r="E377" s="26">
        <v>25076</v>
      </c>
      <c r="F377" s="24" t="s">
        <v>167</v>
      </c>
      <c r="G377" s="24" t="s">
        <v>66</v>
      </c>
      <c r="H377" s="24" t="s">
        <v>67</v>
      </c>
      <c r="I377" s="24" t="s">
        <v>1720</v>
      </c>
      <c r="J377" s="27"/>
      <c r="K377" s="24"/>
      <c r="L377" s="24" t="s">
        <v>1721</v>
      </c>
      <c r="M377" s="24" t="s">
        <v>70</v>
      </c>
      <c r="N377" s="24" t="s">
        <v>1722</v>
      </c>
      <c r="O377" s="24" t="s">
        <v>235</v>
      </c>
      <c r="P377" s="24">
        <v>1991</v>
      </c>
      <c r="Q377" s="26">
        <v>36617</v>
      </c>
      <c r="R377" s="26">
        <v>36708</v>
      </c>
      <c r="S377" s="26" t="s">
        <v>90</v>
      </c>
      <c r="T377" s="28" t="s">
        <v>1723</v>
      </c>
      <c r="U377" s="28" t="s">
        <v>1723</v>
      </c>
      <c r="V377" s="26">
        <v>44746</v>
      </c>
      <c r="W377" s="28" t="s">
        <v>272</v>
      </c>
      <c r="X377" s="28" t="s">
        <v>272</v>
      </c>
      <c r="Y377" s="26" t="s">
        <v>103</v>
      </c>
      <c r="Z377" s="29">
        <v>1</v>
      </c>
      <c r="AA377" s="29">
        <v>10</v>
      </c>
      <c r="AB377" s="26">
        <v>44424</v>
      </c>
      <c r="AC377" s="30">
        <v>13000000</v>
      </c>
      <c r="AD377" s="30">
        <v>1444444</v>
      </c>
      <c r="AE377" s="30">
        <v>4630755.555555556</v>
      </c>
      <c r="AF377" s="30">
        <v>-707346</v>
      </c>
      <c r="AG377" s="30">
        <f t="shared" si="101"/>
        <v>3923409.555555556</v>
      </c>
      <c r="AH377" s="30">
        <v>6615600</v>
      </c>
      <c r="AI377" s="30">
        <f t="shared" si="102"/>
        <v>24983453.555555556</v>
      </c>
      <c r="AJ377" s="30">
        <f t="shared" si="103"/>
        <v>9750000</v>
      </c>
      <c r="AK377" s="30">
        <f t="shared" si="104"/>
        <v>1083333</v>
      </c>
      <c r="AL377" s="30">
        <f t="shared" si="105"/>
        <v>4630755.555555556</v>
      </c>
      <c r="AM377" s="30">
        <f t="shared" si="106"/>
        <v>-707346</v>
      </c>
      <c r="AN377" s="30">
        <f t="shared" si="107"/>
        <v>3923409.555555556</v>
      </c>
      <c r="AO377" s="30">
        <f t="shared" si="108"/>
        <v>3307800</v>
      </c>
      <c r="AP377" s="30">
        <f t="shared" si="109"/>
        <v>18064542.555555556</v>
      </c>
      <c r="AQ377" s="30">
        <f t="shared" si="110"/>
        <v>0</v>
      </c>
      <c r="AR377" s="26" t="s">
        <v>79</v>
      </c>
      <c r="AS377" s="26" t="s">
        <v>80</v>
      </c>
      <c r="AT377" s="26"/>
      <c r="AU377" s="26" t="s">
        <v>80</v>
      </c>
      <c r="AV377" s="26" t="s">
        <v>273</v>
      </c>
      <c r="AW377" s="26" t="s">
        <v>80</v>
      </c>
      <c r="AX377" s="26" t="s">
        <v>105</v>
      </c>
      <c r="AY377" s="26" t="s">
        <v>105</v>
      </c>
      <c r="AZ377" s="26" t="s">
        <v>80</v>
      </c>
      <c r="BA377" s="26" t="s">
        <v>84</v>
      </c>
      <c r="BB377" s="26" t="s">
        <v>106</v>
      </c>
      <c r="BC377" s="26" t="str">
        <f t="shared" si="111"/>
        <v>F</v>
      </c>
      <c r="BD377" s="26" t="str">
        <f t="shared" ca="1" si="112"/>
        <v>54 Th,2 Bln,29 Hr</v>
      </c>
      <c r="BE377" s="29">
        <f t="shared" ca="1" si="113"/>
        <v>54</v>
      </c>
      <c r="BF377" s="29">
        <f t="shared" ca="1" si="114"/>
        <v>2</v>
      </c>
      <c r="BG377" s="29">
        <f t="shared" ca="1" si="115"/>
        <v>29</v>
      </c>
      <c r="BH377" s="26" t="str">
        <f t="shared" ca="1" si="116"/>
        <v>22 Th,7 Bln,23 Hr</v>
      </c>
      <c r="BI377" s="24">
        <f t="shared" ca="1" si="117"/>
        <v>22</v>
      </c>
      <c r="BJ377" s="24">
        <f t="shared" ca="1" si="118"/>
        <v>7</v>
      </c>
      <c r="BK377" s="26" t="str">
        <f t="shared" ca="1" si="119"/>
        <v>22 Th,4 Bln,23 Hr</v>
      </c>
      <c r="BL377" s="4" t="str">
        <f>VLOOKUP(C377,[1]dbase!$C$3:$AW$827,38,FALSE)</f>
        <v>-</v>
      </c>
    </row>
    <row r="378" spans="1:64" x14ac:dyDescent="0.25">
      <c r="A378" s="24">
        <f t="shared" si="100"/>
        <v>375</v>
      </c>
      <c r="B378" s="31" t="s">
        <v>1724</v>
      </c>
      <c r="C378" s="24">
        <v>665260</v>
      </c>
      <c r="D378" s="24" t="s">
        <v>365</v>
      </c>
      <c r="E378" s="26">
        <v>24162</v>
      </c>
      <c r="F378" s="24" t="s">
        <v>65</v>
      </c>
      <c r="G378" s="24" t="s">
        <v>66</v>
      </c>
      <c r="H378" s="24" t="s">
        <v>88</v>
      </c>
      <c r="I378" s="24" t="s">
        <v>1725</v>
      </c>
      <c r="J378" s="27" t="s">
        <v>1726</v>
      </c>
      <c r="K378" s="24"/>
      <c r="L378" s="24"/>
      <c r="M378" s="24" t="s">
        <v>70</v>
      </c>
      <c r="N378" s="24" t="s">
        <v>71</v>
      </c>
      <c r="O378" s="24"/>
      <c r="P378" s="24">
        <v>1992</v>
      </c>
      <c r="Q378" s="26">
        <v>34425</v>
      </c>
      <c r="R378" s="26">
        <v>34425</v>
      </c>
      <c r="S378" s="26" t="s">
        <v>90</v>
      </c>
      <c r="T378" s="28" t="s">
        <v>1727</v>
      </c>
      <c r="U378" s="28" t="s">
        <v>1727</v>
      </c>
      <c r="V378" s="26">
        <v>44671</v>
      </c>
      <c r="W378" s="28" t="s">
        <v>1728</v>
      </c>
      <c r="X378" s="28" t="s">
        <v>1728</v>
      </c>
      <c r="Y378" s="26" t="s">
        <v>78</v>
      </c>
      <c r="Z378" s="29">
        <v>5</v>
      </c>
      <c r="AA378" s="34">
        <v>9</v>
      </c>
      <c r="AB378" s="26">
        <v>44424</v>
      </c>
      <c r="AC378" s="30">
        <v>11900000</v>
      </c>
      <c r="AD378" s="30">
        <v>1322222</v>
      </c>
      <c r="AE378" s="30">
        <v>6411977.777777778</v>
      </c>
      <c r="AF378" s="30">
        <v>-3084874.9999999995</v>
      </c>
      <c r="AG378" s="30">
        <f t="shared" si="101"/>
        <v>3327102.7777777785</v>
      </c>
      <c r="AH378" s="30">
        <v>3084874.9999999995</v>
      </c>
      <c r="AI378" s="30">
        <f t="shared" si="102"/>
        <v>19634199.777777776</v>
      </c>
      <c r="AJ378" s="30">
        <f t="shared" si="103"/>
        <v>8925000</v>
      </c>
      <c r="AK378" s="30">
        <f t="shared" si="104"/>
        <v>991666.5</v>
      </c>
      <c r="AL378" s="30">
        <f t="shared" si="105"/>
        <v>6411977.777777778</v>
      </c>
      <c r="AM378" s="30">
        <f t="shared" si="106"/>
        <v>-3084874.9999999995</v>
      </c>
      <c r="AN378" s="30">
        <f t="shared" si="107"/>
        <v>3327102.7777777785</v>
      </c>
      <c r="AO378" s="30">
        <f t="shared" si="108"/>
        <v>1542437.4999999998</v>
      </c>
      <c r="AP378" s="30">
        <f t="shared" si="109"/>
        <v>14786206.777777778</v>
      </c>
      <c r="AQ378" s="30">
        <f t="shared" si="110"/>
        <v>0</v>
      </c>
      <c r="AR378" s="26" t="s">
        <v>208</v>
      </c>
      <c r="AS378" s="26" t="s">
        <v>80</v>
      </c>
      <c r="AT378" s="26"/>
      <c r="AU378" s="26">
        <v>44671</v>
      </c>
      <c r="AV378" s="26" t="s">
        <v>1729</v>
      </c>
      <c r="AW378" s="26" t="s">
        <v>80</v>
      </c>
      <c r="AX378" s="26" t="s">
        <v>82</v>
      </c>
      <c r="AY378" s="26" t="s">
        <v>83</v>
      </c>
      <c r="AZ378" s="26" t="s">
        <v>80</v>
      </c>
      <c r="BA378" s="26" t="s">
        <v>84</v>
      </c>
      <c r="BB378" s="26" t="s">
        <v>85</v>
      </c>
      <c r="BC378" s="26" t="str">
        <f t="shared" si="111"/>
        <v>F</v>
      </c>
      <c r="BD378" s="26" t="str">
        <f t="shared" ca="1" si="112"/>
        <v>56 Th,9 Bln,0 Hr</v>
      </c>
      <c r="BE378" s="29">
        <f t="shared" ca="1" si="113"/>
        <v>56</v>
      </c>
      <c r="BF378" s="29">
        <f t="shared" ca="1" si="114"/>
        <v>9</v>
      </c>
      <c r="BG378" s="29">
        <f t="shared" ca="1" si="115"/>
        <v>0</v>
      </c>
      <c r="BH378" s="26" t="str">
        <f t="shared" ca="1" si="116"/>
        <v>28 Th,7 Bln,23 Hr</v>
      </c>
      <c r="BI378" s="24">
        <f t="shared" ca="1" si="117"/>
        <v>28</v>
      </c>
      <c r="BJ378" s="24">
        <f t="shared" ca="1" si="118"/>
        <v>7</v>
      </c>
      <c r="BK378" s="26" t="str">
        <f t="shared" ca="1" si="119"/>
        <v>28 Th,7 Bln,23 Hr</v>
      </c>
      <c r="BL378" s="4" t="str">
        <f>VLOOKUP(C378,[1]dbase!$C$3:$AW$827,38,FALSE)</f>
        <v>-</v>
      </c>
    </row>
    <row r="379" spans="1:64" x14ac:dyDescent="0.25">
      <c r="A379" s="24">
        <f t="shared" si="100"/>
        <v>376</v>
      </c>
      <c r="B379" s="25" t="s">
        <v>1730</v>
      </c>
      <c r="C379" s="24">
        <v>675245</v>
      </c>
      <c r="D379" s="24" t="s">
        <v>166</v>
      </c>
      <c r="E379" s="26">
        <v>24764</v>
      </c>
      <c r="F379" s="24" t="s">
        <v>65</v>
      </c>
      <c r="G379" s="24" t="s">
        <v>66</v>
      </c>
      <c r="H379" s="24" t="s">
        <v>133</v>
      </c>
      <c r="I379" s="24" t="s">
        <v>1731</v>
      </c>
      <c r="J379" s="27" t="s">
        <v>1732</v>
      </c>
      <c r="K379" s="24" t="s">
        <v>1733</v>
      </c>
      <c r="L379" s="24"/>
      <c r="M379" s="24" t="s">
        <v>70</v>
      </c>
      <c r="N379" s="24" t="s">
        <v>254</v>
      </c>
      <c r="O379" s="24" t="s">
        <v>1734</v>
      </c>
      <c r="P379" s="24">
        <v>1993</v>
      </c>
      <c r="Q379" s="26">
        <v>34350</v>
      </c>
      <c r="R379" s="26">
        <v>34715</v>
      </c>
      <c r="S379" s="26" t="s">
        <v>90</v>
      </c>
      <c r="T379" s="28" t="s">
        <v>1735</v>
      </c>
      <c r="U379" s="28" t="s">
        <v>1735</v>
      </c>
      <c r="V379" s="26">
        <v>44775</v>
      </c>
      <c r="W379" s="28" t="s">
        <v>113</v>
      </c>
      <c r="X379" s="28" t="s">
        <v>113</v>
      </c>
      <c r="Y379" s="26" t="s">
        <v>78</v>
      </c>
      <c r="Z379" s="29">
        <v>5</v>
      </c>
      <c r="AA379" s="29">
        <v>10</v>
      </c>
      <c r="AB379" s="26">
        <v>44424</v>
      </c>
      <c r="AC379" s="30">
        <v>13000000</v>
      </c>
      <c r="AD379" s="30">
        <v>1444444</v>
      </c>
      <c r="AE379" s="30">
        <v>3512755.555555556</v>
      </c>
      <c r="AF379" s="30">
        <v>-785940</v>
      </c>
      <c r="AG379" s="30">
        <f t="shared" si="101"/>
        <v>2726815.555555556</v>
      </c>
      <c r="AH379" s="30">
        <v>2504900</v>
      </c>
      <c r="AI379" s="30">
        <f t="shared" si="102"/>
        <v>19676159.555555556</v>
      </c>
      <c r="AJ379" s="30">
        <f t="shared" si="103"/>
        <v>6500000</v>
      </c>
      <c r="AK379" s="30">
        <f t="shared" si="104"/>
        <v>0</v>
      </c>
      <c r="AL379" s="30">
        <f t="shared" si="105"/>
        <v>0</v>
      </c>
      <c r="AM379" s="30">
        <f t="shared" si="106"/>
        <v>0</v>
      </c>
      <c r="AN379" s="30">
        <f t="shared" si="107"/>
        <v>0</v>
      </c>
      <c r="AO379" s="30">
        <f t="shared" si="108"/>
        <v>0</v>
      </c>
      <c r="AP379" s="30">
        <f t="shared" si="109"/>
        <v>6500000</v>
      </c>
      <c r="AQ379" s="30">
        <f t="shared" si="110"/>
        <v>0</v>
      </c>
      <c r="AR379" s="26" t="s">
        <v>79</v>
      </c>
      <c r="AS379" s="26" t="s">
        <v>114</v>
      </c>
      <c r="AT379" s="26"/>
      <c r="AU379" s="26">
        <v>44775</v>
      </c>
      <c r="AV379" s="26" t="s">
        <v>116</v>
      </c>
      <c r="AW379" s="26" t="s">
        <v>80</v>
      </c>
      <c r="AX379" s="26" t="s">
        <v>96</v>
      </c>
      <c r="AY379" s="26" t="s">
        <v>96</v>
      </c>
      <c r="AZ379" s="26" t="s">
        <v>80</v>
      </c>
      <c r="BA379" s="26" t="s">
        <v>84</v>
      </c>
      <c r="BB379" s="26" t="s">
        <v>85</v>
      </c>
      <c r="BC379" s="26" t="str">
        <f t="shared" si="111"/>
        <v>F</v>
      </c>
      <c r="BD379" s="26" t="str">
        <f t="shared" ca="1" si="112"/>
        <v>55 Th,1 Bln,5 Hr</v>
      </c>
      <c r="BE379" s="29">
        <f t="shared" ca="1" si="113"/>
        <v>55</v>
      </c>
      <c r="BF379" s="29">
        <f t="shared" ca="1" si="114"/>
        <v>1</v>
      </c>
      <c r="BG379" s="29">
        <f t="shared" ca="1" si="115"/>
        <v>5</v>
      </c>
      <c r="BH379" s="26" t="str">
        <f t="shared" ca="1" si="116"/>
        <v>28 Th,10 Bln,8 Hr</v>
      </c>
      <c r="BI379" s="24">
        <f t="shared" ca="1" si="117"/>
        <v>28</v>
      </c>
      <c r="BJ379" s="24">
        <f t="shared" ca="1" si="118"/>
        <v>10</v>
      </c>
      <c r="BK379" s="26" t="str">
        <f t="shared" ca="1" si="119"/>
        <v>27 Th,10 Bln,8 Hr</v>
      </c>
      <c r="BL379" s="4" t="str">
        <f>VLOOKUP(C379,[1]dbase!$C$3:$AW$827,38,FALSE)</f>
        <v>-</v>
      </c>
    </row>
    <row r="380" spans="1:64" x14ac:dyDescent="0.25">
      <c r="A380" s="24">
        <f t="shared" si="100"/>
        <v>377</v>
      </c>
      <c r="B380" s="31" t="s">
        <v>1736</v>
      </c>
      <c r="C380" s="24">
        <v>665076</v>
      </c>
      <c r="D380" s="24" t="s">
        <v>1737</v>
      </c>
      <c r="E380" s="26">
        <v>24150</v>
      </c>
      <c r="F380" s="24" t="s">
        <v>65</v>
      </c>
      <c r="G380" s="24" t="s">
        <v>343</v>
      </c>
      <c r="H380" s="24" t="s">
        <v>67</v>
      </c>
      <c r="I380" s="24" t="s">
        <v>1738</v>
      </c>
      <c r="J380" s="27"/>
      <c r="K380" s="24"/>
      <c r="L380" s="24"/>
      <c r="M380" s="24" t="s">
        <v>70</v>
      </c>
      <c r="N380" s="24" t="s">
        <v>71</v>
      </c>
      <c r="O380" s="24"/>
      <c r="P380" s="24">
        <v>1991</v>
      </c>
      <c r="Q380" s="26">
        <v>33435</v>
      </c>
      <c r="R380" s="26">
        <v>33800</v>
      </c>
      <c r="S380" s="26" t="s">
        <v>90</v>
      </c>
      <c r="T380" s="28" t="s">
        <v>1696</v>
      </c>
      <c r="U380" s="28" t="s">
        <v>1696</v>
      </c>
      <c r="V380" s="26">
        <v>43770</v>
      </c>
      <c r="W380" s="28" t="s">
        <v>1728</v>
      </c>
      <c r="X380" s="28" t="s">
        <v>1728</v>
      </c>
      <c r="Y380" s="26" t="s">
        <v>78</v>
      </c>
      <c r="Z380" s="29">
        <v>5</v>
      </c>
      <c r="AA380" s="29">
        <v>8</v>
      </c>
      <c r="AB380" s="26">
        <v>44424</v>
      </c>
      <c r="AC380" s="30">
        <v>10900000</v>
      </c>
      <c r="AD380" s="30">
        <v>1211111</v>
      </c>
      <c r="AE380" s="30">
        <v>4152013.8888888881</v>
      </c>
      <c r="AF380" s="30">
        <v>1121250</v>
      </c>
      <c r="AG380" s="30">
        <f t="shared" si="101"/>
        <v>5273263.8888888881</v>
      </c>
      <c r="AH380" s="30">
        <v>0</v>
      </c>
      <c r="AI380" s="30">
        <f t="shared" si="102"/>
        <v>17384374.888888888</v>
      </c>
      <c r="AJ380" s="30">
        <f t="shared" si="103"/>
        <v>5450000</v>
      </c>
      <c r="AK380" s="30">
        <f t="shared" si="104"/>
        <v>0</v>
      </c>
      <c r="AL380" s="30">
        <f t="shared" si="105"/>
        <v>0</v>
      </c>
      <c r="AM380" s="30">
        <f t="shared" si="106"/>
        <v>0</v>
      </c>
      <c r="AN380" s="30">
        <f t="shared" si="107"/>
        <v>0</v>
      </c>
      <c r="AO380" s="30">
        <f t="shared" si="108"/>
        <v>0</v>
      </c>
      <c r="AP380" s="30">
        <f t="shared" si="109"/>
        <v>5450000</v>
      </c>
      <c r="AQ380" s="30">
        <f t="shared" si="110"/>
        <v>0</v>
      </c>
      <c r="AR380" s="26" t="s">
        <v>208</v>
      </c>
      <c r="AS380" s="26" t="s">
        <v>114</v>
      </c>
      <c r="AT380" s="24" t="s">
        <v>172</v>
      </c>
      <c r="AU380" s="26">
        <v>44433</v>
      </c>
      <c r="AV380" s="26" t="s">
        <v>1729</v>
      </c>
      <c r="AW380" s="26" t="s">
        <v>80</v>
      </c>
      <c r="AX380" s="26" t="s">
        <v>96</v>
      </c>
      <c r="AY380" s="26" t="s">
        <v>96</v>
      </c>
      <c r="AZ380" s="26" t="s">
        <v>80</v>
      </c>
      <c r="BA380" s="26" t="s">
        <v>84</v>
      </c>
      <c r="BB380" s="26" t="s">
        <v>85</v>
      </c>
      <c r="BC380" s="26" t="str">
        <f t="shared" si="111"/>
        <v>F</v>
      </c>
      <c r="BD380" s="26" t="str">
        <f t="shared" ca="1" si="112"/>
        <v>56 Th,9 Bln,12 Hr</v>
      </c>
      <c r="BE380" s="29">
        <f t="shared" ca="1" si="113"/>
        <v>56</v>
      </c>
      <c r="BF380" s="29">
        <f t="shared" ca="1" si="114"/>
        <v>9</v>
      </c>
      <c r="BG380" s="29">
        <f t="shared" ca="1" si="115"/>
        <v>12</v>
      </c>
      <c r="BH380" s="26" t="str">
        <f t="shared" ca="1" si="116"/>
        <v>31 Th,4 Bln,8 Hr</v>
      </c>
      <c r="BI380" s="24">
        <f t="shared" ca="1" si="117"/>
        <v>31</v>
      </c>
      <c r="BJ380" s="24">
        <f t="shared" ca="1" si="118"/>
        <v>4</v>
      </c>
      <c r="BK380" s="26" t="str">
        <f t="shared" ca="1" si="119"/>
        <v>30 Th,4 Bln,9 Hr</v>
      </c>
      <c r="BL380" s="4" t="str">
        <f>VLOOKUP(C380,[1]dbase!$C$3:$AW$827,38,FALSE)</f>
        <v>H</v>
      </c>
    </row>
    <row r="381" spans="1:64" x14ac:dyDescent="0.25">
      <c r="A381" s="24">
        <f t="shared" si="100"/>
        <v>378</v>
      </c>
      <c r="B381" s="31" t="s">
        <v>1739</v>
      </c>
      <c r="C381" s="24">
        <v>665383</v>
      </c>
      <c r="D381" s="24" t="s">
        <v>166</v>
      </c>
      <c r="E381" s="26">
        <v>24274</v>
      </c>
      <c r="F381" s="24" t="s">
        <v>65</v>
      </c>
      <c r="G381" s="24" t="s">
        <v>343</v>
      </c>
      <c r="H381" s="24" t="s">
        <v>88</v>
      </c>
      <c r="I381" s="24" t="s">
        <v>1740</v>
      </c>
      <c r="J381" s="27"/>
      <c r="K381" s="24"/>
      <c r="L381" s="24"/>
      <c r="M381" s="24" t="s">
        <v>70</v>
      </c>
      <c r="N381" s="24" t="s">
        <v>1741</v>
      </c>
      <c r="O381" s="24"/>
      <c r="P381" s="24">
        <v>1992</v>
      </c>
      <c r="Q381" s="26">
        <v>34516</v>
      </c>
      <c r="R381" s="26">
        <v>34881</v>
      </c>
      <c r="S381" s="26" t="s">
        <v>90</v>
      </c>
      <c r="T381" s="28" t="s">
        <v>1742</v>
      </c>
      <c r="U381" s="28" t="s">
        <v>1742</v>
      </c>
      <c r="V381" s="26">
        <v>44120</v>
      </c>
      <c r="W381" s="28" t="s">
        <v>249</v>
      </c>
      <c r="X381" s="28" t="s">
        <v>195</v>
      </c>
      <c r="Y381" s="26" t="s">
        <v>78</v>
      </c>
      <c r="Z381" s="29">
        <v>3</v>
      </c>
      <c r="AA381" s="29">
        <v>7</v>
      </c>
      <c r="AB381" s="26">
        <v>44424</v>
      </c>
      <c r="AC381" s="30">
        <v>9900000</v>
      </c>
      <c r="AD381" s="30">
        <v>1100000</v>
      </c>
      <c r="AE381" s="30">
        <v>2930900</v>
      </c>
      <c r="AF381" s="30">
        <v>-25580.000000000466</v>
      </c>
      <c r="AG381" s="30">
        <f t="shared" si="101"/>
        <v>2905319.9999999995</v>
      </c>
      <c r="AH381" s="30">
        <v>2417580.0000000005</v>
      </c>
      <c r="AI381" s="30">
        <f t="shared" si="102"/>
        <v>16322900</v>
      </c>
      <c r="AJ381" s="30">
        <f t="shared" si="103"/>
        <v>4950000</v>
      </c>
      <c r="AK381" s="30">
        <f t="shared" si="104"/>
        <v>0</v>
      </c>
      <c r="AL381" s="30">
        <f t="shared" si="105"/>
        <v>0</v>
      </c>
      <c r="AM381" s="30">
        <f t="shared" si="106"/>
        <v>0</v>
      </c>
      <c r="AN381" s="30">
        <f t="shared" si="107"/>
        <v>0</v>
      </c>
      <c r="AO381" s="30">
        <f t="shared" si="108"/>
        <v>0</v>
      </c>
      <c r="AP381" s="30">
        <f t="shared" si="109"/>
        <v>4950000</v>
      </c>
      <c r="AQ381" s="30">
        <f t="shared" si="110"/>
        <v>0</v>
      </c>
      <c r="AR381" s="26" t="s">
        <v>208</v>
      </c>
      <c r="AS381" s="26" t="s">
        <v>114</v>
      </c>
      <c r="AT381" s="26" t="s">
        <v>115</v>
      </c>
      <c r="AU381" s="26">
        <v>44562</v>
      </c>
      <c r="AV381" s="26" t="s">
        <v>196</v>
      </c>
      <c r="AW381" s="26" t="s">
        <v>80</v>
      </c>
      <c r="AX381" s="26" t="s">
        <v>83</v>
      </c>
      <c r="AY381" s="26" t="s">
        <v>83</v>
      </c>
      <c r="AZ381" s="26" t="s">
        <v>197</v>
      </c>
      <c r="BA381" s="26" t="s">
        <v>84</v>
      </c>
      <c r="BB381" s="26" t="s">
        <v>85</v>
      </c>
      <c r="BC381" s="26" t="str">
        <f t="shared" si="111"/>
        <v>F</v>
      </c>
      <c r="BD381" s="26" t="str">
        <f t="shared" ca="1" si="112"/>
        <v>56 Th,5 Bln,8 Hr</v>
      </c>
      <c r="BE381" s="29">
        <f t="shared" ca="1" si="113"/>
        <v>56</v>
      </c>
      <c r="BF381" s="29">
        <f t="shared" ca="1" si="114"/>
        <v>5</v>
      </c>
      <c r="BG381" s="29">
        <f t="shared" ca="1" si="115"/>
        <v>8</v>
      </c>
      <c r="BH381" s="26" t="str">
        <f t="shared" ca="1" si="116"/>
        <v>28 Th,4 Bln,23 Hr</v>
      </c>
      <c r="BI381" s="24">
        <f t="shared" ca="1" si="117"/>
        <v>28</v>
      </c>
      <c r="BJ381" s="24">
        <f t="shared" ca="1" si="118"/>
        <v>4</v>
      </c>
      <c r="BK381" s="26" t="str">
        <f t="shared" ca="1" si="119"/>
        <v>27 Th,4 Bln,23 Hr</v>
      </c>
      <c r="BL381" s="4" t="str">
        <f>VLOOKUP(C381,[1]dbase!$C$3:$AW$827,38,FALSE)</f>
        <v>H</v>
      </c>
    </row>
    <row r="382" spans="1:64" x14ac:dyDescent="0.25">
      <c r="A382" s="24">
        <f t="shared" si="100"/>
        <v>379</v>
      </c>
      <c r="B382" s="31" t="s">
        <v>1743</v>
      </c>
      <c r="C382" s="24">
        <v>685233</v>
      </c>
      <c r="D382" s="24" t="s">
        <v>1083</v>
      </c>
      <c r="E382" s="26">
        <v>24931</v>
      </c>
      <c r="F382" s="24" t="s">
        <v>65</v>
      </c>
      <c r="G382" s="24" t="s">
        <v>66</v>
      </c>
      <c r="H382" s="24" t="s">
        <v>133</v>
      </c>
      <c r="I382" s="24" t="s">
        <v>1744</v>
      </c>
      <c r="J382" s="27"/>
      <c r="K382" s="24"/>
      <c r="L382" s="24" t="s">
        <v>1745</v>
      </c>
      <c r="M382" s="24" t="s">
        <v>70</v>
      </c>
      <c r="N382" s="24" t="s">
        <v>535</v>
      </c>
      <c r="O382" s="24"/>
      <c r="P382" s="24">
        <v>1993</v>
      </c>
      <c r="Q382" s="26">
        <v>34243</v>
      </c>
      <c r="R382" s="26">
        <v>34608</v>
      </c>
      <c r="S382" s="26" t="s">
        <v>90</v>
      </c>
      <c r="T382" s="28" t="s">
        <v>1746</v>
      </c>
      <c r="U382" s="28" t="s">
        <v>1746</v>
      </c>
      <c r="V382" s="26">
        <v>44120</v>
      </c>
      <c r="W382" s="28" t="s">
        <v>627</v>
      </c>
      <c r="X382" s="28" t="s">
        <v>295</v>
      </c>
      <c r="Y382" s="26" t="s">
        <v>103</v>
      </c>
      <c r="Z382" s="29">
        <v>3</v>
      </c>
      <c r="AA382" s="29">
        <v>7</v>
      </c>
      <c r="AB382" s="26">
        <v>44424</v>
      </c>
      <c r="AC382" s="30">
        <v>9900000</v>
      </c>
      <c r="AD382" s="30">
        <v>1100000</v>
      </c>
      <c r="AE382" s="30">
        <v>5979250</v>
      </c>
      <c r="AF382" s="30">
        <v>-25580.000000000466</v>
      </c>
      <c r="AG382" s="30">
        <f t="shared" si="101"/>
        <v>5953670</v>
      </c>
      <c r="AH382" s="30">
        <v>2417580.0000000005</v>
      </c>
      <c r="AI382" s="30">
        <f t="shared" si="102"/>
        <v>19371250</v>
      </c>
      <c r="AJ382" s="30">
        <f t="shared" si="103"/>
        <v>4950000</v>
      </c>
      <c r="AK382" s="30">
        <f t="shared" si="104"/>
        <v>0</v>
      </c>
      <c r="AL382" s="30">
        <f t="shared" si="105"/>
        <v>0</v>
      </c>
      <c r="AM382" s="30">
        <f t="shared" si="106"/>
        <v>0</v>
      </c>
      <c r="AN382" s="30">
        <f t="shared" si="107"/>
        <v>0</v>
      </c>
      <c r="AO382" s="30">
        <f t="shared" si="108"/>
        <v>0</v>
      </c>
      <c r="AP382" s="30">
        <f t="shared" si="109"/>
        <v>4950000</v>
      </c>
      <c r="AQ382" s="30">
        <f t="shared" si="110"/>
        <v>0</v>
      </c>
      <c r="AR382" s="26" t="s">
        <v>79</v>
      </c>
      <c r="AS382" s="32" t="s">
        <v>114</v>
      </c>
      <c r="AT382" s="32" t="s">
        <v>156</v>
      </c>
      <c r="AU382" s="32">
        <v>44743</v>
      </c>
      <c r="AV382" s="26" t="s">
        <v>296</v>
      </c>
      <c r="AW382" s="26" t="s">
        <v>80</v>
      </c>
      <c r="AX382" s="26" t="s">
        <v>105</v>
      </c>
      <c r="AY382" s="26" t="s">
        <v>105</v>
      </c>
      <c r="AZ382" s="26" t="s">
        <v>80</v>
      </c>
      <c r="BA382" s="26" t="s">
        <v>84</v>
      </c>
      <c r="BB382" s="26" t="s">
        <v>85</v>
      </c>
      <c r="BC382" s="26" t="str">
        <f t="shared" si="111"/>
        <v>F</v>
      </c>
      <c r="BD382" s="26" t="str">
        <f t="shared" ca="1" si="112"/>
        <v>54 Th,7 Bln,21 Hr</v>
      </c>
      <c r="BE382" s="29">
        <f t="shared" ca="1" si="113"/>
        <v>54</v>
      </c>
      <c r="BF382" s="29">
        <f t="shared" ca="1" si="114"/>
        <v>7</v>
      </c>
      <c r="BG382" s="29">
        <f t="shared" ca="1" si="115"/>
        <v>21</v>
      </c>
      <c r="BH382" s="26" t="str">
        <f t="shared" ca="1" si="116"/>
        <v>29 Th,1 Bln,23 Hr</v>
      </c>
      <c r="BI382" s="24">
        <f t="shared" ca="1" si="117"/>
        <v>29</v>
      </c>
      <c r="BJ382" s="24">
        <f t="shared" ca="1" si="118"/>
        <v>1</v>
      </c>
      <c r="BK382" s="26" t="str">
        <f t="shared" ca="1" si="119"/>
        <v>28 Th,1 Bln,23 Hr</v>
      </c>
      <c r="BL382" s="4" t="str">
        <f>VLOOKUP(C382,[1]dbase!$C$3:$AW$827,38,FALSE)</f>
        <v>H</v>
      </c>
    </row>
    <row r="383" spans="1:64" x14ac:dyDescent="0.25">
      <c r="A383" s="24">
        <f t="shared" si="100"/>
        <v>380</v>
      </c>
      <c r="B383" s="33" t="s">
        <v>1747</v>
      </c>
      <c r="C383" s="24">
        <v>695471</v>
      </c>
      <c r="D383" s="24" t="s">
        <v>1023</v>
      </c>
      <c r="E383" s="26">
        <v>25296</v>
      </c>
      <c r="F383" s="24" t="s">
        <v>167</v>
      </c>
      <c r="G383" s="24" t="s">
        <v>66</v>
      </c>
      <c r="H383" s="24" t="s">
        <v>228</v>
      </c>
      <c r="I383" s="24" t="s">
        <v>1748</v>
      </c>
      <c r="J383" s="27" t="s">
        <v>1749</v>
      </c>
      <c r="K383" s="24"/>
      <c r="L383" s="24" t="s">
        <v>1750</v>
      </c>
      <c r="M383" s="24" t="s">
        <v>70</v>
      </c>
      <c r="N383" s="24" t="s">
        <v>1751</v>
      </c>
      <c r="O383" s="24" t="s">
        <v>235</v>
      </c>
      <c r="P383" s="24">
        <v>1993</v>
      </c>
      <c r="Q383" s="26">
        <v>36617</v>
      </c>
      <c r="R383" s="26">
        <v>36708</v>
      </c>
      <c r="S383" s="26" t="s">
        <v>90</v>
      </c>
      <c r="T383" s="28" t="s">
        <v>1484</v>
      </c>
      <c r="U383" s="28" t="s">
        <v>1484</v>
      </c>
      <c r="V383" s="26">
        <v>44746</v>
      </c>
      <c r="W383" s="28" t="s">
        <v>1752</v>
      </c>
      <c r="X383" s="28" t="s">
        <v>272</v>
      </c>
      <c r="Y383" s="26" t="s">
        <v>103</v>
      </c>
      <c r="Z383" s="29">
        <v>5</v>
      </c>
      <c r="AA383" s="29">
        <v>8</v>
      </c>
      <c r="AB383" s="26">
        <v>44424</v>
      </c>
      <c r="AC383" s="30">
        <v>10900000</v>
      </c>
      <c r="AD383" s="30">
        <v>1211111</v>
      </c>
      <c r="AE383" s="30">
        <v>3012138.8888888881</v>
      </c>
      <c r="AF383" s="30">
        <v>-507560</v>
      </c>
      <c r="AG383" s="30">
        <f t="shared" si="101"/>
        <v>2504578.8888888881</v>
      </c>
      <c r="AH383" s="30">
        <v>0</v>
      </c>
      <c r="AI383" s="30">
        <f t="shared" si="102"/>
        <v>14615689.888888888</v>
      </c>
      <c r="AJ383" s="30">
        <f t="shared" si="103"/>
        <v>5450000</v>
      </c>
      <c r="AK383" s="30">
        <f t="shared" si="104"/>
        <v>0</v>
      </c>
      <c r="AL383" s="30">
        <f t="shared" si="105"/>
        <v>0</v>
      </c>
      <c r="AM383" s="30">
        <f t="shared" si="106"/>
        <v>0</v>
      </c>
      <c r="AN383" s="30">
        <f t="shared" si="107"/>
        <v>0</v>
      </c>
      <c r="AO383" s="30">
        <f t="shared" si="108"/>
        <v>0</v>
      </c>
      <c r="AP383" s="30">
        <f t="shared" si="109"/>
        <v>5450000</v>
      </c>
      <c r="AQ383" s="30">
        <f t="shared" si="110"/>
        <v>0</v>
      </c>
      <c r="AR383" s="26" t="s">
        <v>79</v>
      </c>
      <c r="AS383" s="32" t="s">
        <v>114</v>
      </c>
      <c r="AT383" s="32" t="s">
        <v>156</v>
      </c>
      <c r="AU383" s="32">
        <v>44743</v>
      </c>
      <c r="AV383" s="26" t="s">
        <v>273</v>
      </c>
      <c r="AW383" s="26" t="s">
        <v>80</v>
      </c>
      <c r="AX383" s="26" t="s">
        <v>105</v>
      </c>
      <c r="AY383" s="26" t="s">
        <v>105</v>
      </c>
      <c r="AZ383" s="26" t="s">
        <v>80</v>
      </c>
      <c r="BA383" s="26" t="s">
        <v>84</v>
      </c>
      <c r="BB383" s="26" t="s">
        <v>85</v>
      </c>
      <c r="BC383" s="26" t="str">
        <f t="shared" si="111"/>
        <v>F</v>
      </c>
      <c r="BD383" s="26" t="str">
        <f t="shared" ca="1" si="112"/>
        <v>53 Th,7 Bln,21 Hr</v>
      </c>
      <c r="BE383" s="29">
        <f t="shared" ca="1" si="113"/>
        <v>53</v>
      </c>
      <c r="BF383" s="29">
        <f t="shared" ca="1" si="114"/>
        <v>7</v>
      </c>
      <c r="BG383" s="29">
        <f t="shared" ca="1" si="115"/>
        <v>21</v>
      </c>
      <c r="BH383" s="26" t="str">
        <f t="shared" ca="1" si="116"/>
        <v>22 Th,7 Bln,23 Hr</v>
      </c>
      <c r="BI383" s="24">
        <f t="shared" ca="1" si="117"/>
        <v>22</v>
      </c>
      <c r="BJ383" s="24">
        <f t="shared" ca="1" si="118"/>
        <v>7</v>
      </c>
      <c r="BK383" s="26" t="str">
        <f t="shared" ca="1" si="119"/>
        <v>22 Th,4 Bln,23 Hr</v>
      </c>
      <c r="BL383" s="4" t="str">
        <f>VLOOKUP(C383,[1]dbase!$C$3:$AW$827,38,FALSE)</f>
        <v>H</v>
      </c>
    </row>
    <row r="384" spans="1:64" x14ac:dyDescent="0.25">
      <c r="A384" s="24">
        <f t="shared" si="100"/>
        <v>381</v>
      </c>
      <c r="B384" s="31" t="s">
        <v>1753</v>
      </c>
      <c r="C384" s="24">
        <v>896186</v>
      </c>
      <c r="D384" s="24" t="s">
        <v>174</v>
      </c>
      <c r="E384" s="26">
        <v>32520</v>
      </c>
      <c r="F384" s="24" t="s">
        <v>167</v>
      </c>
      <c r="G384" s="24" t="s">
        <v>66</v>
      </c>
      <c r="H384" s="24" t="s">
        <v>228</v>
      </c>
      <c r="I384" s="24" t="s">
        <v>1754</v>
      </c>
      <c r="J384" s="27" t="s">
        <v>1755</v>
      </c>
      <c r="K384" s="24"/>
      <c r="L384" s="24"/>
      <c r="M384" s="24" t="s">
        <v>70</v>
      </c>
      <c r="N384" s="24" t="s">
        <v>254</v>
      </c>
      <c r="O384" s="24"/>
      <c r="P384" s="24" t="s">
        <v>80</v>
      </c>
      <c r="Q384" s="26">
        <v>43374</v>
      </c>
      <c r="R384" s="26">
        <v>43374</v>
      </c>
      <c r="S384" s="26" t="s">
        <v>90</v>
      </c>
      <c r="T384" s="28" t="s">
        <v>1434</v>
      </c>
      <c r="U384" s="28" t="s">
        <v>1434</v>
      </c>
      <c r="V384" s="26">
        <v>44105</v>
      </c>
      <c r="W384" s="28" t="s">
        <v>404</v>
      </c>
      <c r="X384" s="28" t="s">
        <v>207</v>
      </c>
      <c r="Y384" s="26" t="s">
        <v>78</v>
      </c>
      <c r="Z384" s="29">
        <v>6</v>
      </c>
      <c r="AA384" s="29">
        <v>3</v>
      </c>
      <c r="AB384" s="26">
        <v>44424</v>
      </c>
      <c r="AC384" s="30">
        <v>5900000</v>
      </c>
      <c r="AD384" s="30">
        <v>655556</v>
      </c>
      <c r="AE384" s="30">
        <v>0</v>
      </c>
      <c r="AF384" s="30">
        <v>389837.69444444403</v>
      </c>
      <c r="AG384" s="30">
        <f t="shared" si="101"/>
        <v>389837.69444444403</v>
      </c>
      <c r="AH384" s="30">
        <v>0</v>
      </c>
      <c r="AI384" s="30">
        <f t="shared" si="102"/>
        <v>6945393.694444444</v>
      </c>
      <c r="AJ384" s="30">
        <f t="shared" si="103"/>
        <v>4425000</v>
      </c>
      <c r="AK384" s="30">
        <f t="shared" si="104"/>
        <v>491667</v>
      </c>
      <c r="AL384" s="30">
        <f t="shared" si="105"/>
        <v>0</v>
      </c>
      <c r="AM384" s="30">
        <f t="shared" si="106"/>
        <v>389837.69444444403</v>
      </c>
      <c r="AN384" s="30">
        <f t="shared" si="107"/>
        <v>389837.69444444403</v>
      </c>
      <c r="AO384" s="30">
        <f t="shared" si="108"/>
        <v>0</v>
      </c>
      <c r="AP384" s="30">
        <f t="shared" si="109"/>
        <v>5306504.694444444</v>
      </c>
      <c r="AQ384" s="30">
        <f t="shared" si="110"/>
        <v>0</v>
      </c>
      <c r="AR384" s="26" t="s">
        <v>79</v>
      </c>
      <c r="AS384" s="26" t="s">
        <v>80</v>
      </c>
      <c r="AT384" s="26"/>
      <c r="AU384" s="26" t="s">
        <v>80</v>
      </c>
      <c r="AV384" s="26" t="s">
        <v>209</v>
      </c>
      <c r="AW384" s="26" t="s">
        <v>95</v>
      </c>
      <c r="AX384" s="26" t="s">
        <v>96</v>
      </c>
      <c r="AY384" s="26" t="s">
        <v>96</v>
      </c>
      <c r="AZ384" s="26" t="s">
        <v>80</v>
      </c>
      <c r="BA384" s="26" t="s">
        <v>84</v>
      </c>
      <c r="BB384" s="26" t="s">
        <v>85</v>
      </c>
      <c r="BC384" s="26" t="str">
        <f t="shared" si="111"/>
        <v>F</v>
      </c>
      <c r="BD384" s="26" t="str">
        <f t="shared" ca="1" si="112"/>
        <v>33 Th,10 Bln,12 Hr</v>
      </c>
      <c r="BE384" s="29">
        <f t="shared" ca="1" si="113"/>
        <v>33</v>
      </c>
      <c r="BF384" s="29">
        <f t="shared" ca="1" si="114"/>
        <v>10</v>
      </c>
      <c r="BG384" s="29">
        <f t="shared" ca="1" si="115"/>
        <v>12</v>
      </c>
      <c r="BH384" s="26" t="str">
        <f t="shared" ca="1" si="116"/>
        <v>4 Th,1 Bln,23 Hr</v>
      </c>
      <c r="BI384" s="24">
        <f t="shared" ca="1" si="117"/>
        <v>4</v>
      </c>
      <c r="BJ384" s="24">
        <f t="shared" ca="1" si="118"/>
        <v>1</v>
      </c>
      <c r="BK384" s="26" t="str">
        <f t="shared" ca="1" si="119"/>
        <v>4 Th,1 Bln,23 Hr</v>
      </c>
      <c r="BL384" s="4" t="str">
        <f>VLOOKUP(C384,[1]dbase!$C$3:$AW$827,38,FALSE)</f>
        <v>-</v>
      </c>
    </row>
    <row r="385" spans="1:64" x14ac:dyDescent="0.25">
      <c r="A385" s="24">
        <f t="shared" si="100"/>
        <v>382</v>
      </c>
      <c r="B385" s="33" t="s">
        <v>1756</v>
      </c>
      <c r="C385" s="24">
        <v>694847</v>
      </c>
      <c r="D385" s="24" t="s">
        <v>589</v>
      </c>
      <c r="E385" s="26">
        <v>25284</v>
      </c>
      <c r="F385" s="24" t="s">
        <v>65</v>
      </c>
      <c r="G385" s="24" t="s">
        <v>66</v>
      </c>
      <c r="H385" s="24" t="s">
        <v>88</v>
      </c>
      <c r="I385" s="24" t="s">
        <v>1757</v>
      </c>
      <c r="J385" s="27" t="s">
        <v>1758</v>
      </c>
      <c r="K385" s="24" t="s">
        <v>1759</v>
      </c>
      <c r="L385" s="24"/>
      <c r="M385" s="24" t="s">
        <v>70</v>
      </c>
      <c r="N385" s="24" t="s">
        <v>503</v>
      </c>
      <c r="O385" s="24"/>
      <c r="P385" s="24">
        <v>2003</v>
      </c>
      <c r="Q385" s="26">
        <v>33162</v>
      </c>
      <c r="R385" s="26">
        <v>33527</v>
      </c>
      <c r="S385" s="26" t="s">
        <v>90</v>
      </c>
      <c r="T385" s="28" t="s">
        <v>230</v>
      </c>
      <c r="U385" s="28" t="s">
        <v>230</v>
      </c>
      <c r="V385" s="26">
        <v>44760</v>
      </c>
      <c r="W385" s="28" t="s">
        <v>154</v>
      </c>
      <c r="X385" s="28" t="s">
        <v>113</v>
      </c>
      <c r="Y385" s="26" t="s">
        <v>78</v>
      </c>
      <c r="Z385" s="29">
        <v>5</v>
      </c>
      <c r="AA385" s="29">
        <v>4</v>
      </c>
      <c r="AB385" s="26">
        <v>44424</v>
      </c>
      <c r="AC385" s="30">
        <v>6900000</v>
      </c>
      <c r="AD385" s="30">
        <v>766667</v>
      </c>
      <c r="AE385" s="30">
        <v>-199141.66666666698</v>
      </c>
      <c r="AF385" s="30">
        <v>539350</v>
      </c>
      <c r="AG385" s="30">
        <f t="shared" si="101"/>
        <v>340208.33333333302</v>
      </c>
      <c r="AH385" s="30">
        <v>0</v>
      </c>
      <c r="AI385" s="30">
        <f t="shared" si="102"/>
        <v>8006875.333333333</v>
      </c>
      <c r="AJ385" s="30">
        <f t="shared" si="103"/>
        <v>5175000</v>
      </c>
      <c r="AK385" s="30">
        <f t="shared" si="104"/>
        <v>575000.25</v>
      </c>
      <c r="AL385" s="30">
        <f t="shared" si="105"/>
        <v>-199141.66666666698</v>
      </c>
      <c r="AM385" s="30">
        <f t="shared" si="106"/>
        <v>539350</v>
      </c>
      <c r="AN385" s="30">
        <f t="shared" si="107"/>
        <v>340208.33333333302</v>
      </c>
      <c r="AO385" s="30">
        <f t="shared" si="108"/>
        <v>0</v>
      </c>
      <c r="AP385" s="30">
        <f t="shared" si="109"/>
        <v>6090208.583333333</v>
      </c>
      <c r="AQ385" s="30">
        <f t="shared" si="110"/>
        <v>0</v>
      </c>
      <c r="AR385" s="26" t="s">
        <v>79</v>
      </c>
      <c r="AS385" s="26" t="s">
        <v>80</v>
      </c>
      <c r="AT385" s="26"/>
      <c r="AU385" s="26" t="s">
        <v>80</v>
      </c>
      <c r="AV385" s="26" t="s">
        <v>116</v>
      </c>
      <c r="AW385" s="26" t="s">
        <v>158</v>
      </c>
      <c r="AX385" s="26" t="s">
        <v>83</v>
      </c>
      <c r="AY385" s="26" t="s">
        <v>83</v>
      </c>
      <c r="AZ385" s="26" t="s">
        <v>80</v>
      </c>
      <c r="BA385" s="26" t="s">
        <v>84</v>
      </c>
      <c r="BB385" s="26" t="s">
        <v>85</v>
      </c>
      <c r="BC385" s="26" t="str">
        <f t="shared" si="111"/>
        <v>F</v>
      </c>
      <c r="BD385" s="26" t="str">
        <f t="shared" ca="1" si="112"/>
        <v>53 Th,8 Bln,2 Hr</v>
      </c>
      <c r="BE385" s="29">
        <f t="shared" ca="1" si="113"/>
        <v>53</v>
      </c>
      <c r="BF385" s="29">
        <f t="shared" ca="1" si="114"/>
        <v>8</v>
      </c>
      <c r="BG385" s="29">
        <f t="shared" ca="1" si="115"/>
        <v>2</v>
      </c>
      <c r="BH385" s="26" t="str">
        <f t="shared" ca="1" si="116"/>
        <v>32 Th,1 Bln,8 Hr</v>
      </c>
      <c r="BI385" s="24">
        <f t="shared" ca="1" si="117"/>
        <v>32</v>
      </c>
      <c r="BJ385" s="24">
        <f t="shared" ca="1" si="118"/>
        <v>1</v>
      </c>
      <c r="BK385" s="26" t="str">
        <f t="shared" ca="1" si="119"/>
        <v>31 Th,1 Bln,8 Hr</v>
      </c>
      <c r="BL385" s="4" t="str">
        <f>VLOOKUP(C385,[1]dbase!$C$3:$AW$827,38,FALSE)</f>
        <v>-</v>
      </c>
    </row>
    <row r="386" spans="1:64" x14ac:dyDescent="0.25">
      <c r="A386" s="24">
        <f t="shared" si="100"/>
        <v>383</v>
      </c>
      <c r="B386" s="31" t="s">
        <v>1760</v>
      </c>
      <c r="C386" s="24">
        <v>866311</v>
      </c>
      <c r="D386" s="24" t="s">
        <v>239</v>
      </c>
      <c r="E386" s="26">
        <v>31511</v>
      </c>
      <c r="F386" s="24" t="s">
        <v>65</v>
      </c>
      <c r="G386" s="24" t="s">
        <v>66</v>
      </c>
      <c r="H386" s="24" t="s">
        <v>150</v>
      </c>
      <c r="I386" s="24"/>
      <c r="J386" s="27"/>
      <c r="K386" s="24"/>
      <c r="L386" s="24"/>
      <c r="M386" s="24" t="s">
        <v>109</v>
      </c>
      <c r="N386" s="24" t="s">
        <v>71</v>
      </c>
      <c r="O386" s="24"/>
      <c r="P386" s="24" t="s">
        <v>80</v>
      </c>
      <c r="Q386" s="26">
        <v>43877</v>
      </c>
      <c r="R386" s="26">
        <v>44243</v>
      </c>
      <c r="S386" s="26" t="s">
        <v>90</v>
      </c>
      <c r="T386" s="28" t="s">
        <v>1761</v>
      </c>
      <c r="U386" s="28" t="s">
        <v>1761</v>
      </c>
      <c r="V386" s="26" t="s">
        <v>80</v>
      </c>
      <c r="W386" s="28" t="s">
        <v>613</v>
      </c>
      <c r="X386" s="28" t="s">
        <v>123</v>
      </c>
      <c r="Y386" s="26" t="s">
        <v>78</v>
      </c>
      <c r="Z386" s="29">
        <v>6</v>
      </c>
      <c r="AA386" s="29">
        <v>1</v>
      </c>
      <c r="AB386" s="26">
        <v>44424</v>
      </c>
      <c r="AC386" s="30">
        <v>4500000</v>
      </c>
      <c r="AD386" s="30">
        <v>500000</v>
      </c>
      <c r="AE386" s="30">
        <v>-116900</v>
      </c>
      <c r="AF386" s="30">
        <v>152000</v>
      </c>
      <c r="AG386" s="30">
        <f t="shared" si="101"/>
        <v>35100</v>
      </c>
      <c r="AH386" s="30">
        <v>0</v>
      </c>
      <c r="AI386" s="30">
        <f t="shared" si="102"/>
        <v>5035100</v>
      </c>
      <c r="AJ386" s="30">
        <f t="shared" si="103"/>
        <v>3375000</v>
      </c>
      <c r="AK386" s="30">
        <f t="shared" si="104"/>
        <v>375000</v>
      </c>
      <c r="AL386" s="30">
        <f t="shared" si="105"/>
        <v>-116900</v>
      </c>
      <c r="AM386" s="30">
        <f t="shared" si="106"/>
        <v>152000</v>
      </c>
      <c r="AN386" s="30">
        <f t="shared" si="107"/>
        <v>35100</v>
      </c>
      <c r="AO386" s="30">
        <f t="shared" si="108"/>
        <v>0</v>
      </c>
      <c r="AP386" s="30">
        <f t="shared" si="109"/>
        <v>3785100</v>
      </c>
      <c r="AQ386" s="30">
        <f t="shared" si="110"/>
        <v>587000</v>
      </c>
      <c r="AR386" s="26" t="s">
        <v>79</v>
      </c>
      <c r="AS386" s="26" t="s">
        <v>80</v>
      </c>
      <c r="AT386" s="26"/>
      <c r="AU386" s="26" t="s">
        <v>80</v>
      </c>
      <c r="AV386" s="26" t="s">
        <v>124</v>
      </c>
      <c r="AW386" s="26" t="s">
        <v>80</v>
      </c>
      <c r="AX386" s="26" t="s">
        <v>82</v>
      </c>
      <c r="AY386" s="26" t="s">
        <v>82</v>
      </c>
      <c r="AZ386" s="26" t="s">
        <v>125</v>
      </c>
      <c r="BA386" s="26" t="s">
        <v>84</v>
      </c>
      <c r="BB386" s="26" t="s">
        <v>85</v>
      </c>
      <c r="BC386" s="26" t="str">
        <f t="shared" si="111"/>
        <v>C</v>
      </c>
      <c r="BD386" s="26" t="str">
        <f t="shared" ca="1" si="112"/>
        <v>36 Th,7 Bln,15 Hr</v>
      </c>
      <c r="BE386" s="29">
        <f t="shared" ca="1" si="113"/>
        <v>36</v>
      </c>
      <c r="BF386" s="29">
        <f t="shared" ca="1" si="114"/>
        <v>7</v>
      </c>
      <c r="BG386" s="29">
        <f t="shared" ca="1" si="115"/>
        <v>15</v>
      </c>
      <c r="BH386" s="26" t="str">
        <f t="shared" ca="1" si="116"/>
        <v>2 Th,9 Bln,8 Hr</v>
      </c>
      <c r="BI386" s="24">
        <f t="shared" ca="1" si="117"/>
        <v>2</v>
      </c>
      <c r="BJ386" s="24">
        <f t="shared" ca="1" si="118"/>
        <v>9</v>
      </c>
      <c r="BK386" s="26" t="str">
        <f t="shared" ca="1" si="119"/>
        <v>1 Th,9 Bln,8 Hr</v>
      </c>
      <c r="BL386" s="4" t="str">
        <f>VLOOKUP(C386,[1]dbase!$C$3:$AW$827,38,FALSE)</f>
        <v>-</v>
      </c>
    </row>
    <row r="387" spans="1:64" x14ac:dyDescent="0.25">
      <c r="A387" s="24">
        <f t="shared" si="100"/>
        <v>384</v>
      </c>
      <c r="B387" s="31" t="s">
        <v>1762</v>
      </c>
      <c r="C387" s="24">
        <v>926246</v>
      </c>
      <c r="D387" s="24" t="s">
        <v>258</v>
      </c>
      <c r="E387" s="26">
        <v>33859</v>
      </c>
      <c r="F387" s="24" t="s">
        <v>65</v>
      </c>
      <c r="G387" s="24" t="s">
        <v>66</v>
      </c>
      <c r="H387" s="24" t="s">
        <v>67</v>
      </c>
      <c r="I387" s="24" t="s">
        <v>1763</v>
      </c>
      <c r="J387" s="27" t="s">
        <v>1764</v>
      </c>
      <c r="K387" s="24"/>
      <c r="L387" s="24"/>
      <c r="M387" s="24" t="s">
        <v>99</v>
      </c>
      <c r="N387" s="24" t="s">
        <v>446</v>
      </c>
      <c r="O387" s="24"/>
      <c r="P387" s="24" t="s">
        <v>80</v>
      </c>
      <c r="Q387" s="26">
        <v>43374</v>
      </c>
      <c r="R387" s="26">
        <v>43374</v>
      </c>
      <c r="S387" s="26" t="s">
        <v>90</v>
      </c>
      <c r="T387" s="28" t="s">
        <v>248</v>
      </c>
      <c r="U387" s="28" t="s">
        <v>248</v>
      </c>
      <c r="V387" s="26">
        <v>44105</v>
      </c>
      <c r="W387" s="28" t="s">
        <v>249</v>
      </c>
      <c r="X387" s="28" t="s">
        <v>140</v>
      </c>
      <c r="Y387" s="26" t="s">
        <v>78</v>
      </c>
      <c r="Z387" s="29">
        <v>6</v>
      </c>
      <c r="AA387" s="29">
        <v>1</v>
      </c>
      <c r="AB387" s="26">
        <v>44424</v>
      </c>
      <c r="AC387" s="30">
        <v>4500000</v>
      </c>
      <c r="AD387" s="30">
        <v>500000</v>
      </c>
      <c r="AE387" s="30">
        <v>0</v>
      </c>
      <c r="AF387" s="30">
        <v>69400</v>
      </c>
      <c r="AG387" s="30">
        <f t="shared" si="101"/>
        <v>69400</v>
      </c>
      <c r="AH387" s="30">
        <v>0</v>
      </c>
      <c r="AI387" s="30">
        <f t="shared" si="102"/>
        <v>5069400</v>
      </c>
      <c r="AJ387" s="30">
        <f t="shared" si="103"/>
        <v>3375000</v>
      </c>
      <c r="AK387" s="30">
        <f t="shared" si="104"/>
        <v>375000</v>
      </c>
      <c r="AL387" s="30">
        <f t="shared" si="105"/>
        <v>0</v>
      </c>
      <c r="AM387" s="30">
        <f t="shared" si="106"/>
        <v>69400</v>
      </c>
      <c r="AN387" s="30">
        <f t="shared" si="107"/>
        <v>69400</v>
      </c>
      <c r="AO387" s="30">
        <f t="shared" si="108"/>
        <v>0</v>
      </c>
      <c r="AP387" s="30">
        <f t="shared" si="109"/>
        <v>3819400</v>
      </c>
      <c r="AQ387" s="30">
        <f t="shared" si="110"/>
        <v>552700</v>
      </c>
      <c r="AR387" s="26" t="s">
        <v>79</v>
      </c>
      <c r="AS387" s="26" t="s">
        <v>80</v>
      </c>
      <c r="AT387" s="26"/>
      <c r="AU387" s="26">
        <v>44652</v>
      </c>
      <c r="AV387" s="26" t="s">
        <v>141</v>
      </c>
      <c r="AW387" s="26" t="s">
        <v>80</v>
      </c>
      <c r="AX387" s="26" t="s">
        <v>83</v>
      </c>
      <c r="AY387" s="26" t="s">
        <v>82</v>
      </c>
      <c r="AZ387" s="26" t="s">
        <v>80</v>
      </c>
      <c r="BA387" s="26" t="s">
        <v>84</v>
      </c>
      <c r="BB387" s="26" t="s">
        <v>106</v>
      </c>
      <c r="BC387" s="26" t="str">
        <f t="shared" si="111"/>
        <v>C</v>
      </c>
      <c r="BD387" s="26" t="str">
        <f t="shared" ca="1" si="112"/>
        <v>30 Th,2 Bln,12 Hr</v>
      </c>
      <c r="BE387" s="29">
        <f t="shared" ca="1" si="113"/>
        <v>30</v>
      </c>
      <c r="BF387" s="29">
        <f t="shared" ca="1" si="114"/>
        <v>2</v>
      </c>
      <c r="BG387" s="29">
        <f t="shared" ca="1" si="115"/>
        <v>12</v>
      </c>
      <c r="BH387" s="26" t="str">
        <f t="shared" ca="1" si="116"/>
        <v>4 Th,1 Bln,23 Hr</v>
      </c>
      <c r="BI387" s="24">
        <f t="shared" ca="1" si="117"/>
        <v>4</v>
      </c>
      <c r="BJ387" s="24">
        <f t="shared" ca="1" si="118"/>
        <v>1</v>
      </c>
      <c r="BK387" s="26" t="str">
        <f t="shared" ca="1" si="119"/>
        <v>4 Th,1 Bln,23 Hr</v>
      </c>
      <c r="BL387" s="4" t="str">
        <f>VLOOKUP(C387,[1]dbase!$C$3:$AW$827,38,FALSE)</f>
        <v>-</v>
      </c>
    </row>
    <row r="388" spans="1:64" x14ac:dyDescent="0.25">
      <c r="A388" s="24">
        <f t="shared" ref="A388:A451" si="120">IF(B388="","",ROW()-3)</f>
        <v>385</v>
      </c>
      <c r="B388" s="31" t="s">
        <v>1765</v>
      </c>
      <c r="C388" s="24">
        <v>825906</v>
      </c>
      <c r="D388" s="24" t="s">
        <v>174</v>
      </c>
      <c r="E388" s="26">
        <v>30191</v>
      </c>
      <c r="F388" s="24" t="s">
        <v>167</v>
      </c>
      <c r="G388" s="24" t="s">
        <v>66</v>
      </c>
      <c r="H388" s="24" t="s">
        <v>228</v>
      </c>
      <c r="I388" s="24" t="s">
        <v>1766</v>
      </c>
      <c r="J388" s="27" t="s">
        <v>1767</v>
      </c>
      <c r="K388" s="24"/>
      <c r="L388" s="24"/>
      <c r="M388" s="24" t="s">
        <v>70</v>
      </c>
      <c r="N388" s="24" t="s">
        <v>234</v>
      </c>
      <c r="O388" s="24"/>
      <c r="P388" s="24" t="s">
        <v>80</v>
      </c>
      <c r="Q388" s="26">
        <v>43374</v>
      </c>
      <c r="R388" s="26">
        <v>43374</v>
      </c>
      <c r="S388" s="26" t="s">
        <v>90</v>
      </c>
      <c r="T388" s="28" t="s">
        <v>1434</v>
      </c>
      <c r="U388" s="28" t="s">
        <v>1434</v>
      </c>
      <c r="V388" s="26">
        <v>44105</v>
      </c>
      <c r="W388" s="28" t="s">
        <v>1768</v>
      </c>
      <c r="X388" s="28" t="s">
        <v>207</v>
      </c>
      <c r="Y388" s="26" t="s">
        <v>103</v>
      </c>
      <c r="Z388" s="29">
        <v>6</v>
      </c>
      <c r="AA388" s="29">
        <v>3</v>
      </c>
      <c r="AB388" s="26">
        <v>44424</v>
      </c>
      <c r="AC388" s="30">
        <v>5900000</v>
      </c>
      <c r="AD388" s="30">
        <v>655556</v>
      </c>
      <c r="AE388" s="30">
        <v>0</v>
      </c>
      <c r="AF388" s="30">
        <v>780174.52777777705</v>
      </c>
      <c r="AG388" s="30">
        <f t="shared" ref="AG388:AG451" si="121">AE388+AF388</f>
        <v>780174.52777777705</v>
      </c>
      <c r="AH388" s="30">
        <v>0</v>
      </c>
      <c r="AI388" s="30">
        <f t="shared" ref="AI388:AI451" si="122">AC388+AD388+AG388+AH388</f>
        <v>7335730.5277777771</v>
      </c>
      <c r="AJ388" s="30">
        <f t="shared" ref="AJ388:AJ451" si="123">IF(AS388="-",AC388*0.75,IF(AS388="H",AC388*0.5))</f>
        <v>2950000</v>
      </c>
      <c r="AK388" s="30">
        <f t="shared" ref="AK388:AK451" si="124">IF(AS388="-",AD388*0.75,0)</f>
        <v>0</v>
      </c>
      <c r="AL388" s="30">
        <f t="shared" ref="AL388:AL451" si="125">IF(AS388="-",AE388*1,0)</f>
        <v>0</v>
      </c>
      <c r="AM388" s="30">
        <f t="shared" ref="AM388:AM451" si="126">IF(AS388="-",AF388*1,0)</f>
        <v>0</v>
      </c>
      <c r="AN388" s="30">
        <f t="shared" ref="AN388:AN451" si="127">AL388+AM388</f>
        <v>0</v>
      </c>
      <c r="AO388" s="30">
        <f t="shared" ref="AO388:AO451" si="128">IF(AS388="-",AH388*0.5,0)</f>
        <v>0</v>
      </c>
      <c r="AP388" s="30">
        <f t="shared" ref="AP388:AP451" si="129">AJ388+AK388+AN388+AO388</f>
        <v>2950000</v>
      </c>
      <c r="AQ388" s="30">
        <f t="shared" ref="AQ388:AQ451" si="130">IF(AP388&lt;4372100,(4372100-AP388),0)</f>
        <v>1422100</v>
      </c>
      <c r="AR388" s="26" t="s">
        <v>79</v>
      </c>
      <c r="AS388" s="26" t="s">
        <v>114</v>
      </c>
      <c r="AT388" s="24" t="s">
        <v>172</v>
      </c>
      <c r="AU388" s="26">
        <v>44433</v>
      </c>
      <c r="AV388" s="26" t="s">
        <v>209</v>
      </c>
      <c r="AW388" s="26" t="s">
        <v>104</v>
      </c>
      <c r="AX388" s="26" t="s">
        <v>105</v>
      </c>
      <c r="AY388" s="26" t="s">
        <v>105</v>
      </c>
      <c r="AZ388" s="26" t="s">
        <v>80</v>
      </c>
      <c r="BA388" s="26" t="s">
        <v>84</v>
      </c>
      <c r="BB388" s="26" t="s">
        <v>106</v>
      </c>
      <c r="BC388" s="26" t="str">
        <f t="shared" ref="BC388:BC451" si="131">IF($M388="SD","A",IF($M388="SMP","B",IF($M388="SMK","C",IF($M388="D1","C",IF($M388="D2","C",IF($M388="SMA","C",IF($M388="D3","D",IF($M388="D4","E",IF($M388="S1","F",IF($M388="S2","G",""))))))))))</f>
        <v>F</v>
      </c>
      <c r="BD388" s="26" t="str">
        <f t="shared" ref="BD388:BD451" ca="1" si="132">IFERROR(DATEDIF(E388,$BD$3,"Y")&amp;" Th,"&amp;DATEDIF(E388,$BD$3,"YM")&amp;" Bln,"&amp;DATEDIF(E388,$BD$3,"MD")&amp;" Hr","")</f>
        <v>40 Th,2 Bln,27 Hr</v>
      </c>
      <c r="BE388" s="29">
        <f t="shared" ref="BE388:BE451" ca="1" si="133">IFERROR(DATEDIF(E388,$BD$3,"Y"),"")</f>
        <v>40</v>
      </c>
      <c r="BF388" s="29">
        <f t="shared" ref="BF388:BF451" ca="1" si="134">IFERROR(DATEDIF(E388,$BD$3,"YM"),"")</f>
        <v>2</v>
      </c>
      <c r="BG388" s="29">
        <f t="shared" ref="BG388:BG451" ca="1" si="135">IFERROR(DATEDIF(E388,$BD$3,"MD"),"")</f>
        <v>27</v>
      </c>
      <c r="BH388" s="26" t="str">
        <f t="shared" ref="BH388:BH451" ca="1" si="136">IFERROR(DATEDIF(Q388,$BD$3,"Y")&amp;" Th,"&amp;DATEDIF(Q388,$BD$3,"YM")&amp;" Bln,"&amp;DATEDIF(Q388,$BD$3,"MD")&amp;" Hr","")</f>
        <v>4 Th,1 Bln,23 Hr</v>
      </c>
      <c r="BI388" s="24">
        <f t="shared" ref="BI388:BI451" ca="1" si="137">IFERROR(DATEDIF(Q388,$BD$3,"Y"),"")</f>
        <v>4</v>
      </c>
      <c r="BJ388" s="24">
        <f t="shared" ref="BJ388:BJ451" ca="1" si="138">IFERROR(DATEDIF(Q388,$BD$3,"YM"),"")</f>
        <v>1</v>
      </c>
      <c r="BK388" s="26" t="str">
        <f t="shared" ref="BK388:BK451" ca="1" si="139">IFERROR(DATEDIF(R388,$BD$3,"Y")&amp;" Th,"&amp;DATEDIF(R388,$BD$3,"YM")&amp;" Bln,"&amp;DATEDIF(R388,$BD$3,"MD")&amp;" Hr","")</f>
        <v>4 Th,1 Bln,23 Hr</v>
      </c>
      <c r="BL388" s="4" t="str">
        <f>VLOOKUP(C388,[1]dbase!$C$3:$AW$827,38,FALSE)</f>
        <v>H</v>
      </c>
    </row>
    <row r="389" spans="1:64" x14ac:dyDescent="0.25">
      <c r="A389" s="24">
        <f t="shared" si="120"/>
        <v>386</v>
      </c>
      <c r="B389" s="31" t="s">
        <v>1769</v>
      </c>
      <c r="C389" s="24">
        <v>785762</v>
      </c>
      <c r="D389" s="24" t="s">
        <v>87</v>
      </c>
      <c r="E389" s="26">
        <v>30291</v>
      </c>
      <c r="F389" s="24" t="s">
        <v>65</v>
      </c>
      <c r="G389" s="24" t="s">
        <v>66</v>
      </c>
      <c r="H389" s="24" t="s">
        <v>228</v>
      </c>
      <c r="I389" s="24" t="s">
        <v>1770</v>
      </c>
      <c r="J389" s="27"/>
      <c r="K389" s="24"/>
      <c r="L389" s="24"/>
      <c r="M389" s="24" t="s">
        <v>109</v>
      </c>
      <c r="N389" s="24" t="s">
        <v>489</v>
      </c>
      <c r="O389" s="24"/>
      <c r="P389" s="24">
        <v>1997</v>
      </c>
      <c r="Q389" s="26">
        <v>42932</v>
      </c>
      <c r="R389" s="26">
        <v>43055</v>
      </c>
      <c r="S389" s="26" t="s">
        <v>90</v>
      </c>
      <c r="T389" s="28" t="s">
        <v>1771</v>
      </c>
      <c r="U389" s="28" t="s">
        <v>1771</v>
      </c>
      <c r="V389" s="26" t="s">
        <v>80</v>
      </c>
      <c r="W389" s="28" t="s">
        <v>145</v>
      </c>
      <c r="X389" s="28" t="s">
        <v>146</v>
      </c>
      <c r="Y389" s="26" t="s">
        <v>78</v>
      </c>
      <c r="Z389" s="29">
        <v>6</v>
      </c>
      <c r="AA389" s="29">
        <v>1</v>
      </c>
      <c r="AB389" s="26">
        <v>44424</v>
      </c>
      <c r="AC389" s="30">
        <v>4500000</v>
      </c>
      <c r="AD389" s="30">
        <v>500000</v>
      </c>
      <c r="AE389" s="30">
        <v>291100</v>
      </c>
      <c r="AF389" s="30">
        <v>152000</v>
      </c>
      <c r="AG389" s="30">
        <f t="shared" si="121"/>
        <v>443100</v>
      </c>
      <c r="AH389" s="30">
        <v>0</v>
      </c>
      <c r="AI389" s="30">
        <f t="shared" si="122"/>
        <v>5443100</v>
      </c>
      <c r="AJ389" s="30">
        <f t="shared" si="123"/>
        <v>3375000</v>
      </c>
      <c r="AK389" s="30">
        <f t="shared" si="124"/>
        <v>375000</v>
      </c>
      <c r="AL389" s="30">
        <f t="shared" si="125"/>
        <v>291100</v>
      </c>
      <c r="AM389" s="30">
        <f t="shared" si="126"/>
        <v>152000</v>
      </c>
      <c r="AN389" s="30">
        <f t="shared" si="127"/>
        <v>443100</v>
      </c>
      <c r="AO389" s="30">
        <f t="shared" si="128"/>
        <v>0</v>
      </c>
      <c r="AP389" s="30">
        <f t="shared" si="129"/>
        <v>4193100</v>
      </c>
      <c r="AQ389" s="30">
        <f t="shared" si="130"/>
        <v>179000</v>
      </c>
      <c r="AR389" s="24" t="s">
        <v>79</v>
      </c>
      <c r="AS389" s="24" t="s">
        <v>80</v>
      </c>
      <c r="AT389" s="24"/>
      <c r="AU389" s="26" t="s">
        <v>80</v>
      </c>
      <c r="AV389" s="24" t="s">
        <v>147</v>
      </c>
      <c r="AW389" s="24" t="s">
        <v>80</v>
      </c>
      <c r="AX389" s="24" t="s">
        <v>82</v>
      </c>
      <c r="AY389" s="24" t="s">
        <v>82</v>
      </c>
      <c r="AZ389" s="24" t="s">
        <v>80</v>
      </c>
      <c r="BA389" s="24" t="s">
        <v>84</v>
      </c>
      <c r="BB389" s="24" t="s">
        <v>85</v>
      </c>
      <c r="BC389" s="26" t="str">
        <f t="shared" si="131"/>
        <v>C</v>
      </c>
      <c r="BD389" s="24" t="str">
        <f t="shared" ca="1" si="132"/>
        <v>39 Th,11 Bln,18 Hr</v>
      </c>
      <c r="BE389" s="24">
        <f t="shared" ca="1" si="133"/>
        <v>39</v>
      </c>
      <c r="BF389" s="24">
        <f t="shared" ca="1" si="134"/>
        <v>11</v>
      </c>
      <c r="BG389" s="24">
        <f t="shared" ca="1" si="135"/>
        <v>18</v>
      </c>
      <c r="BH389" s="24" t="str">
        <f t="shared" ca="1" si="136"/>
        <v>5 Th,4 Bln,8 Hr</v>
      </c>
      <c r="BI389" s="24">
        <f t="shared" ca="1" si="137"/>
        <v>5</v>
      </c>
      <c r="BJ389" s="24">
        <f t="shared" ca="1" si="138"/>
        <v>4</v>
      </c>
      <c r="BK389" s="24" t="str">
        <f t="shared" ca="1" si="139"/>
        <v>5 Th,0 Bln,8 Hr</v>
      </c>
      <c r="BL389" s="4" t="str">
        <f>VLOOKUP(C389,[1]dbase!$C$3:$AW$827,38,FALSE)</f>
        <v>-</v>
      </c>
    </row>
    <row r="390" spans="1:64" x14ac:dyDescent="0.25">
      <c r="A390" s="24">
        <f t="shared" si="120"/>
        <v>387</v>
      </c>
      <c r="B390" s="31" t="s">
        <v>1772</v>
      </c>
      <c r="C390" s="24">
        <v>925764</v>
      </c>
      <c r="D390" s="24" t="s">
        <v>87</v>
      </c>
      <c r="E390" s="26">
        <v>33805</v>
      </c>
      <c r="F390" s="24" t="s">
        <v>65</v>
      </c>
      <c r="G390" s="24" t="s">
        <v>66</v>
      </c>
      <c r="H390" s="24" t="s">
        <v>228</v>
      </c>
      <c r="I390" s="24" t="s">
        <v>1773</v>
      </c>
      <c r="J390" s="27"/>
      <c r="K390" s="24"/>
      <c r="L390" s="24"/>
      <c r="M390" s="24" t="s">
        <v>136</v>
      </c>
      <c r="N390" s="24" t="s">
        <v>411</v>
      </c>
      <c r="O390" s="24"/>
      <c r="P390" s="24">
        <v>2013</v>
      </c>
      <c r="Q390" s="26">
        <v>42932</v>
      </c>
      <c r="R390" s="26">
        <v>43055</v>
      </c>
      <c r="S390" s="26" t="s">
        <v>90</v>
      </c>
      <c r="T390" s="28" t="s">
        <v>433</v>
      </c>
      <c r="U390" s="28" t="s">
        <v>433</v>
      </c>
      <c r="V390" s="26" t="s">
        <v>80</v>
      </c>
      <c r="W390" s="28" t="s">
        <v>434</v>
      </c>
      <c r="X390" s="28" t="s">
        <v>93</v>
      </c>
      <c r="Y390" s="26" t="s">
        <v>78</v>
      </c>
      <c r="Z390" s="29">
        <v>6</v>
      </c>
      <c r="AA390" s="29">
        <v>1</v>
      </c>
      <c r="AB390" s="26">
        <v>44424</v>
      </c>
      <c r="AC390" s="30">
        <v>4500000</v>
      </c>
      <c r="AD390" s="30">
        <v>500000</v>
      </c>
      <c r="AE390" s="30">
        <v>291100</v>
      </c>
      <c r="AF390" s="30">
        <v>152000</v>
      </c>
      <c r="AG390" s="30">
        <f t="shared" si="121"/>
        <v>443100</v>
      </c>
      <c r="AH390" s="30">
        <v>0</v>
      </c>
      <c r="AI390" s="30">
        <f t="shared" si="122"/>
        <v>5443100</v>
      </c>
      <c r="AJ390" s="30">
        <f t="shared" si="123"/>
        <v>3375000</v>
      </c>
      <c r="AK390" s="30">
        <f t="shared" si="124"/>
        <v>375000</v>
      </c>
      <c r="AL390" s="30">
        <f t="shared" si="125"/>
        <v>291100</v>
      </c>
      <c r="AM390" s="30">
        <f t="shared" si="126"/>
        <v>152000</v>
      </c>
      <c r="AN390" s="30">
        <f t="shared" si="127"/>
        <v>443100</v>
      </c>
      <c r="AO390" s="30">
        <f t="shared" si="128"/>
        <v>0</v>
      </c>
      <c r="AP390" s="30">
        <f t="shared" si="129"/>
        <v>4193100</v>
      </c>
      <c r="AQ390" s="30">
        <f t="shared" si="130"/>
        <v>179000</v>
      </c>
      <c r="AR390" s="26" t="s">
        <v>79</v>
      </c>
      <c r="AS390" s="26" t="s">
        <v>80</v>
      </c>
      <c r="AT390" s="26"/>
      <c r="AU390" s="26" t="s">
        <v>80</v>
      </c>
      <c r="AV390" s="26" t="s">
        <v>94</v>
      </c>
      <c r="AW390" s="26" t="s">
        <v>210</v>
      </c>
      <c r="AX390" s="26" t="s">
        <v>83</v>
      </c>
      <c r="AY390" s="26" t="s">
        <v>83</v>
      </c>
      <c r="AZ390" s="26" t="s">
        <v>80</v>
      </c>
      <c r="BA390" s="26" t="s">
        <v>84</v>
      </c>
      <c r="BB390" s="26" t="s">
        <v>85</v>
      </c>
      <c r="BC390" s="26" t="str">
        <f t="shared" si="131"/>
        <v>D</v>
      </c>
      <c r="BD390" s="26" t="str">
        <f t="shared" ca="1" si="132"/>
        <v>30 Th,4 Bln,4 Hr</v>
      </c>
      <c r="BE390" s="29">
        <f t="shared" ca="1" si="133"/>
        <v>30</v>
      </c>
      <c r="BF390" s="29">
        <f t="shared" ca="1" si="134"/>
        <v>4</v>
      </c>
      <c r="BG390" s="29">
        <f t="shared" ca="1" si="135"/>
        <v>4</v>
      </c>
      <c r="BH390" s="26" t="str">
        <f t="shared" ca="1" si="136"/>
        <v>5 Th,4 Bln,8 Hr</v>
      </c>
      <c r="BI390" s="24">
        <f t="shared" ca="1" si="137"/>
        <v>5</v>
      </c>
      <c r="BJ390" s="24">
        <f t="shared" ca="1" si="138"/>
        <v>4</v>
      </c>
      <c r="BK390" s="26" t="str">
        <f t="shared" ca="1" si="139"/>
        <v>5 Th,0 Bln,8 Hr</v>
      </c>
      <c r="BL390" s="4" t="str">
        <f>VLOOKUP(C390,[1]dbase!$C$3:$AW$827,38,FALSE)</f>
        <v>-</v>
      </c>
    </row>
    <row r="391" spans="1:64" x14ac:dyDescent="0.25">
      <c r="A391" s="24">
        <f t="shared" si="120"/>
        <v>388</v>
      </c>
      <c r="B391" s="31" t="s">
        <v>1774</v>
      </c>
      <c r="C391" s="24">
        <v>664432</v>
      </c>
      <c r="D391" s="24" t="s">
        <v>87</v>
      </c>
      <c r="E391" s="26">
        <v>24192</v>
      </c>
      <c r="F391" s="24" t="s">
        <v>167</v>
      </c>
      <c r="G391" s="24" t="s">
        <v>66</v>
      </c>
      <c r="H391" s="24" t="s">
        <v>1775</v>
      </c>
      <c r="I391" s="24" t="s">
        <v>1776</v>
      </c>
      <c r="J391" s="27"/>
      <c r="K391" s="24"/>
      <c r="L391" s="24"/>
      <c r="M391" s="24" t="s">
        <v>109</v>
      </c>
      <c r="N391" s="24" t="s">
        <v>1777</v>
      </c>
      <c r="O391" s="24"/>
      <c r="P391" s="24">
        <v>1985</v>
      </c>
      <c r="Q391" s="26">
        <v>31450</v>
      </c>
      <c r="R391" s="26">
        <v>32782</v>
      </c>
      <c r="S391" s="26" t="s">
        <v>90</v>
      </c>
      <c r="T391" s="28" t="s">
        <v>1778</v>
      </c>
      <c r="U391" s="28" t="s">
        <v>1778</v>
      </c>
      <c r="V391" s="26" t="s">
        <v>80</v>
      </c>
      <c r="W391" s="28" t="s">
        <v>1779</v>
      </c>
      <c r="X391" s="28" t="s">
        <v>93</v>
      </c>
      <c r="Y391" s="26" t="s">
        <v>103</v>
      </c>
      <c r="Z391" s="29">
        <v>5</v>
      </c>
      <c r="AA391" s="29">
        <v>4</v>
      </c>
      <c r="AB391" s="26">
        <v>44424</v>
      </c>
      <c r="AC391" s="30">
        <v>6900000</v>
      </c>
      <c r="AD391" s="30">
        <v>766667</v>
      </c>
      <c r="AE391" s="30">
        <v>594883.33333333302</v>
      </c>
      <c r="AF391" s="30">
        <v>566950</v>
      </c>
      <c r="AG391" s="30">
        <f t="shared" si="121"/>
        <v>1161833.333333333</v>
      </c>
      <c r="AH391" s="30">
        <v>0</v>
      </c>
      <c r="AI391" s="30">
        <f t="shared" si="122"/>
        <v>8828500.3333333321</v>
      </c>
      <c r="AJ391" s="30">
        <f t="shared" si="123"/>
        <v>3450000</v>
      </c>
      <c r="AK391" s="30">
        <f t="shared" si="124"/>
        <v>0</v>
      </c>
      <c r="AL391" s="30">
        <f t="shared" si="125"/>
        <v>0</v>
      </c>
      <c r="AM391" s="30">
        <f t="shared" si="126"/>
        <v>0</v>
      </c>
      <c r="AN391" s="30">
        <f t="shared" si="127"/>
        <v>0</v>
      </c>
      <c r="AO391" s="30">
        <f t="shared" si="128"/>
        <v>0</v>
      </c>
      <c r="AP391" s="30">
        <f t="shared" si="129"/>
        <v>3450000</v>
      </c>
      <c r="AQ391" s="30">
        <f t="shared" si="130"/>
        <v>922100</v>
      </c>
      <c r="AR391" s="26" t="s">
        <v>208</v>
      </c>
      <c r="AS391" s="26" t="s">
        <v>114</v>
      </c>
      <c r="AT391" s="24" t="s">
        <v>172</v>
      </c>
      <c r="AU391" s="26">
        <v>44433</v>
      </c>
      <c r="AV391" s="26" t="s">
        <v>94</v>
      </c>
      <c r="AW391" s="26" t="s">
        <v>104</v>
      </c>
      <c r="AX391" s="26" t="s">
        <v>105</v>
      </c>
      <c r="AY391" s="26" t="s">
        <v>105</v>
      </c>
      <c r="AZ391" s="26" t="s">
        <v>80</v>
      </c>
      <c r="BA391" s="26" t="s">
        <v>84</v>
      </c>
      <c r="BB391" s="26" t="s">
        <v>106</v>
      </c>
      <c r="BC391" s="26" t="str">
        <f t="shared" si="131"/>
        <v>C</v>
      </c>
      <c r="BD391" s="26" t="str">
        <f t="shared" ca="1" si="132"/>
        <v>56 Th,7 Bln,29 Hr</v>
      </c>
      <c r="BE391" s="29">
        <f t="shared" ca="1" si="133"/>
        <v>56</v>
      </c>
      <c r="BF391" s="29">
        <f t="shared" ca="1" si="134"/>
        <v>7</v>
      </c>
      <c r="BG391" s="29">
        <f t="shared" ca="1" si="135"/>
        <v>29</v>
      </c>
      <c r="BH391" s="26" t="str">
        <f t="shared" ca="1" si="136"/>
        <v>36 Th,9 Bln,17 Hr</v>
      </c>
      <c r="BI391" s="24">
        <f t="shared" ca="1" si="137"/>
        <v>36</v>
      </c>
      <c r="BJ391" s="24">
        <f t="shared" ca="1" si="138"/>
        <v>9</v>
      </c>
      <c r="BK391" s="26" t="str">
        <f t="shared" ca="1" si="139"/>
        <v>33 Th,1 Bln,23 Hr</v>
      </c>
      <c r="BL391" s="4" t="str">
        <f>VLOOKUP(C391,[1]dbase!$C$3:$AW$827,38,FALSE)</f>
        <v>H</v>
      </c>
    </row>
    <row r="392" spans="1:64" x14ac:dyDescent="0.25">
      <c r="A392" s="24">
        <f t="shared" si="120"/>
        <v>389</v>
      </c>
      <c r="B392" s="31" t="s">
        <v>1780</v>
      </c>
      <c r="C392" s="24">
        <v>785555</v>
      </c>
      <c r="D392" s="24" t="s">
        <v>166</v>
      </c>
      <c r="E392" s="26">
        <v>28817</v>
      </c>
      <c r="F392" s="24" t="s">
        <v>65</v>
      </c>
      <c r="G392" s="24" t="s">
        <v>66</v>
      </c>
      <c r="H392" s="24" t="s">
        <v>133</v>
      </c>
      <c r="I392" s="24" t="s">
        <v>1781</v>
      </c>
      <c r="J392" s="27" t="s">
        <v>1782</v>
      </c>
      <c r="K392" s="24" t="s">
        <v>1783</v>
      </c>
      <c r="L392" s="24"/>
      <c r="M392" s="24" t="s">
        <v>109</v>
      </c>
      <c r="N392" s="24" t="s">
        <v>610</v>
      </c>
      <c r="O392" s="24"/>
      <c r="P392" s="24" t="s">
        <v>611</v>
      </c>
      <c r="Q392" s="26">
        <v>41579</v>
      </c>
      <c r="R392" s="26">
        <v>41989</v>
      </c>
      <c r="S392" s="26" t="s">
        <v>90</v>
      </c>
      <c r="T392" s="28" t="s">
        <v>793</v>
      </c>
      <c r="U392" s="28" t="s">
        <v>793</v>
      </c>
      <c r="V392" s="26" t="s">
        <v>80</v>
      </c>
      <c r="W392" s="28" t="s">
        <v>130</v>
      </c>
      <c r="X392" s="28" t="s">
        <v>123</v>
      </c>
      <c r="Y392" s="26" t="s">
        <v>78</v>
      </c>
      <c r="Z392" s="29">
        <v>6</v>
      </c>
      <c r="AA392" s="29">
        <v>1</v>
      </c>
      <c r="AB392" s="26">
        <v>44424</v>
      </c>
      <c r="AC392" s="30">
        <v>4500000</v>
      </c>
      <c r="AD392" s="30">
        <v>500000</v>
      </c>
      <c r="AE392" s="30">
        <v>699100</v>
      </c>
      <c r="AF392" s="30">
        <v>152000</v>
      </c>
      <c r="AG392" s="30">
        <f t="shared" si="121"/>
        <v>851100</v>
      </c>
      <c r="AH392" s="30">
        <v>0</v>
      </c>
      <c r="AI392" s="30">
        <f t="shared" si="122"/>
        <v>5851100</v>
      </c>
      <c r="AJ392" s="30">
        <f t="shared" si="123"/>
        <v>2250000</v>
      </c>
      <c r="AK392" s="30">
        <f t="shared" si="124"/>
        <v>0</v>
      </c>
      <c r="AL392" s="30">
        <f t="shared" si="125"/>
        <v>0</v>
      </c>
      <c r="AM392" s="30">
        <f t="shared" si="126"/>
        <v>0</v>
      </c>
      <c r="AN392" s="30">
        <f t="shared" si="127"/>
        <v>0</v>
      </c>
      <c r="AO392" s="30">
        <f t="shared" si="128"/>
        <v>0</v>
      </c>
      <c r="AP392" s="30">
        <f t="shared" si="129"/>
        <v>2250000</v>
      </c>
      <c r="AQ392" s="30">
        <f t="shared" si="130"/>
        <v>2122100</v>
      </c>
      <c r="AR392" s="26" t="s">
        <v>79</v>
      </c>
      <c r="AS392" s="26" t="s">
        <v>114</v>
      </c>
      <c r="AT392" s="24" t="s">
        <v>172</v>
      </c>
      <c r="AU392" s="26">
        <v>44433</v>
      </c>
      <c r="AV392" s="26" t="s">
        <v>124</v>
      </c>
      <c r="AW392" s="26" t="s">
        <v>80</v>
      </c>
      <c r="AX392" s="26" t="s">
        <v>82</v>
      </c>
      <c r="AY392" s="26" t="s">
        <v>82</v>
      </c>
      <c r="AZ392" s="26" t="s">
        <v>125</v>
      </c>
      <c r="BA392" s="26" t="s">
        <v>84</v>
      </c>
      <c r="BB392" s="26" t="s">
        <v>85</v>
      </c>
      <c r="BC392" s="26" t="str">
        <f t="shared" si="131"/>
        <v>C</v>
      </c>
      <c r="BD392" s="26" t="str">
        <f t="shared" ca="1" si="132"/>
        <v>44 Th,0 Bln,1 Hr</v>
      </c>
      <c r="BE392" s="29">
        <f t="shared" ca="1" si="133"/>
        <v>44</v>
      </c>
      <c r="BF392" s="29">
        <f t="shared" ca="1" si="134"/>
        <v>0</v>
      </c>
      <c r="BG392" s="29">
        <f t="shared" ca="1" si="135"/>
        <v>1</v>
      </c>
      <c r="BH392" s="26" t="str">
        <f t="shared" ca="1" si="136"/>
        <v>9 Th,0 Bln,23 Hr</v>
      </c>
      <c r="BI392" s="24">
        <f t="shared" ca="1" si="137"/>
        <v>9</v>
      </c>
      <c r="BJ392" s="24">
        <f t="shared" ca="1" si="138"/>
        <v>0</v>
      </c>
      <c r="BK392" s="26" t="str">
        <f t="shared" ca="1" si="139"/>
        <v>7 Th,11 Bln,8 Hr</v>
      </c>
      <c r="BL392" s="4" t="str">
        <f>VLOOKUP(C392,[1]dbase!$C$3:$AW$827,38,FALSE)</f>
        <v>H</v>
      </c>
    </row>
    <row r="393" spans="1:64" x14ac:dyDescent="0.25">
      <c r="A393" s="24">
        <f t="shared" si="120"/>
        <v>390</v>
      </c>
      <c r="B393" s="31" t="s">
        <v>1784</v>
      </c>
      <c r="C393" s="24">
        <v>706093</v>
      </c>
      <c r="D393" s="24" t="s">
        <v>174</v>
      </c>
      <c r="E393" s="26">
        <v>25835</v>
      </c>
      <c r="F393" s="24" t="s">
        <v>65</v>
      </c>
      <c r="G393" s="24" t="s">
        <v>66</v>
      </c>
      <c r="H393" s="24" t="s">
        <v>133</v>
      </c>
      <c r="I393" s="24" t="s">
        <v>1785</v>
      </c>
      <c r="J393" s="27" t="s">
        <v>1786</v>
      </c>
      <c r="K393" s="24"/>
      <c r="L393" s="24"/>
      <c r="M393" s="24" t="s">
        <v>109</v>
      </c>
      <c r="N393" s="24" t="s">
        <v>80</v>
      </c>
      <c r="O393" s="24"/>
      <c r="P393" s="24" t="s">
        <v>80</v>
      </c>
      <c r="Q393" s="26">
        <v>43374</v>
      </c>
      <c r="R393" s="26">
        <v>43374</v>
      </c>
      <c r="S393" s="26" t="s">
        <v>90</v>
      </c>
      <c r="T393" s="28" t="s">
        <v>261</v>
      </c>
      <c r="U393" s="28" t="s">
        <v>261</v>
      </c>
      <c r="V393" s="26">
        <v>44105</v>
      </c>
      <c r="W393" s="28" t="s">
        <v>139</v>
      </c>
      <c r="X393" s="28" t="s">
        <v>140</v>
      </c>
      <c r="Y393" s="26" t="s">
        <v>78</v>
      </c>
      <c r="Z393" s="29">
        <v>6</v>
      </c>
      <c r="AA393" s="29">
        <v>2</v>
      </c>
      <c r="AB393" s="26">
        <v>44424</v>
      </c>
      <c r="AC393" s="30">
        <v>4900000</v>
      </c>
      <c r="AD393" s="30">
        <v>544444</v>
      </c>
      <c r="AE393" s="30">
        <v>0</v>
      </c>
      <c r="AF393" s="30">
        <v>373955.55555555597</v>
      </c>
      <c r="AG393" s="30">
        <f t="shared" si="121"/>
        <v>373955.55555555597</v>
      </c>
      <c r="AH393" s="30">
        <v>0</v>
      </c>
      <c r="AI393" s="30">
        <f t="shared" si="122"/>
        <v>5818399.555555556</v>
      </c>
      <c r="AJ393" s="30">
        <f t="shared" si="123"/>
        <v>3675000</v>
      </c>
      <c r="AK393" s="30">
        <f t="shared" si="124"/>
        <v>408333</v>
      </c>
      <c r="AL393" s="30">
        <f t="shared" si="125"/>
        <v>0</v>
      </c>
      <c r="AM393" s="30">
        <f t="shared" si="126"/>
        <v>373955.55555555597</v>
      </c>
      <c r="AN393" s="30">
        <f t="shared" si="127"/>
        <v>373955.55555555597</v>
      </c>
      <c r="AO393" s="30">
        <f t="shared" si="128"/>
        <v>0</v>
      </c>
      <c r="AP393" s="30">
        <f t="shared" si="129"/>
        <v>4457288.555555556</v>
      </c>
      <c r="AQ393" s="30">
        <f t="shared" si="130"/>
        <v>0</v>
      </c>
      <c r="AR393" s="26" t="s">
        <v>79</v>
      </c>
      <c r="AS393" s="26" t="s">
        <v>80</v>
      </c>
      <c r="AT393" s="26"/>
      <c r="AU393" s="26" t="s">
        <v>80</v>
      </c>
      <c r="AV393" s="26" t="s">
        <v>141</v>
      </c>
      <c r="AW393" s="26" t="s">
        <v>80</v>
      </c>
      <c r="AX393" s="26" t="s">
        <v>82</v>
      </c>
      <c r="AY393" s="26" t="s">
        <v>82</v>
      </c>
      <c r="AZ393" s="26" t="s">
        <v>80</v>
      </c>
      <c r="BA393" s="26" t="s">
        <v>84</v>
      </c>
      <c r="BB393" s="26" t="s">
        <v>85</v>
      </c>
      <c r="BC393" s="26" t="str">
        <f t="shared" si="131"/>
        <v>C</v>
      </c>
      <c r="BD393" s="26" t="str">
        <f t="shared" ca="1" si="132"/>
        <v>52 Th,2 Bln,0 Hr</v>
      </c>
      <c r="BE393" s="29">
        <f t="shared" ca="1" si="133"/>
        <v>52</v>
      </c>
      <c r="BF393" s="29">
        <f t="shared" ca="1" si="134"/>
        <v>2</v>
      </c>
      <c r="BG393" s="29">
        <f t="shared" ca="1" si="135"/>
        <v>0</v>
      </c>
      <c r="BH393" s="26" t="str">
        <f t="shared" ca="1" si="136"/>
        <v>4 Th,1 Bln,23 Hr</v>
      </c>
      <c r="BI393" s="24">
        <f t="shared" ca="1" si="137"/>
        <v>4</v>
      </c>
      <c r="BJ393" s="24">
        <f t="shared" ca="1" si="138"/>
        <v>1</v>
      </c>
      <c r="BK393" s="26" t="str">
        <f t="shared" ca="1" si="139"/>
        <v>4 Th,1 Bln,23 Hr</v>
      </c>
      <c r="BL393" s="4" t="str">
        <f>VLOOKUP(C393,[1]dbase!$C$3:$AW$827,38,FALSE)</f>
        <v>-</v>
      </c>
    </row>
    <row r="394" spans="1:64" x14ac:dyDescent="0.25">
      <c r="A394" s="24">
        <f t="shared" si="120"/>
        <v>391</v>
      </c>
      <c r="B394" s="31" t="s">
        <v>1787</v>
      </c>
      <c r="C394" s="24">
        <v>846114</v>
      </c>
      <c r="D394" s="24" t="s">
        <v>174</v>
      </c>
      <c r="E394" s="26">
        <v>30746</v>
      </c>
      <c r="F394" s="24" t="s">
        <v>65</v>
      </c>
      <c r="G394" s="24" t="s">
        <v>66</v>
      </c>
      <c r="H394" s="24" t="s">
        <v>88</v>
      </c>
      <c r="I394" s="24" t="s">
        <v>1788</v>
      </c>
      <c r="J394" s="27" t="s">
        <v>1789</v>
      </c>
      <c r="K394" s="24"/>
      <c r="L394" s="24"/>
      <c r="M394" s="24" t="s">
        <v>109</v>
      </c>
      <c r="N394" s="24" t="s">
        <v>1602</v>
      </c>
      <c r="O394" s="24"/>
      <c r="P394" s="24" t="s">
        <v>80</v>
      </c>
      <c r="Q394" s="26">
        <v>43374</v>
      </c>
      <c r="R394" s="26">
        <v>43374</v>
      </c>
      <c r="S394" s="26" t="s">
        <v>90</v>
      </c>
      <c r="T394" s="28" t="s">
        <v>138</v>
      </c>
      <c r="U394" s="28" t="s">
        <v>138</v>
      </c>
      <c r="V394" s="26">
        <v>44105</v>
      </c>
      <c r="W394" s="28" t="s">
        <v>430</v>
      </c>
      <c r="X394" s="28" t="s">
        <v>140</v>
      </c>
      <c r="Y394" s="26" t="s">
        <v>78</v>
      </c>
      <c r="Z394" s="29">
        <v>6</v>
      </c>
      <c r="AA394" s="29">
        <v>1</v>
      </c>
      <c r="AB394" s="26">
        <v>44424</v>
      </c>
      <c r="AC394" s="30">
        <v>4500000</v>
      </c>
      <c r="AD394" s="30">
        <v>500000</v>
      </c>
      <c r="AE394" s="30">
        <v>0</v>
      </c>
      <c r="AF394" s="30">
        <v>-31100</v>
      </c>
      <c r="AG394" s="30">
        <f t="shared" si="121"/>
        <v>-31100</v>
      </c>
      <c r="AH394" s="30">
        <v>0</v>
      </c>
      <c r="AI394" s="30">
        <f t="shared" si="122"/>
        <v>4968900</v>
      </c>
      <c r="AJ394" s="30">
        <f t="shared" si="123"/>
        <v>3375000</v>
      </c>
      <c r="AK394" s="30">
        <f t="shared" si="124"/>
        <v>375000</v>
      </c>
      <c r="AL394" s="30">
        <f t="shared" si="125"/>
        <v>0</v>
      </c>
      <c r="AM394" s="30">
        <f t="shared" si="126"/>
        <v>-31100</v>
      </c>
      <c r="AN394" s="30">
        <f t="shared" si="127"/>
        <v>-31100</v>
      </c>
      <c r="AO394" s="30">
        <f t="shared" si="128"/>
        <v>0</v>
      </c>
      <c r="AP394" s="30">
        <f t="shared" si="129"/>
        <v>3718900</v>
      </c>
      <c r="AQ394" s="30">
        <f t="shared" si="130"/>
        <v>653200</v>
      </c>
      <c r="AR394" s="26" t="s">
        <v>79</v>
      </c>
      <c r="AS394" s="26" t="s">
        <v>80</v>
      </c>
      <c r="AT394" s="26"/>
      <c r="AU394" s="26" t="s">
        <v>80</v>
      </c>
      <c r="AV394" s="26" t="s">
        <v>141</v>
      </c>
      <c r="AW394" s="26" t="s">
        <v>80</v>
      </c>
      <c r="AX394" s="26" t="s">
        <v>82</v>
      </c>
      <c r="AY394" s="26" t="s">
        <v>82</v>
      </c>
      <c r="AZ394" s="26" t="s">
        <v>80</v>
      </c>
      <c r="BA394" s="26" t="s">
        <v>84</v>
      </c>
      <c r="BB394" s="26" t="s">
        <v>85</v>
      </c>
      <c r="BC394" s="26" t="str">
        <f t="shared" si="131"/>
        <v>C</v>
      </c>
      <c r="BD394" s="26" t="str">
        <f t="shared" ca="1" si="132"/>
        <v>38 Th,8 Bln,19 Hr</v>
      </c>
      <c r="BE394" s="29">
        <f t="shared" ca="1" si="133"/>
        <v>38</v>
      </c>
      <c r="BF394" s="29">
        <f t="shared" ca="1" si="134"/>
        <v>8</v>
      </c>
      <c r="BG394" s="29">
        <f t="shared" ca="1" si="135"/>
        <v>19</v>
      </c>
      <c r="BH394" s="26" t="str">
        <f t="shared" ca="1" si="136"/>
        <v>4 Th,1 Bln,23 Hr</v>
      </c>
      <c r="BI394" s="24">
        <f t="shared" ca="1" si="137"/>
        <v>4</v>
      </c>
      <c r="BJ394" s="24">
        <f t="shared" ca="1" si="138"/>
        <v>1</v>
      </c>
      <c r="BK394" s="26" t="str">
        <f t="shared" ca="1" si="139"/>
        <v>4 Th,1 Bln,23 Hr</v>
      </c>
      <c r="BL394" s="4" t="str">
        <f>VLOOKUP(C394,[1]dbase!$C$3:$AW$827,38,FALSE)</f>
        <v>-</v>
      </c>
    </row>
    <row r="395" spans="1:64" x14ac:dyDescent="0.25">
      <c r="A395" s="24">
        <f t="shared" si="120"/>
        <v>392</v>
      </c>
      <c r="B395" s="31" t="s">
        <v>1790</v>
      </c>
      <c r="C395" s="24">
        <v>886226</v>
      </c>
      <c r="D395" s="24" t="s">
        <v>174</v>
      </c>
      <c r="E395" s="26">
        <v>32400</v>
      </c>
      <c r="F395" s="24" t="s">
        <v>65</v>
      </c>
      <c r="G395" s="24" t="s">
        <v>66</v>
      </c>
      <c r="H395" s="24" t="s">
        <v>88</v>
      </c>
      <c r="I395" s="24" t="s">
        <v>1791</v>
      </c>
      <c r="J395" s="27" t="s">
        <v>1792</v>
      </c>
      <c r="K395" s="24"/>
      <c r="L395" s="24"/>
      <c r="M395" s="24" t="s">
        <v>109</v>
      </c>
      <c r="N395" s="24" t="s">
        <v>80</v>
      </c>
      <c r="O395" s="24"/>
      <c r="P395" s="24" t="s">
        <v>80</v>
      </c>
      <c r="Q395" s="26">
        <v>43374</v>
      </c>
      <c r="R395" s="26">
        <v>43374</v>
      </c>
      <c r="S395" s="26" t="s">
        <v>90</v>
      </c>
      <c r="T395" s="28" t="s">
        <v>138</v>
      </c>
      <c r="U395" s="28" t="s">
        <v>138</v>
      </c>
      <c r="V395" s="26">
        <v>44105</v>
      </c>
      <c r="W395" s="28" t="s">
        <v>139</v>
      </c>
      <c r="X395" s="28" t="s">
        <v>140</v>
      </c>
      <c r="Y395" s="26" t="s">
        <v>78</v>
      </c>
      <c r="Z395" s="29">
        <v>6</v>
      </c>
      <c r="AA395" s="29">
        <v>1</v>
      </c>
      <c r="AB395" s="26">
        <v>44424</v>
      </c>
      <c r="AC395" s="30">
        <v>4500000</v>
      </c>
      <c r="AD395" s="30">
        <v>500000</v>
      </c>
      <c r="AE395" s="30">
        <v>0</v>
      </c>
      <c r="AF395" s="30">
        <v>592600</v>
      </c>
      <c r="AG395" s="30">
        <f t="shared" si="121"/>
        <v>592600</v>
      </c>
      <c r="AH395" s="30">
        <v>0</v>
      </c>
      <c r="AI395" s="30">
        <f t="shared" si="122"/>
        <v>5592600</v>
      </c>
      <c r="AJ395" s="30">
        <f t="shared" si="123"/>
        <v>2250000</v>
      </c>
      <c r="AK395" s="30">
        <f t="shared" si="124"/>
        <v>0</v>
      </c>
      <c r="AL395" s="30">
        <f t="shared" si="125"/>
        <v>0</v>
      </c>
      <c r="AM395" s="30">
        <f t="shared" si="126"/>
        <v>0</v>
      </c>
      <c r="AN395" s="30">
        <f t="shared" si="127"/>
        <v>0</v>
      </c>
      <c r="AO395" s="30">
        <f t="shared" si="128"/>
        <v>0</v>
      </c>
      <c r="AP395" s="30">
        <f t="shared" si="129"/>
        <v>2250000</v>
      </c>
      <c r="AQ395" s="30">
        <f t="shared" si="130"/>
        <v>2122100</v>
      </c>
      <c r="AR395" s="26" t="s">
        <v>79</v>
      </c>
      <c r="AS395" s="26" t="s">
        <v>114</v>
      </c>
      <c r="AT395" s="26" t="s">
        <v>115</v>
      </c>
      <c r="AU395" s="26">
        <v>44562</v>
      </c>
      <c r="AV395" s="26" t="s">
        <v>141</v>
      </c>
      <c r="AW395" s="26" t="s">
        <v>80</v>
      </c>
      <c r="AX395" s="26" t="s">
        <v>82</v>
      </c>
      <c r="AY395" s="26" t="s">
        <v>82</v>
      </c>
      <c r="AZ395" s="26" t="s">
        <v>80</v>
      </c>
      <c r="BA395" s="26" t="s">
        <v>84</v>
      </c>
      <c r="BB395" s="26" t="s">
        <v>85</v>
      </c>
      <c r="BC395" s="26" t="str">
        <f t="shared" si="131"/>
        <v>C</v>
      </c>
      <c r="BD395" s="26" t="str">
        <f t="shared" ca="1" si="132"/>
        <v>34 Th,2 Bln,10 Hr</v>
      </c>
      <c r="BE395" s="29">
        <f t="shared" ca="1" si="133"/>
        <v>34</v>
      </c>
      <c r="BF395" s="29">
        <f t="shared" ca="1" si="134"/>
        <v>2</v>
      </c>
      <c r="BG395" s="29">
        <f t="shared" ca="1" si="135"/>
        <v>10</v>
      </c>
      <c r="BH395" s="26" t="str">
        <f t="shared" ca="1" si="136"/>
        <v>4 Th,1 Bln,23 Hr</v>
      </c>
      <c r="BI395" s="24">
        <f t="shared" ca="1" si="137"/>
        <v>4</v>
      </c>
      <c r="BJ395" s="24">
        <f t="shared" ca="1" si="138"/>
        <v>1</v>
      </c>
      <c r="BK395" s="26" t="str">
        <f t="shared" ca="1" si="139"/>
        <v>4 Th,1 Bln,23 Hr</v>
      </c>
      <c r="BL395" s="4" t="str">
        <f>VLOOKUP(C395,[1]dbase!$C$3:$AW$827,38,FALSE)</f>
        <v>H</v>
      </c>
    </row>
    <row r="396" spans="1:64" x14ac:dyDescent="0.25">
      <c r="A396" s="24">
        <f t="shared" si="120"/>
        <v>393</v>
      </c>
      <c r="B396" s="31" t="s">
        <v>1793</v>
      </c>
      <c r="C396" s="24">
        <v>816148</v>
      </c>
      <c r="D396" s="24" t="s">
        <v>174</v>
      </c>
      <c r="E396" s="26">
        <v>29853</v>
      </c>
      <c r="F396" s="24" t="s">
        <v>65</v>
      </c>
      <c r="G396" s="24" t="s">
        <v>66</v>
      </c>
      <c r="H396" s="24" t="s">
        <v>88</v>
      </c>
      <c r="I396" s="24" t="s">
        <v>1794</v>
      </c>
      <c r="J396" s="27" t="s">
        <v>1795</v>
      </c>
      <c r="K396" s="24"/>
      <c r="L396" s="24"/>
      <c r="M396" s="24" t="s">
        <v>109</v>
      </c>
      <c r="N396" s="24" t="s">
        <v>1796</v>
      </c>
      <c r="O396" s="24"/>
      <c r="P396" s="24" t="s">
        <v>80</v>
      </c>
      <c r="Q396" s="26">
        <v>43374</v>
      </c>
      <c r="R396" s="26">
        <v>43374</v>
      </c>
      <c r="S396" s="26" t="s">
        <v>90</v>
      </c>
      <c r="T396" s="28" t="s">
        <v>936</v>
      </c>
      <c r="U396" s="28" t="s">
        <v>936</v>
      </c>
      <c r="V396" s="26">
        <v>44105</v>
      </c>
      <c r="W396" s="28" t="s">
        <v>226</v>
      </c>
      <c r="X396" s="28" t="s">
        <v>207</v>
      </c>
      <c r="Y396" s="26" t="s">
        <v>78</v>
      </c>
      <c r="Z396" s="29">
        <v>6</v>
      </c>
      <c r="AA396" s="29">
        <v>1</v>
      </c>
      <c r="AB396" s="26">
        <v>44424</v>
      </c>
      <c r="AC396" s="30">
        <v>4500000</v>
      </c>
      <c r="AD396" s="30">
        <v>500000</v>
      </c>
      <c r="AE396" s="30">
        <v>0</v>
      </c>
      <c r="AF396" s="30">
        <v>592600</v>
      </c>
      <c r="AG396" s="30">
        <f t="shared" si="121"/>
        <v>592600</v>
      </c>
      <c r="AH396" s="30">
        <v>0</v>
      </c>
      <c r="AI396" s="30">
        <f t="shared" si="122"/>
        <v>5592600</v>
      </c>
      <c r="AJ396" s="30">
        <f t="shared" si="123"/>
        <v>2250000</v>
      </c>
      <c r="AK396" s="30">
        <f t="shared" si="124"/>
        <v>0</v>
      </c>
      <c r="AL396" s="30">
        <f t="shared" si="125"/>
        <v>0</v>
      </c>
      <c r="AM396" s="30">
        <f t="shared" si="126"/>
        <v>0</v>
      </c>
      <c r="AN396" s="30">
        <f t="shared" si="127"/>
        <v>0</v>
      </c>
      <c r="AO396" s="30">
        <f t="shared" si="128"/>
        <v>0</v>
      </c>
      <c r="AP396" s="30">
        <f t="shared" si="129"/>
        <v>2250000</v>
      </c>
      <c r="AQ396" s="30">
        <f t="shared" si="130"/>
        <v>2122100</v>
      </c>
      <c r="AR396" s="26" t="s">
        <v>79</v>
      </c>
      <c r="AS396" s="32" t="s">
        <v>114</v>
      </c>
      <c r="AT396" s="32" t="s">
        <v>156</v>
      </c>
      <c r="AU396" s="32">
        <v>44743</v>
      </c>
      <c r="AV396" s="26" t="s">
        <v>209</v>
      </c>
      <c r="AW396" s="26" t="s">
        <v>210</v>
      </c>
      <c r="AX396" s="26" t="s">
        <v>83</v>
      </c>
      <c r="AY396" s="26" t="s">
        <v>83</v>
      </c>
      <c r="AZ396" s="26" t="s">
        <v>80</v>
      </c>
      <c r="BA396" s="26" t="s">
        <v>84</v>
      </c>
      <c r="BB396" s="26" t="s">
        <v>85</v>
      </c>
      <c r="BC396" s="26" t="str">
        <f t="shared" si="131"/>
        <v>C</v>
      </c>
      <c r="BD396" s="26" t="str">
        <f t="shared" ca="1" si="132"/>
        <v>41 Th,2 Bln,0 Hr</v>
      </c>
      <c r="BE396" s="29">
        <f t="shared" ca="1" si="133"/>
        <v>41</v>
      </c>
      <c r="BF396" s="29">
        <f t="shared" ca="1" si="134"/>
        <v>2</v>
      </c>
      <c r="BG396" s="29">
        <f t="shared" ca="1" si="135"/>
        <v>0</v>
      </c>
      <c r="BH396" s="26" t="str">
        <f t="shared" ca="1" si="136"/>
        <v>4 Th,1 Bln,23 Hr</v>
      </c>
      <c r="BI396" s="24">
        <f t="shared" ca="1" si="137"/>
        <v>4</v>
      </c>
      <c r="BJ396" s="24">
        <f t="shared" ca="1" si="138"/>
        <v>1</v>
      </c>
      <c r="BK396" s="26" t="str">
        <f t="shared" ca="1" si="139"/>
        <v>4 Th,1 Bln,23 Hr</v>
      </c>
      <c r="BL396" s="4" t="str">
        <f>VLOOKUP(C396,[1]dbase!$C$3:$AW$827,38,FALSE)</f>
        <v>H</v>
      </c>
    </row>
    <row r="397" spans="1:64" x14ac:dyDescent="0.25">
      <c r="A397" s="24">
        <f t="shared" si="120"/>
        <v>394</v>
      </c>
      <c r="B397" s="31" t="s">
        <v>1797</v>
      </c>
      <c r="C397" s="24">
        <v>905534</v>
      </c>
      <c r="D397" s="24" t="s">
        <v>354</v>
      </c>
      <c r="E397" s="26">
        <v>32914</v>
      </c>
      <c r="F397" s="24" t="s">
        <v>167</v>
      </c>
      <c r="G397" s="24" t="s">
        <v>66</v>
      </c>
      <c r="H397" s="24" t="s">
        <v>67</v>
      </c>
      <c r="I397" s="24" t="s">
        <v>1798</v>
      </c>
      <c r="J397" s="27" t="s">
        <v>1799</v>
      </c>
      <c r="K397" s="24"/>
      <c r="L397" s="24" t="s">
        <v>1800</v>
      </c>
      <c r="M397" s="24" t="s">
        <v>70</v>
      </c>
      <c r="N397" s="24" t="s">
        <v>984</v>
      </c>
      <c r="O397" s="24" t="s">
        <v>72</v>
      </c>
      <c r="P397" s="24">
        <v>2012</v>
      </c>
      <c r="Q397" s="26">
        <v>41410</v>
      </c>
      <c r="R397" s="26">
        <v>41533</v>
      </c>
      <c r="S397" s="26" t="s">
        <v>90</v>
      </c>
      <c r="T397" s="28" t="s">
        <v>781</v>
      </c>
      <c r="U397" s="28" t="s">
        <v>781</v>
      </c>
      <c r="V397" s="26">
        <v>44697</v>
      </c>
      <c r="W397" s="28" t="s">
        <v>434</v>
      </c>
      <c r="X397" s="28" t="s">
        <v>113</v>
      </c>
      <c r="Y397" s="26" t="s">
        <v>78</v>
      </c>
      <c r="Z397" s="29">
        <v>5</v>
      </c>
      <c r="AA397" s="29">
        <v>5</v>
      </c>
      <c r="AB397" s="26">
        <v>44424</v>
      </c>
      <c r="AC397" s="30">
        <v>7900000</v>
      </c>
      <c r="AD397" s="30">
        <v>877778</v>
      </c>
      <c r="AE397" s="30">
        <v>254397.22222222202</v>
      </c>
      <c r="AF397" s="30">
        <v>653200</v>
      </c>
      <c r="AG397" s="30">
        <f t="shared" si="121"/>
        <v>907597.22222222202</v>
      </c>
      <c r="AH397" s="30">
        <v>0</v>
      </c>
      <c r="AI397" s="30">
        <f t="shared" si="122"/>
        <v>9685375.222222222</v>
      </c>
      <c r="AJ397" s="30">
        <f t="shared" si="123"/>
        <v>3950000</v>
      </c>
      <c r="AK397" s="30">
        <f t="shared" si="124"/>
        <v>0</v>
      </c>
      <c r="AL397" s="30">
        <f t="shared" si="125"/>
        <v>0</v>
      </c>
      <c r="AM397" s="30">
        <f t="shared" si="126"/>
        <v>0</v>
      </c>
      <c r="AN397" s="30">
        <f t="shared" si="127"/>
        <v>0</v>
      </c>
      <c r="AO397" s="30">
        <f t="shared" si="128"/>
        <v>0</v>
      </c>
      <c r="AP397" s="30">
        <f t="shared" si="129"/>
        <v>3950000</v>
      </c>
      <c r="AQ397" s="30">
        <f t="shared" si="130"/>
        <v>422100</v>
      </c>
      <c r="AR397" s="26" t="s">
        <v>79</v>
      </c>
      <c r="AS397" s="32" t="s">
        <v>114</v>
      </c>
      <c r="AT397" s="32" t="s">
        <v>156</v>
      </c>
      <c r="AU397" s="32">
        <v>44743</v>
      </c>
      <c r="AV397" s="26" t="s">
        <v>116</v>
      </c>
      <c r="AW397" s="26" t="s">
        <v>95</v>
      </c>
      <c r="AX397" s="26" t="s">
        <v>83</v>
      </c>
      <c r="AY397" s="26" t="s">
        <v>83</v>
      </c>
      <c r="AZ397" s="26" t="s">
        <v>80</v>
      </c>
      <c r="BA397" s="26" t="s">
        <v>84</v>
      </c>
      <c r="BB397" s="26" t="s">
        <v>85</v>
      </c>
      <c r="BC397" s="26" t="str">
        <f t="shared" si="131"/>
        <v>F</v>
      </c>
      <c r="BD397" s="26" t="str">
        <f t="shared" ca="1" si="132"/>
        <v>32 Th,9 Bln,14 Hr</v>
      </c>
      <c r="BE397" s="29">
        <f t="shared" ca="1" si="133"/>
        <v>32</v>
      </c>
      <c r="BF397" s="29">
        <f t="shared" ca="1" si="134"/>
        <v>9</v>
      </c>
      <c r="BG397" s="29">
        <f t="shared" ca="1" si="135"/>
        <v>14</v>
      </c>
      <c r="BH397" s="26" t="str">
        <f t="shared" ca="1" si="136"/>
        <v>9 Th,6 Bln,8 Hr</v>
      </c>
      <c r="BI397" s="24">
        <f t="shared" ca="1" si="137"/>
        <v>9</v>
      </c>
      <c r="BJ397" s="24">
        <f t="shared" ca="1" si="138"/>
        <v>6</v>
      </c>
      <c r="BK397" s="26" t="str">
        <f t="shared" ca="1" si="139"/>
        <v>9 Th,2 Bln,8 Hr</v>
      </c>
      <c r="BL397" s="4" t="str">
        <f>VLOOKUP(C397,[1]dbase!$C$3:$AW$827,38,FALSE)</f>
        <v>H</v>
      </c>
    </row>
    <row r="398" spans="1:64" x14ac:dyDescent="0.25">
      <c r="A398" s="24">
        <f t="shared" si="120"/>
        <v>395</v>
      </c>
      <c r="B398" s="31" t="s">
        <v>1801</v>
      </c>
      <c r="C398" s="24">
        <v>785944</v>
      </c>
      <c r="D398" s="24" t="s">
        <v>174</v>
      </c>
      <c r="E398" s="26">
        <v>28695</v>
      </c>
      <c r="F398" s="24" t="s">
        <v>65</v>
      </c>
      <c r="G398" s="24" t="s">
        <v>66</v>
      </c>
      <c r="H398" s="24" t="s">
        <v>88</v>
      </c>
      <c r="I398" s="24"/>
      <c r="J398" s="27" t="s">
        <v>1802</v>
      </c>
      <c r="K398" s="24"/>
      <c r="L398" s="24"/>
      <c r="M398" s="24" t="s">
        <v>109</v>
      </c>
      <c r="N398" s="24" t="s">
        <v>1803</v>
      </c>
      <c r="O398" s="24"/>
      <c r="P398" s="24" t="s">
        <v>80</v>
      </c>
      <c r="Q398" s="26">
        <v>43374</v>
      </c>
      <c r="R398" s="26">
        <v>43374</v>
      </c>
      <c r="S398" s="26" t="s">
        <v>90</v>
      </c>
      <c r="T398" s="28" t="s">
        <v>302</v>
      </c>
      <c r="U398" s="28" t="s">
        <v>302</v>
      </c>
      <c r="V398" s="26">
        <v>44105</v>
      </c>
      <c r="W398" s="28" t="s">
        <v>303</v>
      </c>
      <c r="X398" s="28" t="s">
        <v>140</v>
      </c>
      <c r="Y398" s="26" t="s">
        <v>78</v>
      </c>
      <c r="Z398" s="29">
        <v>6</v>
      </c>
      <c r="AA398" s="29">
        <v>1</v>
      </c>
      <c r="AB398" s="26">
        <v>44424</v>
      </c>
      <c r="AC398" s="30">
        <v>4500000</v>
      </c>
      <c r="AD398" s="30">
        <v>500000</v>
      </c>
      <c r="AE398" s="30">
        <v>0</v>
      </c>
      <c r="AF398" s="30">
        <v>-31100</v>
      </c>
      <c r="AG398" s="30">
        <f t="shared" si="121"/>
        <v>-31100</v>
      </c>
      <c r="AH398" s="30">
        <v>0</v>
      </c>
      <c r="AI398" s="30">
        <f t="shared" si="122"/>
        <v>4968900</v>
      </c>
      <c r="AJ398" s="30">
        <f t="shared" si="123"/>
        <v>3375000</v>
      </c>
      <c r="AK398" s="30">
        <f t="shared" si="124"/>
        <v>375000</v>
      </c>
      <c r="AL398" s="30">
        <f t="shared" si="125"/>
        <v>0</v>
      </c>
      <c r="AM398" s="30">
        <f t="shared" si="126"/>
        <v>-31100</v>
      </c>
      <c r="AN398" s="30">
        <f t="shared" si="127"/>
        <v>-31100</v>
      </c>
      <c r="AO398" s="30">
        <f t="shared" si="128"/>
        <v>0</v>
      </c>
      <c r="AP398" s="30">
        <f t="shared" si="129"/>
        <v>3718900</v>
      </c>
      <c r="AQ398" s="30">
        <f t="shared" si="130"/>
        <v>653200</v>
      </c>
      <c r="AR398" s="26" t="s">
        <v>79</v>
      </c>
      <c r="AS398" s="26" t="s">
        <v>80</v>
      </c>
      <c r="AT398" s="26"/>
      <c r="AU398" s="26" t="s">
        <v>80</v>
      </c>
      <c r="AV398" s="26" t="s">
        <v>141</v>
      </c>
      <c r="AW398" s="26" t="s">
        <v>80</v>
      </c>
      <c r="AX398" s="26" t="s">
        <v>82</v>
      </c>
      <c r="AY398" s="26" t="s">
        <v>82</v>
      </c>
      <c r="AZ398" s="26" t="s">
        <v>80</v>
      </c>
      <c r="BA398" s="26" t="s">
        <v>84</v>
      </c>
      <c r="BB398" s="26" t="s">
        <v>85</v>
      </c>
      <c r="BC398" s="26" t="str">
        <f t="shared" si="131"/>
        <v>C</v>
      </c>
      <c r="BD398" s="26" t="str">
        <f t="shared" ca="1" si="132"/>
        <v>44 Th,4 Bln,0 Hr</v>
      </c>
      <c r="BE398" s="29">
        <f t="shared" ca="1" si="133"/>
        <v>44</v>
      </c>
      <c r="BF398" s="29">
        <f t="shared" ca="1" si="134"/>
        <v>4</v>
      </c>
      <c r="BG398" s="29">
        <f t="shared" ca="1" si="135"/>
        <v>0</v>
      </c>
      <c r="BH398" s="26" t="str">
        <f t="shared" ca="1" si="136"/>
        <v>4 Th,1 Bln,23 Hr</v>
      </c>
      <c r="BI398" s="24">
        <f t="shared" ca="1" si="137"/>
        <v>4</v>
      </c>
      <c r="BJ398" s="24">
        <f t="shared" ca="1" si="138"/>
        <v>1</v>
      </c>
      <c r="BK398" s="26" t="str">
        <f t="shared" ca="1" si="139"/>
        <v>4 Th,1 Bln,23 Hr</v>
      </c>
      <c r="BL398" s="4" t="str">
        <f>VLOOKUP(C398,[1]dbase!$C$3:$AW$827,38,FALSE)</f>
        <v>-</v>
      </c>
    </row>
    <row r="399" spans="1:64" x14ac:dyDescent="0.25">
      <c r="A399" s="24">
        <f t="shared" si="120"/>
        <v>396</v>
      </c>
      <c r="B399" s="31" t="s">
        <v>1804</v>
      </c>
      <c r="C399" s="24">
        <v>665917</v>
      </c>
      <c r="D399" s="24" t="s">
        <v>174</v>
      </c>
      <c r="E399" s="26">
        <v>24433</v>
      </c>
      <c r="F399" s="24" t="s">
        <v>65</v>
      </c>
      <c r="G399" s="24" t="s">
        <v>66</v>
      </c>
      <c r="H399" s="24" t="s">
        <v>133</v>
      </c>
      <c r="I399" s="24" t="s">
        <v>1805</v>
      </c>
      <c r="J399" s="27" t="s">
        <v>1806</v>
      </c>
      <c r="K399" s="24"/>
      <c r="L399" s="24"/>
      <c r="M399" s="24" t="s">
        <v>109</v>
      </c>
      <c r="N399" s="24" t="s">
        <v>301</v>
      </c>
      <c r="O399" s="24"/>
      <c r="P399" s="24" t="s">
        <v>80</v>
      </c>
      <c r="Q399" s="26">
        <v>43374</v>
      </c>
      <c r="R399" s="26">
        <v>43374</v>
      </c>
      <c r="S399" s="26" t="s">
        <v>90</v>
      </c>
      <c r="T399" s="28" t="s">
        <v>456</v>
      </c>
      <c r="U399" s="28" t="s">
        <v>456</v>
      </c>
      <c r="V399" s="26">
        <v>44105</v>
      </c>
      <c r="W399" s="28" t="s">
        <v>303</v>
      </c>
      <c r="X399" s="28" t="s">
        <v>140</v>
      </c>
      <c r="Y399" s="26" t="s">
        <v>78</v>
      </c>
      <c r="Z399" s="29">
        <v>6</v>
      </c>
      <c r="AA399" s="29">
        <v>1</v>
      </c>
      <c r="AB399" s="26">
        <v>44424</v>
      </c>
      <c r="AC399" s="30">
        <v>4500000</v>
      </c>
      <c r="AD399" s="30">
        <v>500000</v>
      </c>
      <c r="AE399" s="30">
        <v>0</v>
      </c>
      <c r="AF399" s="30">
        <v>261200</v>
      </c>
      <c r="AG399" s="30">
        <f t="shared" si="121"/>
        <v>261200</v>
      </c>
      <c r="AH399" s="30">
        <v>0</v>
      </c>
      <c r="AI399" s="30">
        <f t="shared" si="122"/>
        <v>5261200</v>
      </c>
      <c r="AJ399" s="30">
        <f t="shared" si="123"/>
        <v>2250000</v>
      </c>
      <c r="AK399" s="30">
        <f t="shared" si="124"/>
        <v>0</v>
      </c>
      <c r="AL399" s="30">
        <f t="shared" si="125"/>
        <v>0</v>
      </c>
      <c r="AM399" s="30">
        <f t="shared" si="126"/>
        <v>0</v>
      </c>
      <c r="AN399" s="30">
        <f t="shared" si="127"/>
        <v>0</v>
      </c>
      <c r="AO399" s="30">
        <f t="shared" si="128"/>
        <v>0</v>
      </c>
      <c r="AP399" s="30">
        <f t="shared" si="129"/>
        <v>2250000</v>
      </c>
      <c r="AQ399" s="30">
        <f t="shared" si="130"/>
        <v>2122100</v>
      </c>
      <c r="AR399" s="26" t="s">
        <v>79</v>
      </c>
      <c r="AS399" s="26" t="s">
        <v>114</v>
      </c>
      <c r="AT399" s="24" t="s">
        <v>172</v>
      </c>
      <c r="AU399" s="26">
        <v>44433</v>
      </c>
      <c r="AV399" s="26" t="s">
        <v>141</v>
      </c>
      <c r="AW399" s="26" t="s">
        <v>80</v>
      </c>
      <c r="AX399" s="26" t="s">
        <v>82</v>
      </c>
      <c r="AY399" s="26" t="s">
        <v>82</v>
      </c>
      <c r="AZ399" s="26" t="s">
        <v>80</v>
      </c>
      <c r="BA399" s="26" t="s">
        <v>84</v>
      </c>
      <c r="BB399" s="26" t="s">
        <v>85</v>
      </c>
      <c r="BC399" s="26" t="str">
        <f t="shared" si="131"/>
        <v>C</v>
      </c>
      <c r="BD399" s="26" t="str">
        <f t="shared" ca="1" si="132"/>
        <v>56 Th,0 Bln,2 Hr</v>
      </c>
      <c r="BE399" s="29">
        <f t="shared" ca="1" si="133"/>
        <v>56</v>
      </c>
      <c r="BF399" s="29">
        <f t="shared" ca="1" si="134"/>
        <v>0</v>
      </c>
      <c r="BG399" s="29">
        <f t="shared" ca="1" si="135"/>
        <v>2</v>
      </c>
      <c r="BH399" s="26" t="str">
        <f t="shared" ca="1" si="136"/>
        <v>4 Th,1 Bln,23 Hr</v>
      </c>
      <c r="BI399" s="24">
        <f t="shared" ca="1" si="137"/>
        <v>4</v>
      </c>
      <c r="BJ399" s="24">
        <f t="shared" ca="1" si="138"/>
        <v>1</v>
      </c>
      <c r="BK399" s="26" t="str">
        <f t="shared" ca="1" si="139"/>
        <v>4 Th,1 Bln,23 Hr</v>
      </c>
      <c r="BL399" s="4" t="str">
        <f>VLOOKUP(C399,[1]dbase!$C$3:$AW$827,38,FALSE)</f>
        <v>H</v>
      </c>
    </row>
    <row r="400" spans="1:64" x14ac:dyDescent="0.25">
      <c r="A400" s="24">
        <f t="shared" si="120"/>
        <v>397</v>
      </c>
      <c r="B400" s="31" t="s">
        <v>1807</v>
      </c>
      <c r="C400" s="24">
        <v>726080</v>
      </c>
      <c r="D400" s="24" t="s">
        <v>174</v>
      </c>
      <c r="E400" s="26">
        <v>26609</v>
      </c>
      <c r="F400" s="24" t="s">
        <v>65</v>
      </c>
      <c r="G400" s="24" t="s">
        <v>66</v>
      </c>
      <c r="H400" s="24" t="s">
        <v>133</v>
      </c>
      <c r="I400" s="24" t="s">
        <v>1808</v>
      </c>
      <c r="J400" s="27" t="s">
        <v>1809</v>
      </c>
      <c r="K400" s="24"/>
      <c r="L400" s="24"/>
      <c r="M400" s="24" t="s">
        <v>109</v>
      </c>
      <c r="N400" s="24" t="s">
        <v>80</v>
      </c>
      <c r="O400" s="24"/>
      <c r="P400" s="24" t="s">
        <v>80</v>
      </c>
      <c r="Q400" s="26">
        <v>43374</v>
      </c>
      <c r="R400" s="26">
        <v>43374</v>
      </c>
      <c r="S400" s="26" t="s">
        <v>90</v>
      </c>
      <c r="T400" s="28" t="s">
        <v>261</v>
      </c>
      <c r="U400" s="28" t="s">
        <v>261</v>
      </c>
      <c r="V400" s="26">
        <v>44105</v>
      </c>
      <c r="W400" s="28" t="s">
        <v>139</v>
      </c>
      <c r="X400" s="28" t="s">
        <v>140</v>
      </c>
      <c r="Y400" s="26" t="s">
        <v>78</v>
      </c>
      <c r="Z400" s="29">
        <v>6</v>
      </c>
      <c r="AA400" s="29">
        <v>1</v>
      </c>
      <c r="AB400" s="26">
        <v>44424</v>
      </c>
      <c r="AC400" s="30">
        <v>4500000</v>
      </c>
      <c r="AD400" s="30">
        <v>500000</v>
      </c>
      <c r="AE400" s="30">
        <v>0</v>
      </c>
      <c r="AF400" s="30">
        <v>592600</v>
      </c>
      <c r="AG400" s="30">
        <f t="shared" si="121"/>
        <v>592600</v>
      </c>
      <c r="AH400" s="30">
        <v>0</v>
      </c>
      <c r="AI400" s="30">
        <f t="shared" si="122"/>
        <v>5592600</v>
      </c>
      <c r="AJ400" s="30">
        <f t="shared" si="123"/>
        <v>3375000</v>
      </c>
      <c r="AK400" s="30">
        <f t="shared" si="124"/>
        <v>375000</v>
      </c>
      <c r="AL400" s="30">
        <f t="shared" si="125"/>
        <v>0</v>
      </c>
      <c r="AM400" s="30">
        <f t="shared" si="126"/>
        <v>592600</v>
      </c>
      <c r="AN400" s="30">
        <f t="shared" si="127"/>
        <v>592600</v>
      </c>
      <c r="AO400" s="30">
        <f t="shared" si="128"/>
        <v>0</v>
      </c>
      <c r="AP400" s="30">
        <f t="shared" si="129"/>
        <v>4342600</v>
      </c>
      <c r="AQ400" s="30">
        <f t="shared" si="130"/>
        <v>29500</v>
      </c>
      <c r="AR400" s="26" t="s">
        <v>79</v>
      </c>
      <c r="AS400" s="26" t="s">
        <v>80</v>
      </c>
      <c r="AT400" s="26"/>
      <c r="AU400" s="26" t="s">
        <v>80</v>
      </c>
      <c r="AV400" s="26" t="s">
        <v>141</v>
      </c>
      <c r="AW400" s="26" t="s">
        <v>80</v>
      </c>
      <c r="AX400" s="26" t="s">
        <v>82</v>
      </c>
      <c r="AY400" s="26" t="s">
        <v>82</v>
      </c>
      <c r="AZ400" s="26" t="s">
        <v>80</v>
      </c>
      <c r="BA400" s="26" t="s">
        <v>84</v>
      </c>
      <c r="BB400" s="26" t="s">
        <v>85</v>
      </c>
      <c r="BC400" s="26" t="str">
        <f t="shared" si="131"/>
        <v>C</v>
      </c>
      <c r="BD400" s="26" t="str">
        <f t="shared" ca="1" si="132"/>
        <v>50 Th,0 Bln,18 Hr</v>
      </c>
      <c r="BE400" s="29">
        <f t="shared" ca="1" si="133"/>
        <v>50</v>
      </c>
      <c r="BF400" s="29">
        <f t="shared" ca="1" si="134"/>
        <v>0</v>
      </c>
      <c r="BG400" s="29">
        <f t="shared" ca="1" si="135"/>
        <v>18</v>
      </c>
      <c r="BH400" s="26" t="str">
        <f t="shared" ca="1" si="136"/>
        <v>4 Th,1 Bln,23 Hr</v>
      </c>
      <c r="BI400" s="24">
        <f t="shared" ca="1" si="137"/>
        <v>4</v>
      </c>
      <c r="BJ400" s="24">
        <f t="shared" ca="1" si="138"/>
        <v>1</v>
      </c>
      <c r="BK400" s="26" t="str">
        <f t="shared" ca="1" si="139"/>
        <v>4 Th,1 Bln,23 Hr</v>
      </c>
      <c r="BL400" s="4" t="str">
        <f>VLOOKUP(C400,[1]dbase!$C$3:$AW$827,38,FALSE)</f>
        <v>-</v>
      </c>
    </row>
    <row r="401" spans="1:64" x14ac:dyDescent="0.25">
      <c r="A401" s="24">
        <f t="shared" si="120"/>
        <v>398</v>
      </c>
      <c r="B401" s="31" t="s">
        <v>1810</v>
      </c>
      <c r="C401" s="24">
        <v>675923</v>
      </c>
      <c r="D401" s="24" t="s">
        <v>1811</v>
      </c>
      <c r="E401" s="26">
        <v>24650</v>
      </c>
      <c r="F401" s="24" t="s">
        <v>65</v>
      </c>
      <c r="G401" s="24" t="s">
        <v>66</v>
      </c>
      <c r="H401" s="24" t="s">
        <v>133</v>
      </c>
      <c r="I401" s="24" t="s">
        <v>1812</v>
      </c>
      <c r="J401" s="27" t="s">
        <v>1813</v>
      </c>
      <c r="K401" s="24"/>
      <c r="L401" s="24"/>
      <c r="M401" s="24" t="s">
        <v>99</v>
      </c>
      <c r="N401" s="24" t="s">
        <v>276</v>
      </c>
      <c r="O401" s="24"/>
      <c r="P401" s="24" t="s">
        <v>80</v>
      </c>
      <c r="Q401" s="26">
        <v>43374</v>
      </c>
      <c r="R401" s="26">
        <v>43374</v>
      </c>
      <c r="S401" s="26" t="s">
        <v>90</v>
      </c>
      <c r="T401" s="28" t="s">
        <v>289</v>
      </c>
      <c r="U401" s="28" t="s">
        <v>289</v>
      </c>
      <c r="V401" s="26">
        <v>44105</v>
      </c>
      <c r="W401" s="28" t="s">
        <v>303</v>
      </c>
      <c r="X401" s="28" t="s">
        <v>140</v>
      </c>
      <c r="Y401" s="26" t="s">
        <v>78</v>
      </c>
      <c r="Z401" s="29">
        <v>6</v>
      </c>
      <c r="AA401" s="29">
        <v>1</v>
      </c>
      <c r="AB401" s="26">
        <v>44424</v>
      </c>
      <c r="AC401" s="30">
        <v>4500000</v>
      </c>
      <c r="AD401" s="30">
        <v>500000</v>
      </c>
      <c r="AE401" s="30">
        <v>0</v>
      </c>
      <c r="AF401" s="30">
        <v>69400</v>
      </c>
      <c r="AG401" s="30">
        <f t="shared" si="121"/>
        <v>69400</v>
      </c>
      <c r="AH401" s="30">
        <v>0</v>
      </c>
      <c r="AI401" s="30">
        <f t="shared" si="122"/>
        <v>5069400</v>
      </c>
      <c r="AJ401" s="30">
        <f t="shared" si="123"/>
        <v>3375000</v>
      </c>
      <c r="AK401" s="30">
        <f t="shared" si="124"/>
        <v>375000</v>
      </c>
      <c r="AL401" s="30">
        <f t="shared" si="125"/>
        <v>0</v>
      </c>
      <c r="AM401" s="30">
        <f t="shared" si="126"/>
        <v>69400</v>
      </c>
      <c r="AN401" s="30">
        <f t="shared" si="127"/>
        <v>69400</v>
      </c>
      <c r="AO401" s="30">
        <f t="shared" si="128"/>
        <v>0</v>
      </c>
      <c r="AP401" s="30">
        <f t="shared" si="129"/>
        <v>3819400</v>
      </c>
      <c r="AQ401" s="30">
        <f t="shared" si="130"/>
        <v>552700</v>
      </c>
      <c r="AR401" s="26" t="s">
        <v>79</v>
      </c>
      <c r="AS401" s="26" t="s">
        <v>80</v>
      </c>
      <c r="AT401" s="26"/>
      <c r="AU401" s="26" t="s">
        <v>80</v>
      </c>
      <c r="AV401" s="26" t="s">
        <v>141</v>
      </c>
      <c r="AW401" s="26" t="s">
        <v>80</v>
      </c>
      <c r="AX401" s="26" t="s">
        <v>82</v>
      </c>
      <c r="AY401" s="26" t="s">
        <v>82</v>
      </c>
      <c r="AZ401" s="26" t="s">
        <v>80</v>
      </c>
      <c r="BA401" s="26" t="s">
        <v>84</v>
      </c>
      <c r="BB401" s="26" t="s">
        <v>106</v>
      </c>
      <c r="BC401" s="26" t="str">
        <f t="shared" si="131"/>
        <v>C</v>
      </c>
      <c r="BD401" s="26" t="str">
        <f t="shared" ca="1" si="132"/>
        <v>55 Th,4 Bln,28 Hr</v>
      </c>
      <c r="BE401" s="29">
        <f t="shared" ca="1" si="133"/>
        <v>55</v>
      </c>
      <c r="BF401" s="29">
        <f t="shared" ca="1" si="134"/>
        <v>4</v>
      </c>
      <c r="BG401" s="29">
        <f t="shared" ca="1" si="135"/>
        <v>28</v>
      </c>
      <c r="BH401" s="26" t="str">
        <f t="shared" ca="1" si="136"/>
        <v>4 Th,1 Bln,23 Hr</v>
      </c>
      <c r="BI401" s="24">
        <f t="shared" ca="1" si="137"/>
        <v>4</v>
      </c>
      <c r="BJ401" s="24">
        <f t="shared" ca="1" si="138"/>
        <v>1</v>
      </c>
      <c r="BK401" s="26" t="str">
        <f t="shared" ca="1" si="139"/>
        <v>4 Th,1 Bln,23 Hr</v>
      </c>
      <c r="BL401" s="4" t="str">
        <f>VLOOKUP(C401,[1]dbase!$C$3:$AW$827,38,FALSE)</f>
        <v>-</v>
      </c>
    </row>
    <row r="402" spans="1:64" x14ac:dyDescent="0.25">
      <c r="A402" s="24">
        <f t="shared" si="120"/>
        <v>399</v>
      </c>
      <c r="B402" s="31" t="s">
        <v>1814</v>
      </c>
      <c r="C402" s="24">
        <v>936316</v>
      </c>
      <c r="D402" s="24" t="s">
        <v>166</v>
      </c>
      <c r="E402" s="26">
        <v>33972</v>
      </c>
      <c r="F402" s="24" t="s">
        <v>65</v>
      </c>
      <c r="G402" s="24" t="s">
        <v>66</v>
      </c>
      <c r="H402" s="24" t="s">
        <v>67</v>
      </c>
      <c r="I402" s="24"/>
      <c r="J402" s="27"/>
      <c r="K402" s="24"/>
      <c r="L402" s="24"/>
      <c r="M402" s="24" t="s">
        <v>109</v>
      </c>
      <c r="N402" s="24" t="s">
        <v>1815</v>
      </c>
      <c r="O402" s="24"/>
      <c r="P402" s="24" t="s">
        <v>80</v>
      </c>
      <c r="Q402" s="26">
        <v>43877</v>
      </c>
      <c r="R402" s="26">
        <v>44243</v>
      </c>
      <c r="S402" s="26" t="s">
        <v>90</v>
      </c>
      <c r="T402" s="28" t="s">
        <v>1816</v>
      </c>
      <c r="U402" s="28" t="s">
        <v>1816</v>
      </c>
      <c r="V402" s="26" t="s">
        <v>80</v>
      </c>
      <c r="W402" s="28" t="s">
        <v>219</v>
      </c>
      <c r="X402" s="28" t="s">
        <v>195</v>
      </c>
      <c r="Y402" s="26" t="s">
        <v>78</v>
      </c>
      <c r="Z402" s="29">
        <v>6</v>
      </c>
      <c r="AA402" s="29">
        <v>1</v>
      </c>
      <c r="AB402" s="26">
        <v>44424</v>
      </c>
      <c r="AC402" s="30">
        <v>4500000</v>
      </c>
      <c r="AD402" s="30">
        <v>500000</v>
      </c>
      <c r="AE402" s="30">
        <v>-116900</v>
      </c>
      <c r="AF402" s="30">
        <v>152000</v>
      </c>
      <c r="AG402" s="30">
        <f t="shared" si="121"/>
        <v>35100</v>
      </c>
      <c r="AH402" s="30">
        <v>0</v>
      </c>
      <c r="AI402" s="30">
        <f t="shared" si="122"/>
        <v>5035100</v>
      </c>
      <c r="AJ402" s="30">
        <f t="shared" si="123"/>
        <v>3375000</v>
      </c>
      <c r="AK402" s="30">
        <f t="shared" si="124"/>
        <v>375000</v>
      </c>
      <c r="AL402" s="30">
        <f t="shared" si="125"/>
        <v>-116900</v>
      </c>
      <c r="AM402" s="30">
        <f t="shared" si="126"/>
        <v>152000</v>
      </c>
      <c r="AN402" s="30">
        <f t="shared" si="127"/>
        <v>35100</v>
      </c>
      <c r="AO402" s="30">
        <f t="shared" si="128"/>
        <v>0</v>
      </c>
      <c r="AP402" s="30">
        <f t="shared" si="129"/>
        <v>3785100</v>
      </c>
      <c r="AQ402" s="30">
        <f t="shared" si="130"/>
        <v>587000</v>
      </c>
      <c r="AR402" s="26" t="s">
        <v>79</v>
      </c>
      <c r="AS402" s="26" t="s">
        <v>80</v>
      </c>
      <c r="AT402" s="26"/>
      <c r="AU402" s="26" t="s">
        <v>80</v>
      </c>
      <c r="AV402" s="26" t="s">
        <v>196</v>
      </c>
      <c r="AW402" s="26" t="s">
        <v>80</v>
      </c>
      <c r="AX402" s="26" t="s">
        <v>82</v>
      </c>
      <c r="AY402" s="26" t="s">
        <v>82</v>
      </c>
      <c r="AZ402" s="26" t="s">
        <v>125</v>
      </c>
      <c r="BA402" s="26" t="s">
        <v>84</v>
      </c>
      <c r="BB402" s="26" t="s">
        <v>106</v>
      </c>
      <c r="BC402" s="26" t="str">
        <f t="shared" si="131"/>
        <v>C</v>
      </c>
      <c r="BD402" s="26" t="str">
        <f t="shared" ca="1" si="132"/>
        <v>29 Th,10 Bln,21 Hr</v>
      </c>
      <c r="BE402" s="29">
        <f t="shared" ca="1" si="133"/>
        <v>29</v>
      </c>
      <c r="BF402" s="29">
        <f t="shared" ca="1" si="134"/>
        <v>10</v>
      </c>
      <c r="BG402" s="29">
        <f t="shared" ca="1" si="135"/>
        <v>21</v>
      </c>
      <c r="BH402" s="26" t="str">
        <f t="shared" ca="1" si="136"/>
        <v>2 Th,9 Bln,8 Hr</v>
      </c>
      <c r="BI402" s="24">
        <f t="shared" ca="1" si="137"/>
        <v>2</v>
      </c>
      <c r="BJ402" s="24">
        <f t="shared" ca="1" si="138"/>
        <v>9</v>
      </c>
      <c r="BK402" s="26" t="str">
        <f t="shared" ca="1" si="139"/>
        <v>1 Th,9 Bln,8 Hr</v>
      </c>
      <c r="BL402" s="4" t="str">
        <f>VLOOKUP(C402,[1]dbase!$C$3:$AW$827,38,FALSE)</f>
        <v>-</v>
      </c>
    </row>
    <row r="403" spans="1:64" x14ac:dyDescent="0.25">
      <c r="A403" s="24">
        <f t="shared" si="120"/>
        <v>400</v>
      </c>
      <c r="B403" s="31" t="s">
        <v>1817</v>
      </c>
      <c r="C403" s="24">
        <v>755918</v>
      </c>
      <c r="D403" s="24" t="s">
        <v>1818</v>
      </c>
      <c r="E403" s="26">
        <v>27456</v>
      </c>
      <c r="F403" s="24" t="s">
        <v>65</v>
      </c>
      <c r="G403" s="24" t="s">
        <v>343</v>
      </c>
      <c r="H403" s="24" t="s">
        <v>1042</v>
      </c>
      <c r="I403" s="24" t="s">
        <v>1819</v>
      </c>
      <c r="J403" s="27" t="s">
        <v>1820</v>
      </c>
      <c r="K403" s="24"/>
      <c r="L403" s="24"/>
      <c r="M403" s="24" t="s">
        <v>70</v>
      </c>
      <c r="N403" s="24" t="s">
        <v>1821</v>
      </c>
      <c r="O403" s="24"/>
      <c r="P403" s="24" t="s">
        <v>80</v>
      </c>
      <c r="Q403" s="26">
        <v>43374</v>
      </c>
      <c r="R403" s="26">
        <v>43374</v>
      </c>
      <c r="S403" s="26" t="s">
        <v>90</v>
      </c>
      <c r="T403" s="28" t="s">
        <v>1822</v>
      </c>
      <c r="U403" s="28" t="s">
        <v>1822</v>
      </c>
      <c r="V403" s="26">
        <v>44105</v>
      </c>
      <c r="W403" s="28" t="s">
        <v>633</v>
      </c>
      <c r="X403" s="28" t="s">
        <v>207</v>
      </c>
      <c r="Y403" s="26" t="s">
        <v>78</v>
      </c>
      <c r="Z403" s="29">
        <v>6</v>
      </c>
      <c r="AA403" s="29">
        <v>2</v>
      </c>
      <c r="AB403" s="26">
        <v>44424</v>
      </c>
      <c r="AC403" s="30">
        <v>4900000</v>
      </c>
      <c r="AD403" s="30">
        <v>544444</v>
      </c>
      <c r="AE403" s="30">
        <v>0</v>
      </c>
      <c r="AF403" s="30">
        <v>716916.63888888899</v>
      </c>
      <c r="AG403" s="30">
        <f t="shared" si="121"/>
        <v>716916.63888888899</v>
      </c>
      <c r="AH403" s="30">
        <v>0</v>
      </c>
      <c r="AI403" s="30">
        <f t="shared" si="122"/>
        <v>6161360.638888889</v>
      </c>
      <c r="AJ403" s="30">
        <f t="shared" si="123"/>
        <v>2450000</v>
      </c>
      <c r="AK403" s="30">
        <f t="shared" si="124"/>
        <v>0</v>
      </c>
      <c r="AL403" s="30">
        <f t="shared" si="125"/>
        <v>0</v>
      </c>
      <c r="AM403" s="30">
        <f t="shared" si="126"/>
        <v>0</v>
      </c>
      <c r="AN403" s="30">
        <f t="shared" si="127"/>
        <v>0</v>
      </c>
      <c r="AO403" s="30">
        <f t="shared" si="128"/>
        <v>0</v>
      </c>
      <c r="AP403" s="30">
        <f t="shared" si="129"/>
        <v>2450000</v>
      </c>
      <c r="AQ403" s="30">
        <f t="shared" si="130"/>
        <v>1922100</v>
      </c>
      <c r="AR403" s="26" t="s">
        <v>79</v>
      </c>
      <c r="AS403" s="32" t="s">
        <v>114</v>
      </c>
      <c r="AT403" s="32" t="s">
        <v>156</v>
      </c>
      <c r="AU403" s="32">
        <v>44743</v>
      </c>
      <c r="AV403" s="26" t="s">
        <v>209</v>
      </c>
      <c r="AW403" s="26" t="s">
        <v>210</v>
      </c>
      <c r="AX403" s="26" t="s">
        <v>83</v>
      </c>
      <c r="AY403" s="26" t="s">
        <v>83</v>
      </c>
      <c r="AZ403" s="26" t="s">
        <v>80</v>
      </c>
      <c r="BA403" s="26" t="s">
        <v>84</v>
      </c>
      <c r="BB403" s="26" t="s">
        <v>106</v>
      </c>
      <c r="BC403" s="26" t="str">
        <f t="shared" si="131"/>
        <v>F</v>
      </c>
      <c r="BD403" s="26" t="str">
        <f t="shared" ca="1" si="132"/>
        <v>47 Th,8 Bln,21 Hr</v>
      </c>
      <c r="BE403" s="29">
        <f t="shared" ca="1" si="133"/>
        <v>47</v>
      </c>
      <c r="BF403" s="29">
        <f t="shared" ca="1" si="134"/>
        <v>8</v>
      </c>
      <c r="BG403" s="29">
        <f t="shared" ca="1" si="135"/>
        <v>21</v>
      </c>
      <c r="BH403" s="26" t="str">
        <f t="shared" ca="1" si="136"/>
        <v>4 Th,1 Bln,23 Hr</v>
      </c>
      <c r="BI403" s="24">
        <f t="shared" ca="1" si="137"/>
        <v>4</v>
      </c>
      <c r="BJ403" s="24">
        <f t="shared" ca="1" si="138"/>
        <v>1</v>
      </c>
      <c r="BK403" s="26" t="str">
        <f t="shared" ca="1" si="139"/>
        <v>4 Th,1 Bln,23 Hr</v>
      </c>
      <c r="BL403" s="4" t="str">
        <f>VLOOKUP(C403,[1]dbase!$C$3:$AW$827,38,FALSE)</f>
        <v>H</v>
      </c>
    </row>
    <row r="404" spans="1:64" x14ac:dyDescent="0.25">
      <c r="A404" s="24">
        <f t="shared" si="120"/>
        <v>401</v>
      </c>
      <c r="B404" s="31" t="s">
        <v>1823</v>
      </c>
      <c r="C404" s="24">
        <v>855930</v>
      </c>
      <c r="D404" s="24" t="s">
        <v>174</v>
      </c>
      <c r="E404" s="26">
        <v>31240</v>
      </c>
      <c r="F404" s="24" t="s">
        <v>65</v>
      </c>
      <c r="G404" s="24" t="s">
        <v>66</v>
      </c>
      <c r="H404" s="24" t="s">
        <v>88</v>
      </c>
      <c r="I404" s="24" t="s">
        <v>1824</v>
      </c>
      <c r="J404" s="27"/>
      <c r="K404" s="24"/>
      <c r="L404" s="24"/>
      <c r="M404" s="24" t="s">
        <v>109</v>
      </c>
      <c r="N404" s="24" t="s">
        <v>1825</v>
      </c>
      <c r="O404" s="24"/>
      <c r="P404" s="24" t="s">
        <v>80</v>
      </c>
      <c r="Q404" s="26">
        <v>43374</v>
      </c>
      <c r="R404" s="26">
        <v>43374</v>
      </c>
      <c r="S404" s="26" t="s">
        <v>90</v>
      </c>
      <c r="T404" s="28" t="s">
        <v>1826</v>
      </c>
      <c r="U404" s="28" t="s">
        <v>1826</v>
      </c>
      <c r="V404" s="26">
        <v>44105</v>
      </c>
      <c r="W404" s="28" t="s">
        <v>303</v>
      </c>
      <c r="X404" s="28" t="s">
        <v>140</v>
      </c>
      <c r="Y404" s="26" t="s">
        <v>78</v>
      </c>
      <c r="Z404" s="29">
        <v>6</v>
      </c>
      <c r="AA404" s="29">
        <v>1</v>
      </c>
      <c r="AB404" s="26">
        <v>44424</v>
      </c>
      <c r="AC404" s="30">
        <v>4500000</v>
      </c>
      <c r="AD404" s="30">
        <v>500000</v>
      </c>
      <c r="AE404" s="30">
        <v>0</v>
      </c>
      <c r="AF404" s="30">
        <v>592600</v>
      </c>
      <c r="AG404" s="30">
        <f t="shared" si="121"/>
        <v>592600</v>
      </c>
      <c r="AH404" s="30">
        <v>0</v>
      </c>
      <c r="AI404" s="30">
        <f t="shared" si="122"/>
        <v>5592600</v>
      </c>
      <c r="AJ404" s="30">
        <f t="shared" si="123"/>
        <v>2250000</v>
      </c>
      <c r="AK404" s="30">
        <f t="shared" si="124"/>
        <v>0</v>
      </c>
      <c r="AL404" s="30">
        <f t="shared" si="125"/>
        <v>0</v>
      </c>
      <c r="AM404" s="30">
        <f t="shared" si="126"/>
        <v>0</v>
      </c>
      <c r="AN404" s="30">
        <f t="shared" si="127"/>
        <v>0</v>
      </c>
      <c r="AO404" s="30">
        <f t="shared" si="128"/>
        <v>0</v>
      </c>
      <c r="AP404" s="30">
        <f t="shared" si="129"/>
        <v>2250000</v>
      </c>
      <c r="AQ404" s="30">
        <f t="shared" si="130"/>
        <v>2122100</v>
      </c>
      <c r="AR404" s="26" t="s">
        <v>79</v>
      </c>
      <c r="AS404" s="26" t="s">
        <v>114</v>
      </c>
      <c r="AT404" s="26" t="s">
        <v>115</v>
      </c>
      <c r="AU404" s="26">
        <v>44562</v>
      </c>
      <c r="AV404" s="26" t="s">
        <v>141</v>
      </c>
      <c r="AW404" s="26" t="s">
        <v>80</v>
      </c>
      <c r="AX404" s="26" t="s">
        <v>82</v>
      </c>
      <c r="AY404" s="26" t="s">
        <v>82</v>
      </c>
      <c r="AZ404" s="26" t="s">
        <v>80</v>
      </c>
      <c r="BA404" s="26" t="s">
        <v>84</v>
      </c>
      <c r="BB404" s="26" t="s">
        <v>85</v>
      </c>
      <c r="BC404" s="26" t="str">
        <f t="shared" si="131"/>
        <v>C</v>
      </c>
      <c r="BD404" s="26" t="str">
        <f t="shared" ca="1" si="132"/>
        <v>37 Th,4 Bln,12 Hr</v>
      </c>
      <c r="BE404" s="29">
        <f t="shared" ca="1" si="133"/>
        <v>37</v>
      </c>
      <c r="BF404" s="29">
        <f t="shared" ca="1" si="134"/>
        <v>4</v>
      </c>
      <c r="BG404" s="29">
        <f t="shared" ca="1" si="135"/>
        <v>12</v>
      </c>
      <c r="BH404" s="26" t="str">
        <f t="shared" ca="1" si="136"/>
        <v>4 Th,1 Bln,23 Hr</v>
      </c>
      <c r="BI404" s="24">
        <f t="shared" ca="1" si="137"/>
        <v>4</v>
      </c>
      <c r="BJ404" s="24">
        <f t="shared" ca="1" si="138"/>
        <v>1</v>
      </c>
      <c r="BK404" s="26" t="str">
        <f t="shared" ca="1" si="139"/>
        <v>4 Th,1 Bln,23 Hr</v>
      </c>
      <c r="BL404" s="4" t="str">
        <f>VLOOKUP(C404,[1]dbase!$C$3:$AW$827,38,FALSE)</f>
        <v>H</v>
      </c>
    </row>
    <row r="405" spans="1:64" x14ac:dyDescent="0.25">
      <c r="A405" s="24">
        <f t="shared" si="120"/>
        <v>402</v>
      </c>
      <c r="B405" s="31" t="s">
        <v>1827</v>
      </c>
      <c r="C405" s="24">
        <v>835484</v>
      </c>
      <c r="D405" s="24" t="s">
        <v>166</v>
      </c>
      <c r="E405" s="26">
        <v>30514</v>
      </c>
      <c r="F405" s="24" t="s">
        <v>65</v>
      </c>
      <c r="G405" s="24" t="s">
        <v>66</v>
      </c>
      <c r="H405" s="24" t="s">
        <v>961</v>
      </c>
      <c r="I405" s="24" t="s">
        <v>1828</v>
      </c>
      <c r="J405" s="27"/>
      <c r="K405" s="24"/>
      <c r="L405" s="24"/>
      <c r="M405" s="24" t="s">
        <v>99</v>
      </c>
      <c r="N405" s="24" t="s">
        <v>765</v>
      </c>
      <c r="O405" s="24"/>
      <c r="P405" s="24">
        <v>2001</v>
      </c>
      <c r="Q405" s="26">
        <v>39860</v>
      </c>
      <c r="R405" s="26">
        <v>39949</v>
      </c>
      <c r="S405" s="26" t="s">
        <v>90</v>
      </c>
      <c r="T405" s="28" t="s">
        <v>1829</v>
      </c>
      <c r="U405" s="28" t="s">
        <v>1829</v>
      </c>
      <c r="V405" s="26" t="s">
        <v>80</v>
      </c>
      <c r="W405" s="28" t="s">
        <v>194</v>
      </c>
      <c r="X405" s="28" t="s">
        <v>195</v>
      </c>
      <c r="Y405" s="26" t="s">
        <v>78</v>
      </c>
      <c r="Z405" s="29">
        <v>6</v>
      </c>
      <c r="AA405" s="29">
        <v>2</v>
      </c>
      <c r="AB405" s="26">
        <v>44424</v>
      </c>
      <c r="AC405" s="30">
        <v>4900000</v>
      </c>
      <c r="AD405" s="30">
        <v>544444</v>
      </c>
      <c r="AE405" s="30">
        <v>866655.55555555597</v>
      </c>
      <c r="AF405" s="30">
        <v>152000</v>
      </c>
      <c r="AG405" s="30">
        <f t="shared" si="121"/>
        <v>1018655.555555556</v>
      </c>
      <c r="AH405" s="30">
        <v>0</v>
      </c>
      <c r="AI405" s="30">
        <f t="shared" si="122"/>
        <v>6463099.555555556</v>
      </c>
      <c r="AJ405" s="30">
        <f t="shared" si="123"/>
        <v>3675000</v>
      </c>
      <c r="AK405" s="30">
        <f t="shared" si="124"/>
        <v>408333</v>
      </c>
      <c r="AL405" s="30">
        <f t="shared" si="125"/>
        <v>866655.55555555597</v>
      </c>
      <c r="AM405" s="30">
        <f t="shared" si="126"/>
        <v>152000</v>
      </c>
      <c r="AN405" s="30">
        <f t="shared" si="127"/>
        <v>1018655.555555556</v>
      </c>
      <c r="AO405" s="30">
        <f t="shared" si="128"/>
        <v>0</v>
      </c>
      <c r="AP405" s="30">
        <f t="shared" si="129"/>
        <v>5101988.555555556</v>
      </c>
      <c r="AQ405" s="30">
        <f t="shared" si="130"/>
        <v>0</v>
      </c>
      <c r="AR405" s="26" t="s">
        <v>79</v>
      </c>
      <c r="AS405" s="26" t="s">
        <v>80</v>
      </c>
      <c r="AT405" s="26"/>
      <c r="AU405" s="26">
        <v>44621</v>
      </c>
      <c r="AV405" s="26" t="s">
        <v>196</v>
      </c>
      <c r="AW405" s="26" t="s">
        <v>80</v>
      </c>
      <c r="AX405" s="26" t="s">
        <v>83</v>
      </c>
      <c r="AY405" s="26" t="s">
        <v>82</v>
      </c>
      <c r="AZ405" s="26" t="s">
        <v>197</v>
      </c>
      <c r="BA405" s="26" t="s">
        <v>84</v>
      </c>
      <c r="BB405" s="26" t="s">
        <v>106</v>
      </c>
      <c r="BC405" s="26" t="str">
        <f t="shared" si="131"/>
        <v>C</v>
      </c>
      <c r="BD405" s="26" t="str">
        <f t="shared" ca="1" si="132"/>
        <v>39 Th,4 Bln,7 Hr</v>
      </c>
      <c r="BE405" s="29">
        <f t="shared" ca="1" si="133"/>
        <v>39</v>
      </c>
      <c r="BF405" s="29">
        <f t="shared" ca="1" si="134"/>
        <v>4</v>
      </c>
      <c r="BG405" s="29">
        <f t="shared" ca="1" si="135"/>
        <v>7</v>
      </c>
      <c r="BH405" s="26" t="str">
        <f t="shared" ca="1" si="136"/>
        <v>13 Th,9 Bln,8 Hr</v>
      </c>
      <c r="BI405" s="24">
        <f t="shared" ca="1" si="137"/>
        <v>13</v>
      </c>
      <c r="BJ405" s="24">
        <f t="shared" ca="1" si="138"/>
        <v>9</v>
      </c>
      <c r="BK405" s="26" t="str">
        <f t="shared" ca="1" si="139"/>
        <v>13 Th,6 Bln,8 Hr</v>
      </c>
      <c r="BL405" s="4" t="str">
        <f>VLOOKUP(C405,[1]dbase!$C$3:$AW$827,38,FALSE)</f>
        <v>-</v>
      </c>
    </row>
    <row r="406" spans="1:64" x14ac:dyDescent="0.25">
      <c r="A406" s="24">
        <f t="shared" si="120"/>
        <v>403</v>
      </c>
      <c r="B406" s="31" t="s">
        <v>1830</v>
      </c>
      <c r="C406" s="24">
        <v>785483</v>
      </c>
      <c r="D406" s="24" t="s">
        <v>500</v>
      </c>
      <c r="E406" s="26">
        <v>28804</v>
      </c>
      <c r="F406" s="24" t="s">
        <v>65</v>
      </c>
      <c r="G406" s="24" t="s">
        <v>66</v>
      </c>
      <c r="H406" s="24" t="s">
        <v>67</v>
      </c>
      <c r="I406" s="24" t="s">
        <v>1831</v>
      </c>
      <c r="J406" s="27" t="s">
        <v>1832</v>
      </c>
      <c r="K406" s="24" t="s">
        <v>1833</v>
      </c>
      <c r="L406" s="24"/>
      <c r="M406" s="24" t="s">
        <v>99</v>
      </c>
      <c r="N406" s="24" t="s">
        <v>351</v>
      </c>
      <c r="O406" s="24"/>
      <c r="P406" s="24">
        <v>1997</v>
      </c>
      <c r="Q406" s="26">
        <v>39860</v>
      </c>
      <c r="R406" s="26">
        <v>39949</v>
      </c>
      <c r="S406" s="26" t="s">
        <v>213</v>
      </c>
      <c r="T406" s="28" t="s">
        <v>1834</v>
      </c>
      <c r="U406" s="28" t="s">
        <v>1835</v>
      </c>
      <c r="V406" s="26">
        <v>44090</v>
      </c>
      <c r="W406" s="28" t="s">
        <v>769</v>
      </c>
      <c r="X406" s="28" t="s">
        <v>195</v>
      </c>
      <c r="Y406" s="26" t="s">
        <v>78</v>
      </c>
      <c r="Z406" s="29">
        <v>4</v>
      </c>
      <c r="AA406" s="29">
        <v>2</v>
      </c>
      <c r="AB406" s="26">
        <v>44424</v>
      </c>
      <c r="AC406" s="30">
        <v>4900000</v>
      </c>
      <c r="AD406" s="30">
        <v>544444</v>
      </c>
      <c r="AE406" s="30">
        <v>1045455.555555556</v>
      </c>
      <c r="AF406" s="30">
        <v>-339993</v>
      </c>
      <c r="AG406" s="30">
        <f t="shared" si="121"/>
        <v>705462.55555555597</v>
      </c>
      <c r="AH406" s="30">
        <v>1871793</v>
      </c>
      <c r="AI406" s="30">
        <f t="shared" si="122"/>
        <v>8021699.555555556</v>
      </c>
      <c r="AJ406" s="30">
        <f t="shared" si="123"/>
        <v>3675000</v>
      </c>
      <c r="AK406" s="30">
        <f t="shared" si="124"/>
        <v>408333</v>
      </c>
      <c r="AL406" s="30">
        <f t="shared" si="125"/>
        <v>1045455.555555556</v>
      </c>
      <c r="AM406" s="30">
        <f t="shared" si="126"/>
        <v>-339993</v>
      </c>
      <c r="AN406" s="30">
        <f t="shared" si="127"/>
        <v>705462.55555555597</v>
      </c>
      <c r="AO406" s="30">
        <f t="shared" si="128"/>
        <v>935896.5</v>
      </c>
      <c r="AP406" s="30">
        <f t="shared" si="129"/>
        <v>5724692.055555556</v>
      </c>
      <c r="AQ406" s="30">
        <f t="shared" si="130"/>
        <v>0</v>
      </c>
      <c r="AR406" s="26" t="s">
        <v>79</v>
      </c>
      <c r="AS406" s="26" t="s">
        <v>80</v>
      </c>
      <c r="AT406" s="26"/>
      <c r="AU406" s="26" t="s">
        <v>80</v>
      </c>
      <c r="AV406" s="26" t="s">
        <v>196</v>
      </c>
      <c r="AW406" s="26" t="s">
        <v>80</v>
      </c>
      <c r="AX406" s="26" t="s">
        <v>83</v>
      </c>
      <c r="AY406" s="26" t="s">
        <v>83</v>
      </c>
      <c r="AZ406" s="26" t="s">
        <v>125</v>
      </c>
      <c r="BA406" s="26" t="s">
        <v>84</v>
      </c>
      <c r="BB406" s="26" t="s">
        <v>106</v>
      </c>
      <c r="BC406" s="26" t="str">
        <f t="shared" si="131"/>
        <v>C</v>
      </c>
      <c r="BD406" s="26" t="str">
        <f t="shared" ca="1" si="132"/>
        <v>44 Th,0 Bln,14 Hr</v>
      </c>
      <c r="BE406" s="29">
        <f t="shared" ca="1" si="133"/>
        <v>44</v>
      </c>
      <c r="BF406" s="29">
        <f t="shared" ca="1" si="134"/>
        <v>0</v>
      </c>
      <c r="BG406" s="29">
        <f t="shared" ca="1" si="135"/>
        <v>14</v>
      </c>
      <c r="BH406" s="26" t="str">
        <f t="shared" ca="1" si="136"/>
        <v>13 Th,9 Bln,8 Hr</v>
      </c>
      <c r="BI406" s="24">
        <f t="shared" ca="1" si="137"/>
        <v>13</v>
      </c>
      <c r="BJ406" s="24">
        <f t="shared" ca="1" si="138"/>
        <v>9</v>
      </c>
      <c r="BK406" s="26" t="str">
        <f t="shared" ca="1" si="139"/>
        <v>13 Th,6 Bln,8 Hr</v>
      </c>
      <c r="BL406" s="4" t="str">
        <f>VLOOKUP(C406,[1]dbase!$C$3:$AW$827,38,FALSE)</f>
        <v>-</v>
      </c>
    </row>
    <row r="407" spans="1:64" x14ac:dyDescent="0.25">
      <c r="A407" s="24">
        <f t="shared" si="120"/>
        <v>404</v>
      </c>
      <c r="B407" s="33" t="s">
        <v>1836</v>
      </c>
      <c r="C407" s="24">
        <v>925662</v>
      </c>
      <c r="D407" s="24" t="s">
        <v>365</v>
      </c>
      <c r="E407" s="26">
        <v>33790</v>
      </c>
      <c r="F407" s="24" t="s">
        <v>65</v>
      </c>
      <c r="G407" s="24" t="s">
        <v>66</v>
      </c>
      <c r="H407" s="24" t="s">
        <v>67</v>
      </c>
      <c r="I407" s="24" t="s">
        <v>1837</v>
      </c>
      <c r="J407" s="27"/>
      <c r="K407" s="24"/>
      <c r="L407" s="24" t="s">
        <v>1838</v>
      </c>
      <c r="M407" s="24" t="s">
        <v>70</v>
      </c>
      <c r="N407" s="24" t="s">
        <v>254</v>
      </c>
      <c r="O407" s="24" t="s">
        <v>235</v>
      </c>
      <c r="P407" s="24">
        <v>2015</v>
      </c>
      <c r="Q407" s="26">
        <v>42416</v>
      </c>
      <c r="R407" s="26">
        <v>42614</v>
      </c>
      <c r="S407" s="26" t="s">
        <v>213</v>
      </c>
      <c r="T407" s="28" t="s">
        <v>1839</v>
      </c>
      <c r="U407" s="28" t="s">
        <v>1840</v>
      </c>
      <c r="V407" s="26">
        <v>44743</v>
      </c>
      <c r="W407" s="28" t="s">
        <v>295</v>
      </c>
      <c r="X407" s="28" t="s">
        <v>295</v>
      </c>
      <c r="Y407" s="26" t="s">
        <v>103</v>
      </c>
      <c r="Z407" s="29">
        <v>1</v>
      </c>
      <c r="AA407" s="29">
        <v>6</v>
      </c>
      <c r="AB407" s="26">
        <v>44562</v>
      </c>
      <c r="AC407" s="30">
        <v>8900000</v>
      </c>
      <c r="AD407" s="30">
        <v>988889</v>
      </c>
      <c r="AE407" s="30">
        <v>0</v>
      </c>
      <c r="AF407" s="30">
        <v>0</v>
      </c>
      <c r="AG407" s="30">
        <f t="shared" si="121"/>
        <v>0</v>
      </c>
      <c r="AH407" s="30">
        <v>5954040</v>
      </c>
      <c r="AI407" s="30">
        <f t="shared" si="122"/>
        <v>15842929</v>
      </c>
      <c r="AJ407" s="30">
        <f t="shared" si="123"/>
        <v>6675000</v>
      </c>
      <c r="AK407" s="30">
        <f t="shared" si="124"/>
        <v>741666.75</v>
      </c>
      <c r="AL407" s="30">
        <f t="shared" si="125"/>
        <v>0</v>
      </c>
      <c r="AM407" s="30">
        <f t="shared" si="126"/>
        <v>0</v>
      </c>
      <c r="AN407" s="30">
        <f t="shared" si="127"/>
        <v>0</v>
      </c>
      <c r="AO407" s="30">
        <f t="shared" si="128"/>
        <v>2977020</v>
      </c>
      <c r="AP407" s="30">
        <f t="shared" si="129"/>
        <v>10393686.75</v>
      </c>
      <c r="AQ407" s="30">
        <f t="shared" si="130"/>
        <v>0</v>
      </c>
      <c r="AR407" s="26" t="s">
        <v>79</v>
      </c>
      <c r="AS407" s="26" t="s">
        <v>80</v>
      </c>
      <c r="AT407" s="26"/>
      <c r="AU407" s="26" t="s">
        <v>80</v>
      </c>
      <c r="AV407" s="26" t="s">
        <v>296</v>
      </c>
      <c r="AW407" s="26" t="s">
        <v>80</v>
      </c>
      <c r="AX407" s="26" t="s">
        <v>105</v>
      </c>
      <c r="AY407" s="26" t="s">
        <v>105</v>
      </c>
      <c r="AZ407" s="26" t="s">
        <v>80</v>
      </c>
      <c r="BA407" s="26" t="s">
        <v>84</v>
      </c>
      <c r="BB407" s="26" t="s">
        <v>85</v>
      </c>
      <c r="BC407" s="26" t="str">
        <f t="shared" si="131"/>
        <v>F</v>
      </c>
      <c r="BD407" s="26" t="str">
        <f t="shared" ca="1" si="132"/>
        <v>30 Th,4 Bln,19 Hr</v>
      </c>
      <c r="BE407" s="29">
        <f t="shared" ca="1" si="133"/>
        <v>30</v>
      </c>
      <c r="BF407" s="29">
        <f t="shared" ca="1" si="134"/>
        <v>4</v>
      </c>
      <c r="BG407" s="29">
        <f t="shared" ca="1" si="135"/>
        <v>19</v>
      </c>
      <c r="BH407" s="26" t="str">
        <f t="shared" ca="1" si="136"/>
        <v>6 Th,9 Bln,8 Hr</v>
      </c>
      <c r="BI407" s="24">
        <f t="shared" ca="1" si="137"/>
        <v>6</v>
      </c>
      <c r="BJ407" s="24">
        <f t="shared" ca="1" si="138"/>
        <v>9</v>
      </c>
      <c r="BK407" s="26" t="str">
        <f t="shared" ca="1" si="139"/>
        <v>6 Th,2 Bln,23 Hr</v>
      </c>
      <c r="BL407" s="4" t="str">
        <f>VLOOKUP(C407,[1]dbase!$C$3:$AW$827,38,FALSE)</f>
        <v>-</v>
      </c>
    </row>
    <row r="408" spans="1:64" x14ac:dyDescent="0.25">
      <c r="A408" s="24">
        <f t="shared" si="120"/>
        <v>405</v>
      </c>
      <c r="B408" s="31" t="s">
        <v>1841</v>
      </c>
      <c r="C408" s="24">
        <v>665264</v>
      </c>
      <c r="D408" s="24" t="s">
        <v>539</v>
      </c>
      <c r="E408" s="26">
        <v>24338</v>
      </c>
      <c r="F408" s="24" t="s">
        <v>65</v>
      </c>
      <c r="G408" s="24" t="s">
        <v>343</v>
      </c>
      <c r="H408" s="24" t="s">
        <v>88</v>
      </c>
      <c r="I408" s="24" t="s">
        <v>1842</v>
      </c>
      <c r="J408" s="27"/>
      <c r="K408" s="24"/>
      <c r="L408" s="24"/>
      <c r="M408" s="24" t="s">
        <v>109</v>
      </c>
      <c r="N408" s="24" t="s">
        <v>1843</v>
      </c>
      <c r="O408" s="24"/>
      <c r="P408" s="24">
        <v>1987</v>
      </c>
      <c r="Q408" s="26">
        <v>34425</v>
      </c>
      <c r="R408" s="26">
        <v>34790</v>
      </c>
      <c r="S408" s="26" t="s">
        <v>90</v>
      </c>
      <c r="T408" s="28" t="s">
        <v>1844</v>
      </c>
      <c r="U408" s="28" t="s">
        <v>1844</v>
      </c>
      <c r="V408" s="26" t="s">
        <v>80</v>
      </c>
      <c r="W408" s="28" t="s">
        <v>613</v>
      </c>
      <c r="X408" s="28" t="s">
        <v>123</v>
      </c>
      <c r="Y408" s="26" t="s">
        <v>78</v>
      </c>
      <c r="Z408" s="29">
        <v>6</v>
      </c>
      <c r="AA408" s="29">
        <v>3</v>
      </c>
      <c r="AB408" s="26">
        <v>44424</v>
      </c>
      <c r="AC408" s="30">
        <v>5900000</v>
      </c>
      <c r="AD408" s="30">
        <v>655556</v>
      </c>
      <c r="AE408" s="30">
        <v>298394.44444444403</v>
      </c>
      <c r="AF408" s="30">
        <v>152000</v>
      </c>
      <c r="AG408" s="30">
        <f t="shared" si="121"/>
        <v>450394.44444444403</v>
      </c>
      <c r="AH408" s="30">
        <v>0</v>
      </c>
      <c r="AI408" s="30">
        <f t="shared" si="122"/>
        <v>7005950.444444444</v>
      </c>
      <c r="AJ408" s="30">
        <f t="shared" si="123"/>
        <v>2950000</v>
      </c>
      <c r="AK408" s="30">
        <f t="shared" si="124"/>
        <v>0</v>
      </c>
      <c r="AL408" s="30">
        <f t="shared" si="125"/>
        <v>0</v>
      </c>
      <c r="AM408" s="30">
        <f t="shared" si="126"/>
        <v>0</v>
      </c>
      <c r="AN408" s="30">
        <f t="shared" si="127"/>
        <v>0</v>
      </c>
      <c r="AO408" s="30">
        <f t="shared" si="128"/>
        <v>0</v>
      </c>
      <c r="AP408" s="30">
        <f t="shared" si="129"/>
        <v>2950000</v>
      </c>
      <c r="AQ408" s="30">
        <f t="shared" si="130"/>
        <v>1422100</v>
      </c>
      <c r="AR408" s="26" t="s">
        <v>79</v>
      </c>
      <c r="AS408" s="26" t="s">
        <v>114</v>
      </c>
      <c r="AT408" s="26" t="s">
        <v>115</v>
      </c>
      <c r="AU408" s="26">
        <v>44562</v>
      </c>
      <c r="AV408" s="26" t="s">
        <v>124</v>
      </c>
      <c r="AW408" s="26" t="s">
        <v>80</v>
      </c>
      <c r="AX408" s="26" t="s">
        <v>82</v>
      </c>
      <c r="AY408" s="26" t="s">
        <v>82</v>
      </c>
      <c r="AZ408" s="26" t="s">
        <v>125</v>
      </c>
      <c r="BA408" s="26" t="s">
        <v>84</v>
      </c>
      <c r="BB408" s="26" t="s">
        <v>85</v>
      </c>
      <c r="BC408" s="26" t="str">
        <f t="shared" si="131"/>
        <v>C</v>
      </c>
      <c r="BD408" s="26" t="str">
        <f t="shared" ca="1" si="132"/>
        <v>56 Th,3 Bln,5 Hr</v>
      </c>
      <c r="BE408" s="29">
        <f t="shared" ca="1" si="133"/>
        <v>56</v>
      </c>
      <c r="BF408" s="29">
        <f t="shared" ca="1" si="134"/>
        <v>3</v>
      </c>
      <c r="BG408" s="29">
        <f t="shared" ca="1" si="135"/>
        <v>5</v>
      </c>
      <c r="BH408" s="26" t="str">
        <f t="shared" ca="1" si="136"/>
        <v>28 Th,7 Bln,23 Hr</v>
      </c>
      <c r="BI408" s="24">
        <f t="shared" ca="1" si="137"/>
        <v>28</v>
      </c>
      <c r="BJ408" s="24">
        <f t="shared" ca="1" si="138"/>
        <v>7</v>
      </c>
      <c r="BK408" s="26" t="str">
        <f t="shared" ca="1" si="139"/>
        <v>27 Th,7 Bln,23 Hr</v>
      </c>
      <c r="BL408" s="4" t="str">
        <f>VLOOKUP(C408,[1]dbase!$C$3:$AW$827,38,FALSE)</f>
        <v>H</v>
      </c>
    </row>
    <row r="409" spans="1:64" x14ac:dyDescent="0.25">
      <c r="A409" s="24">
        <f t="shared" si="120"/>
        <v>406</v>
      </c>
      <c r="B409" s="31" t="s">
        <v>1845</v>
      </c>
      <c r="C409" s="24">
        <v>664802</v>
      </c>
      <c r="D409" s="24" t="s">
        <v>1846</v>
      </c>
      <c r="E409" s="26">
        <v>24469</v>
      </c>
      <c r="F409" s="24" t="s">
        <v>65</v>
      </c>
      <c r="G409" s="24" t="s">
        <v>66</v>
      </c>
      <c r="H409" s="24" t="s">
        <v>67</v>
      </c>
      <c r="I409" s="24" t="s">
        <v>1847</v>
      </c>
      <c r="J409" s="27"/>
      <c r="K409" s="24"/>
      <c r="L409" s="24"/>
      <c r="M409" s="24" t="s">
        <v>70</v>
      </c>
      <c r="N409" s="24" t="s">
        <v>420</v>
      </c>
      <c r="O409" s="24"/>
      <c r="P409" s="24">
        <v>2005</v>
      </c>
      <c r="Q409" s="26">
        <v>33086</v>
      </c>
      <c r="R409" s="26">
        <v>33451</v>
      </c>
      <c r="S409" s="26" t="s">
        <v>90</v>
      </c>
      <c r="T409" s="28" t="s">
        <v>1848</v>
      </c>
      <c r="U409" s="28" t="s">
        <v>1848</v>
      </c>
      <c r="V409" s="26">
        <v>44061</v>
      </c>
      <c r="W409" s="28" t="s">
        <v>695</v>
      </c>
      <c r="X409" s="28" t="s">
        <v>696</v>
      </c>
      <c r="Y409" s="26" t="s">
        <v>103</v>
      </c>
      <c r="Z409" s="29">
        <v>4</v>
      </c>
      <c r="AA409" s="29">
        <v>4</v>
      </c>
      <c r="AB409" s="26">
        <v>44424</v>
      </c>
      <c r="AC409" s="30">
        <v>6900000</v>
      </c>
      <c r="AD409" s="30">
        <v>766667</v>
      </c>
      <c r="AE409" s="30">
        <v>594883.33333333302</v>
      </c>
      <c r="AF409" s="30">
        <v>-5365.0000000002328</v>
      </c>
      <c r="AG409" s="30">
        <f t="shared" si="121"/>
        <v>589518.33333333279</v>
      </c>
      <c r="AH409" s="30">
        <v>1707365.0000000002</v>
      </c>
      <c r="AI409" s="30">
        <f t="shared" si="122"/>
        <v>9963550.333333334</v>
      </c>
      <c r="AJ409" s="30">
        <f t="shared" si="123"/>
        <v>3450000</v>
      </c>
      <c r="AK409" s="30">
        <f t="shared" si="124"/>
        <v>0</v>
      </c>
      <c r="AL409" s="30">
        <f t="shared" si="125"/>
        <v>0</v>
      </c>
      <c r="AM409" s="30">
        <f t="shared" si="126"/>
        <v>0</v>
      </c>
      <c r="AN409" s="30">
        <f t="shared" si="127"/>
        <v>0</v>
      </c>
      <c r="AO409" s="30">
        <f t="shared" si="128"/>
        <v>0</v>
      </c>
      <c r="AP409" s="30">
        <f t="shared" si="129"/>
        <v>3450000</v>
      </c>
      <c r="AQ409" s="30">
        <f t="shared" si="130"/>
        <v>922100</v>
      </c>
      <c r="AR409" s="26" t="s">
        <v>79</v>
      </c>
      <c r="AS409" s="26" t="s">
        <v>114</v>
      </c>
      <c r="AT409" s="24" t="s">
        <v>172</v>
      </c>
      <c r="AU409" s="26">
        <v>44433</v>
      </c>
      <c r="AV409" s="26" t="s">
        <v>697</v>
      </c>
      <c r="AW409" s="26" t="s">
        <v>80</v>
      </c>
      <c r="AX409" s="26" t="s">
        <v>105</v>
      </c>
      <c r="AY409" s="26" t="s">
        <v>105</v>
      </c>
      <c r="AZ409" s="26" t="s">
        <v>80</v>
      </c>
      <c r="BA409" s="26" t="s">
        <v>84</v>
      </c>
      <c r="BB409" s="26" t="s">
        <v>106</v>
      </c>
      <c r="BC409" s="26" t="str">
        <f t="shared" si="131"/>
        <v>F</v>
      </c>
      <c r="BD409" s="26" t="str">
        <f t="shared" ca="1" si="132"/>
        <v>55 Th,10 Bln,27 Hr</v>
      </c>
      <c r="BE409" s="29">
        <f t="shared" ca="1" si="133"/>
        <v>55</v>
      </c>
      <c r="BF409" s="29">
        <f t="shared" ca="1" si="134"/>
        <v>10</v>
      </c>
      <c r="BG409" s="29">
        <f t="shared" ca="1" si="135"/>
        <v>27</v>
      </c>
      <c r="BH409" s="26" t="str">
        <f t="shared" ca="1" si="136"/>
        <v>32 Th,3 Bln,23 Hr</v>
      </c>
      <c r="BI409" s="24">
        <f t="shared" ca="1" si="137"/>
        <v>32</v>
      </c>
      <c r="BJ409" s="24">
        <f t="shared" ca="1" si="138"/>
        <v>3</v>
      </c>
      <c r="BK409" s="26" t="str">
        <f t="shared" ca="1" si="139"/>
        <v>31 Th,3 Bln,23 Hr</v>
      </c>
      <c r="BL409" s="4" t="str">
        <f>VLOOKUP(C409,[1]dbase!$C$3:$AW$827,38,FALSE)</f>
        <v>H</v>
      </c>
    </row>
    <row r="410" spans="1:64" x14ac:dyDescent="0.25">
      <c r="A410" s="24">
        <f t="shared" si="120"/>
        <v>407</v>
      </c>
      <c r="B410" s="31" t="s">
        <v>1849</v>
      </c>
      <c r="C410" s="24">
        <v>735962</v>
      </c>
      <c r="D410" s="24" t="s">
        <v>174</v>
      </c>
      <c r="E410" s="26">
        <v>26879</v>
      </c>
      <c r="F410" s="24" t="s">
        <v>65</v>
      </c>
      <c r="G410" s="24" t="s">
        <v>66</v>
      </c>
      <c r="H410" s="24" t="s">
        <v>133</v>
      </c>
      <c r="I410" s="24" t="s">
        <v>1850</v>
      </c>
      <c r="J410" s="27" t="s">
        <v>1851</v>
      </c>
      <c r="K410" s="24"/>
      <c r="L410" s="24"/>
      <c r="M410" s="24" t="s">
        <v>109</v>
      </c>
      <c r="N410" s="24" t="s">
        <v>80</v>
      </c>
      <c r="O410" s="24"/>
      <c r="P410" s="24" t="s">
        <v>80</v>
      </c>
      <c r="Q410" s="26">
        <v>43374</v>
      </c>
      <c r="R410" s="26">
        <v>43374</v>
      </c>
      <c r="S410" s="26" t="s">
        <v>90</v>
      </c>
      <c r="T410" s="28" t="s">
        <v>289</v>
      </c>
      <c r="U410" s="28" t="s">
        <v>289</v>
      </c>
      <c r="V410" s="26">
        <v>44105</v>
      </c>
      <c r="W410" s="28" t="s">
        <v>139</v>
      </c>
      <c r="X410" s="28" t="s">
        <v>140</v>
      </c>
      <c r="Y410" s="26" t="s">
        <v>78</v>
      </c>
      <c r="Z410" s="29">
        <v>6</v>
      </c>
      <c r="AA410" s="29">
        <v>1</v>
      </c>
      <c r="AB410" s="26">
        <v>44424</v>
      </c>
      <c r="AC410" s="30">
        <v>4500000</v>
      </c>
      <c r="AD410" s="30">
        <v>500000</v>
      </c>
      <c r="AE410" s="30">
        <v>0</v>
      </c>
      <c r="AF410" s="30">
        <v>-31100</v>
      </c>
      <c r="AG410" s="30">
        <f t="shared" si="121"/>
        <v>-31100</v>
      </c>
      <c r="AH410" s="30">
        <v>0</v>
      </c>
      <c r="AI410" s="30">
        <f t="shared" si="122"/>
        <v>4968900</v>
      </c>
      <c r="AJ410" s="30">
        <f t="shared" si="123"/>
        <v>3375000</v>
      </c>
      <c r="AK410" s="30">
        <f t="shared" si="124"/>
        <v>375000</v>
      </c>
      <c r="AL410" s="30">
        <f t="shared" si="125"/>
        <v>0</v>
      </c>
      <c r="AM410" s="30">
        <f t="shared" si="126"/>
        <v>-31100</v>
      </c>
      <c r="AN410" s="30">
        <f t="shared" si="127"/>
        <v>-31100</v>
      </c>
      <c r="AO410" s="30">
        <f t="shared" si="128"/>
        <v>0</v>
      </c>
      <c r="AP410" s="30">
        <f t="shared" si="129"/>
        <v>3718900</v>
      </c>
      <c r="AQ410" s="30">
        <f t="shared" si="130"/>
        <v>653200</v>
      </c>
      <c r="AR410" s="26" t="s">
        <v>79</v>
      </c>
      <c r="AS410" s="26" t="s">
        <v>80</v>
      </c>
      <c r="AT410" s="26"/>
      <c r="AU410" s="26" t="s">
        <v>80</v>
      </c>
      <c r="AV410" s="26" t="s">
        <v>141</v>
      </c>
      <c r="AW410" s="26" t="s">
        <v>80</v>
      </c>
      <c r="AX410" s="26" t="s">
        <v>82</v>
      </c>
      <c r="AY410" s="26" t="s">
        <v>82</v>
      </c>
      <c r="AZ410" s="26" t="s">
        <v>80</v>
      </c>
      <c r="BA410" s="26" t="s">
        <v>84</v>
      </c>
      <c r="BB410" s="26" t="s">
        <v>85</v>
      </c>
      <c r="BC410" s="26" t="str">
        <f t="shared" si="131"/>
        <v>C</v>
      </c>
      <c r="BD410" s="26" t="str">
        <f t="shared" ca="1" si="132"/>
        <v>49 Th,3 Bln,21 Hr</v>
      </c>
      <c r="BE410" s="29">
        <f t="shared" ca="1" si="133"/>
        <v>49</v>
      </c>
      <c r="BF410" s="29">
        <f t="shared" ca="1" si="134"/>
        <v>3</v>
      </c>
      <c r="BG410" s="29">
        <f t="shared" ca="1" si="135"/>
        <v>21</v>
      </c>
      <c r="BH410" s="26" t="str">
        <f t="shared" ca="1" si="136"/>
        <v>4 Th,1 Bln,23 Hr</v>
      </c>
      <c r="BI410" s="24">
        <f t="shared" ca="1" si="137"/>
        <v>4</v>
      </c>
      <c r="BJ410" s="24">
        <f t="shared" ca="1" si="138"/>
        <v>1</v>
      </c>
      <c r="BK410" s="26" t="str">
        <f t="shared" ca="1" si="139"/>
        <v>4 Th,1 Bln,23 Hr</v>
      </c>
      <c r="BL410" s="4" t="str">
        <f>VLOOKUP(C410,[1]dbase!$C$3:$AW$827,38,FALSE)</f>
        <v>-</v>
      </c>
    </row>
    <row r="411" spans="1:64" x14ac:dyDescent="0.25">
      <c r="A411" s="24">
        <f t="shared" si="120"/>
        <v>408</v>
      </c>
      <c r="B411" s="25" t="s">
        <v>1852</v>
      </c>
      <c r="C411" s="24">
        <v>715976</v>
      </c>
      <c r="D411" s="24" t="s">
        <v>174</v>
      </c>
      <c r="E411" s="26">
        <v>26090</v>
      </c>
      <c r="F411" s="24" t="s">
        <v>65</v>
      </c>
      <c r="G411" s="24" t="s">
        <v>66</v>
      </c>
      <c r="H411" s="24" t="s">
        <v>88</v>
      </c>
      <c r="I411" s="24" t="s">
        <v>1853</v>
      </c>
      <c r="J411" s="27"/>
      <c r="K411" s="24"/>
      <c r="L411" s="24"/>
      <c r="M411" s="24" t="s">
        <v>109</v>
      </c>
      <c r="N411" s="24" t="s">
        <v>71</v>
      </c>
      <c r="O411" s="24"/>
      <c r="P411" s="24" t="s">
        <v>80</v>
      </c>
      <c r="Q411" s="26">
        <v>43374</v>
      </c>
      <c r="R411" s="26">
        <v>43374</v>
      </c>
      <c r="S411" s="26" t="s">
        <v>90</v>
      </c>
      <c r="T411" s="28" t="s">
        <v>289</v>
      </c>
      <c r="U411" s="28" t="s">
        <v>289</v>
      </c>
      <c r="V411" s="26">
        <v>44105</v>
      </c>
      <c r="W411" s="28" t="s">
        <v>139</v>
      </c>
      <c r="X411" s="28" t="s">
        <v>140</v>
      </c>
      <c r="Y411" s="26" t="s">
        <v>78</v>
      </c>
      <c r="Z411" s="29">
        <v>6</v>
      </c>
      <c r="AA411" s="34">
        <v>1</v>
      </c>
      <c r="AB411" s="26">
        <v>44424</v>
      </c>
      <c r="AC411" s="30">
        <v>4500000</v>
      </c>
      <c r="AD411" s="30">
        <v>500000</v>
      </c>
      <c r="AE411" s="30">
        <v>0</v>
      </c>
      <c r="AF411" s="30">
        <v>69400</v>
      </c>
      <c r="AG411" s="30">
        <f t="shared" si="121"/>
        <v>69400</v>
      </c>
      <c r="AH411" s="30">
        <v>0</v>
      </c>
      <c r="AI411" s="30">
        <f t="shared" si="122"/>
        <v>5069400</v>
      </c>
      <c r="AJ411" s="30">
        <f t="shared" si="123"/>
        <v>2250000</v>
      </c>
      <c r="AK411" s="30">
        <f t="shared" si="124"/>
        <v>0</v>
      </c>
      <c r="AL411" s="30">
        <f t="shared" si="125"/>
        <v>0</v>
      </c>
      <c r="AM411" s="30">
        <f t="shared" si="126"/>
        <v>0</v>
      </c>
      <c r="AN411" s="30">
        <f t="shared" si="127"/>
        <v>0</v>
      </c>
      <c r="AO411" s="30">
        <f t="shared" si="128"/>
        <v>0</v>
      </c>
      <c r="AP411" s="30">
        <f t="shared" si="129"/>
        <v>2250000</v>
      </c>
      <c r="AQ411" s="30">
        <f t="shared" si="130"/>
        <v>2122100</v>
      </c>
      <c r="AR411" s="26" t="s">
        <v>79</v>
      </c>
      <c r="AS411" s="26" t="s">
        <v>114</v>
      </c>
      <c r="AT411" s="26"/>
      <c r="AU411" s="36">
        <v>44774</v>
      </c>
      <c r="AV411" s="26" t="s">
        <v>141</v>
      </c>
      <c r="AW411" s="26" t="s">
        <v>80</v>
      </c>
      <c r="AX411" s="26" t="s">
        <v>82</v>
      </c>
      <c r="AY411" s="26" t="s">
        <v>82</v>
      </c>
      <c r="AZ411" s="26" t="s">
        <v>80</v>
      </c>
      <c r="BA411" s="26" t="s">
        <v>84</v>
      </c>
      <c r="BB411" s="26" t="s">
        <v>85</v>
      </c>
      <c r="BC411" s="26" t="str">
        <f t="shared" si="131"/>
        <v>C</v>
      </c>
      <c r="BD411" s="26" t="str">
        <f t="shared" ca="1" si="132"/>
        <v>51 Th,5 Bln,18 Hr</v>
      </c>
      <c r="BE411" s="29">
        <f t="shared" ca="1" si="133"/>
        <v>51</v>
      </c>
      <c r="BF411" s="29">
        <f t="shared" ca="1" si="134"/>
        <v>5</v>
      </c>
      <c r="BG411" s="29">
        <f t="shared" ca="1" si="135"/>
        <v>18</v>
      </c>
      <c r="BH411" s="26" t="str">
        <f t="shared" ca="1" si="136"/>
        <v>4 Th,1 Bln,23 Hr</v>
      </c>
      <c r="BI411" s="24">
        <f t="shared" ca="1" si="137"/>
        <v>4</v>
      </c>
      <c r="BJ411" s="24">
        <f t="shared" ca="1" si="138"/>
        <v>1</v>
      </c>
      <c r="BK411" s="26" t="str">
        <f t="shared" ca="1" si="139"/>
        <v>4 Th,1 Bln,23 Hr</v>
      </c>
      <c r="BL411" s="4" t="str">
        <f>VLOOKUP(C411,[1]dbase!$C$3:$AW$827,38,FALSE)</f>
        <v>H</v>
      </c>
    </row>
    <row r="412" spans="1:64" x14ac:dyDescent="0.25">
      <c r="A412" s="24">
        <f t="shared" si="120"/>
        <v>409</v>
      </c>
      <c r="B412" s="31" t="s">
        <v>1854</v>
      </c>
      <c r="C412" s="24">
        <v>695329</v>
      </c>
      <c r="D412" s="24" t="s">
        <v>377</v>
      </c>
      <c r="E412" s="26">
        <v>25500</v>
      </c>
      <c r="F412" s="24" t="s">
        <v>65</v>
      </c>
      <c r="G412" s="24" t="s">
        <v>66</v>
      </c>
      <c r="H412" s="24" t="s">
        <v>88</v>
      </c>
      <c r="I412" s="24" t="s">
        <v>1855</v>
      </c>
      <c r="J412" s="27"/>
      <c r="K412" s="24"/>
      <c r="L412" s="24"/>
      <c r="M412" s="24" t="s">
        <v>109</v>
      </c>
      <c r="N412" s="24" t="s">
        <v>120</v>
      </c>
      <c r="O412" s="24"/>
      <c r="P412" s="24">
        <v>1991</v>
      </c>
      <c r="Q412" s="26">
        <v>34827</v>
      </c>
      <c r="R412" s="26">
        <v>34827</v>
      </c>
      <c r="S412" s="26" t="s">
        <v>90</v>
      </c>
      <c r="T412" s="28" t="s">
        <v>1856</v>
      </c>
      <c r="U412" s="28" t="s">
        <v>1856</v>
      </c>
      <c r="V412" s="26">
        <v>44061</v>
      </c>
      <c r="W412" s="28" t="s">
        <v>219</v>
      </c>
      <c r="X412" s="28" t="s">
        <v>195</v>
      </c>
      <c r="Y412" s="26" t="s">
        <v>78</v>
      </c>
      <c r="Z412" s="29">
        <v>6</v>
      </c>
      <c r="AA412" s="29">
        <v>3</v>
      </c>
      <c r="AB412" s="26">
        <v>44424</v>
      </c>
      <c r="AC412" s="30">
        <v>5900000</v>
      </c>
      <c r="AD412" s="30">
        <v>655556</v>
      </c>
      <c r="AE412" s="30">
        <v>520394.44444444403</v>
      </c>
      <c r="AF412" s="30">
        <v>152000</v>
      </c>
      <c r="AG412" s="30">
        <f t="shared" si="121"/>
        <v>672394.44444444403</v>
      </c>
      <c r="AH412" s="30">
        <v>0</v>
      </c>
      <c r="AI412" s="30">
        <f t="shared" si="122"/>
        <v>7227950.444444444</v>
      </c>
      <c r="AJ412" s="30">
        <f t="shared" si="123"/>
        <v>2950000</v>
      </c>
      <c r="AK412" s="30">
        <f t="shared" si="124"/>
        <v>0</v>
      </c>
      <c r="AL412" s="30">
        <f t="shared" si="125"/>
        <v>0</v>
      </c>
      <c r="AM412" s="30">
        <f t="shared" si="126"/>
        <v>0</v>
      </c>
      <c r="AN412" s="30">
        <f t="shared" si="127"/>
        <v>0</v>
      </c>
      <c r="AO412" s="30">
        <f t="shared" si="128"/>
        <v>0</v>
      </c>
      <c r="AP412" s="30">
        <f t="shared" si="129"/>
        <v>2950000</v>
      </c>
      <c r="AQ412" s="30">
        <f t="shared" si="130"/>
        <v>1422100</v>
      </c>
      <c r="AR412" s="26" t="s">
        <v>79</v>
      </c>
      <c r="AS412" s="26" t="s">
        <v>114</v>
      </c>
      <c r="AT412" s="24" t="s">
        <v>172</v>
      </c>
      <c r="AU412" s="26">
        <v>44433</v>
      </c>
      <c r="AV412" s="26" t="s">
        <v>196</v>
      </c>
      <c r="AW412" s="26" t="s">
        <v>80</v>
      </c>
      <c r="AX412" s="26" t="s">
        <v>82</v>
      </c>
      <c r="AY412" s="26" t="s">
        <v>82</v>
      </c>
      <c r="AZ412" s="26" t="s">
        <v>125</v>
      </c>
      <c r="BA412" s="26" t="s">
        <v>84</v>
      </c>
      <c r="BB412" s="26" t="s">
        <v>85</v>
      </c>
      <c r="BC412" s="26" t="str">
        <f t="shared" si="131"/>
        <v>C</v>
      </c>
      <c r="BD412" s="26" t="str">
        <f t="shared" ca="1" si="132"/>
        <v>53 Th,1 Bln,0 Hr</v>
      </c>
      <c r="BE412" s="29">
        <f t="shared" ca="1" si="133"/>
        <v>53</v>
      </c>
      <c r="BF412" s="29">
        <f t="shared" ca="1" si="134"/>
        <v>1</v>
      </c>
      <c r="BG412" s="29">
        <f t="shared" ca="1" si="135"/>
        <v>0</v>
      </c>
      <c r="BH412" s="26" t="str">
        <f t="shared" ca="1" si="136"/>
        <v>27 Th,6 Bln,16 Hr</v>
      </c>
      <c r="BI412" s="24">
        <f t="shared" ca="1" si="137"/>
        <v>27</v>
      </c>
      <c r="BJ412" s="24">
        <f t="shared" ca="1" si="138"/>
        <v>6</v>
      </c>
      <c r="BK412" s="26" t="str">
        <f t="shared" ca="1" si="139"/>
        <v>27 Th,6 Bln,16 Hr</v>
      </c>
      <c r="BL412" s="4" t="str">
        <f>VLOOKUP(C412,[1]dbase!$C$3:$AW$827,38,FALSE)</f>
        <v>H</v>
      </c>
    </row>
    <row r="413" spans="1:64" x14ac:dyDescent="0.25">
      <c r="A413" s="24">
        <f t="shared" si="120"/>
        <v>410</v>
      </c>
      <c r="B413" s="31" t="s">
        <v>1857</v>
      </c>
      <c r="C413" s="24">
        <v>965833</v>
      </c>
      <c r="D413" s="24" t="s">
        <v>1858</v>
      </c>
      <c r="E413" s="26">
        <v>35224</v>
      </c>
      <c r="F413" s="24" t="s">
        <v>65</v>
      </c>
      <c r="G413" s="24" t="s">
        <v>66</v>
      </c>
      <c r="H413" s="24" t="s">
        <v>228</v>
      </c>
      <c r="I413" s="24" t="s">
        <v>1859</v>
      </c>
      <c r="J413" s="27"/>
      <c r="K413" s="24"/>
      <c r="L413" s="24"/>
      <c r="M413" s="24" t="s">
        <v>70</v>
      </c>
      <c r="N413" s="24" t="s">
        <v>170</v>
      </c>
      <c r="O413" s="24" t="s">
        <v>163</v>
      </c>
      <c r="P413" s="24">
        <v>2017</v>
      </c>
      <c r="Q413" s="26">
        <v>43313</v>
      </c>
      <c r="R413" s="26">
        <v>43525</v>
      </c>
      <c r="S413" s="26" t="s">
        <v>90</v>
      </c>
      <c r="T413" s="28" t="s">
        <v>1328</v>
      </c>
      <c r="U413" s="28" t="s">
        <v>1328</v>
      </c>
      <c r="V413" s="26">
        <v>44652</v>
      </c>
      <c r="W413" s="28" t="s">
        <v>1329</v>
      </c>
      <c r="X413" s="28" t="s">
        <v>295</v>
      </c>
      <c r="Y413" s="26" t="s">
        <v>103</v>
      </c>
      <c r="Z413" s="29">
        <v>5</v>
      </c>
      <c r="AA413" s="29">
        <v>4</v>
      </c>
      <c r="AB413" s="26">
        <v>44424</v>
      </c>
      <c r="AC413" s="30">
        <v>6900000</v>
      </c>
      <c r="AD413" s="30">
        <v>766667</v>
      </c>
      <c r="AE413" s="30">
        <v>169183.33333333302</v>
      </c>
      <c r="AF413" s="30">
        <v>616400</v>
      </c>
      <c r="AG413" s="30">
        <f t="shared" si="121"/>
        <v>785583.33333333302</v>
      </c>
      <c r="AH413" s="30">
        <v>0</v>
      </c>
      <c r="AI413" s="30">
        <f t="shared" si="122"/>
        <v>8452250.3333333321</v>
      </c>
      <c r="AJ413" s="30">
        <f t="shared" si="123"/>
        <v>5175000</v>
      </c>
      <c r="AK413" s="30">
        <f t="shared" si="124"/>
        <v>575000.25</v>
      </c>
      <c r="AL413" s="30">
        <f t="shared" si="125"/>
        <v>169183.33333333302</v>
      </c>
      <c r="AM413" s="30">
        <f t="shared" si="126"/>
        <v>616400</v>
      </c>
      <c r="AN413" s="30">
        <f t="shared" si="127"/>
        <v>785583.33333333302</v>
      </c>
      <c r="AO413" s="30">
        <f t="shared" si="128"/>
        <v>0</v>
      </c>
      <c r="AP413" s="30">
        <f t="shared" si="129"/>
        <v>6535583.583333333</v>
      </c>
      <c r="AQ413" s="30">
        <f t="shared" si="130"/>
        <v>0</v>
      </c>
      <c r="AR413" s="26" t="s">
        <v>79</v>
      </c>
      <c r="AS413" s="26" t="s">
        <v>80</v>
      </c>
      <c r="AT413" s="26"/>
      <c r="AU413" s="26" t="s">
        <v>80</v>
      </c>
      <c r="AV413" s="26" t="s">
        <v>296</v>
      </c>
      <c r="AW413" s="26" t="s">
        <v>80</v>
      </c>
      <c r="AX413" s="26" t="s">
        <v>105</v>
      </c>
      <c r="AY413" s="26" t="s">
        <v>105</v>
      </c>
      <c r="AZ413" s="26" t="s">
        <v>80</v>
      </c>
      <c r="BA413" s="26" t="s">
        <v>84</v>
      </c>
      <c r="BB413" s="26" t="s">
        <v>85</v>
      </c>
      <c r="BC413" s="26" t="str">
        <f t="shared" si="131"/>
        <v>F</v>
      </c>
      <c r="BD413" s="26" t="str">
        <f t="shared" ca="1" si="132"/>
        <v>26 Th,5 Bln,16 Hr</v>
      </c>
      <c r="BE413" s="29">
        <f t="shared" ca="1" si="133"/>
        <v>26</v>
      </c>
      <c r="BF413" s="29">
        <f t="shared" ca="1" si="134"/>
        <v>5</v>
      </c>
      <c r="BG413" s="29">
        <f t="shared" ca="1" si="135"/>
        <v>16</v>
      </c>
      <c r="BH413" s="26" t="str">
        <f t="shared" ca="1" si="136"/>
        <v>4 Th,3 Bln,23 Hr</v>
      </c>
      <c r="BI413" s="24">
        <f t="shared" ca="1" si="137"/>
        <v>4</v>
      </c>
      <c r="BJ413" s="24">
        <f t="shared" ca="1" si="138"/>
        <v>3</v>
      </c>
      <c r="BK413" s="26" t="str">
        <f t="shared" ca="1" si="139"/>
        <v>3 Th,8 Bln,23 Hr</v>
      </c>
      <c r="BL413" s="4" t="str">
        <f>VLOOKUP(C413,[1]dbase!$C$3:$AW$827,38,FALSE)</f>
        <v>-</v>
      </c>
    </row>
    <row r="414" spans="1:64" x14ac:dyDescent="0.25">
      <c r="A414" s="24">
        <f t="shared" si="120"/>
        <v>411</v>
      </c>
      <c r="B414" s="31" t="s">
        <v>1860</v>
      </c>
      <c r="C414" s="24">
        <v>755587</v>
      </c>
      <c r="D414" s="24" t="s">
        <v>87</v>
      </c>
      <c r="E414" s="26">
        <v>27483</v>
      </c>
      <c r="F414" s="24" t="s">
        <v>65</v>
      </c>
      <c r="G414" s="24" t="s">
        <v>66</v>
      </c>
      <c r="H414" s="24" t="s">
        <v>88</v>
      </c>
      <c r="I414" s="24" t="s">
        <v>1861</v>
      </c>
      <c r="J414" s="27"/>
      <c r="K414" s="24"/>
      <c r="L414" s="24"/>
      <c r="M414" s="24" t="s">
        <v>109</v>
      </c>
      <c r="N414" s="24" t="s">
        <v>489</v>
      </c>
      <c r="O414" s="24"/>
      <c r="P414" s="24">
        <v>1983</v>
      </c>
      <c r="Q414" s="26">
        <v>41593</v>
      </c>
      <c r="R414" s="26">
        <v>42005</v>
      </c>
      <c r="S414" s="26" t="s">
        <v>90</v>
      </c>
      <c r="T414" s="28" t="s">
        <v>1862</v>
      </c>
      <c r="U414" s="28" t="s">
        <v>1862</v>
      </c>
      <c r="V414" s="26" t="s">
        <v>80</v>
      </c>
      <c r="W414" s="28" t="s">
        <v>434</v>
      </c>
      <c r="X414" s="28" t="s">
        <v>93</v>
      </c>
      <c r="Y414" s="26" t="s">
        <v>78</v>
      </c>
      <c r="Z414" s="29">
        <v>6</v>
      </c>
      <c r="AA414" s="34">
        <v>1</v>
      </c>
      <c r="AB414" s="26">
        <v>44424</v>
      </c>
      <c r="AC414" s="30">
        <v>4500000</v>
      </c>
      <c r="AD414" s="30">
        <v>500000</v>
      </c>
      <c r="AE414" s="30">
        <v>699100</v>
      </c>
      <c r="AF414" s="30">
        <v>152000</v>
      </c>
      <c r="AG414" s="30">
        <f t="shared" si="121"/>
        <v>851100</v>
      </c>
      <c r="AH414" s="30">
        <v>0</v>
      </c>
      <c r="AI414" s="30">
        <f t="shared" si="122"/>
        <v>5851100</v>
      </c>
      <c r="AJ414" s="30">
        <f t="shared" si="123"/>
        <v>3375000</v>
      </c>
      <c r="AK414" s="30">
        <f t="shared" si="124"/>
        <v>375000</v>
      </c>
      <c r="AL414" s="30">
        <f t="shared" si="125"/>
        <v>699100</v>
      </c>
      <c r="AM414" s="30">
        <f t="shared" si="126"/>
        <v>152000</v>
      </c>
      <c r="AN414" s="30">
        <f t="shared" si="127"/>
        <v>851100</v>
      </c>
      <c r="AO414" s="30">
        <f t="shared" si="128"/>
        <v>0</v>
      </c>
      <c r="AP414" s="30">
        <f t="shared" si="129"/>
        <v>4601100</v>
      </c>
      <c r="AQ414" s="30">
        <f t="shared" si="130"/>
        <v>0</v>
      </c>
      <c r="AR414" s="26" t="s">
        <v>79</v>
      </c>
      <c r="AS414" s="26" t="s">
        <v>80</v>
      </c>
      <c r="AT414" s="26"/>
      <c r="AU414" s="26" t="s">
        <v>80</v>
      </c>
      <c r="AV414" s="26" t="s">
        <v>94</v>
      </c>
      <c r="AW414" s="26" t="s">
        <v>210</v>
      </c>
      <c r="AX414" s="26" t="s">
        <v>83</v>
      </c>
      <c r="AY414" s="26" t="s">
        <v>83</v>
      </c>
      <c r="AZ414" s="26" t="s">
        <v>80</v>
      </c>
      <c r="BA414" s="26" t="s">
        <v>84</v>
      </c>
      <c r="BB414" s="26" t="s">
        <v>85</v>
      </c>
      <c r="BC414" s="26" t="str">
        <f t="shared" si="131"/>
        <v>C</v>
      </c>
      <c r="BD414" s="26" t="str">
        <f t="shared" ca="1" si="132"/>
        <v>47 Th,7 Bln,25 Hr</v>
      </c>
      <c r="BE414" s="29">
        <f t="shared" ca="1" si="133"/>
        <v>47</v>
      </c>
      <c r="BF414" s="29">
        <f t="shared" ca="1" si="134"/>
        <v>7</v>
      </c>
      <c r="BG414" s="29">
        <f t="shared" ca="1" si="135"/>
        <v>25</v>
      </c>
      <c r="BH414" s="26" t="str">
        <f t="shared" ca="1" si="136"/>
        <v>9 Th,0 Bln,9 Hr</v>
      </c>
      <c r="BI414" s="24">
        <f t="shared" ca="1" si="137"/>
        <v>9</v>
      </c>
      <c r="BJ414" s="24">
        <f t="shared" ca="1" si="138"/>
        <v>0</v>
      </c>
      <c r="BK414" s="26" t="str">
        <f t="shared" ca="1" si="139"/>
        <v>7 Th,10 Bln,23 Hr</v>
      </c>
      <c r="BL414" s="4" t="str">
        <f>VLOOKUP(C414,[1]dbase!$C$3:$AW$827,38,FALSE)</f>
        <v>-</v>
      </c>
    </row>
    <row r="415" spans="1:64" x14ac:dyDescent="0.25">
      <c r="A415" s="24">
        <f t="shared" si="120"/>
        <v>412</v>
      </c>
      <c r="B415" s="31" t="s">
        <v>1863</v>
      </c>
      <c r="C415" s="24">
        <v>895530</v>
      </c>
      <c r="D415" s="24" t="s">
        <v>349</v>
      </c>
      <c r="E415" s="26">
        <v>32590</v>
      </c>
      <c r="F415" s="24" t="s">
        <v>65</v>
      </c>
      <c r="G415" s="24" t="s">
        <v>66</v>
      </c>
      <c r="H415" s="24" t="s">
        <v>67</v>
      </c>
      <c r="I415" s="24" t="s">
        <v>1864</v>
      </c>
      <c r="J415" s="27"/>
      <c r="K415" s="24"/>
      <c r="L415" s="24"/>
      <c r="M415" s="24" t="s">
        <v>70</v>
      </c>
      <c r="N415" s="24" t="s">
        <v>1119</v>
      </c>
      <c r="O415" s="24"/>
      <c r="P415" s="24">
        <v>2012</v>
      </c>
      <c r="Q415" s="26">
        <v>41395</v>
      </c>
      <c r="R415" s="26">
        <v>41533</v>
      </c>
      <c r="S415" s="26" t="s">
        <v>90</v>
      </c>
      <c r="T415" s="28" t="s">
        <v>153</v>
      </c>
      <c r="U415" s="28" t="s">
        <v>153</v>
      </c>
      <c r="V415" s="26">
        <v>43525</v>
      </c>
      <c r="W415" s="28" t="s">
        <v>154</v>
      </c>
      <c r="X415" s="28" t="s">
        <v>207</v>
      </c>
      <c r="Y415" s="26" t="s">
        <v>78</v>
      </c>
      <c r="Z415" s="29">
        <v>5</v>
      </c>
      <c r="AA415" s="29">
        <v>5</v>
      </c>
      <c r="AB415" s="26">
        <v>44562</v>
      </c>
      <c r="AC415" s="30">
        <v>7900000</v>
      </c>
      <c r="AD415" s="30">
        <v>877778</v>
      </c>
      <c r="AE415" s="30">
        <v>1310000</v>
      </c>
      <c r="AF415" s="30">
        <v>653200</v>
      </c>
      <c r="AG415" s="30">
        <f t="shared" si="121"/>
        <v>1963200</v>
      </c>
      <c r="AH415" s="30">
        <v>0</v>
      </c>
      <c r="AI415" s="30">
        <f t="shared" si="122"/>
        <v>10740978</v>
      </c>
      <c r="AJ415" s="30">
        <f t="shared" si="123"/>
        <v>5925000</v>
      </c>
      <c r="AK415" s="30">
        <f t="shared" si="124"/>
        <v>658333.5</v>
      </c>
      <c r="AL415" s="30">
        <f t="shared" si="125"/>
        <v>1310000</v>
      </c>
      <c r="AM415" s="30">
        <f t="shared" si="126"/>
        <v>653200</v>
      </c>
      <c r="AN415" s="30">
        <f t="shared" si="127"/>
        <v>1963200</v>
      </c>
      <c r="AO415" s="30">
        <f t="shared" si="128"/>
        <v>0</v>
      </c>
      <c r="AP415" s="30">
        <f t="shared" si="129"/>
        <v>8546533.5</v>
      </c>
      <c r="AQ415" s="30">
        <f t="shared" si="130"/>
        <v>0</v>
      </c>
      <c r="AR415" s="26" t="s">
        <v>79</v>
      </c>
      <c r="AS415" s="26" t="s">
        <v>80</v>
      </c>
      <c r="AT415" s="26"/>
      <c r="AU415" s="26" t="s">
        <v>80</v>
      </c>
      <c r="AV415" s="26" t="s">
        <v>209</v>
      </c>
      <c r="AW415" s="26" t="s">
        <v>158</v>
      </c>
      <c r="AX415" s="26" t="s">
        <v>83</v>
      </c>
      <c r="AY415" s="26" t="s">
        <v>83</v>
      </c>
      <c r="AZ415" s="26" t="s">
        <v>80</v>
      </c>
      <c r="BA415" s="26" t="s">
        <v>84</v>
      </c>
      <c r="BB415" s="26" t="s">
        <v>85</v>
      </c>
      <c r="BC415" s="26" t="str">
        <f t="shared" si="131"/>
        <v>F</v>
      </c>
      <c r="BD415" s="26" t="str">
        <f t="shared" ca="1" si="132"/>
        <v>33 Th,8 Bln,1 Hr</v>
      </c>
      <c r="BE415" s="29">
        <f t="shared" ca="1" si="133"/>
        <v>33</v>
      </c>
      <c r="BF415" s="29">
        <f t="shared" ca="1" si="134"/>
        <v>8</v>
      </c>
      <c r="BG415" s="29">
        <f t="shared" ca="1" si="135"/>
        <v>1</v>
      </c>
      <c r="BH415" s="26" t="str">
        <f t="shared" ca="1" si="136"/>
        <v>9 Th,6 Bln,23 Hr</v>
      </c>
      <c r="BI415" s="24">
        <f t="shared" ca="1" si="137"/>
        <v>9</v>
      </c>
      <c r="BJ415" s="24">
        <f t="shared" ca="1" si="138"/>
        <v>6</v>
      </c>
      <c r="BK415" s="26" t="str">
        <f t="shared" ca="1" si="139"/>
        <v>9 Th,2 Bln,8 Hr</v>
      </c>
      <c r="BL415" s="4" t="str">
        <f>VLOOKUP(C415,[1]dbase!$C$3:$AW$827,38,FALSE)</f>
        <v>-</v>
      </c>
    </row>
    <row r="416" spans="1:64" x14ac:dyDescent="0.25">
      <c r="A416" s="24">
        <f t="shared" si="120"/>
        <v>413</v>
      </c>
      <c r="B416" s="31" t="s">
        <v>1865</v>
      </c>
      <c r="C416" s="24">
        <v>705988</v>
      </c>
      <c r="D416" s="24" t="s">
        <v>174</v>
      </c>
      <c r="E416" s="26">
        <v>25812</v>
      </c>
      <c r="F416" s="24" t="s">
        <v>65</v>
      </c>
      <c r="G416" s="24" t="s">
        <v>66</v>
      </c>
      <c r="H416" s="24" t="s">
        <v>133</v>
      </c>
      <c r="I416" s="24" t="s">
        <v>1866</v>
      </c>
      <c r="J416" s="27" t="s">
        <v>1867</v>
      </c>
      <c r="K416" s="24"/>
      <c r="L416" s="24"/>
      <c r="M416" s="24" t="s">
        <v>109</v>
      </c>
      <c r="N416" s="24" t="s">
        <v>80</v>
      </c>
      <c r="O416" s="24"/>
      <c r="P416" s="24" t="s">
        <v>80</v>
      </c>
      <c r="Q416" s="26">
        <v>43374</v>
      </c>
      <c r="R416" s="26">
        <v>43374</v>
      </c>
      <c r="S416" s="26" t="s">
        <v>90</v>
      </c>
      <c r="T416" s="28" t="s">
        <v>289</v>
      </c>
      <c r="U416" s="28" t="s">
        <v>289</v>
      </c>
      <c r="V416" s="26">
        <v>44105</v>
      </c>
      <c r="W416" s="28" t="s">
        <v>139</v>
      </c>
      <c r="X416" s="28" t="s">
        <v>140</v>
      </c>
      <c r="Y416" s="26" t="s">
        <v>78</v>
      </c>
      <c r="Z416" s="29">
        <v>6</v>
      </c>
      <c r="AA416" s="29">
        <v>1</v>
      </c>
      <c r="AB416" s="26">
        <v>44424</v>
      </c>
      <c r="AC416" s="30">
        <v>4500000</v>
      </c>
      <c r="AD416" s="30">
        <v>500000</v>
      </c>
      <c r="AE416" s="30">
        <v>0</v>
      </c>
      <c r="AF416" s="30">
        <v>253100</v>
      </c>
      <c r="AG416" s="30">
        <f t="shared" si="121"/>
        <v>253100</v>
      </c>
      <c r="AH416" s="30">
        <v>0</v>
      </c>
      <c r="AI416" s="30">
        <f t="shared" si="122"/>
        <v>5253100</v>
      </c>
      <c r="AJ416" s="30">
        <f t="shared" si="123"/>
        <v>3375000</v>
      </c>
      <c r="AK416" s="30">
        <f t="shared" si="124"/>
        <v>375000</v>
      </c>
      <c r="AL416" s="30">
        <f t="shared" si="125"/>
        <v>0</v>
      </c>
      <c r="AM416" s="30">
        <f t="shared" si="126"/>
        <v>253100</v>
      </c>
      <c r="AN416" s="30">
        <f t="shared" si="127"/>
        <v>253100</v>
      </c>
      <c r="AO416" s="30">
        <f t="shared" si="128"/>
        <v>0</v>
      </c>
      <c r="AP416" s="30">
        <f t="shared" si="129"/>
        <v>4003100</v>
      </c>
      <c r="AQ416" s="30">
        <f t="shared" si="130"/>
        <v>369000</v>
      </c>
      <c r="AR416" s="26" t="s">
        <v>79</v>
      </c>
      <c r="AS416" s="26" t="s">
        <v>80</v>
      </c>
      <c r="AT416" s="26"/>
      <c r="AU416" s="26" t="s">
        <v>80</v>
      </c>
      <c r="AV416" s="26" t="s">
        <v>141</v>
      </c>
      <c r="AW416" s="26" t="s">
        <v>80</v>
      </c>
      <c r="AX416" s="26" t="s">
        <v>82</v>
      </c>
      <c r="AY416" s="26" t="s">
        <v>82</v>
      </c>
      <c r="AZ416" s="26" t="s">
        <v>80</v>
      </c>
      <c r="BA416" s="26" t="s">
        <v>84</v>
      </c>
      <c r="BB416" s="26" t="s">
        <v>85</v>
      </c>
      <c r="BC416" s="26" t="str">
        <f t="shared" si="131"/>
        <v>C</v>
      </c>
      <c r="BD416" s="26" t="str">
        <f t="shared" ca="1" si="132"/>
        <v>52 Th,2 Bln,23 Hr</v>
      </c>
      <c r="BE416" s="29">
        <f t="shared" ca="1" si="133"/>
        <v>52</v>
      </c>
      <c r="BF416" s="29">
        <f t="shared" ca="1" si="134"/>
        <v>2</v>
      </c>
      <c r="BG416" s="29">
        <f t="shared" ca="1" si="135"/>
        <v>23</v>
      </c>
      <c r="BH416" s="26" t="str">
        <f t="shared" ca="1" si="136"/>
        <v>4 Th,1 Bln,23 Hr</v>
      </c>
      <c r="BI416" s="24">
        <f t="shared" ca="1" si="137"/>
        <v>4</v>
      </c>
      <c r="BJ416" s="24">
        <f t="shared" ca="1" si="138"/>
        <v>1</v>
      </c>
      <c r="BK416" s="26" t="str">
        <f t="shared" ca="1" si="139"/>
        <v>4 Th,1 Bln,23 Hr</v>
      </c>
      <c r="BL416" s="4" t="str">
        <f>VLOOKUP(C416,[1]dbase!$C$3:$AW$827,38,FALSE)</f>
        <v>-</v>
      </c>
    </row>
    <row r="417" spans="1:64" x14ac:dyDescent="0.25">
      <c r="A417" s="24">
        <f t="shared" si="120"/>
        <v>414</v>
      </c>
      <c r="B417" s="31" t="s">
        <v>1868</v>
      </c>
      <c r="C417" s="24">
        <v>925636</v>
      </c>
      <c r="D417" s="24" t="s">
        <v>354</v>
      </c>
      <c r="E417" s="26">
        <v>33765</v>
      </c>
      <c r="F417" s="24" t="s">
        <v>65</v>
      </c>
      <c r="G417" s="24" t="s">
        <v>66</v>
      </c>
      <c r="H417" s="24" t="s">
        <v>67</v>
      </c>
      <c r="I417" s="24" t="s">
        <v>1869</v>
      </c>
      <c r="J417" s="27" t="s">
        <v>1870</v>
      </c>
      <c r="K417" s="24" t="s">
        <v>1871</v>
      </c>
      <c r="L417" s="24"/>
      <c r="M417" s="24" t="s">
        <v>307</v>
      </c>
      <c r="N417" s="24" t="s">
        <v>1327</v>
      </c>
      <c r="O417" s="24"/>
      <c r="P417" s="24">
        <v>2014</v>
      </c>
      <c r="Q417" s="26">
        <v>42416</v>
      </c>
      <c r="R417" s="26">
        <v>42614</v>
      </c>
      <c r="S417" s="26" t="s">
        <v>90</v>
      </c>
      <c r="T417" s="28" t="s">
        <v>1872</v>
      </c>
      <c r="U417" s="28" t="s">
        <v>1872</v>
      </c>
      <c r="V417" s="26">
        <v>44116</v>
      </c>
      <c r="W417" s="28" t="s">
        <v>374</v>
      </c>
      <c r="X417" s="28" t="s">
        <v>113</v>
      </c>
      <c r="Y417" s="26" t="s">
        <v>103</v>
      </c>
      <c r="Z417" s="29">
        <v>5</v>
      </c>
      <c r="AA417" s="34">
        <v>4</v>
      </c>
      <c r="AB417" s="26">
        <v>44424</v>
      </c>
      <c r="AC417" s="30">
        <v>6900000</v>
      </c>
      <c r="AD417" s="30">
        <v>766667</v>
      </c>
      <c r="AE417" s="30">
        <v>715183.33333333302</v>
      </c>
      <c r="AF417" s="30">
        <v>-266050</v>
      </c>
      <c r="AG417" s="30">
        <f t="shared" si="121"/>
        <v>449133.33333333302</v>
      </c>
      <c r="AH417" s="30">
        <v>882450</v>
      </c>
      <c r="AI417" s="30">
        <f t="shared" si="122"/>
        <v>8998250.3333333321</v>
      </c>
      <c r="AJ417" s="30">
        <f t="shared" si="123"/>
        <v>5175000</v>
      </c>
      <c r="AK417" s="30">
        <f t="shared" si="124"/>
        <v>575000.25</v>
      </c>
      <c r="AL417" s="30">
        <f t="shared" si="125"/>
        <v>715183.33333333302</v>
      </c>
      <c r="AM417" s="30">
        <f t="shared" si="126"/>
        <v>-266050</v>
      </c>
      <c r="AN417" s="30">
        <f t="shared" si="127"/>
        <v>449133.33333333302</v>
      </c>
      <c r="AO417" s="30">
        <f t="shared" si="128"/>
        <v>441225</v>
      </c>
      <c r="AP417" s="30">
        <f t="shared" si="129"/>
        <v>6640358.583333333</v>
      </c>
      <c r="AQ417" s="30">
        <f t="shared" si="130"/>
        <v>0</v>
      </c>
      <c r="AR417" s="26" t="s">
        <v>79</v>
      </c>
      <c r="AS417" s="26" t="s">
        <v>80</v>
      </c>
      <c r="AT417" s="26"/>
      <c r="AU417" s="26" t="s">
        <v>80</v>
      </c>
      <c r="AV417" s="26" t="s">
        <v>116</v>
      </c>
      <c r="AW417" s="26" t="s">
        <v>375</v>
      </c>
      <c r="AX417" s="26" t="s">
        <v>105</v>
      </c>
      <c r="AY417" s="26" t="s">
        <v>83</v>
      </c>
      <c r="AZ417" s="26" t="s">
        <v>80</v>
      </c>
      <c r="BA417" s="26" t="s">
        <v>84</v>
      </c>
      <c r="BB417" s="26" t="s">
        <v>85</v>
      </c>
      <c r="BC417" s="26" t="str">
        <f t="shared" si="131"/>
        <v>E</v>
      </c>
      <c r="BD417" s="26" t="str">
        <f t="shared" ca="1" si="132"/>
        <v>30 Th,5 Bln,14 Hr</v>
      </c>
      <c r="BE417" s="29">
        <f t="shared" ca="1" si="133"/>
        <v>30</v>
      </c>
      <c r="BF417" s="29">
        <f t="shared" ca="1" si="134"/>
        <v>5</v>
      </c>
      <c r="BG417" s="29">
        <f t="shared" ca="1" si="135"/>
        <v>14</v>
      </c>
      <c r="BH417" s="26" t="str">
        <f t="shared" ca="1" si="136"/>
        <v>6 Th,9 Bln,8 Hr</v>
      </c>
      <c r="BI417" s="24">
        <f t="shared" ca="1" si="137"/>
        <v>6</v>
      </c>
      <c r="BJ417" s="24">
        <f t="shared" ca="1" si="138"/>
        <v>9</v>
      </c>
      <c r="BK417" s="26" t="str">
        <f t="shared" ca="1" si="139"/>
        <v>6 Th,2 Bln,23 Hr</v>
      </c>
      <c r="BL417" s="4" t="str">
        <f>VLOOKUP(C417,[1]dbase!$C$3:$AW$827,38,FALSE)</f>
        <v>-</v>
      </c>
    </row>
    <row r="418" spans="1:64" x14ac:dyDescent="0.25">
      <c r="A418" s="24">
        <f t="shared" si="120"/>
        <v>415</v>
      </c>
      <c r="B418" s="31" t="s">
        <v>1873</v>
      </c>
      <c r="C418" s="24">
        <v>705097</v>
      </c>
      <c r="D418" s="24" t="s">
        <v>87</v>
      </c>
      <c r="E418" s="26">
        <v>25670</v>
      </c>
      <c r="F418" s="24" t="s">
        <v>65</v>
      </c>
      <c r="G418" s="24" t="s">
        <v>66</v>
      </c>
      <c r="H418" s="24" t="s">
        <v>88</v>
      </c>
      <c r="I418" s="24" t="s">
        <v>1874</v>
      </c>
      <c r="J418" s="27"/>
      <c r="K418" s="24"/>
      <c r="L418" s="24"/>
      <c r="M418" s="24" t="s">
        <v>109</v>
      </c>
      <c r="N418" s="24" t="s">
        <v>120</v>
      </c>
      <c r="O418" s="24"/>
      <c r="P418" s="24">
        <v>1989</v>
      </c>
      <c r="Q418" s="26">
        <v>33036</v>
      </c>
      <c r="R418" s="26">
        <v>33848</v>
      </c>
      <c r="S418" s="26" t="s">
        <v>90</v>
      </c>
      <c r="T418" s="28" t="s">
        <v>1875</v>
      </c>
      <c r="U418" s="28" t="s">
        <v>1875</v>
      </c>
      <c r="V418" s="26" t="s">
        <v>80</v>
      </c>
      <c r="W418" s="28" t="s">
        <v>145</v>
      </c>
      <c r="X418" s="28" t="s">
        <v>146</v>
      </c>
      <c r="Y418" s="26" t="s">
        <v>78</v>
      </c>
      <c r="Z418" s="29">
        <v>6</v>
      </c>
      <c r="AA418" s="29">
        <v>3</v>
      </c>
      <c r="AB418" s="26">
        <v>44424</v>
      </c>
      <c r="AC418" s="30">
        <v>5900000</v>
      </c>
      <c r="AD418" s="30">
        <v>655556</v>
      </c>
      <c r="AE418" s="30">
        <v>298394.44444444403</v>
      </c>
      <c r="AF418" s="30">
        <v>152000</v>
      </c>
      <c r="AG418" s="30">
        <f t="shared" si="121"/>
        <v>450394.44444444403</v>
      </c>
      <c r="AH418" s="30">
        <v>0</v>
      </c>
      <c r="AI418" s="30">
        <f t="shared" si="122"/>
        <v>7005950.444444444</v>
      </c>
      <c r="AJ418" s="30">
        <f t="shared" si="123"/>
        <v>2950000</v>
      </c>
      <c r="AK418" s="30">
        <f t="shared" si="124"/>
        <v>0</v>
      </c>
      <c r="AL418" s="30">
        <f t="shared" si="125"/>
        <v>0</v>
      </c>
      <c r="AM418" s="30">
        <f t="shared" si="126"/>
        <v>0</v>
      </c>
      <c r="AN418" s="30">
        <f t="shared" si="127"/>
        <v>0</v>
      </c>
      <c r="AO418" s="30">
        <f t="shared" si="128"/>
        <v>0</v>
      </c>
      <c r="AP418" s="30">
        <f t="shared" si="129"/>
        <v>2950000</v>
      </c>
      <c r="AQ418" s="30">
        <f t="shared" si="130"/>
        <v>1422100</v>
      </c>
      <c r="AR418" s="26" t="s">
        <v>79</v>
      </c>
      <c r="AS418" s="26" t="s">
        <v>114</v>
      </c>
      <c r="AT418" s="24" t="s">
        <v>172</v>
      </c>
      <c r="AU418" s="26">
        <v>44433</v>
      </c>
      <c r="AV418" s="26" t="s">
        <v>147</v>
      </c>
      <c r="AW418" s="26" t="s">
        <v>80</v>
      </c>
      <c r="AX418" s="26" t="s">
        <v>82</v>
      </c>
      <c r="AY418" s="26" t="s">
        <v>82</v>
      </c>
      <c r="AZ418" s="26" t="s">
        <v>80</v>
      </c>
      <c r="BA418" s="26" t="s">
        <v>84</v>
      </c>
      <c r="BB418" s="26" t="s">
        <v>85</v>
      </c>
      <c r="BC418" s="26" t="str">
        <f t="shared" si="131"/>
        <v>C</v>
      </c>
      <c r="BD418" s="26" t="str">
        <f t="shared" ca="1" si="132"/>
        <v>52 Th,7 Bln,12 Hr</v>
      </c>
      <c r="BE418" s="29">
        <f t="shared" ca="1" si="133"/>
        <v>52</v>
      </c>
      <c r="BF418" s="29">
        <f t="shared" ca="1" si="134"/>
        <v>7</v>
      </c>
      <c r="BG418" s="29">
        <f t="shared" ca="1" si="135"/>
        <v>12</v>
      </c>
      <c r="BH418" s="26" t="str">
        <f t="shared" ca="1" si="136"/>
        <v>32 Th,5 Bln,12 Hr</v>
      </c>
      <c r="BI418" s="24">
        <f t="shared" ca="1" si="137"/>
        <v>32</v>
      </c>
      <c r="BJ418" s="24">
        <f t="shared" ca="1" si="138"/>
        <v>5</v>
      </c>
      <c r="BK418" s="26" t="str">
        <f t="shared" ca="1" si="139"/>
        <v>30 Th,2 Bln,23 Hr</v>
      </c>
      <c r="BL418" s="4" t="str">
        <f>VLOOKUP(C418,[1]dbase!$C$3:$AW$827,38,FALSE)</f>
        <v>H</v>
      </c>
    </row>
    <row r="419" spans="1:64" x14ac:dyDescent="0.25">
      <c r="A419" s="24">
        <f t="shared" si="120"/>
        <v>416</v>
      </c>
      <c r="B419" s="31" t="s">
        <v>1876</v>
      </c>
      <c r="C419" s="24">
        <v>685908</v>
      </c>
      <c r="D419" s="24" t="s">
        <v>342</v>
      </c>
      <c r="E419" s="26">
        <v>25194</v>
      </c>
      <c r="F419" s="24" t="s">
        <v>65</v>
      </c>
      <c r="G419" s="24" t="s">
        <v>66</v>
      </c>
      <c r="H419" s="24" t="s">
        <v>133</v>
      </c>
      <c r="I419" s="24" t="s">
        <v>1877</v>
      </c>
      <c r="J419" s="27" t="s">
        <v>1878</v>
      </c>
      <c r="K419" s="24"/>
      <c r="L419" s="24"/>
      <c r="M419" s="24" t="s">
        <v>70</v>
      </c>
      <c r="N419" s="24" t="s">
        <v>1879</v>
      </c>
      <c r="O419" s="24"/>
      <c r="P419" s="24" t="s">
        <v>80</v>
      </c>
      <c r="Q419" s="26">
        <v>43374</v>
      </c>
      <c r="R419" s="26">
        <v>43374</v>
      </c>
      <c r="S419" s="26" t="s">
        <v>90</v>
      </c>
      <c r="T419" s="28" t="s">
        <v>1880</v>
      </c>
      <c r="U419" s="28" t="s">
        <v>1880</v>
      </c>
      <c r="V419" s="26">
        <v>44105</v>
      </c>
      <c r="W419" s="28" t="s">
        <v>1768</v>
      </c>
      <c r="X419" s="28" t="s">
        <v>207</v>
      </c>
      <c r="Y419" s="26" t="s">
        <v>103</v>
      </c>
      <c r="Z419" s="29">
        <v>5</v>
      </c>
      <c r="AA419" s="34">
        <v>4</v>
      </c>
      <c r="AB419" s="26">
        <v>44424</v>
      </c>
      <c r="AC419" s="30">
        <v>6900000</v>
      </c>
      <c r="AD419" s="30">
        <v>766667</v>
      </c>
      <c r="AE419" s="30">
        <v>0</v>
      </c>
      <c r="AF419" s="30">
        <v>1295557.4999999991</v>
      </c>
      <c r="AG419" s="30">
        <f t="shared" si="121"/>
        <v>1295557.4999999991</v>
      </c>
      <c r="AH419" s="30">
        <v>0</v>
      </c>
      <c r="AI419" s="30">
        <f t="shared" si="122"/>
        <v>8962224.5</v>
      </c>
      <c r="AJ419" s="30">
        <f t="shared" si="123"/>
        <v>5175000</v>
      </c>
      <c r="AK419" s="30">
        <f t="shared" si="124"/>
        <v>575000.25</v>
      </c>
      <c r="AL419" s="30">
        <f t="shared" si="125"/>
        <v>0</v>
      </c>
      <c r="AM419" s="30">
        <f t="shared" si="126"/>
        <v>1295557.4999999991</v>
      </c>
      <c r="AN419" s="30">
        <f t="shared" si="127"/>
        <v>1295557.4999999991</v>
      </c>
      <c r="AO419" s="30">
        <f t="shared" si="128"/>
        <v>0</v>
      </c>
      <c r="AP419" s="30">
        <f t="shared" si="129"/>
        <v>7045557.7499999991</v>
      </c>
      <c r="AQ419" s="30">
        <f t="shared" si="130"/>
        <v>0</v>
      </c>
      <c r="AR419" s="26" t="s">
        <v>79</v>
      </c>
      <c r="AS419" s="26" t="s">
        <v>80</v>
      </c>
      <c r="AT419" s="26"/>
      <c r="AU419" s="26" t="s">
        <v>80</v>
      </c>
      <c r="AV419" s="26" t="s">
        <v>209</v>
      </c>
      <c r="AW419" s="26" t="s">
        <v>104</v>
      </c>
      <c r="AX419" s="26" t="s">
        <v>105</v>
      </c>
      <c r="AY419" s="26" t="s">
        <v>105</v>
      </c>
      <c r="AZ419" s="26" t="s">
        <v>80</v>
      </c>
      <c r="BA419" s="26" t="s">
        <v>84</v>
      </c>
      <c r="BB419" s="26" t="s">
        <v>106</v>
      </c>
      <c r="BC419" s="26" t="str">
        <f t="shared" si="131"/>
        <v>F</v>
      </c>
      <c r="BD419" s="26" t="str">
        <f t="shared" ca="1" si="132"/>
        <v>53 Th,11 Bln,2 Hr</v>
      </c>
      <c r="BE419" s="29">
        <f t="shared" ca="1" si="133"/>
        <v>53</v>
      </c>
      <c r="BF419" s="29">
        <f t="shared" ca="1" si="134"/>
        <v>11</v>
      </c>
      <c r="BG419" s="29">
        <f t="shared" ca="1" si="135"/>
        <v>2</v>
      </c>
      <c r="BH419" s="26" t="str">
        <f t="shared" ca="1" si="136"/>
        <v>4 Th,1 Bln,23 Hr</v>
      </c>
      <c r="BI419" s="24">
        <f t="shared" ca="1" si="137"/>
        <v>4</v>
      </c>
      <c r="BJ419" s="24">
        <f t="shared" ca="1" si="138"/>
        <v>1</v>
      </c>
      <c r="BK419" s="26" t="str">
        <f t="shared" ca="1" si="139"/>
        <v>4 Th,1 Bln,23 Hr</v>
      </c>
      <c r="BL419" s="4" t="str">
        <f>VLOOKUP(C419,[1]dbase!$C$3:$AW$827,38,FALSE)</f>
        <v>-</v>
      </c>
    </row>
    <row r="420" spans="1:64" x14ac:dyDescent="0.25">
      <c r="A420" s="24">
        <f t="shared" si="120"/>
        <v>417</v>
      </c>
      <c r="B420" s="33" t="s">
        <v>1881</v>
      </c>
      <c r="C420" s="24">
        <v>825475</v>
      </c>
      <c r="D420" s="24" t="s">
        <v>166</v>
      </c>
      <c r="E420" s="26">
        <v>30143</v>
      </c>
      <c r="F420" s="24" t="s">
        <v>65</v>
      </c>
      <c r="G420" s="24" t="s">
        <v>66</v>
      </c>
      <c r="H420" s="24" t="s">
        <v>67</v>
      </c>
      <c r="I420" s="24" t="s">
        <v>1882</v>
      </c>
      <c r="J420" s="27"/>
      <c r="K420" s="24"/>
      <c r="L420" s="24"/>
      <c r="M420" s="24" t="s">
        <v>70</v>
      </c>
      <c r="N420" s="24" t="s">
        <v>71</v>
      </c>
      <c r="O420" s="24"/>
      <c r="P420" s="24">
        <v>2015</v>
      </c>
      <c r="Q420" s="26">
        <v>39860</v>
      </c>
      <c r="R420" s="26">
        <v>39949</v>
      </c>
      <c r="S420" s="26" t="s">
        <v>90</v>
      </c>
      <c r="T420" s="28" t="s">
        <v>1883</v>
      </c>
      <c r="U420" s="28" t="s">
        <v>1883</v>
      </c>
      <c r="V420" s="26">
        <v>44760</v>
      </c>
      <c r="W420" s="28" t="s">
        <v>434</v>
      </c>
      <c r="X420" s="28" t="s">
        <v>113</v>
      </c>
      <c r="Y420" s="26" t="s">
        <v>78</v>
      </c>
      <c r="Z420" s="29">
        <v>6</v>
      </c>
      <c r="AA420" s="29">
        <v>3</v>
      </c>
      <c r="AB420" s="26">
        <v>44424</v>
      </c>
      <c r="AC420" s="30">
        <v>5900000</v>
      </c>
      <c r="AD420" s="30">
        <v>655556</v>
      </c>
      <c r="AE420" s="30">
        <v>298394.44444444403</v>
      </c>
      <c r="AF420" s="30">
        <v>152000</v>
      </c>
      <c r="AG420" s="30">
        <f t="shared" si="121"/>
        <v>450394.44444444403</v>
      </c>
      <c r="AH420" s="30">
        <v>0</v>
      </c>
      <c r="AI420" s="30">
        <f t="shared" si="122"/>
        <v>7005950.444444444</v>
      </c>
      <c r="AJ420" s="30">
        <f t="shared" si="123"/>
        <v>4425000</v>
      </c>
      <c r="AK420" s="30">
        <f t="shared" si="124"/>
        <v>491667</v>
      </c>
      <c r="AL420" s="30">
        <f t="shared" si="125"/>
        <v>298394.44444444403</v>
      </c>
      <c r="AM420" s="30">
        <f t="shared" si="126"/>
        <v>152000</v>
      </c>
      <c r="AN420" s="30">
        <f t="shared" si="127"/>
        <v>450394.44444444403</v>
      </c>
      <c r="AO420" s="30">
        <f t="shared" si="128"/>
        <v>0</v>
      </c>
      <c r="AP420" s="30">
        <f t="shared" si="129"/>
        <v>5367061.444444444</v>
      </c>
      <c r="AQ420" s="30">
        <f t="shared" si="130"/>
        <v>0</v>
      </c>
      <c r="AR420" s="26" t="s">
        <v>79</v>
      </c>
      <c r="AS420" s="26" t="s">
        <v>80</v>
      </c>
      <c r="AT420" s="26"/>
      <c r="AU420" s="26">
        <v>44599</v>
      </c>
      <c r="AV420" s="26" t="s">
        <v>116</v>
      </c>
      <c r="AW420" s="26" t="s">
        <v>95</v>
      </c>
      <c r="AX420" s="26" t="s">
        <v>83</v>
      </c>
      <c r="AY420" s="26" t="s">
        <v>83</v>
      </c>
      <c r="AZ420" s="26" t="s">
        <v>80</v>
      </c>
      <c r="BA420" s="26" t="s">
        <v>84</v>
      </c>
      <c r="BB420" s="26" t="s">
        <v>85</v>
      </c>
      <c r="BC420" s="26" t="str">
        <f t="shared" si="131"/>
        <v>F</v>
      </c>
      <c r="BD420" s="26" t="str">
        <f t="shared" ca="1" si="132"/>
        <v>40 Th,4 Bln,13 Hr</v>
      </c>
      <c r="BE420" s="29">
        <f t="shared" ca="1" si="133"/>
        <v>40</v>
      </c>
      <c r="BF420" s="29">
        <f t="shared" ca="1" si="134"/>
        <v>4</v>
      </c>
      <c r="BG420" s="29">
        <f t="shared" ca="1" si="135"/>
        <v>13</v>
      </c>
      <c r="BH420" s="26" t="str">
        <f t="shared" ca="1" si="136"/>
        <v>13 Th,9 Bln,8 Hr</v>
      </c>
      <c r="BI420" s="24">
        <f t="shared" ca="1" si="137"/>
        <v>13</v>
      </c>
      <c r="BJ420" s="24">
        <f t="shared" ca="1" si="138"/>
        <v>9</v>
      </c>
      <c r="BK420" s="26" t="str">
        <f t="shared" ca="1" si="139"/>
        <v>13 Th,6 Bln,8 Hr</v>
      </c>
      <c r="BL420" s="4" t="str">
        <f>VLOOKUP(C420,[1]dbase!$C$3:$AW$827,38,FALSE)</f>
        <v>-</v>
      </c>
    </row>
    <row r="421" spans="1:64" x14ac:dyDescent="0.25">
      <c r="A421" s="24">
        <f t="shared" si="120"/>
        <v>418</v>
      </c>
      <c r="B421" s="31" t="s">
        <v>1884</v>
      </c>
      <c r="C421" s="24">
        <v>796134</v>
      </c>
      <c r="D421" s="24" t="s">
        <v>174</v>
      </c>
      <c r="E421" s="26">
        <v>29042</v>
      </c>
      <c r="F421" s="24" t="s">
        <v>65</v>
      </c>
      <c r="G421" s="24" t="s">
        <v>66</v>
      </c>
      <c r="H421" s="24" t="s">
        <v>88</v>
      </c>
      <c r="I421" s="24" t="s">
        <v>1885</v>
      </c>
      <c r="J421" s="27" t="s">
        <v>1886</v>
      </c>
      <c r="K421" s="24"/>
      <c r="L421" s="24"/>
      <c r="M421" s="24" t="s">
        <v>136</v>
      </c>
      <c r="N421" s="24" t="s">
        <v>1269</v>
      </c>
      <c r="O421" s="24"/>
      <c r="P421" s="24" t="s">
        <v>80</v>
      </c>
      <c r="Q421" s="26">
        <v>43374</v>
      </c>
      <c r="R421" s="26">
        <v>43374</v>
      </c>
      <c r="S421" s="26" t="s">
        <v>90</v>
      </c>
      <c r="T421" s="28" t="s">
        <v>138</v>
      </c>
      <c r="U421" s="28" t="s">
        <v>138</v>
      </c>
      <c r="V421" s="26">
        <v>44105</v>
      </c>
      <c r="W421" s="28" t="s">
        <v>430</v>
      </c>
      <c r="X421" s="28" t="s">
        <v>140</v>
      </c>
      <c r="Y421" s="26" t="s">
        <v>78</v>
      </c>
      <c r="Z421" s="29">
        <v>6</v>
      </c>
      <c r="AA421" s="29">
        <v>2</v>
      </c>
      <c r="AB421" s="26">
        <v>44424</v>
      </c>
      <c r="AC421" s="30">
        <v>4900000</v>
      </c>
      <c r="AD421" s="30">
        <v>544444</v>
      </c>
      <c r="AE421" s="30">
        <v>0</v>
      </c>
      <c r="AF421" s="30">
        <v>754416.63888888899</v>
      </c>
      <c r="AG421" s="30">
        <f t="shared" si="121"/>
        <v>754416.63888888899</v>
      </c>
      <c r="AH421" s="30">
        <v>0</v>
      </c>
      <c r="AI421" s="30">
        <f t="shared" si="122"/>
        <v>6198860.638888889</v>
      </c>
      <c r="AJ421" s="30">
        <f t="shared" si="123"/>
        <v>3675000</v>
      </c>
      <c r="AK421" s="30">
        <f t="shared" si="124"/>
        <v>408333</v>
      </c>
      <c r="AL421" s="30">
        <f t="shared" si="125"/>
        <v>0</v>
      </c>
      <c r="AM421" s="30">
        <f t="shared" si="126"/>
        <v>754416.63888888899</v>
      </c>
      <c r="AN421" s="30">
        <f t="shared" si="127"/>
        <v>754416.63888888899</v>
      </c>
      <c r="AO421" s="30">
        <f t="shared" si="128"/>
        <v>0</v>
      </c>
      <c r="AP421" s="30">
        <f t="shared" si="129"/>
        <v>4837749.638888889</v>
      </c>
      <c r="AQ421" s="30">
        <f t="shared" si="130"/>
        <v>0</v>
      </c>
      <c r="AR421" s="26" t="s">
        <v>79</v>
      </c>
      <c r="AS421" s="26" t="s">
        <v>80</v>
      </c>
      <c r="AT421" s="26"/>
      <c r="AU421" s="26">
        <v>44593</v>
      </c>
      <c r="AV421" s="26" t="s">
        <v>141</v>
      </c>
      <c r="AW421" s="26" t="s">
        <v>80</v>
      </c>
      <c r="AX421" s="26" t="s">
        <v>82</v>
      </c>
      <c r="AY421" s="26" t="s">
        <v>82</v>
      </c>
      <c r="AZ421" s="26" t="s">
        <v>80</v>
      </c>
      <c r="BA421" s="26" t="s">
        <v>84</v>
      </c>
      <c r="BB421" s="26" t="s">
        <v>106</v>
      </c>
      <c r="BC421" s="26" t="str">
        <f t="shared" si="131"/>
        <v>D</v>
      </c>
      <c r="BD421" s="26" t="str">
        <f t="shared" ca="1" si="132"/>
        <v>43 Th,4 Bln,18 Hr</v>
      </c>
      <c r="BE421" s="29">
        <f t="shared" ca="1" si="133"/>
        <v>43</v>
      </c>
      <c r="BF421" s="29">
        <f t="shared" ca="1" si="134"/>
        <v>4</v>
      </c>
      <c r="BG421" s="29">
        <f t="shared" ca="1" si="135"/>
        <v>18</v>
      </c>
      <c r="BH421" s="26" t="str">
        <f t="shared" ca="1" si="136"/>
        <v>4 Th,1 Bln,23 Hr</v>
      </c>
      <c r="BI421" s="24">
        <f t="shared" ca="1" si="137"/>
        <v>4</v>
      </c>
      <c r="BJ421" s="24">
        <f t="shared" ca="1" si="138"/>
        <v>1</v>
      </c>
      <c r="BK421" s="26" t="str">
        <f t="shared" ca="1" si="139"/>
        <v>4 Th,1 Bln,23 Hr</v>
      </c>
      <c r="BL421" s="4" t="str">
        <f>VLOOKUP(C421,[1]dbase!$C$3:$AW$827,38,FALSE)</f>
        <v>-</v>
      </c>
    </row>
    <row r="422" spans="1:64" x14ac:dyDescent="0.25">
      <c r="A422" s="24">
        <f t="shared" si="120"/>
        <v>419</v>
      </c>
      <c r="B422" s="33" t="s">
        <v>1887</v>
      </c>
      <c r="C422" s="24">
        <v>745164</v>
      </c>
      <c r="D422" s="24" t="s">
        <v>539</v>
      </c>
      <c r="E422" s="26">
        <v>27224</v>
      </c>
      <c r="F422" s="24" t="s">
        <v>65</v>
      </c>
      <c r="G422" s="24" t="s">
        <v>66</v>
      </c>
      <c r="H422" s="24" t="s">
        <v>88</v>
      </c>
      <c r="I422" s="24" t="s">
        <v>1888</v>
      </c>
      <c r="J422" s="27" t="s">
        <v>1889</v>
      </c>
      <c r="K422" s="24"/>
      <c r="L422" s="24" t="s">
        <v>1890</v>
      </c>
      <c r="M422" s="24" t="s">
        <v>346</v>
      </c>
      <c r="N422" s="24" t="s">
        <v>463</v>
      </c>
      <c r="O422" s="24" t="s">
        <v>1891</v>
      </c>
      <c r="P422" s="24">
        <v>2012</v>
      </c>
      <c r="Q422" s="26">
        <v>34062</v>
      </c>
      <c r="R422" s="26">
        <v>34062</v>
      </c>
      <c r="S422" s="26" t="s">
        <v>90</v>
      </c>
      <c r="T422" s="28" t="s">
        <v>1892</v>
      </c>
      <c r="U422" s="28" t="s">
        <v>1892</v>
      </c>
      <c r="V422" s="26">
        <v>44120</v>
      </c>
      <c r="W422" s="28" t="s">
        <v>1485</v>
      </c>
      <c r="X422" s="28" t="s">
        <v>482</v>
      </c>
      <c r="Y422" s="26" t="s">
        <v>103</v>
      </c>
      <c r="Z422" s="29">
        <v>2</v>
      </c>
      <c r="AA422" s="29">
        <v>7</v>
      </c>
      <c r="AB422" s="26">
        <v>44424</v>
      </c>
      <c r="AC422" s="30">
        <v>9900000</v>
      </c>
      <c r="AD422" s="30">
        <v>1100000</v>
      </c>
      <c r="AE422" s="30">
        <v>1646900</v>
      </c>
      <c r="AF422" s="30">
        <v>-367150</v>
      </c>
      <c r="AG422" s="30">
        <f t="shared" si="121"/>
        <v>1279750</v>
      </c>
      <c r="AH422" s="30">
        <v>3246750</v>
      </c>
      <c r="AI422" s="30">
        <f t="shared" si="122"/>
        <v>15526500</v>
      </c>
      <c r="AJ422" s="30">
        <f t="shared" si="123"/>
        <v>4950000</v>
      </c>
      <c r="AK422" s="30">
        <f t="shared" si="124"/>
        <v>0</v>
      </c>
      <c r="AL422" s="30">
        <f t="shared" si="125"/>
        <v>0</v>
      </c>
      <c r="AM422" s="30">
        <f t="shared" si="126"/>
        <v>0</v>
      </c>
      <c r="AN422" s="30">
        <f t="shared" si="127"/>
        <v>0</v>
      </c>
      <c r="AO422" s="30">
        <f t="shared" si="128"/>
        <v>0</v>
      </c>
      <c r="AP422" s="30">
        <f t="shared" si="129"/>
        <v>4950000</v>
      </c>
      <c r="AQ422" s="30">
        <f t="shared" si="130"/>
        <v>0</v>
      </c>
      <c r="AR422" s="26" t="s">
        <v>79</v>
      </c>
      <c r="AS422" s="32" t="s">
        <v>114</v>
      </c>
      <c r="AT422" s="32" t="s">
        <v>156</v>
      </c>
      <c r="AU422" s="32">
        <v>44743</v>
      </c>
      <c r="AV422" s="26" t="s">
        <v>483</v>
      </c>
      <c r="AW422" s="26" t="s">
        <v>80</v>
      </c>
      <c r="AX422" s="26" t="s">
        <v>105</v>
      </c>
      <c r="AY422" s="26" t="s">
        <v>105</v>
      </c>
      <c r="AZ422" s="26" t="s">
        <v>80</v>
      </c>
      <c r="BA422" s="26" t="s">
        <v>84</v>
      </c>
      <c r="BB422" s="26" t="s">
        <v>106</v>
      </c>
      <c r="BC422" s="26" t="str">
        <f t="shared" si="131"/>
        <v>G</v>
      </c>
      <c r="BD422" s="26" t="str">
        <f t="shared" ca="1" si="132"/>
        <v>48 Th,4 Bln,10 Hr</v>
      </c>
      <c r="BE422" s="29">
        <f t="shared" ca="1" si="133"/>
        <v>48</v>
      </c>
      <c r="BF422" s="29">
        <f t="shared" ca="1" si="134"/>
        <v>4</v>
      </c>
      <c r="BG422" s="29">
        <f t="shared" ca="1" si="135"/>
        <v>10</v>
      </c>
      <c r="BH422" s="26" t="str">
        <f t="shared" ca="1" si="136"/>
        <v>29 Th,7 Bln,21 Hr</v>
      </c>
      <c r="BI422" s="24">
        <f t="shared" ca="1" si="137"/>
        <v>29</v>
      </c>
      <c r="BJ422" s="24">
        <f t="shared" ca="1" si="138"/>
        <v>7</v>
      </c>
      <c r="BK422" s="26" t="str">
        <f t="shared" ca="1" si="139"/>
        <v>29 Th,7 Bln,21 Hr</v>
      </c>
      <c r="BL422" s="4" t="str">
        <f>VLOOKUP(C422,[1]dbase!$C$3:$AW$827,38,FALSE)</f>
        <v>H</v>
      </c>
    </row>
    <row r="423" spans="1:64" x14ac:dyDescent="0.25">
      <c r="A423" s="24">
        <f t="shared" si="120"/>
        <v>420</v>
      </c>
      <c r="B423" s="31" t="s">
        <v>1893</v>
      </c>
      <c r="C423" s="24">
        <v>765981</v>
      </c>
      <c r="D423" s="24" t="s">
        <v>174</v>
      </c>
      <c r="E423" s="26">
        <v>27973</v>
      </c>
      <c r="F423" s="24" t="s">
        <v>65</v>
      </c>
      <c r="G423" s="24" t="s">
        <v>66</v>
      </c>
      <c r="H423" s="24" t="s">
        <v>133</v>
      </c>
      <c r="I423" s="24" t="s">
        <v>1894</v>
      </c>
      <c r="J423" s="27" t="s">
        <v>1895</v>
      </c>
      <c r="K423" s="24"/>
      <c r="L423" s="24"/>
      <c r="M423" s="24" t="s">
        <v>109</v>
      </c>
      <c r="N423" s="24" t="s">
        <v>71</v>
      </c>
      <c r="O423" s="24"/>
      <c r="P423" s="24" t="s">
        <v>80</v>
      </c>
      <c r="Q423" s="26">
        <v>43374</v>
      </c>
      <c r="R423" s="26">
        <v>43374</v>
      </c>
      <c r="S423" s="26" t="s">
        <v>90</v>
      </c>
      <c r="T423" s="28" t="s">
        <v>289</v>
      </c>
      <c r="U423" s="28" t="s">
        <v>289</v>
      </c>
      <c r="V423" s="26">
        <v>44105</v>
      </c>
      <c r="W423" s="28" t="s">
        <v>139</v>
      </c>
      <c r="X423" s="28" t="s">
        <v>140</v>
      </c>
      <c r="Y423" s="26" t="s">
        <v>78</v>
      </c>
      <c r="Z423" s="29">
        <v>6</v>
      </c>
      <c r="AA423" s="29">
        <v>1</v>
      </c>
      <c r="AB423" s="26">
        <v>44424</v>
      </c>
      <c r="AC423" s="30">
        <v>4500000</v>
      </c>
      <c r="AD423" s="30">
        <v>500000</v>
      </c>
      <c r="AE423" s="30">
        <v>0</v>
      </c>
      <c r="AF423" s="30">
        <v>261200</v>
      </c>
      <c r="AG423" s="30">
        <f t="shared" si="121"/>
        <v>261200</v>
      </c>
      <c r="AH423" s="30">
        <v>0</v>
      </c>
      <c r="AI423" s="30">
        <f t="shared" si="122"/>
        <v>5261200</v>
      </c>
      <c r="AJ423" s="30">
        <f t="shared" si="123"/>
        <v>3375000</v>
      </c>
      <c r="AK423" s="30">
        <f t="shared" si="124"/>
        <v>375000</v>
      </c>
      <c r="AL423" s="30">
        <f t="shared" si="125"/>
        <v>0</v>
      </c>
      <c r="AM423" s="30">
        <f t="shared" si="126"/>
        <v>261200</v>
      </c>
      <c r="AN423" s="30">
        <f t="shared" si="127"/>
        <v>261200</v>
      </c>
      <c r="AO423" s="30">
        <f t="shared" si="128"/>
        <v>0</v>
      </c>
      <c r="AP423" s="30">
        <f t="shared" si="129"/>
        <v>4011200</v>
      </c>
      <c r="AQ423" s="30">
        <f t="shared" si="130"/>
        <v>360900</v>
      </c>
      <c r="AR423" s="26" t="s">
        <v>79</v>
      </c>
      <c r="AS423" s="26" t="s">
        <v>80</v>
      </c>
      <c r="AT423" s="26"/>
      <c r="AU423" s="26" t="s">
        <v>80</v>
      </c>
      <c r="AV423" s="26" t="s">
        <v>141</v>
      </c>
      <c r="AW423" s="26" t="s">
        <v>80</v>
      </c>
      <c r="AX423" s="26" t="s">
        <v>82</v>
      </c>
      <c r="AY423" s="26" t="s">
        <v>82</v>
      </c>
      <c r="AZ423" s="26" t="s">
        <v>80</v>
      </c>
      <c r="BA423" s="26" t="s">
        <v>84</v>
      </c>
      <c r="BB423" s="26" t="s">
        <v>85</v>
      </c>
      <c r="BC423" s="26" t="str">
        <f t="shared" si="131"/>
        <v>C</v>
      </c>
      <c r="BD423" s="26" t="str">
        <f t="shared" ca="1" si="132"/>
        <v>46 Th,3 Bln,23 Hr</v>
      </c>
      <c r="BE423" s="29">
        <f t="shared" ca="1" si="133"/>
        <v>46</v>
      </c>
      <c r="BF423" s="29">
        <f t="shared" ca="1" si="134"/>
        <v>3</v>
      </c>
      <c r="BG423" s="29">
        <f t="shared" ca="1" si="135"/>
        <v>23</v>
      </c>
      <c r="BH423" s="26" t="str">
        <f t="shared" ca="1" si="136"/>
        <v>4 Th,1 Bln,23 Hr</v>
      </c>
      <c r="BI423" s="24">
        <f t="shared" ca="1" si="137"/>
        <v>4</v>
      </c>
      <c r="BJ423" s="24">
        <f t="shared" ca="1" si="138"/>
        <v>1</v>
      </c>
      <c r="BK423" s="26" t="str">
        <f t="shared" ca="1" si="139"/>
        <v>4 Th,1 Bln,23 Hr</v>
      </c>
      <c r="BL423" s="4" t="str">
        <f>VLOOKUP(C423,[1]dbase!$C$3:$AW$827,38,FALSE)</f>
        <v>-</v>
      </c>
    </row>
    <row r="424" spans="1:64" x14ac:dyDescent="0.25">
      <c r="A424" s="24">
        <f t="shared" si="120"/>
        <v>421</v>
      </c>
      <c r="B424" s="31" t="s">
        <v>1896</v>
      </c>
      <c r="C424" s="24">
        <v>925673</v>
      </c>
      <c r="D424" s="24" t="s">
        <v>1897</v>
      </c>
      <c r="E424" s="26">
        <v>33902</v>
      </c>
      <c r="F424" s="24" t="s">
        <v>167</v>
      </c>
      <c r="G424" s="24" t="s">
        <v>66</v>
      </c>
      <c r="H424" s="24" t="s">
        <v>662</v>
      </c>
      <c r="I424" s="24" t="s">
        <v>1898</v>
      </c>
      <c r="J424" s="27"/>
      <c r="K424" s="24"/>
      <c r="L424" s="24"/>
      <c r="M424" s="24" t="s">
        <v>70</v>
      </c>
      <c r="N424" s="24" t="s">
        <v>1899</v>
      </c>
      <c r="O424" s="24"/>
      <c r="P424" s="24">
        <v>2015</v>
      </c>
      <c r="Q424" s="26">
        <v>42445</v>
      </c>
      <c r="R424" s="26">
        <v>42629</v>
      </c>
      <c r="S424" s="26" t="s">
        <v>73</v>
      </c>
      <c r="T424" s="28" t="s">
        <v>1900</v>
      </c>
      <c r="U424" s="28" t="s">
        <v>1901</v>
      </c>
      <c r="V424" s="26">
        <v>44120</v>
      </c>
      <c r="W424" s="28" t="s">
        <v>1507</v>
      </c>
      <c r="X424" s="28" t="s">
        <v>655</v>
      </c>
      <c r="Y424" s="26" t="s">
        <v>103</v>
      </c>
      <c r="Z424" s="29">
        <v>3</v>
      </c>
      <c r="AA424" s="29">
        <v>4</v>
      </c>
      <c r="AB424" s="26">
        <v>44424</v>
      </c>
      <c r="AC424" s="30">
        <v>6900000</v>
      </c>
      <c r="AD424" s="30">
        <v>766667</v>
      </c>
      <c r="AE424" s="30">
        <v>1089508.333333333</v>
      </c>
      <c r="AF424" s="30">
        <v>-20464.000000000466</v>
      </c>
      <c r="AG424" s="30">
        <f t="shared" si="121"/>
        <v>1069044.3333333326</v>
      </c>
      <c r="AH424" s="30">
        <v>1934064.0000000005</v>
      </c>
      <c r="AI424" s="30">
        <f t="shared" si="122"/>
        <v>10669775.333333332</v>
      </c>
      <c r="AJ424" s="30">
        <f t="shared" si="123"/>
        <v>3450000</v>
      </c>
      <c r="AK424" s="30">
        <f t="shared" si="124"/>
        <v>0</v>
      </c>
      <c r="AL424" s="30">
        <f t="shared" si="125"/>
        <v>0</v>
      </c>
      <c r="AM424" s="30">
        <f t="shared" si="126"/>
        <v>0</v>
      </c>
      <c r="AN424" s="30">
        <f t="shared" si="127"/>
        <v>0</v>
      </c>
      <c r="AO424" s="30">
        <f t="shared" si="128"/>
        <v>0</v>
      </c>
      <c r="AP424" s="30">
        <f t="shared" si="129"/>
        <v>3450000</v>
      </c>
      <c r="AQ424" s="30">
        <f t="shared" si="130"/>
        <v>922100</v>
      </c>
      <c r="AR424" s="26" t="s">
        <v>79</v>
      </c>
      <c r="AS424" s="26" t="s">
        <v>114</v>
      </c>
      <c r="AT424" s="26" t="s">
        <v>115</v>
      </c>
      <c r="AU424" s="26">
        <v>44562</v>
      </c>
      <c r="AV424" s="26" t="s">
        <v>656</v>
      </c>
      <c r="AW424" s="26" t="s">
        <v>80</v>
      </c>
      <c r="AX424" s="26" t="s">
        <v>105</v>
      </c>
      <c r="AY424" s="26" t="s">
        <v>105</v>
      </c>
      <c r="AZ424" s="26" t="s">
        <v>80</v>
      </c>
      <c r="BA424" s="26" t="s">
        <v>84</v>
      </c>
      <c r="BB424" s="26" t="s">
        <v>106</v>
      </c>
      <c r="BC424" s="26" t="str">
        <f t="shared" si="131"/>
        <v>F</v>
      </c>
      <c r="BD424" s="26" t="str">
        <f t="shared" ca="1" si="132"/>
        <v>30 Th,0 Bln,30 Hr</v>
      </c>
      <c r="BE424" s="29">
        <f t="shared" ca="1" si="133"/>
        <v>30</v>
      </c>
      <c r="BF424" s="29">
        <f t="shared" ca="1" si="134"/>
        <v>0</v>
      </c>
      <c r="BG424" s="29">
        <f t="shared" ca="1" si="135"/>
        <v>30</v>
      </c>
      <c r="BH424" s="26" t="str">
        <f t="shared" ca="1" si="136"/>
        <v>6 Th,8 Bln,8 Hr</v>
      </c>
      <c r="BI424" s="24">
        <f t="shared" ca="1" si="137"/>
        <v>6</v>
      </c>
      <c r="BJ424" s="24">
        <f t="shared" ca="1" si="138"/>
        <v>8</v>
      </c>
      <c r="BK424" s="26" t="str">
        <f t="shared" ca="1" si="139"/>
        <v>6 Th,2 Bln,8 Hr</v>
      </c>
      <c r="BL424" s="4" t="str">
        <f>VLOOKUP(C424,[1]dbase!$C$3:$AW$827,38,FALSE)</f>
        <v>H</v>
      </c>
    </row>
    <row r="425" spans="1:64" x14ac:dyDescent="0.25">
      <c r="A425" s="24">
        <f t="shared" si="120"/>
        <v>422</v>
      </c>
      <c r="B425" s="31" t="s">
        <v>1902</v>
      </c>
      <c r="C425" s="24">
        <v>686019</v>
      </c>
      <c r="D425" s="24" t="s">
        <v>330</v>
      </c>
      <c r="E425" s="26">
        <v>24963</v>
      </c>
      <c r="F425" s="24" t="s">
        <v>65</v>
      </c>
      <c r="G425" s="24" t="s">
        <v>66</v>
      </c>
      <c r="H425" s="24" t="s">
        <v>88</v>
      </c>
      <c r="I425" s="24" t="s">
        <v>1903</v>
      </c>
      <c r="J425" s="27"/>
      <c r="K425" s="24"/>
      <c r="L425" s="24"/>
      <c r="M425" s="24" t="s">
        <v>99</v>
      </c>
      <c r="N425" s="24" t="s">
        <v>1026</v>
      </c>
      <c r="O425" s="24"/>
      <c r="P425" s="24" t="s">
        <v>80</v>
      </c>
      <c r="Q425" s="26">
        <v>43374</v>
      </c>
      <c r="R425" s="26">
        <v>43374</v>
      </c>
      <c r="S425" s="26" t="s">
        <v>90</v>
      </c>
      <c r="T425" s="28" t="s">
        <v>1904</v>
      </c>
      <c r="U425" s="28" t="s">
        <v>1904</v>
      </c>
      <c r="V425" s="26">
        <v>44105</v>
      </c>
      <c r="W425" s="28" t="s">
        <v>139</v>
      </c>
      <c r="X425" s="28" t="s">
        <v>140</v>
      </c>
      <c r="Y425" s="26" t="s">
        <v>78</v>
      </c>
      <c r="Z425" s="29">
        <v>5</v>
      </c>
      <c r="AA425" s="29">
        <v>4</v>
      </c>
      <c r="AB425" s="26">
        <v>44424</v>
      </c>
      <c r="AC425" s="30">
        <v>6900000</v>
      </c>
      <c r="AD425" s="30">
        <v>766667</v>
      </c>
      <c r="AE425" s="30">
        <v>0</v>
      </c>
      <c r="AF425" s="30">
        <v>1755612.7499999991</v>
      </c>
      <c r="AG425" s="30">
        <f t="shared" si="121"/>
        <v>1755612.7499999991</v>
      </c>
      <c r="AH425" s="30">
        <v>0</v>
      </c>
      <c r="AI425" s="30">
        <f t="shared" si="122"/>
        <v>9422279.75</v>
      </c>
      <c r="AJ425" s="30">
        <f t="shared" si="123"/>
        <v>5175000</v>
      </c>
      <c r="AK425" s="30">
        <f t="shared" si="124"/>
        <v>575000.25</v>
      </c>
      <c r="AL425" s="30">
        <f t="shared" si="125"/>
        <v>0</v>
      </c>
      <c r="AM425" s="30">
        <f t="shared" si="126"/>
        <v>1755612.7499999991</v>
      </c>
      <c r="AN425" s="30">
        <f t="shared" si="127"/>
        <v>1755612.7499999991</v>
      </c>
      <c r="AO425" s="30">
        <f t="shared" si="128"/>
        <v>0</v>
      </c>
      <c r="AP425" s="30">
        <f t="shared" si="129"/>
        <v>7505612.9999999991</v>
      </c>
      <c r="AQ425" s="30">
        <f t="shared" si="130"/>
        <v>0</v>
      </c>
      <c r="AR425" s="26" t="s">
        <v>79</v>
      </c>
      <c r="AS425" s="26" t="s">
        <v>80</v>
      </c>
      <c r="AT425" s="26"/>
      <c r="AU425" s="26" t="s">
        <v>80</v>
      </c>
      <c r="AV425" s="26" t="s">
        <v>141</v>
      </c>
      <c r="AW425" s="26" t="s">
        <v>80</v>
      </c>
      <c r="AX425" s="26" t="s">
        <v>83</v>
      </c>
      <c r="AY425" s="26" t="s">
        <v>82</v>
      </c>
      <c r="AZ425" s="26" t="s">
        <v>80</v>
      </c>
      <c r="BA425" s="26" t="s">
        <v>84</v>
      </c>
      <c r="BB425" s="26" t="s">
        <v>106</v>
      </c>
      <c r="BC425" s="26" t="str">
        <f t="shared" si="131"/>
        <v>C</v>
      </c>
      <c r="BD425" s="26" t="str">
        <f t="shared" ca="1" si="132"/>
        <v>54 Th,6 Bln,19 Hr</v>
      </c>
      <c r="BE425" s="29">
        <f t="shared" ca="1" si="133"/>
        <v>54</v>
      </c>
      <c r="BF425" s="29">
        <f t="shared" ca="1" si="134"/>
        <v>6</v>
      </c>
      <c r="BG425" s="29">
        <f t="shared" ca="1" si="135"/>
        <v>19</v>
      </c>
      <c r="BH425" s="26" t="str">
        <f t="shared" ca="1" si="136"/>
        <v>4 Th,1 Bln,23 Hr</v>
      </c>
      <c r="BI425" s="24">
        <f t="shared" ca="1" si="137"/>
        <v>4</v>
      </c>
      <c r="BJ425" s="24">
        <f t="shared" ca="1" si="138"/>
        <v>1</v>
      </c>
      <c r="BK425" s="26" t="str">
        <f t="shared" ca="1" si="139"/>
        <v>4 Th,1 Bln,23 Hr</v>
      </c>
      <c r="BL425" s="4" t="str">
        <f>VLOOKUP(C425,[1]dbase!$C$3:$AW$827,38,FALSE)</f>
        <v>-</v>
      </c>
    </row>
    <row r="426" spans="1:64" x14ac:dyDescent="0.25">
      <c r="A426" s="24">
        <f t="shared" si="120"/>
        <v>423</v>
      </c>
      <c r="B426" s="33" t="s">
        <v>1905</v>
      </c>
      <c r="C426" s="24">
        <v>935640</v>
      </c>
      <c r="D426" s="24" t="s">
        <v>239</v>
      </c>
      <c r="E426" s="26">
        <v>34072</v>
      </c>
      <c r="F426" s="24" t="s">
        <v>167</v>
      </c>
      <c r="G426" s="24" t="s">
        <v>66</v>
      </c>
      <c r="H426" s="24" t="s">
        <v>150</v>
      </c>
      <c r="I426" s="24" t="s">
        <v>1906</v>
      </c>
      <c r="J426" s="27"/>
      <c r="K426" s="24"/>
      <c r="L426" s="24"/>
      <c r="M426" s="24" t="s">
        <v>136</v>
      </c>
      <c r="N426" s="24" t="s">
        <v>1907</v>
      </c>
      <c r="O426" s="24" t="s">
        <v>1161</v>
      </c>
      <c r="P426" s="24">
        <v>2014</v>
      </c>
      <c r="Q426" s="26">
        <v>42204</v>
      </c>
      <c r="R426" s="26">
        <v>42614</v>
      </c>
      <c r="S426" s="26" t="s">
        <v>90</v>
      </c>
      <c r="T426" s="28" t="s">
        <v>1900</v>
      </c>
      <c r="U426" s="28" t="s">
        <v>1900</v>
      </c>
      <c r="V426" s="26">
        <v>44760</v>
      </c>
      <c r="W426" s="28" t="s">
        <v>1908</v>
      </c>
      <c r="X426" s="28" t="s">
        <v>655</v>
      </c>
      <c r="Y426" s="26" t="s">
        <v>103</v>
      </c>
      <c r="Z426" s="29">
        <v>3</v>
      </c>
      <c r="AA426" s="29">
        <v>4</v>
      </c>
      <c r="AB426" s="26">
        <v>44424</v>
      </c>
      <c r="AC426" s="30">
        <v>6900000</v>
      </c>
      <c r="AD426" s="30">
        <v>766667</v>
      </c>
      <c r="AE426" s="30">
        <v>-14491.666666666977</v>
      </c>
      <c r="AF426" s="30">
        <v>-330435</v>
      </c>
      <c r="AG426" s="30">
        <f t="shared" si="121"/>
        <v>-344926.66666666698</v>
      </c>
      <c r="AH426" s="30">
        <v>2417580.0000000005</v>
      </c>
      <c r="AI426" s="30">
        <f t="shared" si="122"/>
        <v>9739320.333333334</v>
      </c>
      <c r="AJ426" s="30">
        <f t="shared" si="123"/>
        <v>5175000</v>
      </c>
      <c r="AK426" s="30">
        <f t="shared" si="124"/>
        <v>575000.25</v>
      </c>
      <c r="AL426" s="30">
        <f t="shared" si="125"/>
        <v>-14491.666666666977</v>
      </c>
      <c r="AM426" s="30">
        <f t="shared" si="126"/>
        <v>-330435</v>
      </c>
      <c r="AN426" s="30">
        <f t="shared" si="127"/>
        <v>-344926.66666666698</v>
      </c>
      <c r="AO426" s="30">
        <f t="shared" si="128"/>
        <v>1208790.0000000002</v>
      </c>
      <c r="AP426" s="30">
        <f t="shared" si="129"/>
        <v>6613863.583333333</v>
      </c>
      <c r="AQ426" s="30">
        <f t="shared" si="130"/>
        <v>0</v>
      </c>
      <c r="AR426" s="26" t="s">
        <v>79</v>
      </c>
      <c r="AS426" s="26" t="s">
        <v>80</v>
      </c>
      <c r="AT426" s="26"/>
      <c r="AU426" s="26" t="s">
        <v>80</v>
      </c>
      <c r="AV426" s="26" t="s">
        <v>656</v>
      </c>
      <c r="AW426" s="26" t="s">
        <v>80</v>
      </c>
      <c r="AX426" s="26" t="s">
        <v>105</v>
      </c>
      <c r="AY426" s="26" t="s">
        <v>105</v>
      </c>
      <c r="AZ426" s="26" t="s">
        <v>80</v>
      </c>
      <c r="BA426" s="26" t="s">
        <v>84</v>
      </c>
      <c r="BB426" s="26" t="s">
        <v>106</v>
      </c>
      <c r="BC426" s="26" t="str">
        <f t="shared" si="131"/>
        <v>D</v>
      </c>
      <c r="BD426" s="26" t="str">
        <f t="shared" ca="1" si="132"/>
        <v>29 Th,7 Bln,11 Hr</v>
      </c>
      <c r="BE426" s="29">
        <f t="shared" ca="1" si="133"/>
        <v>29</v>
      </c>
      <c r="BF426" s="29">
        <f t="shared" ca="1" si="134"/>
        <v>7</v>
      </c>
      <c r="BG426" s="29">
        <f t="shared" ca="1" si="135"/>
        <v>11</v>
      </c>
      <c r="BH426" s="26" t="str">
        <f t="shared" ca="1" si="136"/>
        <v>7 Th,4 Bln,5 Hr</v>
      </c>
      <c r="BI426" s="24">
        <f t="shared" ca="1" si="137"/>
        <v>7</v>
      </c>
      <c r="BJ426" s="24">
        <f t="shared" ca="1" si="138"/>
        <v>4</v>
      </c>
      <c r="BK426" s="26" t="str">
        <f t="shared" ca="1" si="139"/>
        <v>6 Th,2 Bln,23 Hr</v>
      </c>
      <c r="BL426" s="4" t="str">
        <f>VLOOKUP(C426,[1]dbase!$C$3:$AW$827,38,FALSE)</f>
        <v>-</v>
      </c>
    </row>
    <row r="427" spans="1:64" x14ac:dyDescent="0.25">
      <c r="A427" s="24">
        <f t="shared" si="120"/>
        <v>424</v>
      </c>
      <c r="B427" s="31" t="s">
        <v>1909</v>
      </c>
      <c r="C427" s="24">
        <v>715995</v>
      </c>
      <c r="D427" s="24" t="s">
        <v>174</v>
      </c>
      <c r="E427" s="26">
        <v>25940</v>
      </c>
      <c r="F427" s="24" t="s">
        <v>65</v>
      </c>
      <c r="G427" s="24" t="s">
        <v>66</v>
      </c>
      <c r="H427" s="24" t="s">
        <v>133</v>
      </c>
      <c r="I427" s="24" t="s">
        <v>1910</v>
      </c>
      <c r="J427" s="27" t="s">
        <v>1911</v>
      </c>
      <c r="K427" s="24"/>
      <c r="L427" s="24"/>
      <c r="M427" s="24" t="s">
        <v>109</v>
      </c>
      <c r="N427" s="24" t="s">
        <v>301</v>
      </c>
      <c r="O427" s="24"/>
      <c r="P427" s="24" t="s">
        <v>80</v>
      </c>
      <c r="Q427" s="26">
        <v>43374</v>
      </c>
      <c r="R427" s="26">
        <v>43374</v>
      </c>
      <c r="S427" s="26" t="s">
        <v>90</v>
      </c>
      <c r="T427" s="28" t="s">
        <v>289</v>
      </c>
      <c r="U427" s="28" t="s">
        <v>289</v>
      </c>
      <c r="V427" s="26">
        <v>44105</v>
      </c>
      <c r="W427" s="28" t="s">
        <v>139</v>
      </c>
      <c r="X427" s="28" t="s">
        <v>140</v>
      </c>
      <c r="Y427" s="26" t="s">
        <v>78</v>
      </c>
      <c r="Z427" s="29">
        <v>6</v>
      </c>
      <c r="AA427" s="29">
        <v>1</v>
      </c>
      <c r="AB427" s="26">
        <v>44424</v>
      </c>
      <c r="AC427" s="30">
        <v>4500000</v>
      </c>
      <c r="AD427" s="30">
        <v>500000</v>
      </c>
      <c r="AE427" s="30">
        <v>0</v>
      </c>
      <c r="AF427" s="30">
        <v>261200</v>
      </c>
      <c r="AG427" s="30">
        <f t="shared" si="121"/>
        <v>261200</v>
      </c>
      <c r="AH427" s="30">
        <v>0</v>
      </c>
      <c r="AI427" s="30">
        <f t="shared" si="122"/>
        <v>5261200</v>
      </c>
      <c r="AJ427" s="30">
        <f t="shared" si="123"/>
        <v>2250000</v>
      </c>
      <c r="AK427" s="30">
        <f t="shared" si="124"/>
        <v>0</v>
      </c>
      <c r="AL427" s="30">
        <f t="shared" si="125"/>
        <v>0</v>
      </c>
      <c r="AM427" s="30">
        <f t="shared" si="126"/>
        <v>0</v>
      </c>
      <c r="AN427" s="30">
        <f t="shared" si="127"/>
        <v>0</v>
      </c>
      <c r="AO427" s="30">
        <f t="shared" si="128"/>
        <v>0</v>
      </c>
      <c r="AP427" s="30">
        <f t="shared" si="129"/>
        <v>2250000</v>
      </c>
      <c r="AQ427" s="30">
        <f t="shared" si="130"/>
        <v>2122100</v>
      </c>
      <c r="AR427" s="26" t="s">
        <v>79</v>
      </c>
      <c r="AS427" s="26" t="s">
        <v>114</v>
      </c>
      <c r="AT427" s="26"/>
      <c r="AU427" s="26">
        <v>44516</v>
      </c>
      <c r="AV427" s="26" t="s">
        <v>141</v>
      </c>
      <c r="AW427" s="26" t="s">
        <v>80</v>
      </c>
      <c r="AX427" s="26" t="s">
        <v>82</v>
      </c>
      <c r="AY427" s="26" t="s">
        <v>82</v>
      </c>
      <c r="AZ427" s="26" t="s">
        <v>80</v>
      </c>
      <c r="BA427" s="26" t="s">
        <v>84</v>
      </c>
      <c r="BB427" s="26" t="s">
        <v>85</v>
      </c>
      <c r="BC427" s="26" t="str">
        <f t="shared" si="131"/>
        <v>C</v>
      </c>
      <c r="BD427" s="26" t="str">
        <f t="shared" ca="1" si="132"/>
        <v>51 Th,10 Bln,17 Hr</v>
      </c>
      <c r="BE427" s="29">
        <f t="shared" ca="1" si="133"/>
        <v>51</v>
      </c>
      <c r="BF427" s="29">
        <f t="shared" ca="1" si="134"/>
        <v>10</v>
      </c>
      <c r="BG427" s="29">
        <f t="shared" ca="1" si="135"/>
        <v>17</v>
      </c>
      <c r="BH427" s="26" t="str">
        <f t="shared" ca="1" si="136"/>
        <v>4 Th,1 Bln,23 Hr</v>
      </c>
      <c r="BI427" s="24">
        <f t="shared" ca="1" si="137"/>
        <v>4</v>
      </c>
      <c r="BJ427" s="24">
        <f t="shared" ca="1" si="138"/>
        <v>1</v>
      </c>
      <c r="BK427" s="26" t="str">
        <f t="shared" ca="1" si="139"/>
        <v>4 Th,1 Bln,23 Hr</v>
      </c>
      <c r="BL427" s="4" t="str">
        <f>VLOOKUP(C427,[1]dbase!$C$3:$AW$827,38,FALSE)</f>
        <v>H</v>
      </c>
    </row>
    <row r="428" spans="1:64" x14ac:dyDescent="0.25">
      <c r="A428" s="24">
        <f t="shared" si="120"/>
        <v>425</v>
      </c>
      <c r="B428" s="31" t="s">
        <v>1912</v>
      </c>
      <c r="C428" s="24">
        <v>855753</v>
      </c>
      <c r="D428" s="24" t="s">
        <v>354</v>
      </c>
      <c r="E428" s="26">
        <v>31164</v>
      </c>
      <c r="F428" s="24" t="s">
        <v>65</v>
      </c>
      <c r="G428" s="24" t="s">
        <v>66</v>
      </c>
      <c r="H428" s="24" t="s">
        <v>133</v>
      </c>
      <c r="I428" s="24" t="s">
        <v>1913</v>
      </c>
      <c r="J428" s="27"/>
      <c r="K428" s="24"/>
      <c r="L428" s="24"/>
      <c r="M428" s="24" t="s">
        <v>109</v>
      </c>
      <c r="N428" s="24" t="s">
        <v>71</v>
      </c>
      <c r="O428" s="24"/>
      <c r="P428" s="24">
        <v>2003</v>
      </c>
      <c r="Q428" s="26">
        <v>42932</v>
      </c>
      <c r="R428" s="26">
        <v>43055</v>
      </c>
      <c r="S428" s="26" t="s">
        <v>90</v>
      </c>
      <c r="T428" s="28" t="s">
        <v>1914</v>
      </c>
      <c r="U428" s="28" t="s">
        <v>1914</v>
      </c>
      <c r="V428" s="26">
        <v>44061</v>
      </c>
      <c r="W428" s="28" t="s">
        <v>219</v>
      </c>
      <c r="X428" s="28" t="s">
        <v>195</v>
      </c>
      <c r="Y428" s="26" t="s">
        <v>78</v>
      </c>
      <c r="Z428" s="29">
        <v>6</v>
      </c>
      <c r="AA428" s="34">
        <v>1</v>
      </c>
      <c r="AB428" s="26">
        <v>44424</v>
      </c>
      <c r="AC428" s="30">
        <v>4500000</v>
      </c>
      <c r="AD428" s="30">
        <v>500000</v>
      </c>
      <c r="AE428" s="30">
        <v>291100</v>
      </c>
      <c r="AF428" s="30">
        <v>152000</v>
      </c>
      <c r="AG428" s="30">
        <f t="shared" si="121"/>
        <v>443100</v>
      </c>
      <c r="AH428" s="30">
        <v>0</v>
      </c>
      <c r="AI428" s="30">
        <f t="shared" si="122"/>
        <v>5443100</v>
      </c>
      <c r="AJ428" s="30">
        <f t="shared" si="123"/>
        <v>2250000</v>
      </c>
      <c r="AK428" s="30">
        <f t="shared" si="124"/>
        <v>0</v>
      </c>
      <c r="AL428" s="30">
        <f t="shared" si="125"/>
        <v>0</v>
      </c>
      <c r="AM428" s="30">
        <f t="shared" si="126"/>
        <v>0</v>
      </c>
      <c r="AN428" s="30">
        <f t="shared" si="127"/>
        <v>0</v>
      </c>
      <c r="AO428" s="30">
        <f t="shared" si="128"/>
        <v>0</v>
      </c>
      <c r="AP428" s="30">
        <f t="shared" si="129"/>
        <v>2250000</v>
      </c>
      <c r="AQ428" s="30">
        <f t="shared" si="130"/>
        <v>2122100</v>
      </c>
      <c r="AR428" s="26" t="s">
        <v>79</v>
      </c>
      <c r="AS428" s="32" t="s">
        <v>114</v>
      </c>
      <c r="AT428" s="32" t="s">
        <v>156</v>
      </c>
      <c r="AU428" s="32">
        <v>44743</v>
      </c>
      <c r="AV428" s="26" t="s">
        <v>196</v>
      </c>
      <c r="AW428" s="26" t="s">
        <v>80</v>
      </c>
      <c r="AX428" s="26" t="s">
        <v>82</v>
      </c>
      <c r="AY428" s="26" t="s">
        <v>82</v>
      </c>
      <c r="AZ428" s="26" t="s">
        <v>125</v>
      </c>
      <c r="BA428" s="26" t="s">
        <v>84</v>
      </c>
      <c r="BB428" s="26" t="s">
        <v>85</v>
      </c>
      <c r="BC428" s="26" t="str">
        <f t="shared" si="131"/>
        <v>C</v>
      </c>
      <c r="BD428" s="26" t="str">
        <f t="shared" ca="1" si="132"/>
        <v>37 Th,6 Bln,28 Hr</v>
      </c>
      <c r="BE428" s="29">
        <f t="shared" ca="1" si="133"/>
        <v>37</v>
      </c>
      <c r="BF428" s="29">
        <f t="shared" ca="1" si="134"/>
        <v>6</v>
      </c>
      <c r="BG428" s="29">
        <f t="shared" ca="1" si="135"/>
        <v>28</v>
      </c>
      <c r="BH428" s="26" t="str">
        <f t="shared" ca="1" si="136"/>
        <v>5 Th,4 Bln,8 Hr</v>
      </c>
      <c r="BI428" s="24">
        <f t="shared" ca="1" si="137"/>
        <v>5</v>
      </c>
      <c r="BJ428" s="24">
        <f t="shared" ca="1" si="138"/>
        <v>4</v>
      </c>
      <c r="BK428" s="26" t="str">
        <f t="shared" ca="1" si="139"/>
        <v>5 Th,0 Bln,8 Hr</v>
      </c>
      <c r="BL428" s="4" t="str">
        <f>VLOOKUP(C428,[1]dbase!$C$3:$AW$827,38,FALSE)</f>
        <v>H</v>
      </c>
    </row>
    <row r="429" spans="1:64" x14ac:dyDescent="0.25">
      <c r="A429" s="24">
        <f t="shared" si="120"/>
        <v>426</v>
      </c>
      <c r="B429" s="31" t="s">
        <v>1915</v>
      </c>
      <c r="C429" s="24">
        <v>915812</v>
      </c>
      <c r="D429" s="24" t="s">
        <v>108</v>
      </c>
      <c r="E429" s="26">
        <v>33555</v>
      </c>
      <c r="F429" s="24" t="s">
        <v>65</v>
      </c>
      <c r="G429" s="24" t="s">
        <v>66</v>
      </c>
      <c r="H429" s="24" t="s">
        <v>150</v>
      </c>
      <c r="I429" s="24" t="s">
        <v>1916</v>
      </c>
      <c r="J429" s="27" t="s">
        <v>1917</v>
      </c>
      <c r="K429" s="24"/>
      <c r="L429" s="24"/>
      <c r="M429" s="24" t="s">
        <v>136</v>
      </c>
      <c r="N429" s="24" t="s">
        <v>152</v>
      </c>
      <c r="O429" s="24" t="s">
        <v>72</v>
      </c>
      <c r="P429" s="24">
        <v>2014</v>
      </c>
      <c r="Q429" s="26">
        <v>43313</v>
      </c>
      <c r="R429" s="26">
        <v>43525</v>
      </c>
      <c r="S429" s="26" t="s">
        <v>90</v>
      </c>
      <c r="T429" s="28" t="s">
        <v>1631</v>
      </c>
      <c r="U429" s="28" t="s">
        <v>1631</v>
      </c>
      <c r="V429" s="26">
        <v>44410</v>
      </c>
      <c r="W429" s="28" t="s">
        <v>434</v>
      </c>
      <c r="X429" s="28" t="s">
        <v>113</v>
      </c>
      <c r="Y429" s="26" t="s">
        <v>78</v>
      </c>
      <c r="Z429" s="29">
        <v>5</v>
      </c>
      <c r="AA429" s="29">
        <v>3</v>
      </c>
      <c r="AB429" s="26">
        <v>44424</v>
      </c>
      <c r="AC429" s="30">
        <v>5900000</v>
      </c>
      <c r="AD429" s="30">
        <v>655556</v>
      </c>
      <c r="AE429" s="30">
        <v>-36030.555555555969</v>
      </c>
      <c r="AF429" s="30">
        <v>596850</v>
      </c>
      <c r="AG429" s="30">
        <f t="shared" si="121"/>
        <v>560819.44444444403</v>
      </c>
      <c r="AH429" s="30">
        <v>0</v>
      </c>
      <c r="AI429" s="30">
        <f t="shared" si="122"/>
        <v>7116375.444444444</v>
      </c>
      <c r="AJ429" s="30">
        <f t="shared" si="123"/>
        <v>2950000</v>
      </c>
      <c r="AK429" s="30">
        <f t="shared" si="124"/>
        <v>0</v>
      </c>
      <c r="AL429" s="30">
        <f t="shared" si="125"/>
        <v>0</v>
      </c>
      <c r="AM429" s="30">
        <f t="shared" si="126"/>
        <v>0</v>
      </c>
      <c r="AN429" s="30">
        <f t="shared" si="127"/>
        <v>0</v>
      </c>
      <c r="AO429" s="30">
        <f t="shared" si="128"/>
        <v>0</v>
      </c>
      <c r="AP429" s="30">
        <f t="shared" si="129"/>
        <v>2950000</v>
      </c>
      <c r="AQ429" s="30">
        <f t="shared" si="130"/>
        <v>1422100</v>
      </c>
      <c r="AR429" s="26" t="s">
        <v>79</v>
      </c>
      <c r="AS429" s="32" t="s">
        <v>114</v>
      </c>
      <c r="AT429" s="32" t="s">
        <v>156</v>
      </c>
      <c r="AU429" s="32">
        <v>44743</v>
      </c>
      <c r="AV429" s="26" t="s">
        <v>116</v>
      </c>
      <c r="AW429" s="26" t="s">
        <v>95</v>
      </c>
      <c r="AX429" s="26" t="s">
        <v>83</v>
      </c>
      <c r="AY429" s="26" t="s">
        <v>83</v>
      </c>
      <c r="AZ429" s="26" t="s">
        <v>80</v>
      </c>
      <c r="BA429" s="26" t="s">
        <v>84</v>
      </c>
      <c r="BB429" s="26" t="s">
        <v>85</v>
      </c>
      <c r="BC429" s="26" t="str">
        <f t="shared" si="131"/>
        <v>D</v>
      </c>
      <c r="BD429" s="26" t="str">
        <f t="shared" ca="1" si="132"/>
        <v>31 Th,0 Bln,11 Hr</v>
      </c>
      <c r="BE429" s="29">
        <f t="shared" ca="1" si="133"/>
        <v>31</v>
      </c>
      <c r="BF429" s="29">
        <f t="shared" ca="1" si="134"/>
        <v>0</v>
      </c>
      <c r="BG429" s="29">
        <f t="shared" ca="1" si="135"/>
        <v>11</v>
      </c>
      <c r="BH429" s="26" t="str">
        <f t="shared" ca="1" si="136"/>
        <v>4 Th,3 Bln,23 Hr</v>
      </c>
      <c r="BI429" s="24">
        <f t="shared" ca="1" si="137"/>
        <v>4</v>
      </c>
      <c r="BJ429" s="24">
        <f t="shared" ca="1" si="138"/>
        <v>3</v>
      </c>
      <c r="BK429" s="26" t="str">
        <f t="shared" ca="1" si="139"/>
        <v>3 Th,8 Bln,23 Hr</v>
      </c>
      <c r="BL429" s="4" t="str">
        <f>VLOOKUP(C429,[1]dbase!$C$3:$AW$827,38,FALSE)</f>
        <v>H</v>
      </c>
    </row>
    <row r="430" spans="1:64" x14ac:dyDescent="0.25">
      <c r="A430" s="24">
        <f t="shared" si="120"/>
        <v>427</v>
      </c>
      <c r="B430" s="31" t="s">
        <v>1918</v>
      </c>
      <c r="C430" s="24">
        <v>685268</v>
      </c>
      <c r="D430" s="24" t="s">
        <v>239</v>
      </c>
      <c r="E430" s="26">
        <v>25164</v>
      </c>
      <c r="F430" s="24" t="s">
        <v>65</v>
      </c>
      <c r="G430" s="24" t="s">
        <v>66</v>
      </c>
      <c r="H430" s="24" t="s">
        <v>133</v>
      </c>
      <c r="I430" s="24" t="s">
        <v>1919</v>
      </c>
      <c r="J430" s="27"/>
      <c r="K430" s="24"/>
      <c r="L430" s="24"/>
      <c r="M430" s="24" t="s">
        <v>109</v>
      </c>
      <c r="N430" s="24" t="s">
        <v>120</v>
      </c>
      <c r="O430" s="24"/>
      <c r="P430" s="24">
        <v>1988</v>
      </c>
      <c r="Q430" s="26">
        <v>34425</v>
      </c>
      <c r="R430" s="26">
        <v>34790</v>
      </c>
      <c r="S430" s="26" t="s">
        <v>90</v>
      </c>
      <c r="T430" s="28" t="s">
        <v>1920</v>
      </c>
      <c r="U430" s="28" t="s">
        <v>1920</v>
      </c>
      <c r="V430" s="26">
        <v>44136</v>
      </c>
      <c r="W430" s="28" t="s">
        <v>122</v>
      </c>
      <c r="X430" s="28" t="s">
        <v>123</v>
      </c>
      <c r="Y430" s="26" t="s">
        <v>78</v>
      </c>
      <c r="Z430" s="29">
        <v>4</v>
      </c>
      <c r="AA430" s="29">
        <v>4</v>
      </c>
      <c r="AB430" s="26">
        <v>44424</v>
      </c>
      <c r="AC430" s="30">
        <v>6900000</v>
      </c>
      <c r="AD430" s="30">
        <v>766667</v>
      </c>
      <c r="AE430" s="30">
        <v>330883.33333333302</v>
      </c>
      <c r="AF430" s="30">
        <v>-377770</v>
      </c>
      <c r="AG430" s="30">
        <f t="shared" si="121"/>
        <v>-46886.666666666977</v>
      </c>
      <c r="AH430" s="30">
        <v>2079770</v>
      </c>
      <c r="AI430" s="30">
        <f t="shared" si="122"/>
        <v>9699550.3333333321</v>
      </c>
      <c r="AJ430" s="30">
        <f t="shared" si="123"/>
        <v>5175000</v>
      </c>
      <c r="AK430" s="30">
        <f t="shared" si="124"/>
        <v>575000.25</v>
      </c>
      <c r="AL430" s="30">
        <f t="shared" si="125"/>
        <v>330883.33333333302</v>
      </c>
      <c r="AM430" s="30">
        <f t="shared" si="126"/>
        <v>-377770</v>
      </c>
      <c r="AN430" s="30">
        <f t="shared" si="127"/>
        <v>-46886.666666666977</v>
      </c>
      <c r="AO430" s="30">
        <f t="shared" si="128"/>
        <v>1039885</v>
      </c>
      <c r="AP430" s="30">
        <f t="shared" si="129"/>
        <v>6742998.583333333</v>
      </c>
      <c r="AQ430" s="30">
        <f t="shared" si="130"/>
        <v>0</v>
      </c>
      <c r="AR430" s="26" t="s">
        <v>79</v>
      </c>
      <c r="AS430" s="26" t="s">
        <v>80</v>
      </c>
      <c r="AT430" s="26"/>
      <c r="AU430" s="26" t="s">
        <v>80</v>
      </c>
      <c r="AV430" s="26" t="s">
        <v>124</v>
      </c>
      <c r="AW430" s="26" t="s">
        <v>80</v>
      </c>
      <c r="AX430" s="26" t="s">
        <v>83</v>
      </c>
      <c r="AY430" s="26" t="s">
        <v>83</v>
      </c>
      <c r="AZ430" s="26" t="s">
        <v>125</v>
      </c>
      <c r="BA430" s="26" t="s">
        <v>84</v>
      </c>
      <c r="BB430" s="26" t="s">
        <v>85</v>
      </c>
      <c r="BC430" s="26" t="str">
        <f t="shared" si="131"/>
        <v>C</v>
      </c>
      <c r="BD430" s="26" t="str">
        <f t="shared" ca="1" si="132"/>
        <v>54 Th,0 Bln,2 Hr</v>
      </c>
      <c r="BE430" s="29">
        <f t="shared" ca="1" si="133"/>
        <v>54</v>
      </c>
      <c r="BF430" s="29">
        <f t="shared" ca="1" si="134"/>
        <v>0</v>
      </c>
      <c r="BG430" s="29">
        <f t="shared" ca="1" si="135"/>
        <v>2</v>
      </c>
      <c r="BH430" s="26" t="str">
        <f t="shared" ca="1" si="136"/>
        <v>28 Th,7 Bln,23 Hr</v>
      </c>
      <c r="BI430" s="24">
        <f t="shared" ca="1" si="137"/>
        <v>28</v>
      </c>
      <c r="BJ430" s="24">
        <f t="shared" ca="1" si="138"/>
        <v>7</v>
      </c>
      <c r="BK430" s="26" t="str">
        <f t="shared" ca="1" si="139"/>
        <v>27 Th,7 Bln,23 Hr</v>
      </c>
      <c r="BL430" s="4" t="str">
        <f>VLOOKUP(C430,[1]dbase!$C$3:$AW$827,38,FALSE)</f>
        <v>-</v>
      </c>
    </row>
    <row r="431" spans="1:64" x14ac:dyDescent="0.25">
      <c r="A431" s="24">
        <f t="shared" si="120"/>
        <v>428</v>
      </c>
      <c r="B431" s="31" t="s">
        <v>1921</v>
      </c>
      <c r="C431" s="24">
        <v>815517</v>
      </c>
      <c r="D431" s="24" t="s">
        <v>500</v>
      </c>
      <c r="E431" s="26">
        <v>29631</v>
      </c>
      <c r="F431" s="24" t="s">
        <v>65</v>
      </c>
      <c r="G431" s="24" t="s">
        <v>66</v>
      </c>
      <c r="H431" s="24" t="s">
        <v>88</v>
      </c>
      <c r="I431" s="24" t="s">
        <v>1922</v>
      </c>
      <c r="J431" s="27"/>
      <c r="K431" s="24"/>
      <c r="L431" s="24"/>
      <c r="M431" s="24" t="s">
        <v>70</v>
      </c>
      <c r="N431" s="24" t="s">
        <v>463</v>
      </c>
      <c r="O431" s="24"/>
      <c r="P431" s="24">
        <v>2006</v>
      </c>
      <c r="Q431" s="26">
        <v>41229</v>
      </c>
      <c r="R431" s="26">
        <v>41321</v>
      </c>
      <c r="S431" s="26" t="s">
        <v>90</v>
      </c>
      <c r="T431" s="28" t="s">
        <v>1923</v>
      </c>
      <c r="U431" s="28" t="s">
        <v>1923</v>
      </c>
      <c r="V431" s="26">
        <v>44104</v>
      </c>
      <c r="W431" s="28" t="s">
        <v>1924</v>
      </c>
      <c r="X431" s="28" t="s">
        <v>655</v>
      </c>
      <c r="Y431" s="26" t="s">
        <v>103</v>
      </c>
      <c r="Z431" s="29">
        <v>6</v>
      </c>
      <c r="AA431" s="29">
        <v>2</v>
      </c>
      <c r="AB431" s="26">
        <v>44424</v>
      </c>
      <c r="AC431" s="30">
        <v>4900000</v>
      </c>
      <c r="AD431" s="30">
        <v>544444</v>
      </c>
      <c r="AE431" s="30">
        <v>743505.55555555597</v>
      </c>
      <c r="AF431" s="30">
        <v>152000</v>
      </c>
      <c r="AG431" s="30">
        <f t="shared" si="121"/>
        <v>895505.55555555597</v>
      </c>
      <c r="AH431" s="30">
        <v>0</v>
      </c>
      <c r="AI431" s="30">
        <f t="shared" si="122"/>
        <v>6339949.555555556</v>
      </c>
      <c r="AJ431" s="30">
        <f t="shared" si="123"/>
        <v>3675000</v>
      </c>
      <c r="AK431" s="30">
        <f t="shared" si="124"/>
        <v>408333</v>
      </c>
      <c r="AL431" s="30">
        <f t="shared" si="125"/>
        <v>743505.55555555597</v>
      </c>
      <c r="AM431" s="30">
        <f t="shared" si="126"/>
        <v>152000</v>
      </c>
      <c r="AN431" s="30">
        <f t="shared" si="127"/>
        <v>895505.55555555597</v>
      </c>
      <c r="AO431" s="30">
        <f t="shared" si="128"/>
        <v>0</v>
      </c>
      <c r="AP431" s="30">
        <f t="shared" si="129"/>
        <v>4978838.555555556</v>
      </c>
      <c r="AQ431" s="30">
        <f t="shared" si="130"/>
        <v>0</v>
      </c>
      <c r="AR431" s="26" t="s">
        <v>79</v>
      </c>
      <c r="AS431" s="26" t="s">
        <v>80</v>
      </c>
      <c r="AT431" s="26"/>
      <c r="AU431" s="26" t="s">
        <v>80</v>
      </c>
      <c r="AV431" s="26" t="s">
        <v>656</v>
      </c>
      <c r="AW431" s="26" t="s">
        <v>80</v>
      </c>
      <c r="AX431" s="26" t="s">
        <v>105</v>
      </c>
      <c r="AY431" s="26" t="s">
        <v>105</v>
      </c>
      <c r="AZ431" s="26" t="s">
        <v>80</v>
      </c>
      <c r="BA431" s="26" t="s">
        <v>84</v>
      </c>
      <c r="BB431" s="26" t="s">
        <v>106</v>
      </c>
      <c r="BC431" s="26" t="str">
        <f t="shared" si="131"/>
        <v>F</v>
      </c>
      <c r="BD431" s="26" t="str">
        <f t="shared" ca="1" si="132"/>
        <v>41 Th,9 Bln,10 Hr</v>
      </c>
      <c r="BE431" s="29">
        <f t="shared" ca="1" si="133"/>
        <v>41</v>
      </c>
      <c r="BF431" s="29">
        <f t="shared" ca="1" si="134"/>
        <v>9</v>
      </c>
      <c r="BG431" s="29">
        <f t="shared" ca="1" si="135"/>
        <v>10</v>
      </c>
      <c r="BH431" s="26" t="str">
        <f t="shared" ca="1" si="136"/>
        <v>10 Th,0 Bln,8 Hr</v>
      </c>
      <c r="BI431" s="24">
        <f t="shared" ca="1" si="137"/>
        <v>10</v>
      </c>
      <c r="BJ431" s="24">
        <f t="shared" ca="1" si="138"/>
        <v>0</v>
      </c>
      <c r="BK431" s="26" t="str">
        <f t="shared" ca="1" si="139"/>
        <v>9 Th,9 Bln,8 Hr</v>
      </c>
      <c r="BL431" s="4" t="str">
        <f>VLOOKUP(C431,[1]dbase!$C$3:$AW$827,38,FALSE)</f>
        <v>-</v>
      </c>
    </row>
    <row r="432" spans="1:64" x14ac:dyDescent="0.25">
      <c r="A432" s="24">
        <f t="shared" si="120"/>
        <v>429</v>
      </c>
      <c r="B432" s="31" t="s">
        <v>1925</v>
      </c>
      <c r="C432" s="24">
        <v>845596</v>
      </c>
      <c r="D432" s="24" t="s">
        <v>174</v>
      </c>
      <c r="E432" s="26">
        <v>30934</v>
      </c>
      <c r="F432" s="24" t="s">
        <v>65</v>
      </c>
      <c r="G432" s="24" t="s">
        <v>66</v>
      </c>
      <c r="H432" s="24" t="s">
        <v>150</v>
      </c>
      <c r="I432" s="24" t="s">
        <v>1926</v>
      </c>
      <c r="J432" s="27"/>
      <c r="K432" s="24"/>
      <c r="L432" s="24"/>
      <c r="M432" s="24" t="s">
        <v>70</v>
      </c>
      <c r="N432" s="24" t="s">
        <v>162</v>
      </c>
      <c r="O432" s="24"/>
      <c r="P432" s="24">
        <v>2006</v>
      </c>
      <c r="Q432" s="26">
        <v>41883</v>
      </c>
      <c r="R432" s="26">
        <v>42005</v>
      </c>
      <c r="S432" s="26" t="s">
        <v>90</v>
      </c>
      <c r="T432" s="28" t="s">
        <v>1927</v>
      </c>
      <c r="U432" s="28" t="s">
        <v>1927</v>
      </c>
      <c r="V432" s="26" t="s">
        <v>80</v>
      </c>
      <c r="W432" s="28" t="s">
        <v>334</v>
      </c>
      <c r="X432" s="28" t="s">
        <v>207</v>
      </c>
      <c r="Y432" s="26" t="s">
        <v>78</v>
      </c>
      <c r="Z432" s="29">
        <v>6</v>
      </c>
      <c r="AA432" s="29">
        <v>2</v>
      </c>
      <c r="AB432" s="26">
        <v>44424</v>
      </c>
      <c r="AC432" s="30">
        <v>4900000</v>
      </c>
      <c r="AD432" s="30">
        <v>544444</v>
      </c>
      <c r="AE432" s="30">
        <v>458655.55555555597</v>
      </c>
      <c r="AF432" s="30">
        <v>152000</v>
      </c>
      <c r="AG432" s="30">
        <f t="shared" si="121"/>
        <v>610655.55555555597</v>
      </c>
      <c r="AH432" s="30">
        <v>0</v>
      </c>
      <c r="AI432" s="30">
        <f t="shared" si="122"/>
        <v>6055099.555555556</v>
      </c>
      <c r="AJ432" s="30">
        <f t="shared" si="123"/>
        <v>2450000</v>
      </c>
      <c r="AK432" s="30">
        <f t="shared" si="124"/>
        <v>0</v>
      </c>
      <c r="AL432" s="30">
        <f t="shared" si="125"/>
        <v>0</v>
      </c>
      <c r="AM432" s="30">
        <f t="shared" si="126"/>
        <v>0</v>
      </c>
      <c r="AN432" s="30">
        <f t="shared" si="127"/>
        <v>0</v>
      </c>
      <c r="AO432" s="30">
        <f t="shared" si="128"/>
        <v>0</v>
      </c>
      <c r="AP432" s="30">
        <f t="shared" si="129"/>
        <v>2450000</v>
      </c>
      <c r="AQ432" s="30">
        <f t="shared" si="130"/>
        <v>1922100</v>
      </c>
      <c r="AR432" s="26" t="s">
        <v>79</v>
      </c>
      <c r="AS432" s="26" t="s">
        <v>114</v>
      </c>
      <c r="AT432" s="24" t="s">
        <v>172</v>
      </c>
      <c r="AU432" s="26">
        <v>44433</v>
      </c>
      <c r="AV432" s="26" t="s">
        <v>209</v>
      </c>
      <c r="AW432" s="26" t="s">
        <v>210</v>
      </c>
      <c r="AX432" s="26" t="s">
        <v>83</v>
      </c>
      <c r="AY432" s="26" t="s">
        <v>83</v>
      </c>
      <c r="AZ432" s="26" t="s">
        <v>80</v>
      </c>
      <c r="BA432" s="26" t="s">
        <v>84</v>
      </c>
      <c r="BB432" s="26" t="s">
        <v>106</v>
      </c>
      <c r="BC432" s="26" t="str">
        <f t="shared" si="131"/>
        <v>F</v>
      </c>
      <c r="BD432" s="26" t="str">
        <f t="shared" ca="1" si="132"/>
        <v>38 Th,2 Bln,15 Hr</v>
      </c>
      <c r="BE432" s="29">
        <f t="shared" ca="1" si="133"/>
        <v>38</v>
      </c>
      <c r="BF432" s="29">
        <f t="shared" ca="1" si="134"/>
        <v>2</v>
      </c>
      <c r="BG432" s="29">
        <f t="shared" ca="1" si="135"/>
        <v>15</v>
      </c>
      <c r="BH432" s="26" t="str">
        <f t="shared" ca="1" si="136"/>
        <v>8 Th,2 Bln,23 Hr</v>
      </c>
      <c r="BI432" s="24">
        <f t="shared" ca="1" si="137"/>
        <v>8</v>
      </c>
      <c r="BJ432" s="24">
        <f t="shared" ca="1" si="138"/>
        <v>2</v>
      </c>
      <c r="BK432" s="26" t="str">
        <f t="shared" ca="1" si="139"/>
        <v>7 Th,10 Bln,23 Hr</v>
      </c>
      <c r="BL432" s="4" t="str">
        <f>VLOOKUP(C432,[1]dbase!$C$3:$AW$827,38,FALSE)</f>
        <v>H</v>
      </c>
    </row>
    <row r="433" spans="1:64" x14ac:dyDescent="0.25">
      <c r="A433" s="24">
        <f t="shared" si="120"/>
        <v>430</v>
      </c>
      <c r="B433" s="31" t="s">
        <v>1928</v>
      </c>
      <c r="C433" s="24">
        <v>705327</v>
      </c>
      <c r="D433" s="24" t="s">
        <v>87</v>
      </c>
      <c r="E433" s="26">
        <v>25784</v>
      </c>
      <c r="F433" s="24" t="s">
        <v>65</v>
      </c>
      <c r="G433" s="24" t="s">
        <v>66</v>
      </c>
      <c r="H433" s="24" t="s">
        <v>133</v>
      </c>
      <c r="I433" s="24" t="s">
        <v>1929</v>
      </c>
      <c r="J433" s="27"/>
      <c r="K433" s="24"/>
      <c r="L433" s="24"/>
      <c r="M433" s="24" t="s">
        <v>109</v>
      </c>
      <c r="N433" s="24" t="s">
        <v>120</v>
      </c>
      <c r="O433" s="24"/>
      <c r="P433" s="24" t="s">
        <v>1930</v>
      </c>
      <c r="Q433" s="26">
        <v>34827</v>
      </c>
      <c r="R433" s="26">
        <v>34827</v>
      </c>
      <c r="S433" s="26" t="s">
        <v>90</v>
      </c>
      <c r="T433" s="28" t="s">
        <v>575</v>
      </c>
      <c r="U433" s="28" t="s">
        <v>575</v>
      </c>
      <c r="V433" s="26">
        <v>44571</v>
      </c>
      <c r="W433" s="28" t="s">
        <v>495</v>
      </c>
      <c r="X433" s="28" t="s">
        <v>113</v>
      </c>
      <c r="Y433" s="26" t="s">
        <v>78</v>
      </c>
      <c r="Z433" s="29">
        <v>5</v>
      </c>
      <c r="AA433" s="29">
        <v>4</v>
      </c>
      <c r="AB433" s="26">
        <v>44424</v>
      </c>
      <c r="AC433" s="30">
        <v>6900000</v>
      </c>
      <c r="AD433" s="30">
        <v>766667</v>
      </c>
      <c r="AE433" s="30">
        <v>-86767</v>
      </c>
      <c r="AF433" s="30">
        <v>-302216</v>
      </c>
      <c r="AG433" s="30">
        <f t="shared" si="121"/>
        <v>-388983</v>
      </c>
      <c r="AH433" s="30">
        <v>0</v>
      </c>
      <c r="AI433" s="30">
        <f t="shared" si="122"/>
        <v>7277684</v>
      </c>
      <c r="AJ433" s="30">
        <f t="shared" si="123"/>
        <v>3450000</v>
      </c>
      <c r="AK433" s="30">
        <f t="shared" si="124"/>
        <v>0</v>
      </c>
      <c r="AL433" s="30">
        <f t="shared" si="125"/>
        <v>0</v>
      </c>
      <c r="AM433" s="30">
        <f t="shared" si="126"/>
        <v>0</v>
      </c>
      <c r="AN433" s="30">
        <f t="shared" si="127"/>
        <v>0</v>
      </c>
      <c r="AO433" s="30">
        <f t="shared" si="128"/>
        <v>0</v>
      </c>
      <c r="AP433" s="30">
        <f t="shared" si="129"/>
        <v>3450000</v>
      </c>
      <c r="AQ433" s="30">
        <f t="shared" si="130"/>
        <v>922100</v>
      </c>
      <c r="AR433" s="26" t="s">
        <v>79</v>
      </c>
      <c r="AS433" s="26" t="s">
        <v>114</v>
      </c>
      <c r="AT433" s="26" t="s">
        <v>115</v>
      </c>
      <c r="AU433" s="26">
        <v>44562</v>
      </c>
      <c r="AV433" s="26" t="s">
        <v>116</v>
      </c>
      <c r="AW433" s="26" t="s">
        <v>210</v>
      </c>
      <c r="AX433" s="26" t="s">
        <v>83</v>
      </c>
      <c r="AY433" s="26" t="s">
        <v>83</v>
      </c>
      <c r="AZ433" s="26" t="s">
        <v>80</v>
      </c>
      <c r="BA433" s="26" t="s">
        <v>84</v>
      </c>
      <c r="BB433" s="26" t="s">
        <v>85</v>
      </c>
      <c r="BC433" s="26" t="str">
        <f t="shared" si="131"/>
        <v>C</v>
      </c>
      <c r="BD433" s="26" t="str">
        <f t="shared" ca="1" si="132"/>
        <v>52 Th,3 Bln,20 Hr</v>
      </c>
      <c r="BE433" s="29">
        <f t="shared" ca="1" si="133"/>
        <v>52</v>
      </c>
      <c r="BF433" s="29">
        <f t="shared" ca="1" si="134"/>
        <v>3</v>
      </c>
      <c r="BG433" s="29">
        <f t="shared" ca="1" si="135"/>
        <v>20</v>
      </c>
      <c r="BH433" s="26" t="str">
        <f t="shared" ca="1" si="136"/>
        <v>27 Th,6 Bln,16 Hr</v>
      </c>
      <c r="BI433" s="24">
        <f t="shared" ca="1" si="137"/>
        <v>27</v>
      </c>
      <c r="BJ433" s="24">
        <f t="shared" ca="1" si="138"/>
        <v>6</v>
      </c>
      <c r="BK433" s="26" t="str">
        <f t="shared" ca="1" si="139"/>
        <v>27 Th,6 Bln,16 Hr</v>
      </c>
      <c r="BL433" s="4" t="str">
        <f>VLOOKUP(C433,[1]dbase!$C$3:$AW$827,38,FALSE)</f>
        <v>H</v>
      </c>
    </row>
    <row r="434" spans="1:64" x14ac:dyDescent="0.25">
      <c r="A434" s="24">
        <f t="shared" si="120"/>
        <v>431</v>
      </c>
      <c r="B434" s="31" t="s">
        <v>1931</v>
      </c>
      <c r="C434" s="24">
        <v>686036</v>
      </c>
      <c r="D434" s="24" t="s">
        <v>244</v>
      </c>
      <c r="E434" s="26">
        <v>24870</v>
      </c>
      <c r="F434" s="24" t="s">
        <v>65</v>
      </c>
      <c r="G434" s="24" t="s">
        <v>66</v>
      </c>
      <c r="H434" s="24" t="s">
        <v>133</v>
      </c>
      <c r="I434" s="24" t="s">
        <v>1932</v>
      </c>
      <c r="J434" s="27" t="s">
        <v>1933</v>
      </c>
      <c r="K434" s="24"/>
      <c r="L434" s="24"/>
      <c r="M434" s="24" t="s">
        <v>109</v>
      </c>
      <c r="N434" s="24" t="s">
        <v>301</v>
      </c>
      <c r="O434" s="24"/>
      <c r="P434" s="24" t="s">
        <v>80</v>
      </c>
      <c r="Q434" s="26">
        <v>43374</v>
      </c>
      <c r="R434" s="26">
        <v>43374</v>
      </c>
      <c r="S434" s="26" t="s">
        <v>90</v>
      </c>
      <c r="T434" s="28" t="s">
        <v>470</v>
      </c>
      <c r="U434" s="28" t="s">
        <v>470</v>
      </c>
      <c r="V434" s="26">
        <v>44105</v>
      </c>
      <c r="W434" s="28" t="s">
        <v>139</v>
      </c>
      <c r="X434" s="28" t="s">
        <v>140</v>
      </c>
      <c r="Y434" s="26" t="s">
        <v>78</v>
      </c>
      <c r="Z434" s="29">
        <v>6</v>
      </c>
      <c r="AA434" s="29">
        <v>2</v>
      </c>
      <c r="AB434" s="26">
        <v>44424</v>
      </c>
      <c r="AC434" s="30">
        <v>4900000</v>
      </c>
      <c r="AD434" s="30">
        <v>544444</v>
      </c>
      <c r="AE434" s="30">
        <v>0</v>
      </c>
      <c r="AF434" s="30">
        <v>1538448.805555556</v>
      </c>
      <c r="AG434" s="30">
        <f t="shared" si="121"/>
        <v>1538448.805555556</v>
      </c>
      <c r="AH434" s="30">
        <v>0</v>
      </c>
      <c r="AI434" s="30">
        <f t="shared" si="122"/>
        <v>6982892.805555556</v>
      </c>
      <c r="AJ434" s="30">
        <f t="shared" si="123"/>
        <v>3675000</v>
      </c>
      <c r="AK434" s="30">
        <f t="shared" si="124"/>
        <v>408333</v>
      </c>
      <c r="AL434" s="30">
        <f t="shared" si="125"/>
        <v>0</v>
      </c>
      <c r="AM434" s="30">
        <f t="shared" si="126"/>
        <v>1538448.805555556</v>
      </c>
      <c r="AN434" s="30">
        <f t="shared" si="127"/>
        <v>1538448.805555556</v>
      </c>
      <c r="AO434" s="30">
        <f t="shared" si="128"/>
        <v>0</v>
      </c>
      <c r="AP434" s="30">
        <f t="shared" si="129"/>
        <v>5621781.805555556</v>
      </c>
      <c r="AQ434" s="30">
        <f t="shared" si="130"/>
        <v>0</v>
      </c>
      <c r="AR434" s="26" t="s">
        <v>79</v>
      </c>
      <c r="AS434" s="26" t="s">
        <v>80</v>
      </c>
      <c r="AT434" s="26"/>
      <c r="AU434" s="26" t="s">
        <v>80</v>
      </c>
      <c r="AV434" s="26" t="s">
        <v>141</v>
      </c>
      <c r="AW434" s="26" t="s">
        <v>80</v>
      </c>
      <c r="AX434" s="26" t="s">
        <v>82</v>
      </c>
      <c r="AY434" s="26" t="s">
        <v>82</v>
      </c>
      <c r="AZ434" s="26" t="s">
        <v>80</v>
      </c>
      <c r="BA434" s="26" t="s">
        <v>84</v>
      </c>
      <c r="BB434" s="26" t="s">
        <v>85</v>
      </c>
      <c r="BC434" s="26" t="str">
        <f t="shared" si="131"/>
        <v>C</v>
      </c>
      <c r="BD434" s="26" t="str">
        <f t="shared" ca="1" si="132"/>
        <v>54 Th,9 Bln,22 Hr</v>
      </c>
      <c r="BE434" s="29">
        <f t="shared" ca="1" si="133"/>
        <v>54</v>
      </c>
      <c r="BF434" s="29">
        <f t="shared" ca="1" si="134"/>
        <v>9</v>
      </c>
      <c r="BG434" s="29">
        <f t="shared" ca="1" si="135"/>
        <v>22</v>
      </c>
      <c r="BH434" s="26" t="str">
        <f t="shared" ca="1" si="136"/>
        <v>4 Th,1 Bln,23 Hr</v>
      </c>
      <c r="BI434" s="24">
        <f t="shared" ca="1" si="137"/>
        <v>4</v>
      </c>
      <c r="BJ434" s="24">
        <f t="shared" ca="1" si="138"/>
        <v>1</v>
      </c>
      <c r="BK434" s="26" t="str">
        <f t="shared" ca="1" si="139"/>
        <v>4 Th,1 Bln,23 Hr</v>
      </c>
      <c r="BL434" s="4" t="str">
        <f>VLOOKUP(C434,[1]dbase!$C$3:$AW$827,38,FALSE)</f>
        <v>-</v>
      </c>
    </row>
    <row r="435" spans="1:64" x14ac:dyDescent="0.25">
      <c r="A435" s="24">
        <f t="shared" si="120"/>
        <v>432</v>
      </c>
      <c r="B435" s="31" t="s">
        <v>1934</v>
      </c>
      <c r="C435" s="24">
        <v>765929</v>
      </c>
      <c r="D435" s="24" t="s">
        <v>597</v>
      </c>
      <c r="E435" s="26">
        <v>28098</v>
      </c>
      <c r="F435" s="24" t="s">
        <v>65</v>
      </c>
      <c r="G435" s="24" t="s">
        <v>66</v>
      </c>
      <c r="H435" s="24" t="s">
        <v>133</v>
      </c>
      <c r="I435" s="24" t="s">
        <v>1935</v>
      </c>
      <c r="J435" s="27" t="s">
        <v>1936</v>
      </c>
      <c r="K435" s="24"/>
      <c r="L435" s="24"/>
      <c r="M435" s="24" t="s">
        <v>109</v>
      </c>
      <c r="N435" s="24" t="s">
        <v>301</v>
      </c>
      <c r="O435" s="24"/>
      <c r="P435" s="24" t="s">
        <v>80</v>
      </c>
      <c r="Q435" s="26">
        <v>43374</v>
      </c>
      <c r="R435" s="26">
        <v>43374</v>
      </c>
      <c r="S435" s="26" t="s">
        <v>90</v>
      </c>
      <c r="T435" s="28" t="s">
        <v>1937</v>
      </c>
      <c r="U435" s="28" t="s">
        <v>1937</v>
      </c>
      <c r="V435" s="26">
        <v>44105</v>
      </c>
      <c r="W435" s="28" t="s">
        <v>303</v>
      </c>
      <c r="X435" s="28" t="s">
        <v>140</v>
      </c>
      <c r="Y435" s="26" t="s">
        <v>78</v>
      </c>
      <c r="Z435" s="29">
        <v>6</v>
      </c>
      <c r="AA435" s="29">
        <v>1</v>
      </c>
      <c r="AB435" s="26">
        <v>44424</v>
      </c>
      <c r="AC435" s="30">
        <v>4500000</v>
      </c>
      <c r="AD435" s="30">
        <v>500000</v>
      </c>
      <c r="AE435" s="30">
        <v>0</v>
      </c>
      <c r="AF435" s="30">
        <v>253100</v>
      </c>
      <c r="AG435" s="30">
        <f t="shared" si="121"/>
        <v>253100</v>
      </c>
      <c r="AH435" s="30">
        <v>0</v>
      </c>
      <c r="AI435" s="30">
        <f t="shared" si="122"/>
        <v>5253100</v>
      </c>
      <c r="AJ435" s="30">
        <f t="shared" si="123"/>
        <v>3375000</v>
      </c>
      <c r="AK435" s="30">
        <f t="shared" si="124"/>
        <v>375000</v>
      </c>
      <c r="AL435" s="30">
        <f t="shared" si="125"/>
        <v>0</v>
      </c>
      <c r="AM435" s="30">
        <f t="shared" si="126"/>
        <v>253100</v>
      </c>
      <c r="AN435" s="30">
        <f t="shared" si="127"/>
        <v>253100</v>
      </c>
      <c r="AO435" s="30">
        <f t="shared" si="128"/>
        <v>0</v>
      </c>
      <c r="AP435" s="30">
        <f t="shared" si="129"/>
        <v>4003100</v>
      </c>
      <c r="AQ435" s="30">
        <f t="shared" si="130"/>
        <v>369000</v>
      </c>
      <c r="AR435" s="26" t="s">
        <v>79</v>
      </c>
      <c r="AS435" s="26" t="s">
        <v>80</v>
      </c>
      <c r="AT435" s="26"/>
      <c r="AU435" s="26" t="s">
        <v>80</v>
      </c>
      <c r="AV435" s="26" t="s">
        <v>141</v>
      </c>
      <c r="AW435" s="26" t="s">
        <v>80</v>
      </c>
      <c r="AX435" s="26" t="s">
        <v>82</v>
      </c>
      <c r="AY435" s="26" t="s">
        <v>82</v>
      </c>
      <c r="AZ435" s="26" t="s">
        <v>80</v>
      </c>
      <c r="BA435" s="26" t="s">
        <v>84</v>
      </c>
      <c r="BB435" s="26" t="s">
        <v>85</v>
      </c>
      <c r="BC435" s="26" t="str">
        <f t="shared" si="131"/>
        <v>C</v>
      </c>
      <c r="BD435" s="26" t="str">
        <f t="shared" ca="1" si="132"/>
        <v>45 Th,11 Bln,20 Hr</v>
      </c>
      <c r="BE435" s="29">
        <f t="shared" ca="1" si="133"/>
        <v>45</v>
      </c>
      <c r="BF435" s="29">
        <f t="shared" ca="1" si="134"/>
        <v>11</v>
      </c>
      <c r="BG435" s="29">
        <f t="shared" ca="1" si="135"/>
        <v>20</v>
      </c>
      <c r="BH435" s="26" t="str">
        <f t="shared" ca="1" si="136"/>
        <v>4 Th,1 Bln,23 Hr</v>
      </c>
      <c r="BI435" s="24">
        <f t="shared" ca="1" si="137"/>
        <v>4</v>
      </c>
      <c r="BJ435" s="24">
        <f t="shared" ca="1" si="138"/>
        <v>1</v>
      </c>
      <c r="BK435" s="26" t="str">
        <f t="shared" ca="1" si="139"/>
        <v>4 Th,1 Bln,23 Hr</v>
      </c>
      <c r="BL435" s="4" t="str">
        <f>VLOOKUP(C435,[1]dbase!$C$3:$AW$827,38,FALSE)</f>
        <v>-</v>
      </c>
    </row>
    <row r="436" spans="1:64" x14ac:dyDescent="0.25">
      <c r="A436" s="24">
        <f t="shared" si="120"/>
        <v>433</v>
      </c>
      <c r="B436" s="31" t="s">
        <v>1938</v>
      </c>
      <c r="C436" s="24">
        <v>674907</v>
      </c>
      <c r="D436" s="24" t="s">
        <v>127</v>
      </c>
      <c r="E436" s="26">
        <v>24663</v>
      </c>
      <c r="F436" s="24" t="s">
        <v>65</v>
      </c>
      <c r="G436" s="24" t="s">
        <v>66</v>
      </c>
      <c r="H436" s="24" t="s">
        <v>88</v>
      </c>
      <c r="I436" s="24" t="s">
        <v>1939</v>
      </c>
      <c r="J436" s="27" t="s">
        <v>1940</v>
      </c>
      <c r="K436" s="24" t="s">
        <v>1941</v>
      </c>
      <c r="L436" s="24"/>
      <c r="M436" s="24" t="s">
        <v>109</v>
      </c>
      <c r="N436" s="24" t="s">
        <v>1843</v>
      </c>
      <c r="O436" s="24"/>
      <c r="P436" s="24">
        <v>1986</v>
      </c>
      <c r="Q436" s="26">
        <v>32721</v>
      </c>
      <c r="R436" s="26">
        <v>33604</v>
      </c>
      <c r="S436" s="26" t="s">
        <v>90</v>
      </c>
      <c r="T436" s="28" t="s">
        <v>1942</v>
      </c>
      <c r="U436" s="28" t="s">
        <v>1942</v>
      </c>
      <c r="V436" s="26">
        <v>44104</v>
      </c>
      <c r="W436" s="28" t="s">
        <v>1154</v>
      </c>
      <c r="X436" s="28" t="s">
        <v>272</v>
      </c>
      <c r="Y436" s="26" t="s">
        <v>103</v>
      </c>
      <c r="Z436" s="29">
        <v>4</v>
      </c>
      <c r="AA436" s="29">
        <v>4</v>
      </c>
      <c r="AB436" s="26">
        <v>44424</v>
      </c>
      <c r="AC436" s="30">
        <v>6900000</v>
      </c>
      <c r="AD436" s="30">
        <v>766667</v>
      </c>
      <c r="AE436" s="30">
        <v>594883.33333333302</v>
      </c>
      <c r="AF436" s="30">
        <v>-5365.0000000002328</v>
      </c>
      <c r="AG436" s="30">
        <f t="shared" si="121"/>
        <v>589518.33333333279</v>
      </c>
      <c r="AH436" s="30">
        <v>1707365.0000000002</v>
      </c>
      <c r="AI436" s="30">
        <f t="shared" si="122"/>
        <v>9963550.333333334</v>
      </c>
      <c r="AJ436" s="30">
        <f t="shared" si="123"/>
        <v>3450000</v>
      </c>
      <c r="AK436" s="30">
        <f t="shared" si="124"/>
        <v>0</v>
      </c>
      <c r="AL436" s="30">
        <f t="shared" si="125"/>
        <v>0</v>
      </c>
      <c r="AM436" s="30">
        <f t="shared" si="126"/>
        <v>0</v>
      </c>
      <c r="AN436" s="30">
        <f t="shared" si="127"/>
        <v>0</v>
      </c>
      <c r="AO436" s="30">
        <f t="shared" si="128"/>
        <v>0</v>
      </c>
      <c r="AP436" s="30">
        <f t="shared" si="129"/>
        <v>3450000</v>
      </c>
      <c r="AQ436" s="30">
        <f t="shared" si="130"/>
        <v>922100</v>
      </c>
      <c r="AR436" s="26" t="s">
        <v>79</v>
      </c>
      <c r="AS436" s="32" t="s">
        <v>114</v>
      </c>
      <c r="AT436" s="32" t="s">
        <v>156</v>
      </c>
      <c r="AU436" s="32">
        <v>44743</v>
      </c>
      <c r="AV436" s="26" t="s">
        <v>273</v>
      </c>
      <c r="AW436" s="26" t="s">
        <v>80</v>
      </c>
      <c r="AX436" s="26" t="s">
        <v>105</v>
      </c>
      <c r="AY436" s="26" t="s">
        <v>105</v>
      </c>
      <c r="AZ436" s="26" t="s">
        <v>80</v>
      </c>
      <c r="BA436" s="26" t="s">
        <v>84</v>
      </c>
      <c r="BB436" s="26" t="s">
        <v>85</v>
      </c>
      <c r="BC436" s="26" t="str">
        <f t="shared" si="131"/>
        <v>C</v>
      </c>
      <c r="BD436" s="26" t="str">
        <f t="shared" ca="1" si="132"/>
        <v>55 Th,4 Bln,14 Hr</v>
      </c>
      <c r="BE436" s="29">
        <f t="shared" ca="1" si="133"/>
        <v>55</v>
      </c>
      <c r="BF436" s="29">
        <f t="shared" ca="1" si="134"/>
        <v>4</v>
      </c>
      <c r="BG436" s="29">
        <f t="shared" ca="1" si="135"/>
        <v>14</v>
      </c>
      <c r="BH436" s="26" t="str">
        <f t="shared" ca="1" si="136"/>
        <v>33 Th,3 Bln,23 Hr</v>
      </c>
      <c r="BI436" s="24">
        <f t="shared" ca="1" si="137"/>
        <v>33</v>
      </c>
      <c r="BJ436" s="24">
        <f t="shared" ca="1" si="138"/>
        <v>3</v>
      </c>
      <c r="BK436" s="26" t="str">
        <f t="shared" ca="1" si="139"/>
        <v>30 Th,10 Bln,23 Hr</v>
      </c>
      <c r="BL436" s="4" t="str">
        <f>VLOOKUP(C436,[1]dbase!$C$3:$AW$827,38,FALSE)</f>
        <v>H</v>
      </c>
    </row>
    <row r="437" spans="1:64" x14ac:dyDescent="0.25">
      <c r="A437" s="24">
        <f t="shared" si="120"/>
        <v>434</v>
      </c>
      <c r="B437" s="31" t="s">
        <v>1943</v>
      </c>
      <c r="C437" s="24">
        <v>684475</v>
      </c>
      <c r="D437" s="24" t="s">
        <v>354</v>
      </c>
      <c r="E437" s="26">
        <v>24838</v>
      </c>
      <c r="F437" s="24" t="s">
        <v>65</v>
      </c>
      <c r="G437" s="24" t="s">
        <v>66</v>
      </c>
      <c r="H437" s="24" t="s">
        <v>133</v>
      </c>
      <c r="I437" s="24" t="s">
        <v>1944</v>
      </c>
      <c r="J437" s="27"/>
      <c r="K437" s="24"/>
      <c r="L437" s="24"/>
      <c r="M437" s="24" t="s">
        <v>109</v>
      </c>
      <c r="N437" s="24" t="s">
        <v>120</v>
      </c>
      <c r="O437" s="24"/>
      <c r="P437" s="24">
        <v>1988</v>
      </c>
      <c r="Q437" s="26">
        <v>32503</v>
      </c>
      <c r="R437" s="26">
        <v>32868</v>
      </c>
      <c r="S437" s="26" t="s">
        <v>90</v>
      </c>
      <c r="T437" s="28" t="s">
        <v>1945</v>
      </c>
      <c r="U437" s="28" t="s">
        <v>1945</v>
      </c>
      <c r="V437" s="26" t="s">
        <v>80</v>
      </c>
      <c r="W437" s="28" t="s">
        <v>122</v>
      </c>
      <c r="X437" s="28" t="s">
        <v>123</v>
      </c>
      <c r="Y437" s="26" t="s">
        <v>78</v>
      </c>
      <c r="Z437" s="29">
        <v>4</v>
      </c>
      <c r="AA437" s="29">
        <v>4</v>
      </c>
      <c r="AB437" s="26">
        <v>44424</v>
      </c>
      <c r="AC437" s="30">
        <v>6900000</v>
      </c>
      <c r="AD437" s="30">
        <v>766667</v>
      </c>
      <c r="AE437" s="30">
        <v>594883.33333333302</v>
      </c>
      <c r="AF437" s="30">
        <v>-377770</v>
      </c>
      <c r="AG437" s="30">
        <f t="shared" si="121"/>
        <v>217113.33333333302</v>
      </c>
      <c r="AH437" s="30">
        <v>2079770</v>
      </c>
      <c r="AI437" s="30">
        <f t="shared" si="122"/>
        <v>9963550.3333333321</v>
      </c>
      <c r="AJ437" s="30">
        <f t="shared" si="123"/>
        <v>5175000</v>
      </c>
      <c r="AK437" s="30">
        <f t="shared" si="124"/>
        <v>575000.25</v>
      </c>
      <c r="AL437" s="30">
        <f t="shared" si="125"/>
        <v>594883.33333333302</v>
      </c>
      <c r="AM437" s="30">
        <f t="shared" si="126"/>
        <v>-377770</v>
      </c>
      <c r="AN437" s="30">
        <f t="shared" si="127"/>
        <v>217113.33333333302</v>
      </c>
      <c r="AO437" s="30">
        <f t="shared" si="128"/>
        <v>1039885</v>
      </c>
      <c r="AP437" s="30">
        <f t="shared" si="129"/>
        <v>7006998.583333333</v>
      </c>
      <c r="AQ437" s="30">
        <f t="shared" si="130"/>
        <v>0</v>
      </c>
      <c r="AR437" s="26" t="s">
        <v>79</v>
      </c>
      <c r="AS437" s="26" t="s">
        <v>80</v>
      </c>
      <c r="AT437" s="26"/>
      <c r="AU437" s="26" t="s">
        <v>80</v>
      </c>
      <c r="AV437" s="26" t="s">
        <v>124</v>
      </c>
      <c r="AW437" s="26" t="s">
        <v>80</v>
      </c>
      <c r="AX437" s="26" t="s">
        <v>83</v>
      </c>
      <c r="AY437" s="26" t="s">
        <v>83</v>
      </c>
      <c r="AZ437" s="26" t="s">
        <v>125</v>
      </c>
      <c r="BA437" s="26" t="s">
        <v>84</v>
      </c>
      <c r="BB437" s="26" t="s">
        <v>85</v>
      </c>
      <c r="BC437" s="26" t="str">
        <f t="shared" si="131"/>
        <v>C</v>
      </c>
      <c r="BD437" s="26" t="str">
        <f t="shared" ca="1" si="132"/>
        <v>54 Th,10 Bln,23 Hr</v>
      </c>
      <c r="BE437" s="29">
        <f t="shared" ca="1" si="133"/>
        <v>54</v>
      </c>
      <c r="BF437" s="29">
        <f t="shared" ca="1" si="134"/>
        <v>10</v>
      </c>
      <c r="BG437" s="29">
        <f t="shared" ca="1" si="135"/>
        <v>23</v>
      </c>
      <c r="BH437" s="26" t="str">
        <f t="shared" ca="1" si="136"/>
        <v>33 Th,10 Bln,29 Hr</v>
      </c>
      <c r="BI437" s="24">
        <f t="shared" ca="1" si="137"/>
        <v>33</v>
      </c>
      <c r="BJ437" s="24">
        <f t="shared" ca="1" si="138"/>
        <v>10</v>
      </c>
      <c r="BK437" s="26" t="str">
        <f t="shared" ca="1" si="139"/>
        <v>32 Th,10 Bln,29 Hr</v>
      </c>
      <c r="BL437" s="4" t="str">
        <f>VLOOKUP(C437,[1]dbase!$C$3:$AW$827,38,FALSE)</f>
        <v>-</v>
      </c>
    </row>
    <row r="438" spans="1:64" x14ac:dyDescent="0.25">
      <c r="A438" s="24">
        <f t="shared" si="120"/>
        <v>435</v>
      </c>
      <c r="B438" s="31" t="s">
        <v>1946</v>
      </c>
      <c r="C438" s="24">
        <v>705996</v>
      </c>
      <c r="D438" s="24" t="s">
        <v>1537</v>
      </c>
      <c r="E438" s="26">
        <v>25914</v>
      </c>
      <c r="F438" s="24" t="s">
        <v>65</v>
      </c>
      <c r="G438" s="24" t="s">
        <v>66</v>
      </c>
      <c r="H438" s="24" t="s">
        <v>88</v>
      </c>
      <c r="I438" s="24" t="s">
        <v>1947</v>
      </c>
      <c r="J438" s="27" t="s">
        <v>1948</v>
      </c>
      <c r="K438" s="24"/>
      <c r="L438" s="24"/>
      <c r="M438" s="24" t="s">
        <v>109</v>
      </c>
      <c r="N438" s="24" t="s">
        <v>80</v>
      </c>
      <c r="O438" s="24"/>
      <c r="P438" s="24" t="s">
        <v>80</v>
      </c>
      <c r="Q438" s="26">
        <v>43374</v>
      </c>
      <c r="R438" s="26">
        <v>43374</v>
      </c>
      <c r="S438" s="26" t="s">
        <v>90</v>
      </c>
      <c r="T438" s="28" t="s">
        <v>289</v>
      </c>
      <c r="U438" s="28" t="s">
        <v>289</v>
      </c>
      <c r="V438" s="26">
        <v>44105</v>
      </c>
      <c r="W438" s="28" t="s">
        <v>139</v>
      </c>
      <c r="X438" s="28" t="s">
        <v>140</v>
      </c>
      <c r="Y438" s="26" t="s">
        <v>78</v>
      </c>
      <c r="Z438" s="29">
        <v>6</v>
      </c>
      <c r="AA438" s="29">
        <v>1</v>
      </c>
      <c r="AB438" s="26">
        <v>44424</v>
      </c>
      <c r="AC438" s="30">
        <v>4500000</v>
      </c>
      <c r="AD438" s="30">
        <v>500000</v>
      </c>
      <c r="AE438" s="30">
        <v>0</v>
      </c>
      <c r="AF438" s="30">
        <v>592600</v>
      </c>
      <c r="AG438" s="30">
        <f t="shared" si="121"/>
        <v>592600</v>
      </c>
      <c r="AH438" s="30">
        <v>0</v>
      </c>
      <c r="AI438" s="30">
        <f t="shared" si="122"/>
        <v>5592600</v>
      </c>
      <c r="AJ438" s="30">
        <f t="shared" si="123"/>
        <v>3375000</v>
      </c>
      <c r="AK438" s="30">
        <f t="shared" si="124"/>
        <v>375000</v>
      </c>
      <c r="AL438" s="30">
        <f t="shared" si="125"/>
        <v>0</v>
      </c>
      <c r="AM438" s="30">
        <f t="shared" si="126"/>
        <v>592600</v>
      </c>
      <c r="AN438" s="30">
        <f t="shared" si="127"/>
        <v>592600</v>
      </c>
      <c r="AO438" s="30">
        <f t="shared" si="128"/>
        <v>0</v>
      </c>
      <c r="AP438" s="30">
        <f t="shared" si="129"/>
        <v>4342600</v>
      </c>
      <c r="AQ438" s="30">
        <f t="shared" si="130"/>
        <v>29500</v>
      </c>
      <c r="AR438" s="26" t="s">
        <v>79</v>
      </c>
      <c r="AS438" s="26" t="s">
        <v>80</v>
      </c>
      <c r="AT438" s="26"/>
      <c r="AU438" s="26" t="s">
        <v>80</v>
      </c>
      <c r="AV438" s="26" t="s">
        <v>141</v>
      </c>
      <c r="AW438" s="26" t="s">
        <v>80</v>
      </c>
      <c r="AX438" s="26" t="s">
        <v>82</v>
      </c>
      <c r="AY438" s="26" t="s">
        <v>82</v>
      </c>
      <c r="AZ438" s="26" t="s">
        <v>80</v>
      </c>
      <c r="BA438" s="26" t="s">
        <v>84</v>
      </c>
      <c r="BB438" s="26" t="s">
        <v>85</v>
      </c>
      <c r="BC438" s="26" t="str">
        <f t="shared" si="131"/>
        <v>C</v>
      </c>
      <c r="BD438" s="26" t="str">
        <f t="shared" ca="1" si="132"/>
        <v>51 Th,11 Bln,12 Hr</v>
      </c>
      <c r="BE438" s="29">
        <f t="shared" ca="1" si="133"/>
        <v>51</v>
      </c>
      <c r="BF438" s="29">
        <f t="shared" ca="1" si="134"/>
        <v>11</v>
      </c>
      <c r="BG438" s="29">
        <f t="shared" ca="1" si="135"/>
        <v>12</v>
      </c>
      <c r="BH438" s="26" t="str">
        <f t="shared" ca="1" si="136"/>
        <v>4 Th,1 Bln,23 Hr</v>
      </c>
      <c r="BI438" s="24">
        <f t="shared" ca="1" si="137"/>
        <v>4</v>
      </c>
      <c r="BJ438" s="24">
        <f t="shared" ca="1" si="138"/>
        <v>1</v>
      </c>
      <c r="BK438" s="26" t="str">
        <f t="shared" ca="1" si="139"/>
        <v>4 Th,1 Bln,23 Hr</v>
      </c>
      <c r="BL438" s="4" t="str">
        <f>VLOOKUP(C438,[1]dbase!$C$3:$AW$827,38,FALSE)</f>
        <v>-</v>
      </c>
    </row>
    <row r="439" spans="1:64" x14ac:dyDescent="0.25">
      <c r="A439" s="24">
        <f t="shared" si="120"/>
        <v>436</v>
      </c>
      <c r="B439" s="31" t="s">
        <v>1949</v>
      </c>
      <c r="C439" s="24">
        <v>795635</v>
      </c>
      <c r="D439" s="24" t="s">
        <v>1950</v>
      </c>
      <c r="E439" s="26">
        <v>29144</v>
      </c>
      <c r="F439" s="24" t="s">
        <v>65</v>
      </c>
      <c r="G439" s="24" t="s">
        <v>66</v>
      </c>
      <c r="H439" s="24" t="s">
        <v>228</v>
      </c>
      <c r="I439" s="24" t="s">
        <v>1951</v>
      </c>
      <c r="J439" s="27"/>
      <c r="K439" s="24"/>
      <c r="L439" s="24"/>
      <c r="M439" s="24" t="s">
        <v>99</v>
      </c>
      <c r="N439" s="24" t="s">
        <v>1952</v>
      </c>
      <c r="O439" s="24"/>
      <c r="P439" s="24">
        <v>1999</v>
      </c>
      <c r="Q439" s="26">
        <v>42201</v>
      </c>
      <c r="R439" s="26">
        <v>42461</v>
      </c>
      <c r="S439" s="26" t="s">
        <v>90</v>
      </c>
      <c r="T439" s="28" t="s">
        <v>1953</v>
      </c>
      <c r="U439" s="28" t="s">
        <v>1953</v>
      </c>
      <c r="V439" s="26">
        <v>44440</v>
      </c>
      <c r="W439" s="28" t="s">
        <v>145</v>
      </c>
      <c r="X439" s="28" t="s">
        <v>146</v>
      </c>
      <c r="Y439" s="26" t="s">
        <v>78</v>
      </c>
      <c r="Z439" s="29">
        <v>6</v>
      </c>
      <c r="AA439" s="29">
        <v>2</v>
      </c>
      <c r="AB439" s="26">
        <v>44424</v>
      </c>
      <c r="AC439" s="30">
        <v>4900000</v>
      </c>
      <c r="AD439" s="30">
        <v>544444</v>
      </c>
      <c r="AE439" s="30">
        <v>458655.55555555597</v>
      </c>
      <c r="AF439" s="30">
        <v>152000</v>
      </c>
      <c r="AG439" s="30">
        <f t="shared" si="121"/>
        <v>610655.55555555597</v>
      </c>
      <c r="AH439" s="30">
        <v>0</v>
      </c>
      <c r="AI439" s="30">
        <f t="shared" si="122"/>
        <v>6055099.555555556</v>
      </c>
      <c r="AJ439" s="30">
        <f t="shared" si="123"/>
        <v>3675000</v>
      </c>
      <c r="AK439" s="30">
        <f t="shared" si="124"/>
        <v>408333</v>
      </c>
      <c r="AL439" s="30">
        <f t="shared" si="125"/>
        <v>458655.55555555597</v>
      </c>
      <c r="AM439" s="30">
        <f t="shared" si="126"/>
        <v>152000</v>
      </c>
      <c r="AN439" s="30">
        <f t="shared" si="127"/>
        <v>610655.55555555597</v>
      </c>
      <c r="AO439" s="30">
        <f t="shared" si="128"/>
        <v>0</v>
      </c>
      <c r="AP439" s="30">
        <f t="shared" si="129"/>
        <v>4693988.555555556</v>
      </c>
      <c r="AQ439" s="30">
        <f t="shared" si="130"/>
        <v>0</v>
      </c>
      <c r="AR439" s="26" t="s">
        <v>79</v>
      </c>
      <c r="AS439" s="26" t="s">
        <v>80</v>
      </c>
      <c r="AT439" s="26"/>
      <c r="AU439" s="26" t="s">
        <v>80</v>
      </c>
      <c r="AV439" s="26" t="s">
        <v>147</v>
      </c>
      <c r="AW439" s="26" t="s">
        <v>80</v>
      </c>
      <c r="AX439" s="26" t="s">
        <v>82</v>
      </c>
      <c r="AY439" s="26" t="s">
        <v>82</v>
      </c>
      <c r="AZ439" s="26" t="s">
        <v>80</v>
      </c>
      <c r="BA439" s="26" t="s">
        <v>84</v>
      </c>
      <c r="BB439" s="26" t="s">
        <v>85</v>
      </c>
      <c r="BC439" s="26" t="str">
        <f t="shared" si="131"/>
        <v>C</v>
      </c>
      <c r="BD439" s="26" t="str">
        <f t="shared" ca="1" si="132"/>
        <v>43 Th,1 Bln,8 Hr</v>
      </c>
      <c r="BE439" s="29">
        <f t="shared" ca="1" si="133"/>
        <v>43</v>
      </c>
      <c r="BF439" s="29">
        <f t="shared" ca="1" si="134"/>
        <v>1</v>
      </c>
      <c r="BG439" s="29">
        <f t="shared" ca="1" si="135"/>
        <v>8</v>
      </c>
      <c r="BH439" s="26" t="str">
        <f t="shared" ca="1" si="136"/>
        <v>7 Th,4 Bln,8 Hr</v>
      </c>
      <c r="BI439" s="24">
        <f t="shared" ca="1" si="137"/>
        <v>7</v>
      </c>
      <c r="BJ439" s="24">
        <f t="shared" ca="1" si="138"/>
        <v>4</v>
      </c>
      <c r="BK439" s="26" t="str">
        <f t="shared" ca="1" si="139"/>
        <v>6 Th,7 Bln,23 Hr</v>
      </c>
      <c r="BL439" s="4" t="str">
        <f>VLOOKUP(C439,[1]dbase!$C$3:$AW$827,38,FALSE)</f>
        <v>-</v>
      </c>
    </row>
    <row r="440" spans="1:64" x14ac:dyDescent="0.25">
      <c r="A440" s="24">
        <f t="shared" si="120"/>
        <v>437</v>
      </c>
      <c r="B440" s="31" t="s">
        <v>1954</v>
      </c>
      <c r="C440" s="24">
        <v>674921</v>
      </c>
      <c r="D440" s="24" t="s">
        <v>930</v>
      </c>
      <c r="E440" s="26">
        <v>24580</v>
      </c>
      <c r="F440" s="24" t="s">
        <v>65</v>
      </c>
      <c r="G440" s="24" t="s">
        <v>66</v>
      </c>
      <c r="H440" s="24" t="s">
        <v>88</v>
      </c>
      <c r="I440" s="24" t="s">
        <v>1955</v>
      </c>
      <c r="J440" s="27" t="s">
        <v>1956</v>
      </c>
      <c r="K440" s="24" t="s">
        <v>1957</v>
      </c>
      <c r="L440" s="24"/>
      <c r="M440" s="24" t="s">
        <v>109</v>
      </c>
      <c r="N440" s="24" t="s">
        <v>120</v>
      </c>
      <c r="O440" s="24"/>
      <c r="P440" s="24" t="s">
        <v>1000</v>
      </c>
      <c r="Q440" s="26">
        <v>33239</v>
      </c>
      <c r="R440" s="26">
        <v>33604</v>
      </c>
      <c r="S440" s="26" t="s">
        <v>90</v>
      </c>
      <c r="T440" s="28" t="s">
        <v>1264</v>
      </c>
      <c r="U440" s="28" t="s">
        <v>1264</v>
      </c>
      <c r="V440" s="26" t="s">
        <v>80</v>
      </c>
      <c r="W440" s="28" t="s">
        <v>374</v>
      </c>
      <c r="X440" s="28" t="s">
        <v>207</v>
      </c>
      <c r="Y440" s="26" t="s">
        <v>78</v>
      </c>
      <c r="Z440" s="29">
        <v>5</v>
      </c>
      <c r="AA440" s="29">
        <v>3</v>
      </c>
      <c r="AB440" s="26">
        <v>44424</v>
      </c>
      <c r="AC440" s="30">
        <v>5900000</v>
      </c>
      <c r="AD440" s="30">
        <v>655556</v>
      </c>
      <c r="AE440" s="30">
        <v>674969.44444444403</v>
      </c>
      <c r="AF440" s="30">
        <v>596850</v>
      </c>
      <c r="AG440" s="30">
        <f t="shared" si="121"/>
        <v>1271819.444444444</v>
      </c>
      <c r="AH440" s="30">
        <v>0</v>
      </c>
      <c r="AI440" s="30">
        <f t="shared" si="122"/>
        <v>7827375.444444444</v>
      </c>
      <c r="AJ440" s="30">
        <f t="shared" si="123"/>
        <v>2950000</v>
      </c>
      <c r="AK440" s="30">
        <f t="shared" si="124"/>
        <v>0</v>
      </c>
      <c r="AL440" s="30">
        <f t="shared" si="125"/>
        <v>0</v>
      </c>
      <c r="AM440" s="30">
        <f t="shared" si="126"/>
        <v>0</v>
      </c>
      <c r="AN440" s="30">
        <f t="shared" si="127"/>
        <v>0</v>
      </c>
      <c r="AO440" s="30">
        <f t="shared" si="128"/>
        <v>0</v>
      </c>
      <c r="AP440" s="30">
        <f t="shared" si="129"/>
        <v>2950000</v>
      </c>
      <c r="AQ440" s="30">
        <f t="shared" si="130"/>
        <v>1422100</v>
      </c>
      <c r="AR440" s="26" t="s">
        <v>79</v>
      </c>
      <c r="AS440" s="26" t="s">
        <v>114</v>
      </c>
      <c r="AT440" s="24" t="s">
        <v>172</v>
      </c>
      <c r="AU440" s="26">
        <v>44433</v>
      </c>
      <c r="AV440" s="26" t="s">
        <v>209</v>
      </c>
      <c r="AW440" s="26" t="s">
        <v>375</v>
      </c>
      <c r="AX440" s="26" t="s">
        <v>105</v>
      </c>
      <c r="AY440" s="26" t="s">
        <v>83</v>
      </c>
      <c r="AZ440" s="26" t="s">
        <v>80</v>
      </c>
      <c r="BA440" s="26" t="s">
        <v>84</v>
      </c>
      <c r="BB440" s="26" t="s">
        <v>85</v>
      </c>
      <c r="BC440" s="26" t="str">
        <f t="shared" si="131"/>
        <v>C</v>
      </c>
      <c r="BD440" s="26" t="str">
        <f t="shared" ca="1" si="132"/>
        <v>55 Th,7 Bln,6 Hr</v>
      </c>
      <c r="BE440" s="29">
        <f t="shared" ca="1" si="133"/>
        <v>55</v>
      </c>
      <c r="BF440" s="29">
        <f t="shared" ca="1" si="134"/>
        <v>7</v>
      </c>
      <c r="BG440" s="29">
        <f t="shared" ca="1" si="135"/>
        <v>6</v>
      </c>
      <c r="BH440" s="26" t="str">
        <f t="shared" ca="1" si="136"/>
        <v>31 Th,10 Bln,23 Hr</v>
      </c>
      <c r="BI440" s="24">
        <f t="shared" ca="1" si="137"/>
        <v>31</v>
      </c>
      <c r="BJ440" s="24">
        <f t="shared" ca="1" si="138"/>
        <v>10</v>
      </c>
      <c r="BK440" s="26" t="str">
        <f t="shared" ca="1" si="139"/>
        <v>30 Th,10 Bln,23 Hr</v>
      </c>
      <c r="BL440" s="4" t="str">
        <f>VLOOKUP(C440,[1]dbase!$C$3:$AW$827,38,FALSE)</f>
        <v>H</v>
      </c>
    </row>
    <row r="441" spans="1:64" x14ac:dyDescent="0.25">
      <c r="A441" s="24">
        <f t="shared" si="120"/>
        <v>438</v>
      </c>
      <c r="B441" s="31" t="s">
        <v>1958</v>
      </c>
      <c r="C441" s="24">
        <v>664688</v>
      </c>
      <c r="D441" s="24" t="s">
        <v>354</v>
      </c>
      <c r="E441" s="26">
        <v>24307</v>
      </c>
      <c r="F441" s="24" t="s">
        <v>65</v>
      </c>
      <c r="G441" s="24" t="s">
        <v>66</v>
      </c>
      <c r="H441" s="24" t="s">
        <v>88</v>
      </c>
      <c r="I441" s="24" t="s">
        <v>1959</v>
      </c>
      <c r="J441" s="27" t="s">
        <v>1960</v>
      </c>
      <c r="K441" s="24" t="s">
        <v>1961</v>
      </c>
      <c r="L441" s="24"/>
      <c r="M441" s="24" t="s">
        <v>109</v>
      </c>
      <c r="N441" s="24" t="s">
        <v>120</v>
      </c>
      <c r="O441" s="24"/>
      <c r="P441" s="24">
        <v>1986</v>
      </c>
      <c r="Q441" s="26">
        <v>32827</v>
      </c>
      <c r="R441" s="26">
        <v>33192</v>
      </c>
      <c r="S441" s="26" t="s">
        <v>90</v>
      </c>
      <c r="T441" s="28" t="s">
        <v>1962</v>
      </c>
      <c r="U441" s="28" t="s">
        <v>1962</v>
      </c>
      <c r="V441" s="26" t="s">
        <v>80</v>
      </c>
      <c r="W441" s="28" t="s">
        <v>399</v>
      </c>
      <c r="X441" s="28" t="s">
        <v>123</v>
      </c>
      <c r="Y441" s="26" t="s">
        <v>78</v>
      </c>
      <c r="Z441" s="29">
        <v>4</v>
      </c>
      <c r="AA441" s="29">
        <v>4</v>
      </c>
      <c r="AB441" s="26">
        <v>44424</v>
      </c>
      <c r="AC441" s="30">
        <v>6900000</v>
      </c>
      <c r="AD441" s="30">
        <v>766667</v>
      </c>
      <c r="AE441" s="30">
        <v>988183.33333333302</v>
      </c>
      <c r="AF441" s="30">
        <v>-377770</v>
      </c>
      <c r="AG441" s="30">
        <f t="shared" si="121"/>
        <v>610413.33333333302</v>
      </c>
      <c r="AH441" s="30">
        <v>2079770</v>
      </c>
      <c r="AI441" s="30">
        <f t="shared" si="122"/>
        <v>10356850.333333332</v>
      </c>
      <c r="AJ441" s="30">
        <f t="shared" si="123"/>
        <v>3450000</v>
      </c>
      <c r="AK441" s="30">
        <f t="shared" si="124"/>
        <v>0</v>
      </c>
      <c r="AL441" s="30">
        <f t="shared" si="125"/>
        <v>0</v>
      </c>
      <c r="AM441" s="30">
        <f t="shared" si="126"/>
        <v>0</v>
      </c>
      <c r="AN441" s="30">
        <f t="shared" si="127"/>
        <v>0</v>
      </c>
      <c r="AO441" s="30">
        <f t="shared" si="128"/>
        <v>0</v>
      </c>
      <c r="AP441" s="30">
        <f t="shared" si="129"/>
        <v>3450000</v>
      </c>
      <c r="AQ441" s="30">
        <f t="shared" si="130"/>
        <v>922100</v>
      </c>
      <c r="AR441" s="26" t="s">
        <v>208</v>
      </c>
      <c r="AS441" s="26" t="s">
        <v>114</v>
      </c>
      <c r="AT441" s="26" t="s">
        <v>115</v>
      </c>
      <c r="AU441" s="26">
        <v>44562</v>
      </c>
      <c r="AV441" s="26" t="s">
        <v>124</v>
      </c>
      <c r="AW441" s="26" t="s">
        <v>80</v>
      </c>
      <c r="AX441" s="26" t="s">
        <v>83</v>
      </c>
      <c r="AY441" s="26" t="s">
        <v>83</v>
      </c>
      <c r="AZ441" s="26" t="s">
        <v>125</v>
      </c>
      <c r="BA441" s="26" t="s">
        <v>84</v>
      </c>
      <c r="BB441" s="26" t="s">
        <v>85</v>
      </c>
      <c r="BC441" s="26" t="str">
        <f t="shared" si="131"/>
        <v>C</v>
      </c>
      <c r="BD441" s="26" t="str">
        <f t="shared" ca="1" si="132"/>
        <v>56 Th,4 Bln,5 Hr</v>
      </c>
      <c r="BE441" s="29">
        <f t="shared" ca="1" si="133"/>
        <v>56</v>
      </c>
      <c r="BF441" s="29">
        <f t="shared" ca="1" si="134"/>
        <v>4</v>
      </c>
      <c r="BG441" s="29">
        <f t="shared" ca="1" si="135"/>
        <v>5</v>
      </c>
      <c r="BH441" s="26" t="str">
        <f t="shared" ca="1" si="136"/>
        <v>33 Th,0 Bln,9 Hr</v>
      </c>
      <c r="BI441" s="24">
        <f t="shared" ca="1" si="137"/>
        <v>33</v>
      </c>
      <c r="BJ441" s="24">
        <f t="shared" ca="1" si="138"/>
        <v>0</v>
      </c>
      <c r="BK441" s="26" t="str">
        <f t="shared" ca="1" si="139"/>
        <v>32 Th,0 Bln,9 Hr</v>
      </c>
      <c r="BL441" s="4" t="str">
        <f>VLOOKUP(C441,[1]dbase!$C$3:$AW$827,38,FALSE)</f>
        <v>H</v>
      </c>
    </row>
    <row r="442" spans="1:64" x14ac:dyDescent="0.25">
      <c r="A442" s="24">
        <f t="shared" si="120"/>
        <v>439</v>
      </c>
      <c r="B442" s="31" t="s">
        <v>1963</v>
      </c>
      <c r="C442" s="24">
        <v>696043</v>
      </c>
      <c r="D442" s="24" t="s">
        <v>848</v>
      </c>
      <c r="E442" s="26">
        <v>25529</v>
      </c>
      <c r="F442" s="24" t="s">
        <v>65</v>
      </c>
      <c r="G442" s="24" t="s">
        <v>66</v>
      </c>
      <c r="H442" s="24" t="s">
        <v>133</v>
      </c>
      <c r="I442" s="24" t="s">
        <v>1964</v>
      </c>
      <c r="J442" s="27" t="s">
        <v>1965</v>
      </c>
      <c r="K442" s="24"/>
      <c r="L442" s="24"/>
      <c r="M442" s="24" t="s">
        <v>109</v>
      </c>
      <c r="N442" s="24" t="s">
        <v>80</v>
      </c>
      <c r="O442" s="24"/>
      <c r="P442" s="24" t="s">
        <v>80</v>
      </c>
      <c r="Q442" s="26">
        <v>43374</v>
      </c>
      <c r="R442" s="26">
        <v>43374</v>
      </c>
      <c r="S442" s="26" t="s">
        <v>90</v>
      </c>
      <c r="T442" s="28" t="s">
        <v>470</v>
      </c>
      <c r="U442" s="28" t="s">
        <v>470</v>
      </c>
      <c r="V442" s="26">
        <v>44105</v>
      </c>
      <c r="W442" s="28" t="s">
        <v>139</v>
      </c>
      <c r="X442" s="28" t="s">
        <v>140</v>
      </c>
      <c r="Y442" s="26" t="s">
        <v>78</v>
      </c>
      <c r="Z442" s="29">
        <v>6</v>
      </c>
      <c r="AA442" s="29">
        <v>2</v>
      </c>
      <c r="AB442" s="26">
        <v>44424</v>
      </c>
      <c r="AC442" s="30">
        <v>4900000</v>
      </c>
      <c r="AD442" s="30">
        <v>544444</v>
      </c>
      <c r="AE442" s="30">
        <v>0</v>
      </c>
      <c r="AF442" s="30">
        <v>1966285.638888889</v>
      </c>
      <c r="AG442" s="30">
        <f t="shared" si="121"/>
        <v>1966285.638888889</v>
      </c>
      <c r="AH442" s="30">
        <v>0</v>
      </c>
      <c r="AI442" s="30">
        <f t="shared" si="122"/>
        <v>7410729.638888889</v>
      </c>
      <c r="AJ442" s="30">
        <f t="shared" si="123"/>
        <v>2450000</v>
      </c>
      <c r="AK442" s="30">
        <f t="shared" si="124"/>
        <v>0</v>
      </c>
      <c r="AL442" s="30">
        <f t="shared" si="125"/>
        <v>0</v>
      </c>
      <c r="AM442" s="30">
        <f t="shared" si="126"/>
        <v>0</v>
      </c>
      <c r="AN442" s="30">
        <f t="shared" si="127"/>
        <v>0</v>
      </c>
      <c r="AO442" s="30">
        <f t="shared" si="128"/>
        <v>0</v>
      </c>
      <c r="AP442" s="30">
        <f t="shared" si="129"/>
        <v>2450000</v>
      </c>
      <c r="AQ442" s="30">
        <f t="shared" si="130"/>
        <v>1922100</v>
      </c>
      <c r="AR442" s="26" t="s">
        <v>79</v>
      </c>
      <c r="AS442" s="26" t="s">
        <v>114</v>
      </c>
      <c r="AT442" s="24" t="s">
        <v>172</v>
      </c>
      <c r="AU442" s="26">
        <v>44433</v>
      </c>
      <c r="AV442" s="26" t="s">
        <v>141</v>
      </c>
      <c r="AW442" s="26" t="s">
        <v>80</v>
      </c>
      <c r="AX442" s="26" t="s">
        <v>82</v>
      </c>
      <c r="AY442" s="26" t="s">
        <v>82</v>
      </c>
      <c r="AZ442" s="26" t="s">
        <v>80</v>
      </c>
      <c r="BA442" s="26" t="s">
        <v>84</v>
      </c>
      <c r="BB442" s="26" t="s">
        <v>85</v>
      </c>
      <c r="BC442" s="26" t="str">
        <f t="shared" si="131"/>
        <v>C</v>
      </c>
      <c r="BD442" s="26" t="str">
        <f t="shared" ca="1" si="132"/>
        <v>53 Th,0 Bln,2 Hr</v>
      </c>
      <c r="BE442" s="29">
        <f t="shared" ca="1" si="133"/>
        <v>53</v>
      </c>
      <c r="BF442" s="29">
        <f t="shared" ca="1" si="134"/>
        <v>0</v>
      </c>
      <c r="BG442" s="29">
        <f t="shared" ca="1" si="135"/>
        <v>2</v>
      </c>
      <c r="BH442" s="26" t="str">
        <f t="shared" ca="1" si="136"/>
        <v>4 Th,1 Bln,23 Hr</v>
      </c>
      <c r="BI442" s="24">
        <f t="shared" ca="1" si="137"/>
        <v>4</v>
      </c>
      <c r="BJ442" s="24">
        <f t="shared" ca="1" si="138"/>
        <v>1</v>
      </c>
      <c r="BK442" s="26" t="str">
        <f t="shared" ca="1" si="139"/>
        <v>4 Th,1 Bln,23 Hr</v>
      </c>
      <c r="BL442" s="4" t="str">
        <f>VLOOKUP(C442,[1]dbase!$C$3:$AW$827,38,FALSE)</f>
        <v>H</v>
      </c>
    </row>
    <row r="443" spans="1:64" x14ac:dyDescent="0.25">
      <c r="A443" s="24">
        <f t="shared" si="120"/>
        <v>440</v>
      </c>
      <c r="B443" s="31" t="s">
        <v>1966</v>
      </c>
      <c r="C443" s="24">
        <v>815746</v>
      </c>
      <c r="D443" s="24" t="s">
        <v>239</v>
      </c>
      <c r="E443" s="26">
        <v>29799</v>
      </c>
      <c r="F443" s="24" t="s">
        <v>65</v>
      </c>
      <c r="G443" s="24" t="s">
        <v>66</v>
      </c>
      <c r="H443" s="24" t="s">
        <v>88</v>
      </c>
      <c r="I443" s="24" t="s">
        <v>1967</v>
      </c>
      <c r="J443" s="27"/>
      <c r="K443" s="24"/>
      <c r="L443" s="24"/>
      <c r="M443" s="24" t="s">
        <v>109</v>
      </c>
      <c r="N443" s="24" t="s">
        <v>1968</v>
      </c>
      <c r="O443" s="24"/>
      <c r="P443" s="24">
        <v>1999</v>
      </c>
      <c r="Q443" s="26">
        <v>42932</v>
      </c>
      <c r="R443" s="26">
        <v>43055</v>
      </c>
      <c r="S443" s="26" t="s">
        <v>213</v>
      </c>
      <c r="T443" s="28" t="s">
        <v>1969</v>
      </c>
      <c r="U443" s="28" t="s">
        <v>1970</v>
      </c>
      <c r="V443" s="26">
        <v>43906</v>
      </c>
      <c r="W443" s="28" t="s">
        <v>399</v>
      </c>
      <c r="X443" s="28" t="s">
        <v>123</v>
      </c>
      <c r="Y443" s="26" t="s">
        <v>78</v>
      </c>
      <c r="Z443" s="29">
        <v>4</v>
      </c>
      <c r="AA443" s="29">
        <v>2</v>
      </c>
      <c r="AB443" s="26">
        <v>44424</v>
      </c>
      <c r="AC443" s="30">
        <v>4900000</v>
      </c>
      <c r="AD443" s="30">
        <v>544444</v>
      </c>
      <c r="AE443" s="30">
        <v>299505.55555555597</v>
      </c>
      <c r="AF443" s="30">
        <v>-339993</v>
      </c>
      <c r="AG443" s="30">
        <f t="shared" si="121"/>
        <v>-40487.444444444031</v>
      </c>
      <c r="AH443" s="30">
        <v>1871793</v>
      </c>
      <c r="AI443" s="30">
        <f t="shared" si="122"/>
        <v>7275749.555555556</v>
      </c>
      <c r="AJ443" s="30">
        <f t="shared" si="123"/>
        <v>3675000</v>
      </c>
      <c r="AK443" s="30">
        <f t="shared" si="124"/>
        <v>408333</v>
      </c>
      <c r="AL443" s="30">
        <f t="shared" si="125"/>
        <v>299505.55555555597</v>
      </c>
      <c r="AM443" s="30">
        <f t="shared" si="126"/>
        <v>-339993</v>
      </c>
      <c r="AN443" s="30">
        <f t="shared" si="127"/>
        <v>-40487.444444444031</v>
      </c>
      <c r="AO443" s="30">
        <f t="shared" si="128"/>
        <v>935896.5</v>
      </c>
      <c r="AP443" s="30">
        <f t="shared" si="129"/>
        <v>4978742.055555556</v>
      </c>
      <c r="AQ443" s="30">
        <f t="shared" si="130"/>
        <v>0</v>
      </c>
      <c r="AR443" s="26" t="s">
        <v>79</v>
      </c>
      <c r="AS443" s="26" t="s">
        <v>80</v>
      </c>
      <c r="AT443" s="26"/>
      <c r="AU443" s="26" t="s">
        <v>80</v>
      </c>
      <c r="AV443" s="26" t="s">
        <v>124</v>
      </c>
      <c r="AW443" s="26" t="s">
        <v>80</v>
      </c>
      <c r="AX443" s="26" t="s">
        <v>83</v>
      </c>
      <c r="AY443" s="26" t="s">
        <v>83</v>
      </c>
      <c r="AZ443" s="26" t="s">
        <v>125</v>
      </c>
      <c r="BA443" s="26" t="s">
        <v>84</v>
      </c>
      <c r="BB443" s="26" t="s">
        <v>85</v>
      </c>
      <c r="BC443" s="26" t="str">
        <f t="shared" si="131"/>
        <v>C</v>
      </c>
      <c r="BD443" s="26" t="str">
        <f t="shared" ca="1" si="132"/>
        <v>41 Th,3 Bln,23 Hr</v>
      </c>
      <c r="BE443" s="29">
        <f t="shared" ca="1" si="133"/>
        <v>41</v>
      </c>
      <c r="BF443" s="29">
        <f t="shared" ca="1" si="134"/>
        <v>3</v>
      </c>
      <c r="BG443" s="29">
        <f t="shared" ca="1" si="135"/>
        <v>23</v>
      </c>
      <c r="BH443" s="26" t="str">
        <f t="shared" ca="1" si="136"/>
        <v>5 Th,4 Bln,8 Hr</v>
      </c>
      <c r="BI443" s="24">
        <f t="shared" ca="1" si="137"/>
        <v>5</v>
      </c>
      <c r="BJ443" s="24">
        <f t="shared" ca="1" si="138"/>
        <v>4</v>
      </c>
      <c r="BK443" s="26" t="str">
        <f t="shared" ca="1" si="139"/>
        <v>5 Th,0 Bln,8 Hr</v>
      </c>
      <c r="BL443" s="4" t="str">
        <f>VLOOKUP(C443,[1]dbase!$C$3:$AW$827,38,FALSE)</f>
        <v>-</v>
      </c>
    </row>
    <row r="444" spans="1:64" x14ac:dyDescent="0.25">
      <c r="A444" s="24">
        <f t="shared" si="120"/>
        <v>441</v>
      </c>
      <c r="B444" s="31" t="s">
        <v>1971</v>
      </c>
      <c r="C444" s="24">
        <v>756154</v>
      </c>
      <c r="D444" s="24" t="s">
        <v>500</v>
      </c>
      <c r="E444" s="26">
        <v>27600</v>
      </c>
      <c r="F444" s="24" t="s">
        <v>65</v>
      </c>
      <c r="G444" s="24" t="s">
        <v>66</v>
      </c>
      <c r="H444" s="24" t="s">
        <v>88</v>
      </c>
      <c r="I444" s="24" t="s">
        <v>1972</v>
      </c>
      <c r="J444" s="27" t="s">
        <v>1973</v>
      </c>
      <c r="K444" s="24"/>
      <c r="L444" s="24"/>
      <c r="M444" s="24" t="s">
        <v>109</v>
      </c>
      <c r="N444" s="24" t="s">
        <v>301</v>
      </c>
      <c r="O444" s="24"/>
      <c r="P444" s="24" t="s">
        <v>80</v>
      </c>
      <c r="Q444" s="26">
        <v>43374</v>
      </c>
      <c r="R444" s="26">
        <v>43374</v>
      </c>
      <c r="S444" s="26" t="s">
        <v>90</v>
      </c>
      <c r="T444" s="28" t="s">
        <v>494</v>
      </c>
      <c r="U444" s="28" t="s">
        <v>494</v>
      </c>
      <c r="V444" s="26">
        <v>44105</v>
      </c>
      <c r="W444" s="28" t="s">
        <v>495</v>
      </c>
      <c r="X444" s="28" t="s">
        <v>207</v>
      </c>
      <c r="Y444" s="26" t="s">
        <v>78</v>
      </c>
      <c r="Z444" s="29">
        <v>6</v>
      </c>
      <c r="AA444" s="29">
        <v>1</v>
      </c>
      <c r="AB444" s="26">
        <v>44424</v>
      </c>
      <c r="AC444" s="30">
        <v>4500000</v>
      </c>
      <c r="AD444" s="30">
        <v>500000</v>
      </c>
      <c r="AE444" s="30">
        <v>0</v>
      </c>
      <c r="AF444" s="30">
        <v>-31100</v>
      </c>
      <c r="AG444" s="30">
        <f t="shared" si="121"/>
        <v>-31100</v>
      </c>
      <c r="AH444" s="30">
        <v>0</v>
      </c>
      <c r="AI444" s="30">
        <f t="shared" si="122"/>
        <v>4968900</v>
      </c>
      <c r="AJ444" s="30">
        <f t="shared" si="123"/>
        <v>3375000</v>
      </c>
      <c r="AK444" s="30">
        <f t="shared" si="124"/>
        <v>375000</v>
      </c>
      <c r="AL444" s="30">
        <f t="shared" si="125"/>
        <v>0</v>
      </c>
      <c r="AM444" s="30">
        <f t="shared" si="126"/>
        <v>-31100</v>
      </c>
      <c r="AN444" s="30">
        <f t="shared" si="127"/>
        <v>-31100</v>
      </c>
      <c r="AO444" s="30">
        <f t="shared" si="128"/>
        <v>0</v>
      </c>
      <c r="AP444" s="30">
        <f t="shared" si="129"/>
        <v>3718900</v>
      </c>
      <c r="AQ444" s="30">
        <f t="shared" si="130"/>
        <v>653200</v>
      </c>
      <c r="AR444" s="26" t="s">
        <v>79</v>
      </c>
      <c r="AS444" s="26" t="s">
        <v>80</v>
      </c>
      <c r="AT444" s="26"/>
      <c r="AU444" s="26" t="s">
        <v>80</v>
      </c>
      <c r="AV444" s="26" t="s">
        <v>209</v>
      </c>
      <c r="AW444" s="26" t="s">
        <v>210</v>
      </c>
      <c r="AX444" s="26" t="s">
        <v>83</v>
      </c>
      <c r="AY444" s="26" t="s">
        <v>83</v>
      </c>
      <c r="AZ444" s="26" t="s">
        <v>80</v>
      </c>
      <c r="BA444" s="26" t="s">
        <v>84</v>
      </c>
      <c r="BB444" s="26" t="s">
        <v>85</v>
      </c>
      <c r="BC444" s="26" t="str">
        <f t="shared" si="131"/>
        <v>C</v>
      </c>
      <c r="BD444" s="26" t="str">
        <f t="shared" ca="1" si="132"/>
        <v>47 Th,3 Bln,30 Hr</v>
      </c>
      <c r="BE444" s="29">
        <f t="shared" ca="1" si="133"/>
        <v>47</v>
      </c>
      <c r="BF444" s="29">
        <f t="shared" ca="1" si="134"/>
        <v>3</v>
      </c>
      <c r="BG444" s="29">
        <f t="shared" ca="1" si="135"/>
        <v>30</v>
      </c>
      <c r="BH444" s="26" t="str">
        <f t="shared" ca="1" si="136"/>
        <v>4 Th,1 Bln,23 Hr</v>
      </c>
      <c r="BI444" s="24">
        <f t="shared" ca="1" si="137"/>
        <v>4</v>
      </c>
      <c r="BJ444" s="24">
        <f t="shared" ca="1" si="138"/>
        <v>1</v>
      </c>
      <c r="BK444" s="26" t="str">
        <f t="shared" ca="1" si="139"/>
        <v>4 Th,1 Bln,23 Hr</v>
      </c>
      <c r="BL444" s="4" t="str">
        <f>VLOOKUP(C444,[1]dbase!$C$3:$AW$827,38,FALSE)</f>
        <v>-</v>
      </c>
    </row>
    <row r="445" spans="1:64" x14ac:dyDescent="0.25">
      <c r="A445" s="24">
        <f t="shared" si="120"/>
        <v>442</v>
      </c>
      <c r="B445" s="31" t="s">
        <v>1974</v>
      </c>
      <c r="C445" s="24">
        <v>825607</v>
      </c>
      <c r="D445" s="24" t="s">
        <v>166</v>
      </c>
      <c r="E445" s="26">
        <v>30103</v>
      </c>
      <c r="F445" s="24" t="s">
        <v>65</v>
      </c>
      <c r="G445" s="24" t="s">
        <v>66</v>
      </c>
      <c r="H445" s="24" t="s">
        <v>88</v>
      </c>
      <c r="I445" s="24" t="s">
        <v>1975</v>
      </c>
      <c r="J445" s="27"/>
      <c r="K445" s="24"/>
      <c r="L445" s="24"/>
      <c r="M445" s="24" t="s">
        <v>109</v>
      </c>
      <c r="N445" s="24" t="s">
        <v>610</v>
      </c>
      <c r="O445" s="24"/>
      <c r="P445" s="24" t="s">
        <v>711</v>
      </c>
      <c r="Q445" s="26">
        <v>41671</v>
      </c>
      <c r="R445" s="26">
        <v>42309</v>
      </c>
      <c r="S445" s="26" t="s">
        <v>90</v>
      </c>
      <c r="T445" s="28" t="s">
        <v>1976</v>
      </c>
      <c r="U445" s="28" t="s">
        <v>1976</v>
      </c>
      <c r="V445" s="26">
        <v>44061</v>
      </c>
      <c r="W445" s="28" t="s">
        <v>219</v>
      </c>
      <c r="X445" s="28" t="s">
        <v>195</v>
      </c>
      <c r="Y445" s="26" t="s">
        <v>78</v>
      </c>
      <c r="Z445" s="29">
        <v>6</v>
      </c>
      <c r="AA445" s="29">
        <v>2</v>
      </c>
      <c r="AB445" s="26">
        <v>44424</v>
      </c>
      <c r="AC445" s="30">
        <v>4900000</v>
      </c>
      <c r="AD445" s="30">
        <v>544444</v>
      </c>
      <c r="AE445" s="30">
        <v>254655.55555555597</v>
      </c>
      <c r="AF445" s="30">
        <v>152000</v>
      </c>
      <c r="AG445" s="30">
        <f t="shared" si="121"/>
        <v>406655.55555555597</v>
      </c>
      <c r="AH445" s="30">
        <v>0</v>
      </c>
      <c r="AI445" s="30">
        <f t="shared" si="122"/>
        <v>5851099.555555556</v>
      </c>
      <c r="AJ445" s="30">
        <f t="shared" si="123"/>
        <v>2450000</v>
      </c>
      <c r="AK445" s="30">
        <f t="shared" si="124"/>
        <v>0</v>
      </c>
      <c r="AL445" s="30">
        <f t="shared" si="125"/>
        <v>0</v>
      </c>
      <c r="AM445" s="30">
        <f t="shared" si="126"/>
        <v>0</v>
      </c>
      <c r="AN445" s="30">
        <f t="shared" si="127"/>
        <v>0</v>
      </c>
      <c r="AO445" s="30">
        <f t="shared" si="128"/>
        <v>0</v>
      </c>
      <c r="AP445" s="30">
        <f t="shared" si="129"/>
        <v>2450000</v>
      </c>
      <c r="AQ445" s="30">
        <f t="shared" si="130"/>
        <v>1922100</v>
      </c>
      <c r="AR445" s="26" t="s">
        <v>79</v>
      </c>
      <c r="AS445" s="26" t="s">
        <v>114</v>
      </c>
      <c r="AT445" s="26" t="s">
        <v>115</v>
      </c>
      <c r="AU445" s="26">
        <v>44562</v>
      </c>
      <c r="AV445" s="26" t="s">
        <v>196</v>
      </c>
      <c r="AW445" s="26" t="s">
        <v>80</v>
      </c>
      <c r="AX445" s="26" t="s">
        <v>82</v>
      </c>
      <c r="AY445" s="26" t="s">
        <v>82</v>
      </c>
      <c r="AZ445" s="26" t="s">
        <v>125</v>
      </c>
      <c r="BA445" s="26" t="s">
        <v>84</v>
      </c>
      <c r="BB445" s="26" t="s">
        <v>85</v>
      </c>
      <c r="BC445" s="26" t="str">
        <f t="shared" si="131"/>
        <v>C</v>
      </c>
      <c r="BD445" s="26" t="str">
        <f t="shared" ca="1" si="132"/>
        <v>40 Th,5 Bln,23 Hr</v>
      </c>
      <c r="BE445" s="29">
        <f t="shared" ca="1" si="133"/>
        <v>40</v>
      </c>
      <c r="BF445" s="29">
        <f t="shared" ca="1" si="134"/>
        <v>5</v>
      </c>
      <c r="BG445" s="29">
        <f t="shared" ca="1" si="135"/>
        <v>23</v>
      </c>
      <c r="BH445" s="26" t="str">
        <f t="shared" ca="1" si="136"/>
        <v>8 Th,9 Bln,23 Hr</v>
      </c>
      <c r="BI445" s="24">
        <f t="shared" ca="1" si="137"/>
        <v>8</v>
      </c>
      <c r="BJ445" s="24">
        <f t="shared" ca="1" si="138"/>
        <v>9</v>
      </c>
      <c r="BK445" s="26" t="str">
        <f t="shared" ca="1" si="139"/>
        <v>7 Th,0 Bln,23 Hr</v>
      </c>
      <c r="BL445" s="4" t="str">
        <f>VLOOKUP(C445,[1]dbase!$C$3:$AW$827,38,FALSE)</f>
        <v>H</v>
      </c>
    </row>
    <row r="446" spans="1:64" x14ac:dyDescent="0.25">
      <c r="A446" s="24">
        <f t="shared" si="120"/>
        <v>443</v>
      </c>
      <c r="B446" s="31" t="s">
        <v>1977</v>
      </c>
      <c r="C446" s="24">
        <v>885569</v>
      </c>
      <c r="D446" s="24" t="s">
        <v>539</v>
      </c>
      <c r="E446" s="26">
        <v>32365</v>
      </c>
      <c r="F446" s="24" t="s">
        <v>65</v>
      </c>
      <c r="G446" s="24" t="s">
        <v>66</v>
      </c>
      <c r="H446" s="24" t="s">
        <v>67</v>
      </c>
      <c r="I446" s="24" t="s">
        <v>1978</v>
      </c>
      <c r="J446" s="27"/>
      <c r="K446" s="24"/>
      <c r="L446" s="24"/>
      <c r="M446" s="24" t="s">
        <v>109</v>
      </c>
      <c r="N446" s="24" t="s">
        <v>184</v>
      </c>
      <c r="O446" s="24"/>
      <c r="P446" s="24" t="s">
        <v>1559</v>
      </c>
      <c r="Q446" s="26">
        <v>41579</v>
      </c>
      <c r="R446" s="26">
        <v>41989</v>
      </c>
      <c r="S446" s="26" t="s">
        <v>90</v>
      </c>
      <c r="T446" s="28" t="s">
        <v>1222</v>
      </c>
      <c r="U446" s="28" t="s">
        <v>1222</v>
      </c>
      <c r="V446" s="26">
        <v>44061</v>
      </c>
      <c r="W446" s="28" t="s">
        <v>650</v>
      </c>
      <c r="X446" s="28" t="s">
        <v>195</v>
      </c>
      <c r="Y446" s="26" t="s">
        <v>78</v>
      </c>
      <c r="Z446" s="29">
        <v>6</v>
      </c>
      <c r="AA446" s="29">
        <v>2</v>
      </c>
      <c r="AB446" s="26">
        <v>44424</v>
      </c>
      <c r="AC446" s="30">
        <v>4900000</v>
      </c>
      <c r="AD446" s="30">
        <v>544444</v>
      </c>
      <c r="AE446" s="30">
        <v>254655.55555555597</v>
      </c>
      <c r="AF446" s="30">
        <v>152000</v>
      </c>
      <c r="AG446" s="30">
        <f t="shared" si="121"/>
        <v>406655.55555555597</v>
      </c>
      <c r="AH446" s="30">
        <v>0</v>
      </c>
      <c r="AI446" s="30">
        <f t="shared" si="122"/>
        <v>5851099.555555556</v>
      </c>
      <c r="AJ446" s="30">
        <f t="shared" si="123"/>
        <v>2450000</v>
      </c>
      <c r="AK446" s="30">
        <f t="shared" si="124"/>
        <v>0</v>
      </c>
      <c r="AL446" s="30">
        <f t="shared" si="125"/>
        <v>0</v>
      </c>
      <c r="AM446" s="30">
        <f t="shared" si="126"/>
        <v>0</v>
      </c>
      <c r="AN446" s="30">
        <f t="shared" si="127"/>
        <v>0</v>
      </c>
      <c r="AO446" s="30">
        <f t="shared" si="128"/>
        <v>0</v>
      </c>
      <c r="AP446" s="30">
        <f t="shared" si="129"/>
        <v>2450000</v>
      </c>
      <c r="AQ446" s="30">
        <f t="shared" si="130"/>
        <v>1922100</v>
      </c>
      <c r="AR446" s="26" t="s">
        <v>79</v>
      </c>
      <c r="AS446" s="32" t="s">
        <v>114</v>
      </c>
      <c r="AT446" s="32" t="s">
        <v>156</v>
      </c>
      <c r="AU446" s="32">
        <v>44743</v>
      </c>
      <c r="AV446" s="26" t="s">
        <v>196</v>
      </c>
      <c r="AW446" s="26" t="s">
        <v>80</v>
      </c>
      <c r="AX446" s="26" t="s">
        <v>82</v>
      </c>
      <c r="AY446" s="26" t="s">
        <v>82</v>
      </c>
      <c r="AZ446" s="26" t="s">
        <v>125</v>
      </c>
      <c r="BA446" s="26" t="s">
        <v>84</v>
      </c>
      <c r="BB446" s="26" t="s">
        <v>85</v>
      </c>
      <c r="BC446" s="26" t="str">
        <f t="shared" si="131"/>
        <v>C</v>
      </c>
      <c r="BD446" s="26" t="str">
        <f t="shared" ca="1" si="132"/>
        <v>34 Th,3 Bln,14 Hr</v>
      </c>
      <c r="BE446" s="29">
        <f t="shared" ca="1" si="133"/>
        <v>34</v>
      </c>
      <c r="BF446" s="29">
        <f t="shared" ca="1" si="134"/>
        <v>3</v>
      </c>
      <c r="BG446" s="29">
        <f t="shared" ca="1" si="135"/>
        <v>14</v>
      </c>
      <c r="BH446" s="26" t="str">
        <f t="shared" ca="1" si="136"/>
        <v>9 Th,0 Bln,23 Hr</v>
      </c>
      <c r="BI446" s="24">
        <f t="shared" ca="1" si="137"/>
        <v>9</v>
      </c>
      <c r="BJ446" s="24">
        <f t="shared" ca="1" si="138"/>
        <v>0</v>
      </c>
      <c r="BK446" s="26" t="str">
        <f t="shared" ca="1" si="139"/>
        <v>7 Th,11 Bln,8 Hr</v>
      </c>
      <c r="BL446" s="4" t="str">
        <f>VLOOKUP(C446,[1]dbase!$C$3:$AW$827,38,FALSE)</f>
        <v>H</v>
      </c>
    </row>
    <row r="447" spans="1:64" x14ac:dyDescent="0.25">
      <c r="A447" s="24">
        <f t="shared" si="120"/>
        <v>444</v>
      </c>
      <c r="B447" s="31" t="s">
        <v>1979</v>
      </c>
      <c r="C447" s="24">
        <v>695455</v>
      </c>
      <c r="D447" s="24" t="s">
        <v>166</v>
      </c>
      <c r="E447" s="26">
        <v>25481</v>
      </c>
      <c r="F447" s="24" t="s">
        <v>65</v>
      </c>
      <c r="G447" s="24" t="s">
        <v>1712</v>
      </c>
      <c r="H447" s="24" t="s">
        <v>67</v>
      </c>
      <c r="I447" s="24" t="s">
        <v>1980</v>
      </c>
      <c r="J447" s="27"/>
      <c r="K447" s="24"/>
      <c r="L447" s="24"/>
      <c r="M447" s="24" t="s">
        <v>70</v>
      </c>
      <c r="N447" s="24" t="s">
        <v>1981</v>
      </c>
      <c r="O447" s="24"/>
      <c r="P447" s="24">
        <v>1994</v>
      </c>
      <c r="Q447" s="26">
        <v>34981</v>
      </c>
      <c r="R447" s="26">
        <v>35347</v>
      </c>
      <c r="S447" s="26" t="s">
        <v>90</v>
      </c>
      <c r="T447" s="28" t="s">
        <v>1982</v>
      </c>
      <c r="U447" s="28" t="s">
        <v>1982</v>
      </c>
      <c r="V447" s="26" t="s">
        <v>80</v>
      </c>
      <c r="W447" s="28" t="s">
        <v>102</v>
      </c>
      <c r="X447" s="28" t="s">
        <v>113</v>
      </c>
      <c r="Y447" s="26" t="s">
        <v>103</v>
      </c>
      <c r="Z447" s="29">
        <v>5</v>
      </c>
      <c r="AA447" s="29">
        <v>6</v>
      </c>
      <c r="AB447" s="26">
        <v>44424</v>
      </c>
      <c r="AC447" s="30">
        <v>8900000</v>
      </c>
      <c r="AD447" s="30">
        <v>988889</v>
      </c>
      <c r="AE447" s="30">
        <v>3127586.1111111119</v>
      </c>
      <c r="AF447" s="30">
        <v>1121250</v>
      </c>
      <c r="AG447" s="30">
        <f t="shared" si="121"/>
        <v>4248836.1111111119</v>
      </c>
      <c r="AH447" s="30">
        <v>0</v>
      </c>
      <c r="AI447" s="30">
        <f t="shared" si="122"/>
        <v>14137725.111111112</v>
      </c>
      <c r="AJ447" s="30">
        <f t="shared" si="123"/>
        <v>4450000</v>
      </c>
      <c r="AK447" s="30">
        <f t="shared" si="124"/>
        <v>0</v>
      </c>
      <c r="AL447" s="30">
        <f t="shared" si="125"/>
        <v>0</v>
      </c>
      <c r="AM447" s="30">
        <f t="shared" si="126"/>
        <v>0</v>
      </c>
      <c r="AN447" s="30">
        <f t="shared" si="127"/>
        <v>0</v>
      </c>
      <c r="AO447" s="30">
        <f t="shared" si="128"/>
        <v>0</v>
      </c>
      <c r="AP447" s="30">
        <f t="shared" si="129"/>
        <v>4450000</v>
      </c>
      <c r="AQ447" s="30">
        <f t="shared" si="130"/>
        <v>0</v>
      </c>
      <c r="AR447" s="26" t="s">
        <v>79</v>
      </c>
      <c r="AS447" s="32" t="s">
        <v>114</v>
      </c>
      <c r="AT447" s="32" t="s">
        <v>156</v>
      </c>
      <c r="AU447" s="32">
        <v>44743</v>
      </c>
      <c r="AV447" s="26" t="s">
        <v>116</v>
      </c>
      <c r="AW447" s="26" t="s">
        <v>104</v>
      </c>
      <c r="AX447" s="26" t="s">
        <v>105</v>
      </c>
      <c r="AY447" s="26" t="s">
        <v>105</v>
      </c>
      <c r="AZ447" s="26" t="s">
        <v>80</v>
      </c>
      <c r="BA447" s="26" t="s">
        <v>84</v>
      </c>
      <c r="BB447" s="26" t="s">
        <v>106</v>
      </c>
      <c r="BC447" s="26" t="str">
        <f t="shared" si="131"/>
        <v>F</v>
      </c>
      <c r="BD447" s="26" t="str">
        <f t="shared" ca="1" si="132"/>
        <v>53 Th,1 Bln,19 Hr</v>
      </c>
      <c r="BE447" s="29">
        <f t="shared" ca="1" si="133"/>
        <v>53</v>
      </c>
      <c r="BF447" s="29">
        <f t="shared" ca="1" si="134"/>
        <v>1</v>
      </c>
      <c r="BG447" s="29">
        <f t="shared" ca="1" si="135"/>
        <v>19</v>
      </c>
      <c r="BH447" s="26" t="str">
        <f t="shared" ca="1" si="136"/>
        <v>27 Th,1 Bln,15 Hr</v>
      </c>
      <c r="BI447" s="24">
        <f t="shared" ca="1" si="137"/>
        <v>27</v>
      </c>
      <c r="BJ447" s="24">
        <f t="shared" ca="1" si="138"/>
        <v>1</v>
      </c>
      <c r="BK447" s="26" t="str">
        <f t="shared" ca="1" si="139"/>
        <v>26 Th,1 Bln,15 Hr</v>
      </c>
      <c r="BL447" s="4" t="str">
        <f>VLOOKUP(C447,[1]dbase!$C$3:$AW$827,38,FALSE)</f>
        <v>H</v>
      </c>
    </row>
    <row r="448" spans="1:64" x14ac:dyDescent="0.25">
      <c r="A448" s="24">
        <f t="shared" si="120"/>
        <v>445</v>
      </c>
      <c r="B448" s="31" t="s">
        <v>1983</v>
      </c>
      <c r="C448" s="24">
        <v>925813</v>
      </c>
      <c r="D448" s="24" t="s">
        <v>239</v>
      </c>
      <c r="E448" s="26">
        <v>33772</v>
      </c>
      <c r="F448" s="24" t="s">
        <v>65</v>
      </c>
      <c r="G448" s="24" t="s">
        <v>66</v>
      </c>
      <c r="H448" s="24" t="s">
        <v>67</v>
      </c>
      <c r="I448" s="24" t="s">
        <v>1984</v>
      </c>
      <c r="J448" s="27" t="s">
        <v>1985</v>
      </c>
      <c r="K448" s="24"/>
      <c r="L448" s="24"/>
      <c r="M448" s="24" t="s">
        <v>70</v>
      </c>
      <c r="N448" s="24" t="s">
        <v>152</v>
      </c>
      <c r="O448" s="24" t="s">
        <v>72</v>
      </c>
      <c r="P448" s="24">
        <v>2016</v>
      </c>
      <c r="Q448" s="26">
        <v>43313</v>
      </c>
      <c r="R448" s="26">
        <v>43525</v>
      </c>
      <c r="S448" s="26" t="s">
        <v>90</v>
      </c>
      <c r="T448" s="28" t="s">
        <v>781</v>
      </c>
      <c r="U448" s="28" t="s">
        <v>781</v>
      </c>
      <c r="V448" s="26">
        <v>44410</v>
      </c>
      <c r="W448" s="28" t="s">
        <v>846</v>
      </c>
      <c r="X448" s="28" t="s">
        <v>77</v>
      </c>
      <c r="Y448" s="26" t="s">
        <v>78</v>
      </c>
      <c r="Z448" s="29">
        <v>5</v>
      </c>
      <c r="AA448" s="29">
        <v>4</v>
      </c>
      <c r="AB448" s="26">
        <v>44424</v>
      </c>
      <c r="AC448" s="30">
        <v>6900000</v>
      </c>
      <c r="AD448" s="30">
        <v>766667</v>
      </c>
      <c r="AE448" s="30">
        <v>169183.33333333302</v>
      </c>
      <c r="AF448" s="30">
        <v>653200</v>
      </c>
      <c r="AG448" s="30">
        <f t="shared" si="121"/>
        <v>822383.33333333302</v>
      </c>
      <c r="AH448" s="30">
        <v>0</v>
      </c>
      <c r="AI448" s="30">
        <f t="shared" si="122"/>
        <v>8489050.3333333321</v>
      </c>
      <c r="AJ448" s="30">
        <f t="shared" si="123"/>
        <v>5175000</v>
      </c>
      <c r="AK448" s="30">
        <f t="shared" si="124"/>
        <v>575000.25</v>
      </c>
      <c r="AL448" s="30">
        <f t="shared" si="125"/>
        <v>169183.33333333302</v>
      </c>
      <c r="AM448" s="30">
        <f t="shared" si="126"/>
        <v>653200</v>
      </c>
      <c r="AN448" s="30">
        <f t="shared" si="127"/>
        <v>822383.33333333302</v>
      </c>
      <c r="AO448" s="30">
        <f t="shared" si="128"/>
        <v>0</v>
      </c>
      <c r="AP448" s="30">
        <f t="shared" si="129"/>
        <v>6572383.583333333</v>
      </c>
      <c r="AQ448" s="30">
        <f t="shared" si="130"/>
        <v>0</v>
      </c>
      <c r="AR448" s="26" t="s">
        <v>79</v>
      </c>
      <c r="AS448" s="26" t="s">
        <v>80</v>
      </c>
      <c r="AT448" s="26"/>
      <c r="AU448" s="26" t="s">
        <v>80</v>
      </c>
      <c r="AV448" s="26" t="s">
        <v>81</v>
      </c>
      <c r="AW448" s="26" t="s">
        <v>80</v>
      </c>
      <c r="AX448" s="26" t="s">
        <v>82</v>
      </c>
      <c r="AY448" s="26" t="s">
        <v>83</v>
      </c>
      <c r="AZ448" s="26" t="s">
        <v>80</v>
      </c>
      <c r="BA448" s="26" t="s">
        <v>84</v>
      </c>
      <c r="BB448" s="26" t="s">
        <v>85</v>
      </c>
      <c r="BC448" s="26" t="str">
        <f t="shared" si="131"/>
        <v>F</v>
      </c>
      <c r="BD448" s="26" t="str">
        <f t="shared" ca="1" si="132"/>
        <v>30 Th,5 Bln,7 Hr</v>
      </c>
      <c r="BE448" s="29">
        <f t="shared" ca="1" si="133"/>
        <v>30</v>
      </c>
      <c r="BF448" s="29">
        <f t="shared" ca="1" si="134"/>
        <v>5</v>
      </c>
      <c r="BG448" s="29">
        <f t="shared" ca="1" si="135"/>
        <v>7</v>
      </c>
      <c r="BH448" s="26" t="str">
        <f t="shared" ca="1" si="136"/>
        <v>4 Th,3 Bln,23 Hr</v>
      </c>
      <c r="BI448" s="24">
        <f t="shared" ca="1" si="137"/>
        <v>4</v>
      </c>
      <c r="BJ448" s="24">
        <f t="shared" ca="1" si="138"/>
        <v>3</v>
      </c>
      <c r="BK448" s="26" t="str">
        <f t="shared" ca="1" si="139"/>
        <v>3 Th,8 Bln,23 Hr</v>
      </c>
      <c r="BL448" s="4" t="str">
        <f>VLOOKUP(C448,[1]dbase!$C$3:$AW$827,38,FALSE)</f>
        <v>-</v>
      </c>
    </row>
    <row r="449" spans="1:64" x14ac:dyDescent="0.25">
      <c r="A449" s="24">
        <f t="shared" si="120"/>
        <v>446</v>
      </c>
      <c r="B449" s="31" t="s">
        <v>1986</v>
      </c>
      <c r="C449" s="24">
        <v>795990</v>
      </c>
      <c r="D449" s="24" t="s">
        <v>1987</v>
      </c>
      <c r="E449" s="26">
        <v>28994</v>
      </c>
      <c r="F449" s="24" t="s">
        <v>65</v>
      </c>
      <c r="G449" s="24" t="s">
        <v>66</v>
      </c>
      <c r="H449" s="24" t="s">
        <v>133</v>
      </c>
      <c r="I449" s="24" t="s">
        <v>1988</v>
      </c>
      <c r="J449" s="27" t="s">
        <v>1989</v>
      </c>
      <c r="K449" s="24"/>
      <c r="L449" s="24"/>
      <c r="M449" s="24" t="s">
        <v>109</v>
      </c>
      <c r="N449" s="24" t="s">
        <v>80</v>
      </c>
      <c r="O449" s="24"/>
      <c r="P449" s="24" t="s">
        <v>80</v>
      </c>
      <c r="Q449" s="26">
        <v>43374</v>
      </c>
      <c r="R449" s="26">
        <v>43374</v>
      </c>
      <c r="S449" s="26" t="s">
        <v>90</v>
      </c>
      <c r="T449" s="28" t="s">
        <v>289</v>
      </c>
      <c r="U449" s="28" t="s">
        <v>289</v>
      </c>
      <c r="V449" s="26">
        <v>44105</v>
      </c>
      <c r="W449" s="28" t="s">
        <v>139</v>
      </c>
      <c r="X449" s="28" t="s">
        <v>140</v>
      </c>
      <c r="Y449" s="26" t="s">
        <v>78</v>
      </c>
      <c r="Z449" s="29">
        <v>6</v>
      </c>
      <c r="AA449" s="29">
        <v>1</v>
      </c>
      <c r="AB449" s="26">
        <v>44424</v>
      </c>
      <c r="AC449" s="30">
        <v>4500000</v>
      </c>
      <c r="AD449" s="30">
        <v>500000</v>
      </c>
      <c r="AE449" s="30">
        <v>0</v>
      </c>
      <c r="AF449" s="30">
        <v>253100</v>
      </c>
      <c r="AG449" s="30">
        <f t="shared" si="121"/>
        <v>253100</v>
      </c>
      <c r="AH449" s="30">
        <v>0</v>
      </c>
      <c r="AI449" s="30">
        <f t="shared" si="122"/>
        <v>5253100</v>
      </c>
      <c r="AJ449" s="30">
        <f t="shared" si="123"/>
        <v>3375000</v>
      </c>
      <c r="AK449" s="30">
        <f t="shared" si="124"/>
        <v>375000</v>
      </c>
      <c r="AL449" s="30">
        <f t="shared" si="125"/>
        <v>0</v>
      </c>
      <c r="AM449" s="30">
        <f t="shared" si="126"/>
        <v>253100</v>
      </c>
      <c r="AN449" s="30">
        <f t="shared" si="127"/>
        <v>253100</v>
      </c>
      <c r="AO449" s="30">
        <f t="shared" si="128"/>
        <v>0</v>
      </c>
      <c r="AP449" s="30">
        <f t="shared" si="129"/>
        <v>4003100</v>
      </c>
      <c r="AQ449" s="30">
        <f t="shared" si="130"/>
        <v>369000</v>
      </c>
      <c r="AR449" s="26" t="s">
        <v>79</v>
      </c>
      <c r="AS449" s="26" t="s">
        <v>80</v>
      </c>
      <c r="AT449" s="26"/>
      <c r="AU449" s="26" t="s">
        <v>80</v>
      </c>
      <c r="AV449" s="26" t="s">
        <v>141</v>
      </c>
      <c r="AW449" s="26" t="s">
        <v>80</v>
      </c>
      <c r="AX449" s="26" t="s">
        <v>82</v>
      </c>
      <c r="AY449" s="26" t="s">
        <v>82</v>
      </c>
      <c r="AZ449" s="26" t="s">
        <v>80</v>
      </c>
      <c r="BA449" s="26" t="s">
        <v>84</v>
      </c>
      <c r="BB449" s="26" t="s">
        <v>85</v>
      </c>
      <c r="BC449" s="26" t="str">
        <f t="shared" si="131"/>
        <v>C</v>
      </c>
      <c r="BD449" s="26" t="str">
        <f t="shared" ca="1" si="132"/>
        <v>43 Th,6 Bln,5 Hr</v>
      </c>
      <c r="BE449" s="29">
        <f t="shared" ca="1" si="133"/>
        <v>43</v>
      </c>
      <c r="BF449" s="29">
        <f t="shared" ca="1" si="134"/>
        <v>6</v>
      </c>
      <c r="BG449" s="29">
        <f t="shared" ca="1" si="135"/>
        <v>5</v>
      </c>
      <c r="BH449" s="26" t="str">
        <f t="shared" ca="1" si="136"/>
        <v>4 Th,1 Bln,23 Hr</v>
      </c>
      <c r="BI449" s="24">
        <f t="shared" ca="1" si="137"/>
        <v>4</v>
      </c>
      <c r="BJ449" s="24">
        <f t="shared" ca="1" si="138"/>
        <v>1</v>
      </c>
      <c r="BK449" s="26" t="str">
        <f t="shared" ca="1" si="139"/>
        <v>4 Th,1 Bln,23 Hr</v>
      </c>
      <c r="BL449" s="4" t="str">
        <f>VLOOKUP(C449,[1]dbase!$C$3:$AW$827,38,FALSE)</f>
        <v>-</v>
      </c>
    </row>
    <row r="450" spans="1:64" x14ac:dyDescent="0.25">
      <c r="A450" s="24">
        <f t="shared" si="120"/>
        <v>447</v>
      </c>
      <c r="B450" s="31" t="s">
        <v>1990</v>
      </c>
      <c r="C450" s="24">
        <v>745972</v>
      </c>
      <c r="D450" s="24" t="s">
        <v>174</v>
      </c>
      <c r="E450" s="26">
        <v>27122</v>
      </c>
      <c r="F450" s="24" t="s">
        <v>65</v>
      </c>
      <c r="G450" s="24" t="s">
        <v>66</v>
      </c>
      <c r="H450" s="24" t="s">
        <v>133</v>
      </c>
      <c r="I450" s="24" t="s">
        <v>1991</v>
      </c>
      <c r="J450" s="27" t="s">
        <v>1992</v>
      </c>
      <c r="K450" s="24"/>
      <c r="L450" s="24"/>
      <c r="M450" s="24" t="s">
        <v>109</v>
      </c>
      <c r="N450" s="24" t="s">
        <v>80</v>
      </c>
      <c r="O450" s="24"/>
      <c r="P450" s="24" t="s">
        <v>80</v>
      </c>
      <c r="Q450" s="26">
        <v>43374</v>
      </c>
      <c r="R450" s="26">
        <v>43374</v>
      </c>
      <c r="S450" s="26" t="s">
        <v>90</v>
      </c>
      <c r="T450" s="28" t="s">
        <v>289</v>
      </c>
      <c r="U450" s="28" t="s">
        <v>289</v>
      </c>
      <c r="V450" s="26">
        <v>44105</v>
      </c>
      <c r="W450" s="28" t="s">
        <v>139</v>
      </c>
      <c r="X450" s="28" t="s">
        <v>140</v>
      </c>
      <c r="Y450" s="26" t="s">
        <v>78</v>
      </c>
      <c r="Z450" s="29">
        <v>6</v>
      </c>
      <c r="AA450" s="29">
        <v>1</v>
      </c>
      <c r="AB450" s="26">
        <v>44424</v>
      </c>
      <c r="AC450" s="30">
        <v>4500000</v>
      </c>
      <c r="AD450" s="30">
        <v>500000</v>
      </c>
      <c r="AE450" s="30">
        <v>0</v>
      </c>
      <c r="AF450" s="30">
        <v>261200</v>
      </c>
      <c r="AG450" s="30">
        <f t="shared" si="121"/>
        <v>261200</v>
      </c>
      <c r="AH450" s="30">
        <v>0</v>
      </c>
      <c r="AI450" s="30">
        <f t="shared" si="122"/>
        <v>5261200</v>
      </c>
      <c r="AJ450" s="30">
        <f t="shared" si="123"/>
        <v>3375000</v>
      </c>
      <c r="AK450" s="30">
        <f t="shared" si="124"/>
        <v>375000</v>
      </c>
      <c r="AL450" s="30">
        <f t="shared" si="125"/>
        <v>0</v>
      </c>
      <c r="AM450" s="30">
        <f t="shared" si="126"/>
        <v>261200</v>
      </c>
      <c r="AN450" s="30">
        <f t="shared" si="127"/>
        <v>261200</v>
      </c>
      <c r="AO450" s="30">
        <f t="shared" si="128"/>
        <v>0</v>
      </c>
      <c r="AP450" s="30">
        <f t="shared" si="129"/>
        <v>4011200</v>
      </c>
      <c r="AQ450" s="30">
        <f t="shared" si="130"/>
        <v>360900</v>
      </c>
      <c r="AR450" s="26" t="s">
        <v>79</v>
      </c>
      <c r="AS450" s="26" t="s">
        <v>80</v>
      </c>
      <c r="AT450" s="26"/>
      <c r="AU450" s="26" t="s">
        <v>80</v>
      </c>
      <c r="AV450" s="26" t="s">
        <v>141</v>
      </c>
      <c r="AW450" s="26" t="s">
        <v>80</v>
      </c>
      <c r="AX450" s="26" t="s">
        <v>82</v>
      </c>
      <c r="AY450" s="26" t="s">
        <v>82</v>
      </c>
      <c r="AZ450" s="26" t="s">
        <v>80</v>
      </c>
      <c r="BA450" s="26" t="s">
        <v>84</v>
      </c>
      <c r="BB450" s="26" t="s">
        <v>85</v>
      </c>
      <c r="BC450" s="26" t="str">
        <f t="shared" si="131"/>
        <v>C</v>
      </c>
      <c r="BD450" s="26" t="str">
        <f t="shared" ca="1" si="132"/>
        <v>48 Th,7 Bln,21 Hr</v>
      </c>
      <c r="BE450" s="29">
        <f t="shared" ca="1" si="133"/>
        <v>48</v>
      </c>
      <c r="BF450" s="29">
        <f t="shared" ca="1" si="134"/>
        <v>7</v>
      </c>
      <c r="BG450" s="29">
        <f t="shared" ca="1" si="135"/>
        <v>21</v>
      </c>
      <c r="BH450" s="26" t="str">
        <f t="shared" ca="1" si="136"/>
        <v>4 Th,1 Bln,23 Hr</v>
      </c>
      <c r="BI450" s="24">
        <f t="shared" ca="1" si="137"/>
        <v>4</v>
      </c>
      <c r="BJ450" s="24">
        <f t="shared" ca="1" si="138"/>
        <v>1</v>
      </c>
      <c r="BK450" s="26" t="str">
        <f t="shared" ca="1" si="139"/>
        <v>4 Th,1 Bln,23 Hr</v>
      </c>
      <c r="BL450" s="4" t="str">
        <f>VLOOKUP(C450,[1]dbase!$C$3:$AW$827,38,FALSE)</f>
        <v>-</v>
      </c>
    </row>
    <row r="451" spans="1:64" x14ac:dyDescent="0.25">
      <c r="A451" s="24">
        <f t="shared" si="120"/>
        <v>448</v>
      </c>
      <c r="B451" s="31" t="s">
        <v>1993</v>
      </c>
      <c r="C451" s="24">
        <v>705932</v>
      </c>
      <c r="D451" s="24" t="s">
        <v>174</v>
      </c>
      <c r="E451" s="26">
        <v>25723</v>
      </c>
      <c r="F451" s="24" t="s">
        <v>65</v>
      </c>
      <c r="G451" s="24" t="s">
        <v>66</v>
      </c>
      <c r="H451" s="24" t="s">
        <v>133</v>
      </c>
      <c r="I451" s="24" t="s">
        <v>1994</v>
      </c>
      <c r="J451" s="27" t="s">
        <v>1995</v>
      </c>
      <c r="K451" s="24"/>
      <c r="L451" s="24"/>
      <c r="M451" s="24" t="s">
        <v>99</v>
      </c>
      <c r="N451" s="24" t="s">
        <v>276</v>
      </c>
      <c r="O451" s="24"/>
      <c r="P451" s="24" t="s">
        <v>80</v>
      </c>
      <c r="Q451" s="26">
        <v>43374</v>
      </c>
      <c r="R451" s="26">
        <v>43374</v>
      </c>
      <c r="S451" s="26" t="s">
        <v>90</v>
      </c>
      <c r="T451" s="28" t="s">
        <v>1826</v>
      </c>
      <c r="U451" s="28" t="s">
        <v>1826</v>
      </c>
      <c r="V451" s="26">
        <v>44105</v>
      </c>
      <c r="W451" s="28" t="s">
        <v>303</v>
      </c>
      <c r="X451" s="28" t="s">
        <v>140</v>
      </c>
      <c r="Y451" s="26" t="s">
        <v>78</v>
      </c>
      <c r="Z451" s="29">
        <v>6</v>
      </c>
      <c r="AA451" s="29">
        <v>2</v>
      </c>
      <c r="AB451" s="26">
        <v>44424</v>
      </c>
      <c r="AC451" s="30">
        <v>4900000</v>
      </c>
      <c r="AD451" s="30">
        <v>544444</v>
      </c>
      <c r="AE451" s="30">
        <v>0</v>
      </c>
      <c r="AF451" s="30">
        <v>373955.55555555597</v>
      </c>
      <c r="AG451" s="30">
        <f t="shared" si="121"/>
        <v>373955.55555555597</v>
      </c>
      <c r="AH451" s="30">
        <v>0</v>
      </c>
      <c r="AI451" s="30">
        <f t="shared" si="122"/>
        <v>5818399.555555556</v>
      </c>
      <c r="AJ451" s="30">
        <f t="shared" si="123"/>
        <v>2450000</v>
      </c>
      <c r="AK451" s="30">
        <f t="shared" si="124"/>
        <v>0</v>
      </c>
      <c r="AL451" s="30">
        <f t="shared" si="125"/>
        <v>0</v>
      </c>
      <c r="AM451" s="30">
        <f t="shared" si="126"/>
        <v>0</v>
      </c>
      <c r="AN451" s="30">
        <f t="shared" si="127"/>
        <v>0</v>
      </c>
      <c r="AO451" s="30">
        <f t="shared" si="128"/>
        <v>0</v>
      </c>
      <c r="AP451" s="30">
        <f t="shared" si="129"/>
        <v>2450000</v>
      </c>
      <c r="AQ451" s="30">
        <f t="shared" si="130"/>
        <v>1922100</v>
      </c>
      <c r="AR451" s="26" t="s">
        <v>79</v>
      </c>
      <c r="AS451" s="26" t="s">
        <v>114</v>
      </c>
      <c r="AT451" s="24" t="s">
        <v>172</v>
      </c>
      <c r="AU451" s="26">
        <v>44433</v>
      </c>
      <c r="AV451" s="26" t="s">
        <v>141</v>
      </c>
      <c r="AW451" s="26" t="s">
        <v>80</v>
      </c>
      <c r="AX451" s="26" t="s">
        <v>82</v>
      </c>
      <c r="AY451" s="26" t="s">
        <v>82</v>
      </c>
      <c r="AZ451" s="26" t="s">
        <v>80</v>
      </c>
      <c r="BA451" s="26" t="s">
        <v>84</v>
      </c>
      <c r="BB451" s="26" t="s">
        <v>106</v>
      </c>
      <c r="BC451" s="26" t="str">
        <f t="shared" si="131"/>
        <v>C</v>
      </c>
      <c r="BD451" s="26" t="str">
        <f t="shared" ca="1" si="132"/>
        <v>52 Th,5 Bln,20 Hr</v>
      </c>
      <c r="BE451" s="29">
        <f t="shared" ca="1" si="133"/>
        <v>52</v>
      </c>
      <c r="BF451" s="29">
        <f t="shared" ca="1" si="134"/>
        <v>5</v>
      </c>
      <c r="BG451" s="29">
        <f t="shared" ca="1" si="135"/>
        <v>20</v>
      </c>
      <c r="BH451" s="26" t="str">
        <f t="shared" ca="1" si="136"/>
        <v>4 Th,1 Bln,23 Hr</v>
      </c>
      <c r="BI451" s="24">
        <f t="shared" ca="1" si="137"/>
        <v>4</v>
      </c>
      <c r="BJ451" s="24">
        <f t="shared" ca="1" si="138"/>
        <v>1</v>
      </c>
      <c r="BK451" s="26" t="str">
        <f t="shared" ca="1" si="139"/>
        <v>4 Th,1 Bln,23 Hr</v>
      </c>
      <c r="BL451" s="4" t="str">
        <f>VLOOKUP(C451,[1]dbase!$C$3:$AW$827,38,FALSE)</f>
        <v>H</v>
      </c>
    </row>
    <row r="452" spans="1:64" x14ac:dyDescent="0.25">
      <c r="A452" s="24">
        <f t="shared" ref="A452:A515" si="140">IF(B452="","",ROW()-3)</f>
        <v>449</v>
      </c>
      <c r="B452" s="31" t="s">
        <v>1996</v>
      </c>
      <c r="C452" s="24">
        <v>706056</v>
      </c>
      <c r="D452" s="24" t="s">
        <v>330</v>
      </c>
      <c r="E452" s="26">
        <v>25615</v>
      </c>
      <c r="F452" s="24" t="s">
        <v>65</v>
      </c>
      <c r="G452" s="24" t="s">
        <v>66</v>
      </c>
      <c r="H452" s="24" t="s">
        <v>88</v>
      </c>
      <c r="I452" s="24" t="s">
        <v>1997</v>
      </c>
      <c r="J452" s="27"/>
      <c r="K452" s="24"/>
      <c r="L452" s="24"/>
      <c r="M452" s="24" t="s">
        <v>136</v>
      </c>
      <c r="N452" s="24" t="s">
        <v>1998</v>
      </c>
      <c r="O452" s="24"/>
      <c r="P452" s="24" t="s">
        <v>80</v>
      </c>
      <c r="Q452" s="26">
        <v>43374</v>
      </c>
      <c r="R452" s="26">
        <v>43374</v>
      </c>
      <c r="S452" s="26" t="s">
        <v>90</v>
      </c>
      <c r="T452" s="28" t="s">
        <v>1999</v>
      </c>
      <c r="U452" s="28" t="s">
        <v>1999</v>
      </c>
      <c r="V452" s="26">
        <v>44105</v>
      </c>
      <c r="W452" s="28" t="s">
        <v>440</v>
      </c>
      <c r="X452" s="28" t="s">
        <v>140</v>
      </c>
      <c r="Y452" s="26" t="s">
        <v>78</v>
      </c>
      <c r="Z452" s="29">
        <v>4</v>
      </c>
      <c r="AA452" s="34">
        <v>4</v>
      </c>
      <c r="AB452" s="26">
        <v>44424</v>
      </c>
      <c r="AC452" s="30">
        <v>6900000</v>
      </c>
      <c r="AD452" s="30">
        <v>766667</v>
      </c>
      <c r="AE452" s="30">
        <v>0</v>
      </c>
      <c r="AF452" s="30">
        <v>4405941.2466666661</v>
      </c>
      <c r="AG452" s="30">
        <f t="shared" ref="AG452:AG515" si="141">AE452+AF452</f>
        <v>4405941.2466666661</v>
      </c>
      <c r="AH452" s="30">
        <v>2079770</v>
      </c>
      <c r="AI452" s="30">
        <f t="shared" ref="AI452:AI515" si="142">AC452+AD452+AG452+AH452</f>
        <v>14152378.246666666</v>
      </c>
      <c r="AJ452" s="30">
        <f t="shared" ref="AJ452:AJ515" si="143">IF(AS452="-",AC452*0.75,IF(AS452="H",AC452*0.5))</f>
        <v>5175000</v>
      </c>
      <c r="AK452" s="30">
        <f t="shared" ref="AK452:AK515" si="144">IF(AS452="-",AD452*0.75,0)</f>
        <v>575000.25</v>
      </c>
      <c r="AL452" s="30">
        <f t="shared" ref="AL452:AL515" si="145">IF(AS452="-",AE452*1,0)</f>
        <v>0</v>
      </c>
      <c r="AM452" s="30">
        <f t="shared" ref="AM452:AM515" si="146">IF(AS452="-",AF452*1,0)</f>
        <v>4405941.2466666661</v>
      </c>
      <c r="AN452" s="30">
        <f t="shared" ref="AN452:AN515" si="147">AL452+AM452</f>
        <v>4405941.2466666661</v>
      </c>
      <c r="AO452" s="30">
        <f t="shared" ref="AO452:AO515" si="148">IF(AS452="-",AH452*0.5,0)</f>
        <v>1039885</v>
      </c>
      <c r="AP452" s="30">
        <f t="shared" ref="AP452:AP515" si="149">AJ452+AK452+AN452+AO452</f>
        <v>11195826.496666666</v>
      </c>
      <c r="AQ452" s="30">
        <f t="shared" ref="AQ452:AQ515" si="150">IF(AP452&lt;4372100,(4372100-AP452),0)</f>
        <v>0</v>
      </c>
      <c r="AR452" s="26" t="s">
        <v>79</v>
      </c>
      <c r="AS452" s="26" t="s">
        <v>80</v>
      </c>
      <c r="AT452" s="26"/>
      <c r="AU452" s="26" t="s">
        <v>80</v>
      </c>
      <c r="AV452" s="26" t="s">
        <v>141</v>
      </c>
      <c r="AW452" s="26" t="s">
        <v>80</v>
      </c>
      <c r="AX452" s="26" t="s">
        <v>83</v>
      </c>
      <c r="AY452" s="26" t="s">
        <v>83</v>
      </c>
      <c r="AZ452" s="26" t="s">
        <v>80</v>
      </c>
      <c r="BA452" s="26" t="s">
        <v>84</v>
      </c>
      <c r="BB452" s="26" t="s">
        <v>85</v>
      </c>
      <c r="BC452" s="26" t="str">
        <f t="shared" ref="BC452:BC515" si="151">IF($M452="SD","A",IF($M452="SMP","B",IF($M452="SMK","C",IF($M452="D1","C",IF($M452="D2","C",IF($M452="SMA","C",IF($M452="D3","D",IF($M452="D4","E",IF($M452="S1","F",IF($M452="S2","G",""))))))))))</f>
        <v>D</v>
      </c>
      <c r="BD452" s="26" t="str">
        <f t="shared" ref="BD452:BD515" ca="1" si="152">IFERROR(DATEDIF(E452,$BD$3,"Y")&amp;" Th,"&amp;DATEDIF(E452,$BD$3,"YM")&amp;" Bln,"&amp;DATEDIF(E452,$BD$3,"MD")&amp;" Hr","")</f>
        <v>52 Th,9 Bln,8 Hr</v>
      </c>
      <c r="BE452" s="29">
        <f t="shared" ref="BE452:BE515" ca="1" si="153">IFERROR(DATEDIF(E452,$BD$3,"Y"),"")</f>
        <v>52</v>
      </c>
      <c r="BF452" s="29">
        <f t="shared" ref="BF452:BF515" ca="1" si="154">IFERROR(DATEDIF(E452,$BD$3,"YM"),"")</f>
        <v>9</v>
      </c>
      <c r="BG452" s="29">
        <f t="shared" ref="BG452:BG515" ca="1" si="155">IFERROR(DATEDIF(E452,$BD$3,"MD"),"")</f>
        <v>8</v>
      </c>
      <c r="BH452" s="26" t="str">
        <f t="shared" ref="BH452:BH515" ca="1" si="156">IFERROR(DATEDIF(Q452,$BD$3,"Y")&amp;" Th,"&amp;DATEDIF(Q452,$BD$3,"YM")&amp;" Bln,"&amp;DATEDIF(Q452,$BD$3,"MD")&amp;" Hr","")</f>
        <v>4 Th,1 Bln,23 Hr</v>
      </c>
      <c r="BI452" s="24">
        <f t="shared" ref="BI452:BI515" ca="1" si="157">IFERROR(DATEDIF(Q452,$BD$3,"Y"),"")</f>
        <v>4</v>
      </c>
      <c r="BJ452" s="24">
        <f t="shared" ref="BJ452:BJ515" ca="1" si="158">IFERROR(DATEDIF(Q452,$BD$3,"YM"),"")</f>
        <v>1</v>
      </c>
      <c r="BK452" s="26" t="str">
        <f t="shared" ref="BK452:BK515" ca="1" si="159">IFERROR(DATEDIF(R452,$BD$3,"Y")&amp;" Th,"&amp;DATEDIF(R452,$BD$3,"YM")&amp;" Bln,"&amp;DATEDIF(R452,$BD$3,"MD")&amp;" Hr","")</f>
        <v>4 Th,1 Bln,23 Hr</v>
      </c>
      <c r="BL452" s="4" t="str">
        <f>VLOOKUP(C452,[1]dbase!$C$3:$AW$827,38,FALSE)</f>
        <v>-</v>
      </c>
    </row>
    <row r="453" spans="1:64" x14ac:dyDescent="0.25">
      <c r="A453" s="24">
        <f t="shared" si="140"/>
        <v>450</v>
      </c>
      <c r="B453" s="31" t="s">
        <v>2000</v>
      </c>
      <c r="C453" s="24">
        <v>795952</v>
      </c>
      <c r="D453" s="24" t="s">
        <v>821</v>
      </c>
      <c r="E453" s="26">
        <v>28987</v>
      </c>
      <c r="F453" s="24" t="s">
        <v>65</v>
      </c>
      <c r="G453" s="24" t="s">
        <v>66</v>
      </c>
      <c r="H453" s="24" t="s">
        <v>88</v>
      </c>
      <c r="I453" s="24" t="s">
        <v>2001</v>
      </c>
      <c r="J453" s="27" t="s">
        <v>2002</v>
      </c>
      <c r="K453" s="24"/>
      <c r="L453" s="24"/>
      <c r="M453" s="24" t="s">
        <v>109</v>
      </c>
      <c r="N453" s="24" t="s">
        <v>80</v>
      </c>
      <c r="O453" s="24"/>
      <c r="P453" s="24" t="s">
        <v>80</v>
      </c>
      <c r="Q453" s="26">
        <v>43374</v>
      </c>
      <c r="R453" s="26">
        <v>43374</v>
      </c>
      <c r="S453" s="26" t="s">
        <v>90</v>
      </c>
      <c r="T453" s="28" t="s">
        <v>302</v>
      </c>
      <c r="U453" s="28" t="s">
        <v>302</v>
      </c>
      <c r="V453" s="26">
        <v>44105</v>
      </c>
      <c r="W453" s="28" t="s">
        <v>303</v>
      </c>
      <c r="X453" s="28" t="s">
        <v>140</v>
      </c>
      <c r="Y453" s="26" t="s">
        <v>78</v>
      </c>
      <c r="Z453" s="29">
        <v>6</v>
      </c>
      <c r="AA453" s="29">
        <v>1</v>
      </c>
      <c r="AB453" s="26">
        <v>44424</v>
      </c>
      <c r="AC453" s="30">
        <v>4500000</v>
      </c>
      <c r="AD453" s="30">
        <v>500000</v>
      </c>
      <c r="AE453" s="30">
        <v>0</v>
      </c>
      <c r="AF453" s="30">
        <v>261200</v>
      </c>
      <c r="AG453" s="30">
        <f t="shared" si="141"/>
        <v>261200</v>
      </c>
      <c r="AH453" s="30">
        <v>0</v>
      </c>
      <c r="AI453" s="30">
        <f t="shared" si="142"/>
        <v>5261200</v>
      </c>
      <c r="AJ453" s="30">
        <f t="shared" si="143"/>
        <v>3375000</v>
      </c>
      <c r="AK453" s="30">
        <f t="shared" si="144"/>
        <v>375000</v>
      </c>
      <c r="AL453" s="30">
        <f t="shared" si="145"/>
        <v>0</v>
      </c>
      <c r="AM453" s="30">
        <f t="shared" si="146"/>
        <v>261200</v>
      </c>
      <c r="AN453" s="30">
        <f t="shared" si="147"/>
        <v>261200</v>
      </c>
      <c r="AO453" s="30">
        <f t="shared" si="148"/>
        <v>0</v>
      </c>
      <c r="AP453" s="30">
        <f t="shared" si="149"/>
        <v>4011200</v>
      </c>
      <c r="AQ453" s="30">
        <f t="shared" si="150"/>
        <v>360900</v>
      </c>
      <c r="AR453" s="26" t="s">
        <v>79</v>
      </c>
      <c r="AS453" s="26" t="s">
        <v>80</v>
      </c>
      <c r="AT453" s="26"/>
      <c r="AU453" s="26" t="s">
        <v>80</v>
      </c>
      <c r="AV453" s="26" t="s">
        <v>141</v>
      </c>
      <c r="AW453" s="26" t="s">
        <v>80</v>
      </c>
      <c r="AX453" s="26" t="s">
        <v>82</v>
      </c>
      <c r="AY453" s="26" t="s">
        <v>82</v>
      </c>
      <c r="AZ453" s="26" t="s">
        <v>80</v>
      </c>
      <c r="BA453" s="26" t="s">
        <v>84</v>
      </c>
      <c r="BB453" s="26" t="s">
        <v>85</v>
      </c>
      <c r="BC453" s="26" t="str">
        <f t="shared" si="151"/>
        <v>C</v>
      </c>
      <c r="BD453" s="26" t="str">
        <f t="shared" ca="1" si="152"/>
        <v>43 Th,6 Bln,12 Hr</v>
      </c>
      <c r="BE453" s="29">
        <f t="shared" ca="1" si="153"/>
        <v>43</v>
      </c>
      <c r="BF453" s="29">
        <f t="shared" ca="1" si="154"/>
        <v>6</v>
      </c>
      <c r="BG453" s="29">
        <f t="shared" ca="1" si="155"/>
        <v>12</v>
      </c>
      <c r="BH453" s="26" t="str">
        <f t="shared" ca="1" si="156"/>
        <v>4 Th,1 Bln,23 Hr</v>
      </c>
      <c r="BI453" s="24">
        <f t="shared" ca="1" si="157"/>
        <v>4</v>
      </c>
      <c r="BJ453" s="24">
        <f t="shared" ca="1" si="158"/>
        <v>1</v>
      </c>
      <c r="BK453" s="26" t="str">
        <f t="shared" ca="1" si="159"/>
        <v>4 Th,1 Bln,23 Hr</v>
      </c>
      <c r="BL453" s="4" t="str">
        <f>VLOOKUP(C453,[1]dbase!$C$3:$AW$827,38,FALSE)</f>
        <v>-</v>
      </c>
    </row>
    <row r="454" spans="1:64" x14ac:dyDescent="0.25">
      <c r="A454" s="24">
        <f t="shared" si="140"/>
        <v>451</v>
      </c>
      <c r="B454" s="31" t="s">
        <v>2003</v>
      </c>
      <c r="C454" s="24">
        <v>865593</v>
      </c>
      <c r="D454" s="24" t="s">
        <v>174</v>
      </c>
      <c r="E454" s="26">
        <v>31417</v>
      </c>
      <c r="F454" s="24" t="s">
        <v>65</v>
      </c>
      <c r="G454" s="24" t="s">
        <v>66</v>
      </c>
      <c r="H454" s="24" t="s">
        <v>67</v>
      </c>
      <c r="I454" s="24" t="s">
        <v>2004</v>
      </c>
      <c r="J454" s="27"/>
      <c r="K454" s="24"/>
      <c r="L454" s="24"/>
      <c r="M454" s="24" t="s">
        <v>99</v>
      </c>
      <c r="N454" s="24" t="s">
        <v>276</v>
      </c>
      <c r="O454" s="24"/>
      <c r="P454" s="24">
        <v>2006</v>
      </c>
      <c r="Q454" s="26">
        <v>41883</v>
      </c>
      <c r="R454" s="26">
        <v>42005</v>
      </c>
      <c r="S454" s="26" t="s">
        <v>90</v>
      </c>
      <c r="T454" s="28" t="s">
        <v>2005</v>
      </c>
      <c r="U454" s="28" t="s">
        <v>2005</v>
      </c>
      <c r="V454" s="26" t="s">
        <v>80</v>
      </c>
      <c r="W454" s="28" t="s">
        <v>325</v>
      </c>
      <c r="X454" s="28" t="s">
        <v>140</v>
      </c>
      <c r="Y454" s="26" t="s">
        <v>78</v>
      </c>
      <c r="Z454" s="29">
        <v>6</v>
      </c>
      <c r="AA454" s="29">
        <v>2</v>
      </c>
      <c r="AB454" s="26">
        <v>44424</v>
      </c>
      <c r="AC454" s="30">
        <v>4900000</v>
      </c>
      <c r="AD454" s="30">
        <v>544444</v>
      </c>
      <c r="AE454" s="30">
        <v>458655.55555555597</v>
      </c>
      <c r="AF454" s="30">
        <v>152000</v>
      </c>
      <c r="AG454" s="30">
        <f t="shared" si="141"/>
        <v>610655.55555555597</v>
      </c>
      <c r="AH454" s="30">
        <v>0</v>
      </c>
      <c r="AI454" s="30">
        <f t="shared" si="142"/>
        <v>6055099.555555556</v>
      </c>
      <c r="AJ454" s="30">
        <f t="shared" si="143"/>
        <v>3675000</v>
      </c>
      <c r="AK454" s="30">
        <f t="shared" si="144"/>
        <v>408333</v>
      </c>
      <c r="AL454" s="30">
        <f t="shared" si="145"/>
        <v>458655.55555555597</v>
      </c>
      <c r="AM454" s="30">
        <f t="shared" si="146"/>
        <v>152000</v>
      </c>
      <c r="AN454" s="30">
        <f t="shared" si="147"/>
        <v>610655.55555555597</v>
      </c>
      <c r="AO454" s="30">
        <f t="shared" si="148"/>
        <v>0</v>
      </c>
      <c r="AP454" s="30">
        <f t="shared" si="149"/>
        <v>4693988.555555556</v>
      </c>
      <c r="AQ454" s="30">
        <f t="shared" si="150"/>
        <v>0</v>
      </c>
      <c r="AR454" s="26" t="s">
        <v>79</v>
      </c>
      <c r="AS454" s="26" t="s">
        <v>80</v>
      </c>
      <c r="AT454" s="26"/>
      <c r="AU454" s="26" t="s">
        <v>80</v>
      </c>
      <c r="AV454" s="26" t="s">
        <v>141</v>
      </c>
      <c r="AW454" s="26" t="s">
        <v>80</v>
      </c>
      <c r="AX454" s="26" t="s">
        <v>82</v>
      </c>
      <c r="AY454" s="26" t="s">
        <v>82</v>
      </c>
      <c r="AZ454" s="26" t="s">
        <v>80</v>
      </c>
      <c r="BA454" s="26" t="s">
        <v>84</v>
      </c>
      <c r="BB454" s="26" t="s">
        <v>106</v>
      </c>
      <c r="BC454" s="26" t="str">
        <f t="shared" si="151"/>
        <v>C</v>
      </c>
      <c r="BD454" s="26" t="str">
        <f t="shared" ca="1" si="152"/>
        <v>36 Th,10 Bln,19 Hr</v>
      </c>
      <c r="BE454" s="29">
        <f t="shared" ca="1" si="153"/>
        <v>36</v>
      </c>
      <c r="BF454" s="29">
        <f t="shared" ca="1" si="154"/>
        <v>10</v>
      </c>
      <c r="BG454" s="29">
        <f t="shared" ca="1" si="155"/>
        <v>19</v>
      </c>
      <c r="BH454" s="26" t="str">
        <f t="shared" ca="1" si="156"/>
        <v>8 Th,2 Bln,23 Hr</v>
      </c>
      <c r="BI454" s="24">
        <f t="shared" ca="1" si="157"/>
        <v>8</v>
      </c>
      <c r="BJ454" s="24">
        <f t="shared" ca="1" si="158"/>
        <v>2</v>
      </c>
      <c r="BK454" s="26" t="str">
        <f t="shared" ca="1" si="159"/>
        <v>7 Th,10 Bln,23 Hr</v>
      </c>
      <c r="BL454" s="4" t="str">
        <f>VLOOKUP(C454,[1]dbase!$C$3:$AW$827,38,FALSE)</f>
        <v>-</v>
      </c>
    </row>
    <row r="455" spans="1:64" x14ac:dyDescent="0.25">
      <c r="A455" s="24">
        <f t="shared" si="140"/>
        <v>452</v>
      </c>
      <c r="B455" s="31" t="s">
        <v>2006</v>
      </c>
      <c r="C455" s="24">
        <v>795915</v>
      </c>
      <c r="D455" s="24" t="s">
        <v>174</v>
      </c>
      <c r="E455" s="26">
        <v>28933</v>
      </c>
      <c r="F455" s="24" t="s">
        <v>65</v>
      </c>
      <c r="G455" s="24" t="s">
        <v>66</v>
      </c>
      <c r="H455" s="24" t="s">
        <v>88</v>
      </c>
      <c r="I455" s="24" t="s">
        <v>2007</v>
      </c>
      <c r="J455" s="27" t="s">
        <v>2008</v>
      </c>
      <c r="K455" s="24"/>
      <c r="L455" s="24"/>
      <c r="M455" s="24" t="s">
        <v>136</v>
      </c>
      <c r="N455" s="24" t="s">
        <v>80</v>
      </c>
      <c r="O455" s="24"/>
      <c r="P455" s="24" t="s">
        <v>80</v>
      </c>
      <c r="Q455" s="26">
        <v>43374</v>
      </c>
      <c r="R455" s="26">
        <v>43374</v>
      </c>
      <c r="S455" s="26" t="s">
        <v>90</v>
      </c>
      <c r="T455" s="28" t="s">
        <v>2009</v>
      </c>
      <c r="U455" s="28" t="s">
        <v>2009</v>
      </c>
      <c r="V455" s="26">
        <v>44105</v>
      </c>
      <c r="W455" s="28" t="s">
        <v>303</v>
      </c>
      <c r="X455" s="28" t="s">
        <v>140</v>
      </c>
      <c r="Y455" s="26" t="s">
        <v>78</v>
      </c>
      <c r="Z455" s="29">
        <v>6</v>
      </c>
      <c r="AA455" s="29">
        <v>1</v>
      </c>
      <c r="AB455" s="26">
        <v>44424</v>
      </c>
      <c r="AC455" s="30">
        <v>4500000</v>
      </c>
      <c r="AD455" s="30">
        <v>500000</v>
      </c>
      <c r="AE455" s="30">
        <v>0</v>
      </c>
      <c r="AF455" s="30">
        <v>253100</v>
      </c>
      <c r="AG455" s="30">
        <f t="shared" si="141"/>
        <v>253100</v>
      </c>
      <c r="AH455" s="30">
        <v>0</v>
      </c>
      <c r="AI455" s="30">
        <f t="shared" si="142"/>
        <v>5253100</v>
      </c>
      <c r="AJ455" s="30">
        <f t="shared" si="143"/>
        <v>3375000</v>
      </c>
      <c r="AK455" s="30">
        <f t="shared" si="144"/>
        <v>375000</v>
      </c>
      <c r="AL455" s="30">
        <f t="shared" si="145"/>
        <v>0</v>
      </c>
      <c r="AM455" s="30">
        <f t="shared" si="146"/>
        <v>253100</v>
      </c>
      <c r="AN455" s="30">
        <f t="shared" si="147"/>
        <v>253100</v>
      </c>
      <c r="AO455" s="30">
        <f t="shared" si="148"/>
        <v>0</v>
      </c>
      <c r="AP455" s="30">
        <f t="shared" si="149"/>
        <v>4003100</v>
      </c>
      <c r="AQ455" s="30">
        <f t="shared" si="150"/>
        <v>369000</v>
      </c>
      <c r="AR455" s="26" t="s">
        <v>79</v>
      </c>
      <c r="AS455" s="26" t="s">
        <v>80</v>
      </c>
      <c r="AT455" s="26"/>
      <c r="AU455" s="26" t="s">
        <v>80</v>
      </c>
      <c r="AV455" s="26" t="s">
        <v>141</v>
      </c>
      <c r="AW455" s="26" t="s">
        <v>80</v>
      </c>
      <c r="AX455" s="26" t="s">
        <v>82</v>
      </c>
      <c r="AY455" s="26" t="s">
        <v>82</v>
      </c>
      <c r="AZ455" s="26" t="s">
        <v>80</v>
      </c>
      <c r="BA455" s="26" t="s">
        <v>84</v>
      </c>
      <c r="BB455" s="26" t="s">
        <v>85</v>
      </c>
      <c r="BC455" s="26" t="str">
        <f t="shared" si="151"/>
        <v>D</v>
      </c>
      <c r="BD455" s="26" t="str">
        <f t="shared" ca="1" si="152"/>
        <v>43 Th,8 Bln,5 Hr</v>
      </c>
      <c r="BE455" s="29">
        <f t="shared" ca="1" si="153"/>
        <v>43</v>
      </c>
      <c r="BF455" s="29">
        <f t="shared" ca="1" si="154"/>
        <v>8</v>
      </c>
      <c r="BG455" s="29">
        <f t="shared" ca="1" si="155"/>
        <v>5</v>
      </c>
      <c r="BH455" s="26" t="str">
        <f t="shared" ca="1" si="156"/>
        <v>4 Th,1 Bln,23 Hr</v>
      </c>
      <c r="BI455" s="24">
        <f t="shared" ca="1" si="157"/>
        <v>4</v>
      </c>
      <c r="BJ455" s="24">
        <f t="shared" ca="1" si="158"/>
        <v>1</v>
      </c>
      <c r="BK455" s="26" t="str">
        <f t="shared" ca="1" si="159"/>
        <v>4 Th,1 Bln,23 Hr</v>
      </c>
      <c r="BL455" s="4" t="str">
        <f>VLOOKUP(C455,[1]dbase!$C$3:$AW$827,38,FALSE)</f>
        <v>-</v>
      </c>
    </row>
    <row r="456" spans="1:64" x14ac:dyDescent="0.25">
      <c r="A456" s="24">
        <f t="shared" si="140"/>
        <v>453</v>
      </c>
      <c r="B456" s="31" t="s">
        <v>2010</v>
      </c>
      <c r="C456" s="24">
        <v>746046</v>
      </c>
      <c r="D456" s="24" t="s">
        <v>319</v>
      </c>
      <c r="E456" s="26">
        <v>27314</v>
      </c>
      <c r="F456" s="24" t="s">
        <v>65</v>
      </c>
      <c r="G456" s="24" t="s">
        <v>66</v>
      </c>
      <c r="H456" s="24" t="s">
        <v>88</v>
      </c>
      <c r="I456" s="24" t="s">
        <v>2011</v>
      </c>
      <c r="J456" s="27" t="s">
        <v>2012</v>
      </c>
      <c r="K456" s="24"/>
      <c r="L456" s="24"/>
      <c r="M456" s="24" t="s">
        <v>109</v>
      </c>
      <c r="N456" s="24" t="s">
        <v>80</v>
      </c>
      <c r="O456" s="24"/>
      <c r="P456" s="24" t="s">
        <v>80</v>
      </c>
      <c r="Q456" s="26">
        <v>43374</v>
      </c>
      <c r="R456" s="26">
        <v>43374</v>
      </c>
      <c r="S456" s="26" t="s">
        <v>90</v>
      </c>
      <c r="T456" s="28" t="s">
        <v>470</v>
      </c>
      <c r="U456" s="28" t="s">
        <v>470</v>
      </c>
      <c r="V456" s="26">
        <v>44105</v>
      </c>
      <c r="W456" s="28" t="s">
        <v>139</v>
      </c>
      <c r="X456" s="28" t="s">
        <v>140</v>
      </c>
      <c r="Y456" s="26" t="s">
        <v>78</v>
      </c>
      <c r="Z456" s="29">
        <v>6</v>
      </c>
      <c r="AA456" s="29">
        <v>2</v>
      </c>
      <c r="AB456" s="26">
        <v>44424</v>
      </c>
      <c r="AC456" s="30">
        <v>4900000</v>
      </c>
      <c r="AD456" s="30">
        <v>544444</v>
      </c>
      <c r="AE456" s="30">
        <v>0</v>
      </c>
      <c r="AF456" s="30">
        <v>2321341.388888889</v>
      </c>
      <c r="AG456" s="30">
        <f t="shared" si="141"/>
        <v>2321341.388888889</v>
      </c>
      <c r="AH456" s="30">
        <v>0</v>
      </c>
      <c r="AI456" s="30">
        <f t="shared" si="142"/>
        <v>7765785.388888889</v>
      </c>
      <c r="AJ456" s="30">
        <f t="shared" si="143"/>
        <v>3675000</v>
      </c>
      <c r="AK456" s="30">
        <f t="shared" si="144"/>
        <v>408333</v>
      </c>
      <c r="AL456" s="30">
        <f t="shared" si="145"/>
        <v>0</v>
      </c>
      <c r="AM456" s="30">
        <f t="shared" si="146"/>
        <v>2321341.388888889</v>
      </c>
      <c r="AN456" s="30">
        <f t="shared" si="147"/>
        <v>2321341.388888889</v>
      </c>
      <c r="AO456" s="30">
        <f t="shared" si="148"/>
        <v>0</v>
      </c>
      <c r="AP456" s="30">
        <f t="shared" si="149"/>
        <v>6404674.388888889</v>
      </c>
      <c r="AQ456" s="30">
        <f t="shared" si="150"/>
        <v>0</v>
      </c>
      <c r="AR456" s="26" t="s">
        <v>79</v>
      </c>
      <c r="AS456" s="26" t="s">
        <v>80</v>
      </c>
      <c r="AT456" s="26"/>
      <c r="AU456" s="26" t="s">
        <v>80</v>
      </c>
      <c r="AV456" s="26" t="s">
        <v>141</v>
      </c>
      <c r="AW456" s="26" t="s">
        <v>80</v>
      </c>
      <c r="AX456" s="26" t="s">
        <v>82</v>
      </c>
      <c r="AY456" s="26" t="s">
        <v>82</v>
      </c>
      <c r="AZ456" s="26" t="s">
        <v>80</v>
      </c>
      <c r="BA456" s="26" t="s">
        <v>84</v>
      </c>
      <c r="BB456" s="26" t="s">
        <v>85</v>
      </c>
      <c r="BC456" s="26" t="str">
        <f t="shared" si="151"/>
        <v>C</v>
      </c>
      <c r="BD456" s="26" t="str">
        <f t="shared" ca="1" si="152"/>
        <v>48 Th,1 Bln,12 Hr</v>
      </c>
      <c r="BE456" s="29">
        <f t="shared" ca="1" si="153"/>
        <v>48</v>
      </c>
      <c r="BF456" s="29">
        <f t="shared" ca="1" si="154"/>
        <v>1</v>
      </c>
      <c r="BG456" s="29">
        <f t="shared" ca="1" si="155"/>
        <v>12</v>
      </c>
      <c r="BH456" s="26" t="str">
        <f t="shared" ca="1" si="156"/>
        <v>4 Th,1 Bln,23 Hr</v>
      </c>
      <c r="BI456" s="24">
        <f t="shared" ca="1" si="157"/>
        <v>4</v>
      </c>
      <c r="BJ456" s="24">
        <f t="shared" ca="1" si="158"/>
        <v>1</v>
      </c>
      <c r="BK456" s="26" t="str">
        <f t="shared" ca="1" si="159"/>
        <v>4 Th,1 Bln,23 Hr</v>
      </c>
      <c r="BL456" s="4" t="str">
        <f>VLOOKUP(C456,[1]dbase!$C$3:$AW$827,38,FALSE)</f>
        <v>-</v>
      </c>
    </row>
    <row r="457" spans="1:64" x14ac:dyDescent="0.25">
      <c r="A457" s="24">
        <f t="shared" si="140"/>
        <v>454</v>
      </c>
      <c r="B457" s="31" t="s">
        <v>2013</v>
      </c>
      <c r="C457" s="24">
        <v>736035</v>
      </c>
      <c r="D457" s="24" t="s">
        <v>905</v>
      </c>
      <c r="E457" s="26">
        <v>26840</v>
      </c>
      <c r="F457" s="24" t="s">
        <v>65</v>
      </c>
      <c r="G457" s="24" t="s">
        <v>66</v>
      </c>
      <c r="H457" s="24" t="s">
        <v>67</v>
      </c>
      <c r="I457" s="24" t="s">
        <v>2014</v>
      </c>
      <c r="J457" s="27"/>
      <c r="K457" s="24"/>
      <c r="L457" s="24"/>
      <c r="M457" s="24" t="s">
        <v>99</v>
      </c>
      <c r="N457" s="24" t="s">
        <v>446</v>
      </c>
      <c r="O457" s="24"/>
      <c r="P457" s="24" t="s">
        <v>80</v>
      </c>
      <c r="Q457" s="26">
        <v>43374</v>
      </c>
      <c r="R457" s="26">
        <v>43374</v>
      </c>
      <c r="S457" s="26" t="s">
        <v>90</v>
      </c>
      <c r="T457" s="28" t="s">
        <v>470</v>
      </c>
      <c r="U457" s="28" t="s">
        <v>470</v>
      </c>
      <c r="V457" s="26">
        <v>44105</v>
      </c>
      <c r="W457" s="28" t="s">
        <v>139</v>
      </c>
      <c r="X457" s="28" t="s">
        <v>140</v>
      </c>
      <c r="Y457" s="26" t="s">
        <v>78</v>
      </c>
      <c r="Z457" s="29">
        <v>6</v>
      </c>
      <c r="AA457" s="29">
        <v>2</v>
      </c>
      <c r="AB457" s="26">
        <v>44424</v>
      </c>
      <c r="AC457" s="30">
        <v>4900000</v>
      </c>
      <c r="AD457" s="30">
        <v>544444</v>
      </c>
      <c r="AE457" s="30">
        <v>0</v>
      </c>
      <c r="AF457" s="30">
        <v>1192361.138888889</v>
      </c>
      <c r="AG457" s="30">
        <f t="shared" si="141"/>
        <v>1192361.138888889</v>
      </c>
      <c r="AH457" s="30">
        <v>0</v>
      </c>
      <c r="AI457" s="30">
        <f t="shared" si="142"/>
        <v>6636805.138888889</v>
      </c>
      <c r="AJ457" s="30">
        <f t="shared" si="143"/>
        <v>3675000</v>
      </c>
      <c r="AK457" s="30">
        <f t="shared" si="144"/>
        <v>408333</v>
      </c>
      <c r="AL457" s="30">
        <f t="shared" si="145"/>
        <v>0</v>
      </c>
      <c r="AM457" s="30">
        <f t="shared" si="146"/>
        <v>1192361.138888889</v>
      </c>
      <c r="AN457" s="30">
        <f t="shared" si="147"/>
        <v>1192361.138888889</v>
      </c>
      <c r="AO457" s="30">
        <f t="shared" si="148"/>
        <v>0</v>
      </c>
      <c r="AP457" s="30">
        <f t="shared" si="149"/>
        <v>5275694.138888889</v>
      </c>
      <c r="AQ457" s="30">
        <f t="shared" si="150"/>
        <v>0</v>
      </c>
      <c r="AR457" s="26" t="s">
        <v>79</v>
      </c>
      <c r="AS457" s="26" t="s">
        <v>80</v>
      </c>
      <c r="AT457" s="26"/>
      <c r="AU457" s="26" t="s">
        <v>80</v>
      </c>
      <c r="AV457" s="26" t="s">
        <v>141</v>
      </c>
      <c r="AW457" s="26" t="s">
        <v>80</v>
      </c>
      <c r="AX457" s="26" t="s">
        <v>82</v>
      </c>
      <c r="AY457" s="26" t="s">
        <v>82</v>
      </c>
      <c r="AZ457" s="26" t="s">
        <v>80</v>
      </c>
      <c r="BA457" s="26" t="s">
        <v>84</v>
      </c>
      <c r="BB457" s="26" t="s">
        <v>106</v>
      </c>
      <c r="BC457" s="26" t="str">
        <f t="shared" si="151"/>
        <v>C</v>
      </c>
      <c r="BD457" s="26" t="str">
        <f t="shared" ca="1" si="152"/>
        <v>49 Th,4 Bln,30 Hr</v>
      </c>
      <c r="BE457" s="29">
        <f t="shared" ca="1" si="153"/>
        <v>49</v>
      </c>
      <c r="BF457" s="29">
        <f t="shared" ca="1" si="154"/>
        <v>4</v>
      </c>
      <c r="BG457" s="29">
        <f t="shared" ca="1" si="155"/>
        <v>30</v>
      </c>
      <c r="BH457" s="26" t="str">
        <f t="shared" ca="1" si="156"/>
        <v>4 Th,1 Bln,23 Hr</v>
      </c>
      <c r="BI457" s="24">
        <f t="shared" ca="1" si="157"/>
        <v>4</v>
      </c>
      <c r="BJ457" s="24">
        <f t="shared" ca="1" si="158"/>
        <v>1</v>
      </c>
      <c r="BK457" s="26" t="str">
        <f t="shared" ca="1" si="159"/>
        <v>4 Th,1 Bln,23 Hr</v>
      </c>
      <c r="BL457" s="4" t="str">
        <f>VLOOKUP(C457,[1]dbase!$C$3:$AW$827,38,FALSE)</f>
        <v>-</v>
      </c>
    </row>
    <row r="458" spans="1:64" x14ac:dyDescent="0.25">
      <c r="A458" s="24">
        <f t="shared" si="140"/>
        <v>455</v>
      </c>
      <c r="B458" s="31" t="s">
        <v>2015</v>
      </c>
      <c r="C458" s="24">
        <v>815567</v>
      </c>
      <c r="D458" s="24" t="s">
        <v>472</v>
      </c>
      <c r="E458" s="26">
        <v>29724</v>
      </c>
      <c r="F458" s="24" t="s">
        <v>65</v>
      </c>
      <c r="G458" s="24" t="s">
        <v>66</v>
      </c>
      <c r="H458" s="24" t="s">
        <v>88</v>
      </c>
      <c r="I458" s="24" t="s">
        <v>2016</v>
      </c>
      <c r="J458" s="27"/>
      <c r="K458" s="24"/>
      <c r="L458" s="24"/>
      <c r="M458" s="24" t="s">
        <v>109</v>
      </c>
      <c r="N458" s="24" t="s">
        <v>2017</v>
      </c>
      <c r="O458" s="24"/>
      <c r="P458" s="24" t="s">
        <v>611</v>
      </c>
      <c r="Q458" s="26">
        <v>41579</v>
      </c>
      <c r="R458" s="26">
        <v>41989</v>
      </c>
      <c r="S458" s="26" t="s">
        <v>90</v>
      </c>
      <c r="T458" s="28" t="s">
        <v>1222</v>
      </c>
      <c r="U458" s="28" t="s">
        <v>1222</v>
      </c>
      <c r="V458" s="26">
        <v>44061</v>
      </c>
      <c r="W458" s="28" t="s">
        <v>650</v>
      </c>
      <c r="X458" s="28" t="s">
        <v>195</v>
      </c>
      <c r="Y458" s="26" t="s">
        <v>78</v>
      </c>
      <c r="Z458" s="29">
        <v>6</v>
      </c>
      <c r="AA458" s="29">
        <v>2</v>
      </c>
      <c r="AB458" s="26">
        <v>44424</v>
      </c>
      <c r="AC458" s="30">
        <v>4900000</v>
      </c>
      <c r="AD458" s="30">
        <v>544444</v>
      </c>
      <c r="AE458" s="30">
        <v>254655.55555555597</v>
      </c>
      <c r="AF458" s="30">
        <v>152000</v>
      </c>
      <c r="AG458" s="30">
        <f t="shared" si="141"/>
        <v>406655.55555555597</v>
      </c>
      <c r="AH458" s="30">
        <v>0</v>
      </c>
      <c r="AI458" s="30">
        <f t="shared" si="142"/>
        <v>5851099.555555556</v>
      </c>
      <c r="AJ458" s="30">
        <f t="shared" si="143"/>
        <v>2450000</v>
      </c>
      <c r="AK458" s="30">
        <f t="shared" si="144"/>
        <v>0</v>
      </c>
      <c r="AL458" s="30">
        <f t="shared" si="145"/>
        <v>0</v>
      </c>
      <c r="AM458" s="30">
        <f t="shared" si="146"/>
        <v>0</v>
      </c>
      <c r="AN458" s="30">
        <f t="shared" si="147"/>
        <v>0</v>
      </c>
      <c r="AO458" s="30">
        <f t="shared" si="148"/>
        <v>0</v>
      </c>
      <c r="AP458" s="30">
        <f t="shared" si="149"/>
        <v>2450000</v>
      </c>
      <c r="AQ458" s="30">
        <f t="shared" si="150"/>
        <v>1922100</v>
      </c>
      <c r="AR458" s="26" t="s">
        <v>79</v>
      </c>
      <c r="AS458" s="32" t="s">
        <v>114</v>
      </c>
      <c r="AT458" s="32" t="s">
        <v>156</v>
      </c>
      <c r="AU458" s="32">
        <v>44743</v>
      </c>
      <c r="AV458" s="26" t="s">
        <v>196</v>
      </c>
      <c r="AW458" s="26" t="s">
        <v>80</v>
      </c>
      <c r="AX458" s="26" t="s">
        <v>82</v>
      </c>
      <c r="AY458" s="26" t="s">
        <v>82</v>
      </c>
      <c r="AZ458" s="26" t="s">
        <v>125</v>
      </c>
      <c r="BA458" s="26" t="s">
        <v>84</v>
      </c>
      <c r="BB458" s="26" t="s">
        <v>85</v>
      </c>
      <c r="BC458" s="26" t="str">
        <f t="shared" si="151"/>
        <v>C</v>
      </c>
      <c r="BD458" s="26" t="str">
        <f t="shared" ca="1" si="152"/>
        <v>41 Th,6 Bln,6 Hr</v>
      </c>
      <c r="BE458" s="29">
        <f t="shared" ca="1" si="153"/>
        <v>41</v>
      </c>
      <c r="BF458" s="29">
        <f t="shared" ca="1" si="154"/>
        <v>6</v>
      </c>
      <c r="BG458" s="29">
        <f t="shared" ca="1" si="155"/>
        <v>6</v>
      </c>
      <c r="BH458" s="26" t="str">
        <f t="shared" ca="1" si="156"/>
        <v>9 Th,0 Bln,23 Hr</v>
      </c>
      <c r="BI458" s="24">
        <f t="shared" ca="1" si="157"/>
        <v>9</v>
      </c>
      <c r="BJ458" s="24">
        <f t="shared" ca="1" si="158"/>
        <v>0</v>
      </c>
      <c r="BK458" s="26" t="str">
        <f t="shared" ca="1" si="159"/>
        <v>7 Th,11 Bln,8 Hr</v>
      </c>
      <c r="BL458" s="4" t="str">
        <f>VLOOKUP(C458,[1]dbase!$C$3:$AW$827,38,FALSE)</f>
        <v>H</v>
      </c>
    </row>
    <row r="459" spans="1:64" x14ac:dyDescent="0.25">
      <c r="A459" s="24">
        <f t="shared" si="140"/>
        <v>456</v>
      </c>
      <c r="B459" s="31" t="s">
        <v>2018</v>
      </c>
      <c r="C459" s="24">
        <v>735444</v>
      </c>
      <c r="D459" s="24" t="s">
        <v>597</v>
      </c>
      <c r="E459" s="26">
        <v>26835</v>
      </c>
      <c r="F459" s="24" t="s">
        <v>65</v>
      </c>
      <c r="G459" s="24" t="s">
        <v>66</v>
      </c>
      <c r="H459" s="24" t="s">
        <v>133</v>
      </c>
      <c r="I459" s="24" t="s">
        <v>2019</v>
      </c>
      <c r="J459" s="27"/>
      <c r="K459" s="24"/>
      <c r="L459" s="24"/>
      <c r="M459" s="24" t="s">
        <v>109</v>
      </c>
      <c r="N459" s="24" t="s">
        <v>120</v>
      </c>
      <c r="O459" s="24"/>
      <c r="P459" s="24" t="s">
        <v>2020</v>
      </c>
      <c r="Q459" s="26">
        <v>34701</v>
      </c>
      <c r="R459" s="26">
        <v>35066</v>
      </c>
      <c r="S459" s="26" t="s">
        <v>90</v>
      </c>
      <c r="T459" s="28" t="s">
        <v>2021</v>
      </c>
      <c r="U459" s="28" t="s">
        <v>2021</v>
      </c>
      <c r="V459" s="26">
        <v>43754</v>
      </c>
      <c r="W459" s="28" t="s">
        <v>92</v>
      </c>
      <c r="X459" s="28" t="s">
        <v>93</v>
      </c>
      <c r="Y459" s="26" t="s">
        <v>78</v>
      </c>
      <c r="Z459" s="29">
        <v>6</v>
      </c>
      <c r="AA459" s="29">
        <v>3</v>
      </c>
      <c r="AB459" s="26">
        <v>44424</v>
      </c>
      <c r="AC459" s="30">
        <v>5900000</v>
      </c>
      <c r="AD459" s="30">
        <v>655556</v>
      </c>
      <c r="AE459" s="30">
        <v>298394.44444444403</v>
      </c>
      <c r="AF459" s="30">
        <v>152000</v>
      </c>
      <c r="AG459" s="30">
        <f t="shared" si="141"/>
        <v>450394.44444444403</v>
      </c>
      <c r="AH459" s="30">
        <v>0</v>
      </c>
      <c r="AI459" s="30">
        <f t="shared" si="142"/>
        <v>7005950.444444444</v>
      </c>
      <c r="AJ459" s="30">
        <f t="shared" si="143"/>
        <v>4425000</v>
      </c>
      <c r="AK459" s="30">
        <f t="shared" si="144"/>
        <v>491667</v>
      </c>
      <c r="AL459" s="30">
        <f t="shared" si="145"/>
        <v>298394.44444444403</v>
      </c>
      <c r="AM459" s="30">
        <f t="shared" si="146"/>
        <v>152000</v>
      </c>
      <c r="AN459" s="30">
        <f t="shared" si="147"/>
        <v>450394.44444444403</v>
      </c>
      <c r="AO459" s="30">
        <f t="shared" si="148"/>
        <v>0</v>
      </c>
      <c r="AP459" s="30">
        <f t="shared" si="149"/>
        <v>5367061.444444444</v>
      </c>
      <c r="AQ459" s="30">
        <f t="shared" si="150"/>
        <v>0</v>
      </c>
      <c r="AR459" s="26" t="s">
        <v>79</v>
      </c>
      <c r="AS459" s="26" t="s">
        <v>80</v>
      </c>
      <c r="AT459" s="26"/>
      <c r="AU459" s="26" t="s">
        <v>80</v>
      </c>
      <c r="AV459" s="26" t="s">
        <v>94</v>
      </c>
      <c r="AW459" s="26" t="s">
        <v>95</v>
      </c>
      <c r="AX459" s="26" t="s">
        <v>96</v>
      </c>
      <c r="AY459" s="26" t="s">
        <v>96</v>
      </c>
      <c r="AZ459" s="26" t="s">
        <v>80</v>
      </c>
      <c r="BA459" s="26" t="s">
        <v>84</v>
      </c>
      <c r="BB459" s="26" t="s">
        <v>85</v>
      </c>
      <c r="BC459" s="26" t="str">
        <f t="shared" si="151"/>
        <v>C</v>
      </c>
      <c r="BD459" s="26" t="str">
        <f t="shared" ca="1" si="152"/>
        <v>49 Th,5 Bln,4 Hr</v>
      </c>
      <c r="BE459" s="29">
        <f t="shared" ca="1" si="153"/>
        <v>49</v>
      </c>
      <c r="BF459" s="29">
        <f t="shared" ca="1" si="154"/>
        <v>5</v>
      </c>
      <c r="BG459" s="29">
        <f t="shared" ca="1" si="155"/>
        <v>4</v>
      </c>
      <c r="BH459" s="26" t="str">
        <f t="shared" ca="1" si="156"/>
        <v>27 Th,10 Bln,22 Hr</v>
      </c>
      <c r="BI459" s="24">
        <f t="shared" ca="1" si="157"/>
        <v>27</v>
      </c>
      <c r="BJ459" s="24">
        <f t="shared" ca="1" si="158"/>
        <v>10</v>
      </c>
      <c r="BK459" s="26" t="str">
        <f t="shared" ca="1" si="159"/>
        <v>26 Th,10 Bln,22 Hr</v>
      </c>
      <c r="BL459" s="4" t="str">
        <f>VLOOKUP(C459,[1]dbase!$C$3:$AW$827,38,FALSE)</f>
        <v>-</v>
      </c>
    </row>
    <row r="460" spans="1:64" x14ac:dyDescent="0.25">
      <c r="A460" s="24">
        <f t="shared" si="140"/>
        <v>457</v>
      </c>
      <c r="B460" s="31" t="s">
        <v>2022</v>
      </c>
      <c r="C460" s="24">
        <v>746101</v>
      </c>
      <c r="D460" s="24" t="s">
        <v>174</v>
      </c>
      <c r="E460" s="26">
        <v>27218</v>
      </c>
      <c r="F460" s="24" t="s">
        <v>65</v>
      </c>
      <c r="G460" s="24" t="s">
        <v>66</v>
      </c>
      <c r="H460" s="24" t="s">
        <v>133</v>
      </c>
      <c r="I460" s="24" t="s">
        <v>2023</v>
      </c>
      <c r="J460" s="27" t="s">
        <v>2024</v>
      </c>
      <c r="K460" s="24"/>
      <c r="L460" s="24"/>
      <c r="M460" s="24" t="s">
        <v>109</v>
      </c>
      <c r="N460" s="24" t="s">
        <v>80</v>
      </c>
      <c r="O460" s="24"/>
      <c r="P460" s="24" t="s">
        <v>80</v>
      </c>
      <c r="Q460" s="26">
        <v>43374</v>
      </c>
      <c r="R460" s="26">
        <v>43374</v>
      </c>
      <c r="S460" s="26" t="s">
        <v>90</v>
      </c>
      <c r="T460" s="28" t="s">
        <v>261</v>
      </c>
      <c r="U460" s="28" t="s">
        <v>261</v>
      </c>
      <c r="V460" s="26">
        <v>44105</v>
      </c>
      <c r="W460" s="28" t="s">
        <v>139</v>
      </c>
      <c r="X460" s="28" t="s">
        <v>140</v>
      </c>
      <c r="Y460" s="26" t="s">
        <v>78</v>
      </c>
      <c r="Z460" s="29">
        <v>6</v>
      </c>
      <c r="AA460" s="29">
        <v>2</v>
      </c>
      <c r="AB460" s="26">
        <v>44424</v>
      </c>
      <c r="AC460" s="30">
        <v>4900000</v>
      </c>
      <c r="AD460" s="30">
        <v>544444</v>
      </c>
      <c r="AE460" s="30">
        <v>0</v>
      </c>
      <c r="AF460" s="30">
        <v>772555.55555555597</v>
      </c>
      <c r="AG460" s="30">
        <f t="shared" si="141"/>
        <v>772555.55555555597</v>
      </c>
      <c r="AH460" s="30">
        <v>0</v>
      </c>
      <c r="AI460" s="30">
        <f t="shared" si="142"/>
        <v>6216999.555555556</v>
      </c>
      <c r="AJ460" s="30">
        <f t="shared" si="143"/>
        <v>3675000</v>
      </c>
      <c r="AK460" s="30">
        <f t="shared" si="144"/>
        <v>408333</v>
      </c>
      <c r="AL460" s="30">
        <f t="shared" si="145"/>
        <v>0</v>
      </c>
      <c r="AM460" s="30">
        <f t="shared" si="146"/>
        <v>772555.55555555597</v>
      </c>
      <c r="AN460" s="30">
        <f t="shared" si="147"/>
        <v>772555.55555555597</v>
      </c>
      <c r="AO460" s="30">
        <f t="shared" si="148"/>
        <v>0</v>
      </c>
      <c r="AP460" s="30">
        <f t="shared" si="149"/>
        <v>4855888.555555556</v>
      </c>
      <c r="AQ460" s="30">
        <f t="shared" si="150"/>
        <v>0</v>
      </c>
      <c r="AR460" s="26" t="s">
        <v>79</v>
      </c>
      <c r="AS460" s="26" t="s">
        <v>80</v>
      </c>
      <c r="AT460" s="26"/>
      <c r="AU460" s="26" t="s">
        <v>80</v>
      </c>
      <c r="AV460" s="26" t="s">
        <v>141</v>
      </c>
      <c r="AW460" s="26" t="s">
        <v>80</v>
      </c>
      <c r="AX460" s="26" t="s">
        <v>82</v>
      </c>
      <c r="AY460" s="26" t="s">
        <v>82</v>
      </c>
      <c r="AZ460" s="26" t="s">
        <v>80</v>
      </c>
      <c r="BA460" s="26" t="s">
        <v>84</v>
      </c>
      <c r="BB460" s="26" t="s">
        <v>85</v>
      </c>
      <c r="BC460" s="26" t="str">
        <f t="shared" si="151"/>
        <v>C</v>
      </c>
      <c r="BD460" s="26" t="str">
        <f t="shared" ca="1" si="152"/>
        <v>48 Th,4 Bln,16 Hr</v>
      </c>
      <c r="BE460" s="29">
        <f t="shared" ca="1" si="153"/>
        <v>48</v>
      </c>
      <c r="BF460" s="29">
        <f t="shared" ca="1" si="154"/>
        <v>4</v>
      </c>
      <c r="BG460" s="29">
        <f t="shared" ca="1" si="155"/>
        <v>16</v>
      </c>
      <c r="BH460" s="26" t="str">
        <f t="shared" ca="1" si="156"/>
        <v>4 Th,1 Bln,23 Hr</v>
      </c>
      <c r="BI460" s="24">
        <f t="shared" ca="1" si="157"/>
        <v>4</v>
      </c>
      <c r="BJ460" s="24">
        <f t="shared" ca="1" si="158"/>
        <v>1</v>
      </c>
      <c r="BK460" s="26" t="str">
        <f t="shared" ca="1" si="159"/>
        <v>4 Th,1 Bln,23 Hr</v>
      </c>
      <c r="BL460" s="4" t="str">
        <f>VLOOKUP(C460,[1]dbase!$C$3:$AW$827,38,FALSE)</f>
        <v>-</v>
      </c>
    </row>
    <row r="461" spans="1:64" x14ac:dyDescent="0.25">
      <c r="A461" s="24">
        <f t="shared" si="140"/>
        <v>458</v>
      </c>
      <c r="B461" s="31" t="s">
        <v>2025</v>
      </c>
      <c r="C461" s="24">
        <v>654594</v>
      </c>
      <c r="D461" s="24" t="s">
        <v>87</v>
      </c>
      <c r="E461" s="26">
        <v>24062</v>
      </c>
      <c r="F461" s="24" t="s">
        <v>65</v>
      </c>
      <c r="G461" s="24" t="s">
        <v>66</v>
      </c>
      <c r="H461" s="24" t="s">
        <v>88</v>
      </c>
      <c r="I461" s="24" t="s">
        <v>2026</v>
      </c>
      <c r="J461" s="27"/>
      <c r="K461" s="24"/>
      <c r="L461" s="24"/>
      <c r="M461" s="24" t="s">
        <v>109</v>
      </c>
      <c r="N461" s="24" t="s">
        <v>1454</v>
      </c>
      <c r="O461" s="24"/>
      <c r="P461" s="24">
        <v>1985</v>
      </c>
      <c r="Q461" s="26">
        <v>31553</v>
      </c>
      <c r="R461" s="26">
        <v>33147</v>
      </c>
      <c r="S461" s="26" t="s">
        <v>90</v>
      </c>
      <c r="T461" s="28" t="s">
        <v>2027</v>
      </c>
      <c r="U461" s="28" t="s">
        <v>2027</v>
      </c>
      <c r="V461" s="26" t="s">
        <v>80</v>
      </c>
      <c r="W461" s="28" t="s">
        <v>145</v>
      </c>
      <c r="X461" s="28" t="s">
        <v>146</v>
      </c>
      <c r="Y461" s="26" t="s">
        <v>78</v>
      </c>
      <c r="Z461" s="29">
        <v>6</v>
      </c>
      <c r="AA461" s="29">
        <v>3</v>
      </c>
      <c r="AB461" s="26">
        <v>44424</v>
      </c>
      <c r="AC461" s="30">
        <v>5900000</v>
      </c>
      <c r="AD461" s="30">
        <v>655556</v>
      </c>
      <c r="AE461" s="30">
        <v>298394.44444444403</v>
      </c>
      <c r="AF461" s="30">
        <v>152000</v>
      </c>
      <c r="AG461" s="30">
        <f t="shared" si="141"/>
        <v>450394.44444444403</v>
      </c>
      <c r="AH461" s="30">
        <v>0</v>
      </c>
      <c r="AI461" s="30">
        <f t="shared" si="142"/>
        <v>7005950.444444444</v>
      </c>
      <c r="AJ461" s="30">
        <f t="shared" si="143"/>
        <v>2950000</v>
      </c>
      <c r="AK461" s="30">
        <f t="shared" si="144"/>
        <v>0</v>
      </c>
      <c r="AL461" s="30">
        <f t="shared" si="145"/>
        <v>0</v>
      </c>
      <c r="AM461" s="30">
        <f t="shared" si="146"/>
        <v>0</v>
      </c>
      <c r="AN461" s="30">
        <f t="shared" si="147"/>
        <v>0</v>
      </c>
      <c r="AO461" s="30">
        <f t="shared" si="148"/>
        <v>0</v>
      </c>
      <c r="AP461" s="30">
        <f t="shared" si="149"/>
        <v>2950000</v>
      </c>
      <c r="AQ461" s="30">
        <f t="shared" si="150"/>
        <v>1422100</v>
      </c>
      <c r="AR461" s="24" t="s">
        <v>208</v>
      </c>
      <c r="AS461" s="24" t="s">
        <v>114</v>
      </c>
      <c r="AT461" s="24" t="s">
        <v>172</v>
      </c>
      <c r="AU461" s="26">
        <v>44433</v>
      </c>
      <c r="AV461" s="24" t="s">
        <v>147</v>
      </c>
      <c r="AW461" s="24" t="s">
        <v>80</v>
      </c>
      <c r="AX461" s="24" t="s">
        <v>82</v>
      </c>
      <c r="AY461" s="24" t="s">
        <v>82</v>
      </c>
      <c r="AZ461" s="24" t="s">
        <v>80</v>
      </c>
      <c r="BA461" s="24" t="s">
        <v>84</v>
      </c>
      <c r="BB461" s="24" t="s">
        <v>85</v>
      </c>
      <c r="BC461" s="26" t="str">
        <f t="shared" si="151"/>
        <v>C</v>
      </c>
      <c r="BD461" s="24" t="str">
        <f t="shared" ca="1" si="152"/>
        <v>57 Th,0 Bln,8 Hr</v>
      </c>
      <c r="BE461" s="24">
        <f t="shared" ca="1" si="153"/>
        <v>57</v>
      </c>
      <c r="BF461" s="24">
        <f t="shared" ca="1" si="154"/>
        <v>0</v>
      </c>
      <c r="BG461" s="24">
        <f t="shared" ca="1" si="155"/>
        <v>8</v>
      </c>
      <c r="BH461" s="24" t="str">
        <f t="shared" ca="1" si="156"/>
        <v>36 Th,6 Bln,3 Hr</v>
      </c>
      <c r="BI461" s="24">
        <f t="shared" ca="1" si="157"/>
        <v>36</v>
      </c>
      <c r="BJ461" s="24">
        <f t="shared" ca="1" si="158"/>
        <v>6</v>
      </c>
      <c r="BK461" s="24" t="str">
        <f t="shared" ca="1" si="159"/>
        <v>32 Th,1 Bln,23 Hr</v>
      </c>
      <c r="BL461" s="4" t="str">
        <f>VLOOKUP(C461,[1]dbase!$C$3:$AW$827,38,FALSE)</f>
        <v>H</v>
      </c>
    </row>
    <row r="462" spans="1:64" x14ac:dyDescent="0.25">
      <c r="A462" s="24">
        <f t="shared" si="140"/>
        <v>459</v>
      </c>
      <c r="B462" s="31" t="s">
        <v>2028</v>
      </c>
      <c r="C462" s="24">
        <v>805602</v>
      </c>
      <c r="D462" s="24" t="s">
        <v>652</v>
      </c>
      <c r="E462" s="26">
        <v>29312</v>
      </c>
      <c r="F462" s="24" t="s">
        <v>65</v>
      </c>
      <c r="G462" s="24" t="s">
        <v>66</v>
      </c>
      <c r="H462" s="24" t="s">
        <v>133</v>
      </c>
      <c r="I462" s="24" t="s">
        <v>2029</v>
      </c>
      <c r="J462" s="27"/>
      <c r="K462" s="24"/>
      <c r="L462" s="24"/>
      <c r="M462" s="24" t="s">
        <v>109</v>
      </c>
      <c r="N462" s="24" t="s">
        <v>120</v>
      </c>
      <c r="O462" s="24"/>
      <c r="P462" s="24">
        <v>1999</v>
      </c>
      <c r="Q462" s="26">
        <v>42037</v>
      </c>
      <c r="R462" s="26">
        <v>42186</v>
      </c>
      <c r="S462" s="26" t="s">
        <v>90</v>
      </c>
      <c r="T462" s="28" t="s">
        <v>2030</v>
      </c>
      <c r="U462" s="28" t="s">
        <v>2030</v>
      </c>
      <c r="V462" s="26" t="s">
        <v>80</v>
      </c>
      <c r="W462" s="28" t="s">
        <v>194</v>
      </c>
      <c r="X462" s="28" t="s">
        <v>195</v>
      </c>
      <c r="Y462" s="26" t="s">
        <v>78</v>
      </c>
      <c r="Z462" s="29">
        <v>6</v>
      </c>
      <c r="AA462" s="29">
        <v>3</v>
      </c>
      <c r="AB462" s="26">
        <v>44424</v>
      </c>
      <c r="AC462" s="30">
        <v>5900000</v>
      </c>
      <c r="AD462" s="30">
        <v>655556</v>
      </c>
      <c r="AE462" s="30">
        <v>76394.444444444031</v>
      </c>
      <c r="AF462" s="30">
        <v>152000</v>
      </c>
      <c r="AG462" s="30">
        <f t="shared" si="141"/>
        <v>228394.44444444403</v>
      </c>
      <c r="AH462" s="30">
        <v>0</v>
      </c>
      <c r="AI462" s="30">
        <f t="shared" si="142"/>
        <v>6783950.444444444</v>
      </c>
      <c r="AJ462" s="30">
        <f t="shared" si="143"/>
        <v>4425000</v>
      </c>
      <c r="AK462" s="30">
        <f t="shared" si="144"/>
        <v>491667</v>
      </c>
      <c r="AL462" s="30">
        <f t="shared" si="145"/>
        <v>76394.444444444031</v>
      </c>
      <c r="AM462" s="30">
        <f t="shared" si="146"/>
        <v>152000</v>
      </c>
      <c r="AN462" s="30">
        <f t="shared" si="147"/>
        <v>228394.44444444403</v>
      </c>
      <c r="AO462" s="30">
        <f t="shared" si="148"/>
        <v>0</v>
      </c>
      <c r="AP462" s="30">
        <f t="shared" si="149"/>
        <v>5145061.444444444</v>
      </c>
      <c r="AQ462" s="30">
        <f t="shared" si="150"/>
        <v>0</v>
      </c>
      <c r="AR462" s="26" t="s">
        <v>79</v>
      </c>
      <c r="AS462" s="26" t="s">
        <v>80</v>
      </c>
      <c r="AT462" s="26"/>
      <c r="AU462" s="26" t="s">
        <v>80</v>
      </c>
      <c r="AV462" s="26" t="s">
        <v>196</v>
      </c>
      <c r="AW462" s="26" t="s">
        <v>80</v>
      </c>
      <c r="AX462" s="26" t="s">
        <v>83</v>
      </c>
      <c r="AY462" s="26" t="s">
        <v>82</v>
      </c>
      <c r="AZ462" s="26" t="s">
        <v>197</v>
      </c>
      <c r="BA462" s="26" t="s">
        <v>84</v>
      </c>
      <c r="BB462" s="26" t="s">
        <v>85</v>
      </c>
      <c r="BC462" s="26" t="str">
        <f t="shared" si="151"/>
        <v>C</v>
      </c>
      <c r="BD462" s="26" t="str">
        <f t="shared" ca="1" si="152"/>
        <v>42 Th,7 Bln,23 Hr</v>
      </c>
      <c r="BE462" s="29">
        <f t="shared" ca="1" si="153"/>
        <v>42</v>
      </c>
      <c r="BF462" s="29">
        <f t="shared" ca="1" si="154"/>
        <v>7</v>
      </c>
      <c r="BG462" s="29">
        <f t="shared" ca="1" si="155"/>
        <v>23</v>
      </c>
      <c r="BH462" s="26" t="str">
        <f t="shared" ca="1" si="156"/>
        <v>7 Th,9 Bln,22 Hr</v>
      </c>
      <c r="BI462" s="24">
        <f t="shared" ca="1" si="157"/>
        <v>7</v>
      </c>
      <c r="BJ462" s="24">
        <f t="shared" ca="1" si="158"/>
        <v>9</v>
      </c>
      <c r="BK462" s="26" t="str">
        <f t="shared" ca="1" si="159"/>
        <v>7 Th,4 Bln,23 Hr</v>
      </c>
      <c r="BL462" s="4" t="str">
        <f>VLOOKUP(C462,[1]dbase!$C$3:$AW$827,38,FALSE)</f>
        <v>-</v>
      </c>
    </row>
    <row r="463" spans="1:64" x14ac:dyDescent="0.25">
      <c r="A463" s="24">
        <f t="shared" si="140"/>
        <v>460</v>
      </c>
      <c r="B463" s="31" t="s">
        <v>2031</v>
      </c>
      <c r="C463" s="24">
        <v>895780</v>
      </c>
      <c r="D463" s="24" t="s">
        <v>365</v>
      </c>
      <c r="E463" s="26">
        <v>32510</v>
      </c>
      <c r="F463" s="24" t="s">
        <v>65</v>
      </c>
      <c r="G463" s="24" t="s">
        <v>343</v>
      </c>
      <c r="H463" s="24" t="s">
        <v>150</v>
      </c>
      <c r="I463" s="24" t="s">
        <v>2032</v>
      </c>
      <c r="J463" s="27"/>
      <c r="K463" s="24"/>
      <c r="L463" s="24"/>
      <c r="M463" s="24" t="s">
        <v>70</v>
      </c>
      <c r="N463" s="24" t="s">
        <v>234</v>
      </c>
      <c r="O463" s="24" t="s">
        <v>1161</v>
      </c>
      <c r="P463" s="24">
        <v>2012</v>
      </c>
      <c r="Q463" s="26">
        <v>43088</v>
      </c>
      <c r="R463" s="26">
        <v>43313</v>
      </c>
      <c r="S463" s="26" t="s">
        <v>90</v>
      </c>
      <c r="T463" s="28" t="s">
        <v>2033</v>
      </c>
      <c r="U463" s="28" t="s">
        <v>2033</v>
      </c>
      <c r="V463" s="26">
        <v>44104</v>
      </c>
      <c r="W463" s="28" t="s">
        <v>1908</v>
      </c>
      <c r="X463" s="28" t="s">
        <v>655</v>
      </c>
      <c r="Y463" s="26" t="s">
        <v>103</v>
      </c>
      <c r="Z463" s="29">
        <v>5</v>
      </c>
      <c r="AA463" s="29">
        <v>4</v>
      </c>
      <c r="AB463" s="26">
        <v>44424</v>
      </c>
      <c r="AC463" s="30">
        <v>6900000</v>
      </c>
      <c r="AD463" s="30">
        <v>766667</v>
      </c>
      <c r="AE463" s="30">
        <v>442183.33333333302</v>
      </c>
      <c r="AF463" s="30">
        <v>1702000</v>
      </c>
      <c r="AG463" s="30">
        <f t="shared" si="141"/>
        <v>2144183.333333333</v>
      </c>
      <c r="AH463" s="30">
        <v>0</v>
      </c>
      <c r="AI463" s="30">
        <f t="shared" si="142"/>
        <v>9810850.3333333321</v>
      </c>
      <c r="AJ463" s="30">
        <f t="shared" si="143"/>
        <v>5175000</v>
      </c>
      <c r="AK463" s="30">
        <f t="shared" si="144"/>
        <v>575000.25</v>
      </c>
      <c r="AL463" s="30">
        <f t="shared" si="145"/>
        <v>442183.33333333302</v>
      </c>
      <c r="AM463" s="30">
        <f t="shared" si="146"/>
        <v>1702000</v>
      </c>
      <c r="AN463" s="30">
        <f t="shared" si="147"/>
        <v>2144183.333333333</v>
      </c>
      <c r="AO463" s="30">
        <f t="shared" si="148"/>
        <v>0</v>
      </c>
      <c r="AP463" s="30">
        <f t="shared" si="149"/>
        <v>7894183.583333333</v>
      </c>
      <c r="AQ463" s="30">
        <f t="shared" si="150"/>
        <v>0</v>
      </c>
      <c r="AR463" s="26" t="s">
        <v>79</v>
      </c>
      <c r="AS463" s="26" t="s">
        <v>80</v>
      </c>
      <c r="AT463" s="26"/>
      <c r="AU463" s="26" t="s">
        <v>80</v>
      </c>
      <c r="AV463" s="26" t="s">
        <v>656</v>
      </c>
      <c r="AW463" s="26" t="s">
        <v>80</v>
      </c>
      <c r="AX463" s="26" t="s">
        <v>105</v>
      </c>
      <c r="AY463" s="26" t="s">
        <v>105</v>
      </c>
      <c r="AZ463" s="26" t="s">
        <v>80</v>
      </c>
      <c r="BA463" s="26" t="s">
        <v>84</v>
      </c>
      <c r="BB463" s="26" t="s">
        <v>106</v>
      </c>
      <c r="BC463" s="26" t="str">
        <f t="shared" si="151"/>
        <v>F</v>
      </c>
      <c r="BD463" s="26" t="str">
        <f t="shared" ca="1" si="152"/>
        <v>33 Th,10 Bln,22 Hr</v>
      </c>
      <c r="BE463" s="29">
        <f t="shared" ca="1" si="153"/>
        <v>33</v>
      </c>
      <c r="BF463" s="29">
        <f t="shared" ca="1" si="154"/>
        <v>10</v>
      </c>
      <c r="BG463" s="29">
        <f t="shared" ca="1" si="155"/>
        <v>22</v>
      </c>
      <c r="BH463" s="26" t="str">
        <f t="shared" ca="1" si="156"/>
        <v>4 Th,11 Bln,5 Hr</v>
      </c>
      <c r="BI463" s="24">
        <f t="shared" ca="1" si="157"/>
        <v>4</v>
      </c>
      <c r="BJ463" s="24">
        <f t="shared" ca="1" si="158"/>
        <v>11</v>
      </c>
      <c r="BK463" s="26" t="str">
        <f t="shared" ca="1" si="159"/>
        <v>4 Th,3 Bln,23 Hr</v>
      </c>
      <c r="BL463" s="4" t="str">
        <f>VLOOKUP(C463,[1]dbase!$C$3:$AW$827,38,FALSE)</f>
        <v>-</v>
      </c>
    </row>
    <row r="464" spans="1:64" x14ac:dyDescent="0.25">
      <c r="A464" s="24">
        <f t="shared" si="140"/>
        <v>461</v>
      </c>
      <c r="B464" s="31" t="s">
        <v>2034</v>
      </c>
      <c r="C464" s="24">
        <v>745921</v>
      </c>
      <c r="D464" s="24" t="s">
        <v>174</v>
      </c>
      <c r="E464" s="26">
        <v>27065</v>
      </c>
      <c r="F464" s="24" t="s">
        <v>65</v>
      </c>
      <c r="G464" s="24" t="s">
        <v>66</v>
      </c>
      <c r="H464" s="24" t="s">
        <v>67</v>
      </c>
      <c r="I464" s="24" t="s">
        <v>2035</v>
      </c>
      <c r="J464" s="27" t="s">
        <v>2036</v>
      </c>
      <c r="K464" s="24"/>
      <c r="L464" s="24"/>
      <c r="M464" s="24" t="s">
        <v>109</v>
      </c>
      <c r="N464" s="24" t="s">
        <v>301</v>
      </c>
      <c r="O464" s="24"/>
      <c r="P464" s="24" t="s">
        <v>80</v>
      </c>
      <c r="Q464" s="26">
        <v>43374</v>
      </c>
      <c r="R464" s="26">
        <v>43374</v>
      </c>
      <c r="S464" s="26" t="s">
        <v>90</v>
      </c>
      <c r="T464" s="28" t="s">
        <v>289</v>
      </c>
      <c r="U464" s="28" t="s">
        <v>289</v>
      </c>
      <c r="V464" s="26">
        <v>44105</v>
      </c>
      <c r="W464" s="28" t="s">
        <v>303</v>
      </c>
      <c r="X464" s="28" t="s">
        <v>140</v>
      </c>
      <c r="Y464" s="26" t="s">
        <v>78</v>
      </c>
      <c r="Z464" s="29">
        <v>6</v>
      </c>
      <c r="AA464" s="29">
        <v>1</v>
      </c>
      <c r="AB464" s="26">
        <v>44424</v>
      </c>
      <c r="AC464" s="30">
        <v>4500000</v>
      </c>
      <c r="AD464" s="30">
        <v>500000</v>
      </c>
      <c r="AE464" s="30">
        <v>0</v>
      </c>
      <c r="AF464" s="30">
        <v>-31100</v>
      </c>
      <c r="AG464" s="30">
        <f t="shared" si="141"/>
        <v>-31100</v>
      </c>
      <c r="AH464" s="30">
        <v>0</v>
      </c>
      <c r="AI464" s="30">
        <f t="shared" si="142"/>
        <v>4968900</v>
      </c>
      <c r="AJ464" s="30">
        <f t="shared" si="143"/>
        <v>3375000</v>
      </c>
      <c r="AK464" s="30">
        <f t="shared" si="144"/>
        <v>375000</v>
      </c>
      <c r="AL464" s="30">
        <f t="shared" si="145"/>
        <v>0</v>
      </c>
      <c r="AM464" s="30">
        <f t="shared" si="146"/>
        <v>-31100</v>
      </c>
      <c r="AN464" s="30">
        <f t="shared" si="147"/>
        <v>-31100</v>
      </c>
      <c r="AO464" s="30">
        <f t="shared" si="148"/>
        <v>0</v>
      </c>
      <c r="AP464" s="30">
        <f t="shared" si="149"/>
        <v>3718900</v>
      </c>
      <c r="AQ464" s="30">
        <f t="shared" si="150"/>
        <v>653200</v>
      </c>
      <c r="AR464" s="26" t="s">
        <v>79</v>
      </c>
      <c r="AS464" s="26" t="s">
        <v>80</v>
      </c>
      <c r="AT464" s="26"/>
      <c r="AU464" s="26" t="s">
        <v>80</v>
      </c>
      <c r="AV464" s="26" t="s">
        <v>141</v>
      </c>
      <c r="AW464" s="26" t="s">
        <v>80</v>
      </c>
      <c r="AX464" s="26" t="s">
        <v>82</v>
      </c>
      <c r="AY464" s="26" t="s">
        <v>82</v>
      </c>
      <c r="AZ464" s="26" t="s">
        <v>80</v>
      </c>
      <c r="BA464" s="26" t="s">
        <v>84</v>
      </c>
      <c r="BB464" s="26" t="s">
        <v>85</v>
      </c>
      <c r="BC464" s="26" t="str">
        <f t="shared" si="151"/>
        <v>C</v>
      </c>
      <c r="BD464" s="26" t="str">
        <f t="shared" ca="1" si="152"/>
        <v>48 Th,9 Bln,19 Hr</v>
      </c>
      <c r="BE464" s="29">
        <f t="shared" ca="1" si="153"/>
        <v>48</v>
      </c>
      <c r="BF464" s="29">
        <f t="shared" ca="1" si="154"/>
        <v>9</v>
      </c>
      <c r="BG464" s="29">
        <f t="shared" ca="1" si="155"/>
        <v>19</v>
      </c>
      <c r="BH464" s="26" t="str">
        <f t="shared" ca="1" si="156"/>
        <v>4 Th,1 Bln,23 Hr</v>
      </c>
      <c r="BI464" s="24">
        <f t="shared" ca="1" si="157"/>
        <v>4</v>
      </c>
      <c r="BJ464" s="24">
        <f t="shared" ca="1" si="158"/>
        <v>1</v>
      </c>
      <c r="BK464" s="26" t="str">
        <f t="shared" ca="1" si="159"/>
        <v>4 Th,1 Bln,23 Hr</v>
      </c>
      <c r="BL464" s="4" t="str">
        <f>VLOOKUP(C464,[1]dbase!$C$3:$AW$827,38,FALSE)</f>
        <v>-</v>
      </c>
    </row>
    <row r="465" spans="1:64" x14ac:dyDescent="0.25">
      <c r="A465" s="24">
        <f t="shared" si="140"/>
        <v>462</v>
      </c>
      <c r="B465" s="31" t="s">
        <v>2037</v>
      </c>
      <c r="C465" s="24">
        <v>766003</v>
      </c>
      <c r="D465" s="24" t="s">
        <v>244</v>
      </c>
      <c r="E465" s="26">
        <v>27836</v>
      </c>
      <c r="F465" s="24" t="s">
        <v>65</v>
      </c>
      <c r="G465" s="24" t="s">
        <v>66</v>
      </c>
      <c r="H465" s="24" t="s">
        <v>88</v>
      </c>
      <c r="I465" s="24" t="s">
        <v>2038</v>
      </c>
      <c r="J465" s="27" t="s">
        <v>2039</v>
      </c>
      <c r="K465" s="24"/>
      <c r="L465" s="24"/>
      <c r="M465" s="24" t="s">
        <v>109</v>
      </c>
      <c r="N465" s="24" t="s">
        <v>80</v>
      </c>
      <c r="O465" s="24"/>
      <c r="P465" s="24" t="s">
        <v>80</v>
      </c>
      <c r="Q465" s="26">
        <v>43374</v>
      </c>
      <c r="R465" s="26">
        <v>43374</v>
      </c>
      <c r="S465" s="26" t="s">
        <v>90</v>
      </c>
      <c r="T465" s="28" t="s">
        <v>289</v>
      </c>
      <c r="U465" s="28" t="s">
        <v>289</v>
      </c>
      <c r="V465" s="26">
        <v>44105</v>
      </c>
      <c r="W465" s="28" t="s">
        <v>139</v>
      </c>
      <c r="X465" s="28" t="s">
        <v>140</v>
      </c>
      <c r="Y465" s="26" t="s">
        <v>78</v>
      </c>
      <c r="Z465" s="29">
        <v>6</v>
      </c>
      <c r="AA465" s="29">
        <v>2</v>
      </c>
      <c r="AB465" s="26">
        <v>44424</v>
      </c>
      <c r="AC465" s="30">
        <v>4900000</v>
      </c>
      <c r="AD465" s="30">
        <v>544444</v>
      </c>
      <c r="AE465" s="30">
        <v>0</v>
      </c>
      <c r="AF465" s="30">
        <v>373955.55555555597</v>
      </c>
      <c r="AG465" s="30">
        <f t="shared" si="141"/>
        <v>373955.55555555597</v>
      </c>
      <c r="AH465" s="30">
        <v>0</v>
      </c>
      <c r="AI465" s="30">
        <f t="shared" si="142"/>
        <v>5818399.555555556</v>
      </c>
      <c r="AJ465" s="30">
        <f t="shared" si="143"/>
        <v>3675000</v>
      </c>
      <c r="AK465" s="30">
        <f t="shared" si="144"/>
        <v>408333</v>
      </c>
      <c r="AL465" s="30">
        <f t="shared" si="145"/>
        <v>0</v>
      </c>
      <c r="AM465" s="30">
        <f t="shared" si="146"/>
        <v>373955.55555555597</v>
      </c>
      <c r="AN465" s="30">
        <f t="shared" si="147"/>
        <v>373955.55555555597</v>
      </c>
      <c r="AO465" s="30">
        <f t="shared" si="148"/>
        <v>0</v>
      </c>
      <c r="AP465" s="30">
        <f t="shared" si="149"/>
        <v>4457288.555555556</v>
      </c>
      <c r="AQ465" s="30">
        <f t="shared" si="150"/>
        <v>0</v>
      </c>
      <c r="AR465" s="26" t="s">
        <v>79</v>
      </c>
      <c r="AS465" s="26" t="s">
        <v>80</v>
      </c>
      <c r="AT465" s="26"/>
      <c r="AU465" s="26" t="s">
        <v>80</v>
      </c>
      <c r="AV465" s="26" t="s">
        <v>141</v>
      </c>
      <c r="AW465" s="26" t="s">
        <v>80</v>
      </c>
      <c r="AX465" s="26" t="s">
        <v>82</v>
      </c>
      <c r="AY465" s="26" t="s">
        <v>82</v>
      </c>
      <c r="AZ465" s="26" t="s">
        <v>80</v>
      </c>
      <c r="BA465" s="26" t="s">
        <v>84</v>
      </c>
      <c r="BB465" s="26" t="s">
        <v>85</v>
      </c>
      <c r="BC465" s="26" t="str">
        <f t="shared" si="151"/>
        <v>C</v>
      </c>
      <c r="BD465" s="26" t="str">
        <f t="shared" ca="1" si="152"/>
        <v>46 Th,8 Bln,7 Hr</v>
      </c>
      <c r="BE465" s="29">
        <f t="shared" ca="1" si="153"/>
        <v>46</v>
      </c>
      <c r="BF465" s="29">
        <f t="shared" ca="1" si="154"/>
        <v>8</v>
      </c>
      <c r="BG465" s="29">
        <f t="shared" ca="1" si="155"/>
        <v>7</v>
      </c>
      <c r="BH465" s="26" t="str">
        <f t="shared" ca="1" si="156"/>
        <v>4 Th,1 Bln,23 Hr</v>
      </c>
      <c r="BI465" s="24">
        <f t="shared" ca="1" si="157"/>
        <v>4</v>
      </c>
      <c r="BJ465" s="24">
        <f t="shared" ca="1" si="158"/>
        <v>1</v>
      </c>
      <c r="BK465" s="26" t="str">
        <f t="shared" ca="1" si="159"/>
        <v>4 Th,1 Bln,23 Hr</v>
      </c>
      <c r="BL465" s="4" t="str">
        <f>VLOOKUP(C465,[1]dbase!$C$3:$AW$827,38,FALSE)</f>
        <v>-</v>
      </c>
    </row>
    <row r="466" spans="1:64" x14ac:dyDescent="0.25">
      <c r="A466" s="24">
        <f t="shared" si="140"/>
        <v>463</v>
      </c>
      <c r="B466" s="31" t="s">
        <v>2040</v>
      </c>
      <c r="C466" s="24">
        <v>725387</v>
      </c>
      <c r="D466" s="24" t="s">
        <v>2041</v>
      </c>
      <c r="E466" s="26">
        <v>26527</v>
      </c>
      <c r="F466" s="24" t="s">
        <v>65</v>
      </c>
      <c r="G466" s="24" t="s">
        <v>66</v>
      </c>
      <c r="H466" s="24" t="s">
        <v>88</v>
      </c>
      <c r="I466" s="24" t="s">
        <v>2042</v>
      </c>
      <c r="J466" s="27"/>
      <c r="K466" s="24"/>
      <c r="L466" s="24"/>
      <c r="M466" s="24" t="s">
        <v>109</v>
      </c>
      <c r="N466" s="24" t="s">
        <v>120</v>
      </c>
      <c r="O466" s="24"/>
      <c r="P466" s="24" t="s">
        <v>1930</v>
      </c>
      <c r="Q466" s="26">
        <v>34501</v>
      </c>
      <c r="R466" s="26">
        <v>34866</v>
      </c>
      <c r="S466" s="26" t="s">
        <v>90</v>
      </c>
      <c r="T466" s="28" t="s">
        <v>2043</v>
      </c>
      <c r="U466" s="28" t="s">
        <v>2043</v>
      </c>
      <c r="V466" s="26">
        <v>43514</v>
      </c>
      <c r="W466" s="28" t="s">
        <v>92</v>
      </c>
      <c r="X466" s="28" t="s">
        <v>600</v>
      </c>
      <c r="Y466" s="26" t="s">
        <v>78</v>
      </c>
      <c r="Z466" s="29">
        <v>5</v>
      </c>
      <c r="AA466" s="29">
        <v>4</v>
      </c>
      <c r="AB466" s="26">
        <v>44424</v>
      </c>
      <c r="AC466" s="30">
        <v>6900000</v>
      </c>
      <c r="AD466" s="30">
        <v>766667</v>
      </c>
      <c r="AE466" s="30">
        <v>715183.33333333302</v>
      </c>
      <c r="AF466" s="30">
        <v>566950</v>
      </c>
      <c r="AG466" s="30">
        <f t="shared" si="141"/>
        <v>1282133.333333333</v>
      </c>
      <c r="AH466" s="30">
        <v>0</v>
      </c>
      <c r="AI466" s="30">
        <f t="shared" si="142"/>
        <v>8948800.3333333321</v>
      </c>
      <c r="AJ466" s="30">
        <f t="shared" si="143"/>
        <v>3450000</v>
      </c>
      <c r="AK466" s="30">
        <f t="shared" si="144"/>
        <v>0</v>
      </c>
      <c r="AL466" s="30">
        <f t="shared" si="145"/>
        <v>0</v>
      </c>
      <c r="AM466" s="30">
        <f t="shared" si="146"/>
        <v>0</v>
      </c>
      <c r="AN466" s="30">
        <f t="shared" si="147"/>
        <v>0</v>
      </c>
      <c r="AO466" s="30">
        <f t="shared" si="148"/>
        <v>0</v>
      </c>
      <c r="AP466" s="30">
        <f t="shared" si="149"/>
        <v>3450000</v>
      </c>
      <c r="AQ466" s="30">
        <f t="shared" si="150"/>
        <v>922100</v>
      </c>
      <c r="AR466" s="26" t="s">
        <v>79</v>
      </c>
      <c r="AS466" s="26" t="s">
        <v>114</v>
      </c>
      <c r="AT466" s="24" t="s">
        <v>172</v>
      </c>
      <c r="AU466" s="26">
        <v>44433</v>
      </c>
      <c r="AV466" s="26" t="s">
        <v>601</v>
      </c>
      <c r="AW466" s="26" t="s">
        <v>95</v>
      </c>
      <c r="AX466" s="26" t="s">
        <v>96</v>
      </c>
      <c r="AY466" s="26" t="s">
        <v>96</v>
      </c>
      <c r="AZ466" s="26" t="s">
        <v>80</v>
      </c>
      <c r="BA466" s="26" t="s">
        <v>84</v>
      </c>
      <c r="BB466" s="26" t="s">
        <v>85</v>
      </c>
      <c r="BC466" s="26" t="str">
        <f t="shared" si="151"/>
        <v>C</v>
      </c>
      <c r="BD466" s="26" t="str">
        <f t="shared" ca="1" si="152"/>
        <v>50 Th,3 Bln,8 Hr</v>
      </c>
      <c r="BE466" s="29">
        <f t="shared" ca="1" si="153"/>
        <v>50</v>
      </c>
      <c r="BF466" s="29">
        <f t="shared" ca="1" si="154"/>
        <v>3</v>
      </c>
      <c r="BG466" s="29">
        <f t="shared" ca="1" si="155"/>
        <v>8</v>
      </c>
      <c r="BH466" s="26" t="str">
        <f t="shared" ca="1" si="156"/>
        <v>28 Th,5 Bln,8 Hr</v>
      </c>
      <c r="BI466" s="24">
        <f t="shared" ca="1" si="157"/>
        <v>28</v>
      </c>
      <c r="BJ466" s="24">
        <f t="shared" ca="1" si="158"/>
        <v>5</v>
      </c>
      <c r="BK466" s="26" t="str">
        <f t="shared" ca="1" si="159"/>
        <v>27 Th,5 Bln,8 Hr</v>
      </c>
      <c r="BL466" s="4" t="str">
        <f>VLOOKUP(C466,[1]dbase!$C$3:$AW$827,38,FALSE)</f>
        <v>H</v>
      </c>
    </row>
    <row r="467" spans="1:64" x14ac:dyDescent="0.25">
      <c r="A467" s="24">
        <f t="shared" si="140"/>
        <v>464</v>
      </c>
      <c r="B467" s="31" t="s">
        <v>2044</v>
      </c>
      <c r="C467" s="24">
        <v>795982</v>
      </c>
      <c r="D467" s="24" t="s">
        <v>2045</v>
      </c>
      <c r="E467" s="26">
        <v>29138</v>
      </c>
      <c r="F467" s="24" t="s">
        <v>65</v>
      </c>
      <c r="G467" s="24" t="s">
        <v>66</v>
      </c>
      <c r="H467" s="24" t="s">
        <v>88</v>
      </c>
      <c r="I467" s="24" t="s">
        <v>2046</v>
      </c>
      <c r="J467" s="27" t="s">
        <v>2047</v>
      </c>
      <c r="K467" s="24"/>
      <c r="L467" s="24"/>
      <c r="M467" s="24" t="s">
        <v>109</v>
      </c>
      <c r="N467" s="24" t="s">
        <v>80</v>
      </c>
      <c r="O467" s="24"/>
      <c r="P467" s="24" t="s">
        <v>80</v>
      </c>
      <c r="Q467" s="26">
        <v>43374</v>
      </c>
      <c r="R467" s="26">
        <v>43374</v>
      </c>
      <c r="S467" s="26" t="s">
        <v>90</v>
      </c>
      <c r="T467" s="28" t="s">
        <v>289</v>
      </c>
      <c r="U467" s="28" t="s">
        <v>289</v>
      </c>
      <c r="V467" s="26">
        <v>44105</v>
      </c>
      <c r="W467" s="28" t="s">
        <v>139</v>
      </c>
      <c r="X467" s="28" t="s">
        <v>140</v>
      </c>
      <c r="Y467" s="26" t="s">
        <v>78</v>
      </c>
      <c r="Z467" s="29">
        <v>6</v>
      </c>
      <c r="AA467" s="29">
        <v>1</v>
      </c>
      <c r="AB467" s="26">
        <v>44424</v>
      </c>
      <c r="AC467" s="30">
        <v>4500000</v>
      </c>
      <c r="AD467" s="30">
        <v>500000</v>
      </c>
      <c r="AE467" s="30">
        <v>0</v>
      </c>
      <c r="AF467" s="30">
        <v>69400</v>
      </c>
      <c r="AG467" s="30">
        <f t="shared" si="141"/>
        <v>69400</v>
      </c>
      <c r="AH467" s="30">
        <v>0</v>
      </c>
      <c r="AI467" s="30">
        <f t="shared" si="142"/>
        <v>5069400</v>
      </c>
      <c r="AJ467" s="30">
        <f t="shared" si="143"/>
        <v>2250000</v>
      </c>
      <c r="AK467" s="30">
        <f t="shared" si="144"/>
        <v>0</v>
      </c>
      <c r="AL467" s="30">
        <f t="shared" si="145"/>
        <v>0</v>
      </c>
      <c r="AM467" s="30">
        <f t="shared" si="146"/>
        <v>0</v>
      </c>
      <c r="AN467" s="30">
        <f t="shared" si="147"/>
        <v>0</v>
      </c>
      <c r="AO467" s="30">
        <f t="shared" si="148"/>
        <v>0</v>
      </c>
      <c r="AP467" s="30">
        <f t="shared" si="149"/>
        <v>2250000</v>
      </c>
      <c r="AQ467" s="30">
        <f t="shared" si="150"/>
        <v>2122100</v>
      </c>
      <c r="AR467" s="26" t="s">
        <v>79</v>
      </c>
      <c r="AS467" s="26" t="s">
        <v>114</v>
      </c>
      <c r="AT467" s="26"/>
      <c r="AU467" s="26">
        <v>44516</v>
      </c>
      <c r="AV467" s="26" t="s">
        <v>141</v>
      </c>
      <c r="AW467" s="26" t="s">
        <v>80</v>
      </c>
      <c r="AX467" s="26" t="s">
        <v>82</v>
      </c>
      <c r="AY467" s="26" t="s">
        <v>82</v>
      </c>
      <c r="AZ467" s="26" t="s">
        <v>80</v>
      </c>
      <c r="BA467" s="26" t="s">
        <v>84</v>
      </c>
      <c r="BB467" s="26" t="s">
        <v>85</v>
      </c>
      <c r="BC467" s="26" t="str">
        <f t="shared" si="151"/>
        <v>C</v>
      </c>
      <c r="BD467" s="26" t="str">
        <f t="shared" ca="1" si="152"/>
        <v>43 Th,1 Bln,14 Hr</v>
      </c>
      <c r="BE467" s="29">
        <f t="shared" ca="1" si="153"/>
        <v>43</v>
      </c>
      <c r="BF467" s="29">
        <f t="shared" ca="1" si="154"/>
        <v>1</v>
      </c>
      <c r="BG467" s="29">
        <f t="shared" ca="1" si="155"/>
        <v>14</v>
      </c>
      <c r="BH467" s="26" t="str">
        <f t="shared" ca="1" si="156"/>
        <v>4 Th,1 Bln,23 Hr</v>
      </c>
      <c r="BI467" s="24">
        <f t="shared" ca="1" si="157"/>
        <v>4</v>
      </c>
      <c r="BJ467" s="24">
        <f t="shared" ca="1" si="158"/>
        <v>1</v>
      </c>
      <c r="BK467" s="26" t="str">
        <f t="shared" ca="1" si="159"/>
        <v>4 Th,1 Bln,23 Hr</v>
      </c>
      <c r="BL467" s="4" t="str">
        <f>VLOOKUP(C467,[1]dbase!$C$3:$AW$827,38,FALSE)</f>
        <v>H</v>
      </c>
    </row>
    <row r="468" spans="1:64" x14ac:dyDescent="0.25">
      <c r="A468" s="24">
        <f t="shared" si="140"/>
        <v>465</v>
      </c>
      <c r="B468" s="31" t="s">
        <v>2048</v>
      </c>
      <c r="C468" s="24">
        <v>726062</v>
      </c>
      <c r="D468" s="24" t="s">
        <v>174</v>
      </c>
      <c r="E468" s="26">
        <v>26447</v>
      </c>
      <c r="F468" s="24" t="s">
        <v>65</v>
      </c>
      <c r="G468" s="24" t="s">
        <v>66</v>
      </c>
      <c r="H468" s="24" t="s">
        <v>88</v>
      </c>
      <c r="I468" s="24" t="s">
        <v>2049</v>
      </c>
      <c r="J468" s="27" t="s">
        <v>2050</v>
      </c>
      <c r="K468" s="24"/>
      <c r="L468" s="24"/>
      <c r="M468" s="24" t="s">
        <v>109</v>
      </c>
      <c r="N468" s="24" t="s">
        <v>80</v>
      </c>
      <c r="O468" s="24"/>
      <c r="P468" s="24" t="s">
        <v>80</v>
      </c>
      <c r="Q468" s="26">
        <v>43374</v>
      </c>
      <c r="R468" s="26">
        <v>43374</v>
      </c>
      <c r="S468" s="26" t="s">
        <v>90</v>
      </c>
      <c r="T468" s="28" t="s">
        <v>261</v>
      </c>
      <c r="U468" s="28" t="s">
        <v>261</v>
      </c>
      <c r="V468" s="26">
        <v>44105</v>
      </c>
      <c r="W468" s="28" t="s">
        <v>139</v>
      </c>
      <c r="X468" s="28" t="s">
        <v>140</v>
      </c>
      <c r="Y468" s="26" t="s">
        <v>78</v>
      </c>
      <c r="Z468" s="29">
        <v>6</v>
      </c>
      <c r="AA468" s="29">
        <v>1</v>
      </c>
      <c r="AB468" s="26">
        <v>44424</v>
      </c>
      <c r="AC468" s="30">
        <v>4500000</v>
      </c>
      <c r="AD468" s="30">
        <v>500000</v>
      </c>
      <c r="AE468" s="30">
        <v>0</v>
      </c>
      <c r="AF468" s="30">
        <v>-31100</v>
      </c>
      <c r="AG468" s="30">
        <f t="shared" si="141"/>
        <v>-31100</v>
      </c>
      <c r="AH468" s="30">
        <v>0</v>
      </c>
      <c r="AI468" s="30">
        <f t="shared" si="142"/>
        <v>4968900</v>
      </c>
      <c r="AJ468" s="30">
        <f t="shared" si="143"/>
        <v>3375000</v>
      </c>
      <c r="AK468" s="30">
        <f t="shared" si="144"/>
        <v>375000</v>
      </c>
      <c r="AL468" s="30">
        <f t="shared" si="145"/>
        <v>0</v>
      </c>
      <c r="AM468" s="30">
        <f t="shared" si="146"/>
        <v>-31100</v>
      </c>
      <c r="AN468" s="30">
        <f t="shared" si="147"/>
        <v>-31100</v>
      </c>
      <c r="AO468" s="30">
        <f t="shared" si="148"/>
        <v>0</v>
      </c>
      <c r="AP468" s="30">
        <f t="shared" si="149"/>
        <v>3718900</v>
      </c>
      <c r="AQ468" s="30">
        <f t="shared" si="150"/>
        <v>653200</v>
      </c>
      <c r="AR468" s="26" t="s">
        <v>79</v>
      </c>
      <c r="AS468" s="26" t="s">
        <v>80</v>
      </c>
      <c r="AT468" s="26"/>
      <c r="AU468" s="26" t="s">
        <v>80</v>
      </c>
      <c r="AV468" s="26" t="s">
        <v>141</v>
      </c>
      <c r="AW468" s="26" t="s">
        <v>80</v>
      </c>
      <c r="AX468" s="26" t="s">
        <v>82</v>
      </c>
      <c r="AY468" s="26" t="s">
        <v>82</v>
      </c>
      <c r="AZ468" s="26" t="s">
        <v>80</v>
      </c>
      <c r="BA468" s="26" t="s">
        <v>84</v>
      </c>
      <c r="BB468" s="26" t="s">
        <v>85</v>
      </c>
      <c r="BC468" s="26" t="str">
        <f t="shared" si="151"/>
        <v>C</v>
      </c>
      <c r="BD468" s="26" t="str">
        <f t="shared" ca="1" si="152"/>
        <v>50 Th,5 Bln,27 Hr</v>
      </c>
      <c r="BE468" s="29">
        <f t="shared" ca="1" si="153"/>
        <v>50</v>
      </c>
      <c r="BF468" s="29">
        <f t="shared" ca="1" si="154"/>
        <v>5</v>
      </c>
      <c r="BG468" s="29">
        <f t="shared" ca="1" si="155"/>
        <v>27</v>
      </c>
      <c r="BH468" s="26" t="str">
        <f t="shared" ca="1" si="156"/>
        <v>4 Th,1 Bln,23 Hr</v>
      </c>
      <c r="BI468" s="24">
        <f t="shared" ca="1" si="157"/>
        <v>4</v>
      </c>
      <c r="BJ468" s="24">
        <f t="shared" ca="1" si="158"/>
        <v>1</v>
      </c>
      <c r="BK468" s="26" t="str">
        <f t="shared" ca="1" si="159"/>
        <v>4 Th,1 Bln,23 Hr</v>
      </c>
      <c r="BL468" s="4" t="str">
        <f>VLOOKUP(C468,[1]dbase!$C$3:$AW$827,38,FALSE)</f>
        <v>-</v>
      </c>
    </row>
    <row r="469" spans="1:64" x14ac:dyDescent="0.25">
      <c r="A469" s="24">
        <f t="shared" si="140"/>
        <v>466</v>
      </c>
      <c r="B469" s="33" t="s">
        <v>2051</v>
      </c>
      <c r="C469" s="24">
        <v>705153</v>
      </c>
      <c r="D469" s="24" t="s">
        <v>500</v>
      </c>
      <c r="E469" s="26">
        <v>25747</v>
      </c>
      <c r="F469" s="24" t="s">
        <v>65</v>
      </c>
      <c r="G469" s="24" t="s">
        <v>66</v>
      </c>
      <c r="H469" s="24" t="s">
        <v>67</v>
      </c>
      <c r="I469" s="24" t="s">
        <v>2052</v>
      </c>
      <c r="J469" s="27" t="s">
        <v>2053</v>
      </c>
      <c r="K469" s="24" t="s">
        <v>2054</v>
      </c>
      <c r="L469" s="24"/>
      <c r="M469" s="24" t="s">
        <v>109</v>
      </c>
      <c r="N469" s="24" t="s">
        <v>120</v>
      </c>
      <c r="O469" s="24"/>
      <c r="P469" s="24">
        <v>1990</v>
      </c>
      <c r="Q469" s="26">
        <v>33208</v>
      </c>
      <c r="R469" s="26">
        <v>34029</v>
      </c>
      <c r="S469" s="26" t="s">
        <v>90</v>
      </c>
      <c r="T469" s="28" t="s">
        <v>2055</v>
      </c>
      <c r="U469" s="28" t="s">
        <v>2055</v>
      </c>
      <c r="V469" s="26">
        <v>44760</v>
      </c>
      <c r="W469" s="28" t="s">
        <v>154</v>
      </c>
      <c r="X469" s="28" t="s">
        <v>113</v>
      </c>
      <c r="Y469" s="26" t="s">
        <v>78</v>
      </c>
      <c r="Z469" s="29">
        <v>5</v>
      </c>
      <c r="AA469" s="29">
        <v>6</v>
      </c>
      <c r="AB469" s="26">
        <v>44424</v>
      </c>
      <c r="AC469" s="30">
        <v>8900000</v>
      </c>
      <c r="AD469" s="30">
        <v>988889</v>
      </c>
      <c r="AE469" s="30">
        <v>716911.11111111194</v>
      </c>
      <c r="AF469" s="30">
        <v>653200</v>
      </c>
      <c r="AG469" s="30">
        <f t="shared" si="141"/>
        <v>1370111.1111111119</v>
      </c>
      <c r="AH469" s="30">
        <v>0</v>
      </c>
      <c r="AI469" s="30">
        <f t="shared" si="142"/>
        <v>11259000.111111112</v>
      </c>
      <c r="AJ469" s="30">
        <f t="shared" si="143"/>
        <v>6675000</v>
      </c>
      <c r="AK469" s="30">
        <f t="shared" si="144"/>
        <v>741666.75</v>
      </c>
      <c r="AL469" s="30">
        <f t="shared" si="145"/>
        <v>716911.11111111194</v>
      </c>
      <c r="AM469" s="30">
        <f t="shared" si="146"/>
        <v>653200</v>
      </c>
      <c r="AN469" s="30">
        <f t="shared" si="147"/>
        <v>1370111.1111111119</v>
      </c>
      <c r="AO469" s="30">
        <f t="shared" si="148"/>
        <v>0</v>
      </c>
      <c r="AP469" s="30">
        <f t="shared" si="149"/>
        <v>8786777.8611111119</v>
      </c>
      <c r="AQ469" s="30">
        <f t="shared" si="150"/>
        <v>0</v>
      </c>
      <c r="AR469" s="26" t="s">
        <v>79</v>
      </c>
      <c r="AS469" s="26" t="s">
        <v>80</v>
      </c>
      <c r="AT469" s="26"/>
      <c r="AU469" s="26" t="s">
        <v>80</v>
      </c>
      <c r="AV469" s="26" t="s">
        <v>116</v>
      </c>
      <c r="AW469" s="26" t="s">
        <v>158</v>
      </c>
      <c r="AX469" s="26" t="s">
        <v>82</v>
      </c>
      <c r="AY469" s="26" t="s">
        <v>83</v>
      </c>
      <c r="AZ469" s="26" t="s">
        <v>80</v>
      </c>
      <c r="BA469" s="26" t="s">
        <v>84</v>
      </c>
      <c r="BB469" s="26" t="s">
        <v>85</v>
      </c>
      <c r="BC469" s="26" t="str">
        <f t="shared" si="151"/>
        <v>C</v>
      </c>
      <c r="BD469" s="26" t="str">
        <f t="shared" ca="1" si="152"/>
        <v>52 Th,4 Bln,27 Hr</v>
      </c>
      <c r="BE469" s="29">
        <f t="shared" ca="1" si="153"/>
        <v>52</v>
      </c>
      <c r="BF469" s="29">
        <f t="shared" ca="1" si="154"/>
        <v>4</v>
      </c>
      <c r="BG469" s="29">
        <f t="shared" ca="1" si="155"/>
        <v>27</v>
      </c>
      <c r="BH469" s="26" t="str">
        <f t="shared" ca="1" si="156"/>
        <v>31 Th,11 Bln,23 Hr</v>
      </c>
      <c r="BI469" s="24">
        <f t="shared" ca="1" si="157"/>
        <v>31</v>
      </c>
      <c r="BJ469" s="24">
        <f t="shared" ca="1" si="158"/>
        <v>11</v>
      </c>
      <c r="BK469" s="26" t="str">
        <f t="shared" ca="1" si="159"/>
        <v>29 Th,8 Bln,23 Hr</v>
      </c>
      <c r="BL469" s="4" t="str">
        <f>VLOOKUP(C469,[1]dbase!$C$3:$AW$827,38,FALSE)</f>
        <v>-</v>
      </c>
    </row>
    <row r="470" spans="1:64" x14ac:dyDescent="0.25">
      <c r="A470" s="24">
        <f t="shared" si="140"/>
        <v>467</v>
      </c>
      <c r="B470" s="31" t="s">
        <v>2056</v>
      </c>
      <c r="C470" s="24">
        <v>935785</v>
      </c>
      <c r="D470" s="24" t="s">
        <v>160</v>
      </c>
      <c r="E470" s="26">
        <v>34231</v>
      </c>
      <c r="F470" s="24" t="s">
        <v>65</v>
      </c>
      <c r="G470" s="24" t="s">
        <v>532</v>
      </c>
      <c r="H470" s="24" t="s">
        <v>228</v>
      </c>
      <c r="I470" s="24" t="s">
        <v>2057</v>
      </c>
      <c r="J470" s="27"/>
      <c r="K470" s="24"/>
      <c r="L470" s="24"/>
      <c r="M470" s="24" t="s">
        <v>70</v>
      </c>
      <c r="N470" s="24" t="s">
        <v>234</v>
      </c>
      <c r="O470" s="24" t="s">
        <v>2058</v>
      </c>
      <c r="P470" s="24">
        <v>2015</v>
      </c>
      <c r="Q470" s="26">
        <v>43088</v>
      </c>
      <c r="R470" s="26">
        <v>43313</v>
      </c>
      <c r="S470" s="26" t="s">
        <v>90</v>
      </c>
      <c r="T470" s="28" t="s">
        <v>2059</v>
      </c>
      <c r="U470" s="28" t="s">
        <v>2059</v>
      </c>
      <c r="V470" s="26">
        <v>44667</v>
      </c>
      <c r="W470" s="28" t="s">
        <v>102</v>
      </c>
      <c r="X470" s="28" t="s">
        <v>207</v>
      </c>
      <c r="Y470" s="26" t="s">
        <v>103</v>
      </c>
      <c r="Z470" s="29">
        <v>3</v>
      </c>
      <c r="AA470" s="29">
        <v>4</v>
      </c>
      <c r="AB470" s="26">
        <v>44424</v>
      </c>
      <c r="AC470" s="30">
        <v>6900000</v>
      </c>
      <c r="AD470" s="30">
        <v>766667</v>
      </c>
      <c r="AE470" s="30">
        <v>715183.33333333302</v>
      </c>
      <c r="AF470" s="30">
        <v>-23022.000000000466</v>
      </c>
      <c r="AG470" s="30">
        <f t="shared" si="141"/>
        <v>692161.33333333256</v>
      </c>
      <c r="AH470" s="30">
        <v>2417580.0000000005</v>
      </c>
      <c r="AI470" s="30">
        <f t="shared" si="142"/>
        <v>10776408.333333332</v>
      </c>
      <c r="AJ470" s="30">
        <f t="shared" si="143"/>
        <v>5175000</v>
      </c>
      <c r="AK470" s="30">
        <f t="shared" si="144"/>
        <v>575000.25</v>
      </c>
      <c r="AL470" s="30">
        <f t="shared" si="145"/>
        <v>715183.33333333302</v>
      </c>
      <c r="AM470" s="30">
        <f t="shared" si="146"/>
        <v>-23022.000000000466</v>
      </c>
      <c r="AN470" s="30">
        <f t="shared" si="147"/>
        <v>692161.33333333256</v>
      </c>
      <c r="AO470" s="30">
        <f t="shared" si="148"/>
        <v>1208790.0000000002</v>
      </c>
      <c r="AP470" s="30">
        <f t="shared" si="149"/>
        <v>7650951.5833333321</v>
      </c>
      <c r="AQ470" s="30">
        <f t="shared" si="150"/>
        <v>0</v>
      </c>
      <c r="AR470" s="26" t="s">
        <v>79</v>
      </c>
      <c r="AS470" s="26" t="s">
        <v>80</v>
      </c>
      <c r="AT470" s="26"/>
      <c r="AU470" s="26" t="s">
        <v>80</v>
      </c>
      <c r="AV470" s="26" t="s">
        <v>209</v>
      </c>
      <c r="AW470" s="26" t="s">
        <v>104</v>
      </c>
      <c r="AX470" s="26" t="s">
        <v>105</v>
      </c>
      <c r="AY470" s="26" t="s">
        <v>105</v>
      </c>
      <c r="AZ470" s="26" t="s">
        <v>80</v>
      </c>
      <c r="BA470" s="26" t="s">
        <v>84</v>
      </c>
      <c r="BB470" s="26" t="s">
        <v>106</v>
      </c>
      <c r="BC470" s="26" t="str">
        <f t="shared" si="151"/>
        <v>F</v>
      </c>
      <c r="BD470" s="26" t="str">
        <f t="shared" ca="1" si="152"/>
        <v>29 Th,2 Bln,5 Hr</v>
      </c>
      <c r="BE470" s="29">
        <f t="shared" ca="1" si="153"/>
        <v>29</v>
      </c>
      <c r="BF470" s="29">
        <f t="shared" ca="1" si="154"/>
        <v>2</v>
      </c>
      <c r="BG470" s="29">
        <f t="shared" ca="1" si="155"/>
        <v>5</v>
      </c>
      <c r="BH470" s="26" t="str">
        <f t="shared" ca="1" si="156"/>
        <v>4 Th,11 Bln,5 Hr</v>
      </c>
      <c r="BI470" s="24">
        <f t="shared" ca="1" si="157"/>
        <v>4</v>
      </c>
      <c r="BJ470" s="24">
        <f t="shared" ca="1" si="158"/>
        <v>11</v>
      </c>
      <c r="BK470" s="26" t="str">
        <f t="shared" ca="1" si="159"/>
        <v>4 Th,3 Bln,23 Hr</v>
      </c>
      <c r="BL470" s="4" t="str">
        <f>VLOOKUP(C470,[1]dbase!$C$3:$AW$827,38,FALSE)</f>
        <v>-</v>
      </c>
    </row>
    <row r="471" spans="1:64" x14ac:dyDescent="0.25">
      <c r="A471" s="24">
        <f t="shared" si="140"/>
        <v>468</v>
      </c>
      <c r="B471" s="31" t="s">
        <v>2060</v>
      </c>
      <c r="C471" s="24">
        <v>836149</v>
      </c>
      <c r="D471" s="24" t="s">
        <v>244</v>
      </c>
      <c r="E471" s="26">
        <v>30655</v>
      </c>
      <c r="F471" s="24" t="s">
        <v>65</v>
      </c>
      <c r="G471" s="24" t="s">
        <v>343</v>
      </c>
      <c r="H471" s="24" t="s">
        <v>150</v>
      </c>
      <c r="I471" s="24" t="s">
        <v>2061</v>
      </c>
      <c r="J471" s="27" t="s">
        <v>2062</v>
      </c>
      <c r="K471" s="24"/>
      <c r="L471" s="24"/>
      <c r="M471" s="24" t="s">
        <v>109</v>
      </c>
      <c r="N471" s="24" t="s">
        <v>71</v>
      </c>
      <c r="O471" s="24"/>
      <c r="P471" s="24" t="s">
        <v>80</v>
      </c>
      <c r="Q471" s="26">
        <v>43374</v>
      </c>
      <c r="R471" s="26">
        <v>43374</v>
      </c>
      <c r="S471" s="26" t="s">
        <v>90</v>
      </c>
      <c r="T471" s="28" t="s">
        <v>2063</v>
      </c>
      <c r="U471" s="28" t="s">
        <v>2063</v>
      </c>
      <c r="V471" s="26">
        <v>44105</v>
      </c>
      <c r="W471" s="28" t="s">
        <v>226</v>
      </c>
      <c r="X471" s="28" t="s">
        <v>207</v>
      </c>
      <c r="Y471" s="26" t="s">
        <v>78</v>
      </c>
      <c r="Z471" s="29">
        <v>6</v>
      </c>
      <c r="AA471" s="29">
        <v>1</v>
      </c>
      <c r="AB471" s="26">
        <v>44424</v>
      </c>
      <c r="AC471" s="30">
        <v>4500000</v>
      </c>
      <c r="AD471" s="30">
        <v>500000</v>
      </c>
      <c r="AE471" s="30">
        <v>0</v>
      </c>
      <c r="AF471" s="30">
        <v>-31100</v>
      </c>
      <c r="AG471" s="30">
        <f t="shared" si="141"/>
        <v>-31100</v>
      </c>
      <c r="AH471" s="30">
        <v>0</v>
      </c>
      <c r="AI471" s="30">
        <f t="shared" si="142"/>
        <v>4968900</v>
      </c>
      <c r="AJ471" s="30">
        <f t="shared" si="143"/>
        <v>3375000</v>
      </c>
      <c r="AK471" s="30">
        <f t="shared" si="144"/>
        <v>375000</v>
      </c>
      <c r="AL471" s="30">
        <f t="shared" si="145"/>
        <v>0</v>
      </c>
      <c r="AM471" s="30">
        <f t="shared" si="146"/>
        <v>-31100</v>
      </c>
      <c r="AN471" s="30">
        <f t="shared" si="147"/>
        <v>-31100</v>
      </c>
      <c r="AO471" s="30">
        <f t="shared" si="148"/>
        <v>0</v>
      </c>
      <c r="AP471" s="30">
        <f t="shared" si="149"/>
        <v>3718900</v>
      </c>
      <c r="AQ471" s="30">
        <f t="shared" si="150"/>
        <v>653200</v>
      </c>
      <c r="AR471" s="26" t="s">
        <v>79</v>
      </c>
      <c r="AS471" s="26" t="s">
        <v>80</v>
      </c>
      <c r="AT471" s="26"/>
      <c r="AU471" s="26" t="s">
        <v>80</v>
      </c>
      <c r="AV471" s="26" t="s">
        <v>209</v>
      </c>
      <c r="AW471" s="26" t="s">
        <v>210</v>
      </c>
      <c r="AX471" s="26" t="s">
        <v>83</v>
      </c>
      <c r="AY471" s="26" t="s">
        <v>83</v>
      </c>
      <c r="AZ471" s="26" t="s">
        <v>80</v>
      </c>
      <c r="BA471" s="26" t="s">
        <v>84</v>
      </c>
      <c r="BB471" s="26" t="s">
        <v>85</v>
      </c>
      <c r="BC471" s="26" t="str">
        <f t="shared" si="151"/>
        <v>C</v>
      </c>
      <c r="BD471" s="26" t="str">
        <f t="shared" ca="1" si="152"/>
        <v>38 Th,11 Bln,19 Hr</v>
      </c>
      <c r="BE471" s="29">
        <f t="shared" ca="1" si="153"/>
        <v>38</v>
      </c>
      <c r="BF471" s="29">
        <f t="shared" ca="1" si="154"/>
        <v>11</v>
      </c>
      <c r="BG471" s="29">
        <f t="shared" ca="1" si="155"/>
        <v>19</v>
      </c>
      <c r="BH471" s="26" t="str">
        <f t="shared" ca="1" si="156"/>
        <v>4 Th,1 Bln,23 Hr</v>
      </c>
      <c r="BI471" s="24">
        <f t="shared" ca="1" si="157"/>
        <v>4</v>
      </c>
      <c r="BJ471" s="24">
        <f t="shared" ca="1" si="158"/>
        <v>1</v>
      </c>
      <c r="BK471" s="26" t="str">
        <f t="shared" ca="1" si="159"/>
        <v>4 Th,1 Bln,23 Hr</v>
      </c>
      <c r="BL471" s="4" t="str">
        <f>VLOOKUP(C471,[1]dbase!$C$3:$AW$827,38,FALSE)</f>
        <v>-</v>
      </c>
    </row>
    <row r="472" spans="1:64" x14ac:dyDescent="0.25">
      <c r="A472" s="24">
        <f t="shared" si="140"/>
        <v>469</v>
      </c>
      <c r="B472" s="31" t="s">
        <v>2064</v>
      </c>
      <c r="C472" s="24">
        <v>785941</v>
      </c>
      <c r="D472" s="24" t="s">
        <v>174</v>
      </c>
      <c r="E472" s="26">
        <v>28713</v>
      </c>
      <c r="F472" s="24" t="s">
        <v>65</v>
      </c>
      <c r="G472" s="24" t="s">
        <v>66</v>
      </c>
      <c r="H472" s="24" t="s">
        <v>88</v>
      </c>
      <c r="I472" s="24" t="s">
        <v>2065</v>
      </c>
      <c r="J472" s="27"/>
      <c r="K472" s="24"/>
      <c r="L472" s="24"/>
      <c r="M472" s="24" t="s">
        <v>99</v>
      </c>
      <c r="N472" s="24" t="s">
        <v>446</v>
      </c>
      <c r="O472" s="24"/>
      <c r="P472" s="24" t="s">
        <v>80</v>
      </c>
      <c r="Q472" s="26">
        <v>43374</v>
      </c>
      <c r="R472" s="26">
        <v>43374</v>
      </c>
      <c r="S472" s="26" t="s">
        <v>90</v>
      </c>
      <c r="T472" s="28" t="s">
        <v>1434</v>
      </c>
      <c r="U472" s="28" t="s">
        <v>1434</v>
      </c>
      <c r="V472" s="26">
        <v>44105</v>
      </c>
      <c r="W472" s="28" t="s">
        <v>303</v>
      </c>
      <c r="X472" s="28" t="s">
        <v>140</v>
      </c>
      <c r="Y472" s="26" t="s">
        <v>78</v>
      </c>
      <c r="Z472" s="29">
        <v>6</v>
      </c>
      <c r="AA472" s="29">
        <v>1</v>
      </c>
      <c r="AB472" s="26">
        <v>44424</v>
      </c>
      <c r="AC472" s="30">
        <v>4500000</v>
      </c>
      <c r="AD472" s="30">
        <v>500000</v>
      </c>
      <c r="AE472" s="30">
        <v>0</v>
      </c>
      <c r="AF472" s="30">
        <v>69400</v>
      </c>
      <c r="AG472" s="30">
        <f t="shared" si="141"/>
        <v>69400</v>
      </c>
      <c r="AH472" s="30">
        <v>0</v>
      </c>
      <c r="AI472" s="30">
        <f t="shared" si="142"/>
        <v>5069400</v>
      </c>
      <c r="AJ472" s="30">
        <f t="shared" si="143"/>
        <v>3375000</v>
      </c>
      <c r="AK472" s="30">
        <f t="shared" si="144"/>
        <v>375000</v>
      </c>
      <c r="AL472" s="30">
        <f t="shared" si="145"/>
        <v>0</v>
      </c>
      <c r="AM472" s="30">
        <f t="shared" si="146"/>
        <v>69400</v>
      </c>
      <c r="AN472" s="30">
        <f t="shared" si="147"/>
        <v>69400</v>
      </c>
      <c r="AO472" s="30">
        <f t="shared" si="148"/>
        <v>0</v>
      </c>
      <c r="AP472" s="30">
        <f t="shared" si="149"/>
        <v>3819400</v>
      </c>
      <c r="AQ472" s="30">
        <f t="shared" si="150"/>
        <v>552700</v>
      </c>
      <c r="AR472" s="26" t="s">
        <v>79</v>
      </c>
      <c r="AS472" s="26" t="s">
        <v>80</v>
      </c>
      <c r="AT472" s="26"/>
      <c r="AU472" s="26" t="s">
        <v>80</v>
      </c>
      <c r="AV472" s="26" t="s">
        <v>141</v>
      </c>
      <c r="AW472" s="26" t="s">
        <v>80</v>
      </c>
      <c r="AX472" s="26" t="s">
        <v>105</v>
      </c>
      <c r="AY472" s="26" t="s">
        <v>82</v>
      </c>
      <c r="AZ472" s="26" t="s">
        <v>80</v>
      </c>
      <c r="BA472" s="26" t="s">
        <v>84</v>
      </c>
      <c r="BB472" s="26" t="s">
        <v>106</v>
      </c>
      <c r="BC472" s="26" t="str">
        <f t="shared" si="151"/>
        <v>C</v>
      </c>
      <c r="BD472" s="26" t="str">
        <f t="shared" ca="1" si="152"/>
        <v>44 Th,3 Bln,13 Hr</v>
      </c>
      <c r="BE472" s="29">
        <f t="shared" ca="1" si="153"/>
        <v>44</v>
      </c>
      <c r="BF472" s="29">
        <f t="shared" ca="1" si="154"/>
        <v>3</v>
      </c>
      <c r="BG472" s="29">
        <f t="shared" ca="1" si="155"/>
        <v>13</v>
      </c>
      <c r="BH472" s="26" t="str">
        <f t="shared" ca="1" si="156"/>
        <v>4 Th,1 Bln,23 Hr</v>
      </c>
      <c r="BI472" s="24">
        <f t="shared" ca="1" si="157"/>
        <v>4</v>
      </c>
      <c r="BJ472" s="24">
        <f t="shared" ca="1" si="158"/>
        <v>1</v>
      </c>
      <c r="BK472" s="26" t="str">
        <f t="shared" ca="1" si="159"/>
        <v>4 Th,1 Bln,23 Hr</v>
      </c>
      <c r="BL472" s="4" t="str">
        <f>VLOOKUP(C472,[1]dbase!$C$3:$AW$827,38,FALSE)</f>
        <v>-</v>
      </c>
    </row>
    <row r="473" spans="1:64" x14ac:dyDescent="0.25">
      <c r="A473" s="24">
        <f t="shared" si="140"/>
        <v>470</v>
      </c>
      <c r="B473" s="31" t="s">
        <v>2066</v>
      </c>
      <c r="C473" s="24">
        <v>776268</v>
      </c>
      <c r="D473" s="24" t="s">
        <v>244</v>
      </c>
      <c r="E473" s="26">
        <v>28338</v>
      </c>
      <c r="F473" s="24" t="s">
        <v>167</v>
      </c>
      <c r="G473" s="24" t="s">
        <v>343</v>
      </c>
      <c r="H473" s="24" t="s">
        <v>228</v>
      </c>
      <c r="I473" s="24" t="s">
        <v>2067</v>
      </c>
      <c r="J473" s="27" t="s">
        <v>2068</v>
      </c>
      <c r="K473" s="24"/>
      <c r="L473" s="24"/>
      <c r="M473" s="24" t="s">
        <v>70</v>
      </c>
      <c r="N473" s="24" t="s">
        <v>2069</v>
      </c>
      <c r="O473" s="24"/>
      <c r="P473" s="24" t="s">
        <v>80</v>
      </c>
      <c r="Q473" s="26">
        <v>43374</v>
      </c>
      <c r="R473" s="26">
        <v>43374</v>
      </c>
      <c r="S473" s="26" t="s">
        <v>90</v>
      </c>
      <c r="T473" s="28" t="s">
        <v>2070</v>
      </c>
      <c r="U473" s="28" t="s">
        <v>2070</v>
      </c>
      <c r="V473" s="26">
        <v>44105</v>
      </c>
      <c r="W473" s="28" t="s">
        <v>374</v>
      </c>
      <c r="X473" s="28" t="s">
        <v>207</v>
      </c>
      <c r="Y473" s="26" t="s">
        <v>103</v>
      </c>
      <c r="Z473" s="29">
        <v>6</v>
      </c>
      <c r="AA473" s="29">
        <v>1</v>
      </c>
      <c r="AB473" s="26">
        <v>44424</v>
      </c>
      <c r="AC473" s="30">
        <v>4500000</v>
      </c>
      <c r="AD473" s="30">
        <v>500000</v>
      </c>
      <c r="AE473" s="30">
        <v>0</v>
      </c>
      <c r="AF473" s="30">
        <v>548279.91666666698</v>
      </c>
      <c r="AG473" s="30">
        <f t="shared" si="141"/>
        <v>548279.91666666698</v>
      </c>
      <c r="AH473" s="30">
        <v>0</v>
      </c>
      <c r="AI473" s="30">
        <f t="shared" si="142"/>
        <v>5548279.916666667</v>
      </c>
      <c r="AJ473" s="30">
        <f t="shared" si="143"/>
        <v>3375000</v>
      </c>
      <c r="AK473" s="30">
        <f t="shared" si="144"/>
        <v>375000</v>
      </c>
      <c r="AL473" s="30">
        <f t="shared" si="145"/>
        <v>0</v>
      </c>
      <c r="AM473" s="30">
        <f t="shared" si="146"/>
        <v>548279.91666666698</v>
      </c>
      <c r="AN473" s="30">
        <f t="shared" si="147"/>
        <v>548279.91666666698</v>
      </c>
      <c r="AO473" s="30">
        <f t="shared" si="148"/>
        <v>0</v>
      </c>
      <c r="AP473" s="30">
        <f t="shared" si="149"/>
        <v>4298279.916666667</v>
      </c>
      <c r="AQ473" s="30">
        <f t="shared" si="150"/>
        <v>73820.083333333023</v>
      </c>
      <c r="AR473" s="26" t="s">
        <v>79</v>
      </c>
      <c r="AS473" s="26" t="s">
        <v>80</v>
      </c>
      <c r="AT473" s="26"/>
      <c r="AU473" s="26">
        <v>44652</v>
      </c>
      <c r="AV473" s="26" t="s">
        <v>209</v>
      </c>
      <c r="AW473" s="26" t="s">
        <v>375</v>
      </c>
      <c r="AX473" s="26" t="s">
        <v>105</v>
      </c>
      <c r="AY473" s="26" t="s">
        <v>83</v>
      </c>
      <c r="AZ473" s="26" t="s">
        <v>80</v>
      </c>
      <c r="BA473" s="26" t="s">
        <v>84</v>
      </c>
      <c r="BB473" s="26" t="s">
        <v>106</v>
      </c>
      <c r="BC473" s="26" t="str">
        <f t="shared" si="151"/>
        <v>F</v>
      </c>
      <c r="BD473" s="26" t="str">
        <f t="shared" ca="1" si="152"/>
        <v>45 Th,3 Bln,23 Hr</v>
      </c>
      <c r="BE473" s="29">
        <f t="shared" ca="1" si="153"/>
        <v>45</v>
      </c>
      <c r="BF473" s="29">
        <f t="shared" ca="1" si="154"/>
        <v>3</v>
      </c>
      <c r="BG473" s="29">
        <f t="shared" ca="1" si="155"/>
        <v>23</v>
      </c>
      <c r="BH473" s="26" t="str">
        <f t="shared" ca="1" si="156"/>
        <v>4 Th,1 Bln,23 Hr</v>
      </c>
      <c r="BI473" s="24">
        <f t="shared" ca="1" si="157"/>
        <v>4</v>
      </c>
      <c r="BJ473" s="24">
        <f t="shared" ca="1" si="158"/>
        <v>1</v>
      </c>
      <c r="BK473" s="26" t="str">
        <f t="shared" ca="1" si="159"/>
        <v>4 Th,1 Bln,23 Hr</v>
      </c>
      <c r="BL473" s="4" t="str">
        <f>VLOOKUP(C473,[1]dbase!$C$3:$AW$827,38,FALSE)</f>
        <v>-</v>
      </c>
    </row>
    <row r="474" spans="1:64" x14ac:dyDescent="0.25">
      <c r="A474" s="24">
        <f t="shared" si="140"/>
        <v>471</v>
      </c>
      <c r="B474" s="33" t="s">
        <v>2071</v>
      </c>
      <c r="C474" s="24">
        <v>675899</v>
      </c>
      <c r="D474" s="24" t="s">
        <v>2072</v>
      </c>
      <c r="E474" s="26">
        <v>24771</v>
      </c>
      <c r="F474" s="24" t="s">
        <v>65</v>
      </c>
      <c r="G474" s="24" t="s">
        <v>66</v>
      </c>
      <c r="H474" s="24" t="s">
        <v>88</v>
      </c>
      <c r="I474" s="24" t="s">
        <v>2073</v>
      </c>
      <c r="J474" s="27" t="s">
        <v>2074</v>
      </c>
      <c r="K474" s="24"/>
      <c r="L474" s="24"/>
      <c r="M474" s="24" t="s">
        <v>70</v>
      </c>
      <c r="N474" s="24" t="s">
        <v>71</v>
      </c>
      <c r="O474" s="24" t="s">
        <v>163</v>
      </c>
      <c r="P474" s="24">
        <v>1995</v>
      </c>
      <c r="Q474" s="26">
        <v>43374</v>
      </c>
      <c r="R474" s="26">
        <v>43374</v>
      </c>
      <c r="S474" s="26" t="s">
        <v>90</v>
      </c>
      <c r="T474" s="28" t="s">
        <v>2075</v>
      </c>
      <c r="U474" s="28" t="s">
        <v>2075</v>
      </c>
      <c r="V474" s="26">
        <v>44562</v>
      </c>
      <c r="W474" s="28" t="s">
        <v>207</v>
      </c>
      <c r="X474" s="28" t="s">
        <v>207</v>
      </c>
      <c r="Y474" s="26" t="s">
        <v>78</v>
      </c>
      <c r="Z474" s="29">
        <v>1</v>
      </c>
      <c r="AA474" s="29">
        <v>10</v>
      </c>
      <c r="AB474" s="26">
        <v>44424</v>
      </c>
      <c r="AC474" s="30">
        <v>13000000</v>
      </c>
      <c r="AD474" s="30">
        <v>1444444</v>
      </c>
      <c r="AE474" s="30">
        <v>2953755.555555556</v>
      </c>
      <c r="AF474" s="30">
        <v>-707346</v>
      </c>
      <c r="AG474" s="30">
        <f t="shared" si="141"/>
        <v>2246409.555555556</v>
      </c>
      <c r="AH474" s="30">
        <v>10038840</v>
      </c>
      <c r="AI474" s="30">
        <f t="shared" si="142"/>
        <v>26729693.555555556</v>
      </c>
      <c r="AJ474" s="30">
        <f t="shared" si="143"/>
        <v>9750000</v>
      </c>
      <c r="AK474" s="30">
        <f t="shared" si="144"/>
        <v>1083333</v>
      </c>
      <c r="AL474" s="30">
        <f t="shared" si="145"/>
        <v>2953755.555555556</v>
      </c>
      <c r="AM474" s="30">
        <f t="shared" si="146"/>
        <v>-707346</v>
      </c>
      <c r="AN474" s="30">
        <f t="shared" si="147"/>
        <v>2246409.555555556</v>
      </c>
      <c r="AO474" s="30">
        <f t="shared" si="148"/>
        <v>5019420</v>
      </c>
      <c r="AP474" s="30">
        <f t="shared" si="149"/>
        <v>18099162.555555556</v>
      </c>
      <c r="AQ474" s="30">
        <f t="shared" si="150"/>
        <v>0</v>
      </c>
      <c r="AR474" s="26" t="s">
        <v>79</v>
      </c>
      <c r="AS474" s="26" t="s">
        <v>80</v>
      </c>
      <c r="AT474" s="26"/>
      <c r="AU474" s="26" t="s">
        <v>80</v>
      </c>
      <c r="AV474" s="26" t="s">
        <v>209</v>
      </c>
      <c r="AW474" s="26" t="s">
        <v>80</v>
      </c>
      <c r="AX474" s="26" t="s">
        <v>96</v>
      </c>
      <c r="AY474" s="26" t="s">
        <v>96</v>
      </c>
      <c r="AZ474" s="26" t="s">
        <v>80</v>
      </c>
      <c r="BA474" s="26" t="s">
        <v>84</v>
      </c>
      <c r="BB474" s="26" t="s">
        <v>85</v>
      </c>
      <c r="BC474" s="26" t="str">
        <f t="shared" si="151"/>
        <v>F</v>
      </c>
      <c r="BD474" s="26" t="str">
        <f t="shared" ca="1" si="152"/>
        <v>55 Th,0 Bln,29 Hr</v>
      </c>
      <c r="BE474" s="29">
        <f t="shared" ca="1" si="153"/>
        <v>55</v>
      </c>
      <c r="BF474" s="29">
        <f t="shared" ca="1" si="154"/>
        <v>0</v>
      </c>
      <c r="BG474" s="29">
        <f t="shared" ca="1" si="155"/>
        <v>29</v>
      </c>
      <c r="BH474" s="26" t="str">
        <f t="shared" ca="1" si="156"/>
        <v>4 Th,1 Bln,23 Hr</v>
      </c>
      <c r="BI474" s="24">
        <f t="shared" ca="1" si="157"/>
        <v>4</v>
      </c>
      <c r="BJ474" s="24">
        <f t="shared" ca="1" si="158"/>
        <v>1</v>
      </c>
      <c r="BK474" s="26" t="str">
        <f t="shared" ca="1" si="159"/>
        <v>4 Th,1 Bln,23 Hr</v>
      </c>
      <c r="BL474" s="4" t="str">
        <f>VLOOKUP(C474,[1]dbase!$C$3:$AW$827,38,FALSE)</f>
        <v>-</v>
      </c>
    </row>
    <row r="475" spans="1:64" x14ac:dyDescent="0.25">
      <c r="A475" s="24">
        <f t="shared" si="140"/>
        <v>472</v>
      </c>
      <c r="B475" s="31" t="s">
        <v>2076</v>
      </c>
      <c r="C475" s="24">
        <v>674592</v>
      </c>
      <c r="D475" s="24" t="s">
        <v>87</v>
      </c>
      <c r="E475" s="26">
        <v>24640</v>
      </c>
      <c r="F475" s="24" t="s">
        <v>65</v>
      </c>
      <c r="G475" s="24" t="s">
        <v>66</v>
      </c>
      <c r="H475" s="24" t="s">
        <v>67</v>
      </c>
      <c r="I475" s="24" t="s">
        <v>2077</v>
      </c>
      <c r="J475" s="27"/>
      <c r="K475" s="24"/>
      <c r="L475" s="24"/>
      <c r="M475" s="24" t="s">
        <v>109</v>
      </c>
      <c r="N475" s="24" t="s">
        <v>2078</v>
      </c>
      <c r="O475" s="24"/>
      <c r="P475" s="24">
        <v>1988</v>
      </c>
      <c r="Q475" s="26">
        <v>32373</v>
      </c>
      <c r="R475" s="26">
        <v>33147</v>
      </c>
      <c r="S475" s="26" t="s">
        <v>90</v>
      </c>
      <c r="T475" s="28" t="s">
        <v>2079</v>
      </c>
      <c r="U475" s="28" t="s">
        <v>2079</v>
      </c>
      <c r="V475" s="26" t="s">
        <v>80</v>
      </c>
      <c r="W475" s="28" t="s">
        <v>145</v>
      </c>
      <c r="X475" s="28" t="s">
        <v>146</v>
      </c>
      <c r="Y475" s="26" t="s">
        <v>78</v>
      </c>
      <c r="Z475" s="29">
        <v>6</v>
      </c>
      <c r="AA475" s="29">
        <v>3</v>
      </c>
      <c r="AB475" s="26">
        <v>44424</v>
      </c>
      <c r="AC475" s="30">
        <v>5900000</v>
      </c>
      <c r="AD475" s="30">
        <v>655556</v>
      </c>
      <c r="AE475" s="30">
        <v>298394.44444444403</v>
      </c>
      <c r="AF475" s="30">
        <v>152000</v>
      </c>
      <c r="AG475" s="30">
        <f t="shared" si="141"/>
        <v>450394.44444444403</v>
      </c>
      <c r="AH475" s="30">
        <v>0</v>
      </c>
      <c r="AI475" s="30">
        <f t="shared" si="142"/>
        <v>7005950.444444444</v>
      </c>
      <c r="AJ475" s="30">
        <f t="shared" si="143"/>
        <v>4425000</v>
      </c>
      <c r="AK475" s="30">
        <f t="shared" si="144"/>
        <v>491667</v>
      </c>
      <c r="AL475" s="30">
        <f t="shared" si="145"/>
        <v>298394.44444444403</v>
      </c>
      <c r="AM475" s="30">
        <f t="shared" si="146"/>
        <v>152000</v>
      </c>
      <c r="AN475" s="30">
        <f t="shared" si="147"/>
        <v>450394.44444444403</v>
      </c>
      <c r="AO475" s="30">
        <f t="shared" si="148"/>
        <v>0</v>
      </c>
      <c r="AP475" s="30">
        <f t="shared" si="149"/>
        <v>5367061.444444444</v>
      </c>
      <c r="AQ475" s="30">
        <f t="shared" si="150"/>
        <v>0</v>
      </c>
      <c r="AR475" s="26" t="s">
        <v>79</v>
      </c>
      <c r="AS475" s="26" t="s">
        <v>80</v>
      </c>
      <c r="AT475" s="26"/>
      <c r="AU475" s="26" t="s">
        <v>80</v>
      </c>
      <c r="AV475" s="26" t="s">
        <v>147</v>
      </c>
      <c r="AW475" s="26" t="s">
        <v>80</v>
      </c>
      <c r="AX475" s="26" t="s">
        <v>82</v>
      </c>
      <c r="AY475" s="26" t="s">
        <v>82</v>
      </c>
      <c r="AZ475" s="26" t="s">
        <v>80</v>
      </c>
      <c r="BA475" s="26" t="s">
        <v>84</v>
      </c>
      <c r="BB475" s="26" t="s">
        <v>85</v>
      </c>
      <c r="BC475" s="26" t="str">
        <f t="shared" si="151"/>
        <v>C</v>
      </c>
      <c r="BD475" s="26" t="str">
        <f t="shared" ca="1" si="152"/>
        <v>55 Th,5 Bln,7 Hr</v>
      </c>
      <c r="BE475" s="29">
        <f t="shared" ca="1" si="153"/>
        <v>55</v>
      </c>
      <c r="BF475" s="29">
        <f t="shared" ca="1" si="154"/>
        <v>5</v>
      </c>
      <c r="BG475" s="29">
        <f t="shared" ca="1" si="155"/>
        <v>7</v>
      </c>
      <c r="BH475" s="26" t="str">
        <f t="shared" ca="1" si="156"/>
        <v>34 Th,3 Bln,6 Hr</v>
      </c>
      <c r="BI475" s="24">
        <f t="shared" ca="1" si="157"/>
        <v>34</v>
      </c>
      <c r="BJ475" s="24">
        <f t="shared" ca="1" si="158"/>
        <v>3</v>
      </c>
      <c r="BK475" s="26" t="str">
        <f t="shared" ca="1" si="159"/>
        <v>32 Th,1 Bln,23 Hr</v>
      </c>
      <c r="BL475" s="4" t="str">
        <f>VLOOKUP(C475,[1]dbase!$C$3:$AW$827,38,FALSE)</f>
        <v>-</v>
      </c>
    </row>
    <row r="476" spans="1:64" x14ac:dyDescent="0.25">
      <c r="A476" s="24">
        <f t="shared" si="140"/>
        <v>473</v>
      </c>
      <c r="B476" s="31" t="s">
        <v>2080</v>
      </c>
      <c r="C476" s="24">
        <v>835481</v>
      </c>
      <c r="D476" s="24" t="s">
        <v>108</v>
      </c>
      <c r="E476" s="26">
        <v>30528</v>
      </c>
      <c r="F476" s="24" t="s">
        <v>65</v>
      </c>
      <c r="G476" s="24" t="s">
        <v>66</v>
      </c>
      <c r="H476" s="24" t="s">
        <v>88</v>
      </c>
      <c r="I476" s="24" t="s">
        <v>2081</v>
      </c>
      <c r="J476" s="27"/>
      <c r="K476" s="24"/>
      <c r="L476" s="24"/>
      <c r="M476" s="24" t="s">
        <v>70</v>
      </c>
      <c r="N476" s="24" t="s">
        <v>503</v>
      </c>
      <c r="O476" s="24"/>
      <c r="P476" s="24">
        <v>2017</v>
      </c>
      <c r="Q476" s="26">
        <v>39860</v>
      </c>
      <c r="R476" s="26">
        <v>39949</v>
      </c>
      <c r="S476" s="26" t="s">
        <v>90</v>
      </c>
      <c r="T476" s="28" t="s">
        <v>1037</v>
      </c>
      <c r="U476" s="28" t="s">
        <v>1037</v>
      </c>
      <c r="V476" s="26">
        <v>44562</v>
      </c>
      <c r="W476" s="28" t="s">
        <v>249</v>
      </c>
      <c r="X476" s="28" t="s">
        <v>387</v>
      </c>
      <c r="Y476" s="26" t="s">
        <v>78</v>
      </c>
      <c r="Z476" s="29">
        <v>3</v>
      </c>
      <c r="AA476" s="29">
        <v>3</v>
      </c>
      <c r="AB476" s="26">
        <v>44424</v>
      </c>
      <c r="AC476" s="30">
        <v>5900000</v>
      </c>
      <c r="AD476" s="30">
        <v>655556</v>
      </c>
      <c r="AE476" s="30">
        <v>370344.44444444403</v>
      </c>
      <c r="AF476" s="30">
        <v>-23022.000000000466</v>
      </c>
      <c r="AG476" s="30">
        <f t="shared" si="141"/>
        <v>347322.44444444356</v>
      </c>
      <c r="AH476" s="30">
        <v>2417580</v>
      </c>
      <c r="AI476" s="30">
        <f t="shared" si="142"/>
        <v>9320458.444444444</v>
      </c>
      <c r="AJ476" s="30">
        <f t="shared" si="143"/>
        <v>4425000</v>
      </c>
      <c r="AK476" s="30">
        <f t="shared" si="144"/>
        <v>491667</v>
      </c>
      <c r="AL476" s="30">
        <f t="shared" si="145"/>
        <v>370344.44444444403</v>
      </c>
      <c r="AM476" s="30">
        <f t="shared" si="146"/>
        <v>-23022.000000000466</v>
      </c>
      <c r="AN476" s="30">
        <f t="shared" si="147"/>
        <v>347322.44444444356</v>
      </c>
      <c r="AO476" s="30">
        <f t="shared" si="148"/>
        <v>1208790</v>
      </c>
      <c r="AP476" s="30">
        <f t="shared" si="149"/>
        <v>6472779.444444444</v>
      </c>
      <c r="AQ476" s="30">
        <f t="shared" si="150"/>
        <v>0</v>
      </c>
      <c r="AR476" s="26" t="s">
        <v>79</v>
      </c>
      <c r="AS476" s="26" t="s">
        <v>80</v>
      </c>
      <c r="AT476" s="26"/>
      <c r="AU476" s="26" t="s">
        <v>80</v>
      </c>
      <c r="AV476" s="26" t="s">
        <v>196</v>
      </c>
      <c r="AW476" s="26" t="s">
        <v>80</v>
      </c>
      <c r="AX476" s="26" t="s">
        <v>83</v>
      </c>
      <c r="AY476" s="26" t="s">
        <v>83</v>
      </c>
      <c r="AZ476" s="26" t="s">
        <v>197</v>
      </c>
      <c r="BA476" s="26" t="s">
        <v>84</v>
      </c>
      <c r="BB476" s="26" t="s">
        <v>85</v>
      </c>
      <c r="BC476" s="26" t="str">
        <f t="shared" si="151"/>
        <v>F</v>
      </c>
      <c r="BD476" s="26" t="str">
        <f t="shared" ca="1" si="152"/>
        <v>39 Th,3 Bln,24 Hr</v>
      </c>
      <c r="BE476" s="29">
        <f t="shared" ca="1" si="153"/>
        <v>39</v>
      </c>
      <c r="BF476" s="29">
        <f t="shared" ca="1" si="154"/>
        <v>3</v>
      </c>
      <c r="BG476" s="29">
        <f t="shared" ca="1" si="155"/>
        <v>24</v>
      </c>
      <c r="BH476" s="26" t="str">
        <f t="shared" ca="1" si="156"/>
        <v>13 Th,9 Bln,8 Hr</v>
      </c>
      <c r="BI476" s="24">
        <f t="shared" ca="1" si="157"/>
        <v>13</v>
      </c>
      <c r="BJ476" s="24">
        <f t="shared" ca="1" si="158"/>
        <v>9</v>
      </c>
      <c r="BK476" s="26" t="str">
        <f t="shared" ca="1" si="159"/>
        <v>13 Th,6 Bln,8 Hr</v>
      </c>
      <c r="BL476" s="4" t="str">
        <f>VLOOKUP(C476,[1]dbase!$C$3:$AW$827,38,FALSE)</f>
        <v>-</v>
      </c>
    </row>
    <row r="477" spans="1:64" x14ac:dyDescent="0.25">
      <c r="A477" s="24">
        <f t="shared" si="140"/>
        <v>474</v>
      </c>
      <c r="B477" s="31" t="s">
        <v>2082</v>
      </c>
      <c r="C477" s="24">
        <v>945848</v>
      </c>
      <c r="D477" s="24" t="s">
        <v>436</v>
      </c>
      <c r="E477" s="26">
        <v>34644</v>
      </c>
      <c r="F477" s="24" t="s">
        <v>65</v>
      </c>
      <c r="G477" s="24" t="s">
        <v>66</v>
      </c>
      <c r="H477" s="24" t="s">
        <v>228</v>
      </c>
      <c r="I477" s="24" t="s">
        <v>2083</v>
      </c>
      <c r="J477" s="27"/>
      <c r="K477" s="24"/>
      <c r="L477" s="24"/>
      <c r="M477" s="24" t="s">
        <v>136</v>
      </c>
      <c r="N477" s="24" t="s">
        <v>71</v>
      </c>
      <c r="O477" s="24" t="s">
        <v>163</v>
      </c>
      <c r="P477" s="24">
        <v>2016</v>
      </c>
      <c r="Q477" s="26">
        <v>43313</v>
      </c>
      <c r="R477" s="26">
        <v>43525</v>
      </c>
      <c r="S477" s="26" t="s">
        <v>90</v>
      </c>
      <c r="T477" s="28" t="s">
        <v>1631</v>
      </c>
      <c r="U477" s="28" t="s">
        <v>1631</v>
      </c>
      <c r="V477" s="26" t="s">
        <v>80</v>
      </c>
      <c r="W477" s="28" t="s">
        <v>154</v>
      </c>
      <c r="X477" s="28" t="s">
        <v>600</v>
      </c>
      <c r="Y477" s="26" t="s">
        <v>78</v>
      </c>
      <c r="Z477" s="29">
        <v>5</v>
      </c>
      <c r="AA477" s="29">
        <v>3</v>
      </c>
      <c r="AB477" s="26">
        <v>44424</v>
      </c>
      <c r="AC477" s="30">
        <v>5900000</v>
      </c>
      <c r="AD477" s="30">
        <v>655556</v>
      </c>
      <c r="AE477" s="30">
        <v>-36030.555555555969</v>
      </c>
      <c r="AF477" s="30">
        <v>596850</v>
      </c>
      <c r="AG477" s="30">
        <f t="shared" si="141"/>
        <v>560819.44444444403</v>
      </c>
      <c r="AH477" s="30">
        <v>0</v>
      </c>
      <c r="AI477" s="30">
        <f t="shared" si="142"/>
        <v>7116375.444444444</v>
      </c>
      <c r="AJ477" s="30">
        <f t="shared" si="143"/>
        <v>2950000</v>
      </c>
      <c r="AK477" s="30">
        <f t="shared" si="144"/>
        <v>0</v>
      </c>
      <c r="AL477" s="30">
        <f t="shared" si="145"/>
        <v>0</v>
      </c>
      <c r="AM477" s="30">
        <f t="shared" si="146"/>
        <v>0</v>
      </c>
      <c r="AN477" s="30">
        <f t="shared" si="147"/>
        <v>0</v>
      </c>
      <c r="AO477" s="30">
        <f t="shared" si="148"/>
        <v>0</v>
      </c>
      <c r="AP477" s="30">
        <f t="shared" si="149"/>
        <v>2950000</v>
      </c>
      <c r="AQ477" s="30">
        <f t="shared" si="150"/>
        <v>1422100</v>
      </c>
      <c r="AR477" s="26" t="s">
        <v>79</v>
      </c>
      <c r="AS477" s="32" t="s">
        <v>114</v>
      </c>
      <c r="AT477" s="32" t="s">
        <v>156</v>
      </c>
      <c r="AU477" s="32">
        <v>44743</v>
      </c>
      <c r="AV477" s="26" t="s">
        <v>601</v>
      </c>
      <c r="AW477" s="26" t="s">
        <v>158</v>
      </c>
      <c r="AX477" s="26" t="s">
        <v>83</v>
      </c>
      <c r="AY477" s="26" t="s">
        <v>83</v>
      </c>
      <c r="AZ477" s="26" t="s">
        <v>80</v>
      </c>
      <c r="BA477" s="26" t="s">
        <v>84</v>
      </c>
      <c r="BB477" s="26" t="s">
        <v>85</v>
      </c>
      <c r="BC477" s="26" t="str">
        <f t="shared" si="151"/>
        <v>D</v>
      </c>
      <c r="BD477" s="26" t="str">
        <f t="shared" ca="1" si="152"/>
        <v>28 Th,0 Bln,18 Hr</v>
      </c>
      <c r="BE477" s="29">
        <f t="shared" ca="1" si="153"/>
        <v>28</v>
      </c>
      <c r="BF477" s="29">
        <f t="shared" ca="1" si="154"/>
        <v>0</v>
      </c>
      <c r="BG477" s="29">
        <f t="shared" ca="1" si="155"/>
        <v>18</v>
      </c>
      <c r="BH477" s="26" t="str">
        <f t="shared" ca="1" si="156"/>
        <v>4 Th,3 Bln,23 Hr</v>
      </c>
      <c r="BI477" s="24">
        <f t="shared" ca="1" si="157"/>
        <v>4</v>
      </c>
      <c r="BJ477" s="24">
        <f t="shared" ca="1" si="158"/>
        <v>3</v>
      </c>
      <c r="BK477" s="26" t="str">
        <f t="shared" ca="1" si="159"/>
        <v>3 Th,8 Bln,23 Hr</v>
      </c>
      <c r="BL477" s="4" t="str">
        <f>VLOOKUP(C477,[1]dbase!$C$3:$AW$827,38,FALSE)</f>
        <v>H</v>
      </c>
    </row>
    <row r="478" spans="1:64" x14ac:dyDescent="0.25">
      <c r="A478" s="24">
        <f t="shared" si="140"/>
        <v>475</v>
      </c>
      <c r="B478" s="31" t="s">
        <v>2084</v>
      </c>
      <c r="C478" s="24">
        <v>835741</v>
      </c>
      <c r="D478" s="24" t="s">
        <v>2085</v>
      </c>
      <c r="E478" s="26">
        <v>30561</v>
      </c>
      <c r="F478" s="24" t="s">
        <v>65</v>
      </c>
      <c r="G478" s="24" t="s">
        <v>66</v>
      </c>
      <c r="H478" s="24" t="s">
        <v>88</v>
      </c>
      <c r="I478" s="24" t="s">
        <v>2086</v>
      </c>
      <c r="J478" s="27"/>
      <c r="K478" s="24"/>
      <c r="L478" s="24"/>
      <c r="M478" s="24" t="s">
        <v>109</v>
      </c>
      <c r="N478" s="24" t="s">
        <v>984</v>
      </c>
      <c r="O478" s="24"/>
      <c r="P478" s="24">
        <v>2002</v>
      </c>
      <c r="Q478" s="26">
        <v>42932</v>
      </c>
      <c r="R478" s="26">
        <v>43055</v>
      </c>
      <c r="S478" s="26" t="s">
        <v>73</v>
      </c>
      <c r="T478" s="28" t="s">
        <v>1674</v>
      </c>
      <c r="U478" s="28" t="s">
        <v>2087</v>
      </c>
      <c r="V478" s="26">
        <v>43559</v>
      </c>
      <c r="W478" s="28" t="s">
        <v>645</v>
      </c>
      <c r="X478" s="28" t="s">
        <v>113</v>
      </c>
      <c r="Y478" s="26" t="s">
        <v>78</v>
      </c>
      <c r="Z478" s="29">
        <v>4</v>
      </c>
      <c r="AA478" s="29">
        <v>3</v>
      </c>
      <c r="AB478" s="26">
        <v>44424</v>
      </c>
      <c r="AC478" s="30">
        <v>5900000</v>
      </c>
      <c r="AD478" s="30">
        <v>655556</v>
      </c>
      <c r="AE478" s="30">
        <v>-273030.55555555597</v>
      </c>
      <c r="AF478" s="30">
        <v>-339993</v>
      </c>
      <c r="AG478" s="30">
        <f t="shared" si="141"/>
        <v>-613023.55555555597</v>
      </c>
      <c r="AH478" s="30">
        <v>1871793</v>
      </c>
      <c r="AI478" s="30">
        <f t="shared" si="142"/>
        <v>7814325.444444444</v>
      </c>
      <c r="AJ478" s="30">
        <f t="shared" si="143"/>
        <v>4425000</v>
      </c>
      <c r="AK478" s="30">
        <f t="shared" si="144"/>
        <v>491667</v>
      </c>
      <c r="AL478" s="30">
        <f t="shared" si="145"/>
        <v>-273030.55555555597</v>
      </c>
      <c r="AM478" s="30">
        <f t="shared" si="146"/>
        <v>-339993</v>
      </c>
      <c r="AN478" s="30">
        <f t="shared" si="147"/>
        <v>-613023.55555555597</v>
      </c>
      <c r="AO478" s="30">
        <f t="shared" si="148"/>
        <v>935896.5</v>
      </c>
      <c r="AP478" s="30">
        <f t="shared" si="149"/>
        <v>5239539.944444444</v>
      </c>
      <c r="AQ478" s="30">
        <f t="shared" si="150"/>
        <v>0</v>
      </c>
      <c r="AR478" s="26" t="s">
        <v>79</v>
      </c>
      <c r="AS478" s="26" t="s">
        <v>80</v>
      </c>
      <c r="AT478" s="26"/>
      <c r="AU478" s="26" t="s">
        <v>80</v>
      </c>
      <c r="AV478" s="26" t="s">
        <v>116</v>
      </c>
      <c r="AW478" s="26" t="s">
        <v>210</v>
      </c>
      <c r="AX478" s="26" t="s">
        <v>83</v>
      </c>
      <c r="AY478" s="26" t="s">
        <v>83</v>
      </c>
      <c r="AZ478" s="26" t="s">
        <v>80</v>
      </c>
      <c r="BA478" s="26" t="s">
        <v>84</v>
      </c>
      <c r="BB478" s="26" t="s">
        <v>85</v>
      </c>
      <c r="BC478" s="26" t="str">
        <f t="shared" si="151"/>
        <v>C</v>
      </c>
      <c r="BD478" s="26" t="str">
        <f t="shared" ca="1" si="152"/>
        <v>39 Th,2 Bln,22 Hr</v>
      </c>
      <c r="BE478" s="29">
        <f t="shared" ca="1" si="153"/>
        <v>39</v>
      </c>
      <c r="BF478" s="29">
        <f t="shared" ca="1" si="154"/>
        <v>2</v>
      </c>
      <c r="BG478" s="29">
        <f t="shared" ca="1" si="155"/>
        <v>22</v>
      </c>
      <c r="BH478" s="26" t="str">
        <f t="shared" ca="1" si="156"/>
        <v>5 Th,4 Bln,8 Hr</v>
      </c>
      <c r="BI478" s="24">
        <f t="shared" ca="1" si="157"/>
        <v>5</v>
      </c>
      <c r="BJ478" s="24">
        <f t="shared" ca="1" si="158"/>
        <v>4</v>
      </c>
      <c r="BK478" s="26" t="str">
        <f t="shared" ca="1" si="159"/>
        <v>5 Th,0 Bln,8 Hr</v>
      </c>
      <c r="BL478" s="4" t="str">
        <f>VLOOKUP(C478,[1]dbase!$C$3:$AW$827,38,FALSE)</f>
        <v>-</v>
      </c>
    </row>
    <row r="479" spans="1:64" x14ac:dyDescent="0.25">
      <c r="A479" s="24">
        <f t="shared" si="140"/>
        <v>476</v>
      </c>
      <c r="B479" s="31" t="s">
        <v>2088</v>
      </c>
      <c r="C479" s="24">
        <v>886327</v>
      </c>
      <c r="D479" s="24" t="s">
        <v>87</v>
      </c>
      <c r="E479" s="26">
        <v>32316</v>
      </c>
      <c r="F479" s="24" t="s">
        <v>65</v>
      </c>
      <c r="G479" s="24" t="s">
        <v>66</v>
      </c>
      <c r="H479" s="24" t="s">
        <v>279</v>
      </c>
      <c r="I479" s="24"/>
      <c r="J479" s="27"/>
      <c r="K479" s="24"/>
      <c r="L479" s="24"/>
      <c r="M479" s="24" t="s">
        <v>109</v>
      </c>
      <c r="N479" s="24" t="s">
        <v>71</v>
      </c>
      <c r="O479" s="24"/>
      <c r="P479" s="24" t="s">
        <v>80</v>
      </c>
      <c r="Q479" s="26">
        <v>43894</v>
      </c>
      <c r="R479" s="26">
        <v>44243</v>
      </c>
      <c r="S479" s="26" t="s">
        <v>90</v>
      </c>
      <c r="T479" s="28" t="s">
        <v>1032</v>
      </c>
      <c r="U479" s="28" t="s">
        <v>1032</v>
      </c>
      <c r="V479" s="26" t="s">
        <v>80</v>
      </c>
      <c r="W479" s="28" t="s">
        <v>145</v>
      </c>
      <c r="X479" s="28" t="s">
        <v>146</v>
      </c>
      <c r="Y479" s="26" t="s">
        <v>78</v>
      </c>
      <c r="Z479" s="29">
        <v>6</v>
      </c>
      <c r="AA479" s="29">
        <v>1</v>
      </c>
      <c r="AB479" s="26">
        <v>44424</v>
      </c>
      <c r="AC479" s="30">
        <v>4500000</v>
      </c>
      <c r="AD479" s="30">
        <v>500000</v>
      </c>
      <c r="AE479" s="30">
        <v>-116900</v>
      </c>
      <c r="AF479" s="30">
        <v>152000</v>
      </c>
      <c r="AG479" s="30">
        <f t="shared" si="141"/>
        <v>35100</v>
      </c>
      <c r="AH479" s="30">
        <v>0</v>
      </c>
      <c r="AI479" s="30">
        <f t="shared" si="142"/>
        <v>5035100</v>
      </c>
      <c r="AJ479" s="30">
        <f t="shared" si="143"/>
        <v>3375000</v>
      </c>
      <c r="AK479" s="30">
        <f t="shared" si="144"/>
        <v>375000</v>
      </c>
      <c r="AL479" s="30">
        <f t="shared" si="145"/>
        <v>-116900</v>
      </c>
      <c r="AM479" s="30">
        <f t="shared" si="146"/>
        <v>152000</v>
      </c>
      <c r="AN479" s="30">
        <f t="shared" si="147"/>
        <v>35100</v>
      </c>
      <c r="AO479" s="30">
        <f t="shared" si="148"/>
        <v>0</v>
      </c>
      <c r="AP479" s="30">
        <f t="shared" si="149"/>
        <v>3785100</v>
      </c>
      <c r="AQ479" s="30">
        <f t="shared" si="150"/>
        <v>587000</v>
      </c>
      <c r="AR479" s="24" t="s">
        <v>79</v>
      </c>
      <c r="AS479" s="24" t="s">
        <v>80</v>
      </c>
      <c r="AT479" s="24"/>
      <c r="AU479" s="26" t="s">
        <v>80</v>
      </c>
      <c r="AV479" s="24" t="s">
        <v>147</v>
      </c>
      <c r="AW479" s="24" t="s">
        <v>80</v>
      </c>
      <c r="AX479" s="24" t="s">
        <v>82</v>
      </c>
      <c r="AY479" s="24" t="s">
        <v>82</v>
      </c>
      <c r="AZ479" s="24" t="s">
        <v>80</v>
      </c>
      <c r="BA479" s="24" t="s">
        <v>84</v>
      </c>
      <c r="BB479" s="24" t="s">
        <v>85</v>
      </c>
      <c r="BC479" s="26" t="str">
        <f t="shared" si="151"/>
        <v>C</v>
      </c>
      <c r="BD479" s="24" t="str">
        <f t="shared" ca="1" si="152"/>
        <v>34 Th,5 Bln,2 Hr</v>
      </c>
      <c r="BE479" s="24">
        <f t="shared" ca="1" si="153"/>
        <v>34</v>
      </c>
      <c r="BF479" s="24">
        <f t="shared" ca="1" si="154"/>
        <v>5</v>
      </c>
      <c r="BG479" s="24">
        <f t="shared" ca="1" si="155"/>
        <v>2</v>
      </c>
      <c r="BH479" s="24" t="str">
        <f t="shared" ca="1" si="156"/>
        <v>2 Th,8 Bln,20 Hr</v>
      </c>
      <c r="BI479" s="24">
        <f t="shared" ca="1" si="157"/>
        <v>2</v>
      </c>
      <c r="BJ479" s="24">
        <f t="shared" ca="1" si="158"/>
        <v>8</v>
      </c>
      <c r="BK479" s="24" t="str">
        <f t="shared" ca="1" si="159"/>
        <v>1 Th,9 Bln,8 Hr</v>
      </c>
      <c r="BL479" s="4" t="str">
        <f>VLOOKUP(C479,[1]dbase!$C$3:$AW$827,38,FALSE)</f>
        <v>-</v>
      </c>
    </row>
    <row r="480" spans="1:64" x14ac:dyDescent="0.25">
      <c r="A480" s="24">
        <f t="shared" si="140"/>
        <v>477</v>
      </c>
      <c r="B480" s="33" t="s">
        <v>2089</v>
      </c>
      <c r="C480" s="24">
        <v>905863</v>
      </c>
      <c r="D480" s="24" t="s">
        <v>2090</v>
      </c>
      <c r="E480" s="26">
        <v>33155</v>
      </c>
      <c r="F480" s="24" t="s">
        <v>65</v>
      </c>
      <c r="G480" s="24" t="s">
        <v>66</v>
      </c>
      <c r="H480" s="24" t="s">
        <v>150</v>
      </c>
      <c r="I480" s="24" t="s">
        <v>2091</v>
      </c>
      <c r="J480" s="27" t="s">
        <v>2092</v>
      </c>
      <c r="K480" s="24"/>
      <c r="L480" s="24"/>
      <c r="M480" s="24" t="s">
        <v>307</v>
      </c>
      <c r="N480" s="24" t="s">
        <v>1438</v>
      </c>
      <c r="O480" s="24" t="s">
        <v>412</v>
      </c>
      <c r="P480" s="24">
        <v>2012</v>
      </c>
      <c r="Q480" s="26">
        <v>43313</v>
      </c>
      <c r="R480" s="26">
        <v>43525</v>
      </c>
      <c r="S480" s="26" t="s">
        <v>90</v>
      </c>
      <c r="T480" s="28" t="s">
        <v>781</v>
      </c>
      <c r="U480" s="28" t="s">
        <v>781</v>
      </c>
      <c r="V480" s="26">
        <v>44760</v>
      </c>
      <c r="W480" s="28" t="s">
        <v>434</v>
      </c>
      <c r="X480" s="28" t="s">
        <v>113</v>
      </c>
      <c r="Y480" s="26" t="s">
        <v>78</v>
      </c>
      <c r="Z480" s="29">
        <v>5</v>
      </c>
      <c r="AA480" s="29">
        <v>4</v>
      </c>
      <c r="AB480" s="26">
        <v>44424</v>
      </c>
      <c r="AC480" s="30">
        <v>6900000</v>
      </c>
      <c r="AD480" s="30">
        <v>766667</v>
      </c>
      <c r="AE480" s="30">
        <v>-197116.66666666698</v>
      </c>
      <c r="AF480" s="30">
        <v>653200</v>
      </c>
      <c r="AG480" s="30">
        <f t="shared" si="141"/>
        <v>456083.33333333302</v>
      </c>
      <c r="AH480" s="30">
        <v>0</v>
      </c>
      <c r="AI480" s="30">
        <f t="shared" si="142"/>
        <v>8122750.333333333</v>
      </c>
      <c r="AJ480" s="30">
        <f t="shared" si="143"/>
        <v>5175000</v>
      </c>
      <c r="AK480" s="30">
        <f t="shared" si="144"/>
        <v>575000.25</v>
      </c>
      <c r="AL480" s="30">
        <f t="shared" si="145"/>
        <v>-197116.66666666698</v>
      </c>
      <c r="AM480" s="30">
        <f t="shared" si="146"/>
        <v>653200</v>
      </c>
      <c r="AN480" s="30">
        <f t="shared" si="147"/>
        <v>456083.33333333302</v>
      </c>
      <c r="AO480" s="30">
        <f t="shared" si="148"/>
        <v>0</v>
      </c>
      <c r="AP480" s="30">
        <f t="shared" si="149"/>
        <v>6206083.583333333</v>
      </c>
      <c r="AQ480" s="30">
        <f t="shared" si="150"/>
        <v>0</v>
      </c>
      <c r="AR480" s="26" t="s">
        <v>79</v>
      </c>
      <c r="AS480" s="26" t="s">
        <v>80</v>
      </c>
      <c r="AT480" s="26"/>
      <c r="AU480" s="26" t="s">
        <v>80</v>
      </c>
      <c r="AV480" s="26" t="s">
        <v>116</v>
      </c>
      <c r="AW480" s="26" t="s">
        <v>95</v>
      </c>
      <c r="AX480" s="26" t="s">
        <v>83</v>
      </c>
      <c r="AY480" s="26" t="s">
        <v>83</v>
      </c>
      <c r="AZ480" s="26" t="s">
        <v>80</v>
      </c>
      <c r="BA480" s="26" t="s">
        <v>84</v>
      </c>
      <c r="BB480" s="26" t="s">
        <v>85</v>
      </c>
      <c r="BC480" s="26" t="str">
        <f t="shared" si="151"/>
        <v>E</v>
      </c>
      <c r="BD480" s="26" t="str">
        <f t="shared" ca="1" si="152"/>
        <v>32 Th,1 Bln,15 Hr</v>
      </c>
      <c r="BE480" s="29">
        <f t="shared" ca="1" si="153"/>
        <v>32</v>
      </c>
      <c r="BF480" s="29">
        <f t="shared" ca="1" si="154"/>
        <v>1</v>
      </c>
      <c r="BG480" s="29">
        <f t="shared" ca="1" si="155"/>
        <v>15</v>
      </c>
      <c r="BH480" s="26" t="str">
        <f t="shared" ca="1" si="156"/>
        <v>4 Th,3 Bln,23 Hr</v>
      </c>
      <c r="BI480" s="24">
        <f t="shared" ca="1" si="157"/>
        <v>4</v>
      </c>
      <c r="BJ480" s="24">
        <f t="shared" ca="1" si="158"/>
        <v>3</v>
      </c>
      <c r="BK480" s="26" t="str">
        <f t="shared" ca="1" si="159"/>
        <v>3 Th,8 Bln,23 Hr</v>
      </c>
      <c r="BL480" s="4" t="str">
        <f>VLOOKUP(C480,[1]dbase!$C$3:$AW$827,38,FALSE)</f>
        <v>-</v>
      </c>
    </row>
    <row r="481" spans="1:64" x14ac:dyDescent="0.25">
      <c r="A481" s="24">
        <f t="shared" si="140"/>
        <v>478</v>
      </c>
      <c r="B481" s="31" t="s">
        <v>2093</v>
      </c>
      <c r="C481" s="24">
        <v>886315</v>
      </c>
      <c r="D481" s="24" t="s">
        <v>108</v>
      </c>
      <c r="E481" s="26">
        <v>32182</v>
      </c>
      <c r="F481" s="24" t="s">
        <v>65</v>
      </c>
      <c r="G481" s="24" t="s">
        <v>66</v>
      </c>
      <c r="H481" s="24" t="s">
        <v>88</v>
      </c>
      <c r="I481" s="24"/>
      <c r="J481" s="27"/>
      <c r="K481" s="24"/>
      <c r="L481" s="24"/>
      <c r="M481" s="24" t="s">
        <v>70</v>
      </c>
      <c r="N481" s="24" t="s">
        <v>162</v>
      </c>
      <c r="O481" s="24"/>
      <c r="P481" s="24" t="s">
        <v>80</v>
      </c>
      <c r="Q481" s="26">
        <v>43877</v>
      </c>
      <c r="R481" s="26">
        <v>44243</v>
      </c>
      <c r="S481" s="26" t="s">
        <v>90</v>
      </c>
      <c r="T481" s="28" t="s">
        <v>2094</v>
      </c>
      <c r="U481" s="28" t="s">
        <v>2094</v>
      </c>
      <c r="V481" s="26" t="s">
        <v>80</v>
      </c>
      <c r="W481" s="28" t="s">
        <v>650</v>
      </c>
      <c r="X481" s="28" t="s">
        <v>195</v>
      </c>
      <c r="Y481" s="26" t="s">
        <v>78</v>
      </c>
      <c r="Z481" s="29">
        <v>6</v>
      </c>
      <c r="AA481" s="29">
        <v>1</v>
      </c>
      <c r="AB481" s="26">
        <v>44424</v>
      </c>
      <c r="AC481" s="30">
        <v>4500000</v>
      </c>
      <c r="AD481" s="30">
        <v>500000</v>
      </c>
      <c r="AE481" s="30">
        <v>-116900</v>
      </c>
      <c r="AF481" s="30">
        <v>152000</v>
      </c>
      <c r="AG481" s="30">
        <f t="shared" si="141"/>
        <v>35100</v>
      </c>
      <c r="AH481" s="30">
        <v>0</v>
      </c>
      <c r="AI481" s="30">
        <f t="shared" si="142"/>
        <v>5035100</v>
      </c>
      <c r="AJ481" s="30">
        <f t="shared" si="143"/>
        <v>3375000</v>
      </c>
      <c r="AK481" s="30">
        <f t="shared" si="144"/>
        <v>375000</v>
      </c>
      <c r="AL481" s="30">
        <f t="shared" si="145"/>
        <v>-116900</v>
      </c>
      <c r="AM481" s="30">
        <f t="shared" si="146"/>
        <v>152000</v>
      </c>
      <c r="AN481" s="30">
        <f t="shared" si="147"/>
        <v>35100</v>
      </c>
      <c r="AO481" s="30">
        <f t="shared" si="148"/>
        <v>0</v>
      </c>
      <c r="AP481" s="30">
        <f t="shared" si="149"/>
        <v>3785100</v>
      </c>
      <c r="AQ481" s="30">
        <f t="shared" si="150"/>
        <v>587000</v>
      </c>
      <c r="AR481" s="26" t="s">
        <v>79</v>
      </c>
      <c r="AS481" s="26" t="s">
        <v>80</v>
      </c>
      <c r="AT481" s="26"/>
      <c r="AU481" s="26" t="s">
        <v>80</v>
      </c>
      <c r="AV481" s="26" t="s">
        <v>196</v>
      </c>
      <c r="AW481" s="26" t="s">
        <v>80</v>
      </c>
      <c r="AX481" s="26" t="s">
        <v>82</v>
      </c>
      <c r="AY481" s="26" t="s">
        <v>82</v>
      </c>
      <c r="AZ481" s="26" t="s">
        <v>125</v>
      </c>
      <c r="BA481" s="26" t="s">
        <v>84</v>
      </c>
      <c r="BB481" s="26" t="s">
        <v>85</v>
      </c>
      <c r="BC481" s="26" t="str">
        <f t="shared" si="151"/>
        <v>F</v>
      </c>
      <c r="BD481" s="26" t="str">
        <f t="shared" ca="1" si="152"/>
        <v>34 Th,9 Bln,15 Hr</v>
      </c>
      <c r="BE481" s="29">
        <f t="shared" ca="1" si="153"/>
        <v>34</v>
      </c>
      <c r="BF481" s="29">
        <f t="shared" ca="1" si="154"/>
        <v>9</v>
      </c>
      <c r="BG481" s="29">
        <f t="shared" ca="1" si="155"/>
        <v>15</v>
      </c>
      <c r="BH481" s="26" t="str">
        <f t="shared" ca="1" si="156"/>
        <v>2 Th,9 Bln,8 Hr</v>
      </c>
      <c r="BI481" s="24">
        <f t="shared" ca="1" si="157"/>
        <v>2</v>
      </c>
      <c r="BJ481" s="24">
        <f t="shared" ca="1" si="158"/>
        <v>9</v>
      </c>
      <c r="BK481" s="26" t="str">
        <f t="shared" ca="1" si="159"/>
        <v>1 Th,9 Bln,8 Hr</v>
      </c>
      <c r="BL481" s="4" t="str">
        <f>VLOOKUP(C481,[1]dbase!$C$3:$AW$827,38,FALSE)</f>
        <v>-</v>
      </c>
    </row>
    <row r="482" spans="1:64" x14ac:dyDescent="0.25">
      <c r="A482" s="24">
        <f t="shared" si="140"/>
        <v>479</v>
      </c>
      <c r="B482" s="31" t="s">
        <v>2095</v>
      </c>
      <c r="C482" s="24">
        <v>925869</v>
      </c>
      <c r="D482" s="24" t="s">
        <v>166</v>
      </c>
      <c r="E482" s="26">
        <v>33723</v>
      </c>
      <c r="F482" s="24" t="s">
        <v>65</v>
      </c>
      <c r="G482" s="24" t="s">
        <v>66</v>
      </c>
      <c r="H482" s="24" t="s">
        <v>67</v>
      </c>
      <c r="I482" s="24" t="s">
        <v>2096</v>
      </c>
      <c r="J482" s="27"/>
      <c r="K482" s="24"/>
      <c r="L482" s="24" t="s">
        <v>2097</v>
      </c>
      <c r="M482" s="24" t="s">
        <v>70</v>
      </c>
      <c r="N482" s="24" t="s">
        <v>234</v>
      </c>
      <c r="O482" s="24"/>
      <c r="P482" s="24">
        <v>2014</v>
      </c>
      <c r="Q482" s="26">
        <v>43313</v>
      </c>
      <c r="R482" s="26">
        <v>43525</v>
      </c>
      <c r="S482" s="26" t="s">
        <v>90</v>
      </c>
      <c r="T482" s="28" t="s">
        <v>2098</v>
      </c>
      <c r="U482" s="28" t="s">
        <v>2098</v>
      </c>
      <c r="V482" s="26">
        <v>44104</v>
      </c>
      <c r="W482" s="28" t="s">
        <v>2099</v>
      </c>
      <c r="X482" s="28" t="s">
        <v>510</v>
      </c>
      <c r="Y482" s="26" t="s">
        <v>103</v>
      </c>
      <c r="Z482" s="29">
        <v>5</v>
      </c>
      <c r="AA482" s="29">
        <v>4</v>
      </c>
      <c r="AB482" s="26">
        <v>44424</v>
      </c>
      <c r="AC482" s="30">
        <v>6900000</v>
      </c>
      <c r="AD482" s="30">
        <v>766667</v>
      </c>
      <c r="AE482" s="30">
        <v>169183.33333333302</v>
      </c>
      <c r="AF482" s="30">
        <v>653200</v>
      </c>
      <c r="AG482" s="30">
        <f t="shared" si="141"/>
        <v>822383.33333333302</v>
      </c>
      <c r="AH482" s="30">
        <v>0</v>
      </c>
      <c r="AI482" s="30">
        <f t="shared" si="142"/>
        <v>8489050.3333333321</v>
      </c>
      <c r="AJ482" s="30">
        <f t="shared" si="143"/>
        <v>5175000</v>
      </c>
      <c r="AK482" s="30">
        <f t="shared" si="144"/>
        <v>575000.25</v>
      </c>
      <c r="AL482" s="30">
        <f t="shared" si="145"/>
        <v>169183.33333333302</v>
      </c>
      <c r="AM482" s="30">
        <f t="shared" si="146"/>
        <v>653200</v>
      </c>
      <c r="AN482" s="30">
        <f t="shared" si="147"/>
        <v>822383.33333333302</v>
      </c>
      <c r="AO482" s="30">
        <f t="shared" si="148"/>
        <v>0</v>
      </c>
      <c r="AP482" s="30">
        <f t="shared" si="149"/>
        <v>6572383.583333333</v>
      </c>
      <c r="AQ482" s="30">
        <f t="shared" si="150"/>
        <v>0</v>
      </c>
      <c r="AR482" s="26" t="s">
        <v>79</v>
      </c>
      <c r="AS482" s="26" t="s">
        <v>80</v>
      </c>
      <c r="AT482" s="26"/>
      <c r="AU482" s="26" t="s">
        <v>80</v>
      </c>
      <c r="AV482" s="26" t="s">
        <v>511</v>
      </c>
      <c r="AW482" s="26" t="s">
        <v>80</v>
      </c>
      <c r="AX482" s="26" t="s">
        <v>105</v>
      </c>
      <c r="AY482" s="26" t="s">
        <v>105</v>
      </c>
      <c r="AZ482" s="26" t="s">
        <v>80</v>
      </c>
      <c r="BA482" s="26" t="s">
        <v>84</v>
      </c>
      <c r="BB482" s="26" t="s">
        <v>106</v>
      </c>
      <c r="BC482" s="26" t="str">
        <f t="shared" si="151"/>
        <v>F</v>
      </c>
      <c r="BD482" s="26" t="str">
        <f t="shared" ca="1" si="152"/>
        <v>30 Th,6 Bln,26 Hr</v>
      </c>
      <c r="BE482" s="29">
        <f t="shared" ca="1" si="153"/>
        <v>30</v>
      </c>
      <c r="BF482" s="29">
        <f t="shared" ca="1" si="154"/>
        <v>6</v>
      </c>
      <c r="BG482" s="29">
        <f t="shared" ca="1" si="155"/>
        <v>26</v>
      </c>
      <c r="BH482" s="26" t="str">
        <f t="shared" ca="1" si="156"/>
        <v>4 Th,3 Bln,23 Hr</v>
      </c>
      <c r="BI482" s="24">
        <f t="shared" ca="1" si="157"/>
        <v>4</v>
      </c>
      <c r="BJ482" s="24">
        <f t="shared" ca="1" si="158"/>
        <v>3</v>
      </c>
      <c r="BK482" s="26" t="str">
        <f t="shared" ca="1" si="159"/>
        <v>3 Th,8 Bln,23 Hr</v>
      </c>
      <c r="BL482" s="4" t="str">
        <f>VLOOKUP(C482,[1]dbase!$C$3:$AW$827,38,FALSE)</f>
        <v>-</v>
      </c>
    </row>
    <row r="483" spans="1:64" x14ac:dyDescent="0.25">
      <c r="A483" s="24">
        <f t="shared" si="140"/>
        <v>480</v>
      </c>
      <c r="B483" s="31" t="s">
        <v>2100</v>
      </c>
      <c r="C483" s="24">
        <v>805579</v>
      </c>
      <c r="D483" s="24" t="s">
        <v>166</v>
      </c>
      <c r="E483" s="26">
        <v>29377</v>
      </c>
      <c r="F483" s="24" t="s">
        <v>65</v>
      </c>
      <c r="G483" s="24" t="s">
        <v>66</v>
      </c>
      <c r="H483" s="24" t="s">
        <v>88</v>
      </c>
      <c r="I483" s="24" t="s">
        <v>2101</v>
      </c>
      <c r="J483" s="27"/>
      <c r="K483" s="24"/>
      <c r="L483" s="24" t="s">
        <v>2102</v>
      </c>
      <c r="M483" s="24" t="s">
        <v>623</v>
      </c>
      <c r="N483" s="24" t="s">
        <v>2103</v>
      </c>
      <c r="O483" s="24"/>
      <c r="P483" s="24" t="s">
        <v>1565</v>
      </c>
      <c r="Q483" s="26">
        <v>40731</v>
      </c>
      <c r="R483" s="26">
        <v>41989</v>
      </c>
      <c r="S483" s="26" t="s">
        <v>90</v>
      </c>
      <c r="T483" s="28" t="s">
        <v>2104</v>
      </c>
      <c r="U483" s="28" t="s">
        <v>2104</v>
      </c>
      <c r="V483" s="26" t="s">
        <v>80</v>
      </c>
      <c r="W483" s="28" t="s">
        <v>310</v>
      </c>
      <c r="X483" s="28" t="s">
        <v>311</v>
      </c>
      <c r="Y483" s="26" t="s">
        <v>103</v>
      </c>
      <c r="Z483" s="29">
        <v>6</v>
      </c>
      <c r="AA483" s="29">
        <v>2</v>
      </c>
      <c r="AB483" s="26">
        <v>44424</v>
      </c>
      <c r="AC483" s="30">
        <v>4900000</v>
      </c>
      <c r="AD483" s="30">
        <v>544444</v>
      </c>
      <c r="AE483" s="30">
        <v>662655.55555555597</v>
      </c>
      <c r="AF483" s="30">
        <v>152000</v>
      </c>
      <c r="AG483" s="30">
        <f t="shared" si="141"/>
        <v>814655.55555555597</v>
      </c>
      <c r="AH483" s="30">
        <v>0</v>
      </c>
      <c r="AI483" s="30">
        <f t="shared" si="142"/>
        <v>6259099.555555556</v>
      </c>
      <c r="AJ483" s="30">
        <f t="shared" si="143"/>
        <v>3675000</v>
      </c>
      <c r="AK483" s="30">
        <f t="shared" si="144"/>
        <v>408333</v>
      </c>
      <c r="AL483" s="30">
        <f t="shared" si="145"/>
        <v>662655.55555555597</v>
      </c>
      <c r="AM483" s="30">
        <f t="shared" si="146"/>
        <v>152000</v>
      </c>
      <c r="AN483" s="30">
        <f t="shared" si="147"/>
        <v>814655.55555555597</v>
      </c>
      <c r="AO483" s="30">
        <f t="shared" si="148"/>
        <v>0</v>
      </c>
      <c r="AP483" s="30">
        <f t="shared" si="149"/>
        <v>4897988.555555556</v>
      </c>
      <c r="AQ483" s="30">
        <f t="shared" si="150"/>
        <v>0</v>
      </c>
      <c r="AR483" s="26" t="s">
        <v>79</v>
      </c>
      <c r="AS483" s="26" t="s">
        <v>80</v>
      </c>
      <c r="AT483" s="26"/>
      <c r="AU483" s="26" t="s">
        <v>80</v>
      </c>
      <c r="AV483" s="26" t="s">
        <v>312</v>
      </c>
      <c r="AW483" s="26" t="s">
        <v>80</v>
      </c>
      <c r="AX483" s="26" t="s">
        <v>83</v>
      </c>
      <c r="AY483" s="26" t="s">
        <v>83</v>
      </c>
      <c r="AZ483" s="26" t="s">
        <v>80</v>
      </c>
      <c r="BA483" s="26" t="s">
        <v>84</v>
      </c>
      <c r="BB483" s="26" t="s">
        <v>106</v>
      </c>
      <c r="BC483" s="26" t="str">
        <f t="shared" si="151"/>
        <v>C</v>
      </c>
      <c r="BD483" s="26" t="str">
        <f t="shared" ca="1" si="152"/>
        <v>42 Th,5 Bln,19 Hr</v>
      </c>
      <c r="BE483" s="29">
        <f t="shared" ca="1" si="153"/>
        <v>42</v>
      </c>
      <c r="BF483" s="29">
        <f t="shared" ca="1" si="154"/>
        <v>5</v>
      </c>
      <c r="BG483" s="29">
        <f t="shared" ca="1" si="155"/>
        <v>19</v>
      </c>
      <c r="BH483" s="26" t="str">
        <f t="shared" ca="1" si="156"/>
        <v>11 Th,4 Bln,17 Hr</v>
      </c>
      <c r="BI483" s="24">
        <f t="shared" ca="1" si="157"/>
        <v>11</v>
      </c>
      <c r="BJ483" s="24">
        <f t="shared" ca="1" si="158"/>
        <v>4</v>
      </c>
      <c r="BK483" s="26" t="str">
        <f t="shared" ca="1" si="159"/>
        <v>7 Th,11 Bln,8 Hr</v>
      </c>
      <c r="BL483" s="4" t="str">
        <f>VLOOKUP(C483,[1]dbase!$C$3:$AW$827,38,FALSE)</f>
        <v>-</v>
      </c>
    </row>
    <row r="484" spans="1:64" x14ac:dyDescent="0.25">
      <c r="A484" s="24">
        <f t="shared" si="140"/>
        <v>481</v>
      </c>
      <c r="B484" s="31" t="s">
        <v>2105</v>
      </c>
      <c r="C484" s="24">
        <v>675094</v>
      </c>
      <c r="D484" s="24" t="s">
        <v>458</v>
      </c>
      <c r="E484" s="26">
        <v>24668</v>
      </c>
      <c r="F484" s="24" t="s">
        <v>65</v>
      </c>
      <c r="G484" s="24" t="s">
        <v>66</v>
      </c>
      <c r="H484" s="24" t="s">
        <v>88</v>
      </c>
      <c r="I484" s="24" t="s">
        <v>2106</v>
      </c>
      <c r="J484" s="27"/>
      <c r="K484" s="24"/>
      <c r="L484" s="24"/>
      <c r="M484" s="24" t="s">
        <v>109</v>
      </c>
      <c r="N484" s="24" t="s">
        <v>120</v>
      </c>
      <c r="O484" s="24"/>
      <c r="P484" s="24">
        <v>1987</v>
      </c>
      <c r="Q484" s="26">
        <v>32363</v>
      </c>
      <c r="R484" s="26">
        <v>33848</v>
      </c>
      <c r="S484" s="26" t="s">
        <v>90</v>
      </c>
      <c r="T484" s="28" t="s">
        <v>1875</v>
      </c>
      <c r="U484" s="28" t="s">
        <v>1875</v>
      </c>
      <c r="V484" s="26" t="s">
        <v>80</v>
      </c>
      <c r="W484" s="28" t="s">
        <v>145</v>
      </c>
      <c r="X484" s="28" t="s">
        <v>146</v>
      </c>
      <c r="Y484" s="26" t="s">
        <v>78</v>
      </c>
      <c r="Z484" s="29">
        <v>6</v>
      </c>
      <c r="AA484" s="29">
        <v>3</v>
      </c>
      <c r="AB484" s="26">
        <v>44424</v>
      </c>
      <c r="AC484" s="30">
        <v>5900000</v>
      </c>
      <c r="AD484" s="30">
        <v>655556</v>
      </c>
      <c r="AE484" s="30">
        <v>298394.44444444403</v>
      </c>
      <c r="AF484" s="30">
        <v>152000</v>
      </c>
      <c r="AG484" s="30">
        <f t="shared" si="141"/>
        <v>450394.44444444403</v>
      </c>
      <c r="AH484" s="30">
        <v>0</v>
      </c>
      <c r="AI484" s="30">
        <f t="shared" si="142"/>
        <v>7005950.444444444</v>
      </c>
      <c r="AJ484" s="30">
        <f t="shared" si="143"/>
        <v>2950000</v>
      </c>
      <c r="AK484" s="30">
        <f t="shared" si="144"/>
        <v>0</v>
      </c>
      <c r="AL484" s="30">
        <f t="shared" si="145"/>
        <v>0</v>
      </c>
      <c r="AM484" s="30">
        <f t="shared" si="146"/>
        <v>0</v>
      </c>
      <c r="AN484" s="30">
        <f t="shared" si="147"/>
        <v>0</v>
      </c>
      <c r="AO484" s="30">
        <f t="shared" si="148"/>
        <v>0</v>
      </c>
      <c r="AP484" s="30">
        <f t="shared" si="149"/>
        <v>2950000</v>
      </c>
      <c r="AQ484" s="30">
        <f t="shared" si="150"/>
        <v>1422100</v>
      </c>
      <c r="AR484" s="26" t="s">
        <v>79</v>
      </c>
      <c r="AS484" s="26" t="s">
        <v>114</v>
      </c>
      <c r="AT484" s="24" t="s">
        <v>172</v>
      </c>
      <c r="AU484" s="26">
        <v>44433</v>
      </c>
      <c r="AV484" s="26" t="s">
        <v>147</v>
      </c>
      <c r="AW484" s="26" t="s">
        <v>80</v>
      </c>
      <c r="AX484" s="26" t="s">
        <v>82</v>
      </c>
      <c r="AY484" s="26" t="s">
        <v>82</v>
      </c>
      <c r="AZ484" s="26" t="s">
        <v>80</v>
      </c>
      <c r="BA484" s="26" t="s">
        <v>84</v>
      </c>
      <c r="BB484" s="26" t="s">
        <v>85</v>
      </c>
      <c r="BC484" s="26" t="str">
        <f t="shared" si="151"/>
        <v>C</v>
      </c>
      <c r="BD484" s="26" t="str">
        <f t="shared" ca="1" si="152"/>
        <v>55 Th,4 Bln,9 Hr</v>
      </c>
      <c r="BE484" s="29">
        <f t="shared" ca="1" si="153"/>
        <v>55</v>
      </c>
      <c r="BF484" s="29">
        <f t="shared" ca="1" si="154"/>
        <v>4</v>
      </c>
      <c r="BG484" s="29">
        <f t="shared" ca="1" si="155"/>
        <v>9</v>
      </c>
      <c r="BH484" s="26" t="str">
        <f t="shared" ca="1" si="156"/>
        <v>34 Th,3 Bln,16 Hr</v>
      </c>
      <c r="BI484" s="24">
        <f t="shared" ca="1" si="157"/>
        <v>34</v>
      </c>
      <c r="BJ484" s="24">
        <f t="shared" ca="1" si="158"/>
        <v>3</v>
      </c>
      <c r="BK484" s="26" t="str">
        <f t="shared" ca="1" si="159"/>
        <v>30 Th,2 Bln,23 Hr</v>
      </c>
      <c r="BL484" s="4" t="str">
        <f>VLOOKUP(C484,[1]dbase!$C$3:$AW$827,38,FALSE)</f>
        <v>H</v>
      </c>
    </row>
    <row r="485" spans="1:64" x14ac:dyDescent="0.25">
      <c r="A485" s="24">
        <f t="shared" si="140"/>
        <v>482</v>
      </c>
      <c r="B485" s="31" t="s">
        <v>2107</v>
      </c>
      <c r="C485" s="24">
        <v>915713</v>
      </c>
      <c r="D485" s="24" t="s">
        <v>166</v>
      </c>
      <c r="E485" s="26">
        <v>33352</v>
      </c>
      <c r="F485" s="24" t="s">
        <v>65</v>
      </c>
      <c r="G485" s="24" t="s">
        <v>66</v>
      </c>
      <c r="H485" s="24" t="s">
        <v>228</v>
      </c>
      <c r="I485" s="24" t="s">
        <v>2108</v>
      </c>
      <c r="J485" s="27"/>
      <c r="K485" s="24"/>
      <c r="L485" s="24"/>
      <c r="M485" s="24" t="s">
        <v>70</v>
      </c>
      <c r="N485" s="24" t="s">
        <v>71</v>
      </c>
      <c r="O485" s="24" t="s">
        <v>235</v>
      </c>
      <c r="P485" s="24">
        <v>2014</v>
      </c>
      <c r="Q485" s="26">
        <v>42888</v>
      </c>
      <c r="R485" s="26">
        <v>43116</v>
      </c>
      <c r="S485" s="26" t="s">
        <v>90</v>
      </c>
      <c r="T485" s="28" t="s">
        <v>670</v>
      </c>
      <c r="U485" s="28" t="s">
        <v>670</v>
      </c>
      <c r="V485" s="26" t="s">
        <v>80</v>
      </c>
      <c r="W485" s="28" t="s">
        <v>194</v>
      </c>
      <c r="X485" s="28" t="s">
        <v>195</v>
      </c>
      <c r="Y485" s="26" t="s">
        <v>78</v>
      </c>
      <c r="Z485" s="29">
        <v>5</v>
      </c>
      <c r="AA485" s="29">
        <v>4</v>
      </c>
      <c r="AB485" s="26">
        <v>44424</v>
      </c>
      <c r="AC485" s="30">
        <v>6900000</v>
      </c>
      <c r="AD485" s="30">
        <v>766667</v>
      </c>
      <c r="AE485" s="30">
        <v>442183.33333333302</v>
      </c>
      <c r="AF485" s="30">
        <v>653200</v>
      </c>
      <c r="AG485" s="30">
        <f t="shared" si="141"/>
        <v>1095383.333333333</v>
      </c>
      <c r="AH485" s="30">
        <v>0</v>
      </c>
      <c r="AI485" s="30">
        <f t="shared" si="142"/>
        <v>8762050.3333333321</v>
      </c>
      <c r="AJ485" s="30">
        <f t="shared" si="143"/>
        <v>3450000</v>
      </c>
      <c r="AK485" s="30">
        <f t="shared" si="144"/>
        <v>0</v>
      </c>
      <c r="AL485" s="30">
        <f t="shared" si="145"/>
        <v>0</v>
      </c>
      <c r="AM485" s="30">
        <f t="shared" si="146"/>
        <v>0</v>
      </c>
      <c r="AN485" s="30">
        <f t="shared" si="147"/>
        <v>0</v>
      </c>
      <c r="AO485" s="30">
        <f t="shared" si="148"/>
        <v>0</v>
      </c>
      <c r="AP485" s="30">
        <f t="shared" si="149"/>
        <v>3450000</v>
      </c>
      <c r="AQ485" s="30">
        <f t="shared" si="150"/>
        <v>922100</v>
      </c>
      <c r="AR485" s="26" t="s">
        <v>79</v>
      </c>
      <c r="AS485" s="32" t="s">
        <v>114</v>
      </c>
      <c r="AT485" s="32" t="s">
        <v>156</v>
      </c>
      <c r="AU485" s="32">
        <v>44743</v>
      </c>
      <c r="AV485" s="26" t="s">
        <v>196</v>
      </c>
      <c r="AW485" s="26" t="s">
        <v>80</v>
      </c>
      <c r="AX485" s="26" t="s">
        <v>83</v>
      </c>
      <c r="AY485" s="26" t="s">
        <v>82</v>
      </c>
      <c r="AZ485" s="26" t="s">
        <v>197</v>
      </c>
      <c r="BA485" s="26" t="s">
        <v>84</v>
      </c>
      <c r="BB485" s="26" t="s">
        <v>85</v>
      </c>
      <c r="BC485" s="26" t="str">
        <f t="shared" si="151"/>
        <v>F</v>
      </c>
      <c r="BD485" s="26" t="str">
        <f t="shared" ca="1" si="152"/>
        <v>31 Th,7 Bln,0 Hr</v>
      </c>
      <c r="BE485" s="29">
        <f t="shared" ca="1" si="153"/>
        <v>31</v>
      </c>
      <c r="BF485" s="29">
        <f t="shared" ca="1" si="154"/>
        <v>7</v>
      </c>
      <c r="BG485" s="29">
        <f t="shared" ca="1" si="155"/>
        <v>0</v>
      </c>
      <c r="BH485" s="26" t="str">
        <f t="shared" ca="1" si="156"/>
        <v>5 Th,5 Bln,22 Hr</v>
      </c>
      <c r="BI485" s="24">
        <f t="shared" ca="1" si="157"/>
        <v>5</v>
      </c>
      <c r="BJ485" s="24">
        <f t="shared" ca="1" si="158"/>
        <v>5</v>
      </c>
      <c r="BK485" s="26" t="str">
        <f t="shared" ca="1" si="159"/>
        <v>4 Th,10 Bln,8 Hr</v>
      </c>
      <c r="BL485" s="4" t="str">
        <f>VLOOKUP(C485,[1]dbase!$C$3:$AW$827,38,FALSE)</f>
        <v>H</v>
      </c>
    </row>
    <row r="486" spans="1:64" x14ac:dyDescent="0.25">
      <c r="A486" s="24">
        <f t="shared" si="140"/>
        <v>483</v>
      </c>
      <c r="B486" s="31" t="s">
        <v>2109</v>
      </c>
      <c r="C486" s="24">
        <v>915740</v>
      </c>
      <c r="D486" s="24" t="s">
        <v>2085</v>
      </c>
      <c r="E486" s="26">
        <v>33317</v>
      </c>
      <c r="F486" s="24" t="s">
        <v>65</v>
      </c>
      <c r="G486" s="24" t="s">
        <v>66</v>
      </c>
      <c r="H486" s="24" t="s">
        <v>228</v>
      </c>
      <c r="I486" s="24" t="s">
        <v>2110</v>
      </c>
      <c r="J486" s="27"/>
      <c r="K486" s="24"/>
      <c r="L486" s="24"/>
      <c r="M486" s="24" t="s">
        <v>99</v>
      </c>
      <c r="N486" s="24" t="s">
        <v>100</v>
      </c>
      <c r="O486" s="24"/>
      <c r="P486" s="24">
        <v>2009</v>
      </c>
      <c r="Q486" s="26">
        <v>42932</v>
      </c>
      <c r="R486" s="26">
        <v>43055</v>
      </c>
      <c r="S486" s="26" t="s">
        <v>90</v>
      </c>
      <c r="T486" s="28" t="s">
        <v>2111</v>
      </c>
      <c r="U486" s="28" t="s">
        <v>2111</v>
      </c>
      <c r="V486" s="26" t="s">
        <v>80</v>
      </c>
      <c r="W486" s="28" t="s">
        <v>242</v>
      </c>
      <c r="X486" s="28" t="s">
        <v>113</v>
      </c>
      <c r="Y486" s="26" t="s">
        <v>78</v>
      </c>
      <c r="Z486" s="29">
        <v>6</v>
      </c>
      <c r="AA486" s="29">
        <v>1</v>
      </c>
      <c r="AB486" s="26">
        <v>44424</v>
      </c>
      <c r="AC486" s="30">
        <v>4500000</v>
      </c>
      <c r="AD486" s="30">
        <v>500000</v>
      </c>
      <c r="AE486" s="30">
        <v>291100</v>
      </c>
      <c r="AF486" s="30">
        <v>152000</v>
      </c>
      <c r="AG486" s="30">
        <f t="shared" si="141"/>
        <v>443100</v>
      </c>
      <c r="AH486" s="30">
        <v>0</v>
      </c>
      <c r="AI486" s="30">
        <f t="shared" si="142"/>
        <v>5443100</v>
      </c>
      <c r="AJ486" s="30">
        <f t="shared" si="143"/>
        <v>3375000</v>
      </c>
      <c r="AK486" s="30">
        <f t="shared" si="144"/>
        <v>375000</v>
      </c>
      <c r="AL486" s="30">
        <f t="shared" si="145"/>
        <v>291100</v>
      </c>
      <c r="AM486" s="30">
        <f t="shared" si="146"/>
        <v>152000</v>
      </c>
      <c r="AN486" s="30">
        <f t="shared" si="147"/>
        <v>443100</v>
      </c>
      <c r="AO486" s="30">
        <f t="shared" si="148"/>
        <v>0</v>
      </c>
      <c r="AP486" s="30">
        <f t="shared" si="149"/>
        <v>4193100</v>
      </c>
      <c r="AQ486" s="30">
        <f t="shared" si="150"/>
        <v>179000</v>
      </c>
      <c r="AR486" s="26" t="s">
        <v>79</v>
      </c>
      <c r="AS486" s="26" t="s">
        <v>80</v>
      </c>
      <c r="AT486" s="26"/>
      <c r="AU486" s="26" t="s">
        <v>80</v>
      </c>
      <c r="AV486" s="26" t="s">
        <v>116</v>
      </c>
      <c r="AW486" s="26" t="s">
        <v>210</v>
      </c>
      <c r="AX486" s="26" t="s">
        <v>83</v>
      </c>
      <c r="AY486" s="26" t="s">
        <v>83</v>
      </c>
      <c r="AZ486" s="26" t="s">
        <v>80</v>
      </c>
      <c r="BA486" s="26" t="s">
        <v>84</v>
      </c>
      <c r="BB486" s="26" t="s">
        <v>106</v>
      </c>
      <c r="BC486" s="26" t="str">
        <f t="shared" si="151"/>
        <v>C</v>
      </c>
      <c r="BD486" s="26" t="str">
        <f t="shared" ca="1" si="152"/>
        <v>31 Th,8 Bln,4 Hr</v>
      </c>
      <c r="BE486" s="29">
        <f t="shared" ca="1" si="153"/>
        <v>31</v>
      </c>
      <c r="BF486" s="29">
        <f t="shared" ca="1" si="154"/>
        <v>8</v>
      </c>
      <c r="BG486" s="29">
        <f t="shared" ca="1" si="155"/>
        <v>4</v>
      </c>
      <c r="BH486" s="26" t="str">
        <f t="shared" ca="1" si="156"/>
        <v>5 Th,4 Bln,8 Hr</v>
      </c>
      <c r="BI486" s="24">
        <f t="shared" ca="1" si="157"/>
        <v>5</v>
      </c>
      <c r="BJ486" s="24">
        <f t="shared" ca="1" si="158"/>
        <v>4</v>
      </c>
      <c r="BK486" s="26" t="str">
        <f t="shared" ca="1" si="159"/>
        <v>5 Th,0 Bln,8 Hr</v>
      </c>
      <c r="BL486" s="4" t="str">
        <f>VLOOKUP(C486,[1]dbase!$C$3:$AW$827,38,FALSE)</f>
        <v>-</v>
      </c>
    </row>
    <row r="487" spans="1:64" x14ac:dyDescent="0.25">
      <c r="A487" s="24">
        <f t="shared" si="140"/>
        <v>484</v>
      </c>
      <c r="B487" s="31" t="s">
        <v>2112</v>
      </c>
      <c r="C487" s="24">
        <v>664789</v>
      </c>
      <c r="D487" s="24" t="s">
        <v>87</v>
      </c>
      <c r="E487" s="26">
        <v>24440</v>
      </c>
      <c r="F487" s="24" t="s">
        <v>65</v>
      </c>
      <c r="G487" s="24" t="s">
        <v>66</v>
      </c>
      <c r="H487" s="24" t="s">
        <v>133</v>
      </c>
      <c r="I487" s="24" t="s">
        <v>2113</v>
      </c>
      <c r="J487" s="27"/>
      <c r="K487" s="24"/>
      <c r="L487" s="24"/>
      <c r="M487" s="24" t="s">
        <v>109</v>
      </c>
      <c r="N487" s="24" t="s">
        <v>120</v>
      </c>
      <c r="O487" s="24"/>
      <c r="P487" s="24">
        <v>1987</v>
      </c>
      <c r="Q487" s="26">
        <v>32205</v>
      </c>
      <c r="R487" s="26">
        <v>33512</v>
      </c>
      <c r="S487" s="26" t="s">
        <v>90</v>
      </c>
      <c r="T487" s="28" t="s">
        <v>2114</v>
      </c>
      <c r="U487" s="28" t="s">
        <v>2114</v>
      </c>
      <c r="V487" s="26" t="s">
        <v>80</v>
      </c>
      <c r="W487" s="28" t="s">
        <v>145</v>
      </c>
      <c r="X487" s="28" t="s">
        <v>146</v>
      </c>
      <c r="Y487" s="26" t="s">
        <v>78</v>
      </c>
      <c r="Z487" s="29">
        <v>6</v>
      </c>
      <c r="AA487" s="29">
        <v>3</v>
      </c>
      <c r="AB487" s="26">
        <v>44424</v>
      </c>
      <c r="AC487" s="30">
        <v>5900000</v>
      </c>
      <c r="AD487" s="30">
        <v>655556</v>
      </c>
      <c r="AE487" s="30">
        <v>298394.44444444403</v>
      </c>
      <c r="AF487" s="30">
        <v>152000</v>
      </c>
      <c r="AG487" s="30">
        <f t="shared" si="141"/>
        <v>450394.44444444403</v>
      </c>
      <c r="AH487" s="30">
        <v>0</v>
      </c>
      <c r="AI487" s="30">
        <f t="shared" si="142"/>
        <v>7005950.444444444</v>
      </c>
      <c r="AJ487" s="30">
        <f t="shared" si="143"/>
        <v>2950000</v>
      </c>
      <c r="AK487" s="30">
        <f t="shared" si="144"/>
        <v>0</v>
      </c>
      <c r="AL487" s="30">
        <f t="shared" si="145"/>
        <v>0</v>
      </c>
      <c r="AM487" s="30">
        <f t="shared" si="146"/>
        <v>0</v>
      </c>
      <c r="AN487" s="30">
        <f t="shared" si="147"/>
        <v>0</v>
      </c>
      <c r="AO487" s="30">
        <f t="shared" si="148"/>
        <v>0</v>
      </c>
      <c r="AP487" s="30">
        <f t="shared" si="149"/>
        <v>2950000</v>
      </c>
      <c r="AQ487" s="30">
        <f t="shared" si="150"/>
        <v>1422100</v>
      </c>
      <c r="AR487" s="26" t="s">
        <v>79</v>
      </c>
      <c r="AS487" s="26" t="s">
        <v>114</v>
      </c>
      <c r="AT487" s="24" t="s">
        <v>172</v>
      </c>
      <c r="AU487" s="26">
        <v>44433</v>
      </c>
      <c r="AV487" s="26" t="s">
        <v>147</v>
      </c>
      <c r="AW487" s="26" t="s">
        <v>80</v>
      </c>
      <c r="AX487" s="26" t="s">
        <v>82</v>
      </c>
      <c r="AY487" s="26" t="s">
        <v>82</v>
      </c>
      <c r="AZ487" s="26" t="s">
        <v>80</v>
      </c>
      <c r="BA487" s="26" t="s">
        <v>84</v>
      </c>
      <c r="BB487" s="26" t="s">
        <v>85</v>
      </c>
      <c r="BC487" s="26" t="str">
        <f t="shared" si="151"/>
        <v>C</v>
      </c>
      <c r="BD487" s="26" t="str">
        <f t="shared" ca="1" si="152"/>
        <v>55 Th,11 Bln,26 Hr</v>
      </c>
      <c r="BE487" s="29">
        <f t="shared" ca="1" si="153"/>
        <v>55</v>
      </c>
      <c r="BF487" s="29">
        <f t="shared" ca="1" si="154"/>
        <v>11</v>
      </c>
      <c r="BG487" s="29">
        <f t="shared" ca="1" si="155"/>
        <v>26</v>
      </c>
      <c r="BH487" s="26" t="str">
        <f t="shared" ca="1" si="156"/>
        <v>34 Th,8 Bln,21 Hr</v>
      </c>
      <c r="BI487" s="24">
        <f t="shared" ca="1" si="157"/>
        <v>34</v>
      </c>
      <c r="BJ487" s="24">
        <f t="shared" ca="1" si="158"/>
        <v>8</v>
      </c>
      <c r="BK487" s="26" t="str">
        <f t="shared" ca="1" si="159"/>
        <v>31 Th,1 Bln,23 Hr</v>
      </c>
      <c r="BL487" s="4" t="str">
        <f>VLOOKUP(C487,[1]dbase!$C$3:$AW$827,38,FALSE)</f>
        <v>H</v>
      </c>
    </row>
    <row r="488" spans="1:64" x14ac:dyDescent="0.25">
      <c r="A488" s="24">
        <f t="shared" si="140"/>
        <v>485</v>
      </c>
      <c r="B488" s="31" t="s">
        <v>2115</v>
      </c>
      <c r="C488" s="24">
        <v>816320</v>
      </c>
      <c r="D488" s="24" t="s">
        <v>166</v>
      </c>
      <c r="E488" s="26">
        <v>29669</v>
      </c>
      <c r="F488" s="24" t="s">
        <v>65</v>
      </c>
      <c r="G488" s="24" t="s">
        <v>66</v>
      </c>
      <c r="H488" s="24" t="s">
        <v>67</v>
      </c>
      <c r="I488" s="24"/>
      <c r="J488" s="27"/>
      <c r="K488" s="24"/>
      <c r="L488" s="24"/>
      <c r="M488" s="24" t="s">
        <v>99</v>
      </c>
      <c r="N488" s="24" t="s">
        <v>276</v>
      </c>
      <c r="O488" s="24"/>
      <c r="P488" s="24" t="s">
        <v>80</v>
      </c>
      <c r="Q488" s="26">
        <v>43877</v>
      </c>
      <c r="R488" s="26">
        <v>44243</v>
      </c>
      <c r="S488" s="26" t="s">
        <v>90</v>
      </c>
      <c r="T488" s="28" t="s">
        <v>459</v>
      </c>
      <c r="U488" s="28" t="s">
        <v>459</v>
      </c>
      <c r="V488" s="26" t="s">
        <v>80</v>
      </c>
      <c r="W488" s="28" t="s">
        <v>650</v>
      </c>
      <c r="X488" s="28" t="s">
        <v>195</v>
      </c>
      <c r="Y488" s="26" t="s">
        <v>78</v>
      </c>
      <c r="Z488" s="29">
        <v>6</v>
      </c>
      <c r="AA488" s="29">
        <v>1</v>
      </c>
      <c r="AB488" s="26">
        <v>44424</v>
      </c>
      <c r="AC488" s="30">
        <v>4500000</v>
      </c>
      <c r="AD488" s="30">
        <v>500000</v>
      </c>
      <c r="AE488" s="30">
        <v>-116900</v>
      </c>
      <c r="AF488" s="30">
        <v>152000</v>
      </c>
      <c r="AG488" s="30">
        <f t="shared" si="141"/>
        <v>35100</v>
      </c>
      <c r="AH488" s="30">
        <v>0</v>
      </c>
      <c r="AI488" s="30">
        <f t="shared" si="142"/>
        <v>5035100</v>
      </c>
      <c r="AJ488" s="30">
        <f t="shared" si="143"/>
        <v>2250000</v>
      </c>
      <c r="AK488" s="30">
        <f t="shared" si="144"/>
        <v>0</v>
      </c>
      <c r="AL488" s="30">
        <f t="shared" si="145"/>
        <v>0</v>
      </c>
      <c r="AM488" s="30">
        <f t="shared" si="146"/>
        <v>0</v>
      </c>
      <c r="AN488" s="30">
        <f t="shared" si="147"/>
        <v>0</v>
      </c>
      <c r="AO488" s="30">
        <f t="shared" si="148"/>
        <v>0</v>
      </c>
      <c r="AP488" s="30">
        <f t="shared" si="149"/>
        <v>2250000</v>
      </c>
      <c r="AQ488" s="30">
        <f t="shared" si="150"/>
        <v>2122100</v>
      </c>
      <c r="AR488" s="26" t="s">
        <v>79</v>
      </c>
      <c r="AS488" s="32" t="s">
        <v>114</v>
      </c>
      <c r="AT488" s="32" t="s">
        <v>156</v>
      </c>
      <c r="AU488" s="32">
        <v>44743</v>
      </c>
      <c r="AV488" s="26" t="s">
        <v>196</v>
      </c>
      <c r="AW488" s="26" t="s">
        <v>80</v>
      </c>
      <c r="AX488" s="26" t="s">
        <v>82</v>
      </c>
      <c r="AY488" s="26" t="s">
        <v>82</v>
      </c>
      <c r="AZ488" s="26" t="s">
        <v>125</v>
      </c>
      <c r="BA488" s="26" t="s">
        <v>84</v>
      </c>
      <c r="BB488" s="26" t="s">
        <v>106</v>
      </c>
      <c r="BC488" s="26" t="str">
        <f t="shared" si="151"/>
        <v>C</v>
      </c>
      <c r="BD488" s="26" t="str">
        <f t="shared" ca="1" si="152"/>
        <v>41 Th,8 Bln,0 Hr</v>
      </c>
      <c r="BE488" s="29">
        <f t="shared" ca="1" si="153"/>
        <v>41</v>
      </c>
      <c r="BF488" s="29">
        <f t="shared" ca="1" si="154"/>
        <v>8</v>
      </c>
      <c r="BG488" s="29">
        <f t="shared" ca="1" si="155"/>
        <v>0</v>
      </c>
      <c r="BH488" s="26" t="str">
        <f t="shared" ca="1" si="156"/>
        <v>2 Th,9 Bln,8 Hr</v>
      </c>
      <c r="BI488" s="24">
        <f t="shared" ca="1" si="157"/>
        <v>2</v>
      </c>
      <c r="BJ488" s="24">
        <f t="shared" ca="1" si="158"/>
        <v>9</v>
      </c>
      <c r="BK488" s="26" t="str">
        <f t="shared" ca="1" si="159"/>
        <v>1 Th,9 Bln,8 Hr</v>
      </c>
      <c r="BL488" s="4" t="str">
        <f>VLOOKUP(C488,[1]dbase!$C$3:$AW$827,38,FALSE)</f>
        <v>H</v>
      </c>
    </row>
    <row r="489" spans="1:64" x14ac:dyDescent="0.25">
      <c r="A489" s="24">
        <f t="shared" si="140"/>
        <v>486</v>
      </c>
      <c r="B489" s="31" t="s">
        <v>2116</v>
      </c>
      <c r="C489" s="24">
        <v>945890</v>
      </c>
      <c r="D489" s="24" t="s">
        <v>500</v>
      </c>
      <c r="E489" s="26">
        <v>34421</v>
      </c>
      <c r="F489" s="24" t="s">
        <v>65</v>
      </c>
      <c r="G489" s="24" t="s">
        <v>66</v>
      </c>
      <c r="H489" s="24" t="s">
        <v>228</v>
      </c>
      <c r="I489" s="24" t="s">
        <v>2117</v>
      </c>
      <c r="J489" s="27"/>
      <c r="K489" s="24"/>
      <c r="L489" s="24"/>
      <c r="M489" s="24" t="s">
        <v>70</v>
      </c>
      <c r="N489" s="24" t="s">
        <v>71</v>
      </c>
      <c r="O489" s="24" t="s">
        <v>2058</v>
      </c>
      <c r="P489" s="24">
        <v>2016</v>
      </c>
      <c r="Q489" s="26">
        <v>43696</v>
      </c>
      <c r="R489" s="26">
        <v>43906</v>
      </c>
      <c r="S489" s="26" t="s">
        <v>90</v>
      </c>
      <c r="T489" s="28" t="s">
        <v>537</v>
      </c>
      <c r="U489" s="28" t="s">
        <v>537</v>
      </c>
      <c r="V489" s="26" t="s">
        <v>80</v>
      </c>
      <c r="W489" s="28" t="s">
        <v>434</v>
      </c>
      <c r="X489" s="28" t="s">
        <v>113</v>
      </c>
      <c r="Y489" s="26" t="s">
        <v>78</v>
      </c>
      <c r="Z489" s="29">
        <v>5</v>
      </c>
      <c r="AA489" s="29">
        <v>4</v>
      </c>
      <c r="AB489" s="26">
        <v>44424</v>
      </c>
      <c r="AC489" s="30">
        <v>6900000</v>
      </c>
      <c r="AD489" s="30">
        <v>766667</v>
      </c>
      <c r="AE489" s="30">
        <v>-103816.66666666698</v>
      </c>
      <c r="AF489" s="30">
        <v>326600</v>
      </c>
      <c r="AG489" s="30">
        <f t="shared" si="141"/>
        <v>222783.33333333302</v>
      </c>
      <c r="AH489" s="30">
        <v>0</v>
      </c>
      <c r="AI489" s="30">
        <f t="shared" si="142"/>
        <v>7889450.333333333</v>
      </c>
      <c r="AJ489" s="30">
        <f t="shared" si="143"/>
        <v>3450000</v>
      </c>
      <c r="AK489" s="30">
        <f t="shared" si="144"/>
        <v>0</v>
      </c>
      <c r="AL489" s="30">
        <f t="shared" si="145"/>
        <v>0</v>
      </c>
      <c r="AM489" s="30">
        <f t="shared" si="146"/>
        <v>0</v>
      </c>
      <c r="AN489" s="30">
        <f t="shared" si="147"/>
        <v>0</v>
      </c>
      <c r="AO489" s="30">
        <f t="shared" si="148"/>
        <v>0</v>
      </c>
      <c r="AP489" s="30">
        <f t="shared" si="149"/>
        <v>3450000</v>
      </c>
      <c r="AQ489" s="30">
        <f t="shared" si="150"/>
        <v>922100</v>
      </c>
      <c r="AR489" s="26" t="s">
        <v>79</v>
      </c>
      <c r="AS489" s="26" t="s">
        <v>114</v>
      </c>
      <c r="AT489" s="24" t="s">
        <v>172</v>
      </c>
      <c r="AU489" s="26">
        <v>44433</v>
      </c>
      <c r="AV489" s="26" t="s">
        <v>116</v>
      </c>
      <c r="AW489" s="26" t="s">
        <v>95</v>
      </c>
      <c r="AX489" s="26" t="s">
        <v>83</v>
      </c>
      <c r="AY489" s="26" t="s">
        <v>83</v>
      </c>
      <c r="AZ489" s="26" t="s">
        <v>80</v>
      </c>
      <c r="BA489" s="26" t="s">
        <v>84</v>
      </c>
      <c r="BB489" s="26" t="s">
        <v>85</v>
      </c>
      <c r="BC489" s="26" t="str">
        <f t="shared" si="151"/>
        <v>F</v>
      </c>
      <c r="BD489" s="26" t="str">
        <f t="shared" ca="1" si="152"/>
        <v>28 Th,7 Bln,27 Hr</v>
      </c>
      <c r="BE489" s="29">
        <f t="shared" ca="1" si="153"/>
        <v>28</v>
      </c>
      <c r="BF489" s="29">
        <f t="shared" ca="1" si="154"/>
        <v>7</v>
      </c>
      <c r="BG489" s="29">
        <f t="shared" ca="1" si="155"/>
        <v>27</v>
      </c>
      <c r="BH489" s="26" t="str">
        <f t="shared" ca="1" si="156"/>
        <v>3 Th,3 Bln,5 Hr</v>
      </c>
      <c r="BI489" s="24">
        <f t="shared" ca="1" si="157"/>
        <v>3</v>
      </c>
      <c r="BJ489" s="24">
        <f t="shared" ca="1" si="158"/>
        <v>3</v>
      </c>
      <c r="BK489" s="26" t="str">
        <f t="shared" ca="1" si="159"/>
        <v>2 Th,8 Bln,8 Hr</v>
      </c>
      <c r="BL489" s="4" t="str">
        <f>VLOOKUP(C489,[1]dbase!$C$3:$AW$827,38,FALSE)</f>
        <v>H</v>
      </c>
    </row>
    <row r="490" spans="1:64" x14ac:dyDescent="0.25">
      <c r="A490" s="24">
        <f t="shared" si="140"/>
        <v>487</v>
      </c>
      <c r="B490" s="31" t="s">
        <v>2118</v>
      </c>
      <c r="C490" s="24">
        <v>856222</v>
      </c>
      <c r="D490" s="24" t="s">
        <v>2119</v>
      </c>
      <c r="E490" s="26">
        <v>31230</v>
      </c>
      <c r="F490" s="24" t="s">
        <v>65</v>
      </c>
      <c r="G490" s="24" t="s">
        <v>66</v>
      </c>
      <c r="H490" s="24" t="s">
        <v>67</v>
      </c>
      <c r="I490" s="24" t="s">
        <v>2120</v>
      </c>
      <c r="J490" s="27" t="s">
        <v>2121</v>
      </c>
      <c r="K490" s="24"/>
      <c r="L490" s="24"/>
      <c r="M490" s="24" t="s">
        <v>136</v>
      </c>
      <c r="N490" s="24" t="s">
        <v>71</v>
      </c>
      <c r="O490" s="24"/>
      <c r="P490" s="24" t="s">
        <v>80</v>
      </c>
      <c r="Q490" s="26">
        <v>43374</v>
      </c>
      <c r="R490" s="26">
        <v>43374</v>
      </c>
      <c r="S490" s="26" t="s">
        <v>90</v>
      </c>
      <c r="T490" s="28" t="s">
        <v>138</v>
      </c>
      <c r="U490" s="28" t="s">
        <v>138</v>
      </c>
      <c r="V490" s="26">
        <v>44105</v>
      </c>
      <c r="W490" s="28" t="s">
        <v>139</v>
      </c>
      <c r="X490" s="28" t="s">
        <v>140</v>
      </c>
      <c r="Y490" s="26" t="s">
        <v>78</v>
      </c>
      <c r="Z490" s="29">
        <v>6</v>
      </c>
      <c r="AA490" s="29">
        <v>1</v>
      </c>
      <c r="AB490" s="26">
        <v>44424</v>
      </c>
      <c r="AC490" s="30">
        <v>4500000</v>
      </c>
      <c r="AD490" s="30">
        <v>500000</v>
      </c>
      <c r="AE490" s="30">
        <v>0</v>
      </c>
      <c r="AF490" s="30">
        <v>585779.91666666698</v>
      </c>
      <c r="AG490" s="30">
        <f t="shared" si="141"/>
        <v>585779.91666666698</v>
      </c>
      <c r="AH490" s="30">
        <v>0</v>
      </c>
      <c r="AI490" s="30">
        <f t="shared" si="142"/>
        <v>5585779.916666667</v>
      </c>
      <c r="AJ490" s="30">
        <f t="shared" si="143"/>
        <v>3375000</v>
      </c>
      <c r="AK490" s="30">
        <f t="shared" si="144"/>
        <v>375000</v>
      </c>
      <c r="AL490" s="30">
        <f t="shared" si="145"/>
        <v>0</v>
      </c>
      <c r="AM490" s="30">
        <f t="shared" si="146"/>
        <v>585779.91666666698</v>
      </c>
      <c r="AN490" s="30">
        <f t="shared" si="147"/>
        <v>585779.91666666698</v>
      </c>
      <c r="AO490" s="30">
        <f t="shared" si="148"/>
        <v>0</v>
      </c>
      <c r="AP490" s="30">
        <f t="shared" si="149"/>
        <v>4335779.916666667</v>
      </c>
      <c r="AQ490" s="30">
        <f t="shared" si="150"/>
        <v>36320.083333333023</v>
      </c>
      <c r="AR490" s="26" t="s">
        <v>79</v>
      </c>
      <c r="AS490" s="26" t="s">
        <v>80</v>
      </c>
      <c r="AT490" s="26"/>
      <c r="AU490" s="26" t="s">
        <v>80</v>
      </c>
      <c r="AV490" s="26" t="s">
        <v>141</v>
      </c>
      <c r="AW490" s="26" t="s">
        <v>80</v>
      </c>
      <c r="AX490" s="26" t="s">
        <v>82</v>
      </c>
      <c r="AY490" s="26" t="s">
        <v>82</v>
      </c>
      <c r="AZ490" s="26" t="s">
        <v>80</v>
      </c>
      <c r="BA490" s="26" t="s">
        <v>84</v>
      </c>
      <c r="BB490" s="26" t="s">
        <v>85</v>
      </c>
      <c r="BC490" s="26" t="str">
        <f t="shared" si="151"/>
        <v>D</v>
      </c>
      <c r="BD490" s="26" t="str">
        <f t="shared" ca="1" si="152"/>
        <v>37 Th,4 Bln,22 Hr</v>
      </c>
      <c r="BE490" s="29">
        <f t="shared" ca="1" si="153"/>
        <v>37</v>
      </c>
      <c r="BF490" s="29">
        <f t="shared" ca="1" si="154"/>
        <v>4</v>
      </c>
      <c r="BG490" s="29">
        <f t="shared" ca="1" si="155"/>
        <v>22</v>
      </c>
      <c r="BH490" s="26" t="str">
        <f t="shared" ca="1" si="156"/>
        <v>4 Th,1 Bln,23 Hr</v>
      </c>
      <c r="BI490" s="24">
        <f t="shared" ca="1" si="157"/>
        <v>4</v>
      </c>
      <c r="BJ490" s="24">
        <f t="shared" ca="1" si="158"/>
        <v>1</v>
      </c>
      <c r="BK490" s="26" t="str">
        <f t="shared" ca="1" si="159"/>
        <v>4 Th,1 Bln,23 Hr</v>
      </c>
      <c r="BL490" s="4" t="str">
        <f>VLOOKUP(C490,[1]dbase!$C$3:$AW$827,38,FALSE)</f>
        <v>-</v>
      </c>
    </row>
    <row r="491" spans="1:64" x14ac:dyDescent="0.25">
      <c r="A491" s="24">
        <f t="shared" si="140"/>
        <v>488</v>
      </c>
      <c r="B491" s="31" t="s">
        <v>2122</v>
      </c>
      <c r="C491" s="24">
        <v>925624</v>
      </c>
      <c r="D491" s="24" t="s">
        <v>354</v>
      </c>
      <c r="E491" s="26">
        <v>33633</v>
      </c>
      <c r="F491" s="24" t="s">
        <v>65</v>
      </c>
      <c r="G491" s="24" t="s">
        <v>66</v>
      </c>
      <c r="H491" s="24" t="s">
        <v>67</v>
      </c>
      <c r="I491" s="24" t="s">
        <v>2123</v>
      </c>
      <c r="J491" s="27"/>
      <c r="K491" s="24"/>
      <c r="L491" s="24"/>
      <c r="M491" s="24" t="s">
        <v>70</v>
      </c>
      <c r="N491" s="24" t="s">
        <v>813</v>
      </c>
      <c r="O491" s="24"/>
      <c r="P491" s="24">
        <v>2014</v>
      </c>
      <c r="Q491" s="26">
        <v>42186</v>
      </c>
      <c r="R491" s="26">
        <v>42401</v>
      </c>
      <c r="S491" s="26" t="s">
        <v>90</v>
      </c>
      <c r="T491" s="28" t="s">
        <v>865</v>
      </c>
      <c r="U491" s="28" t="s">
        <v>865</v>
      </c>
      <c r="V491" s="26">
        <v>44151</v>
      </c>
      <c r="W491" s="28" t="s">
        <v>645</v>
      </c>
      <c r="X491" s="28" t="s">
        <v>113</v>
      </c>
      <c r="Y491" s="26" t="s">
        <v>78</v>
      </c>
      <c r="Z491" s="29">
        <v>3</v>
      </c>
      <c r="AA491" s="34">
        <v>5</v>
      </c>
      <c r="AB491" s="26">
        <v>44424</v>
      </c>
      <c r="AC491" s="30">
        <v>7900000</v>
      </c>
      <c r="AD491" s="30">
        <v>877778</v>
      </c>
      <c r="AE491" s="30">
        <v>841022.22222222202</v>
      </c>
      <c r="AF491" s="30">
        <v>-292905</v>
      </c>
      <c r="AG491" s="30">
        <f t="shared" si="141"/>
        <v>548117.22222222202</v>
      </c>
      <c r="AH491" s="30">
        <v>2684905</v>
      </c>
      <c r="AI491" s="30">
        <f t="shared" si="142"/>
        <v>12010800.222222222</v>
      </c>
      <c r="AJ491" s="30">
        <f t="shared" si="143"/>
        <v>5925000</v>
      </c>
      <c r="AK491" s="30">
        <f t="shared" si="144"/>
        <v>658333.5</v>
      </c>
      <c r="AL491" s="30">
        <f t="shared" si="145"/>
        <v>841022.22222222202</v>
      </c>
      <c r="AM491" s="30">
        <f t="shared" si="146"/>
        <v>-292905</v>
      </c>
      <c r="AN491" s="30">
        <f t="shared" si="147"/>
        <v>548117.22222222202</v>
      </c>
      <c r="AO491" s="30">
        <f t="shared" si="148"/>
        <v>1342452.5</v>
      </c>
      <c r="AP491" s="30">
        <f t="shared" si="149"/>
        <v>8473903.222222222</v>
      </c>
      <c r="AQ491" s="30">
        <f t="shared" si="150"/>
        <v>0</v>
      </c>
      <c r="AR491" s="26" t="s">
        <v>79</v>
      </c>
      <c r="AS491" s="26" t="s">
        <v>80</v>
      </c>
      <c r="AT491" s="26"/>
      <c r="AU491" s="26" t="s">
        <v>80</v>
      </c>
      <c r="AV491" s="26" t="s">
        <v>116</v>
      </c>
      <c r="AW491" s="26" t="s">
        <v>210</v>
      </c>
      <c r="AX491" s="26" t="s">
        <v>83</v>
      </c>
      <c r="AY491" s="26" t="s">
        <v>83</v>
      </c>
      <c r="AZ491" s="26" t="s">
        <v>80</v>
      </c>
      <c r="BA491" s="26" t="s">
        <v>84</v>
      </c>
      <c r="BB491" s="26" t="s">
        <v>85</v>
      </c>
      <c r="BC491" s="26" t="str">
        <f t="shared" si="151"/>
        <v>F</v>
      </c>
      <c r="BD491" s="26" t="str">
        <f t="shared" ca="1" si="152"/>
        <v>30 Th,9 Bln,25 Hr</v>
      </c>
      <c r="BE491" s="29">
        <f t="shared" ca="1" si="153"/>
        <v>30</v>
      </c>
      <c r="BF491" s="29">
        <f t="shared" ca="1" si="154"/>
        <v>9</v>
      </c>
      <c r="BG491" s="29">
        <f t="shared" ca="1" si="155"/>
        <v>25</v>
      </c>
      <c r="BH491" s="26" t="str">
        <f t="shared" ca="1" si="156"/>
        <v>7 Th,4 Bln,23 Hr</v>
      </c>
      <c r="BI491" s="24">
        <f t="shared" ca="1" si="157"/>
        <v>7</v>
      </c>
      <c r="BJ491" s="24">
        <f t="shared" ca="1" si="158"/>
        <v>4</v>
      </c>
      <c r="BK491" s="26" t="str">
        <f t="shared" ca="1" si="159"/>
        <v>6 Th,9 Bln,23 Hr</v>
      </c>
      <c r="BL491" s="4" t="str">
        <f>VLOOKUP(C491,[1]dbase!$C$3:$AW$827,38,FALSE)</f>
        <v>-</v>
      </c>
    </row>
    <row r="492" spans="1:64" x14ac:dyDescent="0.25">
      <c r="A492" s="24">
        <f t="shared" si="140"/>
        <v>489</v>
      </c>
      <c r="B492" s="31" t="s">
        <v>2124</v>
      </c>
      <c r="C492" s="24">
        <v>665182</v>
      </c>
      <c r="D492" s="24" t="s">
        <v>166</v>
      </c>
      <c r="E492" s="26">
        <v>24278</v>
      </c>
      <c r="F492" s="24" t="s">
        <v>65</v>
      </c>
      <c r="G492" s="24" t="s">
        <v>66</v>
      </c>
      <c r="H492" s="24" t="s">
        <v>88</v>
      </c>
      <c r="I492" s="24" t="s">
        <v>2125</v>
      </c>
      <c r="J492" s="27"/>
      <c r="K492" s="24"/>
      <c r="L492" s="24"/>
      <c r="M492" s="24" t="s">
        <v>99</v>
      </c>
      <c r="N492" s="24" t="s">
        <v>276</v>
      </c>
      <c r="O492" s="24"/>
      <c r="P492" s="24">
        <v>1987</v>
      </c>
      <c r="Q492" s="26">
        <v>33679</v>
      </c>
      <c r="R492" s="26">
        <v>34044</v>
      </c>
      <c r="S492" s="26" t="s">
        <v>90</v>
      </c>
      <c r="T492" s="28" t="s">
        <v>1173</v>
      </c>
      <c r="U492" s="28" t="s">
        <v>1173</v>
      </c>
      <c r="V492" s="26">
        <v>44061</v>
      </c>
      <c r="W492" s="28" t="s">
        <v>1174</v>
      </c>
      <c r="X492" s="28" t="s">
        <v>155</v>
      </c>
      <c r="Y492" s="26" t="s">
        <v>103</v>
      </c>
      <c r="Z492" s="29">
        <v>5</v>
      </c>
      <c r="AA492" s="29">
        <v>3</v>
      </c>
      <c r="AB492" s="26">
        <v>44424</v>
      </c>
      <c r="AC492" s="30">
        <v>5900000</v>
      </c>
      <c r="AD492" s="30">
        <v>655556</v>
      </c>
      <c r="AE492" s="30">
        <v>588344.44444444403</v>
      </c>
      <c r="AF492" s="30">
        <v>566950</v>
      </c>
      <c r="AG492" s="30">
        <f t="shared" si="141"/>
        <v>1155294.444444444</v>
      </c>
      <c r="AH492" s="30">
        <v>0</v>
      </c>
      <c r="AI492" s="30">
        <f t="shared" si="142"/>
        <v>7710850.444444444</v>
      </c>
      <c r="AJ492" s="30">
        <f t="shared" si="143"/>
        <v>2950000</v>
      </c>
      <c r="AK492" s="30">
        <f t="shared" si="144"/>
        <v>0</v>
      </c>
      <c r="AL492" s="30">
        <f t="shared" si="145"/>
        <v>0</v>
      </c>
      <c r="AM492" s="30">
        <f t="shared" si="146"/>
        <v>0</v>
      </c>
      <c r="AN492" s="30">
        <f t="shared" si="147"/>
        <v>0</v>
      </c>
      <c r="AO492" s="30">
        <f t="shared" si="148"/>
        <v>0</v>
      </c>
      <c r="AP492" s="30">
        <f t="shared" si="149"/>
        <v>2950000</v>
      </c>
      <c r="AQ492" s="30">
        <f t="shared" si="150"/>
        <v>1422100</v>
      </c>
      <c r="AR492" s="26" t="s">
        <v>208</v>
      </c>
      <c r="AS492" s="26" t="s">
        <v>114</v>
      </c>
      <c r="AT492" s="24" t="s">
        <v>172</v>
      </c>
      <c r="AU492" s="26">
        <v>44433</v>
      </c>
      <c r="AV492" s="26" t="s">
        <v>157</v>
      </c>
      <c r="AW492" s="26" t="s">
        <v>95</v>
      </c>
      <c r="AX492" s="26" t="s">
        <v>96</v>
      </c>
      <c r="AY492" s="26" t="s">
        <v>96</v>
      </c>
      <c r="AZ492" s="26" t="s">
        <v>80</v>
      </c>
      <c r="BA492" s="26" t="s">
        <v>84</v>
      </c>
      <c r="BB492" s="26" t="s">
        <v>106</v>
      </c>
      <c r="BC492" s="26" t="str">
        <f t="shared" si="151"/>
        <v>C</v>
      </c>
      <c r="BD492" s="26" t="str">
        <f t="shared" ca="1" si="152"/>
        <v>56 Th,5 Bln,4 Hr</v>
      </c>
      <c r="BE492" s="29">
        <f t="shared" ca="1" si="153"/>
        <v>56</v>
      </c>
      <c r="BF492" s="29">
        <f t="shared" ca="1" si="154"/>
        <v>5</v>
      </c>
      <c r="BG492" s="29">
        <f t="shared" ca="1" si="155"/>
        <v>4</v>
      </c>
      <c r="BH492" s="26" t="str">
        <f t="shared" ca="1" si="156"/>
        <v>30 Th,8 Bln,8 Hr</v>
      </c>
      <c r="BI492" s="24">
        <f t="shared" ca="1" si="157"/>
        <v>30</v>
      </c>
      <c r="BJ492" s="24">
        <f t="shared" ca="1" si="158"/>
        <v>8</v>
      </c>
      <c r="BK492" s="26" t="str">
        <f t="shared" ca="1" si="159"/>
        <v>29 Th,8 Bln,8 Hr</v>
      </c>
      <c r="BL492" s="4" t="str">
        <f>VLOOKUP(C492,[1]dbase!$C$3:$AW$827,38,FALSE)</f>
        <v>H</v>
      </c>
    </row>
    <row r="493" spans="1:64" x14ac:dyDescent="0.25">
      <c r="A493" s="24">
        <f t="shared" si="140"/>
        <v>490</v>
      </c>
      <c r="B493" s="31" t="s">
        <v>2126</v>
      </c>
      <c r="C493" s="24">
        <v>895614</v>
      </c>
      <c r="D493" s="24" t="s">
        <v>2127</v>
      </c>
      <c r="E493" s="26">
        <v>32823</v>
      </c>
      <c r="F493" s="24" t="s">
        <v>65</v>
      </c>
      <c r="G493" s="24" t="s">
        <v>66</v>
      </c>
      <c r="H493" s="24" t="s">
        <v>150</v>
      </c>
      <c r="I493" s="24" t="s">
        <v>2128</v>
      </c>
      <c r="J493" s="27"/>
      <c r="K493" s="24"/>
      <c r="L493" s="24"/>
      <c r="M493" s="24" t="s">
        <v>70</v>
      </c>
      <c r="N493" s="24" t="s">
        <v>71</v>
      </c>
      <c r="O493" s="24"/>
      <c r="P493" s="24">
        <v>2014</v>
      </c>
      <c r="Q493" s="26">
        <v>42186</v>
      </c>
      <c r="R493" s="26">
        <v>42401</v>
      </c>
      <c r="S493" s="26" t="s">
        <v>90</v>
      </c>
      <c r="T493" s="28" t="s">
        <v>575</v>
      </c>
      <c r="U493" s="28" t="s">
        <v>575</v>
      </c>
      <c r="V493" s="26">
        <v>44571</v>
      </c>
      <c r="W493" s="28" t="s">
        <v>92</v>
      </c>
      <c r="X493" s="28" t="s">
        <v>113</v>
      </c>
      <c r="Y493" s="26" t="s">
        <v>78</v>
      </c>
      <c r="Z493" s="29">
        <v>5</v>
      </c>
      <c r="AA493" s="29">
        <v>4</v>
      </c>
      <c r="AB493" s="26">
        <v>44424</v>
      </c>
      <c r="AC493" s="30">
        <v>6900000</v>
      </c>
      <c r="AD493" s="30">
        <v>766667</v>
      </c>
      <c r="AE493" s="30">
        <v>1089508</v>
      </c>
      <c r="AF493" s="30">
        <v>-263615</v>
      </c>
      <c r="AG493" s="30">
        <f t="shared" si="141"/>
        <v>825893</v>
      </c>
      <c r="AH493" s="30">
        <v>0</v>
      </c>
      <c r="AI493" s="30">
        <f t="shared" si="142"/>
        <v>8492560</v>
      </c>
      <c r="AJ493" s="30">
        <f t="shared" si="143"/>
        <v>3450000</v>
      </c>
      <c r="AK493" s="30">
        <f t="shared" si="144"/>
        <v>0</v>
      </c>
      <c r="AL493" s="30">
        <f t="shared" si="145"/>
        <v>0</v>
      </c>
      <c r="AM493" s="30">
        <f t="shared" si="146"/>
        <v>0</v>
      </c>
      <c r="AN493" s="30">
        <f t="shared" si="147"/>
        <v>0</v>
      </c>
      <c r="AO493" s="30">
        <f t="shared" si="148"/>
        <v>0</v>
      </c>
      <c r="AP493" s="30">
        <f t="shared" si="149"/>
        <v>3450000</v>
      </c>
      <c r="AQ493" s="30">
        <f t="shared" si="150"/>
        <v>922100</v>
      </c>
      <c r="AR493" s="26" t="s">
        <v>79</v>
      </c>
      <c r="AS493" s="26" t="s">
        <v>114</v>
      </c>
      <c r="AT493" s="24" t="s">
        <v>172</v>
      </c>
      <c r="AU493" s="26">
        <v>44433</v>
      </c>
      <c r="AV493" s="26" t="s">
        <v>116</v>
      </c>
      <c r="AW493" s="26" t="s">
        <v>95</v>
      </c>
      <c r="AX493" s="26" t="s">
        <v>96</v>
      </c>
      <c r="AY493" s="26" t="s">
        <v>96</v>
      </c>
      <c r="AZ493" s="26" t="s">
        <v>80</v>
      </c>
      <c r="BA493" s="26" t="s">
        <v>84</v>
      </c>
      <c r="BB493" s="26" t="s">
        <v>85</v>
      </c>
      <c r="BC493" s="26" t="str">
        <f t="shared" si="151"/>
        <v>F</v>
      </c>
      <c r="BD493" s="26" t="str">
        <f t="shared" ca="1" si="152"/>
        <v>33 Th,0 Bln,13 Hr</v>
      </c>
      <c r="BE493" s="29">
        <f t="shared" ca="1" si="153"/>
        <v>33</v>
      </c>
      <c r="BF493" s="29">
        <f t="shared" ca="1" si="154"/>
        <v>0</v>
      </c>
      <c r="BG493" s="29">
        <f t="shared" ca="1" si="155"/>
        <v>13</v>
      </c>
      <c r="BH493" s="26" t="str">
        <f t="shared" ca="1" si="156"/>
        <v>7 Th,4 Bln,23 Hr</v>
      </c>
      <c r="BI493" s="24">
        <f t="shared" ca="1" si="157"/>
        <v>7</v>
      </c>
      <c r="BJ493" s="24">
        <f t="shared" ca="1" si="158"/>
        <v>4</v>
      </c>
      <c r="BK493" s="26" t="str">
        <f t="shared" ca="1" si="159"/>
        <v>6 Th,9 Bln,23 Hr</v>
      </c>
      <c r="BL493" s="4" t="str">
        <f>VLOOKUP(C493,[1]dbase!$C$3:$AW$827,38,FALSE)</f>
        <v>H</v>
      </c>
    </row>
    <row r="494" spans="1:64" x14ac:dyDescent="0.25">
      <c r="A494" s="24">
        <f t="shared" si="140"/>
        <v>491</v>
      </c>
      <c r="B494" s="31" t="s">
        <v>2129</v>
      </c>
      <c r="C494" s="24">
        <v>885575</v>
      </c>
      <c r="D494" s="24" t="s">
        <v>354</v>
      </c>
      <c r="E494" s="26">
        <v>32154</v>
      </c>
      <c r="F494" s="24" t="s">
        <v>65</v>
      </c>
      <c r="G494" s="24" t="s">
        <v>66</v>
      </c>
      <c r="H494" s="24" t="s">
        <v>67</v>
      </c>
      <c r="I494" s="24" t="s">
        <v>2130</v>
      </c>
      <c r="J494" s="27"/>
      <c r="K494" s="24"/>
      <c r="L494" s="24"/>
      <c r="M494" s="24" t="s">
        <v>109</v>
      </c>
      <c r="N494" s="24" t="s">
        <v>1221</v>
      </c>
      <c r="O494" s="24"/>
      <c r="P494" s="24" t="s">
        <v>1559</v>
      </c>
      <c r="Q494" s="26">
        <v>41579</v>
      </c>
      <c r="R494" s="26">
        <v>41989</v>
      </c>
      <c r="S494" s="26" t="s">
        <v>90</v>
      </c>
      <c r="T494" s="28" t="s">
        <v>1127</v>
      </c>
      <c r="U494" s="28" t="s">
        <v>1127</v>
      </c>
      <c r="V494" s="26">
        <v>44061</v>
      </c>
      <c r="W494" s="28" t="s">
        <v>219</v>
      </c>
      <c r="X494" s="28" t="s">
        <v>195</v>
      </c>
      <c r="Y494" s="26" t="s">
        <v>78</v>
      </c>
      <c r="Z494" s="29">
        <v>6</v>
      </c>
      <c r="AA494" s="29">
        <v>2</v>
      </c>
      <c r="AB494" s="26">
        <v>44424</v>
      </c>
      <c r="AC494" s="30">
        <v>4900000</v>
      </c>
      <c r="AD494" s="30">
        <v>544444</v>
      </c>
      <c r="AE494" s="30">
        <v>254655.55555555597</v>
      </c>
      <c r="AF494" s="30">
        <v>152000</v>
      </c>
      <c r="AG494" s="30">
        <f t="shared" si="141"/>
        <v>406655.55555555597</v>
      </c>
      <c r="AH494" s="30">
        <v>0</v>
      </c>
      <c r="AI494" s="30">
        <f t="shared" si="142"/>
        <v>5851099.555555556</v>
      </c>
      <c r="AJ494" s="30">
        <f t="shared" si="143"/>
        <v>3675000</v>
      </c>
      <c r="AK494" s="30">
        <f t="shared" si="144"/>
        <v>408333</v>
      </c>
      <c r="AL494" s="30">
        <f t="shared" si="145"/>
        <v>254655.55555555597</v>
      </c>
      <c r="AM494" s="30">
        <f t="shared" si="146"/>
        <v>152000</v>
      </c>
      <c r="AN494" s="30">
        <f t="shared" si="147"/>
        <v>406655.55555555597</v>
      </c>
      <c r="AO494" s="30">
        <f t="shared" si="148"/>
        <v>0</v>
      </c>
      <c r="AP494" s="30">
        <f t="shared" si="149"/>
        <v>4489988.555555556</v>
      </c>
      <c r="AQ494" s="30">
        <f t="shared" si="150"/>
        <v>0</v>
      </c>
      <c r="AR494" s="26" t="s">
        <v>79</v>
      </c>
      <c r="AS494" s="26" t="s">
        <v>80</v>
      </c>
      <c r="AT494" s="26"/>
      <c r="AU494" s="26" t="s">
        <v>80</v>
      </c>
      <c r="AV494" s="26" t="s">
        <v>196</v>
      </c>
      <c r="AW494" s="26" t="s">
        <v>80</v>
      </c>
      <c r="AX494" s="26" t="s">
        <v>82</v>
      </c>
      <c r="AY494" s="26" t="s">
        <v>82</v>
      </c>
      <c r="AZ494" s="26" t="s">
        <v>125</v>
      </c>
      <c r="BA494" s="26" t="s">
        <v>84</v>
      </c>
      <c r="BB494" s="26" t="s">
        <v>85</v>
      </c>
      <c r="BC494" s="26" t="str">
        <f t="shared" si="151"/>
        <v>C</v>
      </c>
      <c r="BD494" s="26" t="str">
        <f t="shared" ca="1" si="152"/>
        <v>34 Th,10 Bln,12 Hr</v>
      </c>
      <c r="BE494" s="29">
        <f t="shared" ca="1" si="153"/>
        <v>34</v>
      </c>
      <c r="BF494" s="29">
        <f t="shared" ca="1" si="154"/>
        <v>10</v>
      </c>
      <c r="BG494" s="29">
        <f t="shared" ca="1" si="155"/>
        <v>12</v>
      </c>
      <c r="BH494" s="26" t="str">
        <f t="shared" ca="1" si="156"/>
        <v>9 Th,0 Bln,23 Hr</v>
      </c>
      <c r="BI494" s="24">
        <f t="shared" ca="1" si="157"/>
        <v>9</v>
      </c>
      <c r="BJ494" s="24">
        <f t="shared" ca="1" si="158"/>
        <v>0</v>
      </c>
      <c r="BK494" s="26" t="str">
        <f t="shared" ca="1" si="159"/>
        <v>7 Th,11 Bln,8 Hr</v>
      </c>
      <c r="BL494" s="4" t="str">
        <f>VLOOKUP(C494,[1]dbase!$C$3:$AW$827,38,FALSE)</f>
        <v>-</v>
      </c>
    </row>
    <row r="495" spans="1:64" x14ac:dyDescent="0.25">
      <c r="A495" s="24">
        <f t="shared" si="140"/>
        <v>492</v>
      </c>
      <c r="B495" s="31" t="s">
        <v>2131</v>
      </c>
      <c r="C495" s="24">
        <v>775585</v>
      </c>
      <c r="D495" s="24" t="s">
        <v>87</v>
      </c>
      <c r="E495" s="26">
        <v>28136</v>
      </c>
      <c r="F495" s="24" t="s">
        <v>65</v>
      </c>
      <c r="G495" s="24" t="s">
        <v>66</v>
      </c>
      <c r="H495" s="24" t="s">
        <v>67</v>
      </c>
      <c r="I495" s="24" t="s">
        <v>2132</v>
      </c>
      <c r="J495" s="27"/>
      <c r="K495" s="24"/>
      <c r="L495" s="24"/>
      <c r="M495" s="24" t="s">
        <v>109</v>
      </c>
      <c r="N495" s="24" t="s">
        <v>489</v>
      </c>
      <c r="O495" s="24"/>
      <c r="P495" s="24">
        <v>1995</v>
      </c>
      <c r="Q495" s="26">
        <v>41593</v>
      </c>
      <c r="R495" s="26">
        <v>42005</v>
      </c>
      <c r="S495" s="26" t="s">
        <v>90</v>
      </c>
      <c r="T495" s="28" t="s">
        <v>793</v>
      </c>
      <c r="U495" s="28" t="s">
        <v>793</v>
      </c>
      <c r="V495" s="26" t="s">
        <v>80</v>
      </c>
      <c r="W495" s="28" t="s">
        <v>145</v>
      </c>
      <c r="X495" s="28" t="s">
        <v>146</v>
      </c>
      <c r="Y495" s="26" t="s">
        <v>78</v>
      </c>
      <c r="Z495" s="29">
        <v>6</v>
      </c>
      <c r="AA495" s="29">
        <v>1</v>
      </c>
      <c r="AB495" s="26">
        <v>44424</v>
      </c>
      <c r="AC495" s="30">
        <v>4500000</v>
      </c>
      <c r="AD495" s="30">
        <v>500000</v>
      </c>
      <c r="AE495" s="30">
        <v>699100</v>
      </c>
      <c r="AF495" s="30">
        <v>152000</v>
      </c>
      <c r="AG495" s="30">
        <f t="shared" si="141"/>
        <v>851100</v>
      </c>
      <c r="AH495" s="30">
        <v>0</v>
      </c>
      <c r="AI495" s="30">
        <f t="shared" si="142"/>
        <v>5851100</v>
      </c>
      <c r="AJ495" s="30">
        <f t="shared" si="143"/>
        <v>3375000</v>
      </c>
      <c r="AK495" s="30">
        <f t="shared" si="144"/>
        <v>375000</v>
      </c>
      <c r="AL495" s="30">
        <f t="shared" si="145"/>
        <v>699100</v>
      </c>
      <c r="AM495" s="30">
        <f t="shared" si="146"/>
        <v>152000</v>
      </c>
      <c r="AN495" s="30">
        <f t="shared" si="147"/>
        <v>851100</v>
      </c>
      <c r="AO495" s="30">
        <f t="shared" si="148"/>
        <v>0</v>
      </c>
      <c r="AP495" s="30">
        <f t="shared" si="149"/>
        <v>4601100</v>
      </c>
      <c r="AQ495" s="30">
        <f t="shared" si="150"/>
        <v>0</v>
      </c>
      <c r="AR495" s="26" t="s">
        <v>79</v>
      </c>
      <c r="AS495" s="26" t="s">
        <v>80</v>
      </c>
      <c r="AT495" s="26"/>
      <c r="AU495" s="26" t="s">
        <v>80</v>
      </c>
      <c r="AV495" s="26" t="s">
        <v>147</v>
      </c>
      <c r="AW495" s="26" t="s">
        <v>80</v>
      </c>
      <c r="AX495" s="26" t="s">
        <v>82</v>
      </c>
      <c r="AY495" s="26" t="s">
        <v>82</v>
      </c>
      <c r="AZ495" s="26" t="s">
        <v>80</v>
      </c>
      <c r="BA495" s="26" t="s">
        <v>84</v>
      </c>
      <c r="BB495" s="26" t="s">
        <v>85</v>
      </c>
      <c r="BC495" s="26" t="str">
        <f t="shared" si="151"/>
        <v>C</v>
      </c>
      <c r="BD495" s="26" t="str">
        <f t="shared" ca="1" si="152"/>
        <v>45 Th,10 Bln,13 Hr</v>
      </c>
      <c r="BE495" s="29">
        <f t="shared" ca="1" si="153"/>
        <v>45</v>
      </c>
      <c r="BF495" s="29">
        <f t="shared" ca="1" si="154"/>
        <v>10</v>
      </c>
      <c r="BG495" s="29">
        <f t="shared" ca="1" si="155"/>
        <v>13</v>
      </c>
      <c r="BH495" s="26" t="str">
        <f t="shared" ca="1" si="156"/>
        <v>9 Th,0 Bln,9 Hr</v>
      </c>
      <c r="BI495" s="24">
        <f t="shared" ca="1" si="157"/>
        <v>9</v>
      </c>
      <c r="BJ495" s="24">
        <f t="shared" ca="1" si="158"/>
        <v>0</v>
      </c>
      <c r="BK495" s="26" t="str">
        <f t="shared" ca="1" si="159"/>
        <v>7 Th,10 Bln,23 Hr</v>
      </c>
      <c r="BL495" s="4" t="str">
        <f>VLOOKUP(C495,[1]dbase!$C$3:$AW$827,38,FALSE)</f>
        <v>-</v>
      </c>
    </row>
    <row r="496" spans="1:64" x14ac:dyDescent="0.25">
      <c r="A496" s="24">
        <f t="shared" si="140"/>
        <v>493</v>
      </c>
      <c r="B496" s="31" t="s">
        <v>2133</v>
      </c>
      <c r="C496" s="24">
        <v>755494</v>
      </c>
      <c r="D496" s="24" t="s">
        <v>108</v>
      </c>
      <c r="E496" s="26">
        <v>27677</v>
      </c>
      <c r="F496" s="24" t="s">
        <v>65</v>
      </c>
      <c r="G496" s="24" t="s">
        <v>66</v>
      </c>
      <c r="H496" s="24" t="s">
        <v>133</v>
      </c>
      <c r="I496" s="24" t="s">
        <v>2134</v>
      </c>
      <c r="J496" s="27"/>
      <c r="K496" s="24"/>
      <c r="L496" s="24"/>
      <c r="M496" s="24" t="s">
        <v>109</v>
      </c>
      <c r="N496" s="24" t="s">
        <v>2135</v>
      </c>
      <c r="O496" s="24"/>
      <c r="P496" s="24">
        <v>1984</v>
      </c>
      <c r="Q496" s="26">
        <v>40041</v>
      </c>
      <c r="R496" s="26">
        <v>40148</v>
      </c>
      <c r="S496" s="26" t="s">
        <v>90</v>
      </c>
      <c r="T496" s="28" t="s">
        <v>2136</v>
      </c>
      <c r="U496" s="28" t="s">
        <v>2136</v>
      </c>
      <c r="V496" s="26">
        <v>44061</v>
      </c>
      <c r="W496" s="28" t="s">
        <v>650</v>
      </c>
      <c r="X496" s="28" t="s">
        <v>195</v>
      </c>
      <c r="Y496" s="26" t="s">
        <v>78</v>
      </c>
      <c r="Z496" s="29">
        <v>6</v>
      </c>
      <c r="AA496" s="29">
        <v>2</v>
      </c>
      <c r="AB496" s="26">
        <v>44424</v>
      </c>
      <c r="AC496" s="30">
        <v>4900000</v>
      </c>
      <c r="AD496" s="30">
        <v>544444</v>
      </c>
      <c r="AE496" s="30">
        <v>662655.55555555597</v>
      </c>
      <c r="AF496" s="30">
        <v>152000</v>
      </c>
      <c r="AG496" s="30">
        <f t="shared" si="141"/>
        <v>814655.55555555597</v>
      </c>
      <c r="AH496" s="30">
        <v>0</v>
      </c>
      <c r="AI496" s="30">
        <f t="shared" si="142"/>
        <v>6259099.555555556</v>
      </c>
      <c r="AJ496" s="30">
        <f t="shared" si="143"/>
        <v>2450000</v>
      </c>
      <c r="AK496" s="30">
        <f t="shared" si="144"/>
        <v>0</v>
      </c>
      <c r="AL496" s="30">
        <f t="shared" si="145"/>
        <v>0</v>
      </c>
      <c r="AM496" s="30">
        <f t="shared" si="146"/>
        <v>0</v>
      </c>
      <c r="AN496" s="30">
        <f t="shared" si="147"/>
        <v>0</v>
      </c>
      <c r="AO496" s="30">
        <f t="shared" si="148"/>
        <v>0</v>
      </c>
      <c r="AP496" s="30">
        <f t="shared" si="149"/>
        <v>2450000</v>
      </c>
      <c r="AQ496" s="30">
        <f t="shared" si="150"/>
        <v>1922100</v>
      </c>
      <c r="AR496" s="26" t="s">
        <v>79</v>
      </c>
      <c r="AS496" s="26" t="s">
        <v>114</v>
      </c>
      <c r="AT496" s="24" t="s">
        <v>172</v>
      </c>
      <c r="AU496" s="26">
        <v>44433</v>
      </c>
      <c r="AV496" s="26" t="s">
        <v>196</v>
      </c>
      <c r="AW496" s="26" t="s">
        <v>80</v>
      </c>
      <c r="AX496" s="26" t="s">
        <v>82</v>
      </c>
      <c r="AY496" s="26" t="s">
        <v>82</v>
      </c>
      <c r="AZ496" s="26" t="s">
        <v>125</v>
      </c>
      <c r="BA496" s="26" t="s">
        <v>84</v>
      </c>
      <c r="BB496" s="26" t="s">
        <v>85</v>
      </c>
      <c r="BC496" s="26" t="str">
        <f t="shared" si="151"/>
        <v>C</v>
      </c>
      <c r="BD496" s="26" t="str">
        <f t="shared" ca="1" si="152"/>
        <v>47 Th,1 Bln,14 Hr</v>
      </c>
      <c r="BE496" s="29">
        <f t="shared" ca="1" si="153"/>
        <v>47</v>
      </c>
      <c r="BF496" s="29">
        <f t="shared" ca="1" si="154"/>
        <v>1</v>
      </c>
      <c r="BG496" s="29">
        <f t="shared" ca="1" si="155"/>
        <v>14</v>
      </c>
      <c r="BH496" s="26" t="str">
        <f t="shared" ca="1" si="156"/>
        <v>13 Th,3 Bln,8 Hr</v>
      </c>
      <c r="BI496" s="24">
        <f t="shared" ca="1" si="157"/>
        <v>13</v>
      </c>
      <c r="BJ496" s="24">
        <f t="shared" ca="1" si="158"/>
        <v>3</v>
      </c>
      <c r="BK496" s="26" t="str">
        <f t="shared" ca="1" si="159"/>
        <v>12 Th,11 Bln,23 Hr</v>
      </c>
      <c r="BL496" s="4" t="str">
        <f>VLOOKUP(C496,[1]dbase!$C$3:$AW$827,38,FALSE)</f>
        <v>H</v>
      </c>
    </row>
    <row r="497" spans="1:64" x14ac:dyDescent="0.25">
      <c r="A497" s="24">
        <f t="shared" si="140"/>
        <v>494</v>
      </c>
      <c r="B497" s="33" t="s">
        <v>2137</v>
      </c>
      <c r="C497" s="24">
        <v>945725</v>
      </c>
      <c r="D497" s="24" t="s">
        <v>149</v>
      </c>
      <c r="E497" s="26">
        <v>34402</v>
      </c>
      <c r="F497" s="24" t="s">
        <v>65</v>
      </c>
      <c r="G497" s="24" t="s">
        <v>66</v>
      </c>
      <c r="H497" s="24" t="s">
        <v>150</v>
      </c>
      <c r="I497" s="24" t="s">
        <v>2138</v>
      </c>
      <c r="J497" s="27" t="s">
        <v>2139</v>
      </c>
      <c r="K497" s="24"/>
      <c r="L497" s="24"/>
      <c r="M497" s="24" t="s">
        <v>70</v>
      </c>
      <c r="N497" s="24" t="s">
        <v>2140</v>
      </c>
      <c r="O497" s="24" t="s">
        <v>315</v>
      </c>
      <c r="P497" s="24">
        <v>2016</v>
      </c>
      <c r="Q497" s="26">
        <v>42888</v>
      </c>
      <c r="R497" s="26">
        <v>43116</v>
      </c>
      <c r="S497" s="26" t="s">
        <v>90</v>
      </c>
      <c r="T497" s="28" t="s">
        <v>582</v>
      </c>
      <c r="U497" s="28" t="s">
        <v>582</v>
      </c>
      <c r="V497" s="26">
        <v>44760</v>
      </c>
      <c r="W497" s="28" t="s">
        <v>92</v>
      </c>
      <c r="X497" s="28" t="s">
        <v>113</v>
      </c>
      <c r="Y497" s="26" t="s">
        <v>78</v>
      </c>
      <c r="Z497" s="29">
        <v>5</v>
      </c>
      <c r="AA497" s="29">
        <v>4</v>
      </c>
      <c r="AB497" s="26">
        <v>44424</v>
      </c>
      <c r="AC497" s="30">
        <v>6900000</v>
      </c>
      <c r="AD497" s="30">
        <v>766667</v>
      </c>
      <c r="AE497" s="30">
        <v>442183.33333333302</v>
      </c>
      <c r="AF497" s="30">
        <v>0</v>
      </c>
      <c r="AG497" s="30">
        <f t="shared" si="141"/>
        <v>442183.33333333302</v>
      </c>
      <c r="AH497" s="30">
        <v>2504900</v>
      </c>
      <c r="AI497" s="30">
        <f t="shared" si="142"/>
        <v>10613750.333333332</v>
      </c>
      <c r="AJ497" s="30">
        <f t="shared" si="143"/>
        <v>5175000</v>
      </c>
      <c r="AK497" s="30">
        <f t="shared" si="144"/>
        <v>575000.25</v>
      </c>
      <c r="AL497" s="30">
        <f t="shared" si="145"/>
        <v>442183.33333333302</v>
      </c>
      <c r="AM497" s="30">
        <f t="shared" si="146"/>
        <v>0</v>
      </c>
      <c r="AN497" s="30">
        <f t="shared" si="147"/>
        <v>442183.33333333302</v>
      </c>
      <c r="AO497" s="30">
        <f t="shared" si="148"/>
        <v>1252450</v>
      </c>
      <c r="AP497" s="30">
        <f t="shared" si="149"/>
        <v>7444633.583333333</v>
      </c>
      <c r="AQ497" s="30">
        <f t="shared" si="150"/>
        <v>0</v>
      </c>
      <c r="AR497" s="26" t="s">
        <v>79</v>
      </c>
      <c r="AS497" s="26" t="s">
        <v>80</v>
      </c>
      <c r="AT497" s="26"/>
      <c r="AU497" s="26" t="s">
        <v>80</v>
      </c>
      <c r="AV497" s="26" t="s">
        <v>116</v>
      </c>
      <c r="AW497" s="26" t="s">
        <v>95</v>
      </c>
      <c r="AX497" s="26" t="s">
        <v>96</v>
      </c>
      <c r="AY497" s="26" t="s">
        <v>96</v>
      </c>
      <c r="AZ497" s="26" t="s">
        <v>80</v>
      </c>
      <c r="BA497" s="26" t="s">
        <v>84</v>
      </c>
      <c r="BB497" s="26" t="s">
        <v>85</v>
      </c>
      <c r="BC497" s="26" t="str">
        <f t="shared" si="151"/>
        <v>F</v>
      </c>
      <c r="BD497" s="26" t="str">
        <f t="shared" ca="1" si="152"/>
        <v>28 Th,8 Bln,15 Hr</v>
      </c>
      <c r="BE497" s="29">
        <f t="shared" ca="1" si="153"/>
        <v>28</v>
      </c>
      <c r="BF497" s="29">
        <f t="shared" ca="1" si="154"/>
        <v>8</v>
      </c>
      <c r="BG497" s="29">
        <f t="shared" ca="1" si="155"/>
        <v>15</v>
      </c>
      <c r="BH497" s="26" t="str">
        <f t="shared" ca="1" si="156"/>
        <v>5 Th,5 Bln,22 Hr</v>
      </c>
      <c r="BI497" s="24">
        <f t="shared" ca="1" si="157"/>
        <v>5</v>
      </c>
      <c r="BJ497" s="24">
        <f t="shared" ca="1" si="158"/>
        <v>5</v>
      </c>
      <c r="BK497" s="26" t="str">
        <f t="shared" ca="1" si="159"/>
        <v>4 Th,10 Bln,8 Hr</v>
      </c>
      <c r="BL497" s="4" t="str">
        <f>VLOOKUP(C497,[1]dbase!$C$3:$AW$827,38,FALSE)</f>
        <v>-</v>
      </c>
    </row>
    <row r="498" spans="1:64" x14ac:dyDescent="0.25">
      <c r="A498" s="24">
        <f t="shared" si="140"/>
        <v>495</v>
      </c>
      <c r="B498" s="33" t="s">
        <v>2141</v>
      </c>
      <c r="C498" s="24">
        <v>825472</v>
      </c>
      <c r="D498" s="24" t="s">
        <v>127</v>
      </c>
      <c r="E498" s="26">
        <v>30034</v>
      </c>
      <c r="F498" s="24" t="s">
        <v>65</v>
      </c>
      <c r="G498" s="24" t="s">
        <v>66</v>
      </c>
      <c r="H498" s="24" t="s">
        <v>88</v>
      </c>
      <c r="I498" s="24" t="s">
        <v>2142</v>
      </c>
      <c r="J498" s="27" t="s">
        <v>2143</v>
      </c>
      <c r="K498" s="24"/>
      <c r="L498" s="24"/>
      <c r="M498" s="24" t="s">
        <v>70</v>
      </c>
      <c r="N498" s="24" t="s">
        <v>71</v>
      </c>
      <c r="O498" s="24"/>
      <c r="P498" s="24">
        <v>2014</v>
      </c>
      <c r="Q498" s="26">
        <v>39860</v>
      </c>
      <c r="R498" s="26">
        <v>39949</v>
      </c>
      <c r="S498" s="26" t="s">
        <v>90</v>
      </c>
      <c r="T498" s="28" t="s">
        <v>1631</v>
      </c>
      <c r="U498" s="28" t="s">
        <v>1631</v>
      </c>
      <c r="V498" s="26" t="s">
        <v>80</v>
      </c>
      <c r="W498" s="28" t="s">
        <v>434</v>
      </c>
      <c r="X498" s="28" t="s">
        <v>113</v>
      </c>
      <c r="Y498" s="26" t="s">
        <v>78</v>
      </c>
      <c r="Z498" s="29">
        <v>5</v>
      </c>
      <c r="AA498" s="29">
        <v>3</v>
      </c>
      <c r="AB498" s="26">
        <v>44424</v>
      </c>
      <c r="AC498" s="30">
        <v>5900000</v>
      </c>
      <c r="AD498" s="30">
        <v>655556</v>
      </c>
      <c r="AE498" s="30">
        <v>437969.44444444403</v>
      </c>
      <c r="AF498" s="30">
        <v>566950</v>
      </c>
      <c r="AG498" s="30">
        <f t="shared" si="141"/>
        <v>1004919.444444444</v>
      </c>
      <c r="AH498" s="30">
        <v>0</v>
      </c>
      <c r="AI498" s="30">
        <f t="shared" si="142"/>
        <v>7560475.444444444</v>
      </c>
      <c r="AJ498" s="30">
        <f t="shared" si="143"/>
        <v>4425000</v>
      </c>
      <c r="AK498" s="30">
        <f t="shared" si="144"/>
        <v>491667</v>
      </c>
      <c r="AL498" s="30">
        <f t="shared" si="145"/>
        <v>437969.44444444403</v>
      </c>
      <c r="AM498" s="30">
        <f t="shared" si="146"/>
        <v>566950</v>
      </c>
      <c r="AN498" s="30">
        <f t="shared" si="147"/>
        <v>1004919.444444444</v>
      </c>
      <c r="AO498" s="30">
        <f t="shared" si="148"/>
        <v>0</v>
      </c>
      <c r="AP498" s="30">
        <f t="shared" si="149"/>
        <v>5921586.444444444</v>
      </c>
      <c r="AQ498" s="30">
        <f t="shared" si="150"/>
        <v>0</v>
      </c>
      <c r="AR498" s="26" t="s">
        <v>79</v>
      </c>
      <c r="AS498" s="26" t="s">
        <v>80</v>
      </c>
      <c r="AT498" s="26"/>
      <c r="AU498" s="26" t="s">
        <v>80</v>
      </c>
      <c r="AV498" s="26" t="s">
        <v>116</v>
      </c>
      <c r="AW498" s="26" t="s">
        <v>95</v>
      </c>
      <c r="AX498" s="26" t="s">
        <v>83</v>
      </c>
      <c r="AY498" s="26" t="s">
        <v>83</v>
      </c>
      <c r="AZ498" s="26" t="s">
        <v>80</v>
      </c>
      <c r="BA498" s="26" t="s">
        <v>84</v>
      </c>
      <c r="BB498" s="26" t="s">
        <v>85</v>
      </c>
      <c r="BC498" s="26" t="str">
        <f t="shared" si="151"/>
        <v>F</v>
      </c>
      <c r="BD498" s="26" t="str">
        <f t="shared" ca="1" si="152"/>
        <v>40 Th,8 Bln,0 Hr</v>
      </c>
      <c r="BE498" s="29">
        <f t="shared" ca="1" si="153"/>
        <v>40</v>
      </c>
      <c r="BF498" s="29">
        <f t="shared" ca="1" si="154"/>
        <v>8</v>
      </c>
      <c r="BG498" s="29">
        <f t="shared" ca="1" si="155"/>
        <v>0</v>
      </c>
      <c r="BH498" s="26" t="str">
        <f t="shared" ca="1" si="156"/>
        <v>13 Th,9 Bln,8 Hr</v>
      </c>
      <c r="BI498" s="24">
        <f t="shared" ca="1" si="157"/>
        <v>13</v>
      </c>
      <c r="BJ498" s="24">
        <f t="shared" ca="1" si="158"/>
        <v>9</v>
      </c>
      <c r="BK498" s="26" t="str">
        <f t="shared" ca="1" si="159"/>
        <v>13 Th,6 Bln,8 Hr</v>
      </c>
      <c r="BL498" s="4" t="str">
        <f>VLOOKUP(C498,[1]dbase!$C$3:$AW$827,38,FALSE)</f>
        <v>-</v>
      </c>
    </row>
    <row r="499" spans="1:64" x14ac:dyDescent="0.25">
      <c r="A499" s="24">
        <f t="shared" si="140"/>
        <v>496</v>
      </c>
      <c r="B499" s="33" t="s">
        <v>2144</v>
      </c>
      <c r="C499" s="24">
        <v>835541</v>
      </c>
      <c r="D499" s="24" t="s">
        <v>354</v>
      </c>
      <c r="E499" s="26">
        <v>30609</v>
      </c>
      <c r="F499" s="24" t="s">
        <v>65</v>
      </c>
      <c r="G499" s="24" t="s">
        <v>66</v>
      </c>
      <c r="H499" s="24" t="s">
        <v>88</v>
      </c>
      <c r="I499" s="24" t="s">
        <v>2145</v>
      </c>
      <c r="J499" s="27"/>
      <c r="K499" s="24"/>
      <c r="L499" s="24" t="s">
        <v>2146</v>
      </c>
      <c r="M499" s="24" t="s">
        <v>346</v>
      </c>
      <c r="N499" s="24" t="s">
        <v>637</v>
      </c>
      <c r="O499" s="24" t="s">
        <v>1161</v>
      </c>
      <c r="P499" s="24">
        <v>2008</v>
      </c>
      <c r="Q499" s="26">
        <v>41410</v>
      </c>
      <c r="R499" s="26">
        <v>41563</v>
      </c>
      <c r="S499" s="26" t="s">
        <v>213</v>
      </c>
      <c r="T499" s="28" t="s">
        <v>2147</v>
      </c>
      <c r="U499" s="28" t="s">
        <v>2148</v>
      </c>
      <c r="V499" s="26">
        <v>44136</v>
      </c>
      <c r="W499" s="28" t="s">
        <v>639</v>
      </c>
      <c r="X499" s="28" t="s">
        <v>639</v>
      </c>
      <c r="Y499" s="26" t="s">
        <v>103</v>
      </c>
      <c r="Z499" s="29">
        <v>2</v>
      </c>
      <c r="AA499" s="29">
        <v>6</v>
      </c>
      <c r="AB499" s="26">
        <v>44424</v>
      </c>
      <c r="AC499" s="30">
        <v>8900000</v>
      </c>
      <c r="AD499" s="30">
        <v>988889</v>
      </c>
      <c r="AE499" s="30">
        <v>387911.11111111194</v>
      </c>
      <c r="AF499" s="30">
        <v>-96669</v>
      </c>
      <c r="AG499" s="30">
        <f t="shared" si="141"/>
        <v>291242.11111111194</v>
      </c>
      <c r="AH499" s="30">
        <v>2688309</v>
      </c>
      <c r="AI499" s="30">
        <f t="shared" si="142"/>
        <v>12868440.111111112</v>
      </c>
      <c r="AJ499" s="30">
        <f t="shared" si="143"/>
        <v>4450000</v>
      </c>
      <c r="AK499" s="30">
        <f t="shared" si="144"/>
        <v>0</v>
      </c>
      <c r="AL499" s="30">
        <f t="shared" si="145"/>
        <v>0</v>
      </c>
      <c r="AM499" s="30">
        <f t="shared" si="146"/>
        <v>0</v>
      </c>
      <c r="AN499" s="30">
        <f t="shared" si="147"/>
        <v>0</v>
      </c>
      <c r="AO499" s="30">
        <f t="shared" si="148"/>
        <v>0</v>
      </c>
      <c r="AP499" s="30">
        <f t="shared" si="149"/>
        <v>4450000</v>
      </c>
      <c r="AQ499" s="30">
        <f t="shared" si="150"/>
        <v>0</v>
      </c>
      <c r="AR499" s="26" t="s">
        <v>79</v>
      </c>
      <c r="AS499" s="26" t="s">
        <v>114</v>
      </c>
      <c r="AT499" s="26" t="s">
        <v>115</v>
      </c>
      <c r="AU499" s="26">
        <v>44562</v>
      </c>
      <c r="AV499" s="26" t="s">
        <v>640</v>
      </c>
      <c r="AW499" s="26" t="s">
        <v>80</v>
      </c>
      <c r="AX499" s="26" t="s">
        <v>105</v>
      </c>
      <c r="AY499" s="26" t="s">
        <v>105</v>
      </c>
      <c r="AZ499" s="26" t="s">
        <v>80</v>
      </c>
      <c r="BA499" s="26" t="s">
        <v>84</v>
      </c>
      <c r="BB499" s="26" t="s">
        <v>106</v>
      </c>
      <c r="BC499" s="26" t="str">
        <f t="shared" si="151"/>
        <v>G</v>
      </c>
      <c r="BD499" s="26" t="str">
        <f t="shared" ca="1" si="152"/>
        <v>39 Th,1 Bln,4 Hr</v>
      </c>
      <c r="BE499" s="29">
        <f t="shared" ca="1" si="153"/>
        <v>39</v>
      </c>
      <c r="BF499" s="29">
        <f t="shared" ca="1" si="154"/>
        <v>1</v>
      </c>
      <c r="BG499" s="29">
        <f t="shared" ca="1" si="155"/>
        <v>4</v>
      </c>
      <c r="BH499" s="26" t="str">
        <f t="shared" ca="1" si="156"/>
        <v>9 Th,6 Bln,8 Hr</v>
      </c>
      <c r="BI499" s="24">
        <f t="shared" ca="1" si="157"/>
        <v>9</v>
      </c>
      <c r="BJ499" s="24">
        <f t="shared" ca="1" si="158"/>
        <v>6</v>
      </c>
      <c r="BK499" s="26" t="str">
        <f t="shared" ca="1" si="159"/>
        <v>9 Th,1 Bln,8 Hr</v>
      </c>
      <c r="BL499" s="4" t="str">
        <f>VLOOKUP(C499,[1]dbase!$C$3:$AW$827,38,FALSE)</f>
        <v>H</v>
      </c>
    </row>
    <row r="500" spans="1:64" x14ac:dyDescent="0.25">
      <c r="A500" s="24">
        <f t="shared" si="140"/>
        <v>497</v>
      </c>
      <c r="B500" s="31" t="s">
        <v>2149</v>
      </c>
      <c r="C500" s="24">
        <v>725016</v>
      </c>
      <c r="D500" s="24" t="s">
        <v>108</v>
      </c>
      <c r="E500" s="26">
        <v>26455</v>
      </c>
      <c r="F500" s="24" t="s">
        <v>65</v>
      </c>
      <c r="G500" s="24" t="s">
        <v>66</v>
      </c>
      <c r="H500" s="24" t="s">
        <v>150</v>
      </c>
      <c r="I500" s="24" t="s">
        <v>2150</v>
      </c>
      <c r="J500" s="27"/>
      <c r="K500" s="24"/>
      <c r="L500" s="24"/>
      <c r="M500" s="24" t="s">
        <v>70</v>
      </c>
      <c r="N500" s="24" t="s">
        <v>71</v>
      </c>
      <c r="O500" s="24"/>
      <c r="P500" s="24" t="s">
        <v>323</v>
      </c>
      <c r="Q500" s="26">
        <v>33112</v>
      </c>
      <c r="R500" s="26">
        <v>33801</v>
      </c>
      <c r="S500" s="26" t="s">
        <v>90</v>
      </c>
      <c r="T500" s="28" t="s">
        <v>2151</v>
      </c>
      <c r="U500" s="28" t="s">
        <v>2151</v>
      </c>
      <c r="V500" s="26" t="s">
        <v>80</v>
      </c>
      <c r="W500" s="28" t="s">
        <v>130</v>
      </c>
      <c r="X500" s="28" t="s">
        <v>123</v>
      </c>
      <c r="Y500" s="26" t="s">
        <v>78</v>
      </c>
      <c r="Z500" s="29">
        <v>6</v>
      </c>
      <c r="AA500" s="29">
        <v>3</v>
      </c>
      <c r="AB500" s="26">
        <v>44424</v>
      </c>
      <c r="AC500" s="30">
        <v>5900000</v>
      </c>
      <c r="AD500" s="30">
        <v>655556</v>
      </c>
      <c r="AE500" s="30">
        <v>298394.44444444403</v>
      </c>
      <c r="AF500" s="30">
        <v>152000</v>
      </c>
      <c r="AG500" s="30">
        <f t="shared" si="141"/>
        <v>450394.44444444403</v>
      </c>
      <c r="AH500" s="30">
        <v>0</v>
      </c>
      <c r="AI500" s="30">
        <f t="shared" si="142"/>
        <v>7005950.444444444</v>
      </c>
      <c r="AJ500" s="30">
        <f t="shared" si="143"/>
        <v>2950000</v>
      </c>
      <c r="AK500" s="30">
        <f t="shared" si="144"/>
        <v>0</v>
      </c>
      <c r="AL500" s="30">
        <f t="shared" si="145"/>
        <v>0</v>
      </c>
      <c r="AM500" s="30">
        <f t="shared" si="146"/>
        <v>0</v>
      </c>
      <c r="AN500" s="30">
        <f t="shared" si="147"/>
        <v>0</v>
      </c>
      <c r="AO500" s="30">
        <f t="shared" si="148"/>
        <v>0</v>
      </c>
      <c r="AP500" s="30">
        <f t="shared" si="149"/>
        <v>2950000</v>
      </c>
      <c r="AQ500" s="30">
        <f t="shared" si="150"/>
        <v>1422100</v>
      </c>
      <c r="AR500" s="26" t="s">
        <v>79</v>
      </c>
      <c r="AS500" s="26" t="s">
        <v>114</v>
      </c>
      <c r="AT500" s="24" t="s">
        <v>172</v>
      </c>
      <c r="AU500" s="26">
        <v>44433</v>
      </c>
      <c r="AV500" s="26" t="s">
        <v>124</v>
      </c>
      <c r="AW500" s="26" t="s">
        <v>80</v>
      </c>
      <c r="AX500" s="26" t="s">
        <v>82</v>
      </c>
      <c r="AY500" s="26" t="s">
        <v>82</v>
      </c>
      <c r="AZ500" s="26" t="s">
        <v>125</v>
      </c>
      <c r="BA500" s="26" t="s">
        <v>84</v>
      </c>
      <c r="BB500" s="26" t="s">
        <v>85</v>
      </c>
      <c r="BC500" s="26" t="str">
        <f t="shared" si="151"/>
        <v>F</v>
      </c>
      <c r="BD500" s="26" t="str">
        <f t="shared" ca="1" si="152"/>
        <v>50 Th,5 Bln,19 Hr</v>
      </c>
      <c r="BE500" s="29">
        <f t="shared" ca="1" si="153"/>
        <v>50</v>
      </c>
      <c r="BF500" s="29">
        <f t="shared" ca="1" si="154"/>
        <v>5</v>
      </c>
      <c r="BG500" s="29">
        <f t="shared" ca="1" si="155"/>
        <v>19</v>
      </c>
      <c r="BH500" s="26" t="str">
        <f t="shared" ca="1" si="156"/>
        <v>32 Th,2 Bln,28 Hr</v>
      </c>
      <c r="BI500" s="24">
        <f t="shared" ca="1" si="157"/>
        <v>32</v>
      </c>
      <c r="BJ500" s="24">
        <f t="shared" ca="1" si="158"/>
        <v>2</v>
      </c>
      <c r="BK500" s="26" t="str">
        <f t="shared" ca="1" si="159"/>
        <v>30 Th,4 Bln,8 Hr</v>
      </c>
      <c r="BL500" s="4" t="str">
        <f>VLOOKUP(C500,[1]dbase!$C$3:$AW$827,38,FALSE)</f>
        <v>H</v>
      </c>
    </row>
    <row r="501" spans="1:64" x14ac:dyDescent="0.25">
      <c r="A501" s="24">
        <f t="shared" si="140"/>
        <v>498</v>
      </c>
      <c r="B501" s="31" t="s">
        <v>2152</v>
      </c>
      <c r="C501" s="24">
        <v>846282</v>
      </c>
      <c r="D501" s="24" t="s">
        <v>342</v>
      </c>
      <c r="E501" s="26">
        <v>31032</v>
      </c>
      <c r="F501" s="24" t="s">
        <v>65</v>
      </c>
      <c r="G501" s="24" t="s">
        <v>66</v>
      </c>
      <c r="H501" s="24" t="s">
        <v>228</v>
      </c>
      <c r="I501" s="24" t="s">
        <v>2153</v>
      </c>
      <c r="J501" s="27" t="s">
        <v>2154</v>
      </c>
      <c r="K501" s="24"/>
      <c r="L501" s="24"/>
      <c r="M501" s="24" t="s">
        <v>70</v>
      </c>
      <c r="N501" s="24" t="s">
        <v>2155</v>
      </c>
      <c r="O501" s="24"/>
      <c r="P501" s="24" t="s">
        <v>80</v>
      </c>
      <c r="Q501" s="26">
        <v>43374</v>
      </c>
      <c r="R501" s="26">
        <v>43374</v>
      </c>
      <c r="S501" s="26" t="s">
        <v>90</v>
      </c>
      <c r="T501" s="28" t="s">
        <v>361</v>
      </c>
      <c r="U501" s="28" t="s">
        <v>361</v>
      </c>
      <c r="V501" s="26">
        <v>44105</v>
      </c>
      <c r="W501" s="28" t="s">
        <v>340</v>
      </c>
      <c r="X501" s="28" t="s">
        <v>207</v>
      </c>
      <c r="Y501" s="26" t="s">
        <v>103</v>
      </c>
      <c r="Z501" s="29">
        <v>5</v>
      </c>
      <c r="AA501" s="29">
        <v>4</v>
      </c>
      <c r="AB501" s="26">
        <v>44424</v>
      </c>
      <c r="AC501" s="30">
        <v>6900000</v>
      </c>
      <c r="AD501" s="30">
        <v>766667</v>
      </c>
      <c r="AE501" s="30">
        <v>0</v>
      </c>
      <c r="AF501" s="30">
        <v>656791.41666666605</v>
      </c>
      <c r="AG501" s="30">
        <f t="shared" si="141"/>
        <v>656791.41666666605</v>
      </c>
      <c r="AH501" s="30">
        <v>0</v>
      </c>
      <c r="AI501" s="30">
        <f t="shared" si="142"/>
        <v>8323458.416666666</v>
      </c>
      <c r="AJ501" s="30">
        <f t="shared" si="143"/>
        <v>5175000</v>
      </c>
      <c r="AK501" s="30">
        <f t="shared" si="144"/>
        <v>575000.25</v>
      </c>
      <c r="AL501" s="30">
        <f t="shared" si="145"/>
        <v>0</v>
      </c>
      <c r="AM501" s="30">
        <f t="shared" si="146"/>
        <v>656791.41666666605</v>
      </c>
      <c r="AN501" s="30">
        <f t="shared" si="147"/>
        <v>656791.41666666605</v>
      </c>
      <c r="AO501" s="30">
        <f t="shared" si="148"/>
        <v>0</v>
      </c>
      <c r="AP501" s="30">
        <f t="shared" si="149"/>
        <v>6406791.666666666</v>
      </c>
      <c r="AQ501" s="30">
        <f t="shared" si="150"/>
        <v>0</v>
      </c>
      <c r="AR501" s="26" t="s">
        <v>79</v>
      </c>
      <c r="AS501" s="26" t="s">
        <v>80</v>
      </c>
      <c r="AT501" s="26"/>
      <c r="AU501" s="26" t="s">
        <v>80</v>
      </c>
      <c r="AV501" s="26" t="s">
        <v>209</v>
      </c>
      <c r="AW501" s="26" t="s">
        <v>95</v>
      </c>
      <c r="AX501" s="26" t="s">
        <v>83</v>
      </c>
      <c r="AY501" s="26" t="s">
        <v>83</v>
      </c>
      <c r="AZ501" s="26" t="s">
        <v>80</v>
      </c>
      <c r="BA501" s="26" t="s">
        <v>84</v>
      </c>
      <c r="BB501" s="26" t="s">
        <v>85</v>
      </c>
      <c r="BC501" s="26" t="str">
        <f t="shared" si="151"/>
        <v>F</v>
      </c>
      <c r="BD501" s="26" t="str">
        <f t="shared" ca="1" si="152"/>
        <v>37 Th,11 Bln,8 Hr</v>
      </c>
      <c r="BE501" s="29">
        <f t="shared" ca="1" si="153"/>
        <v>37</v>
      </c>
      <c r="BF501" s="29">
        <f t="shared" ca="1" si="154"/>
        <v>11</v>
      </c>
      <c r="BG501" s="29">
        <f t="shared" ca="1" si="155"/>
        <v>8</v>
      </c>
      <c r="BH501" s="26" t="str">
        <f t="shared" ca="1" si="156"/>
        <v>4 Th,1 Bln,23 Hr</v>
      </c>
      <c r="BI501" s="24">
        <f t="shared" ca="1" si="157"/>
        <v>4</v>
      </c>
      <c r="BJ501" s="24">
        <f t="shared" ca="1" si="158"/>
        <v>1</v>
      </c>
      <c r="BK501" s="26" t="str">
        <f t="shared" ca="1" si="159"/>
        <v>4 Th,1 Bln,23 Hr</v>
      </c>
      <c r="BL501" s="4" t="str">
        <f>VLOOKUP(C501,[1]dbase!$C$3:$AW$827,38,FALSE)</f>
        <v>-</v>
      </c>
    </row>
    <row r="502" spans="1:64" x14ac:dyDescent="0.25">
      <c r="A502" s="24">
        <f t="shared" si="140"/>
        <v>499</v>
      </c>
      <c r="B502" s="31" t="s">
        <v>2156</v>
      </c>
      <c r="C502" s="24">
        <v>915703</v>
      </c>
      <c r="D502" s="24" t="s">
        <v>371</v>
      </c>
      <c r="E502" s="26">
        <v>33570</v>
      </c>
      <c r="F502" s="24" t="s">
        <v>65</v>
      </c>
      <c r="G502" s="24" t="s">
        <v>66</v>
      </c>
      <c r="H502" s="24" t="s">
        <v>228</v>
      </c>
      <c r="I502" s="24" t="s">
        <v>2157</v>
      </c>
      <c r="J502" s="27"/>
      <c r="K502" s="24"/>
      <c r="L502" s="24" t="s">
        <v>2158</v>
      </c>
      <c r="M502" s="24" t="s">
        <v>70</v>
      </c>
      <c r="N502" s="24" t="s">
        <v>984</v>
      </c>
      <c r="O502" s="24" t="s">
        <v>163</v>
      </c>
      <c r="P502" s="24">
        <v>2016</v>
      </c>
      <c r="Q502" s="26">
        <v>42888</v>
      </c>
      <c r="R502" s="26">
        <v>43116</v>
      </c>
      <c r="S502" s="26" t="s">
        <v>90</v>
      </c>
      <c r="T502" s="28" t="s">
        <v>552</v>
      </c>
      <c r="U502" s="28" t="s">
        <v>552</v>
      </c>
      <c r="V502" s="26">
        <v>44104</v>
      </c>
      <c r="W502" s="28" t="s">
        <v>294</v>
      </c>
      <c r="X502" s="28" t="s">
        <v>295</v>
      </c>
      <c r="Y502" s="26" t="s">
        <v>103</v>
      </c>
      <c r="Z502" s="29">
        <v>5</v>
      </c>
      <c r="AA502" s="29">
        <v>4</v>
      </c>
      <c r="AB502" s="26">
        <v>44424</v>
      </c>
      <c r="AC502" s="30">
        <v>6900000</v>
      </c>
      <c r="AD502" s="30">
        <v>766667</v>
      </c>
      <c r="AE502" s="30">
        <v>715183.33333333302</v>
      </c>
      <c r="AF502" s="30">
        <v>653200</v>
      </c>
      <c r="AG502" s="30">
        <f t="shared" si="141"/>
        <v>1368383.333333333</v>
      </c>
      <c r="AH502" s="30">
        <v>0</v>
      </c>
      <c r="AI502" s="30">
        <f t="shared" si="142"/>
        <v>9035050.3333333321</v>
      </c>
      <c r="AJ502" s="30">
        <f t="shared" si="143"/>
        <v>5175000</v>
      </c>
      <c r="AK502" s="30">
        <f t="shared" si="144"/>
        <v>575000.25</v>
      </c>
      <c r="AL502" s="30">
        <f t="shared" si="145"/>
        <v>715183.33333333302</v>
      </c>
      <c r="AM502" s="30">
        <f t="shared" si="146"/>
        <v>653200</v>
      </c>
      <c r="AN502" s="30">
        <f t="shared" si="147"/>
        <v>1368383.333333333</v>
      </c>
      <c r="AO502" s="30">
        <f t="shared" si="148"/>
        <v>0</v>
      </c>
      <c r="AP502" s="30">
        <f t="shared" si="149"/>
        <v>7118383.583333333</v>
      </c>
      <c r="AQ502" s="30">
        <f t="shared" si="150"/>
        <v>0</v>
      </c>
      <c r="AR502" s="26" t="s">
        <v>79</v>
      </c>
      <c r="AS502" s="26" t="s">
        <v>80</v>
      </c>
      <c r="AT502" s="26"/>
      <c r="AU502" s="26" t="s">
        <v>80</v>
      </c>
      <c r="AV502" s="26" t="s">
        <v>296</v>
      </c>
      <c r="AW502" s="26" t="s">
        <v>80</v>
      </c>
      <c r="AX502" s="26" t="s">
        <v>105</v>
      </c>
      <c r="AY502" s="26" t="s">
        <v>105</v>
      </c>
      <c r="AZ502" s="26" t="s">
        <v>80</v>
      </c>
      <c r="BA502" s="26" t="s">
        <v>84</v>
      </c>
      <c r="BB502" s="26" t="s">
        <v>85</v>
      </c>
      <c r="BC502" s="26" t="str">
        <f t="shared" si="151"/>
        <v>F</v>
      </c>
      <c r="BD502" s="26" t="str">
        <f t="shared" ca="1" si="152"/>
        <v>30 Th,11 Bln,27 Hr</v>
      </c>
      <c r="BE502" s="29">
        <f t="shared" ca="1" si="153"/>
        <v>30</v>
      </c>
      <c r="BF502" s="29">
        <f t="shared" ca="1" si="154"/>
        <v>11</v>
      </c>
      <c r="BG502" s="29">
        <f t="shared" ca="1" si="155"/>
        <v>27</v>
      </c>
      <c r="BH502" s="26" t="str">
        <f t="shared" ca="1" si="156"/>
        <v>5 Th,5 Bln,22 Hr</v>
      </c>
      <c r="BI502" s="24">
        <f t="shared" ca="1" si="157"/>
        <v>5</v>
      </c>
      <c r="BJ502" s="24">
        <f t="shared" ca="1" si="158"/>
        <v>5</v>
      </c>
      <c r="BK502" s="26" t="str">
        <f t="shared" ca="1" si="159"/>
        <v>4 Th,10 Bln,8 Hr</v>
      </c>
      <c r="BL502" s="4" t="str">
        <f>VLOOKUP(C502,[1]dbase!$C$3:$AW$827,38,FALSE)</f>
        <v>-</v>
      </c>
    </row>
    <row r="503" spans="1:64" x14ac:dyDescent="0.25">
      <c r="A503" s="24">
        <f t="shared" si="140"/>
        <v>500</v>
      </c>
      <c r="B503" s="31" t="s">
        <v>2159</v>
      </c>
      <c r="C503" s="24">
        <v>686193</v>
      </c>
      <c r="D503" s="24" t="s">
        <v>127</v>
      </c>
      <c r="E503" s="26">
        <v>25073</v>
      </c>
      <c r="F503" s="24" t="s">
        <v>65</v>
      </c>
      <c r="G503" s="24" t="s">
        <v>66</v>
      </c>
      <c r="H503" s="24" t="s">
        <v>88</v>
      </c>
      <c r="I503" s="24" t="s">
        <v>2160</v>
      </c>
      <c r="J503" s="27" t="s">
        <v>2161</v>
      </c>
      <c r="K503" s="24"/>
      <c r="L503" s="24"/>
      <c r="M503" s="24" t="s">
        <v>109</v>
      </c>
      <c r="N503" s="24" t="s">
        <v>80</v>
      </c>
      <c r="O503" s="24"/>
      <c r="P503" s="24" t="s">
        <v>80</v>
      </c>
      <c r="Q503" s="26">
        <v>43374</v>
      </c>
      <c r="R503" s="26">
        <v>43374</v>
      </c>
      <c r="S503" s="26" t="s">
        <v>90</v>
      </c>
      <c r="T503" s="28" t="s">
        <v>2162</v>
      </c>
      <c r="U503" s="28" t="s">
        <v>2162</v>
      </c>
      <c r="V503" s="26">
        <v>44105</v>
      </c>
      <c r="W503" s="28" t="s">
        <v>2163</v>
      </c>
      <c r="X503" s="28" t="s">
        <v>207</v>
      </c>
      <c r="Y503" s="26" t="s">
        <v>103</v>
      </c>
      <c r="Z503" s="29">
        <v>6</v>
      </c>
      <c r="AA503" s="29">
        <v>2</v>
      </c>
      <c r="AB503" s="26">
        <v>44424</v>
      </c>
      <c r="AC503" s="30">
        <v>4900000</v>
      </c>
      <c r="AD503" s="30">
        <v>544444</v>
      </c>
      <c r="AE503" s="30">
        <v>0</v>
      </c>
      <c r="AF503" s="30">
        <v>754416.63888888899</v>
      </c>
      <c r="AG503" s="30">
        <f t="shared" si="141"/>
        <v>754416.63888888899</v>
      </c>
      <c r="AH503" s="30">
        <v>0</v>
      </c>
      <c r="AI503" s="30">
        <f t="shared" si="142"/>
        <v>6198860.638888889</v>
      </c>
      <c r="AJ503" s="30">
        <f t="shared" si="143"/>
        <v>3675000</v>
      </c>
      <c r="AK503" s="30">
        <f t="shared" si="144"/>
        <v>408333</v>
      </c>
      <c r="AL503" s="30">
        <f t="shared" si="145"/>
        <v>0</v>
      </c>
      <c r="AM503" s="30">
        <f t="shared" si="146"/>
        <v>754416.63888888899</v>
      </c>
      <c r="AN503" s="30">
        <f t="shared" si="147"/>
        <v>754416.63888888899</v>
      </c>
      <c r="AO503" s="30">
        <f t="shared" si="148"/>
        <v>0</v>
      </c>
      <c r="AP503" s="30">
        <f t="shared" si="149"/>
        <v>4837749.638888889</v>
      </c>
      <c r="AQ503" s="30">
        <f t="shared" si="150"/>
        <v>0</v>
      </c>
      <c r="AR503" s="26" t="s">
        <v>79</v>
      </c>
      <c r="AS503" s="26" t="s">
        <v>80</v>
      </c>
      <c r="AT503" s="26"/>
      <c r="AU503" s="26" t="s">
        <v>80</v>
      </c>
      <c r="AV503" s="26" t="s">
        <v>209</v>
      </c>
      <c r="AW503" s="26" t="s">
        <v>95</v>
      </c>
      <c r="AX503" s="26" t="s">
        <v>83</v>
      </c>
      <c r="AY503" s="26" t="s">
        <v>83</v>
      </c>
      <c r="AZ503" s="26" t="s">
        <v>80</v>
      </c>
      <c r="BA503" s="26" t="s">
        <v>84</v>
      </c>
      <c r="BB503" s="26" t="s">
        <v>85</v>
      </c>
      <c r="BC503" s="26" t="str">
        <f t="shared" si="151"/>
        <v>C</v>
      </c>
      <c r="BD503" s="26" t="str">
        <f t="shared" ca="1" si="152"/>
        <v>54 Th,3 Bln,1 Hr</v>
      </c>
      <c r="BE503" s="29">
        <f t="shared" ca="1" si="153"/>
        <v>54</v>
      </c>
      <c r="BF503" s="29">
        <f t="shared" ca="1" si="154"/>
        <v>3</v>
      </c>
      <c r="BG503" s="29">
        <f t="shared" ca="1" si="155"/>
        <v>1</v>
      </c>
      <c r="BH503" s="26" t="str">
        <f t="shared" ca="1" si="156"/>
        <v>4 Th,1 Bln,23 Hr</v>
      </c>
      <c r="BI503" s="24">
        <f t="shared" ca="1" si="157"/>
        <v>4</v>
      </c>
      <c r="BJ503" s="24">
        <f t="shared" ca="1" si="158"/>
        <v>1</v>
      </c>
      <c r="BK503" s="26" t="str">
        <f t="shared" ca="1" si="159"/>
        <v>4 Th,1 Bln,23 Hr</v>
      </c>
      <c r="BL503" s="4" t="str">
        <f>VLOOKUP(C503,[1]dbase!$C$3:$AW$827,38,FALSE)</f>
        <v>-</v>
      </c>
    </row>
    <row r="504" spans="1:64" x14ac:dyDescent="0.25">
      <c r="A504" s="24">
        <f t="shared" si="140"/>
        <v>501</v>
      </c>
      <c r="B504" s="31" t="s">
        <v>2164</v>
      </c>
      <c r="C504" s="24">
        <v>816321</v>
      </c>
      <c r="D504" s="24" t="s">
        <v>500</v>
      </c>
      <c r="E504" s="26">
        <v>29843</v>
      </c>
      <c r="F504" s="24" t="s">
        <v>65</v>
      </c>
      <c r="G504" s="24" t="s">
        <v>66</v>
      </c>
      <c r="H504" s="24" t="s">
        <v>88</v>
      </c>
      <c r="I504" s="24"/>
      <c r="J504" s="27"/>
      <c r="K504" s="24"/>
      <c r="L504" s="24"/>
      <c r="M504" s="24" t="s">
        <v>99</v>
      </c>
      <c r="N504" s="24" t="s">
        <v>2165</v>
      </c>
      <c r="O504" s="24"/>
      <c r="P504" s="24" t="s">
        <v>80</v>
      </c>
      <c r="Q504" s="26">
        <v>43877</v>
      </c>
      <c r="R504" s="26">
        <v>44243</v>
      </c>
      <c r="S504" s="26" t="s">
        <v>90</v>
      </c>
      <c r="T504" s="28" t="s">
        <v>459</v>
      </c>
      <c r="U504" s="28" t="s">
        <v>459</v>
      </c>
      <c r="V504" s="26" t="s">
        <v>80</v>
      </c>
      <c r="W504" s="28" t="s">
        <v>650</v>
      </c>
      <c r="X504" s="28" t="s">
        <v>195</v>
      </c>
      <c r="Y504" s="26" t="s">
        <v>78</v>
      </c>
      <c r="Z504" s="29">
        <v>6</v>
      </c>
      <c r="AA504" s="29">
        <v>1</v>
      </c>
      <c r="AB504" s="26">
        <v>44424</v>
      </c>
      <c r="AC504" s="30">
        <v>4500000</v>
      </c>
      <c r="AD504" s="30">
        <v>500000</v>
      </c>
      <c r="AE504" s="30">
        <v>-116900</v>
      </c>
      <c r="AF504" s="30">
        <v>152000</v>
      </c>
      <c r="AG504" s="30">
        <f t="shared" si="141"/>
        <v>35100</v>
      </c>
      <c r="AH504" s="30">
        <v>0</v>
      </c>
      <c r="AI504" s="30">
        <f t="shared" si="142"/>
        <v>5035100</v>
      </c>
      <c r="AJ504" s="30">
        <f t="shared" si="143"/>
        <v>2250000</v>
      </c>
      <c r="AK504" s="30">
        <f t="shared" si="144"/>
        <v>0</v>
      </c>
      <c r="AL504" s="30">
        <f t="shared" si="145"/>
        <v>0</v>
      </c>
      <c r="AM504" s="30">
        <f t="shared" si="146"/>
        <v>0</v>
      </c>
      <c r="AN504" s="30">
        <f t="shared" si="147"/>
        <v>0</v>
      </c>
      <c r="AO504" s="30">
        <f t="shared" si="148"/>
        <v>0</v>
      </c>
      <c r="AP504" s="30">
        <f t="shared" si="149"/>
        <v>2250000</v>
      </c>
      <c r="AQ504" s="30">
        <f t="shared" si="150"/>
        <v>2122100</v>
      </c>
      <c r="AR504" s="26" t="s">
        <v>79</v>
      </c>
      <c r="AS504" s="32" t="s">
        <v>114</v>
      </c>
      <c r="AT504" s="32" t="s">
        <v>156</v>
      </c>
      <c r="AU504" s="32">
        <v>44743</v>
      </c>
      <c r="AV504" s="26" t="s">
        <v>196</v>
      </c>
      <c r="AW504" s="26" t="s">
        <v>80</v>
      </c>
      <c r="AX504" s="26" t="s">
        <v>82</v>
      </c>
      <c r="AY504" s="26" t="s">
        <v>82</v>
      </c>
      <c r="AZ504" s="26" t="s">
        <v>125</v>
      </c>
      <c r="BA504" s="26" t="s">
        <v>84</v>
      </c>
      <c r="BB504" s="26" t="s">
        <v>106</v>
      </c>
      <c r="BC504" s="26" t="str">
        <f t="shared" si="151"/>
        <v>C</v>
      </c>
      <c r="BD504" s="26" t="str">
        <f t="shared" ca="1" si="152"/>
        <v>41 Th,2 Bln,10 Hr</v>
      </c>
      <c r="BE504" s="29">
        <f t="shared" ca="1" si="153"/>
        <v>41</v>
      </c>
      <c r="BF504" s="29">
        <f t="shared" ca="1" si="154"/>
        <v>2</v>
      </c>
      <c r="BG504" s="29">
        <f t="shared" ca="1" si="155"/>
        <v>10</v>
      </c>
      <c r="BH504" s="26" t="str">
        <f t="shared" ca="1" si="156"/>
        <v>2 Th,9 Bln,8 Hr</v>
      </c>
      <c r="BI504" s="24">
        <f t="shared" ca="1" si="157"/>
        <v>2</v>
      </c>
      <c r="BJ504" s="24">
        <f t="shared" ca="1" si="158"/>
        <v>9</v>
      </c>
      <c r="BK504" s="26" t="str">
        <f t="shared" ca="1" si="159"/>
        <v>1 Th,9 Bln,8 Hr</v>
      </c>
      <c r="BL504" s="4" t="str">
        <f>VLOOKUP(C504,[1]dbase!$C$3:$AW$827,38,FALSE)</f>
        <v>H</v>
      </c>
    </row>
    <row r="505" spans="1:64" x14ac:dyDescent="0.25">
      <c r="A505" s="24">
        <f t="shared" si="140"/>
        <v>502</v>
      </c>
      <c r="B505" s="31" t="s">
        <v>2166</v>
      </c>
      <c r="C505" s="24">
        <v>935837</v>
      </c>
      <c r="D505" s="24" t="s">
        <v>2167</v>
      </c>
      <c r="E505" s="26">
        <v>33983</v>
      </c>
      <c r="F505" s="24" t="s">
        <v>65</v>
      </c>
      <c r="G505" s="24" t="s">
        <v>66</v>
      </c>
      <c r="H505" s="24" t="s">
        <v>228</v>
      </c>
      <c r="I505" s="24" t="s">
        <v>2168</v>
      </c>
      <c r="J505" s="27"/>
      <c r="K505" s="24"/>
      <c r="L505" s="24"/>
      <c r="M505" s="24" t="s">
        <v>70</v>
      </c>
      <c r="N505" s="24" t="s">
        <v>71</v>
      </c>
      <c r="O505" s="24"/>
      <c r="P505" s="24">
        <v>2018</v>
      </c>
      <c r="Q505" s="26">
        <v>43313</v>
      </c>
      <c r="R505" s="26">
        <v>43525</v>
      </c>
      <c r="S505" s="26" t="s">
        <v>90</v>
      </c>
      <c r="T505" s="28" t="s">
        <v>664</v>
      </c>
      <c r="U505" s="28" t="s">
        <v>664</v>
      </c>
      <c r="V505" s="26">
        <v>44440</v>
      </c>
      <c r="W505" s="28" t="s">
        <v>242</v>
      </c>
      <c r="X505" s="28" t="s">
        <v>93</v>
      </c>
      <c r="Y505" s="26" t="s">
        <v>78</v>
      </c>
      <c r="Z505" s="29">
        <v>5</v>
      </c>
      <c r="AA505" s="29">
        <v>4</v>
      </c>
      <c r="AB505" s="26">
        <v>44424</v>
      </c>
      <c r="AC505" s="30">
        <v>6900000</v>
      </c>
      <c r="AD505" s="30">
        <v>766667</v>
      </c>
      <c r="AE505" s="30">
        <v>169183.33333333302</v>
      </c>
      <c r="AF505" s="30">
        <v>653200</v>
      </c>
      <c r="AG505" s="30">
        <f t="shared" si="141"/>
        <v>822383.33333333302</v>
      </c>
      <c r="AH505" s="30">
        <v>0</v>
      </c>
      <c r="AI505" s="30">
        <f t="shared" si="142"/>
        <v>8489050.3333333321</v>
      </c>
      <c r="AJ505" s="30">
        <f t="shared" si="143"/>
        <v>5175000</v>
      </c>
      <c r="AK505" s="30">
        <f t="shared" si="144"/>
        <v>575000.25</v>
      </c>
      <c r="AL505" s="30">
        <f t="shared" si="145"/>
        <v>169183.33333333302</v>
      </c>
      <c r="AM505" s="30">
        <f t="shared" si="146"/>
        <v>653200</v>
      </c>
      <c r="AN505" s="30">
        <f t="shared" si="147"/>
        <v>822383.33333333302</v>
      </c>
      <c r="AO505" s="30">
        <f t="shared" si="148"/>
        <v>0</v>
      </c>
      <c r="AP505" s="30">
        <f t="shared" si="149"/>
        <v>6572383.583333333</v>
      </c>
      <c r="AQ505" s="30">
        <f t="shared" si="150"/>
        <v>0</v>
      </c>
      <c r="AR505" s="26" t="s">
        <v>79</v>
      </c>
      <c r="AS505" s="26" t="s">
        <v>80</v>
      </c>
      <c r="AT505" s="26"/>
      <c r="AU505" s="26" t="s">
        <v>80</v>
      </c>
      <c r="AV505" s="26" t="s">
        <v>94</v>
      </c>
      <c r="AW505" s="26" t="s">
        <v>210</v>
      </c>
      <c r="AX505" s="26" t="s">
        <v>83</v>
      </c>
      <c r="AY505" s="26" t="s">
        <v>83</v>
      </c>
      <c r="AZ505" s="26" t="s">
        <v>80</v>
      </c>
      <c r="BA505" s="26" t="s">
        <v>84</v>
      </c>
      <c r="BB505" s="26" t="s">
        <v>85</v>
      </c>
      <c r="BC505" s="26" t="str">
        <f t="shared" si="151"/>
        <v>F</v>
      </c>
      <c r="BD505" s="26" t="str">
        <f t="shared" ca="1" si="152"/>
        <v>29 Th,10 Bln,10 Hr</v>
      </c>
      <c r="BE505" s="29">
        <f t="shared" ca="1" si="153"/>
        <v>29</v>
      </c>
      <c r="BF505" s="29">
        <f t="shared" ca="1" si="154"/>
        <v>10</v>
      </c>
      <c r="BG505" s="29">
        <f t="shared" ca="1" si="155"/>
        <v>10</v>
      </c>
      <c r="BH505" s="26" t="str">
        <f t="shared" ca="1" si="156"/>
        <v>4 Th,3 Bln,23 Hr</v>
      </c>
      <c r="BI505" s="24">
        <f t="shared" ca="1" si="157"/>
        <v>4</v>
      </c>
      <c r="BJ505" s="24">
        <f t="shared" ca="1" si="158"/>
        <v>3</v>
      </c>
      <c r="BK505" s="26" t="str">
        <f t="shared" ca="1" si="159"/>
        <v>3 Th,8 Bln,23 Hr</v>
      </c>
      <c r="BL505" s="4" t="str">
        <f>VLOOKUP(C505,[1]dbase!$C$3:$AW$827,38,FALSE)</f>
        <v>-</v>
      </c>
    </row>
    <row r="506" spans="1:64" x14ac:dyDescent="0.25">
      <c r="A506" s="24">
        <f t="shared" si="140"/>
        <v>503</v>
      </c>
      <c r="B506" s="31" t="s">
        <v>2169</v>
      </c>
      <c r="C506" s="24">
        <v>935646</v>
      </c>
      <c r="D506" s="24" t="s">
        <v>354</v>
      </c>
      <c r="E506" s="26">
        <v>34218</v>
      </c>
      <c r="F506" s="24" t="s">
        <v>65</v>
      </c>
      <c r="G506" s="24" t="s">
        <v>66</v>
      </c>
      <c r="H506" s="24" t="s">
        <v>228</v>
      </c>
      <c r="I506" s="24" t="s">
        <v>2170</v>
      </c>
      <c r="J506" s="27" t="s">
        <v>2171</v>
      </c>
      <c r="K506" s="24" t="s">
        <v>2172</v>
      </c>
      <c r="L506" s="24"/>
      <c r="M506" s="24" t="s">
        <v>70</v>
      </c>
      <c r="N506" s="24" t="s">
        <v>503</v>
      </c>
      <c r="O506" s="24"/>
      <c r="P506" s="24">
        <v>2015</v>
      </c>
      <c r="Q506" s="26">
        <v>42416</v>
      </c>
      <c r="R506" s="26">
        <v>42614</v>
      </c>
      <c r="S506" s="26" t="s">
        <v>90</v>
      </c>
      <c r="T506" s="28" t="s">
        <v>309</v>
      </c>
      <c r="U506" s="28" t="s">
        <v>309</v>
      </c>
      <c r="V506" s="26">
        <v>43525</v>
      </c>
      <c r="W506" s="28" t="s">
        <v>154</v>
      </c>
      <c r="X506" s="28" t="s">
        <v>600</v>
      </c>
      <c r="Y506" s="26" t="s">
        <v>78</v>
      </c>
      <c r="Z506" s="29">
        <v>5</v>
      </c>
      <c r="AA506" s="29">
        <v>4</v>
      </c>
      <c r="AB506" s="26">
        <v>44424</v>
      </c>
      <c r="AC506" s="30">
        <v>6900000</v>
      </c>
      <c r="AD506" s="30">
        <v>766667</v>
      </c>
      <c r="AE506" s="30">
        <v>813508.33333333302</v>
      </c>
      <c r="AF506" s="30">
        <v>653200</v>
      </c>
      <c r="AG506" s="30">
        <f t="shared" si="141"/>
        <v>1466708.333333333</v>
      </c>
      <c r="AH506" s="30">
        <v>0</v>
      </c>
      <c r="AI506" s="30">
        <f t="shared" si="142"/>
        <v>9133375.3333333321</v>
      </c>
      <c r="AJ506" s="30">
        <f t="shared" si="143"/>
        <v>3450000</v>
      </c>
      <c r="AK506" s="30">
        <f t="shared" si="144"/>
        <v>0</v>
      </c>
      <c r="AL506" s="30">
        <f t="shared" si="145"/>
        <v>0</v>
      </c>
      <c r="AM506" s="30">
        <f t="shared" si="146"/>
        <v>0</v>
      </c>
      <c r="AN506" s="30">
        <f t="shared" si="147"/>
        <v>0</v>
      </c>
      <c r="AO506" s="30">
        <f t="shared" si="148"/>
        <v>0</v>
      </c>
      <c r="AP506" s="30">
        <f t="shared" si="149"/>
        <v>3450000</v>
      </c>
      <c r="AQ506" s="30">
        <f t="shared" si="150"/>
        <v>922100</v>
      </c>
      <c r="AR506" s="26" t="s">
        <v>79</v>
      </c>
      <c r="AS506" s="26" t="s">
        <v>114</v>
      </c>
      <c r="AT506" s="24" t="s">
        <v>172</v>
      </c>
      <c r="AU506" s="26">
        <v>44433</v>
      </c>
      <c r="AV506" s="26" t="s">
        <v>601</v>
      </c>
      <c r="AW506" s="26" t="s">
        <v>158</v>
      </c>
      <c r="AX506" s="26" t="s">
        <v>83</v>
      </c>
      <c r="AY506" s="26" t="s">
        <v>83</v>
      </c>
      <c r="AZ506" s="26" t="s">
        <v>80</v>
      </c>
      <c r="BA506" s="26" t="s">
        <v>84</v>
      </c>
      <c r="BB506" s="26" t="s">
        <v>85</v>
      </c>
      <c r="BC506" s="26" t="str">
        <f t="shared" si="151"/>
        <v>F</v>
      </c>
      <c r="BD506" s="26" t="str">
        <f t="shared" ca="1" si="152"/>
        <v>29 Th,2 Bln,18 Hr</v>
      </c>
      <c r="BE506" s="29">
        <f t="shared" ca="1" si="153"/>
        <v>29</v>
      </c>
      <c r="BF506" s="29">
        <f t="shared" ca="1" si="154"/>
        <v>2</v>
      </c>
      <c r="BG506" s="29">
        <f t="shared" ca="1" si="155"/>
        <v>18</v>
      </c>
      <c r="BH506" s="26" t="str">
        <f t="shared" ca="1" si="156"/>
        <v>6 Th,9 Bln,8 Hr</v>
      </c>
      <c r="BI506" s="24">
        <f t="shared" ca="1" si="157"/>
        <v>6</v>
      </c>
      <c r="BJ506" s="24">
        <f t="shared" ca="1" si="158"/>
        <v>9</v>
      </c>
      <c r="BK506" s="26" t="str">
        <f t="shared" ca="1" si="159"/>
        <v>6 Th,2 Bln,23 Hr</v>
      </c>
      <c r="BL506" s="4" t="str">
        <f>VLOOKUP(C506,[1]dbase!$C$3:$AW$827,38,FALSE)</f>
        <v>H</v>
      </c>
    </row>
    <row r="507" spans="1:64" x14ac:dyDescent="0.25">
      <c r="A507" s="24">
        <f t="shared" si="140"/>
        <v>504</v>
      </c>
      <c r="B507" s="31" t="s">
        <v>2173</v>
      </c>
      <c r="C507" s="24">
        <v>674895</v>
      </c>
      <c r="D507" s="24" t="s">
        <v>166</v>
      </c>
      <c r="E507" s="26">
        <v>24649</v>
      </c>
      <c r="F507" s="24" t="s">
        <v>65</v>
      </c>
      <c r="G507" s="24" t="s">
        <v>66</v>
      </c>
      <c r="H507" s="24" t="s">
        <v>88</v>
      </c>
      <c r="I507" s="24" t="s">
        <v>2174</v>
      </c>
      <c r="J507" s="27"/>
      <c r="K507" s="24"/>
      <c r="L507" s="24"/>
      <c r="M507" s="24" t="s">
        <v>109</v>
      </c>
      <c r="N507" s="24" t="s">
        <v>120</v>
      </c>
      <c r="O507" s="24"/>
      <c r="P507" s="24">
        <v>1989</v>
      </c>
      <c r="Q507" s="26">
        <v>33223</v>
      </c>
      <c r="R507" s="26">
        <v>33588</v>
      </c>
      <c r="S507" s="26" t="s">
        <v>90</v>
      </c>
      <c r="T507" s="28" t="s">
        <v>2175</v>
      </c>
      <c r="U507" s="28" t="s">
        <v>2175</v>
      </c>
      <c r="V507" s="26">
        <v>44571</v>
      </c>
      <c r="W507" s="28" t="s">
        <v>122</v>
      </c>
      <c r="X507" s="28" t="s">
        <v>123</v>
      </c>
      <c r="Y507" s="26" t="s">
        <v>78</v>
      </c>
      <c r="Z507" s="29">
        <v>6</v>
      </c>
      <c r="AA507" s="29">
        <v>4</v>
      </c>
      <c r="AB507" s="26">
        <v>44424</v>
      </c>
      <c r="AC507" s="30">
        <v>6900000</v>
      </c>
      <c r="AD507" s="30">
        <v>766667</v>
      </c>
      <c r="AE507" s="30">
        <v>594883</v>
      </c>
      <c r="AF507" s="30">
        <v>-377770</v>
      </c>
      <c r="AG507" s="30">
        <f t="shared" si="141"/>
        <v>217113</v>
      </c>
      <c r="AH507" s="30">
        <v>0</v>
      </c>
      <c r="AI507" s="30">
        <f t="shared" si="142"/>
        <v>7883780</v>
      </c>
      <c r="AJ507" s="30">
        <f t="shared" si="143"/>
        <v>3450000</v>
      </c>
      <c r="AK507" s="30">
        <f t="shared" si="144"/>
        <v>0</v>
      </c>
      <c r="AL507" s="30">
        <f t="shared" si="145"/>
        <v>0</v>
      </c>
      <c r="AM507" s="30">
        <f t="shared" si="146"/>
        <v>0</v>
      </c>
      <c r="AN507" s="30">
        <f t="shared" si="147"/>
        <v>0</v>
      </c>
      <c r="AO507" s="30">
        <f t="shared" si="148"/>
        <v>0</v>
      </c>
      <c r="AP507" s="30">
        <f t="shared" si="149"/>
        <v>3450000</v>
      </c>
      <c r="AQ507" s="30">
        <f t="shared" si="150"/>
        <v>922100</v>
      </c>
      <c r="AR507" s="26" t="s">
        <v>79</v>
      </c>
      <c r="AS507" s="26" t="s">
        <v>114</v>
      </c>
      <c r="AT507" s="24" t="s">
        <v>172</v>
      </c>
      <c r="AU507" s="26">
        <v>44433</v>
      </c>
      <c r="AV507" s="26" t="s">
        <v>124</v>
      </c>
      <c r="AW507" s="26" t="s">
        <v>80</v>
      </c>
      <c r="AX507" s="26" t="s">
        <v>83</v>
      </c>
      <c r="AY507" s="26" t="s">
        <v>82</v>
      </c>
      <c r="AZ507" s="26" t="s">
        <v>125</v>
      </c>
      <c r="BA507" s="26" t="s">
        <v>84</v>
      </c>
      <c r="BB507" s="26" t="s">
        <v>85</v>
      </c>
      <c r="BC507" s="26" t="str">
        <f t="shared" si="151"/>
        <v>C</v>
      </c>
      <c r="BD507" s="26" t="str">
        <f t="shared" ca="1" si="152"/>
        <v>55 Th,4 Bln,29 Hr</v>
      </c>
      <c r="BE507" s="29">
        <f t="shared" ca="1" si="153"/>
        <v>55</v>
      </c>
      <c r="BF507" s="29">
        <f t="shared" ca="1" si="154"/>
        <v>4</v>
      </c>
      <c r="BG507" s="29">
        <f t="shared" ca="1" si="155"/>
        <v>29</v>
      </c>
      <c r="BH507" s="26" t="str">
        <f t="shared" ca="1" si="156"/>
        <v>31 Th,11 Bln,8 Hr</v>
      </c>
      <c r="BI507" s="24">
        <f t="shared" ca="1" si="157"/>
        <v>31</v>
      </c>
      <c r="BJ507" s="24">
        <f t="shared" ca="1" si="158"/>
        <v>11</v>
      </c>
      <c r="BK507" s="26" t="str">
        <f t="shared" ca="1" si="159"/>
        <v>30 Th,11 Bln,8 Hr</v>
      </c>
      <c r="BL507" s="4" t="str">
        <f>VLOOKUP(C507,[1]dbase!$C$3:$AW$827,38,FALSE)</f>
        <v>H</v>
      </c>
    </row>
    <row r="508" spans="1:64" x14ac:dyDescent="0.25">
      <c r="A508" s="24">
        <f t="shared" si="140"/>
        <v>505</v>
      </c>
      <c r="B508" s="31" t="s">
        <v>2176</v>
      </c>
      <c r="C508" s="24">
        <v>686145</v>
      </c>
      <c r="D508" s="24" t="s">
        <v>342</v>
      </c>
      <c r="E508" s="26">
        <v>25036</v>
      </c>
      <c r="F508" s="24" t="s">
        <v>65</v>
      </c>
      <c r="G508" s="24" t="s">
        <v>66</v>
      </c>
      <c r="H508" s="24" t="s">
        <v>133</v>
      </c>
      <c r="I508" s="24" t="s">
        <v>2177</v>
      </c>
      <c r="J508" s="27" t="s">
        <v>2178</v>
      </c>
      <c r="K508" s="24"/>
      <c r="L508" s="24"/>
      <c r="M508" s="24" t="s">
        <v>70</v>
      </c>
      <c r="N508" s="24" t="s">
        <v>254</v>
      </c>
      <c r="O508" s="24"/>
      <c r="P508" s="24" t="s">
        <v>80</v>
      </c>
      <c r="Q508" s="26">
        <v>43374</v>
      </c>
      <c r="R508" s="26">
        <v>43374</v>
      </c>
      <c r="S508" s="26" t="s">
        <v>90</v>
      </c>
      <c r="T508" s="28" t="s">
        <v>2179</v>
      </c>
      <c r="U508" s="28" t="s">
        <v>2179</v>
      </c>
      <c r="V508" s="26">
        <v>44105</v>
      </c>
      <c r="W508" s="28" t="s">
        <v>430</v>
      </c>
      <c r="X508" s="28" t="s">
        <v>140</v>
      </c>
      <c r="Y508" s="26" t="s">
        <v>78</v>
      </c>
      <c r="Z508" s="29">
        <v>5</v>
      </c>
      <c r="AA508" s="29">
        <v>4</v>
      </c>
      <c r="AB508" s="26">
        <v>44424</v>
      </c>
      <c r="AC508" s="30">
        <v>6900000</v>
      </c>
      <c r="AD508" s="30">
        <v>766667</v>
      </c>
      <c r="AE508" s="30">
        <v>0</v>
      </c>
      <c r="AF508" s="30">
        <v>1295557.4999999991</v>
      </c>
      <c r="AG508" s="30">
        <f t="shared" si="141"/>
        <v>1295557.4999999991</v>
      </c>
      <c r="AH508" s="30">
        <v>0</v>
      </c>
      <c r="AI508" s="30">
        <f t="shared" si="142"/>
        <v>8962224.5</v>
      </c>
      <c r="AJ508" s="30">
        <f t="shared" si="143"/>
        <v>3450000</v>
      </c>
      <c r="AK508" s="30">
        <f t="shared" si="144"/>
        <v>0</v>
      </c>
      <c r="AL508" s="30">
        <f t="shared" si="145"/>
        <v>0</v>
      </c>
      <c r="AM508" s="30">
        <f t="shared" si="146"/>
        <v>0</v>
      </c>
      <c r="AN508" s="30">
        <f t="shared" si="147"/>
        <v>0</v>
      </c>
      <c r="AO508" s="30">
        <f t="shared" si="148"/>
        <v>0</v>
      </c>
      <c r="AP508" s="30">
        <f t="shared" si="149"/>
        <v>3450000</v>
      </c>
      <c r="AQ508" s="30">
        <f t="shared" si="150"/>
        <v>922100</v>
      </c>
      <c r="AR508" s="26" t="s">
        <v>79</v>
      </c>
      <c r="AS508" s="26" t="s">
        <v>114</v>
      </c>
      <c r="AT508" s="24" t="s">
        <v>172</v>
      </c>
      <c r="AU508" s="26">
        <v>44433</v>
      </c>
      <c r="AV508" s="26" t="s">
        <v>141</v>
      </c>
      <c r="AW508" s="26" t="s">
        <v>80</v>
      </c>
      <c r="AX508" s="26" t="s">
        <v>83</v>
      </c>
      <c r="AY508" s="26" t="s">
        <v>82</v>
      </c>
      <c r="AZ508" s="26" t="s">
        <v>80</v>
      </c>
      <c r="BA508" s="26" t="s">
        <v>84</v>
      </c>
      <c r="BB508" s="26" t="s">
        <v>85</v>
      </c>
      <c r="BC508" s="26" t="str">
        <f t="shared" si="151"/>
        <v>F</v>
      </c>
      <c r="BD508" s="26" t="str">
        <f t="shared" ca="1" si="152"/>
        <v>54 Th,4 Bln,7 Hr</v>
      </c>
      <c r="BE508" s="29">
        <f t="shared" ca="1" si="153"/>
        <v>54</v>
      </c>
      <c r="BF508" s="29">
        <f t="shared" ca="1" si="154"/>
        <v>4</v>
      </c>
      <c r="BG508" s="29">
        <f t="shared" ca="1" si="155"/>
        <v>7</v>
      </c>
      <c r="BH508" s="26" t="str">
        <f t="shared" ca="1" si="156"/>
        <v>4 Th,1 Bln,23 Hr</v>
      </c>
      <c r="BI508" s="24">
        <f t="shared" ca="1" si="157"/>
        <v>4</v>
      </c>
      <c r="BJ508" s="24">
        <f t="shared" ca="1" si="158"/>
        <v>1</v>
      </c>
      <c r="BK508" s="26" t="str">
        <f t="shared" ca="1" si="159"/>
        <v>4 Th,1 Bln,23 Hr</v>
      </c>
      <c r="BL508" s="4" t="str">
        <f>VLOOKUP(C508,[1]dbase!$C$3:$AW$827,38,FALSE)</f>
        <v>H</v>
      </c>
    </row>
    <row r="509" spans="1:64" x14ac:dyDescent="0.25">
      <c r="A509" s="24">
        <f t="shared" si="140"/>
        <v>506</v>
      </c>
      <c r="B509" s="33" t="s">
        <v>2180</v>
      </c>
      <c r="C509" s="24">
        <v>925704</v>
      </c>
      <c r="D509" s="24" t="s">
        <v>2181</v>
      </c>
      <c r="E509" s="26">
        <v>33761</v>
      </c>
      <c r="F509" s="24" t="s">
        <v>65</v>
      </c>
      <c r="G509" s="24" t="s">
        <v>66</v>
      </c>
      <c r="H509" s="24" t="s">
        <v>150</v>
      </c>
      <c r="I509" s="24" t="s">
        <v>2182</v>
      </c>
      <c r="J509" s="27"/>
      <c r="K509" s="24"/>
      <c r="L509" s="24"/>
      <c r="M509" s="24" t="s">
        <v>70</v>
      </c>
      <c r="N509" s="24" t="s">
        <v>71</v>
      </c>
      <c r="O509" s="24" t="s">
        <v>72</v>
      </c>
      <c r="P509" s="24">
        <v>2016</v>
      </c>
      <c r="Q509" s="26">
        <v>42888</v>
      </c>
      <c r="R509" s="26">
        <v>43116</v>
      </c>
      <c r="S509" s="26" t="s">
        <v>90</v>
      </c>
      <c r="T509" s="28" t="s">
        <v>2183</v>
      </c>
      <c r="U509" s="28" t="s">
        <v>2183</v>
      </c>
      <c r="V509" s="26">
        <v>44760</v>
      </c>
      <c r="W509" s="28" t="s">
        <v>317</v>
      </c>
      <c r="X509" s="28" t="s">
        <v>113</v>
      </c>
      <c r="Y509" s="26" t="s">
        <v>78</v>
      </c>
      <c r="Z509" s="29">
        <v>5</v>
      </c>
      <c r="AA509" s="29">
        <v>4</v>
      </c>
      <c r="AB509" s="26">
        <v>44424</v>
      </c>
      <c r="AC509" s="30">
        <v>6900000</v>
      </c>
      <c r="AD509" s="30">
        <v>766667</v>
      </c>
      <c r="AE509" s="30">
        <v>442183.33333333302</v>
      </c>
      <c r="AF509" s="30">
        <v>653200</v>
      </c>
      <c r="AG509" s="30">
        <f t="shared" si="141"/>
        <v>1095383.333333333</v>
      </c>
      <c r="AH509" s="30">
        <v>0</v>
      </c>
      <c r="AI509" s="30">
        <f t="shared" si="142"/>
        <v>8762050.3333333321</v>
      </c>
      <c r="AJ509" s="30">
        <f t="shared" si="143"/>
        <v>5175000</v>
      </c>
      <c r="AK509" s="30">
        <f t="shared" si="144"/>
        <v>575000.25</v>
      </c>
      <c r="AL509" s="30">
        <f t="shared" si="145"/>
        <v>442183.33333333302</v>
      </c>
      <c r="AM509" s="30">
        <f t="shared" si="146"/>
        <v>653200</v>
      </c>
      <c r="AN509" s="30">
        <f t="shared" si="147"/>
        <v>1095383.333333333</v>
      </c>
      <c r="AO509" s="30">
        <f t="shared" si="148"/>
        <v>0</v>
      </c>
      <c r="AP509" s="30">
        <f t="shared" si="149"/>
        <v>6845383.583333333</v>
      </c>
      <c r="AQ509" s="30">
        <f t="shared" si="150"/>
        <v>0</v>
      </c>
      <c r="AR509" s="26" t="s">
        <v>79</v>
      </c>
      <c r="AS509" s="26" t="s">
        <v>80</v>
      </c>
      <c r="AT509" s="26"/>
      <c r="AU509" s="26" t="s">
        <v>80</v>
      </c>
      <c r="AV509" s="26" t="s">
        <v>116</v>
      </c>
      <c r="AW509" s="26" t="s">
        <v>95</v>
      </c>
      <c r="AX509" s="26" t="s">
        <v>96</v>
      </c>
      <c r="AY509" s="26" t="s">
        <v>96</v>
      </c>
      <c r="AZ509" s="26" t="s">
        <v>80</v>
      </c>
      <c r="BA509" s="26" t="s">
        <v>84</v>
      </c>
      <c r="BB509" s="26" t="s">
        <v>85</v>
      </c>
      <c r="BC509" s="26" t="str">
        <f t="shared" si="151"/>
        <v>F</v>
      </c>
      <c r="BD509" s="26" t="str">
        <f t="shared" ca="1" si="152"/>
        <v>30 Th,5 Bln,18 Hr</v>
      </c>
      <c r="BE509" s="29">
        <f t="shared" ca="1" si="153"/>
        <v>30</v>
      </c>
      <c r="BF509" s="29">
        <f t="shared" ca="1" si="154"/>
        <v>5</v>
      </c>
      <c r="BG509" s="29">
        <f t="shared" ca="1" si="155"/>
        <v>18</v>
      </c>
      <c r="BH509" s="26" t="str">
        <f t="shared" ca="1" si="156"/>
        <v>5 Th,5 Bln,22 Hr</v>
      </c>
      <c r="BI509" s="24">
        <f t="shared" ca="1" si="157"/>
        <v>5</v>
      </c>
      <c r="BJ509" s="24">
        <f t="shared" ca="1" si="158"/>
        <v>5</v>
      </c>
      <c r="BK509" s="26" t="str">
        <f t="shared" ca="1" si="159"/>
        <v>4 Th,10 Bln,8 Hr</v>
      </c>
      <c r="BL509" s="4" t="str">
        <f>VLOOKUP(C509,[1]dbase!$C$3:$AW$827,38,FALSE)</f>
        <v>-</v>
      </c>
    </row>
    <row r="510" spans="1:64" x14ac:dyDescent="0.25">
      <c r="A510" s="24">
        <f t="shared" si="140"/>
        <v>507</v>
      </c>
      <c r="B510" s="31" t="s">
        <v>2184</v>
      </c>
      <c r="C510" s="24">
        <v>835577</v>
      </c>
      <c r="D510" s="24" t="s">
        <v>589</v>
      </c>
      <c r="E510" s="26">
        <v>30501</v>
      </c>
      <c r="F510" s="24" t="s">
        <v>65</v>
      </c>
      <c r="G510" s="24" t="s">
        <v>66</v>
      </c>
      <c r="H510" s="24" t="s">
        <v>67</v>
      </c>
      <c r="I510" s="24" t="s">
        <v>2185</v>
      </c>
      <c r="J510" s="27"/>
      <c r="K510" s="24"/>
      <c r="L510" s="24"/>
      <c r="M510" s="24" t="s">
        <v>109</v>
      </c>
      <c r="N510" s="24" t="s">
        <v>2186</v>
      </c>
      <c r="O510" s="24"/>
      <c r="P510" s="24" t="s">
        <v>2187</v>
      </c>
      <c r="Q510" s="26">
        <v>41579</v>
      </c>
      <c r="R510" s="26">
        <v>41989</v>
      </c>
      <c r="S510" s="26" t="s">
        <v>90</v>
      </c>
      <c r="T510" s="28" t="s">
        <v>2188</v>
      </c>
      <c r="U510" s="28" t="s">
        <v>2188</v>
      </c>
      <c r="V510" s="26">
        <v>44061</v>
      </c>
      <c r="W510" s="28" t="s">
        <v>219</v>
      </c>
      <c r="X510" s="28" t="s">
        <v>195</v>
      </c>
      <c r="Y510" s="26" t="s">
        <v>78</v>
      </c>
      <c r="Z510" s="29">
        <v>6</v>
      </c>
      <c r="AA510" s="29">
        <v>2</v>
      </c>
      <c r="AB510" s="26">
        <v>44424</v>
      </c>
      <c r="AC510" s="30">
        <v>4900000</v>
      </c>
      <c r="AD510" s="30">
        <v>544444</v>
      </c>
      <c r="AE510" s="30">
        <v>254655.55555555597</v>
      </c>
      <c r="AF510" s="30">
        <v>152000</v>
      </c>
      <c r="AG510" s="30">
        <f t="shared" si="141"/>
        <v>406655.55555555597</v>
      </c>
      <c r="AH510" s="30">
        <v>0</v>
      </c>
      <c r="AI510" s="30">
        <f t="shared" si="142"/>
        <v>5851099.555555556</v>
      </c>
      <c r="AJ510" s="30">
        <f t="shared" si="143"/>
        <v>2450000</v>
      </c>
      <c r="AK510" s="30">
        <f t="shared" si="144"/>
        <v>0</v>
      </c>
      <c r="AL510" s="30">
        <f t="shared" si="145"/>
        <v>0</v>
      </c>
      <c r="AM510" s="30">
        <f t="shared" si="146"/>
        <v>0</v>
      </c>
      <c r="AN510" s="30">
        <f t="shared" si="147"/>
        <v>0</v>
      </c>
      <c r="AO510" s="30">
        <f t="shared" si="148"/>
        <v>0</v>
      </c>
      <c r="AP510" s="30">
        <f t="shared" si="149"/>
        <v>2450000</v>
      </c>
      <c r="AQ510" s="30">
        <f t="shared" si="150"/>
        <v>1922100</v>
      </c>
      <c r="AR510" s="26" t="s">
        <v>79</v>
      </c>
      <c r="AS510" s="32" t="s">
        <v>114</v>
      </c>
      <c r="AT510" s="32" t="s">
        <v>156</v>
      </c>
      <c r="AU510" s="32">
        <v>44743</v>
      </c>
      <c r="AV510" s="26" t="s">
        <v>196</v>
      </c>
      <c r="AW510" s="26" t="s">
        <v>80</v>
      </c>
      <c r="AX510" s="26" t="s">
        <v>82</v>
      </c>
      <c r="AY510" s="26" t="s">
        <v>82</v>
      </c>
      <c r="AZ510" s="26" t="s">
        <v>125</v>
      </c>
      <c r="BA510" s="26" t="s">
        <v>84</v>
      </c>
      <c r="BB510" s="26" t="s">
        <v>85</v>
      </c>
      <c r="BC510" s="26" t="str">
        <f t="shared" si="151"/>
        <v>C</v>
      </c>
      <c r="BD510" s="26" t="str">
        <f t="shared" ca="1" si="152"/>
        <v>39 Th,4 Bln,20 Hr</v>
      </c>
      <c r="BE510" s="29">
        <f t="shared" ca="1" si="153"/>
        <v>39</v>
      </c>
      <c r="BF510" s="29">
        <f t="shared" ca="1" si="154"/>
        <v>4</v>
      </c>
      <c r="BG510" s="29">
        <f t="shared" ca="1" si="155"/>
        <v>20</v>
      </c>
      <c r="BH510" s="26" t="str">
        <f t="shared" ca="1" si="156"/>
        <v>9 Th,0 Bln,23 Hr</v>
      </c>
      <c r="BI510" s="24">
        <f t="shared" ca="1" si="157"/>
        <v>9</v>
      </c>
      <c r="BJ510" s="24">
        <f t="shared" ca="1" si="158"/>
        <v>0</v>
      </c>
      <c r="BK510" s="26" t="str">
        <f t="shared" ca="1" si="159"/>
        <v>7 Th,11 Bln,8 Hr</v>
      </c>
      <c r="BL510" s="4" t="str">
        <f>VLOOKUP(C510,[1]dbase!$C$3:$AW$827,38,FALSE)</f>
        <v>H</v>
      </c>
    </row>
    <row r="511" spans="1:64" x14ac:dyDescent="0.25">
      <c r="A511" s="24">
        <f t="shared" si="140"/>
        <v>508</v>
      </c>
      <c r="B511" s="31" t="s">
        <v>2189</v>
      </c>
      <c r="C511" s="24">
        <v>885772</v>
      </c>
      <c r="D511" s="24" t="s">
        <v>472</v>
      </c>
      <c r="E511" s="26">
        <v>32395</v>
      </c>
      <c r="F511" s="24" t="s">
        <v>65</v>
      </c>
      <c r="G511" s="24" t="s">
        <v>66</v>
      </c>
      <c r="H511" s="24" t="s">
        <v>67</v>
      </c>
      <c r="I511" s="24" t="s">
        <v>2190</v>
      </c>
      <c r="J511" s="27"/>
      <c r="K511" s="24"/>
      <c r="L511" s="24"/>
      <c r="M511" s="24" t="s">
        <v>109</v>
      </c>
      <c r="N511" s="24" t="s">
        <v>71</v>
      </c>
      <c r="O511" s="24"/>
      <c r="P511" s="24">
        <v>2006</v>
      </c>
      <c r="Q511" s="26">
        <v>42932</v>
      </c>
      <c r="R511" s="26">
        <v>43175</v>
      </c>
      <c r="S511" s="26" t="s">
        <v>90</v>
      </c>
      <c r="T511" s="28" t="s">
        <v>2191</v>
      </c>
      <c r="U511" s="28" t="s">
        <v>2191</v>
      </c>
      <c r="V511" s="26">
        <v>44061</v>
      </c>
      <c r="W511" s="28" t="s">
        <v>650</v>
      </c>
      <c r="X511" s="28" t="s">
        <v>195</v>
      </c>
      <c r="Y511" s="26" t="s">
        <v>78</v>
      </c>
      <c r="Z511" s="29">
        <v>6</v>
      </c>
      <c r="AA511" s="34">
        <v>1</v>
      </c>
      <c r="AB511" s="26">
        <v>44424</v>
      </c>
      <c r="AC511" s="30">
        <v>4500000</v>
      </c>
      <c r="AD511" s="30">
        <v>500000</v>
      </c>
      <c r="AE511" s="30">
        <v>291100</v>
      </c>
      <c r="AF511" s="30">
        <v>152000</v>
      </c>
      <c r="AG511" s="30">
        <f t="shared" si="141"/>
        <v>443100</v>
      </c>
      <c r="AH511" s="30">
        <v>0</v>
      </c>
      <c r="AI511" s="30">
        <f t="shared" si="142"/>
        <v>5443100</v>
      </c>
      <c r="AJ511" s="30">
        <f t="shared" si="143"/>
        <v>3375000</v>
      </c>
      <c r="AK511" s="30">
        <f t="shared" si="144"/>
        <v>375000</v>
      </c>
      <c r="AL511" s="30">
        <f t="shared" si="145"/>
        <v>291100</v>
      </c>
      <c r="AM511" s="30">
        <f t="shared" si="146"/>
        <v>152000</v>
      </c>
      <c r="AN511" s="30">
        <f t="shared" si="147"/>
        <v>443100</v>
      </c>
      <c r="AO511" s="30">
        <f t="shared" si="148"/>
        <v>0</v>
      </c>
      <c r="AP511" s="30">
        <f t="shared" si="149"/>
        <v>4193100</v>
      </c>
      <c r="AQ511" s="30">
        <f t="shared" si="150"/>
        <v>179000</v>
      </c>
      <c r="AR511" s="26" t="s">
        <v>79</v>
      </c>
      <c r="AS511" s="26" t="s">
        <v>80</v>
      </c>
      <c r="AT511" s="26"/>
      <c r="AU511" s="26" t="s">
        <v>80</v>
      </c>
      <c r="AV511" s="26" t="s">
        <v>196</v>
      </c>
      <c r="AW511" s="26" t="s">
        <v>80</v>
      </c>
      <c r="AX511" s="26" t="s">
        <v>82</v>
      </c>
      <c r="AY511" s="26" t="s">
        <v>82</v>
      </c>
      <c r="AZ511" s="26" t="s">
        <v>125</v>
      </c>
      <c r="BA511" s="26" t="s">
        <v>84</v>
      </c>
      <c r="BB511" s="26" t="s">
        <v>85</v>
      </c>
      <c r="BC511" s="26" t="str">
        <f t="shared" si="151"/>
        <v>C</v>
      </c>
      <c r="BD511" s="26" t="str">
        <f t="shared" ca="1" si="152"/>
        <v>34 Th,2 Bln,15 Hr</v>
      </c>
      <c r="BE511" s="29">
        <f t="shared" ca="1" si="153"/>
        <v>34</v>
      </c>
      <c r="BF511" s="29">
        <f t="shared" ca="1" si="154"/>
        <v>2</v>
      </c>
      <c r="BG511" s="29">
        <f t="shared" ca="1" si="155"/>
        <v>15</v>
      </c>
      <c r="BH511" s="26" t="str">
        <f t="shared" ca="1" si="156"/>
        <v>5 Th,4 Bln,8 Hr</v>
      </c>
      <c r="BI511" s="24">
        <f t="shared" ca="1" si="157"/>
        <v>5</v>
      </c>
      <c r="BJ511" s="24">
        <f t="shared" ca="1" si="158"/>
        <v>4</v>
      </c>
      <c r="BK511" s="26" t="str">
        <f t="shared" ca="1" si="159"/>
        <v>4 Th,8 Bln,8 Hr</v>
      </c>
      <c r="BL511" s="4" t="str">
        <f>VLOOKUP(C511,[1]dbase!$C$3:$AW$827,38,FALSE)</f>
        <v>-</v>
      </c>
    </row>
    <row r="512" spans="1:64" x14ac:dyDescent="0.25">
      <c r="A512" s="24">
        <f t="shared" si="140"/>
        <v>509</v>
      </c>
      <c r="B512" s="31" t="s">
        <v>2192</v>
      </c>
      <c r="C512" s="24">
        <v>836052</v>
      </c>
      <c r="D512" s="24" t="s">
        <v>597</v>
      </c>
      <c r="E512" s="26">
        <v>30377</v>
      </c>
      <c r="F512" s="24" t="s">
        <v>65</v>
      </c>
      <c r="G512" s="24" t="s">
        <v>66</v>
      </c>
      <c r="H512" s="24" t="s">
        <v>133</v>
      </c>
      <c r="I512" s="24" t="s">
        <v>2193</v>
      </c>
      <c r="J512" s="27" t="s">
        <v>2194</v>
      </c>
      <c r="K512" s="24"/>
      <c r="L512" s="24"/>
      <c r="M512" s="24" t="s">
        <v>70</v>
      </c>
      <c r="N512" s="24" t="s">
        <v>254</v>
      </c>
      <c r="O512" s="24"/>
      <c r="P512" s="24" t="s">
        <v>80</v>
      </c>
      <c r="Q512" s="26">
        <v>43374</v>
      </c>
      <c r="R512" s="26">
        <v>43374</v>
      </c>
      <c r="S512" s="26" t="s">
        <v>90</v>
      </c>
      <c r="T512" s="28" t="s">
        <v>2195</v>
      </c>
      <c r="U512" s="28" t="s">
        <v>2195</v>
      </c>
      <c r="V512" s="26">
        <v>44105</v>
      </c>
      <c r="W512" s="28" t="s">
        <v>440</v>
      </c>
      <c r="X512" s="28" t="s">
        <v>140</v>
      </c>
      <c r="Y512" s="26" t="s">
        <v>78</v>
      </c>
      <c r="Z512" s="29">
        <v>4</v>
      </c>
      <c r="AA512" s="29">
        <v>4</v>
      </c>
      <c r="AB512" s="26">
        <v>44424</v>
      </c>
      <c r="AC512" s="30">
        <v>6900000</v>
      </c>
      <c r="AD512" s="30">
        <v>766667</v>
      </c>
      <c r="AE512" s="30">
        <v>0</v>
      </c>
      <c r="AF512" s="30">
        <v>-305407.25000000186</v>
      </c>
      <c r="AG512" s="30">
        <f t="shared" si="141"/>
        <v>-305407.25000000186</v>
      </c>
      <c r="AH512" s="30">
        <v>2079770</v>
      </c>
      <c r="AI512" s="30">
        <f t="shared" si="142"/>
        <v>9441029.7499999981</v>
      </c>
      <c r="AJ512" s="30">
        <f t="shared" si="143"/>
        <v>5175000</v>
      </c>
      <c r="AK512" s="30">
        <f t="shared" si="144"/>
        <v>575000.25</v>
      </c>
      <c r="AL512" s="30">
        <f t="shared" si="145"/>
        <v>0</v>
      </c>
      <c r="AM512" s="30">
        <f t="shared" si="146"/>
        <v>-305407.25000000186</v>
      </c>
      <c r="AN512" s="30">
        <f t="shared" si="147"/>
        <v>-305407.25000000186</v>
      </c>
      <c r="AO512" s="30">
        <f t="shared" si="148"/>
        <v>1039885</v>
      </c>
      <c r="AP512" s="30">
        <f t="shared" si="149"/>
        <v>6484477.9999999981</v>
      </c>
      <c r="AQ512" s="30">
        <f t="shared" si="150"/>
        <v>0</v>
      </c>
      <c r="AR512" s="26" t="s">
        <v>79</v>
      </c>
      <c r="AS512" s="26" t="s">
        <v>80</v>
      </c>
      <c r="AT512" s="26"/>
      <c r="AU512" s="26" t="s">
        <v>80</v>
      </c>
      <c r="AV512" s="26" t="s">
        <v>141</v>
      </c>
      <c r="AW512" s="26" t="s">
        <v>80</v>
      </c>
      <c r="AX512" s="26" t="s">
        <v>83</v>
      </c>
      <c r="AY512" s="26" t="s">
        <v>83</v>
      </c>
      <c r="AZ512" s="26" t="s">
        <v>80</v>
      </c>
      <c r="BA512" s="26" t="s">
        <v>84</v>
      </c>
      <c r="BB512" s="26" t="s">
        <v>85</v>
      </c>
      <c r="BC512" s="26" t="str">
        <f t="shared" si="151"/>
        <v>F</v>
      </c>
      <c r="BD512" s="26" t="str">
        <f t="shared" ca="1" si="152"/>
        <v>39 Th,8 Bln,22 Hr</v>
      </c>
      <c r="BE512" s="29">
        <f t="shared" ca="1" si="153"/>
        <v>39</v>
      </c>
      <c r="BF512" s="29">
        <f t="shared" ca="1" si="154"/>
        <v>8</v>
      </c>
      <c r="BG512" s="29">
        <f t="shared" ca="1" si="155"/>
        <v>22</v>
      </c>
      <c r="BH512" s="26" t="str">
        <f t="shared" ca="1" si="156"/>
        <v>4 Th,1 Bln,23 Hr</v>
      </c>
      <c r="BI512" s="24">
        <f t="shared" ca="1" si="157"/>
        <v>4</v>
      </c>
      <c r="BJ512" s="24">
        <f t="shared" ca="1" si="158"/>
        <v>1</v>
      </c>
      <c r="BK512" s="26" t="str">
        <f t="shared" ca="1" si="159"/>
        <v>4 Th,1 Bln,23 Hr</v>
      </c>
      <c r="BL512" s="4" t="str">
        <f>VLOOKUP(C512,[1]dbase!$C$3:$AW$827,38,FALSE)</f>
        <v>-</v>
      </c>
    </row>
    <row r="513" spans="1:64" x14ac:dyDescent="0.25">
      <c r="A513" s="24">
        <f t="shared" si="140"/>
        <v>510</v>
      </c>
      <c r="B513" s="31" t="s">
        <v>2196</v>
      </c>
      <c r="C513" s="24">
        <v>695975</v>
      </c>
      <c r="D513" s="24" t="s">
        <v>342</v>
      </c>
      <c r="E513" s="26">
        <v>25435</v>
      </c>
      <c r="F513" s="24" t="s">
        <v>65</v>
      </c>
      <c r="G513" s="24" t="s">
        <v>66</v>
      </c>
      <c r="H513" s="24" t="s">
        <v>88</v>
      </c>
      <c r="I513" s="24" t="s">
        <v>2197</v>
      </c>
      <c r="J513" s="27" t="s">
        <v>2198</v>
      </c>
      <c r="K513" s="24"/>
      <c r="L513" s="24"/>
      <c r="M513" s="24" t="s">
        <v>109</v>
      </c>
      <c r="N513" s="24" t="s">
        <v>80</v>
      </c>
      <c r="O513" s="24"/>
      <c r="P513" s="24" t="s">
        <v>80</v>
      </c>
      <c r="Q513" s="26">
        <v>43374</v>
      </c>
      <c r="R513" s="26">
        <v>43374</v>
      </c>
      <c r="S513" s="26" t="s">
        <v>90</v>
      </c>
      <c r="T513" s="28" t="s">
        <v>289</v>
      </c>
      <c r="U513" s="28" t="s">
        <v>289</v>
      </c>
      <c r="V513" s="26">
        <v>44105</v>
      </c>
      <c r="W513" s="28" t="s">
        <v>139</v>
      </c>
      <c r="X513" s="28" t="s">
        <v>140</v>
      </c>
      <c r="Y513" s="26" t="s">
        <v>78</v>
      </c>
      <c r="Z513" s="29">
        <v>6</v>
      </c>
      <c r="AA513" s="29">
        <v>1</v>
      </c>
      <c r="AB513" s="26">
        <v>44424</v>
      </c>
      <c r="AC513" s="30">
        <v>4500000</v>
      </c>
      <c r="AD513" s="30">
        <v>500000</v>
      </c>
      <c r="AE513" s="30">
        <v>0</v>
      </c>
      <c r="AF513" s="30">
        <v>69400</v>
      </c>
      <c r="AG513" s="30">
        <f t="shared" si="141"/>
        <v>69400</v>
      </c>
      <c r="AH513" s="30">
        <v>0</v>
      </c>
      <c r="AI513" s="30">
        <f t="shared" si="142"/>
        <v>5069400</v>
      </c>
      <c r="AJ513" s="30">
        <f t="shared" si="143"/>
        <v>2250000</v>
      </c>
      <c r="AK513" s="30">
        <f t="shared" si="144"/>
        <v>0</v>
      </c>
      <c r="AL513" s="30">
        <f t="shared" si="145"/>
        <v>0</v>
      </c>
      <c r="AM513" s="30">
        <f t="shared" si="146"/>
        <v>0</v>
      </c>
      <c r="AN513" s="30">
        <f t="shared" si="147"/>
        <v>0</v>
      </c>
      <c r="AO513" s="30">
        <f t="shared" si="148"/>
        <v>0</v>
      </c>
      <c r="AP513" s="30">
        <f t="shared" si="149"/>
        <v>2250000</v>
      </c>
      <c r="AQ513" s="30">
        <f t="shared" si="150"/>
        <v>2122100</v>
      </c>
      <c r="AR513" s="26" t="s">
        <v>79</v>
      </c>
      <c r="AS513" s="26" t="s">
        <v>114</v>
      </c>
      <c r="AT513" s="26" t="s">
        <v>115</v>
      </c>
      <c r="AU513" s="26">
        <v>44562</v>
      </c>
      <c r="AV513" s="26" t="s">
        <v>141</v>
      </c>
      <c r="AW513" s="26" t="s">
        <v>80</v>
      </c>
      <c r="AX513" s="26" t="s">
        <v>82</v>
      </c>
      <c r="AY513" s="26" t="s">
        <v>82</v>
      </c>
      <c r="AZ513" s="26" t="s">
        <v>80</v>
      </c>
      <c r="BA513" s="26" t="s">
        <v>84</v>
      </c>
      <c r="BB513" s="26" t="s">
        <v>85</v>
      </c>
      <c r="BC513" s="26" t="str">
        <f t="shared" si="151"/>
        <v>C</v>
      </c>
      <c r="BD513" s="26" t="str">
        <f t="shared" ca="1" si="152"/>
        <v>53 Th,3 Bln,4 Hr</v>
      </c>
      <c r="BE513" s="29">
        <f t="shared" ca="1" si="153"/>
        <v>53</v>
      </c>
      <c r="BF513" s="29">
        <f t="shared" ca="1" si="154"/>
        <v>3</v>
      </c>
      <c r="BG513" s="29">
        <f t="shared" ca="1" si="155"/>
        <v>4</v>
      </c>
      <c r="BH513" s="26" t="str">
        <f t="shared" ca="1" si="156"/>
        <v>4 Th,1 Bln,23 Hr</v>
      </c>
      <c r="BI513" s="24">
        <f t="shared" ca="1" si="157"/>
        <v>4</v>
      </c>
      <c r="BJ513" s="24">
        <f t="shared" ca="1" si="158"/>
        <v>1</v>
      </c>
      <c r="BK513" s="26" t="str">
        <f t="shared" ca="1" si="159"/>
        <v>4 Th,1 Bln,23 Hr</v>
      </c>
      <c r="BL513" s="4" t="str">
        <f>VLOOKUP(C513,[1]dbase!$C$3:$AW$827,38,FALSE)</f>
        <v>H</v>
      </c>
    </row>
    <row r="514" spans="1:64" x14ac:dyDescent="0.25">
      <c r="A514" s="24">
        <f t="shared" si="140"/>
        <v>511</v>
      </c>
      <c r="B514" s="31" t="s">
        <v>2199</v>
      </c>
      <c r="C514" s="24">
        <v>956323</v>
      </c>
      <c r="D514" s="24" t="s">
        <v>354</v>
      </c>
      <c r="E514" s="26">
        <v>34900</v>
      </c>
      <c r="F514" s="24" t="s">
        <v>65</v>
      </c>
      <c r="G514" s="24" t="s">
        <v>66</v>
      </c>
      <c r="H514" s="24" t="s">
        <v>228</v>
      </c>
      <c r="I514" s="24"/>
      <c r="J514" s="27"/>
      <c r="K514" s="24"/>
      <c r="L514" s="24"/>
      <c r="M514" s="24" t="s">
        <v>109</v>
      </c>
      <c r="N514" s="24" t="s">
        <v>71</v>
      </c>
      <c r="O514" s="24"/>
      <c r="P514" s="24" t="s">
        <v>80</v>
      </c>
      <c r="Q514" s="26">
        <v>43877</v>
      </c>
      <c r="R514" s="26">
        <v>44243</v>
      </c>
      <c r="S514" s="26" t="s">
        <v>90</v>
      </c>
      <c r="T514" s="28" t="s">
        <v>2200</v>
      </c>
      <c r="U514" s="28" t="s">
        <v>2200</v>
      </c>
      <c r="V514" s="26" t="s">
        <v>80</v>
      </c>
      <c r="W514" s="28" t="s">
        <v>249</v>
      </c>
      <c r="X514" s="28" t="s">
        <v>195</v>
      </c>
      <c r="Y514" s="26" t="s">
        <v>78</v>
      </c>
      <c r="Z514" s="29">
        <v>6</v>
      </c>
      <c r="AA514" s="29">
        <v>1</v>
      </c>
      <c r="AB514" s="26">
        <v>44424</v>
      </c>
      <c r="AC514" s="30">
        <v>4500000</v>
      </c>
      <c r="AD514" s="30">
        <v>500000</v>
      </c>
      <c r="AE514" s="30">
        <v>-116900</v>
      </c>
      <c r="AF514" s="30">
        <v>152000</v>
      </c>
      <c r="AG514" s="30">
        <f t="shared" si="141"/>
        <v>35100</v>
      </c>
      <c r="AH514" s="30">
        <v>0</v>
      </c>
      <c r="AI514" s="30">
        <f t="shared" si="142"/>
        <v>5035100</v>
      </c>
      <c r="AJ514" s="30">
        <f t="shared" si="143"/>
        <v>3375000</v>
      </c>
      <c r="AK514" s="30">
        <f t="shared" si="144"/>
        <v>375000</v>
      </c>
      <c r="AL514" s="30">
        <f t="shared" si="145"/>
        <v>-116900</v>
      </c>
      <c r="AM514" s="30">
        <f t="shared" si="146"/>
        <v>152000</v>
      </c>
      <c r="AN514" s="30">
        <f t="shared" si="147"/>
        <v>35100</v>
      </c>
      <c r="AO514" s="30">
        <f t="shared" si="148"/>
        <v>0</v>
      </c>
      <c r="AP514" s="30">
        <f t="shared" si="149"/>
        <v>3785100</v>
      </c>
      <c r="AQ514" s="30">
        <f t="shared" si="150"/>
        <v>587000</v>
      </c>
      <c r="AR514" s="26" t="s">
        <v>79</v>
      </c>
      <c r="AS514" s="26" t="s">
        <v>80</v>
      </c>
      <c r="AT514" s="26"/>
      <c r="AU514" s="26">
        <v>44713</v>
      </c>
      <c r="AV514" s="26" t="s">
        <v>196</v>
      </c>
      <c r="AW514" s="26" t="s">
        <v>80</v>
      </c>
      <c r="AX514" s="26" t="s">
        <v>83</v>
      </c>
      <c r="AY514" s="26" t="s">
        <v>82</v>
      </c>
      <c r="AZ514" s="26" t="s">
        <v>197</v>
      </c>
      <c r="BA514" s="26" t="s">
        <v>84</v>
      </c>
      <c r="BB514" s="26" t="s">
        <v>85</v>
      </c>
      <c r="BC514" s="26" t="str">
        <f t="shared" si="151"/>
        <v>C</v>
      </c>
      <c r="BD514" s="26" t="str">
        <f t="shared" ca="1" si="152"/>
        <v>27 Th,4 Bln,4 Hr</v>
      </c>
      <c r="BE514" s="29">
        <f t="shared" ca="1" si="153"/>
        <v>27</v>
      </c>
      <c r="BF514" s="29">
        <f t="shared" ca="1" si="154"/>
        <v>4</v>
      </c>
      <c r="BG514" s="29">
        <f t="shared" ca="1" si="155"/>
        <v>4</v>
      </c>
      <c r="BH514" s="26" t="str">
        <f t="shared" ca="1" si="156"/>
        <v>2 Th,9 Bln,8 Hr</v>
      </c>
      <c r="BI514" s="24">
        <f t="shared" ca="1" si="157"/>
        <v>2</v>
      </c>
      <c r="BJ514" s="24">
        <f t="shared" ca="1" si="158"/>
        <v>9</v>
      </c>
      <c r="BK514" s="26" t="str">
        <f t="shared" ca="1" si="159"/>
        <v>1 Th,9 Bln,8 Hr</v>
      </c>
      <c r="BL514" s="4" t="str">
        <f>VLOOKUP(C514,[1]dbase!$C$3:$AW$827,38,FALSE)</f>
        <v>-</v>
      </c>
    </row>
    <row r="515" spans="1:64" x14ac:dyDescent="0.25">
      <c r="A515" s="24">
        <f t="shared" si="140"/>
        <v>512</v>
      </c>
      <c r="B515" s="31" t="s">
        <v>2201</v>
      </c>
      <c r="C515" s="24">
        <v>906318</v>
      </c>
      <c r="D515" s="24" t="s">
        <v>354</v>
      </c>
      <c r="E515" s="26">
        <v>32902</v>
      </c>
      <c r="F515" s="24" t="s">
        <v>65</v>
      </c>
      <c r="G515" s="24" t="s">
        <v>66</v>
      </c>
      <c r="H515" s="24" t="s">
        <v>88</v>
      </c>
      <c r="I515" s="24"/>
      <c r="J515" s="27"/>
      <c r="K515" s="24"/>
      <c r="L515" s="24"/>
      <c r="M515" s="24" t="s">
        <v>109</v>
      </c>
      <c r="N515" s="24" t="s">
        <v>71</v>
      </c>
      <c r="O515" s="24"/>
      <c r="P515" s="24" t="s">
        <v>80</v>
      </c>
      <c r="Q515" s="26">
        <v>43877</v>
      </c>
      <c r="R515" s="26">
        <v>44243</v>
      </c>
      <c r="S515" s="26" t="s">
        <v>90</v>
      </c>
      <c r="T515" s="28" t="s">
        <v>1032</v>
      </c>
      <c r="U515" s="28" t="s">
        <v>1032</v>
      </c>
      <c r="V515" s="26" t="s">
        <v>80</v>
      </c>
      <c r="W515" s="28" t="s">
        <v>219</v>
      </c>
      <c r="X515" s="28" t="s">
        <v>195</v>
      </c>
      <c r="Y515" s="26" t="s">
        <v>78</v>
      </c>
      <c r="Z515" s="29">
        <v>6</v>
      </c>
      <c r="AA515" s="29">
        <v>1</v>
      </c>
      <c r="AB515" s="26">
        <v>44424</v>
      </c>
      <c r="AC515" s="30">
        <v>4500000</v>
      </c>
      <c r="AD515" s="30">
        <v>500000</v>
      </c>
      <c r="AE515" s="30">
        <v>-116900</v>
      </c>
      <c r="AF515" s="30">
        <v>152000</v>
      </c>
      <c r="AG515" s="30">
        <f t="shared" si="141"/>
        <v>35100</v>
      </c>
      <c r="AH515" s="30">
        <v>0</v>
      </c>
      <c r="AI515" s="30">
        <f t="shared" si="142"/>
        <v>5035100</v>
      </c>
      <c r="AJ515" s="30">
        <f t="shared" si="143"/>
        <v>2250000</v>
      </c>
      <c r="AK515" s="30">
        <f t="shared" si="144"/>
        <v>0</v>
      </c>
      <c r="AL515" s="30">
        <f t="shared" si="145"/>
        <v>0</v>
      </c>
      <c r="AM515" s="30">
        <f t="shared" si="146"/>
        <v>0</v>
      </c>
      <c r="AN515" s="30">
        <f t="shared" si="147"/>
        <v>0</v>
      </c>
      <c r="AO515" s="30">
        <f t="shared" si="148"/>
        <v>0</v>
      </c>
      <c r="AP515" s="30">
        <f t="shared" si="149"/>
        <v>2250000</v>
      </c>
      <c r="AQ515" s="30">
        <f t="shared" si="150"/>
        <v>2122100</v>
      </c>
      <c r="AR515" s="26" t="s">
        <v>79</v>
      </c>
      <c r="AS515" s="32" t="s">
        <v>114</v>
      </c>
      <c r="AT515" s="32" t="s">
        <v>156</v>
      </c>
      <c r="AU515" s="32">
        <v>44743</v>
      </c>
      <c r="AV515" s="26" t="s">
        <v>196</v>
      </c>
      <c r="AW515" s="26" t="s">
        <v>80</v>
      </c>
      <c r="AX515" s="26" t="s">
        <v>82</v>
      </c>
      <c r="AY515" s="26" t="s">
        <v>82</v>
      </c>
      <c r="AZ515" s="26" t="s">
        <v>125</v>
      </c>
      <c r="BA515" s="26" t="s">
        <v>84</v>
      </c>
      <c r="BB515" s="26" t="s">
        <v>85</v>
      </c>
      <c r="BC515" s="26" t="str">
        <f t="shared" si="151"/>
        <v>C</v>
      </c>
      <c r="BD515" s="26" t="str">
        <f t="shared" ca="1" si="152"/>
        <v>32 Th,9 Bln,26 Hr</v>
      </c>
      <c r="BE515" s="29">
        <f t="shared" ca="1" si="153"/>
        <v>32</v>
      </c>
      <c r="BF515" s="29">
        <f t="shared" ca="1" si="154"/>
        <v>9</v>
      </c>
      <c r="BG515" s="29">
        <f t="shared" ca="1" si="155"/>
        <v>26</v>
      </c>
      <c r="BH515" s="26" t="str">
        <f t="shared" ca="1" si="156"/>
        <v>2 Th,9 Bln,8 Hr</v>
      </c>
      <c r="BI515" s="24">
        <f t="shared" ca="1" si="157"/>
        <v>2</v>
      </c>
      <c r="BJ515" s="24">
        <f t="shared" ca="1" si="158"/>
        <v>9</v>
      </c>
      <c r="BK515" s="26" t="str">
        <f t="shared" ca="1" si="159"/>
        <v>1 Th,9 Bln,8 Hr</v>
      </c>
      <c r="BL515" s="4" t="str">
        <f>VLOOKUP(C515,[1]dbase!$C$3:$AW$827,38,FALSE)</f>
        <v>H</v>
      </c>
    </row>
    <row r="516" spans="1:64" x14ac:dyDescent="0.25">
      <c r="A516" s="24">
        <f t="shared" ref="A516:A579" si="160">IF(B516="","",ROW()-3)</f>
        <v>513</v>
      </c>
      <c r="B516" s="33" t="s">
        <v>2202</v>
      </c>
      <c r="C516" s="24">
        <v>925637</v>
      </c>
      <c r="D516" s="24" t="s">
        <v>354</v>
      </c>
      <c r="E516" s="26">
        <v>33719</v>
      </c>
      <c r="F516" s="24" t="s">
        <v>65</v>
      </c>
      <c r="G516" s="24" t="s">
        <v>66</v>
      </c>
      <c r="H516" s="24" t="s">
        <v>67</v>
      </c>
      <c r="I516" s="24" t="s">
        <v>2203</v>
      </c>
      <c r="J516" s="27"/>
      <c r="K516" s="24"/>
      <c r="L516" s="24"/>
      <c r="M516" s="24" t="s">
        <v>307</v>
      </c>
      <c r="N516" s="24" t="s">
        <v>1327</v>
      </c>
      <c r="O516" s="24"/>
      <c r="P516" s="24">
        <v>2014</v>
      </c>
      <c r="Q516" s="26">
        <v>42416</v>
      </c>
      <c r="R516" s="26">
        <v>42614</v>
      </c>
      <c r="S516" s="26" t="s">
        <v>90</v>
      </c>
      <c r="T516" s="28" t="s">
        <v>2204</v>
      </c>
      <c r="U516" s="28" t="s">
        <v>2204</v>
      </c>
      <c r="V516" s="26">
        <v>44760</v>
      </c>
      <c r="W516" s="28" t="s">
        <v>374</v>
      </c>
      <c r="X516" s="28" t="s">
        <v>113</v>
      </c>
      <c r="Y516" s="26" t="s">
        <v>103</v>
      </c>
      <c r="Z516" s="29">
        <v>5</v>
      </c>
      <c r="AA516" s="29">
        <v>4</v>
      </c>
      <c r="AB516" s="26">
        <v>44424</v>
      </c>
      <c r="AC516" s="30">
        <v>6900000</v>
      </c>
      <c r="AD516" s="30">
        <v>766667</v>
      </c>
      <c r="AE516" s="30">
        <v>715183.33333333302</v>
      </c>
      <c r="AF516" s="30">
        <v>0</v>
      </c>
      <c r="AG516" s="30">
        <f t="shared" ref="AG516:AG579" si="161">AE516+AF516</f>
        <v>715183.33333333302</v>
      </c>
      <c r="AH516" s="30">
        <v>0</v>
      </c>
      <c r="AI516" s="30">
        <f t="shared" ref="AI516:AI579" si="162">AC516+AD516+AG516+AH516</f>
        <v>8381850.333333333</v>
      </c>
      <c r="AJ516" s="30">
        <f t="shared" ref="AJ516:AJ579" si="163">IF(AS516="-",AC516*0.75,IF(AS516="H",AC516*0.5))</f>
        <v>5175000</v>
      </c>
      <c r="AK516" s="30">
        <f t="shared" ref="AK516:AK579" si="164">IF(AS516="-",AD516*0.75,0)</f>
        <v>575000.25</v>
      </c>
      <c r="AL516" s="30">
        <f t="shared" ref="AL516:AL579" si="165">IF(AS516="-",AE516*1,0)</f>
        <v>715183.33333333302</v>
      </c>
      <c r="AM516" s="30">
        <f t="shared" ref="AM516:AM579" si="166">IF(AS516="-",AF516*1,0)</f>
        <v>0</v>
      </c>
      <c r="AN516" s="30">
        <f t="shared" ref="AN516:AN579" si="167">AL516+AM516</f>
        <v>715183.33333333302</v>
      </c>
      <c r="AO516" s="30">
        <f t="shared" ref="AO516:AO579" si="168">IF(AS516="-",AH516*0.5,0)</f>
        <v>0</v>
      </c>
      <c r="AP516" s="30">
        <f t="shared" ref="AP516:AP579" si="169">AJ516+AK516+AN516+AO516</f>
        <v>6465183.583333333</v>
      </c>
      <c r="AQ516" s="30">
        <f t="shared" ref="AQ516:AQ579" si="170">IF(AP516&lt;4372100,(4372100-AP516),0)</f>
        <v>0</v>
      </c>
      <c r="AR516" s="26" t="s">
        <v>79</v>
      </c>
      <c r="AS516" s="26" t="s">
        <v>80</v>
      </c>
      <c r="AT516" s="26"/>
      <c r="AU516" s="26" t="s">
        <v>80</v>
      </c>
      <c r="AV516" s="26" t="s">
        <v>116</v>
      </c>
      <c r="AW516" s="26" t="s">
        <v>375</v>
      </c>
      <c r="AX516" s="26" t="s">
        <v>105</v>
      </c>
      <c r="AY516" s="26" t="s">
        <v>83</v>
      </c>
      <c r="AZ516" s="26" t="s">
        <v>80</v>
      </c>
      <c r="BA516" s="26" t="s">
        <v>84</v>
      </c>
      <c r="BB516" s="26" t="s">
        <v>85</v>
      </c>
      <c r="BC516" s="26" t="str">
        <f t="shared" ref="BC516:BC579" si="171">IF($M516="SD","A",IF($M516="SMP","B",IF($M516="SMK","C",IF($M516="D1","C",IF($M516="D2","C",IF($M516="SMA","C",IF($M516="D3","D",IF($M516="D4","E",IF($M516="S1","F",IF($M516="S2","G",""))))))))))</f>
        <v>E</v>
      </c>
      <c r="BD516" s="26" t="str">
        <f t="shared" ref="BD516:BD579" ca="1" si="172">IFERROR(DATEDIF(E516,$BD$3,"Y")&amp;" Th,"&amp;DATEDIF(E516,$BD$3,"YM")&amp;" Bln,"&amp;DATEDIF(E516,$BD$3,"MD")&amp;" Hr","")</f>
        <v>30 Th,6 Bln,30 Hr</v>
      </c>
      <c r="BE516" s="29">
        <f t="shared" ref="BE516:BE579" ca="1" si="173">IFERROR(DATEDIF(E516,$BD$3,"Y"),"")</f>
        <v>30</v>
      </c>
      <c r="BF516" s="29">
        <f t="shared" ref="BF516:BF579" ca="1" si="174">IFERROR(DATEDIF(E516,$BD$3,"YM"),"")</f>
        <v>6</v>
      </c>
      <c r="BG516" s="29">
        <f t="shared" ref="BG516:BG579" ca="1" si="175">IFERROR(DATEDIF(E516,$BD$3,"MD"),"")</f>
        <v>30</v>
      </c>
      <c r="BH516" s="26" t="str">
        <f t="shared" ref="BH516:BH579" ca="1" si="176">IFERROR(DATEDIF(Q516,$BD$3,"Y")&amp;" Th,"&amp;DATEDIF(Q516,$BD$3,"YM")&amp;" Bln,"&amp;DATEDIF(Q516,$BD$3,"MD")&amp;" Hr","")</f>
        <v>6 Th,9 Bln,8 Hr</v>
      </c>
      <c r="BI516" s="24">
        <f t="shared" ref="BI516:BI579" ca="1" si="177">IFERROR(DATEDIF(Q516,$BD$3,"Y"),"")</f>
        <v>6</v>
      </c>
      <c r="BJ516" s="24">
        <f t="shared" ref="BJ516:BJ579" ca="1" si="178">IFERROR(DATEDIF(Q516,$BD$3,"YM"),"")</f>
        <v>9</v>
      </c>
      <c r="BK516" s="26" t="str">
        <f t="shared" ref="BK516:BK579" ca="1" si="179">IFERROR(DATEDIF(R516,$BD$3,"Y")&amp;" Th,"&amp;DATEDIF(R516,$BD$3,"YM")&amp;" Bln,"&amp;DATEDIF(R516,$BD$3,"MD")&amp;" Hr","")</f>
        <v>6 Th,2 Bln,23 Hr</v>
      </c>
      <c r="BL516" s="4" t="str">
        <f>VLOOKUP(C516,[1]dbase!$C$3:$AW$827,38,FALSE)</f>
        <v>-</v>
      </c>
    </row>
    <row r="517" spans="1:64" x14ac:dyDescent="0.25">
      <c r="A517" s="24">
        <f t="shared" si="160"/>
        <v>514</v>
      </c>
      <c r="B517" s="31" t="s">
        <v>2205</v>
      </c>
      <c r="C517" s="24">
        <v>945827</v>
      </c>
      <c r="D517" s="24" t="s">
        <v>1719</v>
      </c>
      <c r="E517" s="26">
        <v>34562</v>
      </c>
      <c r="F517" s="24" t="s">
        <v>65</v>
      </c>
      <c r="G517" s="24" t="s">
        <v>66</v>
      </c>
      <c r="H517" s="24" t="s">
        <v>150</v>
      </c>
      <c r="I517" s="24" t="s">
        <v>2206</v>
      </c>
      <c r="J517" s="27" t="s">
        <v>2207</v>
      </c>
      <c r="K517" s="24"/>
      <c r="L517" s="24" t="s">
        <v>2208</v>
      </c>
      <c r="M517" s="24" t="s">
        <v>70</v>
      </c>
      <c r="N517" s="24" t="s">
        <v>254</v>
      </c>
      <c r="O517" s="24" t="s">
        <v>235</v>
      </c>
      <c r="P517" s="24">
        <v>2017</v>
      </c>
      <c r="Q517" s="26">
        <v>43313</v>
      </c>
      <c r="R517" s="26">
        <v>43525</v>
      </c>
      <c r="S517" s="26" t="s">
        <v>90</v>
      </c>
      <c r="T517" s="28" t="s">
        <v>309</v>
      </c>
      <c r="U517" s="28" t="s">
        <v>309</v>
      </c>
      <c r="V517" s="26" t="s">
        <v>80</v>
      </c>
      <c r="W517" s="28" t="s">
        <v>310</v>
      </c>
      <c r="X517" s="28" t="s">
        <v>311</v>
      </c>
      <c r="Y517" s="26" t="s">
        <v>103</v>
      </c>
      <c r="Z517" s="29">
        <v>5</v>
      </c>
      <c r="AA517" s="29">
        <v>4</v>
      </c>
      <c r="AB517" s="26">
        <v>44424</v>
      </c>
      <c r="AC517" s="30">
        <v>6900000</v>
      </c>
      <c r="AD517" s="30">
        <v>766667</v>
      </c>
      <c r="AE517" s="30">
        <v>715183.33333333302</v>
      </c>
      <c r="AF517" s="30">
        <v>653200</v>
      </c>
      <c r="AG517" s="30">
        <f t="shared" si="161"/>
        <v>1368383.333333333</v>
      </c>
      <c r="AH517" s="30">
        <v>0</v>
      </c>
      <c r="AI517" s="30">
        <f t="shared" si="162"/>
        <v>9035050.3333333321</v>
      </c>
      <c r="AJ517" s="30">
        <f t="shared" si="163"/>
        <v>5175000</v>
      </c>
      <c r="AK517" s="30">
        <f t="shared" si="164"/>
        <v>575000.25</v>
      </c>
      <c r="AL517" s="30">
        <f t="shared" si="165"/>
        <v>715183.33333333302</v>
      </c>
      <c r="AM517" s="30">
        <f t="shared" si="166"/>
        <v>653200</v>
      </c>
      <c r="AN517" s="30">
        <f t="shared" si="167"/>
        <v>1368383.333333333</v>
      </c>
      <c r="AO517" s="30">
        <f t="shared" si="168"/>
        <v>0</v>
      </c>
      <c r="AP517" s="30">
        <f t="shared" si="169"/>
        <v>7118383.583333333</v>
      </c>
      <c r="AQ517" s="30">
        <f t="shared" si="170"/>
        <v>0</v>
      </c>
      <c r="AR517" s="26" t="s">
        <v>79</v>
      </c>
      <c r="AS517" s="26" t="s">
        <v>80</v>
      </c>
      <c r="AT517" s="26"/>
      <c r="AU517" s="26" t="s">
        <v>80</v>
      </c>
      <c r="AV517" s="26" t="s">
        <v>312</v>
      </c>
      <c r="AW517" s="26" t="s">
        <v>80</v>
      </c>
      <c r="AX517" s="26" t="s">
        <v>83</v>
      </c>
      <c r="AY517" s="26" t="s">
        <v>83</v>
      </c>
      <c r="AZ517" s="26" t="s">
        <v>80</v>
      </c>
      <c r="BA517" s="26" t="s">
        <v>84</v>
      </c>
      <c r="BB517" s="26" t="s">
        <v>85</v>
      </c>
      <c r="BC517" s="26" t="str">
        <f t="shared" si="171"/>
        <v>F</v>
      </c>
      <c r="BD517" s="26" t="str">
        <f t="shared" ca="1" si="172"/>
        <v>28 Th,3 Bln,8 Hr</v>
      </c>
      <c r="BE517" s="29">
        <f t="shared" ca="1" si="173"/>
        <v>28</v>
      </c>
      <c r="BF517" s="29">
        <f t="shared" ca="1" si="174"/>
        <v>3</v>
      </c>
      <c r="BG517" s="29">
        <f t="shared" ca="1" si="175"/>
        <v>8</v>
      </c>
      <c r="BH517" s="26" t="str">
        <f t="shared" ca="1" si="176"/>
        <v>4 Th,3 Bln,23 Hr</v>
      </c>
      <c r="BI517" s="24">
        <f t="shared" ca="1" si="177"/>
        <v>4</v>
      </c>
      <c r="BJ517" s="24">
        <f t="shared" ca="1" si="178"/>
        <v>3</v>
      </c>
      <c r="BK517" s="26" t="str">
        <f t="shared" ca="1" si="179"/>
        <v>3 Th,8 Bln,23 Hr</v>
      </c>
      <c r="BL517" s="4" t="str">
        <f>VLOOKUP(C517,[1]dbase!$C$3:$AW$827,38,FALSE)</f>
        <v>-</v>
      </c>
    </row>
    <row r="518" spans="1:64" x14ac:dyDescent="0.25">
      <c r="A518" s="24">
        <f t="shared" si="160"/>
        <v>515</v>
      </c>
      <c r="B518" s="31" t="s">
        <v>2209</v>
      </c>
      <c r="C518" s="24">
        <v>926297</v>
      </c>
      <c r="D518" s="24" t="s">
        <v>354</v>
      </c>
      <c r="E518" s="26">
        <v>33675</v>
      </c>
      <c r="F518" s="24" t="s">
        <v>65</v>
      </c>
      <c r="G518" s="24" t="s">
        <v>66</v>
      </c>
      <c r="H518" s="24" t="s">
        <v>67</v>
      </c>
      <c r="I518" s="24"/>
      <c r="J518" s="27"/>
      <c r="K518" s="24"/>
      <c r="L518" s="24"/>
      <c r="M518" s="24" t="s">
        <v>99</v>
      </c>
      <c r="N518" s="24" t="s">
        <v>100</v>
      </c>
      <c r="O518" s="24"/>
      <c r="P518" s="24" t="s">
        <v>80</v>
      </c>
      <c r="Q518" s="26">
        <v>43877</v>
      </c>
      <c r="R518" s="26">
        <v>44243</v>
      </c>
      <c r="S518" s="26" t="s">
        <v>90</v>
      </c>
      <c r="T518" s="28" t="s">
        <v>241</v>
      </c>
      <c r="U518" s="28" t="s">
        <v>241</v>
      </c>
      <c r="V518" s="26" t="s">
        <v>80</v>
      </c>
      <c r="W518" s="28" t="s">
        <v>242</v>
      </c>
      <c r="X518" s="28" t="s">
        <v>113</v>
      </c>
      <c r="Y518" s="26" t="s">
        <v>78</v>
      </c>
      <c r="Z518" s="29">
        <v>6</v>
      </c>
      <c r="AA518" s="29">
        <v>1</v>
      </c>
      <c r="AB518" s="26">
        <v>44424</v>
      </c>
      <c r="AC518" s="30">
        <v>4500000</v>
      </c>
      <c r="AD518" s="30">
        <v>500000</v>
      </c>
      <c r="AE518" s="30">
        <v>-116900</v>
      </c>
      <c r="AF518" s="30">
        <v>152000</v>
      </c>
      <c r="AG518" s="30">
        <f t="shared" si="161"/>
        <v>35100</v>
      </c>
      <c r="AH518" s="30">
        <v>0</v>
      </c>
      <c r="AI518" s="30">
        <f t="shared" si="162"/>
        <v>5035100</v>
      </c>
      <c r="AJ518" s="30">
        <f t="shared" si="163"/>
        <v>3375000</v>
      </c>
      <c r="AK518" s="30">
        <f t="shared" si="164"/>
        <v>375000</v>
      </c>
      <c r="AL518" s="30">
        <f t="shared" si="165"/>
        <v>-116900</v>
      </c>
      <c r="AM518" s="30">
        <f t="shared" si="166"/>
        <v>152000</v>
      </c>
      <c r="AN518" s="30">
        <f t="shared" si="167"/>
        <v>35100</v>
      </c>
      <c r="AO518" s="30">
        <f t="shared" si="168"/>
        <v>0</v>
      </c>
      <c r="AP518" s="30">
        <f t="shared" si="169"/>
        <v>3785100</v>
      </c>
      <c r="AQ518" s="30">
        <f t="shared" si="170"/>
        <v>587000</v>
      </c>
      <c r="AR518" s="26" t="s">
        <v>79</v>
      </c>
      <c r="AS518" s="26" t="s">
        <v>80</v>
      </c>
      <c r="AT518" s="26"/>
      <c r="AU518" s="26" t="s">
        <v>80</v>
      </c>
      <c r="AV518" s="26" t="s">
        <v>116</v>
      </c>
      <c r="AW518" s="26" t="s">
        <v>210</v>
      </c>
      <c r="AX518" s="26" t="s">
        <v>83</v>
      </c>
      <c r="AY518" s="26" t="s">
        <v>83</v>
      </c>
      <c r="AZ518" s="26" t="s">
        <v>80</v>
      </c>
      <c r="BA518" s="26" t="s">
        <v>84</v>
      </c>
      <c r="BB518" s="26" t="s">
        <v>106</v>
      </c>
      <c r="BC518" s="26" t="str">
        <f t="shared" si="171"/>
        <v>C</v>
      </c>
      <c r="BD518" s="26" t="str">
        <f t="shared" ca="1" si="172"/>
        <v>30 Th,8 Bln,12 Hr</v>
      </c>
      <c r="BE518" s="29">
        <f t="shared" ca="1" si="173"/>
        <v>30</v>
      </c>
      <c r="BF518" s="29">
        <f t="shared" ca="1" si="174"/>
        <v>8</v>
      </c>
      <c r="BG518" s="29">
        <f t="shared" ca="1" si="175"/>
        <v>12</v>
      </c>
      <c r="BH518" s="26" t="str">
        <f t="shared" ca="1" si="176"/>
        <v>2 Th,9 Bln,8 Hr</v>
      </c>
      <c r="BI518" s="24">
        <f t="shared" ca="1" si="177"/>
        <v>2</v>
      </c>
      <c r="BJ518" s="24">
        <f t="shared" ca="1" si="178"/>
        <v>9</v>
      </c>
      <c r="BK518" s="26" t="str">
        <f t="shared" ca="1" si="179"/>
        <v>1 Th,9 Bln,8 Hr</v>
      </c>
      <c r="BL518" s="4" t="str">
        <f>VLOOKUP(C518,[1]dbase!$C$3:$AW$827,38,FALSE)</f>
        <v>-</v>
      </c>
    </row>
    <row r="519" spans="1:64" x14ac:dyDescent="0.25">
      <c r="A519" s="24">
        <f t="shared" si="160"/>
        <v>516</v>
      </c>
      <c r="B519" s="31" t="s">
        <v>2210</v>
      </c>
      <c r="C519" s="24">
        <v>865984</v>
      </c>
      <c r="D519" s="24" t="s">
        <v>174</v>
      </c>
      <c r="E519" s="26">
        <v>31632</v>
      </c>
      <c r="F519" s="24" t="s">
        <v>65</v>
      </c>
      <c r="G519" s="24" t="s">
        <v>66</v>
      </c>
      <c r="H519" s="24" t="s">
        <v>67</v>
      </c>
      <c r="I519" s="24" t="s">
        <v>2211</v>
      </c>
      <c r="J519" s="27" t="s">
        <v>2212</v>
      </c>
      <c r="K519" s="24"/>
      <c r="L519" s="24"/>
      <c r="M519" s="24" t="s">
        <v>109</v>
      </c>
      <c r="N519" s="24" t="s">
        <v>80</v>
      </c>
      <c r="O519" s="24"/>
      <c r="P519" s="24" t="s">
        <v>80</v>
      </c>
      <c r="Q519" s="26">
        <v>43374</v>
      </c>
      <c r="R519" s="26">
        <v>43374</v>
      </c>
      <c r="S519" s="26" t="s">
        <v>90</v>
      </c>
      <c r="T519" s="28" t="s">
        <v>289</v>
      </c>
      <c r="U519" s="28" t="s">
        <v>289</v>
      </c>
      <c r="V519" s="26">
        <v>44105</v>
      </c>
      <c r="W519" s="28" t="s">
        <v>139</v>
      </c>
      <c r="X519" s="28" t="s">
        <v>140</v>
      </c>
      <c r="Y519" s="26" t="s">
        <v>78</v>
      </c>
      <c r="Z519" s="29">
        <v>6</v>
      </c>
      <c r="AA519" s="29">
        <v>1</v>
      </c>
      <c r="AB519" s="26">
        <v>44424</v>
      </c>
      <c r="AC519" s="30">
        <v>4500000</v>
      </c>
      <c r="AD519" s="30">
        <v>500000</v>
      </c>
      <c r="AE519" s="30">
        <v>0</v>
      </c>
      <c r="AF519" s="30">
        <v>253100</v>
      </c>
      <c r="AG519" s="30">
        <f t="shared" si="161"/>
        <v>253100</v>
      </c>
      <c r="AH519" s="30">
        <v>0</v>
      </c>
      <c r="AI519" s="30">
        <f t="shared" si="162"/>
        <v>5253100</v>
      </c>
      <c r="AJ519" s="30">
        <f t="shared" si="163"/>
        <v>3375000</v>
      </c>
      <c r="AK519" s="30">
        <f t="shared" si="164"/>
        <v>375000</v>
      </c>
      <c r="AL519" s="30">
        <f t="shared" si="165"/>
        <v>0</v>
      </c>
      <c r="AM519" s="30">
        <f t="shared" si="166"/>
        <v>253100</v>
      </c>
      <c r="AN519" s="30">
        <f t="shared" si="167"/>
        <v>253100</v>
      </c>
      <c r="AO519" s="30">
        <f t="shared" si="168"/>
        <v>0</v>
      </c>
      <c r="AP519" s="30">
        <f t="shared" si="169"/>
        <v>4003100</v>
      </c>
      <c r="AQ519" s="30">
        <f t="shared" si="170"/>
        <v>369000</v>
      </c>
      <c r="AR519" s="26" t="s">
        <v>79</v>
      </c>
      <c r="AS519" s="26" t="s">
        <v>80</v>
      </c>
      <c r="AT519" s="26"/>
      <c r="AU519" s="26" t="s">
        <v>80</v>
      </c>
      <c r="AV519" s="26" t="s">
        <v>141</v>
      </c>
      <c r="AW519" s="26" t="s">
        <v>80</v>
      </c>
      <c r="AX519" s="26" t="s">
        <v>82</v>
      </c>
      <c r="AY519" s="26" t="s">
        <v>82</v>
      </c>
      <c r="AZ519" s="26" t="s">
        <v>80</v>
      </c>
      <c r="BA519" s="26" t="s">
        <v>84</v>
      </c>
      <c r="BB519" s="26" t="s">
        <v>85</v>
      </c>
      <c r="BC519" s="26" t="str">
        <f t="shared" si="171"/>
        <v>C</v>
      </c>
      <c r="BD519" s="26" t="str">
        <f t="shared" ca="1" si="172"/>
        <v>36 Th,3 Bln,16 Hr</v>
      </c>
      <c r="BE519" s="29">
        <f t="shared" ca="1" si="173"/>
        <v>36</v>
      </c>
      <c r="BF519" s="29">
        <f t="shared" ca="1" si="174"/>
        <v>3</v>
      </c>
      <c r="BG519" s="29">
        <f t="shared" ca="1" si="175"/>
        <v>16</v>
      </c>
      <c r="BH519" s="26" t="str">
        <f t="shared" ca="1" si="176"/>
        <v>4 Th,1 Bln,23 Hr</v>
      </c>
      <c r="BI519" s="24">
        <f t="shared" ca="1" si="177"/>
        <v>4</v>
      </c>
      <c r="BJ519" s="24">
        <f t="shared" ca="1" si="178"/>
        <v>1</v>
      </c>
      <c r="BK519" s="26" t="str">
        <f t="shared" ca="1" si="179"/>
        <v>4 Th,1 Bln,23 Hr</v>
      </c>
      <c r="BL519" s="4" t="str">
        <f>VLOOKUP(C519,[1]dbase!$C$3:$AW$827,38,FALSE)</f>
        <v>-</v>
      </c>
    </row>
    <row r="520" spans="1:64" x14ac:dyDescent="0.25">
      <c r="A520" s="24">
        <f t="shared" si="160"/>
        <v>517</v>
      </c>
      <c r="B520" s="31" t="s">
        <v>2213</v>
      </c>
      <c r="C520" s="24">
        <v>956314</v>
      </c>
      <c r="D520" s="24" t="s">
        <v>239</v>
      </c>
      <c r="E520" s="26">
        <v>34836</v>
      </c>
      <c r="F520" s="24" t="s">
        <v>65</v>
      </c>
      <c r="G520" s="24" t="s">
        <v>66</v>
      </c>
      <c r="H520" s="24" t="s">
        <v>228</v>
      </c>
      <c r="I520" s="24"/>
      <c r="J520" s="27"/>
      <c r="K520" s="24"/>
      <c r="L520" s="24"/>
      <c r="M520" s="24" t="s">
        <v>109</v>
      </c>
      <c r="N520" s="24" t="s">
        <v>71</v>
      </c>
      <c r="O520" s="24"/>
      <c r="P520" s="24" t="s">
        <v>80</v>
      </c>
      <c r="Q520" s="26">
        <v>43877</v>
      </c>
      <c r="R520" s="26">
        <v>44243</v>
      </c>
      <c r="S520" s="26" t="s">
        <v>90</v>
      </c>
      <c r="T520" s="28" t="s">
        <v>2214</v>
      </c>
      <c r="U520" s="28" t="s">
        <v>2214</v>
      </c>
      <c r="V520" s="26" t="s">
        <v>80</v>
      </c>
      <c r="W520" s="28" t="s">
        <v>249</v>
      </c>
      <c r="X520" s="28" t="s">
        <v>123</v>
      </c>
      <c r="Y520" s="26" t="s">
        <v>78</v>
      </c>
      <c r="Z520" s="29">
        <v>6</v>
      </c>
      <c r="AA520" s="29">
        <v>1</v>
      </c>
      <c r="AB520" s="26">
        <v>44424</v>
      </c>
      <c r="AC520" s="30">
        <v>4500000</v>
      </c>
      <c r="AD520" s="30">
        <v>500000</v>
      </c>
      <c r="AE520" s="30">
        <v>-116900</v>
      </c>
      <c r="AF520" s="30">
        <v>152000</v>
      </c>
      <c r="AG520" s="30">
        <f t="shared" si="161"/>
        <v>35100</v>
      </c>
      <c r="AH520" s="30">
        <v>0</v>
      </c>
      <c r="AI520" s="30">
        <f t="shared" si="162"/>
        <v>5035100</v>
      </c>
      <c r="AJ520" s="30">
        <f t="shared" si="163"/>
        <v>3375000</v>
      </c>
      <c r="AK520" s="30">
        <f t="shared" si="164"/>
        <v>375000</v>
      </c>
      <c r="AL520" s="30">
        <f t="shared" si="165"/>
        <v>-116900</v>
      </c>
      <c r="AM520" s="30">
        <f t="shared" si="166"/>
        <v>152000</v>
      </c>
      <c r="AN520" s="30">
        <f t="shared" si="167"/>
        <v>35100</v>
      </c>
      <c r="AO520" s="30">
        <f t="shared" si="168"/>
        <v>0</v>
      </c>
      <c r="AP520" s="30">
        <f t="shared" si="169"/>
        <v>3785100</v>
      </c>
      <c r="AQ520" s="30">
        <f t="shared" si="170"/>
        <v>587000</v>
      </c>
      <c r="AR520" s="26" t="s">
        <v>79</v>
      </c>
      <c r="AS520" s="26" t="s">
        <v>80</v>
      </c>
      <c r="AT520" s="26"/>
      <c r="AU520" s="26" t="s">
        <v>80</v>
      </c>
      <c r="AV520" s="26" t="s">
        <v>124</v>
      </c>
      <c r="AW520" s="26" t="s">
        <v>80</v>
      </c>
      <c r="AX520" s="26" t="s">
        <v>83</v>
      </c>
      <c r="AY520" s="26" t="s">
        <v>82</v>
      </c>
      <c r="AZ520" s="26" t="s">
        <v>197</v>
      </c>
      <c r="BA520" s="26" t="s">
        <v>84</v>
      </c>
      <c r="BB520" s="26" t="s">
        <v>85</v>
      </c>
      <c r="BC520" s="26" t="str">
        <f t="shared" si="171"/>
        <v>C</v>
      </c>
      <c r="BD520" s="26" t="str">
        <f t="shared" ca="1" si="172"/>
        <v>27 Th,6 Bln,7 Hr</v>
      </c>
      <c r="BE520" s="29">
        <f t="shared" ca="1" si="173"/>
        <v>27</v>
      </c>
      <c r="BF520" s="29">
        <f t="shared" ca="1" si="174"/>
        <v>6</v>
      </c>
      <c r="BG520" s="29">
        <f t="shared" ca="1" si="175"/>
        <v>7</v>
      </c>
      <c r="BH520" s="26" t="str">
        <f t="shared" ca="1" si="176"/>
        <v>2 Th,9 Bln,8 Hr</v>
      </c>
      <c r="BI520" s="24">
        <f t="shared" ca="1" si="177"/>
        <v>2</v>
      </c>
      <c r="BJ520" s="24">
        <f t="shared" ca="1" si="178"/>
        <v>9</v>
      </c>
      <c r="BK520" s="26" t="str">
        <f t="shared" ca="1" si="179"/>
        <v>1 Th,9 Bln,8 Hr</v>
      </c>
      <c r="BL520" s="4" t="str">
        <f>VLOOKUP(C520,[1]dbase!$C$3:$AW$827,38,FALSE)</f>
        <v>-</v>
      </c>
    </row>
    <row r="521" spans="1:64" x14ac:dyDescent="0.25">
      <c r="A521" s="24">
        <f t="shared" si="160"/>
        <v>518</v>
      </c>
      <c r="B521" s="31" t="s">
        <v>2215</v>
      </c>
      <c r="C521" s="24">
        <v>886169</v>
      </c>
      <c r="D521" s="24" t="s">
        <v>174</v>
      </c>
      <c r="E521" s="26">
        <v>32246</v>
      </c>
      <c r="F521" s="24" t="s">
        <v>65</v>
      </c>
      <c r="G521" s="24" t="s">
        <v>66</v>
      </c>
      <c r="H521" s="24" t="s">
        <v>67</v>
      </c>
      <c r="I521" s="24" t="s">
        <v>2216</v>
      </c>
      <c r="J521" s="27" t="s">
        <v>2217</v>
      </c>
      <c r="K521" s="24"/>
      <c r="L521" s="24"/>
      <c r="M521" s="24" t="s">
        <v>136</v>
      </c>
      <c r="N521" s="24" t="s">
        <v>137</v>
      </c>
      <c r="O521" s="24"/>
      <c r="P521" s="24" t="s">
        <v>80</v>
      </c>
      <c r="Q521" s="26">
        <v>43374</v>
      </c>
      <c r="R521" s="26">
        <v>43374</v>
      </c>
      <c r="S521" s="26" t="s">
        <v>90</v>
      </c>
      <c r="T521" s="28" t="s">
        <v>2218</v>
      </c>
      <c r="U521" s="28" t="s">
        <v>2218</v>
      </c>
      <c r="V521" s="26">
        <v>44105</v>
      </c>
      <c r="W521" s="28" t="s">
        <v>434</v>
      </c>
      <c r="X521" s="28" t="s">
        <v>207</v>
      </c>
      <c r="Y521" s="26" t="s">
        <v>78</v>
      </c>
      <c r="Z521" s="29">
        <v>6</v>
      </c>
      <c r="AA521" s="29">
        <v>3</v>
      </c>
      <c r="AB521" s="26">
        <v>44424</v>
      </c>
      <c r="AC521" s="30">
        <v>5900000</v>
      </c>
      <c r="AD521" s="30">
        <v>655556</v>
      </c>
      <c r="AE521" s="30">
        <v>0</v>
      </c>
      <c r="AF521" s="30">
        <v>1191480.2777777771</v>
      </c>
      <c r="AG521" s="30">
        <f t="shared" si="161"/>
        <v>1191480.2777777771</v>
      </c>
      <c r="AH521" s="30">
        <v>0</v>
      </c>
      <c r="AI521" s="30">
        <f t="shared" si="162"/>
        <v>7747036.2777777771</v>
      </c>
      <c r="AJ521" s="30">
        <f t="shared" si="163"/>
        <v>4425000</v>
      </c>
      <c r="AK521" s="30">
        <f t="shared" si="164"/>
        <v>491667</v>
      </c>
      <c r="AL521" s="30">
        <f t="shared" si="165"/>
        <v>0</v>
      </c>
      <c r="AM521" s="30">
        <f t="shared" si="166"/>
        <v>1191480.2777777771</v>
      </c>
      <c r="AN521" s="30">
        <f t="shared" si="167"/>
        <v>1191480.2777777771</v>
      </c>
      <c r="AO521" s="30">
        <f t="shared" si="168"/>
        <v>0</v>
      </c>
      <c r="AP521" s="30">
        <f t="shared" si="169"/>
        <v>6108147.2777777771</v>
      </c>
      <c r="AQ521" s="30">
        <f t="shared" si="170"/>
        <v>0</v>
      </c>
      <c r="AR521" s="26" t="s">
        <v>79</v>
      </c>
      <c r="AS521" s="26" t="s">
        <v>80</v>
      </c>
      <c r="AT521" s="26"/>
      <c r="AU521" s="26">
        <v>44652</v>
      </c>
      <c r="AV521" s="26" t="s">
        <v>209</v>
      </c>
      <c r="AW521" s="26" t="s">
        <v>210</v>
      </c>
      <c r="AX521" s="26" t="s">
        <v>83</v>
      </c>
      <c r="AY521" s="26" t="s">
        <v>83</v>
      </c>
      <c r="AZ521" s="26" t="s">
        <v>80</v>
      </c>
      <c r="BA521" s="26" t="s">
        <v>84</v>
      </c>
      <c r="BB521" s="26" t="s">
        <v>85</v>
      </c>
      <c r="BC521" s="26" t="str">
        <f t="shared" si="171"/>
        <v>D</v>
      </c>
      <c r="BD521" s="26" t="str">
        <f t="shared" ca="1" si="172"/>
        <v>34 Th,7 Bln,11 Hr</v>
      </c>
      <c r="BE521" s="29">
        <f t="shared" ca="1" si="173"/>
        <v>34</v>
      </c>
      <c r="BF521" s="29">
        <f t="shared" ca="1" si="174"/>
        <v>7</v>
      </c>
      <c r="BG521" s="29">
        <f t="shared" ca="1" si="175"/>
        <v>11</v>
      </c>
      <c r="BH521" s="26" t="str">
        <f t="shared" ca="1" si="176"/>
        <v>4 Th,1 Bln,23 Hr</v>
      </c>
      <c r="BI521" s="24">
        <f t="shared" ca="1" si="177"/>
        <v>4</v>
      </c>
      <c r="BJ521" s="24">
        <f t="shared" ca="1" si="178"/>
        <v>1</v>
      </c>
      <c r="BK521" s="26" t="str">
        <f t="shared" ca="1" si="179"/>
        <v>4 Th,1 Bln,23 Hr</v>
      </c>
      <c r="BL521" s="4" t="str">
        <f>VLOOKUP(C521,[1]dbase!$C$3:$AW$827,38,FALSE)</f>
        <v>-</v>
      </c>
    </row>
    <row r="522" spans="1:64" x14ac:dyDescent="0.25">
      <c r="A522" s="24">
        <f t="shared" si="160"/>
        <v>519</v>
      </c>
      <c r="B522" s="31" t="s">
        <v>2219</v>
      </c>
      <c r="C522" s="24">
        <v>935726</v>
      </c>
      <c r="D522" s="24" t="s">
        <v>127</v>
      </c>
      <c r="E522" s="26">
        <v>34274</v>
      </c>
      <c r="F522" s="24" t="s">
        <v>65</v>
      </c>
      <c r="G522" s="24" t="s">
        <v>66</v>
      </c>
      <c r="H522" s="24" t="s">
        <v>228</v>
      </c>
      <c r="I522" s="24" t="s">
        <v>2220</v>
      </c>
      <c r="J522" s="27"/>
      <c r="K522" s="24"/>
      <c r="L522" s="24" t="s">
        <v>2221</v>
      </c>
      <c r="M522" s="24" t="s">
        <v>70</v>
      </c>
      <c r="N522" s="24" t="s">
        <v>71</v>
      </c>
      <c r="O522" s="24" t="s">
        <v>315</v>
      </c>
      <c r="P522" s="24">
        <v>2016</v>
      </c>
      <c r="Q522" s="26">
        <v>42888</v>
      </c>
      <c r="R522" s="26">
        <v>43116</v>
      </c>
      <c r="S522" s="26" t="s">
        <v>90</v>
      </c>
      <c r="T522" s="28" t="s">
        <v>670</v>
      </c>
      <c r="U522" s="28" t="s">
        <v>670</v>
      </c>
      <c r="V522" s="26" t="s">
        <v>80</v>
      </c>
      <c r="W522" s="28" t="s">
        <v>242</v>
      </c>
      <c r="X522" s="28" t="s">
        <v>113</v>
      </c>
      <c r="Y522" s="26" t="s">
        <v>78</v>
      </c>
      <c r="Z522" s="29">
        <v>5</v>
      </c>
      <c r="AA522" s="29">
        <v>4</v>
      </c>
      <c r="AB522" s="26">
        <v>44424</v>
      </c>
      <c r="AC522" s="30">
        <v>6900000</v>
      </c>
      <c r="AD522" s="30">
        <v>766667</v>
      </c>
      <c r="AE522" s="30">
        <v>442183.33333333302</v>
      </c>
      <c r="AF522" s="30">
        <v>653200</v>
      </c>
      <c r="AG522" s="30">
        <f t="shared" si="161"/>
        <v>1095383.333333333</v>
      </c>
      <c r="AH522" s="30">
        <v>0</v>
      </c>
      <c r="AI522" s="30">
        <f t="shared" si="162"/>
        <v>8762050.3333333321</v>
      </c>
      <c r="AJ522" s="30">
        <f t="shared" si="163"/>
        <v>3450000</v>
      </c>
      <c r="AK522" s="30">
        <f t="shared" si="164"/>
        <v>0</v>
      </c>
      <c r="AL522" s="30">
        <f t="shared" si="165"/>
        <v>0</v>
      </c>
      <c r="AM522" s="30">
        <f t="shared" si="166"/>
        <v>0</v>
      </c>
      <c r="AN522" s="30">
        <f t="shared" si="167"/>
        <v>0</v>
      </c>
      <c r="AO522" s="30">
        <f t="shared" si="168"/>
        <v>0</v>
      </c>
      <c r="AP522" s="30">
        <f t="shared" si="169"/>
        <v>3450000</v>
      </c>
      <c r="AQ522" s="30">
        <f t="shared" si="170"/>
        <v>922100</v>
      </c>
      <c r="AR522" s="26" t="s">
        <v>79</v>
      </c>
      <c r="AS522" s="32" t="s">
        <v>114</v>
      </c>
      <c r="AT522" s="32" t="s">
        <v>156</v>
      </c>
      <c r="AU522" s="32">
        <v>44743</v>
      </c>
      <c r="AV522" s="26" t="s">
        <v>116</v>
      </c>
      <c r="AW522" s="26" t="s">
        <v>210</v>
      </c>
      <c r="AX522" s="26" t="s">
        <v>83</v>
      </c>
      <c r="AY522" s="26" t="s">
        <v>83</v>
      </c>
      <c r="AZ522" s="26" t="s">
        <v>80</v>
      </c>
      <c r="BA522" s="26" t="s">
        <v>84</v>
      </c>
      <c r="BB522" s="26" t="s">
        <v>85</v>
      </c>
      <c r="BC522" s="26" t="str">
        <f t="shared" si="171"/>
        <v>F</v>
      </c>
      <c r="BD522" s="26" t="str">
        <f t="shared" ca="1" si="172"/>
        <v>29 Th,0 Bln,23 Hr</v>
      </c>
      <c r="BE522" s="29">
        <f t="shared" ca="1" si="173"/>
        <v>29</v>
      </c>
      <c r="BF522" s="29">
        <f t="shared" ca="1" si="174"/>
        <v>0</v>
      </c>
      <c r="BG522" s="29">
        <f t="shared" ca="1" si="175"/>
        <v>23</v>
      </c>
      <c r="BH522" s="26" t="str">
        <f t="shared" ca="1" si="176"/>
        <v>5 Th,5 Bln,22 Hr</v>
      </c>
      <c r="BI522" s="24">
        <f t="shared" ca="1" si="177"/>
        <v>5</v>
      </c>
      <c r="BJ522" s="24">
        <f t="shared" ca="1" si="178"/>
        <v>5</v>
      </c>
      <c r="BK522" s="26" t="str">
        <f t="shared" ca="1" si="179"/>
        <v>4 Th,10 Bln,8 Hr</v>
      </c>
      <c r="BL522" s="4" t="str">
        <f>VLOOKUP(C522,[1]dbase!$C$3:$AW$827,38,FALSE)</f>
        <v>H</v>
      </c>
    </row>
    <row r="523" spans="1:64" x14ac:dyDescent="0.25">
      <c r="A523" s="24">
        <f t="shared" si="160"/>
        <v>520</v>
      </c>
      <c r="B523" s="31" t="s">
        <v>2222</v>
      </c>
      <c r="C523" s="24">
        <v>836215</v>
      </c>
      <c r="D523" s="24" t="s">
        <v>174</v>
      </c>
      <c r="E523" s="26">
        <v>30402</v>
      </c>
      <c r="F523" s="24" t="s">
        <v>65</v>
      </c>
      <c r="G523" s="24" t="s">
        <v>66</v>
      </c>
      <c r="H523" s="24" t="s">
        <v>67</v>
      </c>
      <c r="I523" s="24" t="s">
        <v>2223</v>
      </c>
      <c r="J523" s="27" t="s">
        <v>2224</v>
      </c>
      <c r="K523" s="24"/>
      <c r="L523" s="24"/>
      <c r="M523" s="24" t="s">
        <v>109</v>
      </c>
      <c r="N523" s="24" t="s">
        <v>1825</v>
      </c>
      <c r="O523" s="24"/>
      <c r="P523" s="24" t="s">
        <v>80</v>
      </c>
      <c r="Q523" s="26">
        <v>43374</v>
      </c>
      <c r="R523" s="26">
        <v>43374</v>
      </c>
      <c r="S523" s="26" t="s">
        <v>90</v>
      </c>
      <c r="T523" s="28" t="s">
        <v>1578</v>
      </c>
      <c r="U523" s="28" t="s">
        <v>1578</v>
      </c>
      <c r="V523" s="26">
        <v>44105</v>
      </c>
      <c r="W523" s="28" t="s">
        <v>303</v>
      </c>
      <c r="X523" s="28" t="s">
        <v>140</v>
      </c>
      <c r="Y523" s="26" t="s">
        <v>78</v>
      </c>
      <c r="Z523" s="29">
        <v>6</v>
      </c>
      <c r="AA523" s="29">
        <v>1</v>
      </c>
      <c r="AB523" s="26">
        <v>44424</v>
      </c>
      <c r="AC523" s="30">
        <v>4500000</v>
      </c>
      <c r="AD523" s="30">
        <v>500000</v>
      </c>
      <c r="AE523" s="30">
        <v>0</v>
      </c>
      <c r="AF523" s="30">
        <v>800706.25</v>
      </c>
      <c r="AG523" s="30">
        <f t="shared" si="161"/>
        <v>800706.25</v>
      </c>
      <c r="AH523" s="30">
        <v>0</v>
      </c>
      <c r="AI523" s="30">
        <f t="shared" si="162"/>
        <v>5800706.25</v>
      </c>
      <c r="AJ523" s="30">
        <f t="shared" si="163"/>
        <v>3375000</v>
      </c>
      <c r="AK523" s="30">
        <f t="shared" si="164"/>
        <v>375000</v>
      </c>
      <c r="AL523" s="30">
        <f t="shared" si="165"/>
        <v>0</v>
      </c>
      <c r="AM523" s="30">
        <f t="shared" si="166"/>
        <v>800706.25</v>
      </c>
      <c r="AN523" s="30">
        <f t="shared" si="167"/>
        <v>800706.25</v>
      </c>
      <c r="AO523" s="30">
        <f t="shared" si="168"/>
        <v>0</v>
      </c>
      <c r="AP523" s="30">
        <f t="shared" si="169"/>
        <v>4550706.25</v>
      </c>
      <c r="AQ523" s="30">
        <f t="shared" si="170"/>
        <v>0</v>
      </c>
      <c r="AR523" s="26" t="s">
        <v>79</v>
      </c>
      <c r="AS523" s="26" t="s">
        <v>80</v>
      </c>
      <c r="AT523" s="26"/>
      <c r="AU523" s="26" t="s">
        <v>80</v>
      </c>
      <c r="AV523" s="26" t="s">
        <v>141</v>
      </c>
      <c r="AW523" s="26" t="s">
        <v>80</v>
      </c>
      <c r="AX523" s="26" t="s">
        <v>83</v>
      </c>
      <c r="AY523" s="26" t="s">
        <v>82</v>
      </c>
      <c r="AZ523" s="26" t="s">
        <v>80</v>
      </c>
      <c r="BA523" s="26" t="s">
        <v>84</v>
      </c>
      <c r="BB523" s="26" t="s">
        <v>85</v>
      </c>
      <c r="BC523" s="26" t="str">
        <f t="shared" si="171"/>
        <v>C</v>
      </c>
      <c r="BD523" s="26" t="str">
        <f t="shared" ca="1" si="172"/>
        <v>39 Th,7 Bln,28 Hr</v>
      </c>
      <c r="BE523" s="29">
        <f t="shared" ca="1" si="173"/>
        <v>39</v>
      </c>
      <c r="BF523" s="29">
        <f t="shared" ca="1" si="174"/>
        <v>7</v>
      </c>
      <c r="BG523" s="29">
        <f t="shared" ca="1" si="175"/>
        <v>28</v>
      </c>
      <c r="BH523" s="26" t="str">
        <f t="shared" ca="1" si="176"/>
        <v>4 Th,1 Bln,23 Hr</v>
      </c>
      <c r="BI523" s="24">
        <f t="shared" ca="1" si="177"/>
        <v>4</v>
      </c>
      <c r="BJ523" s="24">
        <f t="shared" ca="1" si="178"/>
        <v>1</v>
      </c>
      <c r="BK523" s="26" t="str">
        <f t="shared" ca="1" si="179"/>
        <v>4 Th,1 Bln,23 Hr</v>
      </c>
      <c r="BL523" s="4" t="str">
        <f>VLOOKUP(C523,[1]dbase!$C$3:$AW$827,38,FALSE)</f>
        <v>-</v>
      </c>
    </row>
    <row r="524" spans="1:64" x14ac:dyDescent="0.25">
      <c r="A524" s="24">
        <f t="shared" si="160"/>
        <v>521</v>
      </c>
      <c r="B524" s="31" t="s">
        <v>2225</v>
      </c>
      <c r="C524" s="24">
        <v>925711</v>
      </c>
      <c r="D524" s="24" t="s">
        <v>1260</v>
      </c>
      <c r="E524" s="26">
        <v>33862</v>
      </c>
      <c r="F524" s="24" t="s">
        <v>65</v>
      </c>
      <c r="G524" s="24" t="s">
        <v>66</v>
      </c>
      <c r="H524" s="24" t="s">
        <v>228</v>
      </c>
      <c r="I524" s="24" t="s">
        <v>2226</v>
      </c>
      <c r="J524" s="27"/>
      <c r="K524" s="24"/>
      <c r="L524" s="24" t="s">
        <v>2227</v>
      </c>
      <c r="M524" s="24" t="s">
        <v>346</v>
      </c>
      <c r="N524" s="24" t="s">
        <v>2228</v>
      </c>
      <c r="O524" s="24" t="s">
        <v>72</v>
      </c>
      <c r="P524" s="24">
        <v>2016</v>
      </c>
      <c r="Q524" s="26">
        <v>42888</v>
      </c>
      <c r="R524" s="26">
        <v>43116</v>
      </c>
      <c r="S524" s="26" t="s">
        <v>213</v>
      </c>
      <c r="T524" s="28" t="s">
        <v>2229</v>
      </c>
      <c r="U524" s="28" t="s">
        <v>2230</v>
      </c>
      <c r="V524" s="26">
        <v>44348</v>
      </c>
      <c r="W524" s="28" t="s">
        <v>271</v>
      </c>
      <c r="X524" s="28" t="s">
        <v>272</v>
      </c>
      <c r="Y524" s="26" t="s">
        <v>103</v>
      </c>
      <c r="Z524" s="29">
        <v>3</v>
      </c>
      <c r="AA524" s="29">
        <v>4</v>
      </c>
      <c r="AB524" s="26">
        <v>44424</v>
      </c>
      <c r="AC524" s="30">
        <v>6900000</v>
      </c>
      <c r="AD524" s="30">
        <v>766667</v>
      </c>
      <c r="AE524" s="30">
        <v>715183.33333333302</v>
      </c>
      <c r="AF524" s="30">
        <v>-23022.000000000466</v>
      </c>
      <c r="AG524" s="30">
        <f t="shared" si="161"/>
        <v>692161.33333333256</v>
      </c>
      <c r="AH524" s="30">
        <v>2175822.0000000005</v>
      </c>
      <c r="AI524" s="30">
        <f t="shared" si="162"/>
        <v>10534650.333333332</v>
      </c>
      <c r="AJ524" s="30">
        <f t="shared" si="163"/>
        <v>5175000</v>
      </c>
      <c r="AK524" s="30">
        <f t="shared" si="164"/>
        <v>575000.25</v>
      </c>
      <c r="AL524" s="30">
        <f t="shared" si="165"/>
        <v>715183.33333333302</v>
      </c>
      <c r="AM524" s="30">
        <f t="shared" si="166"/>
        <v>-23022.000000000466</v>
      </c>
      <c r="AN524" s="30">
        <f t="shared" si="167"/>
        <v>692161.33333333256</v>
      </c>
      <c r="AO524" s="30">
        <f t="shared" si="168"/>
        <v>1087911.0000000002</v>
      </c>
      <c r="AP524" s="30">
        <f t="shared" si="169"/>
        <v>7530072.5833333321</v>
      </c>
      <c r="AQ524" s="30">
        <f t="shared" si="170"/>
        <v>0</v>
      </c>
      <c r="AR524" s="26" t="s">
        <v>79</v>
      </c>
      <c r="AS524" s="26" t="s">
        <v>80</v>
      </c>
      <c r="AT524" s="26"/>
      <c r="AU524" s="26" t="s">
        <v>80</v>
      </c>
      <c r="AV524" s="26" t="s">
        <v>273</v>
      </c>
      <c r="AW524" s="26" t="s">
        <v>80</v>
      </c>
      <c r="AX524" s="26" t="s">
        <v>105</v>
      </c>
      <c r="AY524" s="26" t="s">
        <v>105</v>
      </c>
      <c r="AZ524" s="26" t="s">
        <v>80</v>
      </c>
      <c r="BA524" s="26" t="s">
        <v>84</v>
      </c>
      <c r="BB524" s="26" t="s">
        <v>85</v>
      </c>
      <c r="BC524" s="26" t="str">
        <f t="shared" si="171"/>
        <v>G</v>
      </c>
      <c r="BD524" s="26" t="str">
        <f t="shared" ca="1" si="172"/>
        <v>30 Th,2 Bln,9 Hr</v>
      </c>
      <c r="BE524" s="29">
        <f t="shared" ca="1" si="173"/>
        <v>30</v>
      </c>
      <c r="BF524" s="29">
        <f t="shared" ca="1" si="174"/>
        <v>2</v>
      </c>
      <c r="BG524" s="29">
        <f t="shared" ca="1" si="175"/>
        <v>9</v>
      </c>
      <c r="BH524" s="26" t="str">
        <f t="shared" ca="1" si="176"/>
        <v>5 Th,5 Bln,22 Hr</v>
      </c>
      <c r="BI524" s="24">
        <f t="shared" ca="1" si="177"/>
        <v>5</v>
      </c>
      <c r="BJ524" s="24">
        <f t="shared" ca="1" si="178"/>
        <v>5</v>
      </c>
      <c r="BK524" s="26" t="str">
        <f t="shared" ca="1" si="179"/>
        <v>4 Th,10 Bln,8 Hr</v>
      </c>
      <c r="BL524" s="4" t="str">
        <f>VLOOKUP(C524,[1]dbase!$C$3:$AW$827,38,FALSE)</f>
        <v>-</v>
      </c>
    </row>
    <row r="525" spans="1:64" x14ac:dyDescent="0.25">
      <c r="A525" s="24">
        <f t="shared" si="160"/>
        <v>522</v>
      </c>
      <c r="B525" s="31" t="s">
        <v>2231</v>
      </c>
      <c r="C525" s="24">
        <v>936079</v>
      </c>
      <c r="D525" s="24" t="s">
        <v>174</v>
      </c>
      <c r="E525" s="26">
        <v>34175</v>
      </c>
      <c r="F525" s="24" t="s">
        <v>65</v>
      </c>
      <c r="G525" s="24" t="s">
        <v>66</v>
      </c>
      <c r="H525" s="24" t="s">
        <v>1042</v>
      </c>
      <c r="I525" s="24" t="s">
        <v>2232</v>
      </c>
      <c r="J525" s="27" t="s">
        <v>2233</v>
      </c>
      <c r="K525" s="24"/>
      <c r="L525" s="24"/>
      <c r="M525" s="24" t="s">
        <v>136</v>
      </c>
      <c r="N525" s="24" t="s">
        <v>2234</v>
      </c>
      <c r="O525" s="24"/>
      <c r="P525" s="24" t="s">
        <v>80</v>
      </c>
      <c r="Q525" s="26">
        <v>43374</v>
      </c>
      <c r="R525" s="26">
        <v>43374</v>
      </c>
      <c r="S525" s="26" t="s">
        <v>90</v>
      </c>
      <c r="T525" s="28" t="s">
        <v>261</v>
      </c>
      <c r="U525" s="28" t="s">
        <v>261</v>
      </c>
      <c r="V525" s="26">
        <v>44105</v>
      </c>
      <c r="W525" s="28" t="s">
        <v>139</v>
      </c>
      <c r="X525" s="28" t="s">
        <v>140</v>
      </c>
      <c r="Y525" s="26" t="s">
        <v>78</v>
      </c>
      <c r="Z525" s="29">
        <v>6</v>
      </c>
      <c r="AA525" s="29">
        <v>1</v>
      </c>
      <c r="AB525" s="26">
        <v>44424</v>
      </c>
      <c r="AC525" s="30">
        <v>4500000</v>
      </c>
      <c r="AD525" s="30">
        <v>500000</v>
      </c>
      <c r="AE525" s="30">
        <v>0</v>
      </c>
      <c r="AF525" s="30">
        <v>548279.91666666698</v>
      </c>
      <c r="AG525" s="30">
        <f t="shared" si="161"/>
        <v>548279.91666666698</v>
      </c>
      <c r="AH525" s="30">
        <v>0</v>
      </c>
      <c r="AI525" s="30">
        <f t="shared" si="162"/>
        <v>5548279.916666667</v>
      </c>
      <c r="AJ525" s="30">
        <f t="shared" si="163"/>
        <v>3375000</v>
      </c>
      <c r="AK525" s="30">
        <f t="shared" si="164"/>
        <v>375000</v>
      </c>
      <c r="AL525" s="30">
        <f t="shared" si="165"/>
        <v>0</v>
      </c>
      <c r="AM525" s="30">
        <f t="shared" si="166"/>
        <v>548279.91666666698</v>
      </c>
      <c r="AN525" s="30">
        <f t="shared" si="167"/>
        <v>548279.91666666698</v>
      </c>
      <c r="AO525" s="30">
        <f t="shared" si="168"/>
        <v>0</v>
      </c>
      <c r="AP525" s="30">
        <f t="shared" si="169"/>
        <v>4298279.916666667</v>
      </c>
      <c r="AQ525" s="30">
        <f t="shared" si="170"/>
        <v>73820.083333333023</v>
      </c>
      <c r="AR525" s="26" t="s">
        <v>79</v>
      </c>
      <c r="AS525" s="26" t="s">
        <v>80</v>
      </c>
      <c r="AT525" s="26"/>
      <c r="AU525" s="26" t="s">
        <v>80</v>
      </c>
      <c r="AV525" s="26" t="s">
        <v>141</v>
      </c>
      <c r="AW525" s="26" t="s">
        <v>80</v>
      </c>
      <c r="AX525" s="26" t="s">
        <v>82</v>
      </c>
      <c r="AY525" s="26" t="s">
        <v>82</v>
      </c>
      <c r="AZ525" s="26" t="s">
        <v>80</v>
      </c>
      <c r="BA525" s="26" t="s">
        <v>84</v>
      </c>
      <c r="BB525" s="26" t="s">
        <v>85</v>
      </c>
      <c r="BC525" s="26" t="str">
        <f t="shared" si="171"/>
        <v>D</v>
      </c>
      <c r="BD525" s="26" t="str">
        <f t="shared" ca="1" si="172"/>
        <v>29 Th,3 Bln,30 Hr</v>
      </c>
      <c r="BE525" s="29">
        <f t="shared" ca="1" si="173"/>
        <v>29</v>
      </c>
      <c r="BF525" s="29">
        <f t="shared" ca="1" si="174"/>
        <v>3</v>
      </c>
      <c r="BG525" s="29">
        <f t="shared" ca="1" si="175"/>
        <v>30</v>
      </c>
      <c r="BH525" s="26" t="str">
        <f t="shared" ca="1" si="176"/>
        <v>4 Th,1 Bln,23 Hr</v>
      </c>
      <c r="BI525" s="24">
        <f t="shared" ca="1" si="177"/>
        <v>4</v>
      </c>
      <c r="BJ525" s="24">
        <f t="shared" ca="1" si="178"/>
        <v>1</v>
      </c>
      <c r="BK525" s="26" t="str">
        <f t="shared" ca="1" si="179"/>
        <v>4 Th,1 Bln,23 Hr</v>
      </c>
      <c r="BL525" s="4" t="str">
        <f>VLOOKUP(C525,[1]dbase!$C$3:$AW$827,38,FALSE)</f>
        <v>-</v>
      </c>
    </row>
    <row r="526" spans="1:64" x14ac:dyDescent="0.25">
      <c r="A526" s="24">
        <f t="shared" si="160"/>
        <v>523</v>
      </c>
      <c r="B526" s="31" t="s">
        <v>2235</v>
      </c>
      <c r="C526" s="24">
        <v>935647</v>
      </c>
      <c r="D526" s="24" t="s">
        <v>811</v>
      </c>
      <c r="E526" s="26">
        <v>34007</v>
      </c>
      <c r="F526" s="24" t="s">
        <v>65</v>
      </c>
      <c r="G526" s="24" t="s">
        <v>66</v>
      </c>
      <c r="H526" s="24" t="s">
        <v>228</v>
      </c>
      <c r="I526" s="24" t="s">
        <v>2236</v>
      </c>
      <c r="J526" s="27" t="s">
        <v>2237</v>
      </c>
      <c r="K526" s="24" t="s">
        <v>2238</v>
      </c>
      <c r="L526" s="24"/>
      <c r="M526" s="24" t="s">
        <v>70</v>
      </c>
      <c r="N526" s="24" t="s">
        <v>503</v>
      </c>
      <c r="O526" s="24"/>
      <c r="P526" s="24">
        <v>2015</v>
      </c>
      <c r="Q526" s="26">
        <v>42416</v>
      </c>
      <c r="R526" s="26">
        <v>42614</v>
      </c>
      <c r="S526" s="26" t="s">
        <v>73</v>
      </c>
      <c r="T526" s="28" t="s">
        <v>2239</v>
      </c>
      <c r="U526" s="28" t="s">
        <v>2240</v>
      </c>
      <c r="V526" s="26">
        <v>44562</v>
      </c>
      <c r="W526" s="28" t="s">
        <v>399</v>
      </c>
      <c r="X526" s="28" t="s">
        <v>123</v>
      </c>
      <c r="Y526" s="26" t="s">
        <v>78</v>
      </c>
      <c r="Z526" s="29">
        <v>3</v>
      </c>
      <c r="AA526" s="29">
        <v>4</v>
      </c>
      <c r="AB526" s="26">
        <v>44424</v>
      </c>
      <c r="AC526" s="30">
        <v>6900000</v>
      </c>
      <c r="AD526" s="30">
        <v>766667</v>
      </c>
      <c r="AE526" s="30">
        <v>1089508.333333333</v>
      </c>
      <c r="AF526" s="30">
        <v>-377770</v>
      </c>
      <c r="AG526" s="30">
        <f t="shared" si="161"/>
        <v>711738.33333333302</v>
      </c>
      <c r="AH526" s="30">
        <v>2147924</v>
      </c>
      <c r="AI526" s="30">
        <f t="shared" si="162"/>
        <v>10526329.333333332</v>
      </c>
      <c r="AJ526" s="30">
        <f t="shared" si="163"/>
        <v>5175000</v>
      </c>
      <c r="AK526" s="30">
        <f t="shared" si="164"/>
        <v>575000.25</v>
      </c>
      <c r="AL526" s="30">
        <f t="shared" si="165"/>
        <v>1089508.333333333</v>
      </c>
      <c r="AM526" s="30">
        <f t="shared" si="166"/>
        <v>-377770</v>
      </c>
      <c r="AN526" s="30">
        <f t="shared" si="167"/>
        <v>711738.33333333302</v>
      </c>
      <c r="AO526" s="30">
        <f t="shared" si="168"/>
        <v>1073962</v>
      </c>
      <c r="AP526" s="30">
        <f t="shared" si="169"/>
        <v>7535700.583333333</v>
      </c>
      <c r="AQ526" s="30">
        <f t="shared" si="170"/>
        <v>0</v>
      </c>
      <c r="AR526" s="26" t="s">
        <v>79</v>
      </c>
      <c r="AS526" s="26" t="s">
        <v>80</v>
      </c>
      <c r="AT526" s="26"/>
      <c r="AU526" s="26" t="s">
        <v>80</v>
      </c>
      <c r="AV526" s="26" t="s">
        <v>124</v>
      </c>
      <c r="AW526" s="26" t="s">
        <v>80</v>
      </c>
      <c r="AX526" s="26" t="s">
        <v>83</v>
      </c>
      <c r="AY526" s="26" t="s">
        <v>83</v>
      </c>
      <c r="AZ526" s="26" t="s">
        <v>80</v>
      </c>
      <c r="BA526" s="26" t="s">
        <v>84</v>
      </c>
      <c r="BB526" s="26" t="s">
        <v>85</v>
      </c>
      <c r="BC526" s="26" t="str">
        <f t="shared" si="171"/>
        <v>F</v>
      </c>
      <c r="BD526" s="26" t="str">
        <f t="shared" ca="1" si="172"/>
        <v>29 Th,9 Bln,17 Hr</v>
      </c>
      <c r="BE526" s="29">
        <f t="shared" ca="1" si="173"/>
        <v>29</v>
      </c>
      <c r="BF526" s="29">
        <f t="shared" ca="1" si="174"/>
        <v>9</v>
      </c>
      <c r="BG526" s="29">
        <f t="shared" ca="1" si="175"/>
        <v>17</v>
      </c>
      <c r="BH526" s="26" t="str">
        <f t="shared" ca="1" si="176"/>
        <v>6 Th,9 Bln,8 Hr</v>
      </c>
      <c r="BI526" s="24">
        <f t="shared" ca="1" si="177"/>
        <v>6</v>
      </c>
      <c r="BJ526" s="24">
        <f t="shared" ca="1" si="178"/>
        <v>9</v>
      </c>
      <c r="BK526" s="26" t="str">
        <f t="shared" ca="1" si="179"/>
        <v>6 Th,2 Bln,23 Hr</v>
      </c>
      <c r="BL526" s="4" t="str">
        <f>VLOOKUP(C526,[1]dbase!$C$3:$AW$827,38,FALSE)</f>
        <v>-</v>
      </c>
    </row>
    <row r="527" spans="1:64" x14ac:dyDescent="0.25">
      <c r="A527" s="24">
        <f t="shared" si="160"/>
        <v>524</v>
      </c>
      <c r="B527" s="31" t="s">
        <v>2241</v>
      </c>
      <c r="C527" s="24">
        <v>866165</v>
      </c>
      <c r="D527" s="24" t="s">
        <v>1811</v>
      </c>
      <c r="E527" s="26">
        <v>31578</v>
      </c>
      <c r="F527" s="24" t="s">
        <v>65</v>
      </c>
      <c r="G527" s="24" t="s">
        <v>66</v>
      </c>
      <c r="H527" s="24" t="s">
        <v>67</v>
      </c>
      <c r="I527" s="24" t="s">
        <v>2242</v>
      </c>
      <c r="J527" s="27" t="s">
        <v>2243</v>
      </c>
      <c r="K527" s="24"/>
      <c r="L527" s="24"/>
      <c r="M527" s="24" t="s">
        <v>70</v>
      </c>
      <c r="N527" s="24" t="s">
        <v>80</v>
      </c>
      <c r="O527" s="24"/>
      <c r="P527" s="24" t="s">
        <v>80</v>
      </c>
      <c r="Q527" s="26">
        <v>43374</v>
      </c>
      <c r="R527" s="26">
        <v>43374</v>
      </c>
      <c r="S527" s="26" t="s">
        <v>90</v>
      </c>
      <c r="T527" s="28" t="s">
        <v>2218</v>
      </c>
      <c r="U527" s="28" t="s">
        <v>2218</v>
      </c>
      <c r="V527" s="26">
        <v>44105</v>
      </c>
      <c r="W527" s="28" t="s">
        <v>434</v>
      </c>
      <c r="X527" s="28" t="s">
        <v>207</v>
      </c>
      <c r="Y527" s="26" t="s">
        <v>78</v>
      </c>
      <c r="Z527" s="29">
        <v>6</v>
      </c>
      <c r="AA527" s="29">
        <v>2</v>
      </c>
      <c r="AB527" s="26">
        <v>44424</v>
      </c>
      <c r="AC527" s="30">
        <v>4900000</v>
      </c>
      <c r="AD527" s="30">
        <v>544444</v>
      </c>
      <c r="AE527" s="30">
        <v>0</v>
      </c>
      <c r="AF527" s="30">
        <v>356261.80555555597</v>
      </c>
      <c r="AG527" s="30">
        <f t="shared" si="161"/>
        <v>356261.80555555597</v>
      </c>
      <c r="AH527" s="30">
        <v>0</v>
      </c>
      <c r="AI527" s="30">
        <f t="shared" si="162"/>
        <v>5800705.805555556</v>
      </c>
      <c r="AJ527" s="30">
        <f t="shared" si="163"/>
        <v>3675000</v>
      </c>
      <c r="AK527" s="30">
        <f t="shared" si="164"/>
        <v>408333</v>
      </c>
      <c r="AL527" s="30">
        <f t="shared" si="165"/>
        <v>0</v>
      </c>
      <c r="AM527" s="30">
        <f t="shared" si="166"/>
        <v>356261.80555555597</v>
      </c>
      <c r="AN527" s="30">
        <f t="shared" si="167"/>
        <v>356261.80555555597</v>
      </c>
      <c r="AO527" s="30">
        <f t="shared" si="168"/>
        <v>0</v>
      </c>
      <c r="AP527" s="30">
        <f t="shared" si="169"/>
        <v>4439594.805555556</v>
      </c>
      <c r="AQ527" s="30">
        <f t="shared" si="170"/>
        <v>0</v>
      </c>
      <c r="AR527" s="26" t="s">
        <v>79</v>
      </c>
      <c r="AS527" s="26" t="s">
        <v>80</v>
      </c>
      <c r="AT527" s="26"/>
      <c r="AU527" s="26" t="s">
        <v>80</v>
      </c>
      <c r="AV527" s="26" t="s">
        <v>209</v>
      </c>
      <c r="AW527" s="26" t="s">
        <v>210</v>
      </c>
      <c r="AX527" s="26" t="s">
        <v>83</v>
      </c>
      <c r="AY527" s="26" t="s">
        <v>83</v>
      </c>
      <c r="AZ527" s="26" t="s">
        <v>80</v>
      </c>
      <c r="BA527" s="26" t="s">
        <v>84</v>
      </c>
      <c r="BB527" s="26" t="s">
        <v>85</v>
      </c>
      <c r="BC527" s="26" t="str">
        <f t="shared" si="171"/>
        <v>F</v>
      </c>
      <c r="BD527" s="26" t="str">
        <f t="shared" ca="1" si="172"/>
        <v>36 Th,5 Bln,9 Hr</v>
      </c>
      <c r="BE527" s="29">
        <f t="shared" ca="1" si="173"/>
        <v>36</v>
      </c>
      <c r="BF527" s="29">
        <f t="shared" ca="1" si="174"/>
        <v>5</v>
      </c>
      <c r="BG527" s="29">
        <f t="shared" ca="1" si="175"/>
        <v>9</v>
      </c>
      <c r="BH527" s="26" t="str">
        <f t="shared" ca="1" si="176"/>
        <v>4 Th,1 Bln,23 Hr</v>
      </c>
      <c r="BI527" s="24">
        <f t="shared" ca="1" si="177"/>
        <v>4</v>
      </c>
      <c r="BJ527" s="24">
        <f t="shared" ca="1" si="178"/>
        <v>1</v>
      </c>
      <c r="BK527" s="26" t="str">
        <f t="shared" ca="1" si="179"/>
        <v>4 Th,1 Bln,23 Hr</v>
      </c>
      <c r="BL527" s="4" t="str">
        <f>VLOOKUP(C527,[1]dbase!$C$3:$AW$827,38,FALSE)</f>
        <v>-</v>
      </c>
    </row>
    <row r="528" spans="1:64" x14ac:dyDescent="0.25">
      <c r="A528" s="24">
        <f t="shared" si="160"/>
        <v>525</v>
      </c>
      <c r="B528" s="31" t="s">
        <v>2244</v>
      </c>
      <c r="C528" s="24">
        <v>865754</v>
      </c>
      <c r="D528" s="24" t="s">
        <v>365</v>
      </c>
      <c r="E528" s="26">
        <v>31554</v>
      </c>
      <c r="F528" s="24" t="s">
        <v>65</v>
      </c>
      <c r="G528" s="24" t="s">
        <v>66</v>
      </c>
      <c r="H528" s="24" t="s">
        <v>67</v>
      </c>
      <c r="I528" s="24" t="s">
        <v>2245</v>
      </c>
      <c r="J528" s="27" t="s">
        <v>2246</v>
      </c>
      <c r="K528" s="24" t="s">
        <v>2247</v>
      </c>
      <c r="L528" s="24"/>
      <c r="M528" s="24" t="s">
        <v>109</v>
      </c>
      <c r="N528" s="24" t="s">
        <v>71</v>
      </c>
      <c r="O528" s="24"/>
      <c r="P528" s="24">
        <v>2006</v>
      </c>
      <c r="Q528" s="26">
        <v>42932</v>
      </c>
      <c r="R528" s="26">
        <v>43055</v>
      </c>
      <c r="S528" s="26" t="s">
        <v>90</v>
      </c>
      <c r="T528" s="28" t="s">
        <v>2248</v>
      </c>
      <c r="U528" s="28" t="s">
        <v>2248</v>
      </c>
      <c r="V528" s="26">
        <v>44061</v>
      </c>
      <c r="W528" s="28" t="s">
        <v>219</v>
      </c>
      <c r="X528" s="28" t="s">
        <v>195</v>
      </c>
      <c r="Y528" s="26" t="s">
        <v>78</v>
      </c>
      <c r="Z528" s="29">
        <v>6</v>
      </c>
      <c r="AA528" s="34">
        <v>1</v>
      </c>
      <c r="AB528" s="26">
        <v>44424</v>
      </c>
      <c r="AC528" s="30">
        <v>4500000</v>
      </c>
      <c r="AD528" s="30">
        <v>500000</v>
      </c>
      <c r="AE528" s="30">
        <v>291100</v>
      </c>
      <c r="AF528" s="30">
        <v>152000</v>
      </c>
      <c r="AG528" s="30">
        <f t="shared" si="161"/>
        <v>443100</v>
      </c>
      <c r="AH528" s="30">
        <v>0</v>
      </c>
      <c r="AI528" s="30">
        <f t="shared" si="162"/>
        <v>5443100</v>
      </c>
      <c r="AJ528" s="30">
        <f t="shared" si="163"/>
        <v>3375000</v>
      </c>
      <c r="AK528" s="30">
        <f t="shared" si="164"/>
        <v>375000</v>
      </c>
      <c r="AL528" s="30">
        <f t="shared" si="165"/>
        <v>291100</v>
      </c>
      <c r="AM528" s="30">
        <f t="shared" si="166"/>
        <v>152000</v>
      </c>
      <c r="AN528" s="30">
        <f t="shared" si="167"/>
        <v>443100</v>
      </c>
      <c r="AO528" s="30">
        <f t="shared" si="168"/>
        <v>0</v>
      </c>
      <c r="AP528" s="30">
        <f t="shared" si="169"/>
        <v>4193100</v>
      </c>
      <c r="AQ528" s="30">
        <f t="shared" si="170"/>
        <v>179000</v>
      </c>
      <c r="AR528" s="26" t="s">
        <v>79</v>
      </c>
      <c r="AS528" s="26" t="s">
        <v>80</v>
      </c>
      <c r="AT528" s="26"/>
      <c r="AU528" s="26" t="s">
        <v>80</v>
      </c>
      <c r="AV528" s="26" t="s">
        <v>196</v>
      </c>
      <c r="AW528" s="26" t="s">
        <v>80</v>
      </c>
      <c r="AX528" s="26" t="s">
        <v>82</v>
      </c>
      <c r="AY528" s="26" t="s">
        <v>82</v>
      </c>
      <c r="AZ528" s="26" t="s">
        <v>125</v>
      </c>
      <c r="BA528" s="26" t="s">
        <v>84</v>
      </c>
      <c r="BB528" s="26" t="s">
        <v>85</v>
      </c>
      <c r="BC528" s="26" t="str">
        <f t="shared" si="171"/>
        <v>C</v>
      </c>
      <c r="BD528" s="26" t="str">
        <f t="shared" ca="1" si="172"/>
        <v>36 Th,6 Bln,2 Hr</v>
      </c>
      <c r="BE528" s="29">
        <f t="shared" ca="1" si="173"/>
        <v>36</v>
      </c>
      <c r="BF528" s="29">
        <f t="shared" ca="1" si="174"/>
        <v>6</v>
      </c>
      <c r="BG528" s="29">
        <f t="shared" ca="1" si="175"/>
        <v>2</v>
      </c>
      <c r="BH528" s="26" t="str">
        <f t="shared" ca="1" si="176"/>
        <v>5 Th,4 Bln,8 Hr</v>
      </c>
      <c r="BI528" s="24">
        <f t="shared" ca="1" si="177"/>
        <v>5</v>
      </c>
      <c r="BJ528" s="24">
        <f t="shared" ca="1" si="178"/>
        <v>4</v>
      </c>
      <c r="BK528" s="26" t="str">
        <f t="shared" ca="1" si="179"/>
        <v>5 Th,0 Bln,8 Hr</v>
      </c>
      <c r="BL528" s="4" t="str">
        <f>VLOOKUP(C528,[1]dbase!$C$3:$AW$827,38,FALSE)</f>
        <v>-</v>
      </c>
    </row>
    <row r="529" spans="1:64" x14ac:dyDescent="0.25">
      <c r="A529" s="24">
        <f t="shared" si="160"/>
        <v>526</v>
      </c>
      <c r="B529" s="31" t="s">
        <v>2249</v>
      </c>
      <c r="C529" s="24">
        <v>665942</v>
      </c>
      <c r="D529" s="24" t="s">
        <v>342</v>
      </c>
      <c r="E529" s="26">
        <v>24341</v>
      </c>
      <c r="F529" s="24" t="s">
        <v>65</v>
      </c>
      <c r="G529" s="24" t="s">
        <v>66</v>
      </c>
      <c r="H529" s="24" t="s">
        <v>133</v>
      </c>
      <c r="I529" s="24" t="s">
        <v>2250</v>
      </c>
      <c r="J529" s="27" t="s">
        <v>2251</v>
      </c>
      <c r="K529" s="24"/>
      <c r="L529" s="24"/>
      <c r="M529" s="24" t="s">
        <v>136</v>
      </c>
      <c r="N529" s="24" t="s">
        <v>301</v>
      </c>
      <c r="O529" s="24"/>
      <c r="P529" s="24" t="s">
        <v>80</v>
      </c>
      <c r="Q529" s="26">
        <v>43374</v>
      </c>
      <c r="R529" s="26">
        <v>43374</v>
      </c>
      <c r="S529" s="26" t="s">
        <v>90</v>
      </c>
      <c r="T529" s="28" t="s">
        <v>2179</v>
      </c>
      <c r="U529" s="28" t="s">
        <v>2179</v>
      </c>
      <c r="V529" s="26">
        <v>44105</v>
      </c>
      <c r="W529" s="28" t="s">
        <v>303</v>
      </c>
      <c r="X529" s="28" t="s">
        <v>140</v>
      </c>
      <c r="Y529" s="26" t="s">
        <v>78</v>
      </c>
      <c r="Z529" s="29">
        <v>5</v>
      </c>
      <c r="AA529" s="29">
        <v>3</v>
      </c>
      <c r="AB529" s="26">
        <v>44424</v>
      </c>
      <c r="AC529" s="30">
        <v>5900000</v>
      </c>
      <c r="AD529" s="30">
        <v>655556</v>
      </c>
      <c r="AE529" s="30">
        <v>0</v>
      </c>
      <c r="AF529" s="30">
        <v>1494805.861111111</v>
      </c>
      <c r="AG529" s="30">
        <f t="shared" si="161"/>
        <v>1494805.861111111</v>
      </c>
      <c r="AH529" s="30">
        <v>0</v>
      </c>
      <c r="AI529" s="30">
        <f t="shared" si="162"/>
        <v>8050361.861111111</v>
      </c>
      <c r="AJ529" s="30">
        <f t="shared" si="163"/>
        <v>2950000</v>
      </c>
      <c r="AK529" s="30">
        <f t="shared" si="164"/>
        <v>0</v>
      </c>
      <c r="AL529" s="30">
        <f t="shared" si="165"/>
        <v>0</v>
      </c>
      <c r="AM529" s="30">
        <f t="shared" si="166"/>
        <v>0</v>
      </c>
      <c r="AN529" s="30">
        <f t="shared" si="167"/>
        <v>0</v>
      </c>
      <c r="AO529" s="30">
        <f t="shared" si="168"/>
        <v>0</v>
      </c>
      <c r="AP529" s="30">
        <f t="shared" si="169"/>
        <v>2950000</v>
      </c>
      <c r="AQ529" s="30">
        <f t="shared" si="170"/>
        <v>1422100</v>
      </c>
      <c r="AR529" s="26" t="s">
        <v>79</v>
      </c>
      <c r="AS529" s="26" t="s">
        <v>114</v>
      </c>
      <c r="AT529" s="24" t="s">
        <v>172</v>
      </c>
      <c r="AU529" s="26">
        <v>44433</v>
      </c>
      <c r="AV529" s="26" t="s">
        <v>141</v>
      </c>
      <c r="AW529" s="26" t="s">
        <v>80</v>
      </c>
      <c r="AX529" s="26" t="s">
        <v>83</v>
      </c>
      <c r="AY529" s="26" t="s">
        <v>82</v>
      </c>
      <c r="AZ529" s="26" t="s">
        <v>80</v>
      </c>
      <c r="BA529" s="26" t="s">
        <v>84</v>
      </c>
      <c r="BB529" s="26" t="s">
        <v>85</v>
      </c>
      <c r="BC529" s="26" t="str">
        <f t="shared" si="171"/>
        <v>D</v>
      </c>
      <c r="BD529" s="26" t="str">
        <f t="shared" ca="1" si="172"/>
        <v>56 Th,3 Bln,2 Hr</v>
      </c>
      <c r="BE529" s="29">
        <f t="shared" ca="1" si="173"/>
        <v>56</v>
      </c>
      <c r="BF529" s="29">
        <f t="shared" ca="1" si="174"/>
        <v>3</v>
      </c>
      <c r="BG529" s="29">
        <f t="shared" ca="1" si="175"/>
        <v>2</v>
      </c>
      <c r="BH529" s="26" t="str">
        <f t="shared" ca="1" si="176"/>
        <v>4 Th,1 Bln,23 Hr</v>
      </c>
      <c r="BI529" s="24">
        <f t="shared" ca="1" si="177"/>
        <v>4</v>
      </c>
      <c r="BJ529" s="24">
        <f t="shared" ca="1" si="178"/>
        <v>1</v>
      </c>
      <c r="BK529" s="26" t="str">
        <f t="shared" ca="1" si="179"/>
        <v>4 Th,1 Bln,23 Hr</v>
      </c>
      <c r="BL529" s="4" t="str">
        <f>VLOOKUP(C529,[1]dbase!$C$3:$AW$827,38,FALSE)</f>
        <v>H</v>
      </c>
    </row>
    <row r="530" spans="1:64" x14ac:dyDescent="0.25">
      <c r="A530" s="24">
        <f t="shared" si="160"/>
        <v>527</v>
      </c>
      <c r="B530" s="31" t="s">
        <v>2252</v>
      </c>
      <c r="C530" s="24">
        <v>736106</v>
      </c>
      <c r="D530" s="24" t="s">
        <v>342</v>
      </c>
      <c r="E530" s="26">
        <v>26753</v>
      </c>
      <c r="F530" s="24" t="s">
        <v>65</v>
      </c>
      <c r="G530" s="24" t="s">
        <v>66</v>
      </c>
      <c r="H530" s="24" t="s">
        <v>88</v>
      </c>
      <c r="I530" s="24" t="s">
        <v>2253</v>
      </c>
      <c r="J530" s="27" t="s">
        <v>2254</v>
      </c>
      <c r="K530" s="24"/>
      <c r="L530" s="24"/>
      <c r="M530" s="24" t="s">
        <v>109</v>
      </c>
      <c r="N530" s="24" t="s">
        <v>1602</v>
      </c>
      <c r="O530" s="24"/>
      <c r="P530" s="24" t="s">
        <v>80</v>
      </c>
      <c r="Q530" s="26">
        <v>43374</v>
      </c>
      <c r="R530" s="26">
        <v>43374</v>
      </c>
      <c r="S530" s="26" t="s">
        <v>90</v>
      </c>
      <c r="T530" s="28" t="s">
        <v>289</v>
      </c>
      <c r="U530" s="28" t="s">
        <v>289</v>
      </c>
      <c r="V530" s="26">
        <v>44105</v>
      </c>
      <c r="W530" s="28" t="s">
        <v>430</v>
      </c>
      <c r="X530" s="28" t="s">
        <v>140</v>
      </c>
      <c r="Y530" s="26" t="s">
        <v>78</v>
      </c>
      <c r="Z530" s="29">
        <v>6</v>
      </c>
      <c r="AA530" s="29">
        <v>1</v>
      </c>
      <c r="AB530" s="26">
        <v>44424</v>
      </c>
      <c r="AC530" s="30">
        <v>4500000</v>
      </c>
      <c r="AD530" s="30">
        <v>500000</v>
      </c>
      <c r="AE530" s="30">
        <v>0</v>
      </c>
      <c r="AF530" s="30">
        <v>592600</v>
      </c>
      <c r="AG530" s="30">
        <f t="shared" si="161"/>
        <v>592600</v>
      </c>
      <c r="AH530" s="30">
        <v>0</v>
      </c>
      <c r="AI530" s="30">
        <f t="shared" si="162"/>
        <v>5592600</v>
      </c>
      <c r="AJ530" s="30">
        <f t="shared" si="163"/>
        <v>3375000</v>
      </c>
      <c r="AK530" s="30">
        <f t="shared" si="164"/>
        <v>375000</v>
      </c>
      <c r="AL530" s="30">
        <f t="shared" si="165"/>
        <v>0</v>
      </c>
      <c r="AM530" s="30">
        <f t="shared" si="166"/>
        <v>592600</v>
      </c>
      <c r="AN530" s="30">
        <f t="shared" si="167"/>
        <v>592600</v>
      </c>
      <c r="AO530" s="30">
        <f t="shared" si="168"/>
        <v>0</v>
      </c>
      <c r="AP530" s="30">
        <f t="shared" si="169"/>
        <v>4342600</v>
      </c>
      <c r="AQ530" s="30">
        <f t="shared" si="170"/>
        <v>29500</v>
      </c>
      <c r="AR530" s="26" t="s">
        <v>79</v>
      </c>
      <c r="AS530" s="26" t="s">
        <v>80</v>
      </c>
      <c r="AT530" s="26"/>
      <c r="AU530" s="26" t="s">
        <v>80</v>
      </c>
      <c r="AV530" s="26" t="s">
        <v>141</v>
      </c>
      <c r="AW530" s="26" t="s">
        <v>80</v>
      </c>
      <c r="AX530" s="26" t="s">
        <v>82</v>
      </c>
      <c r="AY530" s="26" t="s">
        <v>82</v>
      </c>
      <c r="AZ530" s="26" t="s">
        <v>80</v>
      </c>
      <c r="BA530" s="26" t="s">
        <v>84</v>
      </c>
      <c r="BB530" s="26" t="s">
        <v>85</v>
      </c>
      <c r="BC530" s="26" t="str">
        <f t="shared" si="171"/>
        <v>C</v>
      </c>
      <c r="BD530" s="26" t="str">
        <f t="shared" ca="1" si="172"/>
        <v>49 Th,7 Bln,25 Hr</v>
      </c>
      <c r="BE530" s="29">
        <f t="shared" ca="1" si="173"/>
        <v>49</v>
      </c>
      <c r="BF530" s="29">
        <f t="shared" ca="1" si="174"/>
        <v>7</v>
      </c>
      <c r="BG530" s="29">
        <f t="shared" ca="1" si="175"/>
        <v>25</v>
      </c>
      <c r="BH530" s="26" t="str">
        <f t="shared" ca="1" si="176"/>
        <v>4 Th,1 Bln,23 Hr</v>
      </c>
      <c r="BI530" s="24">
        <f t="shared" ca="1" si="177"/>
        <v>4</v>
      </c>
      <c r="BJ530" s="24">
        <f t="shared" ca="1" si="178"/>
        <v>1</v>
      </c>
      <c r="BK530" s="26" t="str">
        <f t="shared" ca="1" si="179"/>
        <v>4 Th,1 Bln,23 Hr</v>
      </c>
      <c r="BL530" s="4" t="str">
        <f>VLOOKUP(C530,[1]dbase!$C$3:$AW$827,38,FALSE)</f>
        <v>-</v>
      </c>
    </row>
    <row r="531" spans="1:64" x14ac:dyDescent="0.25">
      <c r="A531" s="24">
        <f t="shared" si="160"/>
        <v>528</v>
      </c>
      <c r="B531" s="31" t="s">
        <v>2255</v>
      </c>
      <c r="C531" s="24">
        <v>726015</v>
      </c>
      <c r="D531" s="24" t="s">
        <v>244</v>
      </c>
      <c r="E531" s="26">
        <v>26300</v>
      </c>
      <c r="F531" s="24" t="s">
        <v>65</v>
      </c>
      <c r="G531" s="24" t="s">
        <v>66</v>
      </c>
      <c r="H531" s="24" t="s">
        <v>88</v>
      </c>
      <c r="I531" s="24" t="s">
        <v>2256</v>
      </c>
      <c r="J531" s="27" t="s">
        <v>2257</v>
      </c>
      <c r="K531" s="24"/>
      <c r="L531" s="24"/>
      <c r="M531" s="24" t="s">
        <v>109</v>
      </c>
      <c r="N531" s="24" t="s">
        <v>530</v>
      </c>
      <c r="O531" s="24"/>
      <c r="P531" s="24" t="s">
        <v>80</v>
      </c>
      <c r="Q531" s="26">
        <v>43374</v>
      </c>
      <c r="R531" s="26">
        <v>43374</v>
      </c>
      <c r="S531" s="26" t="s">
        <v>90</v>
      </c>
      <c r="T531" s="28" t="s">
        <v>1904</v>
      </c>
      <c r="U531" s="28" t="s">
        <v>1904</v>
      </c>
      <c r="V531" s="26">
        <v>44105</v>
      </c>
      <c r="W531" s="28" t="s">
        <v>139</v>
      </c>
      <c r="X531" s="28" t="s">
        <v>140</v>
      </c>
      <c r="Y531" s="26" t="s">
        <v>78</v>
      </c>
      <c r="Z531" s="29">
        <v>5</v>
      </c>
      <c r="AA531" s="29">
        <v>4</v>
      </c>
      <c r="AB531" s="26">
        <v>44424</v>
      </c>
      <c r="AC531" s="30">
        <v>6900000</v>
      </c>
      <c r="AD531" s="30">
        <v>766667</v>
      </c>
      <c r="AE531" s="30">
        <v>0</v>
      </c>
      <c r="AF531" s="30">
        <v>1276807.4999999991</v>
      </c>
      <c r="AG531" s="30">
        <f t="shared" si="161"/>
        <v>1276807.4999999991</v>
      </c>
      <c r="AH531" s="30">
        <v>0</v>
      </c>
      <c r="AI531" s="30">
        <f t="shared" si="162"/>
        <v>8943474.5</v>
      </c>
      <c r="AJ531" s="30">
        <f t="shared" si="163"/>
        <v>5175000</v>
      </c>
      <c r="AK531" s="30">
        <f t="shared" si="164"/>
        <v>575000.25</v>
      </c>
      <c r="AL531" s="30">
        <f t="shared" si="165"/>
        <v>0</v>
      </c>
      <c r="AM531" s="30">
        <f t="shared" si="166"/>
        <v>1276807.4999999991</v>
      </c>
      <c r="AN531" s="30">
        <f t="shared" si="167"/>
        <v>1276807.4999999991</v>
      </c>
      <c r="AO531" s="30">
        <f t="shared" si="168"/>
        <v>0</v>
      </c>
      <c r="AP531" s="30">
        <f t="shared" si="169"/>
        <v>7026807.7499999991</v>
      </c>
      <c r="AQ531" s="30">
        <f t="shared" si="170"/>
        <v>0</v>
      </c>
      <c r="AR531" s="26" t="s">
        <v>79</v>
      </c>
      <c r="AS531" s="26" t="s">
        <v>80</v>
      </c>
      <c r="AT531" s="26"/>
      <c r="AU531" s="26" t="s">
        <v>80</v>
      </c>
      <c r="AV531" s="26" t="s">
        <v>141</v>
      </c>
      <c r="AW531" s="26" t="s">
        <v>80</v>
      </c>
      <c r="AX531" s="26" t="s">
        <v>83</v>
      </c>
      <c r="AY531" s="26" t="s">
        <v>82</v>
      </c>
      <c r="AZ531" s="26" t="s">
        <v>80</v>
      </c>
      <c r="BA531" s="26" t="s">
        <v>84</v>
      </c>
      <c r="BB531" s="26" t="s">
        <v>85</v>
      </c>
      <c r="BC531" s="26" t="str">
        <f t="shared" si="171"/>
        <v>C</v>
      </c>
      <c r="BD531" s="26" t="str">
        <f t="shared" ca="1" si="172"/>
        <v>50 Th,10 Bln,22 Hr</v>
      </c>
      <c r="BE531" s="29">
        <f t="shared" ca="1" si="173"/>
        <v>50</v>
      </c>
      <c r="BF531" s="29">
        <f t="shared" ca="1" si="174"/>
        <v>10</v>
      </c>
      <c r="BG531" s="29">
        <f t="shared" ca="1" si="175"/>
        <v>22</v>
      </c>
      <c r="BH531" s="26" t="str">
        <f t="shared" ca="1" si="176"/>
        <v>4 Th,1 Bln,23 Hr</v>
      </c>
      <c r="BI531" s="24">
        <f t="shared" ca="1" si="177"/>
        <v>4</v>
      </c>
      <c r="BJ531" s="24">
        <f t="shared" ca="1" si="178"/>
        <v>1</v>
      </c>
      <c r="BK531" s="26" t="str">
        <f t="shared" ca="1" si="179"/>
        <v>4 Th,1 Bln,23 Hr</v>
      </c>
      <c r="BL531" s="4" t="str">
        <f>VLOOKUP(C531,[1]dbase!$C$3:$AW$827,38,FALSE)</f>
        <v>-</v>
      </c>
    </row>
    <row r="532" spans="1:64" x14ac:dyDescent="0.25">
      <c r="A532" s="24">
        <f t="shared" si="160"/>
        <v>529</v>
      </c>
      <c r="B532" s="31" t="s">
        <v>2258</v>
      </c>
      <c r="C532" s="24">
        <v>746070</v>
      </c>
      <c r="D532" s="24" t="s">
        <v>174</v>
      </c>
      <c r="E532" s="26">
        <v>27185</v>
      </c>
      <c r="F532" s="24" t="s">
        <v>65</v>
      </c>
      <c r="G532" s="24" t="s">
        <v>66</v>
      </c>
      <c r="H532" s="24" t="s">
        <v>133</v>
      </c>
      <c r="I532" s="24" t="s">
        <v>2259</v>
      </c>
      <c r="J532" s="27" t="s">
        <v>2260</v>
      </c>
      <c r="K532" s="24"/>
      <c r="L532" s="24"/>
      <c r="M532" s="24" t="s">
        <v>136</v>
      </c>
      <c r="N532" s="24" t="s">
        <v>2261</v>
      </c>
      <c r="O532" s="24"/>
      <c r="P532" s="24" t="s">
        <v>80</v>
      </c>
      <c r="Q532" s="26">
        <v>43374</v>
      </c>
      <c r="R532" s="26">
        <v>43374</v>
      </c>
      <c r="S532" s="26" t="s">
        <v>90</v>
      </c>
      <c r="T532" s="28" t="s">
        <v>261</v>
      </c>
      <c r="U532" s="28" t="s">
        <v>261</v>
      </c>
      <c r="V532" s="26">
        <v>44105</v>
      </c>
      <c r="W532" s="28" t="s">
        <v>139</v>
      </c>
      <c r="X532" s="28" t="s">
        <v>140</v>
      </c>
      <c r="Y532" s="26" t="s">
        <v>78</v>
      </c>
      <c r="Z532" s="29">
        <v>6</v>
      </c>
      <c r="AA532" s="29">
        <v>1</v>
      </c>
      <c r="AB532" s="26">
        <v>44424</v>
      </c>
      <c r="AC532" s="30">
        <v>4500000</v>
      </c>
      <c r="AD532" s="30">
        <v>500000</v>
      </c>
      <c r="AE532" s="30">
        <v>0</v>
      </c>
      <c r="AF532" s="30">
        <v>69400</v>
      </c>
      <c r="AG532" s="30">
        <f t="shared" si="161"/>
        <v>69400</v>
      </c>
      <c r="AH532" s="30">
        <v>0</v>
      </c>
      <c r="AI532" s="30">
        <f t="shared" si="162"/>
        <v>5069400</v>
      </c>
      <c r="AJ532" s="30">
        <f t="shared" si="163"/>
        <v>3375000</v>
      </c>
      <c r="AK532" s="30">
        <f t="shared" si="164"/>
        <v>375000</v>
      </c>
      <c r="AL532" s="30">
        <f t="shared" si="165"/>
        <v>0</v>
      </c>
      <c r="AM532" s="30">
        <f t="shared" si="166"/>
        <v>69400</v>
      </c>
      <c r="AN532" s="30">
        <f t="shared" si="167"/>
        <v>69400</v>
      </c>
      <c r="AO532" s="30">
        <f t="shared" si="168"/>
        <v>0</v>
      </c>
      <c r="AP532" s="30">
        <f t="shared" si="169"/>
        <v>3819400</v>
      </c>
      <c r="AQ532" s="30">
        <f t="shared" si="170"/>
        <v>552700</v>
      </c>
      <c r="AR532" s="26" t="s">
        <v>79</v>
      </c>
      <c r="AS532" s="26" t="s">
        <v>80</v>
      </c>
      <c r="AT532" s="26"/>
      <c r="AU532" s="26" t="s">
        <v>80</v>
      </c>
      <c r="AV532" s="26" t="s">
        <v>141</v>
      </c>
      <c r="AW532" s="26" t="s">
        <v>80</v>
      </c>
      <c r="AX532" s="26" t="s">
        <v>82</v>
      </c>
      <c r="AY532" s="26" t="s">
        <v>82</v>
      </c>
      <c r="AZ532" s="26" t="s">
        <v>80</v>
      </c>
      <c r="BA532" s="26" t="s">
        <v>84</v>
      </c>
      <c r="BB532" s="26" t="s">
        <v>85</v>
      </c>
      <c r="BC532" s="26" t="str">
        <f t="shared" si="171"/>
        <v>D</v>
      </c>
      <c r="BD532" s="26" t="str">
        <f t="shared" ca="1" si="172"/>
        <v>48 Th,5 Bln,19 Hr</v>
      </c>
      <c r="BE532" s="29">
        <f t="shared" ca="1" si="173"/>
        <v>48</v>
      </c>
      <c r="BF532" s="29">
        <f t="shared" ca="1" si="174"/>
        <v>5</v>
      </c>
      <c r="BG532" s="29">
        <f t="shared" ca="1" si="175"/>
        <v>19</v>
      </c>
      <c r="BH532" s="26" t="str">
        <f t="shared" ca="1" si="176"/>
        <v>4 Th,1 Bln,23 Hr</v>
      </c>
      <c r="BI532" s="24">
        <f t="shared" ca="1" si="177"/>
        <v>4</v>
      </c>
      <c r="BJ532" s="24">
        <f t="shared" ca="1" si="178"/>
        <v>1</v>
      </c>
      <c r="BK532" s="26" t="str">
        <f t="shared" ca="1" si="179"/>
        <v>4 Th,1 Bln,23 Hr</v>
      </c>
      <c r="BL532" s="4" t="str">
        <f>VLOOKUP(C532,[1]dbase!$C$3:$AW$827,38,FALSE)</f>
        <v>-</v>
      </c>
    </row>
    <row r="533" spans="1:64" x14ac:dyDescent="0.25">
      <c r="A533" s="24">
        <f t="shared" si="160"/>
        <v>530</v>
      </c>
      <c r="B533" s="31" t="s">
        <v>2258</v>
      </c>
      <c r="C533" s="24">
        <v>686104</v>
      </c>
      <c r="D533" s="24" t="s">
        <v>174</v>
      </c>
      <c r="E533" s="26">
        <v>24996</v>
      </c>
      <c r="F533" s="24" t="s">
        <v>65</v>
      </c>
      <c r="G533" s="24" t="s">
        <v>66</v>
      </c>
      <c r="H533" s="24" t="s">
        <v>88</v>
      </c>
      <c r="I533" s="24" t="s">
        <v>2262</v>
      </c>
      <c r="J533" s="27"/>
      <c r="K533" s="24"/>
      <c r="L533" s="24"/>
      <c r="M533" s="24" t="s">
        <v>99</v>
      </c>
      <c r="N533" s="24" t="s">
        <v>276</v>
      </c>
      <c r="O533" s="24"/>
      <c r="P533" s="24" t="s">
        <v>80</v>
      </c>
      <c r="Q533" s="26">
        <v>43374</v>
      </c>
      <c r="R533" s="26">
        <v>43374</v>
      </c>
      <c r="S533" s="26" t="s">
        <v>90</v>
      </c>
      <c r="T533" s="28" t="s">
        <v>261</v>
      </c>
      <c r="U533" s="28" t="s">
        <v>261</v>
      </c>
      <c r="V533" s="26">
        <v>44105</v>
      </c>
      <c r="W533" s="28" t="s">
        <v>139</v>
      </c>
      <c r="X533" s="28" t="s">
        <v>140</v>
      </c>
      <c r="Y533" s="26" t="s">
        <v>78</v>
      </c>
      <c r="Z533" s="29">
        <v>6</v>
      </c>
      <c r="AA533" s="29">
        <v>1</v>
      </c>
      <c r="AB533" s="26">
        <v>44424</v>
      </c>
      <c r="AC533" s="30">
        <v>4500000</v>
      </c>
      <c r="AD533" s="30">
        <v>500000</v>
      </c>
      <c r="AE533" s="30">
        <v>0</v>
      </c>
      <c r="AF533" s="30">
        <v>253100</v>
      </c>
      <c r="AG533" s="30">
        <f t="shared" si="161"/>
        <v>253100</v>
      </c>
      <c r="AH533" s="30">
        <v>0</v>
      </c>
      <c r="AI533" s="30">
        <f t="shared" si="162"/>
        <v>5253100</v>
      </c>
      <c r="AJ533" s="30">
        <f t="shared" si="163"/>
        <v>3375000</v>
      </c>
      <c r="AK533" s="30">
        <f t="shared" si="164"/>
        <v>375000</v>
      </c>
      <c r="AL533" s="30">
        <f t="shared" si="165"/>
        <v>0</v>
      </c>
      <c r="AM533" s="30">
        <f t="shared" si="166"/>
        <v>253100</v>
      </c>
      <c r="AN533" s="30">
        <f t="shared" si="167"/>
        <v>253100</v>
      </c>
      <c r="AO533" s="30">
        <f t="shared" si="168"/>
        <v>0</v>
      </c>
      <c r="AP533" s="30">
        <f t="shared" si="169"/>
        <v>4003100</v>
      </c>
      <c r="AQ533" s="30">
        <f t="shared" si="170"/>
        <v>369000</v>
      </c>
      <c r="AR533" s="26" t="s">
        <v>79</v>
      </c>
      <c r="AS533" s="26" t="s">
        <v>80</v>
      </c>
      <c r="AT533" s="26"/>
      <c r="AU533" s="26" t="s">
        <v>80</v>
      </c>
      <c r="AV533" s="26" t="s">
        <v>141</v>
      </c>
      <c r="AW533" s="26" t="s">
        <v>80</v>
      </c>
      <c r="AX533" s="26" t="s">
        <v>82</v>
      </c>
      <c r="AY533" s="26" t="s">
        <v>82</v>
      </c>
      <c r="AZ533" s="26" t="s">
        <v>80</v>
      </c>
      <c r="BA533" s="26" t="s">
        <v>84</v>
      </c>
      <c r="BB533" s="26" t="s">
        <v>106</v>
      </c>
      <c r="BC533" s="26" t="str">
        <f t="shared" si="171"/>
        <v>C</v>
      </c>
      <c r="BD533" s="26" t="str">
        <f t="shared" ca="1" si="172"/>
        <v>54 Th,5 Bln,17 Hr</v>
      </c>
      <c r="BE533" s="29">
        <f t="shared" ca="1" si="173"/>
        <v>54</v>
      </c>
      <c r="BF533" s="29">
        <f t="shared" ca="1" si="174"/>
        <v>5</v>
      </c>
      <c r="BG533" s="29">
        <f t="shared" ca="1" si="175"/>
        <v>17</v>
      </c>
      <c r="BH533" s="26" t="str">
        <f t="shared" ca="1" si="176"/>
        <v>4 Th,1 Bln,23 Hr</v>
      </c>
      <c r="BI533" s="24">
        <f t="shared" ca="1" si="177"/>
        <v>4</v>
      </c>
      <c r="BJ533" s="24">
        <f t="shared" ca="1" si="178"/>
        <v>1</v>
      </c>
      <c r="BK533" s="26" t="str">
        <f t="shared" ca="1" si="179"/>
        <v>4 Th,1 Bln,23 Hr</v>
      </c>
      <c r="BL533" s="4" t="str">
        <f>VLOOKUP(C533,[1]dbase!$C$3:$AW$827,38,FALSE)</f>
        <v>-</v>
      </c>
    </row>
    <row r="534" spans="1:64" x14ac:dyDescent="0.25">
      <c r="A534" s="24">
        <f t="shared" si="160"/>
        <v>531</v>
      </c>
      <c r="B534" s="31" t="s">
        <v>2263</v>
      </c>
      <c r="C534" s="24">
        <v>935768</v>
      </c>
      <c r="D534" s="24" t="s">
        <v>244</v>
      </c>
      <c r="E534" s="26">
        <v>34066</v>
      </c>
      <c r="F534" s="24" t="s">
        <v>65</v>
      </c>
      <c r="G534" s="24" t="s">
        <v>66</v>
      </c>
      <c r="H534" s="24" t="s">
        <v>228</v>
      </c>
      <c r="I534" s="24" t="s">
        <v>2264</v>
      </c>
      <c r="J534" s="27"/>
      <c r="K534" s="24"/>
      <c r="L534" s="24"/>
      <c r="M534" s="24" t="s">
        <v>109</v>
      </c>
      <c r="N534" s="24" t="s">
        <v>71</v>
      </c>
      <c r="O534" s="24"/>
      <c r="P534" s="24">
        <v>2012</v>
      </c>
      <c r="Q534" s="26">
        <v>42932</v>
      </c>
      <c r="R534" s="26">
        <v>43055</v>
      </c>
      <c r="S534" s="26" t="s">
        <v>90</v>
      </c>
      <c r="T534" s="28" t="s">
        <v>2265</v>
      </c>
      <c r="U534" s="28" t="s">
        <v>2265</v>
      </c>
      <c r="V534" s="26" t="s">
        <v>80</v>
      </c>
      <c r="W534" s="28" t="s">
        <v>325</v>
      </c>
      <c r="X534" s="28" t="s">
        <v>140</v>
      </c>
      <c r="Y534" s="26" t="s">
        <v>78</v>
      </c>
      <c r="Z534" s="29">
        <v>6</v>
      </c>
      <c r="AA534" s="29">
        <v>1</v>
      </c>
      <c r="AB534" s="26">
        <v>44424</v>
      </c>
      <c r="AC534" s="30">
        <v>4500000</v>
      </c>
      <c r="AD534" s="30">
        <v>500000</v>
      </c>
      <c r="AE534" s="30">
        <v>291100</v>
      </c>
      <c r="AF534" s="30">
        <v>152000</v>
      </c>
      <c r="AG534" s="30">
        <f t="shared" si="161"/>
        <v>443100</v>
      </c>
      <c r="AH534" s="30">
        <v>0</v>
      </c>
      <c r="AI534" s="30">
        <f t="shared" si="162"/>
        <v>5443100</v>
      </c>
      <c r="AJ534" s="30">
        <f t="shared" si="163"/>
        <v>3375000</v>
      </c>
      <c r="AK534" s="30">
        <f t="shared" si="164"/>
        <v>375000</v>
      </c>
      <c r="AL534" s="30">
        <f t="shared" si="165"/>
        <v>291100</v>
      </c>
      <c r="AM534" s="30">
        <f t="shared" si="166"/>
        <v>152000</v>
      </c>
      <c r="AN534" s="30">
        <f t="shared" si="167"/>
        <v>443100</v>
      </c>
      <c r="AO534" s="30">
        <f t="shared" si="168"/>
        <v>0</v>
      </c>
      <c r="AP534" s="30">
        <f t="shared" si="169"/>
        <v>4193100</v>
      </c>
      <c r="AQ534" s="30">
        <f t="shared" si="170"/>
        <v>179000</v>
      </c>
      <c r="AR534" s="26" t="s">
        <v>79</v>
      </c>
      <c r="AS534" s="26" t="s">
        <v>80</v>
      </c>
      <c r="AT534" s="26"/>
      <c r="AU534" s="26" t="s">
        <v>80</v>
      </c>
      <c r="AV534" s="26" t="s">
        <v>141</v>
      </c>
      <c r="AW534" s="26" t="s">
        <v>80</v>
      </c>
      <c r="AX534" s="26" t="s">
        <v>82</v>
      </c>
      <c r="AY534" s="26" t="s">
        <v>82</v>
      </c>
      <c r="AZ534" s="26" t="s">
        <v>80</v>
      </c>
      <c r="BA534" s="26" t="s">
        <v>84</v>
      </c>
      <c r="BB534" s="26" t="s">
        <v>85</v>
      </c>
      <c r="BC534" s="26" t="str">
        <f t="shared" si="171"/>
        <v>C</v>
      </c>
      <c r="BD534" s="26" t="str">
        <f t="shared" ca="1" si="172"/>
        <v>29 Th,7 Bln,17 Hr</v>
      </c>
      <c r="BE534" s="29">
        <f t="shared" ca="1" si="173"/>
        <v>29</v>
      </c>
      <c r="BF534" s="29">
        <f t="shared" ca="1" si="174"/>
        <v>7</v>
      </c>
      <c r="BG534" s="29">
        <f t="shared" ca="1" si="175"/>
        <v>17</v>
      </c>
      <c r="BH534" s="26" t="str">
        <f t="shared" ca="1" si="176"/>
        <v>5 Th,4 Bln,8 Hr</v>
      </c>
      <c r="BI534" s="24">
        <f t="shared" ca="1" si="177"/>
        <v>5</v>
      </c>
      <c r="BJ534" s="24">
        <f t="shared" ca="1" si="178"/>
        <v>4</v>
      </c>
      <c r="BK534" s="26" t="str">
        <f t="shared" ca="1" si="179"/>
        <v>5 Th,0 Bln,8 Hr</v>
      </c>
      <c r="BL534" s="4" t="str">
        <f>VLOOKUP(C534,[1]dbase!$C$3:$AW$827,38,FALSE)</f>
        <v>-</v>
      </c>
    </row>
    <row r="535" spans="1:64" x14ac:dyDescent="0.25">
      <c r="A535" s="24">
        <f t="shared" si="160"/>
        <v>532</v>
      </c>
      <c r="B535" s="31" t="s">
        <v>2266</v>
      </c>
      <c r="C535" s="24">
        <v>685262</v>
      </c>
      <c r="D535" s="24" t="s">
        <v>377</v>
      </c>
      <c r="E535" s="26">
        <v>24838</v>
      </c>
      <c r="F535" s="24" t="s">
        <v>65</v>
      </c>
      <c r="G535" s="24" t="s">
        <v>343</v>
      </c>
      <c r="H535" s="24" t="s">
        <v>228</v>
      </c>
      <c r="I535" s="24" t="s">
        <v>2267</v>
      </c>
      <c r="J535" s="27" t="s">
        <v>2268</v>
      </c>
      <c r="K535" s="24" t="s">
        <v>2269</v>
      </c>
      <c r="L535" s="24"/>
      <c r="M535" s="24" t="s">
        <v>109</v>
      </c>
      <c r="N535" s="24" t="s">
        <v>120</v>
      </c>
      <c r="O535" s="24"/>
      <c r="P535" s="24">
        <v>1990</v>
      </c>
      <c r="Q535" s="26">
        <v>34425</v>
      </c>
      <c r="R535" s="26">
        <v>34790</v>
      </c>
      <c r="S535" s="26" t="s">
        <v>90</v>
      </c>
      <c r="T535" s="28" t="s">
        <v>2270</v>
      </c>
      <c r="U535" s="28" t="s">
        <v>2270</v>
      </c>
      <c r="V535" s="26" t="s">
        <v>80</v>
      </c>
      <c r="W535" s="28" t="s">
        <v>613</v>
      </c>
      <c r="X535" s="28" t="s">
        <v>123</v>
      </c>
      <c r="Y535" s="26" t="s">
        <v>78</v>
      </c>
      <c r="Z535" s="29">
        <v>6</v>
      </c>
      <c r="AA535" s="29">
        <v>3</v>
      </c>
      <c r="AB535" s="26">
        <v>44424</v>
      </c>
      <c r="AC535" s="30">
        <v>5900000</v>
      </c>
      <c r="AD535" s="30">
        <v>655556</v>
      </c>
      <c r="AE535" s="30">
        <v>298394.44444444403</v>
      </c>
      <c r="AF535" s="30">
        <v>152000</v>
      </c>
      <c r="AG535" s="30">
        <f t="shared" si="161"/>
        <v>450394.44444444403</v>
      </c>
      <c r="AH535" s="30">
        <v>0</v>
      </c>
      <c r="AI535" s="30">
        <f t="shared" si="162"/>
        <v>7005950.444444444</v>
      </c>
      <c r="AJ535" s="30">
        <f t="shared" si="163"/>
        <v>2950000</v>
      </c>
      <c r="AK535" s="30">
        <f t="shared" si="164"/>
        <v>0</v>
      </c>
      <c r="AL535" s="30">
        <f t="shared" si="165"/>
        <v>0</v>
      </c>
      <c r="AM535" s="30">
        <f t="shared" si="166"/>
        <v>0</v>
      </c>
      <c r="AN535" s="30">
        <f t="shared" si="167"/>
        <v>0</v>
      </c>
      <c r="AO535" s="30">
        <f t="shared" si="168"/>
        <v>0</v>
      </c>
      <c r="AP535" s="30">
        <f t="shared" si="169"/>
        <v>2950000</v>
      </c>
      <c r="AQ535" s="30">
        <f t="shared" si="170"/>
        <v>1422100</v>
      </c>
      <c r="AR535" s="26" t="s">
        <v>79</v>
      </c>
      <c r="AS535" s="26" t="s">
        <v>114</v>
      </c>
      <c r="AT535" s="24" t="s">
        <v>172</v>
      </c>
      <c r="AU535" s="26">
        <v>44433</v>
      </c>
      <c r="AV535" s="26" t="s">
        <v>124</v>
      </c>
      <c r="AW535" s="26" t="s">
        <v>80</v>
      </c>
      <c r="AX535" s="26" t="s">
        <v>82</v>
      </c>
      <c r="AY535" s="26" t="s">
        <v>82</v>
      </c>
      <c r="AZ535" s="26" t="s">
        <v>125</v>
      </c>
      <c r="BA535" s="26" t="s">
        <v>84</v>
      </c>
      <c r="BB535" s="26" t="s">
        <v>85</v>
      </c>
      <c r="BC535" s="26" t="str">
        <f t="shared" si="171"/>
        <v>C</v>
      </c>
      <c r="BD535" s="26" t="str">
        <f t="shared" ca="1" si="172"/>
        <v>54 Th,10 Bln,23 Hr</v>
      </c>
      <c r="BE535" s="29">
        <f t="shared" ca="1" si="173"/>
        <v>54</v>
      </c>
      <c r="BF535" s="29">
        <f t="shared" ca="1" si="174"/>
        <v>10</v>
      </c>
      <c r="BG535" s="29">
        <f t="shared" ca="1" si="175"/>
        <v>23</v>
      </c>
      <c r="BH535" s="26" t="str">
        <f t="shared" ca="1" si="176"/>
        <v>28 Th,7 Bln,23 Hr</v>
      </c>
      <c r="BI535" s="24">
        <f t="shared" ca="1" si="177"/>
        <v>28</v>
      </c>
      <c r="BJ535" s="24">
        <f t="shared" ca="1" si="178"/>
        <v>7</v>
      </c>
      <c r="BK535" s="26" t="str">
        <f t="shared" ca="1" si="179"/>
        <v>27 Th,7 Bln,23 Hr</v>
      </c>
      <c r="BL535" s="4" t="str">
        <f>VLOOKUP(C535,[1]dbase!$C$3:$AW$827,38,FALSE)</f>
        <v>H</v>
      </c>
    </row>
    <row r="536" spans="1:64" x14ac:dyDescent="0.25">
      <c r="A536" s="24">
        <f t="shared" si="160"/>
        <v>533</v>
      </c>
      <c r="B536" s="31" t="s">
        <v>2271</v>
      </c>
      <c r="C536" s="24">
        <v>686092</v>
      </c>
      <c r="D536" s="24" t="s">
        <v>174</v>
      </c>
      <c r="E536" s="26">
        <v>25028</v>
      </c>
      <c r="F536" s="24" t="s">
        <v>65</v>
      </c>
      <c r="G536" s="24" t="s">
        <v>66</v>
      </c>
      <c r="H536" s="24" t="s">
        <v>133</v>
      </c>
      <c r="I536" s="24" t="s">
        <v>2272</v>
      </c>
      <c r="J536" s="27" t="s">
        <v>2273</v>
      </c>
      <c r="K536" s="24"/>
      <c r="L536" s="24"/>
      <c r="M536" s="24" t="s">
        <v>109</v>
      </c>
      <c r="N536" s="24" t="s">
        <v>80</v>
      </c>
      <c r="O536" s="24"/>
      <c r="P536" s="24" t="s">
        <v>80</v>
      </c>
      <c r="Q536" s="26">
        <v>43374</v>
      </c>
      <c r="R536" s="26">
        <v>43374</v>
      </c>
      <c r="S536" s="26" t="s">
        <v>90</v>
      </c>
      <c r="T536" s="28" t="s">
        <v>261</v>
      </c>
      <c r="U536" s="28" t="s">
        <v>261</v>
      </c>
      <c r="V536" s="26">
        <v>44105</v>
      </c>
      <c r="W536" s="28" t="s">
        <v>139</v>
      </c>
      <c r="X536" s="28" t="s">
        <v>140</v>
      </c>
      <c r="Y536" s="26" t="s">
        <v>78</v>
      </c>
      <c r="Z536" s="29">
        <v>6</v>
      </c>
      <c r="AA536" s="29">
        <v>2</v>
      </c>
      <c r="AB536" s="26">
        <v>44424</v>
      </c>
      <c r="AC536" s="30">
        <v>4900000</v>
      </c>
      <c r="AD536" s="30">
        <v>544444</v>
      </c>
      <c r="AE536" s="30">
        <v>0</v>
      </c>
      <c r="AF536" s="30">
        <v>373955.55555555597</v>
      </c>
      <c r="AG536" s="30">
        <f t="shared" si="161"/>
        <v>373955.55555555597</v>
      </c>
      <c r="AH536" s="30">
        <v>0</v>
      </c>
      <c r="AI536" s="30">
        <f t="shared" si="162"/>
        <v>5818399.555555556</v>
      </c>
      <c r="AJ536" s="30">
        <f t="shared" si="163"/>
        <v>2450000</v>
      </c>
      <c r="AK536" s="30">
        <f t="shared" si="164"/>
        <v>0</v>
      </c>
      <c r="AL536" s="30">
        <f t="shared" si="165"/>
        <v>0</v>
      </c>
      <c r="AM536" s="30">
        <f t="shared" si="166"/>
        <v>0</v>
      </c>
      <c r="AN536" s="30">
        <f t="shared" si="167"/>
        <v>0</v>
      </c>
      <c r="AO536" s="30">
        <f t="shared" si="168"/>
        <v>0</v>
      </c>
      <c r="AP536" s="30">
        <f t="shared" si="169"/>
        <v>2450000</v>
      </c>
      <c r="AQ536" s="30">
        <f t="shared" si="170"/>
        <v>1922100</v>
      </c>
      <c r="AR536" s="26" t="s">
        <v>79</v>
      </c>
      <c r="AS536" s="26" t="s">
        <v>114</v>
      </c>
      <c r="AT536" s="24" t="s">
        <v>172</v>
      </c>
      <c r="AU536" s="26">
        <v>44433</v>
      </c>
      <c r="AV536" s="26" t="s">
        <v>141</v>
      </c>
      <c r="AW536" s="26" t="s">
        <v>80</v>
      </c>
      <c r="AX536" s="26" t="s">
        <v>82</v>
      </c>
      <c r="AY536" s="26" t="s">
        <v>82</v>
      </c>
      <c r="AZ536" s="26" t="s">
        <v>80</v>
      </c>
      <c r="BA536" s="26" t="s">
        <v>84</v>
      </c>
      <c r="BB536" s="26" t="s">
        <v>85</v>
      </c>
      <c r="BC536" s="26" t="str">
        <f t="shared" si="171"/>
        <v>C</v>
      </c>
      <c r="BD536" s="26" t="str">
        <f t="shared" ca="1" si="172"/>
        <v>54 Th,4 Bln,15 Hr</v>
      </c>
      <c r="BE536" s="29">
        <f t="shared" ca="1" si="173"/>
        <v>54</v>
      </c>
      <c r="BF536" s="29">
        <f t="shared" ca="1" si="174"/>
        <v>4</v>
      </c>
      <c r="BG536" s="29">
        <f t="shared" ca="1" si="175"/>
        <v>15</v>
      </c>
      <c r="BH536" s="26" t="str">
        <f t="shared" ca="1" si="176"/>
        <v>4 Th,1 Bln,23 Hr</v>
      </c>
      <c r="BI536" s="24">
        <f t="shared" ca="1" si="177"/>
        <v>4</v>
      </c>
      <c r="BJ536" s="24">
        <f t="shared" ca="1" si="178"/>
        <v>1</v>
      </c>
      <c r="BK536" s="26" t="str">
        <f t="shared" ca="1" si="179"/>
        <v>4 Th,1 Bln,23 Hr</v>
      </c>
      <c r="BL536" s="4" t="str">
        <f>VLOOKUP(C536,[1]dbase!$C$3:$AW$827,38,FALSE)</f>
        <v>H</v>
      </c>
    </row>
    <row r="537" spans="1:64" x14ac:dyDescent="0.25">
      <c r="A537" s="24">
        <f t="shared" si="160"/>
        <v>534</v>
      </c>
      <c r="B537" s="31" t="s">
        <v>2274</v>
      </c>
      <c r="C537" s="24">
        <v>816178</v>
      </c>
      <c r="D537" s="24" t="s">
        <v>251</v>
      </c>
      <c r="E537" s="26">
        <v>29726</v>
      </c>
      <c r="F537" s="24" t="s">
        <v>65</v>
      </c>
      <c r="G537" s="24" t="s">
        <v>66</v>
      </c>
      <c r="H537" s="24" t="s">
        <v>67</v>
      </c>
      <c r="I537" s="24" t="s">
        <v>2275</v>
      </c>
      <c r="J537" s="27" t="s">
        <v>2276</v>
      </c>
      <c r="K537" s="24"/>
      <c r="L537" s="24"/>
      <c r="M537" s="24" t="s">
        <v>70</v>
      </c>
      <c r="N537" s="24" t="s">
        <v>71</v>
      </c>
      <c r="O537" s="24"/>
      <c r="P537" s="24" t="s">
        <v>80</v>
      </c>
      <c r="Q537" s="26">
        <v>43374</v>
      </c>
      <c r="R537" s="26">
        <v>43374</v>
      </c>
      <c r="S537" s="26" t="s">
        <v>90</v>
      </c>
      <c r="T537" s="28" t="s">
        <v>851</v>
      </c>
      <c r="U537" s="28" t="s">
        <v>851</v>
      </c>
      <c r="V537" s="26">
        <v>44105</v>
      </c>
      <c r="W537" s="28" t="s">
        <v>434</v>
      </c>
      <c r="X537" s="28" t="s">
        <v>207</v>
      </c>
      <c r="Y537" s="26" t="s">
        <v>78</v>
      </c>
      <c r="Z537" s="29">
        <v>5</v>
      </c>
      <c r="AA537" s="29">
        <v>5</v>
      </c>
      <c r="AB537" s="26">
        <v>44424</v>
      </c>
      <c r="AC537" s="30">
        <v>7900000</v>
      </c>
      <c r="AD537" s="30">
        <v>877778</v>
      </c>
      <c r="AE537" s="30">
        <v>0</v>
      </c>
      <c r="AF537" s="30">
        <v>5598077.4555555563</v>
      </c>
      <c r="AG537" s="30">
        <f t="shared" si="161"/>
        <v>5598077.4555555563</v>
      </c>
      <c r="AH537" s="30">
        <v>0</v>
      </c>
      <c r="AI537" s="30">
        <f t="shared" si="162"/>
        <v>14375855.455555556</v>
      </c>
      <c r="AJ537" s="30">
        <f t="shared" si="163"/>
        <v>5925000</v>
      </c>
      <c r="AK537" s="30">
        <f t="shared" si="164"/>
        <v>658333.5</v>
      </c>
      <c r="AL537" s="30">
        <f t="shared" si="165"/>
        <v>0</v>
      </c>
      <c r="AM537" s="30">
        <f t="shared" si="166"/>
        <v>5598077.4555555563</v>
      </c>
      <c r="AN537" s="30">
        <f t="shared" si="167"/>
        <v>5598077.4555555563</v>
      </c>
      <c r="AO537" s="30">
        <f t="shared" si="168"/>
        <v>0</v>
      </c>
      <c r="AP537" s="30">
        <f t="shared" si="169"/>
        <v>12181410.955555556</v>
      </c>
      <c r="AQ537" s="30">
        <f t="shared" si="170"/>
        <v>0</v>
      </c>
      <c r="AR537" s="26" t="s">
        <v>79</v>
      </c>
      <c r="AS537" s="26" t="s">
        <v>80</v>
      </c>
      <c r="AT537" s="26"/>
      <c r="AU537" s="26" t="s">
        <v>80</v>
      </c>
      <c r="AV537" s="26" t="s">
        <v>209</v>
      </c>
      <c r="AW537" s="26" t="s">
        <v>210</v>
      </c>
      <c r="AX537" s="26" t="s">
        <v>83</v>
      </c>
      <c r="AY537" s="26" t="s">
        <v>83</v>
      </c>
      <c r="AZ537" s="26" t="s">
        <v>80</v>
      </c>
      <c r="BA537" s="26" t="s">
        <v>84</v>
      </c>
      <c r="BB537" s="26" t="s">
        <v>85</v>
      </c>
      <c r="BC537" s="26" t="str">
        <f t="shared" si="171"/>
        <v>F</v>
      </c>
      <c r="BD537" s="26" t="str">
        <f t="shared" ca="1" si="172"/>
        <v>41 Th,6 Bln,4 Hr</v>
      </c>
      <c r="BE537" s="29">
        <f t="shared" ca="1" si="173"/>
        <v>41</v>
      </c>
      <c r="BF537" s="29">
        <f t="shared" ca="1" si="174"/>
        <v>6</v>
      </c>
      <c r="BG537" s="29">
        <f t="shared" ca="1" si="175"/>
        <v>4</v>
      </c>
      <c r="BH537" s="26" t="str">
        <f t="shared" ca="1" si="176"/>
        <v>4 Th,1 Bln,23 Hr</v>
      </c>
      <c r="BI537" s="24">
        <f t="shared" ca="1" si="177"/>
        <v>4</v>
      </c>
      <c r="BJ537" s="24">
        <f t="shared" ca="1" si="178"/>
        <v>1</v>
      </c>
      <c r="BK537" s="26" t="str">
        <f t="shared" ca="1" si="179"/>
        <v>4 Th,1 Bln,23 Hr</v>
      </c>
      <c r="BL537" s="4" t="str">
        <f>VLOOKUP(C537,[1]dbase!$C$3:$AW$827,38,FALSE)</f>
        <v>-</v>
      </c>
    </row>
    <row r="538" spans="1:64" x14ac:dyDescent="0.25">
      <c r="A538" s="24">
        <f t="shared" si="160"/>
        <v>535</v>
      </c>
      <c r="B538" s="31" t="s">
        <v>2277</v>
      </c>
      <c r="C538" s="24">
        <v>726199</v>
      </c>
      <c r="D538" s="24" t="s">
        <v>174</v>
      </c>
      <c r="E538" s="26">
        <v>26396</v>
      </c>
      <c r="F538" s="24" t="s">
        <v>65</v>
      </c>
      <c r="G538" s="24" t="s">
        <v>66</v>
      </c>
      <c r="H538" s="24" t="s">
        <v>133</v>
      </c>
      <c r="I538" s="24" t="s">
        <v>2278</v>
      </c>
      <c r="J538" s="27" t="s">
        <v>2279</v>
      </c>
      <c r="K538" s="24"/>
      <c r="L538" s="24"/>
      <c r="M538" s="24" t="s">
        <v>109</v>
      </c>
      <c r="N538" s="24" t="s">
        <v>2280</v>
      </c>
      <c r="O538" s="24"/>
      <c r="P538" s="24" t="s">
        <v>80</v>
      </c>
      <c r="Q538" s="26">
        <v>43374</v>
      </c>
      <c r="R538" s="26">
        <v>43374</v>
      </c>
      <c r="S538" s="26" t="s">
        <v>90</v>
      </c>
      <c r="T538" s="28" t="s">
        <v>727</v>
      </c>
      <c r="U538" s="28" t="s">
        <v>727</v>
      </c>
      <c r="V538" s="26">
        <v>44105</v>
      </c>
      <c r="W538" s="28" t="s">
        <v>303</v>
      </c>
      <c r="X538" s="28" t="s">
        <v>140</v>
      </c>
      <c r="Y538" s="26" t="s">
        <v>78</v>
      </c>
      <c r="Z538" s="29">
        <v>6</v>
      </c>
      <c r="AA538" s="29">
        <v>1</v>
      </c>
      <c r="AB538" s="26">
        <v>44424</v>
      </c>
      <c r="AC538" s="30">
        <v>4500000</v>
      </c>
      <c r="AD538" s="30">
        <v>500000</v>
      </c>
      <c r="AE538" s="30">
        <v>0</v>
      </c>
      <c r="AF538" s="30">
        <v>592600</v>
      </c>
      <c r="AG538" s="30">
        <f t="shared" si="161"/>
        <v>592600</v>
      </c>
      <c r="AH538" s="30">
        <v>0</v>
      </c>
      <c r="AI538" s="30">
        <f t="shared" si="162"/>
        <v>5592600</v>
      </c>
      <c r="AJ538" s="30">
        <f t="shared" si="163"/>
        <v>3375000</v>
      </c>
      <c r="AK538" s="30">
        <f t="shared" si="164"/>
        <v>375000</v>
      </c>
      <c r="AL538" s="30">
        <f t="shared" si="165"/>
        <v>0</v>
      </c>
      <c r="AM538" s="30">
        <f t="shared" si="166"/>
        <v>592600</v>
      </c>
      <c r="AN538" s="30">
        <f t="shared" si="167"/>
        <v>592600</v>
      </c>
      <c r="AO538" s="30">
        <f t="shared" si="168"/>
        <v>0</v>
      </c>
      <c r="AP538" s="30">
        <f t="shared" si="169"/>
        <v>4342600</v>
      </c>
      <c r="AQ538" s="30">
        <f t="shared" si="170"/>
        <v>29500</v>
      </c>
      <c r="AR538" s="26" t="s">
        <v>79</v>
      </c>
      <c r="AS538" s="26" t="s">
        <v>80</v>
      </c>
      <c r="AT538" s="26"/>
      <c r="AU538" s="26" t="s">
        <v>80</v>
      </c>
      <c r="AV538" s="26" t="s">
        <v>141</v>
      </c>
      <c r="AW538" s="26" t="s">
        <v>80</v>
      </c>
      <c r="AX538" s="26" t="s">
        <v>82</v>
      </c>
      <c r="AY538" s="26" t="s">
        <v>82</v>
      </c>
      <c r="AZ538" s="26" t="s">
        <v>80</v>
      </c>
      <c r="BA538" s="26" t="s">
        <v>84</v>
      </c>
      <c r="BB538" s="26" t="s">
        <v>85</v>
      </c>
      <c r="BC538" s="26" t="str">
        <f t="shared" si="171"/>
        <v>C</v>
      </c>
      <c r="BD538" s="26" t="str">
        <f t="shared" ca="1" si="172"/>
        <v>50 Th,7 Bln,17 Hr</v>
      </c>
      <c r="BE538" s="29">
        <f t="shared" ca="1" si="173"/>
        <v>50</v>
      </c>
      <c r="BF538" s="29">
        <f t="shared" ca="1" si="174"/>
        <v>7</v>
      </c>
      <c r="BG538" s="29">
        <f t="shared" ca="1" si="175"/>
        <v>17</v>
      </c>
      <c r="BH538" s="26" t="str">
        <f t="shared" ca="1" si="176"/>
        <v>4 Th,1 Bln,23 Hr</v>
      </c>
      <c r="BI538" s="24">
        <f t="shared" ca="1" si="177"/>
        <v>4</v>
      </c>
      <c r="BJ538" s="24">
        <f t="shared" ca="1" si="178"/>
        <v>1</v>
      </c>
      <c r="BK538" s="26" t="str">
        <f t="shared" ca="1" si="179"/>
        <v>4 Th,1 Bln,23 Hr</v>
      </c>
      <c r="BL538" s="4" t="str">
        <f>VLOOKUP(C538,[1]dbase!$C$3:$AW$827,38,FALSE)</f>
        <v>-</v>
      </c>
    </row>
    <row r="539" spans="1:64" x14ac:dyDescent="0.25">
      <c r="A539" s="24">
        <f t="shared" si="160"/>
        <v>536</v>
      </c>
      <c r="B539" s="31" t="s">
        <v>2281</v>
      </c>
      <c r="C539" s="24">
        <v>805735</v>
      </c>
      <c r="D539" s="24" t="s">
        <v>166</v>
      </c>
      <c r="E539" s="26">
        <v>29470</v>
      </c>
      <c r="F539" s="24" t="s">
        <v>65</v>
      </c>
      <c r="G539" s="24" t="s">
        <v>66</v>
      </c>
      <c r="H539" s="24" t="s">
        <v>228</v>
      </c>
      <c r="I539" s="24" t="s">
        <v>2282</v>
      </c>
      <c r="J539" s="27"/>
      <c r="K539" s="24"/>
      <c r="L539" s="24" t="s">
        <v>2283</v>
      </c>
      <c r="M539" s="24" t="s">
        <v>70</v>
      </c>
      <c r="N539" s="24" t="s">
        <v>2284</v>
      </c>
      <c r="O539" s="24"/>
      <c r="P539" s="24">
        <v>2006</v>
      </c>
      <c r="Q539" s="26">
        <v>42932</v>
      </c>
      <c r="R539" s="26">
        <v>43055</v>
      </c>
      <c r="S539" s="26" t="s">
        <v>90</v>
      </c>
      <c r="T539" s="28" t="s">
        <v>2285</v>
      </c>
      <c r="U539" s="28" t="s">
        <v>2285</v>
      </c>
      <c r="V539" s="26">
        <v>44104</v>
      </c>
      <c r="W539" s="28" t="s">
        <v>481</v>
      </c>
      <c r="X539" s="28" t="s">
        <v>482</v>
      </c>
      <c r="Y539" s="26" t="s">
        <v>103</v>
      </c>
      <c r="Z539" s="29">
        <v>6</v>
      </c>
      <c r="AA539" s="34">
        <v>1</v>
      </c>
      <c r="AB539" s="26">
        <v>44424</v>
      </c>
      <c r="AC539" s="30">
        <v>4500000</v>
      </c>
      <c r="AD539" s="30">
        <v>500000</v>
      </c>
      <c r="AE539" s="30">
        <v>291100</v>
      </c>
      <c r="AF539" s="30">
        <v>152000</v>
      </c>
      <c r="AG539" s="30">
        <f t="shared" si="161"/>
        <v>443100</v>
      </c>
      <c r="AH539" s="30">
        <v>0</v>
      </c>
      <c r="AI539" s="30">
        <f t="shared" si="162"/>
        <v>5443100</v>
      </c>
      <c r="AJ539" s="30">
        <f t="shared" si="163"/>
        <v>2250000</v>
      </c>
      <c r="AK539" s="30">
        <f t="shared" si="164"/>
        <v>0</v>
      </c>
      <c r="AL539" s="30">
        <f t="shared" si="165"/>
        <v>0</v>
      </c>
      <c r="AM539" s="30">
        <f t="shared" si="166"/>
        <v>0</v>
      </c>
      <c r="AN539" s="30">
        <f t="shared" si="167"/>
        <v>0</v>
      </c>
      <c r="AO539" s="30">
        <f t="shared" si="168"/>
        <v>0</v>
      </c>
      <c r="AP539" s="30">
        <f t="shared" si="169"/>
        <v>2250000</v>
      </c>
      <c r="AQ539" s="30">
        <f t="shared" si="170"/>
        <v>2122100</v>
      </c>
      <c r="AR539" s="26" t="s">
        <v>79</v>
      </c>
      <c r="AS539" s="26" t="s">
        <v>114</v>
      </c>
      <c r="AT539" s="24" t="s">
        <v>172</v>
      </c>
      <c r="AU539" s="26">
        <v>44433</v>
      </c>
      <c r="AV539" s="26" t="s">
        <v>483</v>
      </c>
      <c r="AW539" s="26" t="s">
        <v>80</v>
      </c>
      <c r="AX539" s="26" t="s">
        <v>105</v>
      </c>
      <c r="AY539" s="26" t="s">
        <v>105</v>
      </c>
      <c r="AZ539" s="26" t="s">
        <v>80</v>
      </c>
      <c r="BA539" s="26" t="s">
        <v>84</v>
      </c>
      <c r="BB539" s="26" t="s">
        <v>106</v>
      </c>
      <c r="BC539" s="26" t="str">
        <f t="shared" si="171"/>
        <v>F</v>
      </c>
      <c r="BD539" s="26" t="str">
        <f t="shared" ca="1" si="172"/>
        <v>42 Th,2 Bln,18 Hr</v>
      </c>
      <c r="BE539" s="29">
        <f t="shared" ca="1" si="173"/>
        <v>42</v>
      </c>
      <c r="BF539" s="29">
        <f t="shared" ca="1" si="174"/>
        <v>2</v>
      </c>
      <c r="BG539" s="29">
        <f t="shared" ca="1" si="175"/>
        <v>18</v>
      </c>
      <c r="BH539" s="26" t="str">
        <f t="shared" ca="1" si="176"/>
        <v>5 Th,4 Bln,8 Hr</v>
      </c>
      <c r="BI539" s="24">
        <f t="shared" ca="1" si="177"/>
        <v>5</v>
      </c>
      <c r="BJ539" s="24">
        <f t="shared" ca="1" si="178"/>
        <v>4</v>
      </c>
      <c r="BK539" s="26" t="str">
        <f t="shared" ca="1" si="179"/>
        <v>5 Th,0 Bln,8 Hr</v>
      </c>
      <c r="BL539" s="4" t="str">
        <f>VLOOKUP(C539,[1]dbase!$C$3:$AW$827,38,FALSE)</f>
        <v>H</v>
      </c>
    </row>
    <row r="540" spans="1:64" x14ac:dyDescent="0.25">
      <c r="A540" s="24">
        <f t="shared" si="160"/>
        <v>537</v>
      </c>
      <c r="B540" s="31" t="s">
        <v>2286</v>
      </c>
      <c r="C540" s="24">
        <v>765633</v>
      </c>
      <c r="D540" s="24" t="s">
        <v>2287</v>
      </c>
      <c r="E540" s="26">
        <v>27677</v>
      </c>
      <c r="F540" s="24" t="s">
        <v>65</v>
      </c>
      <c r="G540" s="24" t="s">
        <v>66</v>
      </c>
      <c r="H540" s="24" t="s">
        <v>228</v>
      </c>
      <c r="I540" s="24" t="s">
        <v>2288</v>
      </c>
      <c r="J540" s="27"/>
      <c r="K540" s="24"/>
      <c r="L540" s="24"/>
      <c r="M540" s="24" t="s">
        <v>99</v>
      </c>
      <c r="N540" s="24" t="s">
        <v>1952</v>
      </c>
      <c r="O540" s="24"/>
      <c r="P540" s="24">
        <v>1995</v>
      </c>
      <c r="Q540" s="26">
        <v>42201</v>
      </c>
      <c r="R540" s="26">
        <v>42461</v>
      </c>
      <c r="S540" s="26" t="s">
        <v>90</v>
      </c>
      <c r="T540" s="28" t="s">
        <v>1408</v>
      </c>
      <c r="U540" s="28" t="s">
        <v>1408</v>
      </c>
      <c r="V540" s="26" t="s">
        <v>80</v>
      </c>
      <c r="W540" s="28" t="s">
        <v>2289</v>
      </c>
      <c r="X540" s="28" t="s">
        <v>696</v>
      </c>
      <c r="Y540" s="26" t="s">
        <v>78</v>
      </c>
      <c r="Z540" s="29">
        <v>6</v>
      </c>
      <c r="AA540" s="29">
        <v>2</v>
      </c>
      <c r="AB540" s="26">
        <v>44424</v>
      </c>
      <c r="AC540" s="30">
        <v>4900000</v>
      </c>
      <c r="AD540" s="30">
        <v>544444</v>
      </c>
      <c r="AE540" s="30">
        <v>254655.55555555597</v>
      </c>
      <c r="AF540" s="30">
        <v>152000</v>
      </c>
      <c r="AG540" s="30">
        <f t="shared" si="161"/>
        <v>406655.55555555597</v>
      </c>
      <c r="AH540" s="30">
        <v>0</v>
      </c>
      <c r="AI540" s="30">
        <f t="shared" si="162"/>
        <v>5851099.555555556</v>
      </c>
      <c r="AJ540" s="30">
        <f t="shared" si="163"/>
        <v>2450000</v>
      </c>
      <c r="AK540" s="30">
        <f t="shared" si="164"/>
        <v>0</v>
      </c>
      <c r="AL540" s="30">
        <f t="shared" si="165"/>
        <v>0</v>
      </c>
      <c r="AM540" s="30">
        <f t="shared" si="166"/>
        <v>0</v>
      </c>
      <c r="AN540" s="30">
        <f t="shared" si="167"/>
        <v>0</v>
      </c>
      <c r="AO540" s="30">
        <f t="shared" si="168"/>
        <v>0</v>
      </c>
      <c r="AP540" s="30">
        <f t="shared" si="169"/>
        <v>2450000</v>
      </c>
      <c r="AQ540" s="30">
        <f t="shared" si="170"/>
        <v>1922100</v>
      </c>
      <c r="AR540" s="26" t="s">
        <v>79</v>
      </c>
      <c r="AS540" s="26" t="s">
        <v>114</v>
      </c>
      <c r="AT540" s="24" t="s">
        <v>172</v>
      </c>
      <c r="AU540" s="26">
        <v>44433</v>
      </c>
      <c r="AV540" s="26" t="s">
        <v>697</v>
      </c>
      <c r="AW540" s="26" t="s">
        <v>80</v>
      </c>
      <c r="AX540" s="26" t="s">
        <v>82</v>
      </c>
      <c r="AY540" s="26" t="s">
        <v>82</v>
      </c>
      <c r="AZ540" s="26" t="s">
        <v>80</v>
      </c>
      <c r="BA540" s="26" t="s">
        <v>84</v>
      </c>
      <c r="BB540" s="26" t="s">
        <v>106</v>
      </c>
      <c r="BC540" s="26" t="str">
        <f t="shared" si="171"/>
        <v>C</v>
      </c>
      <c r="BD540" s="26" t="str">
        <f t="shared" ca="1" si="172"/>
        <v>47 Th,1 Bln,14 Hr</v>
      </c>
      <c r="BE540" s="29">
        <f t="shared" ca="1" si="173"/>
        <v>47</v>
      </c>
      <c r="BF540" s="29">
        <f t="shared" ca="1" si="174"/>
        <v>1</v>
      </c>
      <c r="BG540" s="29">
        <f t="shared" ca="1" si="175"/>
        <v>14</v>
      </c>
      <c r="BH540" s="26" t="str">
        <f t="shared" ca="1" si="176"/>
        <v>7 Th,4 Bln,8 Hr</v>
      </c>
      <c r="BI540" s="24">
        <f t="shared" ca="1" si="177"/>
        <v>7</v>
      </c>
      <c r="BJ540" s="24">
        <f t="shared" ca="1" si="178"/>
        <v>4</v>
      </c>
      <c r="BK540" s="26" t="str">
        <f t="shared" ca="1" si="179"/>
        <v>6 Th,7 Bln,23 Hr</v>
      </c>
      <c r="BL540" s="4" t="str">
        <f>VLOOKUP(C540,[1]dbase!$C$3:$AW$827,38,FALSE)</f>
        <v>H</v>
      </c>
    </row>
    <row r="541" spans="1:64" x14ac:dyDescent="0.25">
      <c r="A541" s="24">
        <f t="shared" si="160"/>
        <v>538</v>
      </c>
      <c r="B541" s="31" t="s">
        <v>2290</v>
      </c>
      <c r="C541" s="24">
        <v>695466</v>
      </c>
      <c r="D541" s="24" t="s">
        <v>2291</v>
      </c>
      <c r="E541" s="26">
        <v>25298</v>
      </c>
      <c r="F541" s="24" t="s">
        <v>65</v>
      </c>
      <c r="G541" s="24" t="s">
        <v>66</v>
      </c>
      <c r="H541" s="24" t="s">
        <v>88</v>
      </c>
      <c r="I541" s="24" t="s">
        <v>2292</v>
      </c>
      <c r="J541" s="27"/>
      <c r="K541" s="24"/>
      <c r="L541" s="24"/>
      <c r="M541" s="24" t="s">
        <v>99</v>
      </c>
      <c r="N541" s="24" t="s">
        <v>2293</v>
      </c>
      <c r="O541" s="24"/>
      <c r="P541" s="24">
        <v>1990</v>
      </c>
      <c r="Q541" s="26">
        <v>33338</v>
      </c>
      <c r="R541" s="26">
        <v>36495</v>
      </c>
      <c r="S541" s="26" t="s">
        <v>90</v>
      </c>
      <c r="T541" s="28" t="s">
        <v>2294</v>
      </c>
      <c r="U541" s="28" t="s">
        <v>2294</v>
      </c>
      <c r="V541" s="26" t="s">
        <v>80</v>
      </c>
      <c r="W541" s="28" t="s">
        <v>145</v>
      </c>
      <c r="X541" s="28" t="s">
        <v>696</v>
      </c>
      <c r="Y541" s="26" t="s">
        <v>78</v>
      </c>
      <c r="Z541" s="29">
        <v>6</v>
      </c>
      <c r="AA541" s="29">
        <v>2</v>
      </c>
      <c r="AB541" s="26">
        <v>44424</v>
      </c>
      <c r="AC541" s="30">
        <v>4900000</v>
      </c>
      <c r="AD541" s="30">
        <v>544444</v>
      </c>
      <c r="AE541" s="30">
        <v>1187505.555555556</v>
      </c>
      <c r="AF541" s="30">
        <v>152000</v>
      </c>
      <c r="AG541" s="30">
        <f t="shared" si="161"/>
        <v>1339505.555555556</v>
      </c>
      <c r="AH541" s="30">
        <v>0</v>
      </c>
      <c r="AI541" s="30">
        <f t="shared" si="162"/>
        <v>6783949.555555556</v>
      </c>
      <c r="AJ541" s="30">
        <f t="shared" si="163"/>
        <v>2450000</v>
      </c>
      <c r="AK541" s="30">
        <f t="shared" si="164"/>
        <v>0</v>
      </c>
      <c r="AL541" s="30">
        <f t="shared" si="165"/>
        <v>0</v>
      </c>
      <c r="AM541" s="30">
        <f t="shared" si="166"/>
        <v>0</v>
      </c>
      <c r="AN541" s="30">
        <f t="shared" si="167"/>
        <v>0</v>
      </c>
      <c r="AO541" s="30">
        <f t="shared" si="168"/>
        <v>0</v>
      </c>
      <c r="AP541" s="30">
        <f t="shared" si="169"/>
        <v>2450000</v>
      </c>
      <c r="AQ541" s="30">
        <f t="shared" si="170"/>
        <v>1922100</v>
      </c>
      <c r="AR541" s="26" t="s">
        <v>79</v>
      </c>
      <c r="AS541" s="26" t="s">
        <v>114</v>
      </c>
      <c r="AT541" s="24" t="s">
        <v>172</v>
      </c>
      <c r="AU541" s="26">
        <v>44433</v>
      </c>
      <c r="AV541" s="26" t="s">
        <v>697</v>
      </c>
      <c r="AW541" s="26" t="s">
        <v>80</v>
      </c>
      <c r="AX541" s="26" t="s">
        <v>82</v>
      </c>
      <c r="AY541" s="26" t="s">
        <v>82</v>
      </c>
      <c r="AZ541" s="26" t="s">
        <v>80</v>
      </c>
      <c r="BA541" s="26" t="s">
        <v>84</v>
      </c>
      <c r="BB541" s="26" t="s">
        <v>85</v>
      </c>
      <c r="BC541" s="26" t="str">
        <f t="shared" si="171"/>
        <v>C</v>
      </c>
      <c r="BD541" s="26" t="str">
        <f t="shared" ca="1" si="172"/>
        <v>53 Th,7 Bln,19 Hr</v>
      </c>
      <c r="BE541" s="29">
        <f t="shared" ca="1" si="173"/>
        <v>53</v>
      </c>
      <c r="BF541" s="29">
        <f t="shared" ca="1" si="174"/>
        <v>7</v>
      </c>
      <c r="BG541" s="29">
        <f t="shared" ca="1" si="175"/>
        <v>19</v>
      </c>
      <c r="BH541" s="26" t="str">
        <f t="shared" ca="1" si="176"/>
        <v>31 Th,7 Bln,14 Hr</v>
      </c>
      <c r="BI541" s="24">
        <f t="shared" ca="1" si="177"/>
        <v>31</v>
      </c>
      <c r="BJ541" s="24">
        <f t="shared" ca="1" si="178"/>
        <v>7</v>
      </c>
      <c r="BK541" s="26" t="str">
        <f t="shared" ca="1" si="179"/>
        <v>22 Th,11 Bln,23 Hr</v>
      </c>
      <c r="BL541" s="4" t="str">
        <f>VLOOKUP(C541,[1]dbase!$C$3:$AW$827,38,FALSE)</f>
        <v>H</v>
      </c>
    </row>
    <row r="542" spans="1:64" x14ac:dyDescent="0.25">
      <c r="A542" s="24">
        <f t="shared" si="160"/>
        <v>539</v>
      </c>
      <c r="B542" s="31" t="s">
        <v>2295</v>
      </c>
      <c r="C542" s="24">
        <v>825773</v>
      </c>
      <c r="D542" s="24" t="s">
        <v>87</v>
      </c>
      <c r="E542" s="26">
        <v>30291</v>
      </c>
      <c r="F542" s="24" t="s">
        <v>65</v>
      </c>
      <c r="G542" s="24" t="s">
        <v>66</v>
      </c>
      <c r="H542" s="24" t="s">
        <v>228</v>
      </c>
      <c r="I542" s="24" t="s">
        <v>2296</v>
      </c>
      <c r="J542" s="27" t="s">
        <v>2297</v>
      </c>
      <c r="K542" s="24" t="s">
        <v>2298</v>
      </c>
      <c r="L542" s="24"/>
      <c r="M542" s="24" t="s">
        <v>623</v>
      </c>
      <c r="N542" s="24" t="s">
        <v>137</v>
      </c>
      <c r="O542" s="24"/>
      <c r="P542" s="24">
        <v>2002</v>
      </c>
      <c r="Q542" s="26">
        <v>42932</v>
      </c>
      <c r="R542" s="26">
        <v>43175</v>
      </c>
      <c r="S542" s="26" t="s">
        <v>90</v>
      </c>
      <c r="T542" s="28" t="s">
        <v>803</v>
      </c>
      <c r="U542" s="28" t="s">
        <v>803</v>
      </c>
      <c r="V542" s="26" t="s">
        <v>80</v>
      </c>
      <c r="W542" s="28" t="s">
        <v>145</v>
      </c>
      <c r="X542" s="28" t="s">
        <v>146</v>
      </c>
      <c r="Y542" s="26" t="s">
        <v>78</v>
      </c>
      <c r="Z542" s="29">
        <v>6</v>
      </c>
      <c r="AA542" s="29">
        <v>1</v>
      </c>
      <c r="AB542" s="26">
        <v>44424</v>
      </c>
      <c r="AC542" s="30">
        <v>4500000</v>
      </c>
      <c r="AD542" s="30">
        <v>500000</v>
      </c>
      <c r="AE542" s="30">
        <v>291100</v>
      </c>
      <c r="AF542" s="30">
        <v>152000</v>
      </c>
      <c r="AG542" s="30">
        <f t="shared" si="161"/>
        <v>443100</v>
      </c>
      <c r="AH542" s="30">
        <v>0</v>
      </c>
      <c r="AI542" s="30">
        <f t="shared" si="162"/>
        <v>5443100</v>
      </c>
      <c r="AJ542" s="30">
        <f t="shared" si="163"/>
        <v>3375000</v>
      </c>
      <c r="AK542" s="30">
        <f t="shared" si="164"/>
        <v>375000</v>
      </c>
      <c r="AL542" s="30">
        <f t="shared" si="165"/>
        <v>291100</v>
      </c>
      <c r="AM542" s="30">
        <f t="shared" si="166"/>
        <v>152000</v>
      </c>
      <c r="AN542" s="30">
        <f t="shared" si="167"/>
        <v>443100</v>
      </c>
      <c r="AO542" s="30">
        <f t="shared" si="168"/>
        <v>0</v>
      </c>
      <c r="AP542" s="30">
        <f t="shared" si="169"/>
        <v>4193100</v>
      </c>
      <c r="AQ542" s="30">
        <f t="shared" si="170"/>
        <v>179000</v>
      </c>
      <c r="AR542" s="24" t="s">
        <v>79</v>
      </c>
      <c r="AS542" s="24" t="s">
        <v>80</v>
      </c>
      <c r="AT542" s="24"/>
      <c r="AU542" s="26" t="s">
        <v>80</v>
      </c>
      <c r="AV542" s="24" t="s">
        <v>147</v>
      </c>
      <c r="AW542" s="24" t="s">
        <v>80</v>
      </c>
      <c r="AX542" s="24" t="s">
        <v>82</v>
      </c>
      <c r="AY542" s="24" t="s">
        <v>82</v>
      </c>
      <c r="AZ542" s="24" t="s">
        <v>80</v>
      </c>
      <c r="BA542" s="24" t="s">
        <v>84</v>
      </c>
      <c r="BB542" s="24" t="s">
        <v>85</v>
      </c>
      <c r="BC542" s="26" t="str">
        <f t="shared" si="171"/>
        <v>C</v>
      </c>
      <c r="BD542" s="24" t="str">
        <f t="shared" ca="1" si="172"/>
        <v>39 Th,11 Bln,18 Hr</v>
      </c>
      <c r="BE542" s="24">
        <f t="shared" ca="1" si="173"/>
        <v>39</v>
      </c>
      <c r="BF542" s="24">
        <f t="shared" ca="1" si="174"/>
        <v>11</v>
      </c>
      <c r="BG542" s="24">
        <f t="shared" ca="1" si="175"/>
        <v>18</v>
      </c>
      <c r="BH542" s="24" t="str">
        <f t="shared" ca="1" si="176"/>
        <v>5 Th,4 Bln,8 Hr</v>
      </c>
      <c r="BI542" s="24">
        <f t="shared" ca="1" si="177"/>
        <v>5</v>
      </c>
      <c r="BJ542" s="24">
        <f t="shared" ca="1" si="178"/>
        <v>4</v>
      </c>
      <c r="BK542" s="24" t="str">
        <f t="shared" ca="1" si="179"/>
        <v>4 Th,8 Bln,8 Hr</v>
      </c>
      <c r="BL542" s="4" t="str">
        <f>VLOOKUP(C542,[1]dbase!$C$3:$AW$827,38,FALSE)</f>
        <v>-</v>
      </c>
    </row>
    <row r="543" spans="1:64" x14ac:dyDescent="0.25">
      <c r="A543" s="24">
        <f t="shared" si="160"/>
        <v>540</v>
      </c>
      <c r="B543" s="31" t="s">
        <v>2299</v>
      </c>
      <c r="C543" s="24">
        <v>745410</v>
      </c>
      <c r="D543" s="24" t="s">
        <v>87</v>
      </c>
      <c r="E543" s="26">
        <v>27244</v>
      </c>
      <c r="F543" s="24" t="s">
        <v>65</v>
      </c>
      <c r="G543" s="24" t="s">
        <v>66</v>
      </c>
      <c r="H543" s="24" t="s">
        <v>150</v>
      </c>
      <c r="I543" s="24" t="s">
        <v>2300</v>
      </c>
      <c r="J543" s="27"/>
      <c r="K543" s="24"/>
      <c r="L543" s="24"/>
      <c r="M543" s="24" t="s">
        <v>109</v>
      </c>
      <c r="N543" s="24" t="s">
        <v>2078</v>
      </c>
      <c r="O543" s="24"/>
      <c r="P543" s="24">
        <v>1993</v>
      </c>
      <c r="Q543" s="26">
        <v>34639</v>
      </c>
      <c r="R543" s="26">
        <v>35004</v>
      </c>
      <c r="S543" s="26" t="s">
        <v>90</v>
      </c>
      <c r="T543" s="28" t="s">
        <v>1544</v>
      </c>
      <c r="U543" s="28" t="s">
        <v>1544</v>
      </c>
      <c r="V543" s="26">
        <v>44667</v>
      </c>
      <c r="W543" s="28" t="s">
        <v>226</v>
      </c>
      <c r="X543" s="28" t="s">
        <v>93</v>
      </c>
      <c r="Y543" s="26" t="s">
        <v>78</v>
      </c>
      <c r="Z543" s="29">
        <v>4</v>
      </c>
      <c r="AA543" s="29">
        <v>3</v>
      </c>
      <c r="AB543" s="26">
        <v>44424</v>
      </c>
      <c r="AC543" s="30">
        <v>5900000</v>
      </c>
      <c r="AD543" s="30">
        <v>655556</v>
      </c>
      <c r="AE543" s="30">
        <v>674969.44444444403</v>
      </c>
      <c r="AF543" s="30">
        <v>-339993</v>
      </c>
      <c r="AG543" s="30">
        <f t="shared" si="161"/>
        <v>334976.44444444403</v>
      </c>
      <c r="AH543" s="30">
        <v>2079770</v>
      </c>
      <c r="AI543" s="30">
        <f t="shared" si="162"/>
        <v>8970302.444444444</v>
      </c>
      <c r="AJ543" s="30">
        <f t="shared" si="163"/>
        <v>4425000</v>
      </c>
      <c r="AK543" s="30">
        <f t="shared" si="164"/>
        <v>491667</v>
      </c>
      <c r="AL543" s="30">
        <f t="shared" si="165"/>
        <v>674969.44444444403</v>
      </c>
      <c r="AM543" s="30">
        <f t="shared" si="166"/>
        <v>-339993</v>
      </c>
      <c r="AN543" s="30">
        <f t="shared" si="167"/>
        <v>334976.44444444403</v>
      </c>
      <c r="AO543" s="30">
        <f t="shared" si="168"/>
        <v>1039885</v>
      </c>
      <c r="AP543" s="30">
        <f t="shared" si="169"/>
        <v>6291528.444444444</v>
      </c>
      <c r="AQ543" s="30">
        <f t="shared" si="170"/>
        <v>0</v>
      </c>
      <c r="AR543" s="26" t="s">
        <v>79</v>
      </c>
      <c r="AS543" s="26" t="s">
        <v>80</v>
      </c>
      <c r="AT543" s="26"/>
      <c r="AU543" s="26" t="s">
        <v>80</v>
      </c>
      <c r="AV543" s="26" t="s">
        <v>94</v>
      </c>
      <c r="AW543" s="26" t="s">
        <v>210</v>
      </c>
      <c r="AX543" s="26" t="s">
        <v>83</v>
      </c>
      <c r="AY543" s="26" t="s">
        <v>83</v>
      </c>
      <c r="AZ543" s="26" t="s">
        <v>80</v>
      </c>
      <c r="BA543" s="26" t="s">
        <v>84</v>
      </c>
      <c r="BB543" s="26" t="s">
        <v>85</v>
      </c>
      <c r="BC543" s="26" t="str">
        <f t="shared" si="171"/>
        <v>C</v>
      </c>
      <c r="BD543" s="26" t="str">
        <f t="shared" ca="1" si="172"/>
        <v>48 Th,3 Bln,21 Hr</v>
      </c>
      <c r="BE543" s="29">
        <f t="shared" ca="1" si="173"/>
        <v>48</v>
      </c>
      <c r="BF543" s="29">
        <f t="shared" ca="1" si="174"/>
        <v>3</v>
      </c>
      <c r="BG543" s="29">
        <f t="shared" ca="1" si="175"/>
        <v>21</v>
      </c>
      <c r="BH543" s="26" t="str">
        <f t="shared" ca="1" si="176"/>
        <v>28 Th,0 Bln,23 Hr</v>
      </c>
      <c r="BI543" s="24">
        <f t="shared" ca="1" si="177"/>
        <v>28</v>
      </c>
      <c r="BJ543" s="24">
        <f t="shared" ca="1" si="178"/>
        <v>0</v>
      </c>
      <c r="BK543" s="26" t="str">
        <f t="shared" ca="1" si="179"/>
        <v>27 Th,0 Bln,23 Hr</v>
      </c>
      <c r="BL543" s="4" t="str">
        <f>VLOOKUP(C543,[1]dbase!$C$3:$AW$827,38,FALSE)</f>
        <v>-</v>
      </c>
    </row>
    <row r="544" spans="1:64" x14ac:dyDescent="0.25">
      <c r="A544" s="24">
        <f t="shared" si="160"/>
        <v>541</v>
      </c>
      <c r="B544" s="31" t="s">
        <v>2301</v>
      </c>
      <c r="C544" s="24">
        <v>836188</v>
      </c>
      <c r="D544" s="24" t="s">
        <v>2302</v>
      </c>
      <c r="E544" s="26">
        <v>30582</v>
      </c>
      <c r="F544" s="24" t="s">
        <v>65</v>
      </c>
      <c r="G544" s="24" t="s">
        <v>66</v>
      </c>
      <c r="H544" s="24" t="s">
        <v>67</v>
      </c>
      <c r="I544" s="24"/>
      <c r="J544" s="27" t="s">
        <v>2303</v>
      </c>
      <c r="K544" s="24"/>
      <c r="L544" s="24"/>
      <c r="M544" s="24" t="s">
        <v>70</v>
      </c>
      <c r="N544" s="24" t="s">
        <v>80</v>
      </c>
      <c r="O544" s="24"/>
      <c r="P544" s="24" t="s">
        <v>80</v>
      </c>
      <c r="Q544" s="26">
        <v>43374</v>
      </c>
      <c r="R544" s="26">
        <v>43374</v>
      </c>
      <c r="S544" s="26" t="s">
        <v>90</v>
      </c>
      <c r="T544" s="28" t="s">
        <v>579</v>
      </c>
      <c r="U544" s="28" t="s">
        <v>579</v>
      </c>
      <c r="V544" s="26">
        <v>44105</v>
      </c>
      <c r="W544" s="28" t="s">
        <v>404</v>
      </c>
      <c r="X544" s="28" t="s">
        <v>207</v>
      </c>
      <c r="Y544" s="26" t="s">
        <v>78</v>
      </c>
      <c r="Z544" s="29">
        <v>5</v>
      </c>
      <c r="AA544" s="29">
        <v>4</v>
      </c>
      <c r="AB544" s="26">
        <v>44424</v>
      </c>
      <c r="AC544" s="30">
        <v>6900000</v>
      </c>
      <c r="AD544" s="30">
        <v>766667</v>
      </c>
      <c r="AE544" s="30">
        <v>0</v>
      </c>
      <c r="AF544" s="30">
        <v>308694.75</v>
      </c>
      <c r="AG544" s="30">
        <f t="shared" si="161"/>
        <v>308694.75</v>
      </c>
      <c r="AH544" s="30">
        <v>0</v>
      </c>
      <c r="AI544" s="30">
        <f t="shared" si="162"/>
        <v>7975361.75</v>
      </c>
      <c r="AJ544" s="30">
        <f t="shared" si="163"/>
        <v>5175000</v>
      </c>
      <c r="AK544" s="30">
        <f t="shared" si="164"/>
        <v>575000.25</v>
      </c>
      <c r="AL544" s="30">
        <f t="shared" si="165"/>
        <v>0</v>
      </c>
      <c r="AM544" s="30">
        <f t="shared" si="166"/>
        <v>308694.75</v>
      </c>
      <c r="AN544" s="30">
        <f t="shared" si="167"/>
        <v>308694.75</v>
      </c>
      <c r="AO544" s="30">
        <f t="shared" si="168"/>
        <v>0</v>
      </c>
      <c r="AP544" s="30">
        <f t="shared" si="169"/>
        <v>6058695</v>
      </c>
      <c r="AQ544" s="30">
        <f t="shared" si="170"/>
        <v>0</v>
      </c>
      <c r="AR544" s="26" t="s">
        <v>79</v>
      </c>
      <c r="AS544" s="26" t="s">
        <v>80</v>
      </c>
      <c r="AT544" s="26"/>
      <c r="AU544" s="26" t="s">
        <v>80</v>
      </c>
      <c r="AV544" s="26" t="s">
        <v>209</v>
      </c>
      <c r="AW544" s="26" t="s">
        <v>95</v>
      </c>
      <c r="AX544" s="26" t="s">
        <v>96</v>
      </c>
      <c r="AY544" s="26" t="s">
        <v>96</v>
      </c>
      <c r="AZ544" s="26" t="s">
        <v>80</v>
      </c>
      <c r="BA544" s="26" t="s">
        <v>84</v>
      </c>
      <c r="BB544" s="26" t="s">
        <v>85</v>
      </c>
      <c r="BC544" s="26" t="str">
        <f t="shared" si="171"/>
        <v>F</v>
      </c>
      <c r="BD544" s="26" t="str">
        <f t="shared" ca="1" si="172"/>
        <v>39 Th,2 Bln,1 Hr</v>
      </c>
      <c r="BE544" s="29">
        <f t="shared" ca="1" si="173"/>
        <v>39</v>
      </c>
      <c r="BF544" s="29">
        <f t="shared" ca="1" si="174"/>
        <v>2</v>
      </c>
      <c r="BG544" s="29">
        <f t="shared" ca="1" si="175"/>
        <v>1</v>
      </c>
      <c r="BH544" s="26" t="str">
        <f t="shared" ca="1" si="176"/>
        <v>4 Th,1 Bln,23 Hr</v>
      </c>
      <c r="BI544" s="24">
        <f t="shared" ca="1" si="177"/>
        <v>4</v>
      </c>
      <c r="BJ544" s="24">
        <f t="shared" ca="1" si="178"/>
        <v>1</v>
      </c>
      <c r="BK544" s="26" t="str">
        <f t="shared" ca="1" si="179"/>
        <v>4 Th,1 Bln,23 Hr</v>
      </c>
      <c r="BL544" s="4" t="str">
        <f>VLOOKUP(C544,[1]dbase!$C$3:$AW$827,38,FALSE)</f>
        <v>-</v>
      </c>
    </row>
    <row r="545" spans="1:64" x14ac:dyDescent="0.25">
      <c r="A545" s="24">
        <f t="shared" si="160"/>
        <v>542</v>
      </c>
      <c r="B545" s="31" t="s">
        <v>2304</v>
      </c>
      <c r="C545" s="24">
        <v>895919</v>
      </c>
      <c r="D545" s="24" t="s">
        <v>244</v>
      </c>
      <c r="E545" s="26">
        <v>32786</v>
      </c>
      <c r="F545" s="24" t="s">
        <v>65</v>
      </c>
      <c r="G545" s="24" t="s">
        <v>66</v>
      </c>
      <c r="H545" s="24" t="s">
        <v>67</v>
      </c>
      <c r="I545" s="24" t="s">
        <v>2305</v>
      </c>
      <c r="J545" s="27" t="s">
        <v>2306</v>
      </c>
      <c r="K545" s="24"/>
      <c r="L545" s="24"/>
      <c r="M545" s="24" t="s">
        <v>109</v>
      </c>
      <c r="N545" s="24" t="s">
        <v>2307</v>
      </c>
      <c r="O545" s="24"/>
      <c r="P545" s="24" t="s">
        <v>80</v>
      </c>
      <c r="Q545" s="26">
        <v>43374</v>
      </c>
      <c r="R545" s="26">
        <v>43374</v>
      </c>
      <c r="S545" s="26" t="s">
        <v>90</v>
      </c>
      <c r="T545" s="28" t="s">
        <v>2308</v>
      </c>
      <c r="U545" s="28" t="s">
        <v>2308</v>
      </c>
      <c r="V545" s="26">
        <v>44105</v>
      </c>
      <c r="W545" s="28" t="s">
        <v>2309</v>
      </c>
      <c r="X545" s="28" t="s">
        <v>207</v>
      </c>
      <c r="Y545" s="26" t="s">
        <v>78</v>
      </c>
      <c r="Z545" s="29">
        <v>6</v>
      </c>
      <c r="AA545" s="29">
        <v>2</v>
      </c>
      <c r="AB545" s="26">
        <v>44424</v>
      </c>
      <c r="AC545" s="30">
        <v>4900000</v>
      </c>
      <c r="AD545" s="30">
        <v>544444</v>
      </c>
      <c r="AE545" s="30">
        <v>0</v>
      </c>
      <c r="AF545" s="30">
        <v>1192361.138888889</v>
      </c>
      <c r="AG545" s="30">
        <f t="shared" si="161"/>
        <v>1192361.138888889</v>
      </c>
      <c r="AH545" s="30">
        <v>0</v>
      </c>
      <c r="AI545" s="30">
        <f t="shared" si="162"/>
        <v>6636805.138888889</v>
      </c>
      <c r="AJ545" s="30">
        <f t="shared" si="163"/>
        <v>3675000</v>
      </c>
      <c r="AK545" s="30">
        <f t="shared" si="164"/>
        <v>408333</v>
      </c>
      <c r="AL545" s="30">
        <f t="shared" si="165"/>
        <v>0</v>
      </c>
      <c r="AM545" s="30">
        <f t="shared" si="166"/>
        <v>1192361.138888889</v>
      </c>
      <c r="AN545" s="30">
        <f t="shared" si="167"/>
        <v>1192361.138888889</v>
      </c>
      <c r="AO545" s="30">
        <f t="shared" si="168"/>
        <v>0</v>
      </c>
      <c r="AP545" s="30">
        <f t="shared" si="169"/>
        <v>5275694.138888889</v>
      </c>
      <c r="AQ545" s="30">
        <f t="shared" si="170"/>
        <v>0</v>
      </c>
      <c r="AR545" s="26" t="s">
        <v>79</v>
      </c>
      <c r="AS545" s="26" t="s">
        <v>80</v>
      </c>
      <c r="AT545" s="26"/>
      <c r="AU545" s="26" t="s">
        <v>80</v>
      </c>
      <c r="AV545" s="26" t="s">
        <v>209</v>
      </c>
      <c r="AW545" s="26" t="s">
        <v>210</v>
      </c>
      <c r="AX545" s="26" t="s">
        <v>83</v>
      </c>
      <c r="AY545" s="26" t="s">
        <v>83</v>
      </c>
      <c r="AZ545" s="26" t="s">
        <v>80</v>
      </c>
      <c r="BA545" s="26" t="s">
        <v>84</v>
      </c>
      <c r="BB545" s="26" t="s">
        <v>85</v>
      </c>
      <c r="BC545" s="26" t="str">
        <f t="shared" si="171"/>
        <v>C</v>
      </c>
      <c r="BD545" s="26" t="str">
        <f t="shared" ca="1" si="172"/>
        <v>33 Th,1 Bln,19 Hr</v>
      </c>
      <c r="BE545" s="29">
        <f t="shared" ca="1" si="173"/>
        <v>33</v>
      </c>
      <c r="BF545" s="29">
        <f t="shared" ca="1" si="174"/>
        <v>1</v>
      </c>
      <c r="BG545" s="29">
        <f t="shared" ca="1" si="175"/>
        <v>19</v>
      </c>
      <c r="BH545" s="26" t="str">
        <f t="shared" ca="1" si="176"/>
        <v>4 Th,1 Bln,23 Hr</v>
      </c>
      <c r="BI545" s="24">
        <f t="shared" ca="1" si="177"/>
        <v>4</v>
      </c>
      <c r="BJ545" s="24">
        <f t="shared" ca="1" si="178"/>
        <v>1</v>
      </c>
      <c r="BK545" s="26" t="str">
        <f t="shared" ca="1" si="179"/>
        <v>4 Th,1 Bln,23 Hr</v>
      </c>
      <c r="BL545" s="4" t="str">
        <f>VLOOKUP(C545,[1]dbase!$C$3:$AW$827,38,FALSE)</f>
        <v>-</v>
      </c>
    </row>
    <row r="546" spans="1:64" x14ac:dyDescent="0.25">
      <c r="A546" s="24">
        <f t="shared" si="160"/>
        <v>543</v>
      </c>
      <c r="B546" s="31" t="s">
        <v>2310</v>
      </c>
      <c r="C546" s="24">
        <v>826124</v>
      </c>
      <c r="D546" s="24" t="s">
        <v>527</v>
      </c>
      <c r="E546" s="26">
        <v>30049</v>
      </c>
      <c r="F546" s="24" t="s">
        <v>65</v>
      </c>
      <c r="G546" s="24" t="s">
        <v>66</v>
      </c>
      <c r="H546" s="24" t="s">
        <v>133</v>
      </c>
      <c r="I546" s="24" t="s">
        <v>2311</v>
      </c>
      <c r="J546" s="27" t="s">
        <v>2312</v>
      </c>
      <c r="K546" s="24"/>
      <c r="L546" s="24"/>
      <c r="M546" s="24" t="s">
        <v>70</v>
      </c>
      <c r="N546" s="24" t="s">
        <v>667</v>
      </c>
      <c r="O546" s="24"/>
      <c r="P546" s="24" t="s">
        <v>80</v>
      </c>
      <c r="Q546" s="26">
        <v>43374</v>
      </c>
      <c r="R546" s="26">
        <v>43374</v>
      </c>
      <c r="S546" s="26" t="s">
        <v>90</v>
      </c>
      <c r="T546" s="28" t="s">
        <v>138</v>
      </c>
      <c r="U546" s="28" t="s">
        <v>138</v>
      </c>
      <c r="V546" s="26">
        <v>44105</v>
      </c>
      <c r="W546" s="28" t="s">
        <v>430</v>
      </c>
      <c r="X546" s="28" t="s">
        <v>140</v>
      </c>
      <c r="Y546" s="26" t="s">
        <v>78</v>
      </c>
      <c r="Z546" s="29">
        <v>6</v>
      </c>
      <c r="AA546" s="29">
        <v>1</v>
      </c>
      <c r="AB546" s="26">
        <v>44424</v>
      </c>
      <c r="AC546" s="30">
        <v>4500000</v>
      </c>
      <c r="AD546" s="30">
        <v>500000</v>
      </c>
      <c r="AE546" s="30">
        <v>0</v>
      </c>
      <c r="AF546" s="30">
        <v>253100</v>
      </c>
      <c r="AG546" s="30">
        <f t="shared" si="161"/>
        <v>253100</v>
      </c>
      <c r="AH546" s="30">
        <v>0</v>
      </c>
      <c r="AI546" s="30">
        <f t="shared" si="162"/>
        <v>5253100</v>
      </c>
      <c r="AJ546" s="30">
        <f t="shared" si="163"/>
        <v>3375000</v>
      </c>
      <c r="AK546" s="30">
        <f t="shared" si="164"/>
        <v>375000</v>
      </c>
      <c r="AL546" s="30">
        <f t="shared" si="165"/>
        <v>0</v>
      </c>
      <c r="AM546" s="30">
        <f t="shared" si="166"/>
        <v>253100</v>
      </c>
      <c r="AN546" s="30">
        <f t="shared" si="167"/>
        <v>253100</v>
      </c>
      <c r="AO546" s="30">
        <f t="shared" si="168"/>
        <v>0</v>
      </c>
      <c r="AP546" s="30">
        <f t="shared" si="169"/>
        <v>4003100</v>
      </c>
      <c r="AQ546" s="30">
        <f t="shared" si="170"/>
        <v>369000</v>
      </c>
      <c r="AR546" s="26" t="s">
        <v>79</v>
      </c>
      <c r="AS546" s="26" t="s">
        <v>80</v>
      </c>
      <c r="AT546" s="26"/>
      <c r="AU546" s="26" t="s">
        <v>80</v>
      </c>
      <c r="AV546" s="26" t="s">
        <v>141</v>
      </c>
      <c r="AW546" s="26" t="s">
        <v>80</v>
      </c>
      <c r="AX546" s="26" t="s">
        <v>82</v>
      </c>
      <c r="AY546" s="26" t="s">
        <v>82</v>
      </c>
      <c r="AZ546" s="26" t="s">
        <v>80</v>
      </c>
      <c r="BA546" s="26" t="s">
        <v>84</v>
      </c>
      <c r="BB546" s="26" t="s">
        <v>85</v>
      </c>
      <c r="BC546" s="26" t="str">
        <f t="shared" si="171"/>
        <v>F</v>
      </c>
      <c r="BD546" s="26" t="str">
        <f t="shared" ca="1" si="172"/>
        <v>40 Th,7 Bln,16 Hr</v>
      </c>
      <c r="BE546" s="29">
        <f t="shared" ca="1" si="173"/>
        <v>40</v>
      </c>
      <c r="BF546" s="29">
        <f t="shared" ca="1" si="174"/>
        <v>7</v>
      </c>
      <c r="BG546" s="29">
        <f t="shared" ca="1" si="175"/>
        <v>16</v>
      </c>
      <c r="BH546" s="26" t="str">
        <f t="shared" ca="1" si="176"/>
        <v>4 Th,1 Bln,23 Hr</v>
      </c>
      <c r="BI546" s="24">
        <f t="shared" ca="1" si="177"/>
        <v>4</v>
      </c>
      <c r="BJ546" s="24">
        <f t="shared" ca="1" si="178"/>
        <v>1</v>
      </c>
      <c r="BK546" s="26" t="str">
        <f t="shared" ca="1" si="179"/>
        <v>4 Th,1 Bln,23 Hr</v>
      </c>
      <c r="BL546" s="4" t="str">
        <f>VLOOKUP(C546,[1]dbase!$C$3:$AW$827,38,FALSE)</f>
        <v>-</v>
      </c>
    </row>
    <row r="547" spans="1:64" x14ac:dyDescent="0.25">
      <c r="A547" s="24">
        <f t="shared" si="160"/>
        <v>544</v>
      </c>
      <c r="B547" s="31" t="s">
        <v>2313</v>
      </c>
      <c r="C547" s="24">
        <v>796131</v>
      </c>
      <c r="D547" s="24" t="s">
        <v>174</v>
      </c>
      <c r="E547" s="26">
        <v>28856</v>
      </c>
      <c r="F547" s="24" t="s">
        <v>65</v>
      </c>
      <c r="G547" s="24" t="s">
        <v>66</v>
      </c>
      <c r="H547" s="24" t="s">
        <v>88</v>
      </c>
      <c r="I547" s="24" t="s">
        <v>2314</v>
      </c>
      <c r="J547" s="27" t="s">
        <v>2315</v>
      </c>
      <c r="K547" s="24"/>
      <c r="L547" s="24"/>
      <c r="M547" s="24" t="s">
        <v>109</v>
      </c>
      <c r="N547" s="24" t="s">
        <v>301</v>
      </c>
      <c r="O547" s="24"/>
      <c r="P547" s="24" t="s">
        <v>80</v>
      </c>
      <c r="Q547" s="26">
        <v>43374</v>
      </c>
      <c r="R547" s="26">
        <v>43374</v>
      </c>
      <c r="S547" s="26" t="s">
        <v>90</v>
      </c>
      <c r="T547" s="28" t="s">
        <v>138</v>
      </c>
      <c r="U547" s="28" t="s">
        <v>138</v>
      </c>
      <c r="V547" s="26">
        <v>44105</v>
      </c>
      <c r="W547" s="28" t="s">
        <v>430</v>
      </c>
      <c r="X547" s="28" t="s">
        <v>140</v>
      </c>
      <c r="Y547" s="26" t="s">
        <v>78</v>
      </c>
      <c r="Z547" s="29">
        <v>6</v>
      </c>
      <c r="AA547" s="29">
        <v>2</v>
      </c>
      <c r="AB547" s="26">
        <v>44424</v>
      </c>
      <c r="AC547" s="30">
        <v>4900000</v>
      </c>
      <c r="AD547" s="30">
        <v>544444</v>
      </c>
      <c r="AE547" s="30">
        <v>0</v>
      </c>
      <c r="AF547" s="30">
        <v>373955.55555555597</v>
      </c>
      <c r="AG547" s="30">
        <f t="shared" si="161"/>
        <v>373955.55555555597</v>
      </c>
      <c r="AH547" s="30">
        <v>0</v>
      </c>
      <c r="AI547" s="30">
        <f t="shared" si="162"/>
        <v>5818399.555555556</v>
      </c>
      <c r="AJ547" s="30">
        <f t="shared" si="163"/>
        <v>3675000</v>
      </c>
      <c r="AK547" s="30">
        <f t="shared" si="164"/>
        <v>408333</v>
      </c>
      <c r="AL547" s="30">
        <f t="shared" si="165"/>
        <v>0</v>
      </c>
      <c r="AM547" s="30">
        <f t="shared" si="166"/>
        <v>373955.55555555597</v>
      </c>
      <c r="AN547" s="30">
        <f t="shared" si="167"/>
        <v>373955.55555555597</v>
      </c>
      <c r="AO547" s="30">
        <f t="shared" si="168"/>
        <v>0</v>
      </c>
      <c r="AP547" s="30">
        <f t="shared" si="169"/>
        <v>4457288.555555556</v>
      </c>
      <c r="AQ547" s="30">
        <f t="shared" si="170"/>
        <v>0</v>
      </c>
      <c r="AR547" s="26" t="s">
        <v>79</v>
      </c>
      <c r="AS547" s="26" t="s">
        <v>80</v>
      </c>
      <c r="AT547" s="26"/>
      <c r="AU547" s="26" t="s">
        <v>80</v>
      </c>
      <c r="AV547" s="26" t="s">
        <v>141</v>
      </c>
      <c r="AW547" s="26" t="s">
        <v>80</v>
      </c>
      <c r="AX547" s="26" t="s">
        <v>82</v>
      </c>
      <c r="AY547" s="26" t="s">
        <v>82</v>
      </c>
      <c r="AZ547" s="26" t="s">
        <v>80</v>
      </c>
      <c r="BA547" s="26" t="s">
        <v>84</v>
      </c>
      <c r="BB547" s="26" t="s">
        <v>85</v>
      </c>
      <c r="BC547" s="26" t="str">
        <f t="shared" si="171"/>
        <v>C</v>
      </c>
      <c r="BD547" s="26" t="str">
        <f t="shared" ca="1" si="172"/>
        <v>43 Th,10 Bln,23 Hr</v>
      </c>
      <c r="BE547" s="29">
        <f t="shared" ca="1" si="173"/>
        <v>43</v>
      </c>
      <c r="BF547" s="29">
        <f t="shared" ca="1" si="174"/>
        <v>10</v>
      </c>
      <c r="BG547" s="29">
        <f t="shared" ca="1" si="175"/>
        <v>23</v>
      </c>
      <c r="BH547" s="26" t="str">
        <f t="shared" ca="1" si="176"/>
        <v>4 Th,1 Bln,23 Hr</v>
      </c>
      <c r="BI547" s="24">
        <f t="shared" ca="1" si="177"/>
        <v>4</v>
      </c>
      <c r="BJ547" s="24">
        <f t="shared" ca="1" si="178"/>
        <v>1</v>
      </c>
      <c r="BK547" s="26" t="str">
        <f t="shared" ca="1" si="179"/>
        <v>4 Th,1 Bln,23 Hr</v>
      </c>
      <c r="BL547" s="4" t="str">
        <f>VLOOKUP(C547,[1]dbase!$C$3:$AW$827,38,FALSE)</f>
        <v>-</v>
      </c>
    </row>
    <row r="548" spans="1:64" x14ac:dyDescent="0.25">
      <c r="A548" s="24">
        <f t="shared" si="160"/>
        <v>545</v>
      </c>
      <c r="B548" s="31" t="s">
        <v>2316</v>
      </c>
      <c r="C548" s="24">
        <v>935853</v>
      </c>
      <c r="D548" s="24" t="s">
        <v>166</v>
      </c>
      <c r="E548" s="26">
        <v>33991</v>
      </c>
      <c r="F548" s="24" t="s">
        <v>65</v>
      </c>
      <c r="G548" s="24" t="s">
        <v>66</v>
      </c>
      <c r="H548" s="24" t="s">
        <v>150</v>
      </c>
      <c r="I548" s="24" t="s">
        <v>2317</v>
      </c>
      <c r="J548" s="27" t="s">
        <v>2318</v>
      </c>
      <c r="K548" s="24"/>
      <c r="L548" s="24"/>
      <c r="M548" s="24" t="s">
        <v>70</v>
      </c>
      <c r="N548" s="24" t="s">
        <v>411</v>
      </c>
      <c r="O548" s="24" t="s">
        <v>72</v>
      </c>
      <c r="P548" s="24">
        <v>2015</v>
      </c>
      <c r="Q548" s="26">
        <v>43313</v>
      </c>
      <c r="R548" s="26">
        <v>43525</v>
      </c>
      <c r="S548" s="26" t="s">
        <v>90</v>
      </c>
      <c r="T548" s="28" t="s">
        <v>670</v>
      </c>
      <c r="U548" s="28" t="s">
        <v>670</v>
      </c>
      <c r="V548" s="26" t="s">
        <v>80</v>
      </c>
      <c r="W548" s="28" t="s">
        <v>334</v>
      </c>
      <c r="X548" s="28" t="s">
        <v>93</v>
      </c>
      <c r="Y548" s="26" t="s">
        <v>78</v>
      </c>
      <c r="Z548" s="29">
        <v>5</v>
      </c>
      <c r="AA548" s="29">
        <v>4</v>
      </c>
      <c r="AB548" s="26">
        <v>44424</v>
      </c>
      <c r="AC548" s="30">
        <v>6900000</v>
      </c>
      <c r="AD548" s="30">
        <v>766667</v>
      </c>
      <c r="AE548" s="30">
        <v>169183.33333333302</v>
      </c>
      <c r="AF548" s="30">
        <v>653200</v>
      </c>
      <c r="AG548" s="30">
        <f t="shared" si="161"/>
        <v>822383.33333333302</v>
      </c>
      <c r="AH548" s="30">
        <v>0</v>
      </c>
      <c r="AI548" s="30">
        <f t="shared" si="162"/>
        <v>8489050.3333333321</v>
      </c>
      <c r="AJ548" s="30">
        <f t="shared" si="163"/>
        <v>5175000</v>
      </c>
      <c r="AK548" s="30">
        <f t="shared" si="164"/>
        <v>575000.25</v>
      </c>
      <c r="AL548" s="30">
        <f t="shared" si="165"/>
        <v>169183.33333333302</v>
      </c>
      <c r="AM548" s="30">
        <f t="shared" si="166"/>
        <v>653200</v>
      </c>
      <c r="AN548" s="30">
        <f t="shared" si="167"/>
        <v>822383.33333333302</v>
      </c>
      <c r="AO548" s="30">
        <f t="shared" si="168"/>
        <v>0</v>
      </c>
      <c r="AP548" s="30">
        <f t="shared" si="169"/>
        <v>6572383.583333333</v>
      </c>
      <c r="AQ548" s="30">
        <f t="shared" si="170"/>
        <v>0</v>
      </c>
      <c r="AR548" s="26" t="s">
        <v>79</v>
      </c>
      <c r="AS548" s="26" t="s">
        <v>80</v>
      </c>
      <c r="AT548" s="26"/>
      <c r="AU548" s="26" t="s">
        <v>80</v>
      </c>
      <c r="AV548" s="26" t="s">
        <v>94</v>
      </c>
      <c r="AW548" s="26" t="s">
        <v>210</v>
      </c>
      <c r="AX548" s="26" t="s">
        <v>83</v>
      </c>
      <c r="AY548" s="26" t="s">
        <v>83</v>
      </c>
      <c r="AZ548" s="26" t="s">
        <v>80</v>
      </c>
      <c r="BA548" s="26" t="s">
        <v>84</v>
      </c>
      <c r="BB548" s="26" t="s">
        <v>85</v>
      </c>
      <c r="BC548" s="26" t="str">
        <f t="shared" si="171"/>
        <v>F</v>
      </c>
      <c r="BD548" s="26" t="str">
        <f t="shared" ca="1" si="172"/>
        <v>29 Th,10 Bln,2 Hr</v>
      </c>
      <c r="BE548" s="29">
        <f t="shared" ca="1" si="173"/>
        <v>29</v>
      </c>
      <c r="BF548" s="29">
        <f t="shared" ca="1" si="174"/>
        <v>10</v>
      </c>
      <c r="BG548" s="29">
        <f t="shared" ca="1" si="175"/>
        <v>2</v>
      </c>
      <c r="BH548" s="26" t="str">
        <f t="shared" ca="1" si="176"/>
        <v>4 Th,3 Bln,23 Hr</v>
      </c>
      <c r="BI548" s="24">
        <f t="shared" ca="1" si="177"/>
        <v>4</v>
      </c>
      <c r="BJ548" s="24">
        <f t="shared" ca="1" si="178"/>
        <v>3</v>
      </c>
      <c r="BK548" s="26" t="str">
        <f t="shared" ca="1" si="179"/>
        <v>3 Th,8 Bln,23 Hr</v>
      </c>
      <c r="BL548" s="4" t="str">
        <f>VLOOKUP(C548,[1]dbase!$C$3:$AW$827,38,FALSE)</f>
        <v>-</v>
      </c>
    </row>
    <row r="549" spans="1:64" x14ac:dyDescent="0.25">
      <c r="A549" s="24">
        <f t="shared" si="160"/>
        <v>546</v>
      </c>
      <c r="B549" s="31" t="s">
        <v>2319</v>
      </c>
      <c r="C549" s="24">
        <v>726214</v>
      </c>
      <c r="D549" s="24" t="s">
        <v>2320</v>
      </c>
      <c r="E549" s="26">
        <v>26456</v>
      </c>
      <c r="F549" s="24" t="s">
        <v>65</v>
      </c>
      <c r="G549" s="24" t="s">
        <v>66</v>
      </c>
      <c r="H549" s="24" t="s">
        <v>133</v>
      </c>
      <c r="I549" s="24" t="s">
        <v>2321</v>
      </c>
      <c r="J549" s="27" t="s">
        <v>2322</v>
      </c>
      <c r="K549" s="24"/>
      <c r="L549" s="24"/>
      <c r="M549" s="24" t="s">
        <v>99</v>
      </c>
      <c r="N549" s="24" t="s">
        <v>276</v>
      </c>
      <c r="O549" s="24"/>
      <c r="P549" s="24" t="s">
        <v>80</v>
      </c>
      <c r="Q549" s="26">
        <v>43374</v>
      </c>
      <c r="R549" s="26">
        <v>43374</v>
      </c>
      <c r="S549" s="26" t="s">
        <v>90</v>
      </c>
      <c r="T549" s="28" t="s">
        <v>138</v>
      </c>
      <c r="U549" s="28" t="s">
        <v>138</v>
      </c>
      <c r="V549" s="26">
        <v>44105</v>
      </c>
      <c r="W549" s="28" t="s">
        <v>303</v>
      </c>
      <c r="X549" s="28" t="s">
        <v>140</v>
      </c>
      <c r="Y549" s="26" t="s">
        <v>78</v>
      </c>
      <c r="Z549" s="29">
        <v>6</v>
      </c>
      <c r="AA549" s="29">
        <v>2</v>
      </c>
      <c r="AB549" s="26">
        <v>44424</v>
      </c>
      <c r="AC549" s="30">
        <v>4900000</v>
      </c>
      <c r="AD549" s="30">
        <v>544444</v>
      </c>
      <c r="AE549" s="30">
        <v>0</v>
      </c>
      <c r="AF549" s="30">
        <v>373955.55555555597</v>
      </c>
      <c r="AG549" s="30">
        <f t="shared" si="161"/>
        <v>373955.55555555597</v>
      </c>
      <c r="AH549" s="30">
        <v>0</v>
      </c>
      <c r="AI549" s="30">
        <f t="shared" si="162"/>
        <v>5818399.555555556</v>
      </c>
      <c r="AJ549" s="30">
        <f t="shared" si="163"/>
        <v>3675000</v>
      </c>
      <c r="AK549" s="30">
        <f t="shared" si="164"/>
        <v>408333</v>
      </c>
      <c r="AL549" s="30">
        <f t="shared" si="165"/>
        <v>0</v>
      </c>
      <c r="AM549" s="30">
        <f t="shared" si="166"/>
        <v>373955.55555555597</v>
      </c>
      <c r="AN549" s="30">
        <f t="shared" si="167"/>
        <v>373955.55555555597</v>
      </c>
      <c r="AO549" s="30">
        <f t="shared" si="168"/>
        <v>0</v>
      </c>
      <c r="AP549" s="30">
        <f t="shared" si="169"/>
        <v>4457288.555555556</v>
      </c>
      <c r="AQ549" s="30">
        <f t="shared" si="170"/>
        <v>0</v>
      </c>
      <c r="AR549" s="26" t="s">
        <v>79</v>
      </c>
      <c r="AS549" s="26" t="s">
        <v>80</v>
      </c>
      <c r="AT549" s="26"/>
      <c r="AU549" s="26" t="s">
        <v>80</v>
      </c>
      <c r="AV549" s="26" t="s">
        <v>141</v>
      </c>
      <c r="AW549" s="26" t="s">
        <v>80</v>
      </c>
      <c r="AX549" s="26" t="s">
        <v>82</v>
      </c>
      <c r="AY549" s="26" t="s">
        <v>82</v>
      </c>
      <c r="AZ549" s="26" t="s">
        <v>80</v>
      </c>
      <c r="BA549" s="26" t="s">
        <v>84</v>
      </c>
      <c r="BB549" s="26" t="s">
        <v>106</v>
      </c>
      <c r="BC549" s="26" t="str">
        <f t="shared" si="171"/>
        <v>C</v>
      </c>
      <c r="BD549" s="26" t="str">
        <f t="shared" ca="1" si="172"/>
        <v>50 Th,5 Bln,18 Hr</v>
      </c>
      <c r="BE549" s="29">
        <f t="shared" ca="1" si="173"/>
        <v>50</v>
      </c>
      <c r="BF549" s="29">
        <f t="shared" ca="1" si="174"/>
        <v>5</v>
      </c>
      <c r="BG549" s="29">
        <f t="shared" ca="1" si="175"/>
        <v>18</v>
      </c>
      <c r="BH549" s="26" t="str">
        <f t="shared" ca="1" si="176"/>
        <v>4 Th,1 Bln,23 Hr</v>
      </c>
      <c r="BI549" s="24">
        <f t="shared" ca="1" si="177"/>
        <v>4</v>
      </c>
      <c r="BJ549" s="24">
        <f t="shared" ca="1" si="178"/>
        <v>1</v>
      </c>
      <c r="BK549" s="26" t="str">
        <f t="shared" ca="1" si="179"/>
        <v>4 Th,1 Bln,23 Hr</v>
      </c>
      <c r="BL549" s="4" t="str">
        <f>VLOOKUP(C549,[1]dbase!$C$3:$AW$827,38,FALSE)</f>
        <v>-</v>
      </c>
    </row>
    <row r="550" spans="1:64" x14ac:dyDescent="0.25">
      <c r="A550" s="24">
        <f t="shared" si="160"/>
        <v>547</v>
      </c>
      <c r="B550" s="31" t="s">
        <v>2323</v>
      </c>
      <c r="C550" s="24">
        <v>915654</v>
      </c>
      <c r="D550" s="24" t="s">
        <v>2324</v>
      </c>
      <c r="E550" s="26">
        <v>33369</v>
      </c>
      <c r="F550" s="24" t="s">
        <v>65</v>
      </c>
      <c r="G550" s="24" t="s">
        <v>66</v>
      </c>
      <c r="H550" s="24" t="s">
        <v>67</v>
      </c>
      <c r="I550" s="24" t="s">
        <v>2325</v>
      </c>
      <c r="J550" s="27" t="s">
        <v>2326</v>
      </c>
      <c r="K550" s="24" t="s">
        <v>2327</v>
      </c>
      <c r="L550" s="24"/>
      <c r="M550" s="24" t="s">
        <v>70</v>
      </c>
      <c r="N550" s="24" t="s">
        <v>71</v>
      </c>
      <c r="O550" s="24"/>
      <c r="P550" s="24">
        <v>2014</v>
      </c>
      <c r="Q550" s="26">
        <v>42416</v>
      </c>
      <c r="R550" s="26">
        <v>42614</v>
      </c>
      <c r="S550" s="26" t="s">
        <v>90</v>
      </c>
      <c r="T550" s="28" t="s">
        <v>2328</v>
      </c>
      <c r="U550" s="28" t="s">
        <v>2328</v>
      </c>
      <c r="V550" s="26">
        <v>44200</v>
      </c>
      <c r="W550" s="28" t="s">
        <v>2329</v>
      </c>
      <c r="X550" s="28" t="s">
        <v>272</v>
      </c>
      <c r="Y550" s="26" t="s">
        <v>103</v>
      </c>
      <c r="Z550" s="29">
        <v>5</v>
      </c>
      <c r="AA550" s="29">
        <v>4</v>
      </c>
      <c r="AB550" s="26">
        <v>44424</v>
      </c>
      <c r="AC550" s="30">
        <v>6900000</v>
      </c>
      <c r="AD550" s="30">
        <v>766667</v>
      </c>
      <c r="AE550" s="30">
        <v>813508.33333333302</v>
      </c>
      <c r="AF550" s="30">
        <v>653200</v>
      </c>
      <c r="AG550" s="30">
        <f t="shared" si="161"/>
        <v>1466708.333333333</v>
      </c>
      <c r="AH550" s="30">
        <v>0</v>
      </c>
      <c r="AI550" s="30">
        <f t="shared" si="162"/>
        <v>9133375.3333333321</v>
      </c>
      <c r="AJ550" s="30">
        <f t="shared" si="163"/>
        <v>5175000</v>
      </c>
      <c r="AK550" s="30">
        <f t="shared" si="164"/>
        <v>575000.25</v>
      </c>
      <c r="AL550" s="30">
        <f t="shared" si="165"/>
        <v>813508.33333333302</v>
      </c>
      <c r="AM550" s="30">
        <f t="shared" si="166"/>
        <v>653200</v>
      </c>
      <c r="AN550" s="30">
        <f t="shared" si="167"/>
        <v>1466708.333333333</v>
      </c>
      <c r="AO550" s="30">
        <f t="shared" si="168"/>
        <v>0</v>
      </c>
      <c r="AP550" s="30">
        <f t="shared" si="169"/>
        <v>7216708.583333333</v>
      </c>
      <c r="AQ550" s="30">
        <f t="shared" si="170"/>
        <v>0</v>
      </c>
      <c r="AR550" s="26" t="s">
        <v>79</v>
      </c>
      <c r="AS550" s="26" t="s">
        <v>80</v>
      </c>
      <c r="AT550" s="26"/>
      <c r="AU550" s="26" t="s">
        <v>80</v>
      </c>
      <c r="AV550" s="26" t="s">
        <v>273</v>
      </c>
      <c r="AW550" s="26" t="s">
        <v>80</v>
      </c>
      <c r="AX550" s="26" t="s">
        <v>105</v>
      </c>
      <c r="AY550" s="26" t="s">
        <v>105</v>
      </c>
      <c r="AZ550" s="26" t="s">
        <v>80</v>
      </c>
      <c r="BA550" s="26" t="s">
        <v>84</v>
      </c>
      <c r="BB550" s="26" t="s">
        <v>85</v>
      </c>
      <c r="BC550" s="26" t="str">
        <f t="shared" si="171"/>
        <v>F</v>
      </c>
      <c r="BD550" s="26" t="str">
        <f t="shared" ca="1" si="172"/>
        <v>31 Th,6 Bln,13 Hr</v>
      </c>
      <c r="BE550" s="29">
        <f t="shared" ca="1" si="173"/>
        <v>31</v>
      </c>
      <c r="BF550" s="29">
        <f t="shared" ca="1" si="174"/>
        <v>6</v>
      </c>
      <c r="BG550" s="29">
        <f t="shared" ca="1" si="175"/>
        <v>13</v>
      </c>
      <c r="BH550" s="26" t="str">
        <f t="shared" ca="1" si="176"/>
        <v>6 Th,9 Bln,8 Hr</v>
      </c>
      <c r="BI550" s="24">
        <f t="shared" ca="1" si="177"/>
        <v>6</v>
      </c>
      <c r="BJ550" s="24">
        <f t="shared" ca="1" si="178"/>
        <v>9</v>
      </c>
      <c r="BK550" s="26" t="str">
        <f t="shared" ca="1" si="179"/>
        <v>6 Th,2 Bln,23 Hr</v>
      </c>
      <c r="BL550" s="4" t="str">
        <f>VLOOKUP(C550,[1]dbase!$C$3:$AW$827,38,FALSE)</f>
        <v>-</v>
      </c>
    </row>
    <row r="551" spans="1:64" x14ac:dyDescent="0.25">
      <c r="A551" s="24">
        <f t="shared" si="160"/>
        <v>548</v>
      </c>
      <c r="B551" s="31" t="s">
        <v>2330</v>
      </c>
      <c r="C551" s="24">
        <v>775973</v>
      </c>
      <c r="D551" s="24" t="s">
        <v>174</v>
      </c>
      <c r="E551" s="26">
        <v>28220</v>
      </c>
      <c r="F551" s="24" t="s">
        <v>65</v>
      </c>
      <c r="G551" s="24" t="s">
        <v>66</v>
      </c>
      <c r="H551" s="24" t="s">
        <v>133</v>
      </c>
      <c r="I551" s="24" t="s">
        <v>2331</v>
      </c>
      <c r="J551" s="27" t="s">
        <v>2332</v>
      </c>
      <c r="K551" s="24"/>
      <c r="L551" s="24"/>
      <c r="M551" s="24" t="s">
        <v>109</v>
      </c>
      <c r="N551" s="24" t="s">
        <v>80</v>
      </c>
      <c r="O551" s="24"/>
      <c r="P551" s="24" t="s">
        <v>80</v>
      </c>
      <c r="Q551" s="26">
        <v>43374</v>
      </c>
      <c r="R551" s="26">
        <v>43374</v>
      </c>
      <c r="S551" s="26" t="s">
        <v>90</v>
      </c>
      <c r="T551" s="28" t="s">
        <v>289</v>
      </c>
      <c r="U551" s="28" t="s">
        <v>289</v>
      </c>
      <c r="V551" s="26">
        <v>44105</v>
      </c>
      <c r="W551" s="28" t="s">
        <v>139</v>
      </c>
      <c r="X551" s="28" t="s">
        <v>140</v>
      </c>
      <c r="Y551" s="26" t="s">
        <v>78</v>
      </c>
      <c r="Z551" s="29">
        <v>6</v>
      </c>
      <c r="AA551" s="29">
        <v>1</v>
      </c>
      <c r="AB551" s="26">
        <v>44424</v>
      </c>
      <c r="AC551" s="30">
        <v>4500000</v>
      </c>
      <c r="AD551" s="30">
        <v>500000</v>
      </c>
      <c r="AE551" s="30">
        <v>0</v>
      </c>
      <c r="AF551" s="30">
        <v>261200</v>
      </c>
      <c r="AG551" s="30">
        <f t="shared" si="161"/>
        <v>261200</v>
      </c>
      <c r="AH551" s="30">
        <v>0</v>
      </c>
      <c r="AI551" s="30">
        <f t="shared" si="162"/>
        <v>5261200</v>
      </c>
      <c r="AJ551" s="30">
        <f t="shared" si="163"/>
        <v>3375000</v>
      </c>
      <c r="AK551" s="30">
        <f t="shared" si="164"/>
        <v>375000</v>
      </c>
      <c r="AL551" s="30">
        <f t="shared" si="165"/>
        <v>0</v>
      </c>
      <c r="AM551" s="30">
        <f t="shared" si="166"/>
        <v>261200</v>
      </c>
      <c r="AN551" s="30">
        <f t="shared" si="167"/>
        <v>261200</v>
      </c>
      <c r="AO551" s="30">
        <f t="shared" si="168"/>
        <v>0</v>
      </c>
      <c r="AP551" s="30">
        <f t="shared" si="169"/>
        <v>4011200</v>
      </c>
      <c r="AQ551" s="30">
        <f t="shared" si="170"/>
        <v>360900</v>
      </c>
      <c r="AR551" s="26" t="s">
        <v>79</v>
      </c>
      <c r="AS551" s="26" t="s">
        <v>80</v>
      </c>
      <c r="AT551" s="26"/>
      <c r="AU551" s="26" t="s">
        <v>80</v>
      </c>
      <c r="AV551" s="26" t="s">
        <v>141</v>
      </c>
      <c r="AW551" s="26" t="s">
        <v>80</v>
      </c>
      <c r="AX551" s="26" t="s">
        <v>82</v>
      </c>
      <c r="AY551" s="26" t="s">
        <v>82</v>
      </c>
      <c r="AZ551" s="26" t="s">
        <v>80</v>
      </c>
      <c r="BA551" s="26" t="s">
        <v>84</v>
      </c>
      <c r="BB551" s="26" t="s">
        <v>85</v>
      </c>
      <c r="BC551" s="26" t="str">
        <f t="shared" si="171"/>
        <v>C</v>
      </c>
      <c r="BD551" s="26" t="str">
        <f t="shared" ca="1" si="172"/>
        <v>45 Th,7 Bln,19 Hr</v>
      </c>
      <c r="BE551" s="29">
        <f t="shared" ca="1" si="173"/>
        <v>45</v>
      </c>
      <c r="BF551" s="29">
        <f t="shared" ca="1" si="174"/>
        <v>7</v>
      </c>
      <c r="BG551" s="29">
        <f t="shared" ca="1" si="175"/>
        <v>19</v>
      </c>
      <c r="BH551" s="26" t="str">
        <f t="shared" ca="1" si="176"/>
        <v>4 Th,1 Bln,23 Hr</v>
      </c>
      <c r="BI551" s="24">
        <f t="shared" ca="1" si="177"/>
        <v>4</v>
      </c>
      <c r="BJ551" s="24">
        <f t="shared" ca="1" si="178"/>
        <v>1</v>
      </c>
      <c r="BK551" s="26" t="str">
        <f t="shared" ca="1" si="179"/>
        <v>4 Th,1 Bln,23 Hr</v>
      </c>
      <c r="BL551" s="4" t="str">
        <f>VLOOKUP(C551,[1]dbase!$C$3:$AW$827,38,FALSE)</f>
        <v>-</v>
      </c>
    </row>
    <row r="552" spans="1:64" x14ac:dyDescent="0.25">
      <c r="A552" s="24">
        <f t="shared" si="160"/>
        <v>549</v>
      </c>
      <c r="B552" s="31" t="s">
        <v>2333</v>
      </c>
      <c r="C552" s="24">
        <v>675185</v>
      </c>
      <c r="D552" s="24" t="s">
        <v>166</v>
      </c>
      <c r="E552" s="26">
        <v>24635</v>
      </c>
      <c r="F552" s="24" t="s">
        <v>65</v>
      </c>
      <c r="G552" s="24" t="s">
        <v>66</v>
      </c>
      <c r="H552" s="24" t="s">
        <v>133</v>
      </c>
      <c r="I552" s="24" t="s">
        <v>2334</v>
      </c>
      <c r="J552" s="27" t="s">
        <v>2335</v>
      </c>
      <c r="K552" s="24" t="s">
        <v>2336</v>
      </c>
      <c r="L552" s="24"/>
      <c r="M552" s="24" t="s">
        <v>109</v>
      </c>
      <c r="N552" s="24" t="s">
        <v>203</v>
      </c>
      <c r="O552" s="24"/>
      <c r="P552" s="24" t="s">
        <v>1000</v>
      </c>
      <c r="Q552" s="26">
        <v>33679</v>
      </c>
      <c r="R552" s="26">
        <v>34044</v>
      </c>
      <c r="S552" s="26" t="s">
        <v>90</v>
      </c>
      <c r="T552" s="28" t="s">
        <v>860</v>
      </c>
      <c r="U552" s="28" t="s">
        <v>860</v>
      </c>
      <c r="V552" s="26" t="s">
        <v>80</v>
      </c>
      <c r="W552" s="28" t="s">
        <v>374</v>
      </c>
      <c r="X552" s="28" t="s">
        <v>207</v>
      </c>
      <c r="Y552" s="26" t="s">
        <v>103</v>
      </c>
      <c r="Z552" s="29">
        <v>5</v>
      </c>
      <c r="AA552" s="29">
        <v>2</v>
      </c>
      <c r="AB552" s="26">
        <v>44424</v>
      </c>
      <c r="AC552" s="30">
        <v>4900000</v>
      </c>
      <c r="AD552" s="30">
        <v>544444</v>
      </c>
      <c r="AE552" s="30">
        <v>1699455.555555556</v>
      </c>
      <c r="AF552" s="30">
        <v>566950</v>
      </c>
      <c r="AG552" s="30">
        <f t="shared" si="161"/>
        <v>2266405.555555556</v>
      </c>
      <c r="AH552" s="30">
        <v>0</v>
      </c>
      <c r="AI552" s="30">
        <f t="shared" si="162"/>
        <v>7710849.555555556</v>
      </c>
      <c r="AJ552" s="30">
        <f t="shared" si="163"/>
        <v>2450000</v>
      </c>
      <c r="AK552" s="30">
        <f t="shared" si="164"/>
        <v>0</v>
      </c>
      <c r="AL552" s="30">
        <f t="shared" si="165"/>
        <v>0</v>
      </c>
      <c r="AM552" s="30">
        <f t="shared" si="166"/>
        <v>0</v>
      </c>
      <c r="AN552" s="30">
        <f t="shared" si="167"/>
        <v>0</v>
      </c>
      <c r="AO552" s="30">
        <f t="shared" si="168"/>
        <v>0</v>
      </c>
      <c r="AP552" s="30">
        <f t="shared" si="169"/>
        <v>2450000</v>
      </c>
      <c r="AQ552" s="30">
        <f t="shared" si="170"/>
        <v>1922100</v>
      </c>
      <c r="AR552" s="26" t="s">
        <v>79</v>
      </c>
      <c r="AS552" s="26" t="s">
        <v>114</v>
      </c>
      <c r="AT552" s="24" t="s">
        <v>172</v>
      </c>
      <c r="AU552" s="26">
        <v>44433</v>
      </c>
      <c r="AV552" s="26" t="s">
        <v>209</v>
      </c>
      <c r="AW552" s="26" t="s">
        <v>375</v>
      </c>
      <c r="AX552" s="26" t="s">
        <v>105</v>
      </c>
      <c r="AY552" s="26" t="s">
        <v>83</v>
      </c>
      <c r="AZ552" s="26" t="s">
        <v>80</v>
      </c>
      <c r="BA552" s="26" t="s">
        <v>84</v>
      </c>
      <c r="BB552" s="26" t="s">
        <v>85</v>
      </c>
      <c r="BC552" s="26" t="str">
        <f t="shared" si="171"/>
        <v>C</v>
      </c>
      <c r="BD552" s="26" t="str">
        <f t="shared" ca="1" si="172"/>
        <v>55 Th,5 Bln,12 Hr</v>
      </c>
      <c r="BE552" s="29">
        <f t="shared" ca="1" si="173"/>
        <v>55</v>
      </c>
      <c r="BF552" s="29">
        <f t="shared" ca="1" si="174"/>
        <v>5</v>
      </c>
      <c r="BG552" s="29">
        <f t="shared" ca="1" si="175"/>
        <v>12</v>
      </c>
      <c r="BH552" s="26" t="str">
        <f t="shared" ca="1" si="176"/>
        <v>30 Th,8 Bln,8 Hr</v>
      </c>
      <c r="BI552" s="24">
        <f t="shared" ca="1" si="177"/>
        <v>30</v>
      </c>
      <c r="BJ552" s="24">
        <f t="shared" ca="1" si="178"/>
        <v>8</v>
      </c>
      <c r="BK552" s="26" t="str">
        <f t="shared" ca="1" si="179"/>
        <v>29 Th,8 Bln,8 Hr</v>
      </c>
      <c r="BL552" s="4" t="str">
        <f>VLOOKUP(C552,[1]dbase!$C$3:$AW$827,38,FALSE)</f>
        <v>H</v>
      </c>
    </row>
    <row r="553" spans="1:64" x14ac:dyDescent="0.25">
      <c r="A553" s="24">
        <f t="shared" si="160"/>
        <v>550</v>
      </c>
      <c r="B553" s="31" t="s">
        <v>2337</v>
      </c>
      <c r="C553" s="24">
        <v>826207</v>
      </c>
      <c r="D553" s="24" t="s">
        <v>2338</v>
      </c>
      <c r="E553" s="26">
        <v>30259</v>
      </c>
      <c r="F553" s="24" t="s">
        <v>65</v>
      </c>
      <c r="G553" s="24" t="s">
        <v>66</v>
      </c>
      <c r="H553" s="24" t="s">
        <v>67</v>
      </c>
      <c r="I553" s="24" t="s">
        <v>2339</v>
      </c>
      <c r="J553" s="27" t="s">
        <v>2340</v>
      </c>
      <c r="K553" s="24"/>
      <c r="L553" s="24"/>
      <c r="M553" s="24" t="s">
        <v>70</v>
      </c>
      <c r="N553" s="24" t="s">
        <v>2341</v>
      </c>
      <c r="O553" s="24"/>
      <c r="P553" s="24" t="s">
        <v>80</v>
      </c>
      <c r="Q553" s="26">
        <v>43374</v>
      </c>
      <c r="R553" s="26">
        <v>43374</v>
      </c>
      <c r="S553" s="26" t="s">
        <v>90</v>
      </c>
      <c r="T553" s="28" t="s">
        <v>138</v>
      </c>
      <c r="U553" s="28" t="s">
        <v>138</v>
      </c>
      <c r="V553" s="26">
        <v>44105</v>
      </c>
      <c r="W553" s="28" t="s">
        <v>303</v>
      </c>
      <c r="X553" s="28" t="s">
        <v>140</v>
      </c>
      <c r="Y553" s="26" t="s">
        <v>78</v>
      </c>
      <c r="Z553" s="29">
        <v>6</v>
      </c>
      <c r="AA553" s="29">
        <v>1</v>
      </c>
      <c r="AB553" s="26">
        <v>44424</v>
      </c>
      <c r="AC553" s="30">
        <v>4500000</v>
      </c>
      <c r="AD553" s="30">
        <v>500000</v>
      </c>
      <c r="AE553" s="30">
        <v>0</v>
      </c>
      <c r="AF553" s="30">
        <v>-31100</v>
      </c>
      <c r="AG553" s="30">
        <f t="shared" si="161"/>
        <v>-31100</v>
      </c>
      <c r="AH553" s="30">
        <v>0</v>
      </c>
      <c r="AI553" s="30">
        <f t="shared" si="162"/>
        <v>4968900</v>
      </c>
      <c r="AJ553" s="30">
        <f t="shared" si="163"/>
        <v>2250000</v>
      </c>
      <c r="AK553" s="30">
        <f t="shared" si="164"/>
        <v>0</v>
      </c>
      <c r="AL553" s="30">
        <f t="shared" si="165"/>
        <v>0</v>
      </c>
      <c r="AM553" s="30">
        <f t="shared" si="166"/>
        <v>0</v>
      </c>
      <c r="AN553" s="30">
        <f t="shared" si="167"/>
        <v>0</v>
      </c>
      <c r="AO553" s="30">
        <f t="shared" si="168"/>
        <v>0</v>
      </c>
      <c r="AP553" s="30">
        <f t="shared" si="169"/>
        <v>2250000</v>
      </c>
      <c r="AQ553" s="30">
        <f t="shared" si="170"/>
        <v>2122100</v>
      </c>
      <c r="AR553" s="26" t="s">
        <v>79</v>
      </c>
      <c r="AS553" s="26" t="s">
        <v>114</v>
      </c>
      <c r="AT553" s="24" t="s">
        <v>172</v>
      </c>
      <c r="AU553" s="26">
        <v>44433</v>
      </c>
      <c r="AV553" s="26" t="s">
        <v>141</v>
      </c>
      <c r="AW553" s="26" t="s">
        <v>80</v>
      </c>
      <c r="AX553" s="26" t="s">
        <v>82</v>
      </c>
      <c r="AY553" s="26" t="s">
        <v>82</v>
      </c>
      <c r="AZ553" s="26" t="s">
        <v>80</v>
      </c>
      <c r="BA553" s="26" t="s">
        <v>84</v>
      </c>
      <c r="BB553" s="26" t="s">
        <v>106</v>
      </c>
      <c r="BC553" s="26" t="str">
        <f t="shared" si="171"/>
        <v>F</v>
      </c>
      <c r="BD553" s="26" t="str">
        <f t="shared" ca="1" si="172"/>
        <v>40 Th,0 Bln,20 Hr</v>
      </c>
      <c r="BE553" s="29">
        <f t="shared" ca="1" si="173"/>
        <v>40</v>
      </c>
      <c r="BF553" s="29">
        <f t="shared" ca="1" si="174"/>
        <v>0</v>
      </c>
      <c r="BG553" s="29">
        <f t="shared" ca="1" si="175"/>
        <v>20</v>
      </c>
      <c r="BH553" s="26" t="str">
        <f t="shared" ca="1" si="176"/>
        <v>4 Th,1 Bln,23 Hr</v>
      </c>
      <c r="BI553" s="24">
        <f t="shared" ca="1" si="177"/>
        <v>4</v>
      </c>
      <c r="BJ553" s="24">
        <f t="shared" ca="1" si="178"/>
        <v>1</v>
      </c>
      <c r="BK553" s="26" t="str">
        <f t="shared" ca="1" si="179"/>
        <v>4 Th,1 Bln,23 Hr</v>
      </c>
      <c r="BL553" s="4" t="str">
        <f>VLOOKUP(C553,[1]dbase!$C$3:$AW$827,38,FALSE)</f>
        <v>H</v>
      </c>
    </row>
    <row r="554" spans="1:64" x14ac:dyDescent="0.25">
      <c r="A554" s="24">
        <f t="shared" si="160"/>
        <v>551</v>
      </c>
      <c r="B554" s="31" t="s">
        <v>2342</v>
      </c>
      <c r="C554" s="24">
        <v>736009</v>
      </c>
      <c r="D554" s="24" t="s">
        <v>1266</v>
      </c>
      <c r="E554" s="26">
        <v>26713</v>
      </c>
      <c r="F554" s="24" t="s">
        <v>65</v>
      </c>
      <c r="G554" s="24" t="s">
        <v>66</v>
      </c>
      <c r="H554" s="24" t="s">
        <v>88</v>
      </c>
      <c r="I554" s="24" t="s">
        <v>2343</v>
      </c>
      <c r="J554" s="27" t="s">
        <v>2344</v>
      </c>
      <c r="K554" s="24"/>
      <c r="L554" s="24"/>
      <c r="M554" s="24" t="s">
        <v>109</v>
      </c>
      <c r="N554" s="24" t="s">
        <v>80</v>
      </c>
      <c r="O554" s="24"/>
      <c r="P554" s="24" t="s">
        <v>80</v>
      </c>
      <c r="Q554" s="26">
        <v>43374</v>
      </c>
      <c r="R554" s="26">
        <v>43374</v>
      </c>
      <c r="S554" s="26" t="s">
        <v>90</v>
      </c>
      <c r="T554" s="28" t="s">
        <v>289</v>
      </c>
      <c r="U554" s="28" t="s">
        <v>289</v>
      </c>
      <c r="V554" s="26">
        <v>44105</v>
      </c>
      <c r="W554" s="28" t="s">
        <v>139</v>
      </c>
      <c r="X554" s="28" t="s">
        <v>140</v>
      </c>
      <c r="Y554" s="26" t="s">
        <v>78</v>
      </c>
      <c r="Z554" s="29">
        <v>6</v>
      </c>
      <c r="AA554" s="29">
        <v>2</v>
      </c>
      <c r="AB554" s="26">
        <v>44424</v>
      </c>
      <c r="AC554" s="30">
        <v>4900000</v>
      </c>
      <c r="AD554" s="30">
        <v>544444</v>
      </c>
      <c r="AE554" s="30">
        <v>0</v>
      </c>
      <c r="AF554" s="30">
        <v>754416.63888888899</v>
      </c>
      <c r="AG554" s="30">
        <f t="shared" si="161"/>
        <v>754416.63888888899</v>
      </c>
      <c r="AH554" s="30">
        <v>0</v>
      </c>
      <c r="AI554" s="30">
        <f t="shared" si="162"/>
        <v>6198860.638888889</v>
      </c>
      <c r="AJ554" s="30">
        <f t="shared" si="163"/>
        <v>3675000</v>
      </c>
      <c r="AK554" s="30">
        <f t="shared" si="164"/>
        <v>408333</v>
      </c>
      <c r="AL554" s="30">
        <f t="shared" si="165"/>
        <v>0</v>
      </c>
      <c r="AM554" s="30">
        <f t="shared" si="166"/>
        <v>754416.63888888899</v>
      </c>
      <c r="AN554" s="30">
        <f t="shared" si="167"/>
        <v>754416.63888888899</v>
      </c>
      <c r="AO554" s="30">
        <f t="shared" si="168"/>
        <v>0</v>
      </c>
      <c r="AP554" s="30">
        <f t="shared" si="169"/>
        <v>4837749.638888889</v>
      </c>
      <c r="AQ554" s="30">
        <f t="shared" si="170"/>
        <v>0</v>
      </c>
      <c r="AR554" s="26" t="s">
        <v>79</v>
      </c>
      <c r="AS554" s="26" t="s">
        <v>80</v>
      </c>
      <c r="AT554" s="26"/>
      <c r="AU554" s="26" t="s">
        <v>80</v>
      </c>
      <c r="AV554" s="26" t="s">
        <v>141</v>
      </c>
      <c r="AW554" s="26" t="s">
        <v>80</v>
      </c>
      <c r="AX554" s="26" t="s">
        <v>82</v>
      </c>
      <c r="AY554" s="26" t="s">
        <v>82</v>
      </c>
      <c r="AZ554" s="26" t="s">
        <v>80</v>
      </c>
      <c r="BA554" s="26" t="s">
        <v>84</v>
      </c>
      <c r="BB554" s="26" t="s">
        <v>85</v>
      </c>
      <c r="BC554" s="26" t="str">
        <f t="shared" si="171"/>
        <v>C</v>
      </c>
      <c r="BD554" s="26" t="str">
        <f t="shared" ca="1" si="172"/>
        <v>49 Th,9 Bln,6 Hr</v>
      </c>
      <c r="BE554" s="29">
        <f t="shared" ca="1" si="173"/>
        <v>49</v>
      </c>
      <c r="BF554" s="29">
        <f t="shared" ca="1" si="174"/>
        <v>9</v>
      </c>
      <c r="BG554" s="29">
        <f t="shared" ca="1" si="175"/>
        <v>6</v>
      </c>
      <c r="BH554" s="26" t="str">
        <f t="shared" ca="1" si="176"/>
        <v>4 Th,1 Bln,23 Hr</v>
      </c>
      <c r="BI554" s="24">
        <f t="shared" ca="1" si="177"/>
        <v>4</v>
      </c>
      <c r="BJ554" s="24">
        <f t="shared" ca="1" si="178"/>
        <v>1</v>
      </c>
      <c r="BK554" s="26" t="str">
        <f t="shared" ca="1" si="179"/>
        <v>4 Th,1 Bln,23 Hr</v>
      </c>
      <c r="BL554" s="4" t="str">
        <f>VLOOKUP(C554,[1]dbase!$C$3:$AW$827,38,FALSE)</f>
        <v>-</v>
      </c>
    </row>
    <row r="555" spans="1:64" x14ac:dyDescent="0.25">
      <c r="A555" s="24">
        <f t="shared" si="160"/>
        <v>552</v>
      </c>
      <c r="B555" s="31" t="s">
        <v>2345</v>
      </c>
      <c r="C555" s="24">
        <v>865668</v>
      </c>
      <c r="D555" s="24" t="s">
        <v>166</v>
      </c>
      <c r="E555" s="26">
        <v>31441</v>
      </c>
      <c r="F555" s="24" t="s">
        <v>65</v>
      </c>
      <c r="G555" s="24" t="s">
        <v>66</v>
      </c>
      <c r="H555" s="24" t="s">
        <v>88</v>
      </c>
      <c r="I555" s="24" t="s">
        <v>2346</v>
      </c>
      <c r="J555" s="27"/>
      <c r="K555" s="24"/>
      <c r="L555" s="24"/>
      <c r="M555" s="24" t="s">
        <v>70</v>
      </c>
      <c r="N555" s="24" t="s">
        <v>234</v>
      </c>
      <c r="O555" s="24"/>
      <c r="P555" s="24">
        <v>2015</v>
      </c>
      <c r="Q555" s="26">
        <v>42445</v>
      </c>
      <c r="R555" s="26">
        <v>42629</v>
      </c>
      <c r="S555" s="26" t="s">
        <v>90</v>
      </c>
      <c r="T555" s="28" t="s">
        <v>1341</v>
      </c>
      <c r="U555" s="28" t="s">
        <v>1341</v>
      </c>
      <c r="V555" s="26">
        <v>44104</v>
      </c>
      <c r="W555" s="28" t="s">
        <v>1342</v>
      </c>
      <c r="X555" s="28" t="s">
        <v>655</v>
      </c>
      <c r="Y555" s="26" t="s">
        <v>103</v>
      </c>
      <c r="Z555" s="29">
        <v>5</v>
      </c>
      <c r="AA555" s="29">
        <v>4</v>
      </c>
      <c r="AB555" s="26">
        <v>44424</v>
      </c>
      <c r="AC555" s="30">
        <v>6900000</v>
      </c>
      <c r="AD555" s="30">
        <v>766667</v>
      </c>
      <c r="AE555" s="30">
        <v>813508.33333333302</v>
      </c>
      <c r="AF555" s="30">
        <v>653200</v>
      </c>
      <c r="AG555" s="30">
        <f t="shared" si="161"/>
        <v>1466708.333333333</v>
      </c>
      <c r="AH555" s="30">
        <v>0</v>
      </c>
      <c r="AI555" s="30">
        <f t="shared" si="162"/>
        <v>9133375.3333333321</v>
      </c>
      <c r="AJ555" s="30">
        <f t="shared" si="163"/>
        <v>5175000</v>
      </c>
      <c r="AK555" s="30">
        <f t="shared" si="164"/>
        <v>575000.25</v>
      </c>
      <c r="AL555" s="30">
        <f t="shared" si="165"/>
        <v>813508.33333333302</v>
      </c>
      <c r="AM555" s="30">
        <f t="shared" si="166"/>
        <v>653200</v>
      </c>
      <c r="AN555" s="30">
        <f t="shared" si="167"/>
        <v>1466708.333333333</v>
      </c>
      <c r="AO555" s="30">
        <f t="shared" si="168"/>
        <v>0</v>
      </c>
      <c r="AP555" s="30">
        <f t="shared" si="169"/>
        <v>7216708.583333333</v>
      </c>
      <c r="AQ555" s="30">
        <f t="shared" si="170"/>
        <v>0</v>
      </c>
      <c r="AR555" s="26" t="s">
        <v>79</v>
      </c>
      <c r="AS555" s="26" t="s">
        <v>80</v>
      </c>
      <c r="AT555" s="26"/>
      <c r="AU555" s="26" t="s">
        <v>80</v>
      </c>
      <c r="AV555" s="26" t="s">
        <v>656</v>
      </c>
      <c r="AW555" s="26" t="s">
        <v>80</v>
      </c>
      <c r="AX555" s="26" t="s">
        <v>105</v>
      </c>
      <c r="AY555" s="26" t="s">
        <v>105</v>
      </c>
      <c r="AZ555" s="26" t="s">
        <v>80</v>
      </c>
      <c r="BA555" s="26" t="s">
        <v>84</v>
      </c>
      <c r="BB555" s="26" t="s">
        <v>106</v>
      </c>
      <c r="BC555" s="26" t="str">
        <f t="shared" si="171"/>
        <v>F</v>
      </c>
      <c r="BD555" s="26" t="str">
        <f t="shared" ca="1" si="172"/>
        <v>36 Th,9 Bln,26 Hr</v>
      </c>
      <c r="BE555" s="29">
        <f t="shared" ca="1" si="173"/>
        <v>36</v>
      </c>
      <c r="BF555" s="29">
        <f t="shared" ca="1" si="174"/>
        <v>9</v>
      </c>
      <c r="BG555" s="29">
        <f t="shared" ca="1" si="175"/>
        <v>26</v>
      </c>
      <c r="BH555" s="26" t="str">
        <f t="shared" ca="1" si="176"/>
        <v>6 Th,8 Bln,8 Hr</v>
      </c>
      <c r="BI555" s="24">
        <f t="shared" ca="1" si="177"/>
        <v>6</v>
      </c>
      <c r="BJ555" s="24">
        <f t="shared" ca="1" si="178"/>
        <v>8</v>
      </c>
      <c r="BK555" s="26" t="str">
        <f t="shared" ca="1" si="179"/>
        <v>6 Th,2 Bln,8 Hr</v>
      </c>
      <c r="BL555" s="4" t="str">
        <f>VLOOKUP(C555,[1]dbase!$C$3:$AW$827,38,FALSE)</f>
        <v>-</v>
      </c>
    </row>
    <row r="556" spans="1:64" x14ac:dyDescent="0.25">
      <c r="A556" s="24">
        <f t="shared" si="160"/>
        <v>553</v>
      </c>
      <c r="B556" s="31" t="s">
        <v>2347</v>
      </c>
      <c r="C556" s="24">
        <v>695934</v>
      </c>
      <c r="D556" s="24" t="s">
        <v>1010</v>
      </c>
      <c r="E556" s="26">
        <v>25432</v>
      </c>
      <c r="F556" s="24" t="s">
        <v>65</v>
      </c>
      <c r="G556" s="24" t="s">
        <v>66</v>
      </c>
      <c r="H556" s="24" t="s">
        <v>133</v>
      </c>
      <c r="I556" s="24" t="s">
        <v>2348</v>
      </c>
      <c r="J556" s="27" t="s">
        <v>2349</v>
      </c>
      <c r="K556" s="24"/>
      <c r="L556" s="24"/>
      <c r="M556" s="24" t="s">
        <v>136</v>
      </c>
      <c r="N556" s="24" t="s">
        <v>1298</v>
      </c>
      <c r="O556" s="24"/>
      <c r="P556" s="24" t="s">
        <v>80</v>
      </c>
      <c r="Q556" s="26">
        <v>43374</v>
      </c>
      <c r="R556" s="26">
        <v>43374</v>
      </c>
      <c r="S556" s="26" t="s">
        <v>90</v>
      </c>
      <c r="T556" s="28" t="s">
        <v>1826</v>
      </c>
      <c r="U556" s="28" t="s">
        <v>1826</v>
      </c>
      <c r="V556" s="26">
        <v>44105</v>
      </c>
      <c r="W556" s="28" t="s">
        <v>303</v>
      </c>
      <c r="X556" s="28" t="s">
        <v>140</v>
      </c>
      <c r="Y556" s="26" t="s">
        <v>78</v>
      </c>
      <c r="Z556" s="29">
        <v>6</v>
      </c>
      <c r="AA556" s="29">
        <v>2</v>
      </c>
      <c r="AB556" s="26">
        <v>44424</v>
      </c>
      <c r="AC556" s="30">
        <v>4900000</v>
      </c>
      <c r="AD556" s="30">
        <v>544444</v>
      </c>
      <c r="AE556" s="30">
        <v>0</v>
      </c>
      <c r="AF556" s="30">
        <v>1229861.138888889</v>
      </c>
      <c r="AG556" s="30">
        <f t="shared" si="161"/>
        <v>1229861.138888889</v>
      </c>
      <c r="AH556" s="30">
        <v>0</v>
      </c>
      <c r="AI556" s="30">
        <f t="shared" si="162"/>
        <v>6674305.138888889</v>
      </c>
      <c r="AJ556" s="30">
        <f t="shared" si="163"/>
        <v>3675000</v>
      </c>
      <c r="AK556" s="30">
        <f t="shared" si="164"/>
        <v>408333</v>
      </c>
      <c r="AL556" s="30">
        <f t="shared" si="165"/>
        <v>0</v>
      </c>
      <c r="AM556" s="30">
        <f t="shared" si="166"/>
        <v>1229861.138888889</v>
      </c>
      <c r="AN556" s="30">
        <f t="shared" si="167"/>
        <v>1229861.138888889</v>
      </c>
      <c r="AO556" s="30">
        <f t="shared" si="168"/>
        <v>0</v>
      </c>
      <c r="AP556" s="30">
        <f t="shared" si="169"/>
        <v>5313194.138888889</v>
      </c>
      <c r="AQ556" s="30">
        <f t="shared" si="170"/>
        <v>0</v>
      </c>
      <c r="AR556" s="26" t="s">
        <v>79</v>
      </c>
      <c r="AS556" s="26" t="s">
        <v>80</v>
      </c>
      <c r="AT556" s="26"/>
      <c r="AU556" s="26" t="s">
        <v>80</v>
      </c>
      <c r="AV556" s="26" t="s">
        <v>141</v>
      </c>
      <c r="AW556" s="26" t="s">
        <v>80</v>
      </c>
      <c r="AX556" s="26" t="s">
        <v>82</v>
      </c>
      <c r="AY556" s="26" t="s">
        <v>82</v>
      </c>
      <c r="AZ556" s="26" t="s">
        <v>80</v>
      </c>
      <c r="BA556" s="26" t="s">
        <v>84</v>
      </c>
      <c r="BB556" s="26" t="s">
        <v>85</v>
      </c>
      <c r="BC556" s="26" t="str">
        <f t="shared" si="171"/>
        <v>D</v>
      </c>
      <c r="BD556" s="26" t="str">
        <f t="shared" ca="1" si="172"/>
        <v>53 Th,3 Bln,7 Hr</v>
      </c>
      <c r="BE556" s="29">
        <f t="shared" ca="1" si="173"/>
        <v>53</v>
      </c>
      <c r="BF556" s="29">
        <f t="shared" ca="1" si="174"/>
        <v>3</v>
      </c>
      <c r="BG556" s="29">
        <f t="shared" ca="1" si="175"/>
        <v>7</v>
      </c>
      <c r="BH556" s="26" t="str">
        <f t="shared" ca="1" si="176"/>
        <v>4 Th,1 Bln,23 Hr</v>
      </c>
      <c r="BI556" s="24">
        <f t="shared" ca="1" si="177"/>
        <v>4</v>
      </c>
      <c r="BJ556" s="24">
        <f t="shared" ca="1" si="178"/>
        <v>1</v>
      </c>
      <c r="BK556" s="26" t="str">
        <f t="shared" ca="1" si="179"/>
        <v>4 Th,1 Bln,23 Hr</v>
      </c>
      <c r="BL556" s="4" t="str">
        <f>VLOOKUP(C556,[1]dbase!$C$3:$AW$827,38,FALSE)</f>
        <v>-</v>
      </c>
    </row>
    <row r="557" spans="1:64" x14ac:dyDescent="0.25">
      <c r="A557" s="24">
        <f t="shared" si="160"/>
        <v>554</v>
      </c>
      <c r="B557" s="31" t="s">
        <v>2350</v>
      </c>
      <c r="C557" s="24">
        <v>675270</v>
      </c>
      <c r="D557" s="24" t="s">
        <v>354</v>
      </c>
      <c r="E557" s="26">
        <v>24509</v>
      </c>
      <c r="F557" s="24" t="s">
        <v>65</v>
      </c>
      <c r="G557" s="24" t="s">
        <v>66</v>
      </c>
      <c r="H557" s="24" t="s">
        <v>88</v>
      </c>
      <c r="I557" s="24" t="s">
        <v>2351</v>
      </c>
      <c r="J557" s="27"/>
      <c r="K557" s="24"/>
      <c r="L557" s="24"/>
      <c r="M557" s="24" t="s">
        <v>109</v>
      </c>
      <c r="N557" s="24" t="s">
        <v>120</v>
      </c>
      <c r="O557" s="24"/>
      <c r="P557" s="24">
        <v>1989</v>
      </c>
      <c r="Q557" s="26">
        <v>34425</v>
      </c>
      <c r="R557" s="26">
        <v>34790</v>
      </c>
      <c r="S557" s="26" t="s">
        <v>90</v>
      </c>
      <c r="T557" s="28" t="s">
        <v>2352</v>
      </c>
      <c r="U557" s="28" t="s">
        <v>2352</v>
      </c>
      <c r="V557" s="26" t="s">
        <v>80</v>
      </c>
      <c r="W557" s="28" t="s">
        <v>1409</v>
      </c>
      <c r="X557" s="28" t="s">
        <v>113</v>
      </c>
      <c r="Y557" s="26" t="s">
        <v>78</v>
      </c>
      <c r="Z557" s="29">
        <v>4</v>
      </c>
      <c r="AA557" s="29">
        <v>4</v>
      </c>
      <c r="AB557" s="26">
        <v>44424</v>
      </c>
      <c r="AC557" s="30">
        <v>6900000</v>
      </c>
      <c r="AD557" s="30">
        <v>766667</v>
      </c>
      <c r="AE557" s="30">
        <v>1122883.333333333</v>
      </c>
      <c r="AF557" s="30">
        <v>-377770</v>
      </c>
      <c r="AG557" s="30">
        <f t="shared" si="161"/>
        <v>745113.33333333302</v>
      </c>
      <c r="AH557" s="30">
        <v>2079770</v>
      </c>
      <c r="AI557" s="30">
        <f t="shared" si="162"/>
        <v>10491550.333333332</v>
      </c>
      <c r="AJ557" s="30">
        <f t="shared" si="163"/>
        <v>5175000</v>
      </c>
      <c r="AK557" s="30">
        <f t="shared" si="164"/>
        <v>575000.25</v>
      </c>
      <c r="AL557" s="30">
        <f t="shared" si="165"/>
        <v>1122883.333333333</v>
      </c>
      <c r="AM557" s="30">
        <f t="shared" si="166"/>
        <v>-377770</v>
      </c>
      <c r="AN557" s="30">
        <f t="shared" si="167"/>
        <v>745113.33333333302</v>
      </c>
      <c r="AO557" s="30">
        <f t="shared" si="168"/>
        <v>1039885</v>
      </c>
      <c r="AP557" s="30">
        <f t="shared" si="169"/>
        <v>7534998.583333333</v>
      </c>
      <c r="AQ557" s="30">
        <f t="shared" si="170"/>
        <v>0</v>
      </c>
      <c r="AR557" s="26" t="s">
        <v>79</v>
      </c>
      <c r="AS557" s="26" t="s">
        <v>80</v>
      </c>
      <c r="AT557" s="26"/>
      <c r="AU557" s="26" t="s">
        <v>80</v>
      </c>
      <c r="AV557" s="26" t="s">
        <v>116</v>
      </c>
      <c r="AW557" s="26" t="s">
        <v>210</v>
      </c>
      <c r="AX557" s="26" t="s">
        <v>83</v>
      </c>
      <c r="AY557" s="26" t="s">
        <v>83</v>
      </c>
      <c r="AZ557" s="26" t="s">
        <v>80</v>
      </c>
      <c r="BA557" s="26" t="s">
        <v>84</v>
      </c>
      <c r="BB557" s="26" t="s">
        <v>85</v>
      </c>
      <c r="BC557" s="26" t="str">
        <f t="shared" si="171"/>
        <v>C</v>
      </c>
      <c r="BD557" s="26" t="str">
        <f t="shared" ca="1" si="172"/>
        <v>55 Th,9 Bln,18 Hr</v>
      </c>
      <c r="BE557" s="29">
        <f t="shared" ca="1" si="173"/>
        <v>55</v>
      </c>
      <c r="BF557" s="29">
        <f t="shared" ca="1" si="174"/>
        <v>9</v>
      </c>
      <c r="BG557" s="29">
        <f t="shared" ca="1" si="175"/>
        <v>18</v>
      </c>
      <c r="BH557" s="26" t="str">
        <f t="shared" ca="1" si="176"/>
        <v>28 Th,7 Bln,23 Hr</v>
      </c>
      <c r="BI557" s="24">
        <f t="shared" ca="1" si="177"/>
        <v>28</v>
      </c>
      <c r="BJ557" s="24">
        <f t="shared" ca="1" si="178"/>
        <v>7</v>
      </c>
      <c r="BK557" s="26" t="str">
        <f t="shared" ca="1" si="179"/>
        <v>27 Th,7 Bln,23 Hr</v>
      </c>
      <c r="BL557" s="4" t="str">
        <f>VLOOKUP(C557,[1]dbase!$C$3:$AW$827,38,FALSE)</f>
        <v>-</v>
      </c>
    </row>
    <row r="558" spans="1:64" x14ac:dyDescent="0.25">
      <c r="A558" s="24">
        <f t="shared" si="160"/>
        <v>555</v>
      </c>
      <c r="B558" s="31" t="s">
        <v>2353</v>
      </c>
      <c r="C558" s="24">
        <v>696007</v>
      </c>
      <c r="D558" s="24" t="s">
        <v>2354</v>
      </c>
      <c r="E558" s="26">
        <v>25409</v>
      </c>
      <c r="F558" s="24" t="s">
        <v>65</v>
      </c>
      <c r="G558" s="24" t="s">
        <v>66</v>
      </c>
      <c r="H558" s="24" t="s">
        <v>133</v>
      </c>
      <c r="I558" s="24" t="s">
        <v>2355</v>
      </c>
      <c r="J558" s="27" t="s">
        <v>2356</v>
      </c>
      <c r="K558" s="24"/>
      <c r="L558" s="24"/>
      <c r="M558" s="24" t="s">
        <v>136</v>
      </c>
      <c r="N558" s="24" t="s">
        <v>1301</v>
      </c>
      <c r="O558" s="24"/>
      <c r="P558" s="24" t="s">
        <v>80</v>
      </c>
      <c r="Q558" s="26">
        <v>43374</v>
      </c>
      <c r="R558" s="26">
        <v>43374</v>
      </c>
      <c r="S558" s="26" t="s">
        <v>90</v>
      </c>
      <c r="T558" s="28" t="s">
        <v>289</v>
      </c>
      <c r="U558" s="28" t="s">
        <v>289</v>
      </c>
      <c r="V558" s="26">
        <v>44105</v>
      </c>
      <c r="W558" s="28" t="s">
        <v>139</v>
      </c>
      <c r="X558" s="28" t="s">
        <v>140</v>
      </c>
      <c r="Y558" s="26" t="s">
        <v>78</v>
      </c>
      <c r="Z558" s="29">
        <v>6</v>
      </c>
      <c r="AA558" s="29">
        <v>2</v>
      </c>
      <c r="AB558" s="26">
        <v>44424</v>
      </c>
      <c r="AC558" s="30">
        <v>4900000</v>
      </c>
      <c r="AD558" s="30">
        <v>544444</v>
      </c>
      <c r="AE558" s="30">
        <v>0</v>
      </c>
      <c r="AF558" s="30">
        <v>772555.55555555597</v>
      </c>
      <c r="AG558" s="30">
        <f t="shared" si="161"/>
        <v>772555.55555555597</v>
      </c>
      <c r="AH558" s="30">
        <v>0</v>
      </c>
      <c r="AI558" s="30">
        <f t="shared" si="162"/>
        <v>6216999.555555556</v>
      </c>
      <c r="AJ558" s="30">
        <f t="shared" si="163"/>
        <v>3675000</v>
      </c>
      <c r="AK558" s="30">
        <f t="shared" si="164"/>
        <v>408333</v>
      </c>
      <c r="AL558" s="30">
        <f t="shared" si="165"/>
        <v>0</v>
      </c>
      <c r="AM558" s="30">
        <f t="shared" si="166"/>
        <v>772555.55555555597</v>
      </c>
      <c r="AN558" s="30">
        <f t="shared" si="167"/>
        <v>772555.55555555597</v>
      </c>
      <c r="AO558" s="30">
        <f t="shared" si="168"/>
        <v>0</v>
      </c>
      <c r="AP558" s="30">
        <f t="shared" si="169"/>
        <v>4855888.555555556</v>
      </c>
      <c r="AQ558" s="30">
        <f t="shared" si="170"/>
        <v>0</v>
      </c>
      <c r="AR558" s="26" t="s">
        <v>79</v>
      </c>
      <c r="AS558" s="26" t="s">
        <v>80</v>
      </c>
      <c r="AT558" s="26"/>
      <c r="AU558" s="26" t="s">
        <v>80</v>
      </c>
      <c r="AV558" s="26" t="s">
        <v>141</v>
      </c>
      <c r="AW558" s="26" t="s">
        <v>80</v>
      </c>
      <c r="AX558" s="26" t="s">
        <v>82</v>
      </c>
      <c r="AY558" s="26" t="s">
        <v>82</v>
      </c>
      <c r="AZ558" s="26" t="s">
        <v>80</v>
      </c>
      <c r="BA558" s="26" t="s">
        <v>84</v>
      </c>
      <c r="BB558" s="26" t="s">
        <v>85</v>
      </c>
      <c r="BC558" s="26" t="str">
        <f t="shared" si="171"/>
        <v>D</v>
      </c>
      <c r="BD558" s="26" t="str">
        <f t="shared" ca="1" si="172"/>
        <v>53 Th,3 Bln,30 Hr</v>
      </c>
      <c r="BE558" s="29">
        <f t="shared" ca="1" si="173"/>
        <v>53</v>
      </c>
      <c r="BF558" s="29">
        <f t="shared" ca="1" si="174"/>
        <v>3</v>
      </c>
      <c r="BG558" s="29">
        <f t="shared" ca="1" si="175"/>
        <v>30</v>
      </c>
      <c r="BH558" s="26" t="str">
        <f t="shared" ca="1" si="176"/>
        <v>4 Th,1 Bln,23 Hr</v>
      </c>
      <c r="BI558" s="24">
        <f t="shared" ca="1" si="177"/>
        <v>4</v>
      </c>
      <c r="BJ558" s="24">
        <f t="shared" ca="1" si="178"/>
        <v>1</v>
      </c>
      <c r="BK558" s="26" t="str">
        <f t="shared" ca="1" si="179"/>
        <v>4 Th,1 Bln,23 Hr</v>
      </c>
      <c r="BL558" s="4" t="str">
        <f>VLOOKUP(C558,[1]dbase!$C$3:$AW$827,38,FALSE)</f>
        <v>-</v>
      </c>
    </row>
    <row r="559" spans="1:64" x14ac:dyDescent="0.25">
      <c r="A559" s="24">
        <f t="shared" si="160"/>
        <v>556</v>
      </c>
      <c r="B559" s="33" t="s">
        <v>2357</v>
      </c>
      <c r="C559" s="24">
        <v>935700</v>
      </c>
      <c r="D559" s="24" t="s">
        <v>127</v>
      </c>
      <c r="E559" s="26">
        <v>34133</v>
      </c>
      <c r="F559" s="24" t="s">
        <v>167</v>
      </c>
      <c r="G559" s="24" t="s">
        <v>66</v>
      </c>
      <c r="H559" s="24" t="s">
        <v>150</v>
      </c>
      <c r="I559" s="24" t="s">
        <v>2358</v>
      </c>
      <c r="J559" s="27" t="s">
        <v>2359</v>
      </c>
      <c r="K559" s="24" t="s">
        <v>2360</v>
      </c>
      <c r="L559" s="24"/>
      <c r="M559" s="24" t="s">
        <v>70</v>
      </c>
      <c r="N559" s="24" t="s">
        <v>2361</v>
      </c>
      <c r="O559" s="24" t="s">
        <v>2362</v>
      </c>
      <c r="P559" s="24">
        <v>2015</v>
      </c>
      <c r="Q559" s="26">
        <v>42888</v>
      </c>
      <c r="R559" s="26">
        <v>43116</v>
      </c>
      <c r="S559" s="26" t="s">
        <v>90</v>
      </c>
      <c r="T559" s="28" t="s">
        <v>582</v>
      </c>
      <c r="U559" s="28" t="s">
        <v>582</v>
      </c>
      <c r="V559" s="26">
        <v>44760</v>
      </c>
      <c r="W559" s="28" t="s">
        <v>92</v>
      </c>
      <c r="X559" s="28" t="s">
        <v>113</v>
      </c>
      <c r="Y559" s="26" t="s">
        <v>78</v>
      </c>
      <c r="Z559" s="29">
        <v>5</v>
      </c>
      <c r="AA559" s="29">
        <v>4</v>
      </c>
      <c r="AB559" s="26">
        <v>44424</v>
      </c>
      <c r="AC559" s="30">
        <v>6900000</v>
      </c>
      <c r="AD559" s="30">
        <v>766667</v>
      </c>
      <c r="AE559" s="30">
        <v>715183.33333333302</v>
      </c>
      <c r="AF559" s="30">
        <v>0</v>
      </c>
      <c r="AG559" s="30">
        <f t="shared" si="161"/>
        <v>715183.33333333302</v>
      </c>
      <c r="AH559" s="30">
        <v>2504900</v>
      </c>
      <c r="AI559" s="30">
        <f t="shared" si="162"/>
        <v>10886750.333333332</v>
      </c>
      <c r="AJ559" s="30">
        <f t="shared" si="163"/>
        <v>5175000</v>
      </c>
      <c r="AK559" s="30">
        <f t="shared" si="164"/>
        <v>575000.25</v>
      </c>
      <c r="AL559" s="30">
        <f t="shared" si="165"/>
        <v>715183.33333333302</v>
      </c>
      <c r="AM559" s="30">
        <f t="shared" si="166"/>
        <v>0</v>
      </c>
      <c r="AN559" s="30">
        <f t="shared" si="167"/>
        <v>715183.33333333302</v>
      </c>
      <c r="AO559" s="30">
        <f t="shared" si="168"/>
        <v>1252450</v>
      </c>
      <c r="AP559" s="30">
        <f t="shared" si="169"/>
        <v>7717633.583333333</v>
      </c>
      <c r="AQ559" s="30">
        <f t="shared" si="170"/>
        <v>0</v>
      </c>
      <c r="AR559" s="26" t="s">
        <v>79</v>
      </c>
      <c r="AS559" s="26" t="s">
        <v>80</v>
      </c>
      <c r="AT559" s="26"/>
      <c r="AU559" s="26" t="s">
        <v>80</v>
      </c>
      <c r="AV559" s="26" t="s">
        <v>116</v>
      </c>
      <c r="AW559" s="26" t="s">
        <v>95</v>
      </c>
      <c r="AX559" s="26" t="s">
        <v>96</v>
      </c>
      <c r="AY559" s="26" t="s">
        <v>96</v>
      </c>
      <c r="AZ559" s="26" t="s">
        <v>80</v>
      </c>
      <c r="BA559" s="26" t="s">
        <v>84</v>
      </c>
      <c r="BB559" s="26" t="s">
        <v>85</v>
      </c>
      <c r="BC559" s="26" t="str">
        <f t="shared" si="171"/>
        <v>F</v>
      </c>
      <c r="BD559" s="26" t="str">
        <f t="shared" ca="1" si="172"/>
        <v>29 Th,5 Bln,11 Hr</v>
      </c>
      <c r="BE559" s="29">
        <f t="shared" ca="1" si="173"/>
        <v>29</v>
      </c>
      <c r="BF559" s="29">
        <f t="shared" ca="1" si="174"/>
        <v>5</v>
      </c>
      <c r="BG559" s="29">
        <f t="shared" ca="1" si="175"/>
        <v>11</v>
      </c>
      <c r="BH559" s="26" t="str">
        <f t="shared" ca="1" si="176"/>
        <v>5 Th,5 Bln,22 Hr</v>
      </c>
      <c r="BI559" s="24">
        <f t="shared" ca="1" si="177"/>
        <v>5</v>
      </c>
      <c r="BJ559" s="24">
        <f t="shared" ca="1" si="178"/>
        <v>5</v>
      </c>
      <c r="BK559" s="26" t="str">
        <f t="shared" ca="1" si="179"/>
        <v>4 Th,10 Bln,8 Hr</v>
      </c>
      <c r="BL559" s="4" t="str">
        <f>VLOOKUP(C559,[1]dbase!$C$3:$AW$827,38,FALSE)</f>
        <v>-</v>
      </c>
    </row>
    <row r="560" spans="1:64" x14ac:dyDescent="0.25">
      <c r="A560" s="24">
        <f t="shared" si="160"/>
        <v>557</v>
      </c>
      <c r="B560" s="31" t="s">
        <v>2363</v>
      </c>
      <c r="C560" s="24">
        <v>836175</v>
      </c>
      <c r="D560" s="24" t="s">
        <v>377</v>
      </c>
      <c r="E560" s="26">
        <v>30397</v>
      </c>
      <c r="F560" s="24" t="s">
        <v>65</v>
      </c>
      <c r="G560" s="24" t="s">
        <v>66</v>
      </c>
      <c r="H560" s="24" t="s">
        <v>88</v>
      </c>
      <c r="I560" s="24" t="s">
        <v>2364</v>
      </c>
      <c r="J560" s="27" t="s">
        <v>2365</v>
      </c>
      <c r="K560" s="24"/>
      <c r="L560" s="24"/>
      <c r="M560" s="24" t="s">
        <v>70</v>
      </c>
      <c r="N560" s="24" t="s">
        <v>71</v>
      </c>
      <c r="O560" s="24"/>
      <c r="P560" s="24" t="s">
        <v>80</v>
      </c>
      <c r="Q560" s="26">
        <v>43374</v>
      </c>
      <c r="R560" s="26">
        <v>43374</v>
      </c>
      <c r="S560" s="26" t="s">
        <v>90</v>
      </c>
      <c r="T560" s="28" t="s">
        <v>683</v>
      </c>
      <c r="U560" s="28" t="s">
        <v>683</v>
      </c>
      <c r="V560" s="26">
        <v>44105</v>
      </c>
      <c r="W560" s="28" t="s">
        <v>434</v>
      </c>
      <c r="X560" s="28" t="s">
        <v>207</v>
      </c>
      <c r="Y560" s="26" t="s">
        <v>78</v>
      </c>
      <c r="Z560" s="29">
        <v>5</v>
      </c>
      <c r="AA560" s="29">
        <v>4</v>
      </c>
      <c r="AB560" s="26">
        <v>44424</v>
      </c>
      <c r="AC560" s="30">
        <v>6900000</v>
      </c>
      <c r="AD560" s="30">
        <v>766667</v>
      </c>
      <c r="AE560" s="30">
        <v>0</v>
      </c>
      <c r="AF560" s="30">
        <v>364944.75</v>
      </c>
      <c r="AG560" s="30">
        <f t="shared" si="161"/>
        <v>364944.75</v>
      </c>
      <c r="AH560" s="30">
        <v>0</v>
      </c>
      <c r="AI560" s="30">
        <f t="shared" si="162"/>
        <v>8031611.75</v>
      </c>
      <c r="AJ560" s="30">
        <f t="shared" si="163"/>
        <v>5175000</v>
      </c>
      <c r="AK560" s="30">
        <f t="shared" si="164"/>
        <v>575000.25</v>
      </c>
      <c r="AL560" s="30">
        <f t="shared" si="165"/>
        <v>0</v>
      </c>
      <c r="AM560" s="30">
        <f t="shared" si="166"/>
        <v>364944.75</v>
      </c>
      <c r="AN560" s="30">
        <f t="shared" si="167"/>
        <v>364944.75</v>
      </c>
      <c r="AO560" s="30">
        <f t="shared" si="168"/>
        <v>0</v>
      </c>
      <c r="AP560" s="30">
        <f t="shared" si="169"/>
        <v>6114945</v>
      </c>
      <c r="AQ560" s="30">
        <f t="shared" si="170"/>
        <v>0</v>
      </c>
      <c r="AR560" s="26" t="s">
        <v>79</v>
      </c>
      <c r="AS560" s="26" t="s">
        <v>80</v>
      </c>
      <c r="AT560" s="26"/>
      <c r="AU560" s="26" t="s">
        <v>80</v>
      </c>
      <c r="AV560" s="26" t="s">
        <v>209</v>
      </c>
      <c r="AW560" s="26" t="s">
        <v>210</v>
      </c>
      <c r="AX560" s="26" t="s">
        <v>83</v>
      </c>
      <c r="AY560" s="26" t="s">
        <v>83</v>
      </c>
      <c r="AZ560" s="26" t="s">
        <v>80</v>
      </c>
      <c r="BA560" s="26" t="s">
        <v>84</v>
      </c>
      <c r="BB560" s="26" t="s">
        <v>85</v>
      </c>
      <c r="BC560" s="26" t="str">
        <f t="shared" si="171"/>
        <v>F</v>
      </c>
      <c r="BD560" s="26" t="str">
        <f t="shared" ca="1" si="172"/>
        <v>39 Th,8 Bln,2 Hr</v>
      </c>
      <c r="BE560" s="29">
        <f t="shared" ca="1" si="173"/>
        <v>39</v>
      </c>
      <c r="BF560" s="29">
        <f t="shared" ca="1" si="174"/>
        <v>8</v>
      </c>
      <c r="BG560" s="29">
        <f t="shared" ca="1" si="175"/>
        <v>2</v>
      </c>
      <c r="BH560" s="26" t="str">
        <f t="shared" ca="1" si="176"/>
        <v>4 Th,1 Bln,23 Hr</v>
      </c>
      <c r="BI560" s="24">
        <f t="shared" ca="1" si="177"/>
        <v>4</v>
      </c>
      <c r="BJ560" s="24">
        <f t="shared" ca="1" si="178"/>
        <v>1</v>
      </c>
      <c r="BK560" s="26" t="str">
        <f t="shared" ca="1" si="179"/>
        <v>4 Th,1 Bln,23 Hr</v>
      </c>
      <c r="BL560" s="4" t="str">
        <f>VLOOKUP(C560,[1]dbase!$C$3:$AW$827,38,FALSE)</f>
        <v>-</v>
      </c>
    </row>
    <row r="561" spans="1:64" x14ac:dyDescent="0.25">
      <c r="A561" s="24">
        <f t="shared" si="160"/>
        <v>558</v>
      </c>
      <c r="B561" s="33" t="s">
        <v>2366</v>
      </c>
      <c r="C561" s="24">
        <v>865622</v>
      </c>
      <c r="D561" s="24" t="s">
        <v>2367</v>
      </c>
      <c r="E561" s="26">
        <v>31738</v>
      </c>
      <c r="F561" s="24" t="s">
        <v>65</v>
      </c>
      <c r="G561" s="24" t="s">
        <v>66</v>
      </c>
      <c r="H561" s="24" t="s">
        <v>150</v>
      </c>
      <c r="I561" s="24" t="s">
        <v>2368</v>
      </c>
      <c r="J561" s="27"/>
      <c r="K561" s="24"/>
      <c r="L561" s="24"/>
      <c r="M561" s="24" t="s">
        <v>70</v>
      </c>
      <c r="N561" s="24" t="s">
        <v>254</v>
      </c>
      <c r="O561" s="24" t="s">
        <v>2369</v>
      </c>
      <c r="P561" s="24">
        <v>2008</v>
      </c>
      <c r="Q561" s="26">
        <v>42186</v>
      </c>
      <c r="R561" s="26">
        <v>42401</v>
      </c>
      <c r="S561" s="26" t="s">
        <v>90</v>
      </c>
      <c r="T561" s="28" t="s">
        <v>153</v>
      </c>
      <c r="U561" s="28" t="s">
        <v>153</v>
      </c>
      <c r="V561" s="26">
        <v>44760</v>
      </c>
      <c r="W561" s="28" t="s">
        <v>154</v>
      </c>
      <c r="X561" s="28" t="s">
        <v>113</v>
      </c>
      <c r="Y561" s="26" t="s">
        <v>78</v>
      </c>
      <c r="Z561" s="29">
        <v>5</v>
      </c>
      <c r="AA561" s="29">
        <v>6</v>
      </c>
      <c r="AB561" s="26">
        <v>44562</v>
      </c>
      <c r="AC561" s="30">
        <v>8900000</v>
      </c>
      <c r="AD561" s="30">
        <v>988889</v>
      </c>
      <c r="AE561" s="30">
        <v>796722.22222222202</v>
      </c>
      <c r="AF561" s="30">
        <v>653200</v>
      </c>
      <c r="AG561" s="30">
        <f t="shared" si="161"/>
        <v>1449922.222222222</v>
      </c>
      <c r="AH561" s="30">
        <v>0</v>
      </c>
      <c r="AI561" s="30">
        <f t="shared" si="162"/>
        <v>11338811.222222222</v>
      </c>
      <c r="AJ561" s="30">
        <f t="shared" si="163"/>
        <v>6675000</v>
      </c>
      <c r="AK561" s="30">
        <f t="shared" si="164"/>
        <v>741666.75</v>
      </c>
      <c r="AL561" s="30">
        <f t="shared" si="165"/>
        <v>796722.22222222202</v>
      </c>
      <c r="AM561" s="30">
        <f t="shared" si="166"/>
        <v>653200</v>
      </c>
      <c r="AN561" s="30">
        <f t="shared" si="167"/>
        <v>1449922.222222222</v>
      </c>
      <c r="AO561" s="30">
        <f t="shared" si="168"/>
        <v>0</v>
      </c>
      <c r="AP561" s="30">
        <f t="shared" si="169"/>
        <v>8866588.972222222</v>
      </c>
      <c r="AQ561" s="30">
        <f t="shared" si="170"/>
        <v>0</v>
      </c>
      <c r="AR561" s="26" t="s">
        <v>79</v>
      </c>
      <c r="AS561" s="26" t="s">
        <v>80</v>
      </c>
      <c r="AT561" s="26"/>
      <c r="AU561" s="26" t="s">
        <v>80</v>
      </c>
      <c r="AV561" s="26" t="s">
        <v>116</v>
      </c>
      <c r="AW561" s="26" t="s">
        <v>158</v>
      </c>
      <c r="AX561" s="26" t="s">
        <v>83</v>
      </c>
      <c r="AY561" s="26" t="s">
        <v>83</v>
      </c>
      <c r="AZ561" s="26" t="s">
        <v>80</v>
      </c>
      <c r="BA561" s="26" t="s">
        <v>84</v>
      </c>
      <c r="BB561" s="26" t="s">
        <v>85</v>
      </c>
      <c r="BC561" s="26" t="str">
        <f t="shared" si="171"/>
        <v>F</v>
      </c>
      <c r="BD561" s="26" t="str">
        <f t="shared" ca="1" si="172"/>
        <v>36 Th,0 Bln,2 Hr</v>
      </c>
      <c r="BE561" s="29">
        <f t="shared" ca="1" si="173"/>
        <v>36</v>
      </c>
      <c r="BF561" s="29">
        <f t="shared" ca="1" si="174"/>
        <v>0</v>
      </c>
      <c r="BG561" s="29">
        <f t="shared" ca="1" si="175"/>
        <v>2</v>
      </c>
      <c r="BH561" s="26" t="str">
        <f t="shared" ca="1" si="176"/>
        <v>7 Th,4 Bln,23 Hr</v>
      </c>
      <c r="BI561" s="24">
        <f t="shared" ca="1" si="177"/>
        <v>7</v>
      </c>
      <c r="BJ561" s="24">
        <f t="shared" ca="1" si="178"/>
        <v>4</v>
      </c>
      <c r="BK561" s="26" t="str">
        <f t="shared" ca="1" si="179"/>
        <v>6 Th,9 Bln,23 Hr</v>
      </c>
      <c r="BL561" s="4" t="str">
        <f>VLOOKUP(C561,[1]dbase!$C$3:$AW$827,38,FALSE)</f>
        <v>-</v>
      </c>
    </row>
    <row r="562" spans="1:64" x14ac:dyDescent="0.25">
      <c r="A562" s="24">
        <f t="shared" si="160"/>
        <v>559</v>
      </c>
      <c r="B562" s="31" t="s">
        <v>2370</v>
      </c>
      <c r="C562" s="24">
        <v>856317</v>
      </c>
      <c r="D562" s="24" t="s">
        <v>354</v>
      </c>
      <c r="E562" s="26">
        <v>31141</v>
      </c>
      <c r="F562" s="24" t="s">
        <v>65</v>
      </c>
      <c r="G562" s="24" t="s">
        <v>66</v>
      </c>
      <c r="H562" s="24" t="s">
        <v>88</v>
      </c>
      <c r="I562" s="24"/>
      <c r="J562" s="27"/>
      <c r="K562" s="24"/>
      <c r="L562" s="24"/>
      <c r="M562" s="24" t="s">
        <v>109</v>
      </c>
      <c r="N562" s="24" t="s">
        <v>110</v>
      </c>
      <c r="O562" s="24"/>
      <c r="P562" s="24" t="s">
        <v>80</v>
      </c>
      <c r="Q562" s="26">
        <v>43877</v>
      </c>
      <c r="R562" s="26">
        <v>44243</v>
      </c>
      <c r="S562" s="26" t="s">
        <v>90</v>
      </c>
      <c r="T562" s="28" t="s">
        <v>1032</v>
      </c>
      <c r="U562" s="28" t="s">
        <v>1032</v>
      </c>
      <c r="V562" s="26" t="s">
        <v>80</v>
      </c>
      <c r="W562" s="28" t="s">
        <v>650</v>
      </c>
      <c r="X562" s="28" t="s">
        <v>195</v>
      </c>
      <c r="Y562" s="26" t="s">
        <v>78</v>
      </c>
      <c r="Z562" s="29">
        <v>6</v>
      </c>
      <c r="AA562" s="29">
        <v>1</v>
      </c>
      <c r="AB562" s="26">
        <v>44424</v>
      </c>
      <c r="AC562" s="30">
        <v>4500000</v>
      </c>
      <c r="AD562" s="30">
        <v>500000</v>
      </c>
      <c r="AE562" s="30">
        <v>-116900</v>
      </c>
      <c r="AF562" s="30">
        <v>152000</v>
      </c>
      <c r="AG562" s="30">
        <f t="shared" si="161"/>
        <v>35100</v>
      </c>
      <c r="AH562" s="30">
        <v>0</v>
      </c>
      <c r="AI562" s="30">
        <f t="shared" si="162"/>
        <v>5035100</v>
      </c>
      <c r="AJ562" s="30">
        <f t="shared" si="163"/>
        <v>2250000</v>
      </c>
      <c r="AK562" s="30">
        <f t="shared" si="164"/>
        <v>0</v>
      </c>
      <c r="AL562" s="30">
        <f t="shared" si="165"/>
        <v>0</v>
      </c>
      <c r="AM562" s="30">
        <f t="shared" si="166"/>
        <v>0</v>
      </c>
      <c r="AN562" s="30">
        <f t="shared" si="167"/>
        <v>0</v>
      </c>
      <c r="AO562" s="30">
        <f t="shared" si="168"/>
        <v>0</v>
      </c>
      <c r="AP562" s="30">
        <f t="shared" si="169"/>
        <v>2250000</v>
      </c>
      <c r="AQ562" s="30">
        <f t="shared" si="170"/>
        <v>2122100</v>
      </c>
      <c r="AR562" s="26" t="s">
        <v>79</v>
      </c>
      <c r="AS562" s="32" t="s">
        <v>114</v>
      </c>
      <c r="AT562" s="32" t="s">
        <v>156</v>
      </c>
      <c r="AU562" s="32">
        <v>44743</v>
      </c>
      <c r="AV562" s="26" t="s">
        <v>196</v>
      </c>
      <c r="AW562" s="26" t="s">
        <v>80</v>
      </c>
      <c r="AX562" s="26" t="s">
        <v>82</v>
      </c>
      <c r="AY562" s="26" t="s">
        <v>82</v>
      </c>
      <c r="AZ562" s="26" t="s">
        <v>125</v>
      </c>
      <c r="BA562" s="26" t="s">
        <v>84</v>
      </c>
      <c r="BB562" s="26" t="s">
        <v>85</v>
      </c>
      <c r="BC562" s="26" t="str">
        <f t="shared" si="171"/>
        <v>C</v>
      </c>
      <c r="BD562" s="26" t="str">
        <f t="shared" ca="1" si="172"/>
        <v>37 Th,7 Bln,20 Hr</v>
      </c>
      <c r="BE562" s="29">
        <f t="shared" ca="1" si="173"/>
        <v>37</v>
      </c>
      <c r="BF562" s="29">
        <f t="shared" ca="1" si="174"/>
        <v>7</v>
      </c>
      <c r="BG562" s="29">
        <f t="shared" ca="1" si="175"/>
        <v>20</v>
      </c>
      <c r="BH562" s="26" t="str">
        <f t="shared" ca="1" si="176"/>
        <v>2 Th,9 Bln,8 Hr</v>
      </c>
      <c r="BI562" s="24">
        <f t="shared" ca="1" si="177"/>
        <v>2</v>
      </c>
      <c r="BJ562" s="24">
        <f t="shared" ca="1" si="178"/>
        <v>9</v>
      </c>
      <c r="BK562" s="26" t="str">
        <f t="shared" ca="1" si="179"/>
        <v>1 Th,9 Bln,8 Hr</v>
      </c>
      <c r="BL562" s="4" t="str">
        <f>VLOOKUP(C562,[1]dbase!$C$3:$AW$827,38,FALSE)</f>
        <v>H</v>
      </c>
    </row>
    <row r="563" spans="1:64" x14ac:dyDescent="0.25">
      <c r="A563" s="24">
        <f t="shared" si="160"/>
        <v>560</v>
      </c>
      <c r="B563" s="31" t="s">
        <v>2371</v>
      </c>
      <c r="C563" s="24">
        <v>845550</v>
      </c>
      <c r="D563" s="24" t="s">
        <v>354</v>
      </c>
      <c r="E563" s="26">
        <v>30915</v>
      </c>
      <c r="F563" s="24" t="s">
        <v>65</v>
      </c>
      <c r="G563" s="24" t="s">
        <v>66</v>
      </c>
      <c r="H563" s="24" t="s">
        <v>88</v>
      </c>
      <c r="I563" s="24" t="s">
        <v>2372</v>
      </c>
      <c r="J563" s="27"/>
      <c r="K563" s="24"/>
      <c r="L563" s="24"/>
      <c r="M563" s="24" t="s">
        <v>136</v>
      </c>
      <c r="N563" s="24" t="s">
        <v>71</v>
      </c>
      <c r="O563" s="24"/>
      <c r="P563" s="24" t="s">
        <v>2373</v>
      </c>
      <c r="Q563" s="26">
        <v>41233</v>
      </c>
      <c r="R563" s="26">
        <v>41989</v>
      </c>
      <c r="S563" s="26" t="s">
        <v>90</v>
      </c>
      <c r="T563" s="28" t="s">
        <v>2374</v>
      </c>
      <c r="U563" s="28" t="s">
        <v>2374</v>
      </c>
      <c r="V563" s="26">
        <v>44061</v>
      </c>
      <c r="W563" s="28" t="s">
        <v>249</v>
      </c>
      <c r="X563" s="28" t="s">
        <v>123</v>
      </c>
      <c r="Y563" s="26" t="s">
        <v>78</v>
      </c>
      <c r="Z563" s="29">
        <v>6</v>
      </c>
      <c r="AA563" s="29">
        <v>2</v>
      </c>
      <c r="AB563" s="26">
        <v>44424</v>
      </c>
      <c r="AC563" s="30">
        <v>4900000</v>
      </c>
      <c r="AD563" s="30">
        <v>544444</v>
      </c>
      <c r="AE563" s="30">
        <v>743505.55555555597</v>
      </c>
      <c r="AF563" s="30">
        <v>152000</v>
      </c>
      <c r="AG563" s="30">
        <f t="shared" si="161"/>
        <v>895505.55555555597</v>
      </c>
      <c r="AH563" s="30">
        <v>0</v>
      </c>
      <c r="AI563" s="30">
        <f t="shared" si="162"/>
        <v>6339949.555555556</v>
      </c>
      <c r="AJ563" s="30">
        <f t="shared" si="163"/>
        <v>3675000</v>
      </c>
      <c r="AK563" s="30">
        <f t="shared" si="164"/>
        <v>408333</v>
      </c>
      <c r="AL563" s="30">
        <f t="shared" si="165"/>
        <v>743505.55555555597</v>
      </c>
      <c r="AM563" s="30">
        <f t="shared" si="166"/>
        <v>152000</v>
      </c>
      <c r="AN563" s="30">
        <f t="shared" si="167"/>
        <v>895505.55555555597</v>
      </c>
      <c r="AO563" s="30">
        <f t="shared" si="168"/>
        <v>0</v>
      </c>
      <c r="AP563" s="30">
        <f t="shared" si="169"/>
        <v>4978838.555555556</v>
      </c>
      <c r="AQ563" s="30">
        <f t="shared" si="170"/>
        <v>0</v>
      </c>
      <c r="AR563" s="26" t="s">
        <v>79</v>
      </c>
      <c r="AS563" s="26" t="s">
        <v>80</v>
      </c>
      <c r="AT563" s="26"/>
      <c r="AU563" s="26" t="s">
        <v>80</v>
      </c>
      <c r="AV563" s="26" t="s">
        <v>124</v>
      </c>
      <c r="AW563" s="26" t="s">
        <v>80</v>
      </c>
      <c r="AX563" s="26" t="s">
        <v>83</v>
      </c>
      <c r="AY563" s="26" t="s">
        <v>82</v>
      </c>
      <c r="AZ563" s="26" t="s">
        <v>197</v>
      </c>
      <c r="BA563" s="26" t="s">
        <v>84</v>
      </c>
      <c r="BB563" s="26" t="s">
        <v>106</v>
      </c>
      <c r="BC563" s="26" t="str">
        <f t="shared" si="171"/>
        <v>D</v>
      </c>
      <c r="BD563" s="26" t="str">
        <f t="shared" ca="1" si="172"/>
        <v>38 Th,3 Bln,3 Hr</v>
      </c>
      <c r="BE563" s="29">
        <f t="shared" ca="1" si="173"/>
        <v>38</v>
      </c>
      <c r="BF563" s="29">
        <f t="shared" ca="1" si="174"/>
        <v>3</v>
      </c>
      <c r="BG563" s="29">
        <f t="shared" ca="1" si="175"/>
        <v>3</v>
      </c>
      <c r="BH563" s="26" t="str">
        <f t="shared" ca="1" si="176"/>
        <v>10 Th,0 Bln,4 Hr</v>
      </c>
      <c r="BI563" s="24">
        <f t="shared" ca="1" si="177"/>
        <v>10</v>
      </c>
      <c r="BJ563" s="24">
        <f t="shared" ca="1" si="178"/>
        <v>0</v>
      </c>
      <c r="BK563" s="26" t="str">
        <f t="shared" ca="1" si="179"/>
        <v>7 Th,11 Bln,8 Hr</v>
      </c>
      <c r="BL563" s="4" t="str">
        <f>VLOOKUP(C563,[1]dbase!$C$3:$AW$827,38,FALSE)</f>
        <v>-</v>
      </c>
    </row>
    <row r="564" spans="1:64" x14ac:dyDescent="0.25">
      <c r="A564" s="24">
        <f t="shared" si="160"/>
        <v>561</v>
      </c>
      <c r="B564" s="31" t="s">
        <v>2375</v>
      </c>
      <c r="C564" s="24">
        <v>816237</v>
      </c>
      <c r="D564" s="24" t="s">
        <v>930</v>
      </c>
      <c r="E564" s="26">
        <v>29603</v>
      </c>
      <c r="F564" s="24" t="s">
        <v>65</v>
      </c>
      <c r="G564" s="24" t="s">
        <v>66</v>
      </c>
      <c r="H564" s="24" t="s">
        <v>88</v>
      </c>
      <c r="I564" s="24" t="s">
        <v>2376</v>
      </c>
      <c r="J564" s="27" t="s">
        <v>2377</v>
      </c>
      <c r="K564" s="24"/>
      <c r="L564" s="24"/>
      <c r="M564" s="24" t="s">
        <v>136</v>
      </c>
      <c r="N564" s="24" t="s">
        <v>2378</v>
      </c>
      <c r="O564" s="24"/>
      <c r="P564" s="24" t="s">
        <v>80</v>
      </c>
      <c r="Q564" s="26">
        <v>43374</v>
      </c>
      <c r="R564" s="26">
        <v>43374</v>
      </c>
      <c r="S564" s="26" t="s">
        <v>90</v>
      </c>
      <c r="T564" s="28" t="s">
        <v>417</v>
      </c>
      <c r="U564" s="28" t="s">
        <v>417</v>
      </c>
      <c r="V564" s="26">
        <v>44105</v>
      </c>
      <c r="W564" s="28" t="s">
        <v>374</v>
      </c>
      <c r="X564" s="28" t="s">
        <v>207</v>
      </c>
      <c r="Y564" s="26" t="s">
        <v>78</v>
      </c>
      <c r="Z564" s="29">
        <v>5</v>
      </c>
      <c r="AA564" s="29">
        <v>3</v>
      </c>
      <c r="AB564" s="26">
        <v>44424</v>
      </c>
      <c r="AC564" s="30">
        <v>5900000</v>
      </c>
      <c r="AD564" s="30">
        <v>655556</v>
      </c>
      <c r="AE564" s="30">
        <v>0</v>
      </c>
      <c r="AF564" s="30">
        <v>1476055.861111111</v>
      </c>
      <c r="AG564" s="30">
        <f t="shared" si="161"/>
        <v>1476055.861111111</v>
      </c>
      <c r="AH564" s="30">
        <v>0</v>
      </c>
      <c r="AI564" s="30">
        <f t="shared" si="162"/>
        <v>8031611.861111111</v>
      </c>
      <c r="AJ564" s="30">
        <f t="shared" si="163"/>
        <v>4425000</v>
      </c>
      <c r="AK564" s="30">
        <f t="shared" si="164"/>
        <v>491667</v>
      </c>
      <c r="AL564" s="30">
        <f t="shared" si="165"/>
        <v>0</v>
      </c>
      <c r="AM564" s="30">
        <f t="shared" si="166"/>
        <v>1476055.861111111</v>
      </c>
      <c r="AN564" s="30">
        <f t="shared" si="167"/>
        <v>1476055.861111111</v>
      </c>
      <c r="AO564" s="30">
        <f t="shared" si="168"/>
        <v>0</v>
      </c>
      <c r="AP564" s="30">
        <f t="shared" si="169"/>
        <v>6392722.861111111</v>
      </c>
      <c r="AQ564" s="30">
        <f t="shared" si="170"/>
        <v>0</v>
      </c>
      <c r="AR564" s="26" t="s">
        <v>79</v>
      </c>
      <c r="AS564" s="26" t="s">
        <v>80</v>
      </c>
      <c r="AT564" s="26"/>
      <c r="AU564" s="26" t="s">
        <v>80</v>
      </c>
      <c r="AV564" s="26" t="s">
        <v>209</v>
      </c>
      <c r="AW564" s="26" t="s">
        <v>375</v>
      </c>
      <c r="AX564" s="26" t="s">
        <v>105</v>
      </c>
      <c r="AY564" s="26" t="s">
        <v>83</v>
      </c>
      <c r="AZ564" s="26" t="s">
        <v>80</v>
      </c>
      <c r="BA564" s="26" t="s">
        <v>84</v>
      </c>
      <c r="BB564" s="26" t="s">
        <v>85</v>
      </c>
      <c r="BC564" s="26" t="str">
        <f t="shared" si="171"/>
        <v>D</v>
      </c>
      <c r="BD564" s="26" t="str">
        <f t="shared" ca="1" si="172"/>
        <v>41 Th,10 Bln,7 Hr</v>
      </c>
      <c r="BE564" s="29">
        <f t="shared" ca="1" si="173"/>
        <v>41</v>
      </c>
      <c r="BF564" s="29">
        <f t="shared" ca="1" si="174"/>
        <v>10</v>
      </c>
      <c r="BG564" s="29">
        <f t="shared" ca="1" si="175"/>
        <v>7</v>
      </c>
      <c r="BH564" s="26" t="str">
        <f t="shared" ca="1" si="176"/>
        <v>4 Th,1 Bln,23 Hr</v>
      </c>
      <c r="BI564" s="24">
        <f t="shared" ca="1" si="177"/>
        <v>4</v>
      </c>
      <c r="BJ564" s="24">
        <f t="shared" ca="1" si="178"/>
        <v>1</v>
      </c>
      <c r="BK564" s="26" t="str">
        <f t="shared" ca="1" si="179"/>
        <v>4 Th,1 Bln,23 Hr</v>
      </c>
      <c r="BL564" s="4" t="str">
        <f>VLOOKUP(C564,[1]dbase!$C$3:$AW$827,38,FALSE)</f>
        <v>-</v>
      </c>
    </row>
    <row r="565" spans="1:64" x14ac:dyDescent="0.25">
      <c r="A565" s="24">
        <f t="shared" si="160"/>
        <v>562</v>
      </c>
      <c r="B565" s="31" t="s">
        <v>2379</v>
      </c>
      <c r="C565" s="24">
        <v>664695</v>
      </c>
      <c r="D565" s="24" t="s">
        <v>108</v>
      </c>
      <c r="E565" s="26">
        <v>24337</v>
      </c>
      <c r="F565" s="24" t="s">
        <v>65</v>
      </c>
      <c r="G565" s="24" t="s">
        <v>66</v>
      </c>
      <c r="H565" s="24" t="s">
        <v>88</v>
      </c>
      <c r="I565" s="24" t="s">
        <v>2380</v>
      </c>
      <c r="J565" s="27"/>
      <c r="K565" s="24"/>
      <c r="L565" s="24"/>
      <c r="M565" s="24" t="s">
        <v>109</v>
      </c>
      <c r="N565" s="24" t="s">
        <v>120</v>
      </c>
      <c r="O565" s="24"/>
      <c r="P565" s="24">
        <v>1987</v>
      </c>
      <c r="Q565" s="26">
        <v>32827</v>
      </c>
      <c r="R565" s="26">
        <v>33192</v>
      </c>
      <c r="S565" s="26" t="s">
        <v>90</v>
      </c>
      <c r="T565" s="28" t="s">
        <v>2381</v>
      </c>
      <c r="U565" s="28" t="s">
        <v>2381</v>
      </c>
      <c r="V565" s="26">
        <v>44571</v>
      </c>
      <c r="W565" s="28" t="s">
        <v>112</v>
      </c>
      <c r="X565" s="28" t="s">
        <v>113</v>
      </c>
      <c r="Y565" s="26" t="s">
        <v>78</v>
      </c>
      <c r="Z565" s="29">
        <v>6</v>
      </c>
      <c r="AA565" s="29">
        <v>4</v>
      </c>
      <c r="AB565" s="26">
        <v>44424</v>
      </c>
      <c r="AC565" s="30">
        <v>6900000</v>
      </c>
      <c r="AD565" s="30">
        <v>766667</v>
      </c>
      <c r="AE565" s="30">
        <v>-436142</v>
      </c>
      <c r="AF565" s="30">
        <v>-339993</v>
      </c>
      <c r="AG565" s="30">
        <f t="shared" si="161"/>
        <v>-776135</v>
      </c>
      <c r="AH565" s="30">
        <v>0</v>
      </c>
      <c r="AI565" s="30">
        <f t="shared" si="162"/>
        <v>6890532</v>
      </c>
      <c r="AJ565" s="30">
        <f t="shared" si="163"/>
        <v>3450000</v>
      </c>
      <c r="AK565" s="30">
        <f t="shared" si="164"/>
        <v>0</v>
      </c>
      <c r="AL565" s="30">
        <f t="shared" si="165"/>
        <v>0</v>
      </c>
      <c r="AM565" s="30">
        <f t="shared" si="166"/>
        <v>0</v>
      </c>
      <c r="AN565" s="30">
        <f t="shared" si="167"/>
        <v>0</v>
      </c>
      <c r="AO565" s="30">
        <f t="shared" si="168"/>
        <v>0</v>
      </c>
      <c r="AP565" s="30">
        <f t="shared" si="169"/>
        <v>3450000</v>
      </c>
      <c r="AQ565" s="30">
        <f t="shared" si="170"/>
        <v>922100</v>
      </c>
      <c r="AR565" s="26" t="s">
        <v>79</v>
      </c>
      <c r="AS565" s="26" t="s">
        <v>114</v>
      </c>
      <c r="AT565" s="24" t="s">
        <v>172</v>
      </c>
      <c r="AU565" s="26">
        <v>44433</v>
      </c>
      <c r="AV565" s="26" t="s">
        <v>116</v>
      </c>
      <c r="AW565" s="26" t="s">
        <v>117</v>
      </c>
      <c r="AX565" s="26" t="s">
        <v>83</v>
      </c>
      <c r="AY565" s="26" t="s">
        <v>82</v>
      </c>
      <c r="AZ565" s="26" t="s">
        <v>80</v>
      </c>
      <c r="BA565" s="26" t="s">
        <v>84</v>
      </c>
      <c r="BB565" s="26" t="s">
        <v>85</v>
      </c>
      <c r="BC565" s="26" t="str">
        <f t="shared" si="171"/>
        <v>C</v>
      </c>
      <c r="BD565" s="26" t="str">
        <f t="shared" ca="1" si="172"/>
        <v>56 Th,3 Bln,6 Hr</v>
      </c>
      <c r="BE565" s="29">
        <f t="shared" ca="1" si="173"/>
        <v>56</v>
      </c>
      <c r="BF565" s="29">
        <f t="shared" ca="1" si="174"/>
        <v>3</v>
      </c>
      <c r="BG565" s="29">
        <f t="shared" ca="1" si="175"/>
        <v>6</v>
      </c>
      <c r="BH565" s="26" t="str">
        <f t="shared" ca="1" si="176"/>
        <v>33 Th,0 Bln,9 Hr</v>
      </c>
      <c r="BI565" s="24">
        <f t="shared" ca="1" si="177"/>
        <v>33</v>
      </c>
      <c r="BJ565" s="24">
        <f t="shared" ca="1" si="178"/>
        <v>0</v>
      </c>
      <c r="BK565" s="26" t="str">
        <f t="shared" ca="1" si="179"/>
        <v>32 Th,0 Bln,9 Hr</v>
      </c>
      <c r="BL565" s="4" t="str">
        <f>VLOOKUP(C565,[1]dbase!$C$3:$AW$827,38,FALSE)</f>
        <v>H</v>
      </c>
    </row>
    <row r="566" spans="1:64" x14ac:dyDescent="0.25">
      <c r="A566" s="24">
        <f t="shared" si="160"/>
        <v>563</v>
      </c>
      <c r="B566" s="31" t="s">
        <v>2382</v>
      </c>
      <c r="C566" s="24">
        <v>866158</v>
      </c>
      <c r="D566" s="24" t="s">
        <v>174</v>
      </c>
      <c r="E566" s="26">
        <v>31643</v>
      </c>
      <c r="F566" s="24" t="s">
        <v>65</v>
      </c>
      <c r="G566" s="24" t="s">
        <v>66</v>
      </c>
      <c r="H566" s="24" t="s">
        <v>67</v>
      </c>
      <c r="I566" s="24" t="s">
        <v>2383</v>
      </c>
      <c r="J566" s="27"/>
      <c r="K566" s="24"/>
      <c r="L566" s="24"/>
      <c r="M566" s="24" t="s">
        <v>99</v>
      </c>
      <c r="N566" s="24" t="s">
        <v>446</v>
      </c>
      <c r="O566" s="24"/>
      <c r="P566" s="24" t="s">
        <v>80</v>
      </c>
      <c r="Q566" s="26">
        <v>43374</v>
      </c>
      <c r="R566" s="26">
        <v>43374</v>
      </c>
      <c r="S566" s="26" t="s">
        <v>90</v>
      </c>
      <c r="T566" s="28" t="s">
        <v>494</v>
      </c>
      <c r="U566" s="28" t="s">
        <v>494</v>
      </c>
      <c r="V566" s="26">
        <v>44105</v>
      </c>
      <c r="W566" s="28" t="s">
        <v>495</v>
      </c>
      <c r="X566" s="28" t="s">
        <v>207</v>
      </c>
      <c r="Y566" s="26" t="s">
        <v>78</v>
      </c>
      <c r="Z566" s="29">
        <v>6</v>
      </c>
      <c r="AA566" s="34">
        <v>1</v>
      </c>
      <c r="AB566" s="26">
        <v>44424</v>
      </c>
      <c r="AC566" s="30">
        <v>4500000</v>
      </c>
      <c r="AD566" s="30">
        <v>500000</v>
      </c>
      <c r="AE566" s="30">
        <v>0</v>
      </c>
      <c r="AF566" s="30">
        <v>-292200</v>
      </c>
      <c r="AG566" s="30">
        <f t="shared" si="161"/>
        <v>-292200</v>
      </c>
      <c r="AH566" s="30">
        <v>0</v>
      </c>
      <c r="AI566" s="30">
        <f t="shared" si="162"/>
        <v>4707800</v>
      </c>
      <c r="AJ566" s="30">
        <f t="shared" si="163"/>
        <v>3375000</v>
      </c>
      <c r="AK566" s="30">
        <f t="shared" si="164"/>
        <v>375000</v>
      </c>
      <c r="AL566" s="30">
        <f t="shared" si="165"/>
        <v>0</v>
      </c>
      <c r="AM566" s="30">
        <f t="shared" si="166"/>
        <v>-292200</v>
      </c>
      <c r="AN566" s="30">
        <f t="shared" si="167"/>
        <v>-292200</v>
      </c>
      <c r="AO566" s="30">
        <f t="shared" si="168"/>
        <v>0</v>
      </c>
      <c r="AP566" s="30">
        <f t="shared" si="169"/>
        <v>3457800</v>
      </c>
      <c r="AQ566" s="30">
        <f t="shared" si="170"/>
        <v>914300</v>
      </c>
      <c r="AR566" s="26" t="s">
        <v>79</v>
      </c>
      <c r="AS566" s="26" t="s">
        <v>80</v>
      </c>
      <c r="AT566" s="26"/>
      <c r="AU566" s="26" t="s">
        <v>80</v>
      </c>
      <c r="AV566" s="26" t="s">
        <v>209</v>
      </c>
      <c r="AW566" s="26" t="s">
        <v>210</v>
      </c>
      <c r="AX566" s="26" t="s">
        <v>83</v>
      </c>
      <c r="AY566" s="26" t="s">
        <v>83</v>
      </c>
      <c r="AZ566" s="26" t="s">
        <v>80</v>
      </c>
      <c r="BA566" s="26" t="s">
        <v>84</v>
      </c>
      <c r="BB566" s="26" t="s">
        <v>106</v>
      </c>
      <c r="BC566" s="26" t="str">
        <f t="shared" si="171"/>
        <v>C</v>
      </c>
      <c r="BD566" s="26" t="str">
        <f t="shared" ca="1" si="172"/>
        <v>36 Th,3 Bln,5 Hr</v>
      </c>
      <c r="BE566" s="29">
        <f t="shared" ca="1" si="173"/>
        <v>36</v>
      </c>
      <c r="BF566" s="29">
        <f t="shared" ca="1" si="174"/>
        <v>3</v>
      </c>
      <c r="BG566" s="29">
        <f t="shared" ca="1" si="175"/>
        <v>5</v>
      </c>
      <c r="BH566" s="26" t="str">
        <f t="shared" ca="1" si="176"/>
        <v>4 Th,1 Bln,23 Hr</v>
      </c>
      <c r="BI566" s="24">
        <f t="shared" ca="1" si="177"/>
        <v>4</v>
      </c>
      <c r="BJ566" s="24">
        <f t="shared" ca="1" si="178"/>
        <v>1</v>
      </c>
      <c r="BK566" s="26" t="str">
        <f t="shared" ca="1" si="179"/>
        <v>4 Th,1 Bln,23 Hr</v>
      </c>
      <c r="BL566" s="4" t="str">
        <f>VLOOKUP(C566,[1]dbase!$C$3:$AW$827,38,FALSE)</f>
        <v>-</v>
      </c>
    </row>
    <row r="567" spans="1:64" x14ac:dyDescent="0.25">
      <c r="A567" s="24">
        <f t="shared" si="160"/>
        <v>564</v>
      </c>
      <c r="B567" s="31" t="s">
        <v>2384</v>
      </c>
      <c r="C567" s="24">
        <v>886308</v>
      </c>
      <c r="D567" s="24" t="s">
        <v>166</v>
      </c>
      <c r="E567" s="26">
        <v>31493</v>
      </c>
      <c r="F567" s="24" t="s">
        <v>65</v>
      </c>
      <c r="G567" s="24" t="s">
        <v>66</v>
      </c>
      <c r="H567" s="24" t="s">
        <v>133</v>
      </c>
      <c r="I567" s="24"/>
      <c r="J567" s="27"/>
      <c r="K567" s="24"/>
      <c r="L567" s="24"/>
      <c r="M567" s="24" t="s">
        <v>70</v>
      </c>
      <c r="N567" s="24" t="s">
        <v>1899</v>
      </c>
      <c r="O567" s="24"/>
      <c r="P567" s="24" t="s">
        <v>80</v>
      </c>
      <c r="Q567" s="26">
        <v>43877</v>
      </c>
      <c r="R567" s="26">
        <v>44243</v>
      </c>
      <c r="S567" s="26" t="s">
        <v>90</v>
      </c>
      <c r="T567" s="28" t="s">
        <v>2385</v>
      </c>
      <c r="U567" s="28" t="s">
        <v>2385</v>
      </c>
      <c r="V567" s="26" t="s">
        <v>80</v>
      </c>
      <c r="W567" s="28" t="s">
        <v>2386</v>
      </c>
      <c r="X567" s="28" t="s">
        <v>311</v>
      </c>
      <c r="Y567" s="26" t="s">
        <v>103</v>
      </c>
      <c r="Z567" s="29">
        <v>6</v>
      </c>
      <c r="AA567" s="29">
        <v>1</v>
      </c>
      <c r="AB567" s="26">
        <v>44424</v>
      </c>
      <c r="AC567" s="30">
        <v>4500000</v>
      </c>
      <c r="AD567" s="30">
        <v>500000</v>
      </c>
      <c r="AE567" s="30">
        <v>-116900</v>
      </c>
      <c r="AF567" s="30">
        <v>152000</v>
      </c>
      <c r="AG567" s="30">
        <f t="shared" si="161"/>
        <v>35100</v>
      </c>
      <c r="AH567" s="30">
        <v>0</v>
      </c>
      <c r="AI567" s="30">
        <f t="shared" si="162"/>
        <v>5035100</v>
      </c>
      <c r="AJ567" s="30">
        <f t="shared" si="163"/>
        <v>3375000</v>
      </c>
      <c r="AK567" s="30">
        <f t="shared" si="164"/>
        <v>375000</v>
      </c>
      <c r="AL567" s="30">
        <f t="shared" si="165"/>
        <v>-116900</v>
      </c>
      <c r="AM567" s="30">
        <f t="shared" si="166"/>
        <v>152000</v>
      </c>
      <c r="AN567" s="30">
        <f t="shared" si="167"/>
        <v>35100</v>
      </c>
      <c r="AO567" s="30">
        <f t="shared" si="168"/>
        <v>0</v>
      </c>
      <c r="AP567" s="30">
        <f t="shared" si="169"/>
        <v>3785100</v>
      </c>
      <c r="AQ567" s="30">
        <f t="shared" si="170"/>
        <v>587000</v>
      </c>
      <c r="AR567" s="26" t="s">
        <v>79</v>
      </c>
      <c r="AS567" s="26" t="s">
        <v>80</v>
      </c>
      <c r="AT567" s="26"/>
      <c r="AU567" s="26" t="s">
        <v>80</v>
      </c>
      <c r="AV567" s="26" t="s">
        <v>312</v>
      </c>
      <c r="AW567" s="26" t="s">
        <v>80</v>
      </c>
      <c r="AX567" s="26" t="s">
        <v>83</v>
      </c>
      <c r="AY567" s="26" t="s">
        <v>83</v>
      </c>
      <c r="AZ567" s="26" t="s">
        <v>80</v>
      </c>
      <c r="BA567" s="26" t="s">
        <v>84</v>
      </c>
      <c r="BB567" s="26" t="s">
        <v>106</v>
      </c>
      <c r="BC567" s="26" t="str">
        <f t="shared" si="171"/>
        <v>F</v>
      </c>
      <c r="BD567" s="26" t="str">
        <f t="shared" ca="1" si="172"/>
        <v>36 Th,8 Bln,2 Hr</v>
      </c>
      <c r="BE567" s="29">
        <f t="shared" ca="1" si="173"/>
        <v>36</v>
      </c>
      <c r="BF567" s="29">
        <f t="shared" ca="1" si="174"/>
        <v>8</v>
      </c>
      <c r="BG567" s="29">
        <f t="shared" ca="1" si="175"/>
        <v>2</v>
      </c>
      <c r="BH567" s="26" t="str">
        <f t="shared" ca="1" si="176"/>
        <v>2 Th,9 Bln,8 Hr</v>
      </c>
      <c r="BI567" s="24">
        <f t="shared" ca="1" si="177"/>
        <v>2</v>
      </c>
      <c r="BJ567" s="24">
        <f t="shared" ca="1" si="178"/>
        <v>9</v>
      </c>
      <c r="BK567" s="26" t="str">
        <f t="shared" ca="1" si="179"/>
        <v>1 Th,9 Bln,8 Hr</v>
      </c>
      <c r="BL567" s="4" t="str">
        <f>VLOOKUP(C567,[1]dbase!$C$3:$AW$827,38,FALSE)</f>
        <v>-</v>
      </c>
    </row>
    <row r="568" spans="1:64" x14ac:dyDescent="0.25">
      <c r="A568" s="24">
        <f t="shared" si="160"/>
        <v>565</v>
      </c>
      <c r="B568" s="33" t="s">
        <v>2387</v>
      </c>
      <c r="C568" s="24">
        <v>925630</v>
      </c>
      <c r="D568" s="24" t="s">
        <v>354</v>
      </c>
      <c r="E568" s="26">
        <v>33606</v>
      </c>
      <c r="F568" s="24" t="s">
        <v>167</v>
      </c>
      <c r="G568" s="24" t="s">
        <v>66</v>
      </c>
      <c r="H568" s="24" t="s">
        <v>150</v>
      </c>
      <c r="I568" s="24" t="s">
        <v>2388</v>
      </c>
      <c r="J568" s="27" t="s">
        <v>2389</v>
      </c>
      <c r="K568" s="24" t="s">
        <v>2390</v>
      </c>
      <c r="L568" s="24"/>
      <c r="M568" s="24" t="s">
        <v>307</v>
      </c>
      <c r="N568" s="24" t="s">
        <v>2391</v>
      </c>
      <c r="O568" s="24"/>
      <c r="P568" s="24">
        <v>2014</v>
      </c>
      <c r="Q568" s="26">
        <v>42186</v>
      </c>
      <c r="R568" s="26">
        <v>42401</v>
      </c>
      <c r="S568" s="26" t="s">
        <v>90</v>
      </c>
      <c r="T568" s="28" t="s">
        <v>316</v>
      </c>
      <c r="U568" s="28" t="s">
        <v>316</v>
      </c>
      <c r="V568" s="26">
        <v>44760</v>
      </c>
      <c r="W568" s="28" t="s">
        <v>317</v>
      </c>
      <c r="X568" s="28" t="s">
        <v>113</v>
      </c>
      <c r="Y568" s="26" t="s">
        <v>78</v>
      </c>
      <c r="Z568" s="29">
        <v>5</v>
      </c>
      <c r="AA568" s="34">
        <v>4</v>
      </c>
      <c r="AB568" s="26">
        <v>44424</v>
      </c>
      <c r="AC568" s="30">
        <v>6900000</v>
      </c>
      <c r="AD568" s="30">
        <v>766667</v>
      </c>
      <c r="AE568" s="30">
        <v>1089508.333333333</v>
      </c>
      <c r="AF568" s="30">
        <v>-510912.5</v>
      </c>
      <c r="AG568" s="30">
        <f t="shared" si="161"/>
        <v>578595.83333333302</v>
      </c>
      <c r="AH568" s="30">
        <v>1164112.5</v>
      </c>
      <c r="AI568" s="30">
        <f t="shared" si="162"/>
        <v>9409375.3333333321</v>
      </c>
      <c r="AJ568" s="30">
        <f t="shared" si="163"/>
        <v>5175000</v>
      </c>
      <c r="AK568" s="30">
        <f t="shared" si="164"/>
        <v>575000.25</v>
      </c>
      <c r="AL568" s="30">
        <f t="shared" si="165"/>
        <v>1089508.333333333</v>
      </c>
      <c r="AM568" s="30">
        <f t="shared" si="166"/>
        <v>-510912.5</v>
      </c>
      <c r="AN568" s="30">
        <f t="shared" si="167"/>
        <v>578595.83333333302</v>
      </c>
      <c r="AO568" s="30">
        <f t="shared" si="168"/>
        <v>582056.25</v>
      </c>
      <c r="AP568" s="30">
        <f t="shared" si="169"/>
        <v>6910652.333333333</v>
      </c>
      <c r="AQ568" s="30">
        <f t="shared" si="170"/>
        <v>0</v>
      </c>
      <c r="AR568" s="26" t="s">
        <v>79</v>
      </c>
      <c r="AS568" s="26" t="s">
        <v>80</v>
      </c>
      <c r="AT568" s="26"/>
      <c r="AU568" s="26" t="s">
        <v>80</v>
      </c>
      <c r="AV568" s="26" t="s">
        <v>116</v>
      </c>
      <c r="AW568" s="26" t="s">
        <v>95</v>
      </c>
      <c r="AX568" s="26" t="s">
        <v>83</v>
      </c>
      <c r="AY568" s="26" t="s">
        <v>83</v>
      </c>
      <c r="AZ568" s="26" t="s">
        <v>80</v>
      </c>
      <c r="BA568" s="26" t="s">
        <v>84</v>
      </c>
      <c r="BB568" s="26" t="s">
        <v>85</v>
      </c>
      <c r="BC568" s="26" t="str">
        <f t="shared" si="171"/>
        <v>E</v>
      </c>
      <c r="BD568" s="26" t="str">
        <f t="shared" ca="1" si="172"/>
        <v>30 Th,10 Bln,21 Hr</v>
      </c>
      <c r="BE568" s="29">
        <f t="shared" ca="1" si="173"/>
        <v>30</v>
      </c>
      <c r="BF568" s="29">
        <f t="shared" ca="1" si="174"/>
        <v>10</v>
      </c>
      <c r="BG568" s="29">
        <f t="shared" ca="1" si="175"/>
        <v>21</v>
      </c>
      <c r="BH568" s="26" t="str">
        <f t="shared" ca="1" si="176"/>
        <v>7 Th,4 Bln,23 Hr</v>
      </c>
      <c r="BI568" s="24">
        <f t="shared" ca="1" si="177"/>
        <v>7</v>
      </c>
      <c r="BJ568" s="24">
        <f t="shared" ca="1" si="178"/>
        <v>4</v>
      </c>
      <c r="BK568" s="26" t="str">
        <f t="shared" ca="1" si="179"/>
        <v>6 Th,9 Bln,23 Hr</v>
      </c>
      <c r="BL568" s="4" t="str">
        <f>VLOOKUP(C568,[1]dbase!$C$3:$AW$827,38,FALSE)</f>
        <v>-</v>
      </c>
    </row>
    <row r="569" spans="1:64" x14ac:dyDescent="0.25">
      <c r="A569" s="24">
        <f t="shared" si="160"/>
        <v>566</v>
      </c>
      <c r="B569" s="31" t="s">
        <v>2392</v>
      </c>
      <c r="C569" s="24">
        <v>674872</v>
      </c>
      <c r="D569" s="24" t="s">
        <v>539</v>
      </c>
      <c r="E569" s="26">
        <v>24591</v>
      </c>
      <c r="F569" s="24" t="s">
        <v>65</v>
      </c>
      <c r="G569" s="24" t="s">
        <v>66</v>
      </c>
      <c r="H569" s="24" t="s">
        <v>67</v>
      </c>
      <c r="I569" s="24" t="s">
        <v>2393</v>
      </c>
      <c r="J569" s="27"/>
      <c r="K569" s="24"/>
      <c r="L569" s="24"/>
      <c r="M569" s="24" t="s">
        <v>109</v>
      </c>
      <c r="N569" s="24" t="s">
        <v>120</v>
      </c>
      <c r="O569" s="24"/>
      <c r="P569" s="24">
        <v>1986</v>
      </c>
      <c r="Q569" s="26">
        <v>33208</v>
      </c>
      <c r="R569" s="26">
        <v>33573</v>
      </c>
      <c r="S569" s="26" t="s">
        <v>90</v>
      </c>
      <c r="T569" s="28" t="s">
        <v>2394</v>
      </c>
      <c r="U569" s="28" t="s">
        <v>2394</v>
      </c>
      <c r="V569" s="26">
        <v>43284</v>
      </c>
      <c r="W569" s="28" t="s">
        <v>399</v>
      </c>
      <c r="X569" s="28" t="s">
        <v>123</v>
      </c>
      <c r="Y569" s="26" t="s">
        <v>78</v>
      </c>
      <c r="Z569" s="29">
        <v>4</v>
      </c>
      <c r="AA569" s="29">
        <v>4</v>
      </c>
      <c r="AB569" s="26">
        <v>44424</v>
      </c>
      <c r="AC569" s="30">
        <v>6900000</v>
      </c>
      <c r="AD569" s="30">
        <v>766667</v>
      </c>
      <c r="AE569" s="30">
        <v>858883.33333333302</v>
      </c>
      <c r="AF569" s="30">
        <v>-377770</v>
      </c>
      <c r="AG569" s="30">
        <f t="shared" si="161"/>
        <v>481113.33333333302</v>
      </c>
      <c r="AH569" s="30">
        <v>2079770</v>
      </c>
      <c r="AI569" s="30">
        <f t="shared" si="162"/>
        <v>10227550.333333332</v>
      </c>
      <c r="AJ569" s="30">
        <f t="shared" si="163"/>
        <v>5175000</v>
      </c>
      <c r="AK569" s="30">
        <f t="shared" si="164"/>
        <v>575000.25</v>
      </c>
      <c r="AL569" s="30">
        <f t="shared" si="165"/>
        <v>858883.33333333302</v>
      </c>
      <c r="AM569" s="30">
        <f t="shared" si="166"/>
        <v>-377770</v>
      </c>
      <c r="AN569" s="30">
        <f t="shared" si="167"/>
        <v>481113.33333333302</v>
      </c>
      <c r="AO569" s="30">
        <f t="shared" si="168"/>
        <v>1039885</v>
      </c>
      <c r="AP569" s="30">
        <f t="shared" si="169"/>
        <v>7270998.583333333</v>
      </c>
      <c r="AQ569" s="30">
        <f t="shared" si="170"/>
        <v>0</v>
      </c>
      <c r="AR569" s="26" t="s">
        <v>79</v>
      </c>
      <c r="AS569" s="26" t="s">
        <v>80</v>
      </c>
      <c r="AT569" s="26"/>
      <c r="AU569" s="26" t="s">
        <v>80</v>
      </c>
      <c r="AV569" s="26" t="s">
        <v>124</v>
      </c>
      <c r="AW569" s="26" t="s">
        <v>80</v>
      </c>
      <c r="AX569" s="26" t="s">
        <v>83</v>
      </c>
      <c r="AY569" s="26" t="s">
        <v>83</v>
      </c>
      <c r="AZ569" s="26" t="s">
        <v>125</v>
      </c>
      <c r="BA569" s="26" t="s">
        <v>84</v>
      </c>
      <c r="BB569" s="26" t="s">
        <v>85</v>
      </c>
      <c r="BC569" s="26" t="str">
        <f t="shared" si="171"/>
        <v>C</v>
      </c>
      <c r="BD569" s="26" t="str">
        <f t="shared" ca="1" si="172"/>
        <v>55 Th,6 Bln,26 Hr</v>
      </c>
      <c r="BE569" s="29">
        <f t="shared" ca="1" si="173"/>
        <v>55</v>
      </c>
      <c r="BF569" s="29">
        <f t="shared" ca="1" si="174"/>
        <v>6</v>
      </c>
      <c r="BG569" s="29">
        <f t="shared" ca="1" si="175"/>
        <v>26</v>
      </c>
      <c r="BH569" s="26" t="str">
        <f t="shared" ca="1" si="176"/>
        <v>31 Th,11 Bln,23 Hr</v>
      </c>
      <c r="BI569" s="24">
        <f t="shared" ca="1" si="177"/>
        <v>31</v>
      </c>
      <c r="BJ569" s="24">
        <f t="shared" ca="1" si="178"/>
        <v>11</v>
      </c>
      <c r="BK569" s="26" t="str">
        <f t="shared" ca="1" si="179"/>
        <v>30 Th,11 Bln,23 Hr</v>
      </c>
      <c r="BL569" s="4" t="str">
        <f>VLOOKUP(C569,[1]dbase!$C$3:$AW$827,38,FALSE)</f>
        <v>-</v>
      </c>
    </row>
    <row r="570" spans="1:64" x14ac:dyDescent="0.25">
      <c r="A570" s="24">
        <f t="shared" si="160"/>
        <v>567</v>
      </c>
      <c r="B570" s="31" t="s">
        <v>2395</v>
      </c>
      <c r="C570" s="24">
        <v>875734</v>
      </c>
      <c r="D570" s="24" t="s">
        <v>354</v>
      </c>
      <c r="E570" s="26">
        <v>31959</v>
      </c>
      <c r="F570" s="24" t="s">
        <v>65</v>
      </c>
      <c r="G570" s="24" t="s">
        <v>66</v>
      </c>
      <c r="H570" s="24" t="s">
        <v>88</v>
      </c>
      <c r="I570" s="24" t="s">
        <v>2396</v>
      </c>
      <c r="J570" s="27" t="s">
        <v>2397</v>
      </c>
      <c r="K570" s="24" t="s">
        <v>2398</v>
      </c>
      <c r="L570" s="24" t="s">
        <v>2399</v>
      </c>
      <c r="M570" s="24" t="s">
        <v>70</v>
      </c>
      <c r="N570" s="24" t="s">
        <v>71</v>
      </c>
      <c r="O570" s="24"/>
      <c r="P570" s="24">
        <v>2012</v>
      </c>
      <c r="Q570" s="26">
        <v>42932</v>
      </c>
      <c r="R570" s="26">
        <v>43055</v>
      </c>
      <c r="S570" s="26" t="s">
        <v>90</v>
      </c>
      <c r="T570" s="28" t="s">
        <v>1434</v>
      </c>
      <c r="U570" s="28" t="s">
        <v>1434</v>
      </c>
      <c r="V570" s="26">
        <v>44181</v>
      </c>
      <c r="W570" s="28" t="s">
        <v>509</v>
      </c>
      <c r="X570" s="28" t="s">
        <v>510</v>
      </c>
      <c r="Y570" s="26" t="s">
        <v>103</v>
      </c>
      <c r="Z570" s="29">
        <v>6</v>
      </c>
      <c r="AA570" s="29">
        <v>1</v>
      </c>
      <c r="AB570" s="26">
        <v>44424</v>
      </c>
      <c r="AC570" s="30">
        <v>4500000</v>
      </c>
      <c r="AD570" s="30">
        <v>500000</v>
      </c>
      <c r="AE570" s="30">
        <v>291100</v>
      </c>
      <c r="AF570" s="30">
        <v>152000</v>
      </c>
      <c r="AG570" s="30">
        <f t="shared" si="161"/>
        <v>443100</v>
      </c>
      <c r="AH570" s="30">
        <v>0</v>
      </c>
      <c r="AI570" s="30">
        <f t="shared" si="162"/>
        <v>5443100</v>
      </c>
      <c r="AJ570" s="30">
        <f t="shared" si="163"/>
        <v>2250000</v>
      </c>
      <c r="AK570" s="30">
        <f t="shared" si="164"/>
        <v>0</v>
      </c>
      <c r="AL570" s="30">
        <f t="shared" si="165"/>
        <v>0</v>
      </c>
      <c r="AM570" s="30">
        <f t="shared" si="166"/>
        <v>0</v>
      </c>
      <c r="AN570" s="30">
        <f t="shared" si="167"/>
        <v>0</v>
      </c>
      <c r="AO570" s="30">
        <f t="shared" si="168"/>
        <v>0</v>
      </c>
      <c r="AP570" s="30">
        <f t="shared" si="169"/>
        <v>2250000</v>
      </c>
      <c r="AQ570" s="30">
        <f t="shared" si="170"/>
        <v>2122100</v>
      </c>
      <c r="AR570" s="26" t="s">
        <v>79</v>
      </c>
      <c r="AS570" s="26" t="s">
        <v>114</v>
      </c>
      <c r="AT570" s="24" t="s">
        <v>172</v>
      </c>
      <c r="AU570" s="26">
        <v>44433</v>
      </c>
      <c r="AV570" s="26" t="s">
        <v>511</v>
      </c>
      <c r="AW570" s="26" t="s">
        <v>80</v>
      </c>
      <c r="AX570" s="26" t="s">
        <v>105</v>
      </c>
      <c r="AY570" s="26" t="s">
        <v>105</v>
      </c>
      <c r="AZ570" s="26" t="s">
        <v>80</v>
      </c>
      <c r="BA570" s="26" t="s">
        <v>84</v>
      </c>
      <c r="BB570" s="26" t="s">
        <v>85</v>
      </c>
      <c r="BC570" s="26" t="str">
        <f t="shared" si="171"/>
        <v>F</v>
      </c>
      <c r="BD570" s="26" t="str">
        <f t="shared" ca="1" si="172"/>
        <v>35 Th,4 Bln,23 Hr</v>
      </c>
      <c r="BE570" s="29">
        <f t="shared" ca="1" si="173"/>
        <v>35</v>
      </c>
      <c r="BF570" s="29">
        <f t="shared" ca="1" si="174"/>
        <v>4</v>
      </c>
      <c r="BG570" s="29">
        <f t="shared" ca="1" si="175"/>
        <v>23</v>
      </c>
      <c r="BH570" s="26" t="str">
        <f t="shared" ca="1" si="176"/>
        <v>5 Th,4 Bln,8 Hr</v>
      </c>
      <c r="BI570" s="24">
        <f t="shared" ca="1" si="177"/>
        <v>5</v>
      </c>
      <c r="BJ570" s="24">
        <f t="shared" ca="1" si="178"/>
        <v>4</v>
      </c>
      <c r="BK570" s="26" t="str">
        <f t="shared" ca="1" si="179"/>
        <v>5 Th,0 Bln,8 Hr</v>
      </c>
      <c r="BL570" s="4" t="str">
        <f>VLOOKUP(C570,[1]dbase!$C$3:$AW$827,38,FALSE)</f>
        <v>H</v>
      </c>
    </row>
    <row r="571" spans="1:64" x14ac:dyDescent="0.25">
      <c r="A571" s="24">
        <f t="shared" si="160"/>
        <v>568</v>
      </c>
      <c r="B571" s="31" t="s">
        <v>2400</v>
      </c>
      <c r="C571" s="24">
        <v>846120</v>
      </c>
      <c r="D571" s="24" t="s">
        <v>174</v>
      </c>
      <c r="E571" s="26">
        <v>30973</v>
      </c>
      <c r="F571" s="24" t="s">
        <v>65</v>
      </c>
      <c r="G571" s="24" t="s">
        <v>66</v>
      </c>
      <c r="H571" s="24" t="s">
        <v>88</v>
      </c>
      <c r="I571" s="24" t="s">
        <v>2401</v>
      </c>
      <c r="J571" s="27" t="s">
        <v>2402</v>
      </c>
      <c r="K571" s="24"/>
      <c r="L571" s="24"/>
      <c r="M571" s="24" t="s">
        <v>109</v>
      </c>
      <c r="N571" s="24" t="s">
        <v>667</v>
      </c>
      <c r="O571" s="24"/>
      <c r="P571" s="24" t="s">
        <v>80</v>
      </c>
      <c r="Q571" s="26">
        <v>43374</v>
      </c>
      <c r="R571" s="26">
        <v>43374</v>
      </c>
      <c r="S571" s="26" t="s">
        <v>90</v>
      </c>
      <c r="T571" s="28" t="s">
        <v>138</v>
      </c>
      <c r="U571" s="28" t="s">
        <v>138</v>
      </c>
      <c r="V571" s="26">
        <v>44105</v>
      </c>
      <c r="W571" s="28" t="s">
        <v>430</v>
      </c>
      <c r="X571" s="28" t="s">
        <v>140</v>
      </c>
      <c r="Y571" s="26" t="s">
        <v>78</v>
      </c>
      <c r="Z571" s="29">
        <v>6</v>
      </c>
      <c r="AA571" s="29">
        <v>1</v>
      </c>
      <c r="AB571" s="26">
        <v>44424</v>
      </c>
      <c r="AC571" s="30">
        <v>4500000</v>
      </c>
      <c r="AD571" s="30">
        <v>500000</v>
      </c>
      <c r="AE571" s="30">
        <v>0</v>
      </c>
      <c r="AF571" s="30">
        <v>253100</v>
      </c>
      <c r="AG571" s="30">
        <f t="shared" si="161"/>
        <v>253100</v>
      </c>
      <c r="AH571" s="30">
        <v>0</v>
      </c>
      <c r="AI571" s="30">
        <f t="shared" si="162"/>
        <v>5253100</v>
      </c>
      <c r="AJ571" s="30">
        <f t="shared" si="163"/>
        <v>3375000</v>
      </c>
      <c r="AK571" s="30">
        <f t="shared" si="164"/>
        <v>375000</v>
      </c>
      <c r="AL571" s="30">
        <f t="shared" si="165"/>
        <v>0</v>
      </c>
      <c r="AM571" s="30">
        <f t="shared" si="166"/>
        <v>253100</v>
      </c>
      <c r="AN571" s="30">
        <f t="shared" si="167"/>
        <v>253100</v>
      </c>
      <c r="AO571" s="30">
        <f t="shared" si="168"/>
        <v>0</v>
      </c>
      <c r="AP571" s="30">
        <f t="shared" si="169"/>
        <v>4003100</v>
      </c>
      <c r="AQ571" s="30">
        <f t="shared" si="170"/>
        <v>369000</v>
      </c>
      <c r="AR571" s="26" t="s">
        <v>79</v>
      </c>
      <c r="AS571" s="26" t="s">
        <v>80</v>
      </c>
      <c r="AT571" s="26"/>
      <c r="AU571" s="26" t="s">
        <v>80</v>
      </c>
      <c r="AV571" s="26" t="s">
        <v>141</v>
      </c>
      <c r="AW571" s="26" t="s">
        <v>80</v>
      </c>
      <c r="AX571" s="26" t="s">
        <v>82</v>
      </c>
      <c r="AY571" s="26" t="s">
        <v>82</v>
      </c>
      <c r="AZ571" s="26" t="s">
        <v>80</v>
      </c>
      <c r="BA571" s="26" t="s">
        <v>84</v>
      </c>
      <c r="BB571" s="26" t="s">
        <v>85</v>
      </c>
      <c r="BC571" s="26" t="str">
        <f t="shared" si="171"/>
        <v>C</v>
      </c>
      <c r="BD571" s="26" t="str">
        <f t="shared" ca="1" si="172"/>
        <v>38 Th,1 Bln,6 Hr</v>
      </c>
      <c r="BE571" s="29">
        <f t="shared" ca="1" si="173"/>
        <v>38</v>
      </c>
      <c r="BF571" s="29">
        <f t="shared" ca="1" si="174"/>
        <v>1</v>
      </c>
      <c r="BG571" s="29">
        <f t="shared" ca="1" si="175"/>
        <v>6</v>
      </c>
      <c r="BH571" s="26" t="str">
        <f t="shared" ca="1" si="176"/>
        <v>4 Th,1 Bln,23 Hr</v>
      </c>
      <c r="BI571" s="24">
        <f t="shared" ca="1" si="177"/>
        <v>4</v>
      </c>
      <c r="BJ571" s="24">
        <f t="shared" ca="1" si="178"/>
        <v>1</v>
      </c>
      <c r="BK571" s="26" t="str">
        <f t="shared" ca="1" si="179"/>
        <v>4 Th,1 Bln,23 Hr</v>
      </c>
      <c r="BL571" s="4" t="str">
        <f>VLOOKUP(C571,[1]dbase!$C$3:$AW$827,38,FALSE)</f>
        <v>-</v>
      </c>
    </row>
    <row r="572" spans="1:64" x14ac:dyDescent="0.25">
      <c r="A572" s="24">
        <f t="shared" si="160"/>
        <v>569</v>
      </c>
      <c r="B572" s="33" t="s">
        <v>2403</v>
      </c>
      <c r="C572" s="24">
        <v>664548</v>
      </c>
      <c r="D572" s="24" t="s">
        <v>199</v>
      </c>
      <c r="E572" s="26">
        <v>24252</v>
      </c>
      <c r="F572" s="24" t="s">
        <v>65</v>
      </c>
      <c r="G572" s="24" t="s">
        <v>66</v>
      </c>
      <c r="H572" s="24" t="s">
        <v>67</v>
      </c>
      <c r="I572" s="24" t="s">
        <v>2404</v>
      </c>
      <c r="J572" s="27"/>
      <c r="K572" s="24"/>
      <c r="L572" s="24"/>
      <c r="M572" s="24" t="s">
        <v>346</v>
      </c>
      <c r="N572" s="24" t="s">
        <v>463</v>
      </c>
      <c r="O572" s="24"/>
      <c r="P572" s="24">
        <v>2008</v>
      </c>
      <c r="Q572" s="26">
        <v>32721</v>
      </c>
      <c r="R572" s="26">
        <v>33086</v>
      </c>
      <c r="S572" s="26" t="s">
        <v>90</v>
      </c>
      <c r="T572" s="28" t="s">
        <v>2405</v>
      </c>
      <c r="U572" s="28" t="s">
        <v>2405</v>
      </c>
      <c r="V572" s="26">
        <v>44621</v>
      </c>
      <c r="W572" s="28" t="s">
        <v>510</v>
      </c>
      <c r="X572" s="28" t="s">
        <v>510</v>
      </c>
      <c r="Y572" s="26" t="s">
        <v>103</v>
      </c>
      <c r="Z572" s="29">
        <v>1</v>
      </c>
      <c r="AA572" s="29">
        <v>9</v>
      </c>
      <c r="AB572" s="26">
        <v>44424</v>
      </c>
      <c r="AC572" s="30">
        <v>11900000</v>
      </c>
      <c r="AD572" s="30">
        <v>1322222</v>
      </c>
      <c r="AE572" s="30">
        <v>1901027.777777778</v>
      </c>
      <c r="AF572" s="30">
        <v>-571005</v>
      </c>
      <c r="AG572" s="30">
        <f t="shared" si="161"/>
        <v>1330022.777777778</v>
      </c>
      <c r="AH572" s="30">
        <v>6615600</v>
      </c>
      <c r="AI572" s="30">
        <f t="shared" si="162"/>
        <v>21167844.777777776</v>
      </c>
      <c r="AJ572" s="30">
        <f t="shared" si="163"/>
        <v>8925000</v>
      </c>
      <c r="AK572" s="30">
        <f t="shared" si="164"/>
        <v>991666.5</v>
      </c>
      <c r="AL572" s="30">
        <f t="shared" si="165"/>
        <v>1901027.777777778</v>
      </c>
      <c r="AM572" s="30">
        <f t="shared" si="166"/>
        <v>-571005</v>
      </c>
      <c r="AN572" s="30">
        <f t="shared" si="167"/>
        <v>1330022.777777778</v>
      </c>
      <c r="AO572" s="30">
        <f t="shared" si="168"/>
        <v>3307800</v>
      </c>
      <c r="AP572" s="30">
        <f t="shared" si="169"/>
        <v>14554489.277777778</v>
      </c>
      <c r="AQ572" s="30">
        <f t="shared" si="170"/>
        <v>0</v>
      </c>
      <c r="AR572" s="26" t="s">
        <v>208</v>
      </c>
      <c r="AS572" s="26" t="s">
        <v>80</v>
      </c>
      <c r="AT572" s="26"/>
      <c r="AU572" s="26" t="s">
        <v>80</v>
      </c>
      <c r="AV572" s="26" t="s">
        <v>511</v>
      </c>
      <c r="AW572" s="26" t="s">
        <v>80</v>
      </c>
      <c r="AX572" s="26" t="s">
        <v>105</v>
      </c>
      <c r="AY572" s="26" t="s">
        <v>105</v>
      </c>
      <c r="AZ572" s="26" t="s">
        <v>80</v>
      </c>
      <c r="BA572" s="26" t="s">
        <v>84</v>
      </c>
      <c r="BB572" s="26" t="s">
        <v>106</v>
      </c>
      <c r="BC572" s="26" t="str">
        <f t="shared" si="171"/>
        <v>G</v>
      </c>
      <c r="BD572" s="26" t="str">
        <f t="shared" ca="1" si="172"/>
        <v>56 Th,5 Bln,30 Hr</v>
      </c>
      <c r="BE572" s="29">
        <f t="shared" ca="1" si="173"/>
        <v>56</v>
      </c>
      <c r="BF572" s="29">
        <f t="shared" ca="1" si="174"/>
        <v>5</v>
      </c>
      <c r="BG572" s="29">
        <f t="shared" ca="1" si="175"/>
        <v>30</v>
      </c>
      <c r="BH572" s="26" t="str">
        <f t="shared" ca="1" si="176"/>
        <v>33 Th,3 Bln,23 Hr</v>
      </c>
      <c r="BI572" s="24">
        <f t="shared" ca="1" si="177"/>
        <v>33</v>
      </c>
      <c r="BJ572" s="24">
        <f t="shared" ca="1" si="178"/>
        <v>3</v>
      </c>
      <c r="BK572" s="26" t="str">
        <f t="shared" ca="1" si="179"/>
        <v>32 Th,3 Bln,23 Hr</v>
      </c>
      <c r="BL572" s="4" t="str">
        <f>VLOOKUP(C572,[1]dbase!$C$3:$AW$827,38,FALSE)</f>
        <v>-</v>
      </c>
    </row>
    <row r="573" spans="1:64" x14ac:dyDescent="0.25">
      <c r="A573" s="24">
        <f t="shared" si="160"/>
        <v>570</v>
      </c>
      <c r="B573" s="31" t="s">
        <v>2406</v>
      </c>
      <c r="C573" s="24">
        <v>955888</v>
      </c>
      <c r="D573" s="24" t="s">
        <v>166</v>
      </c>
      <c r="E573" s="26">
        <v>34985</v>
      </c>
      <c r="F573" s="24" t="s">
        <v>65</v>
      </c>
      <c r="G573" s="24" t="s">
        <v>66</v>
      </c>
      <c r="H573" s="24" t="s">
        <v>228</v>
      </c>
      <c r="I573" s="24" t="s">
        <v>2407</v>
      </c>
      <c r="J573" s="27"/>
      <c r="K573" s="24"/>
      <c r="L573" s="24" t="s">
        <v>2408</v>
      </c>
      <c r="M573" s="24" t="s">
        <v>346</v>
      </c>
      <c r="N573" s="24" t="s">
        <v>2409</v>
      </c>
      <c r="O573" s="24" t="s">
        <v>72</v>
      </c>
      <c r="P573" s="24">
        <v>2017</v>
      </c>
      <c r="Q573" s="26">
        <v>43696</v>
      </c>
      <c r="R573" s="26">
        <v>43906</v>
      </c>
      <c r="S573" s="26" t="s">
        <v>90</v>
      </c>
      <c r="T573" s="28" t="s">
        <v>552</v>
      </c>
      <c r="U573" s="28" t="s">
        <v>552</v>
      </c>
      <c r="V573" s="26">
        <v>44104</v>
      </c>
      <c r="W573" s="28" t="s">
        <v>294</v>
      </c>
      <c r="X573" s="28" t="s">
        <v>295</v>
      </c>
      <c r="Y573" s="26" t="s">
        <v>103</v>
      </c>
      <c r="Z573" s="29">
        <v>5</v>
      </c>
      <c r="AA573" s="29">
        <v>4</v>
      </c>
      <c r="AB573" s="26">
        <v>44424</v>
      </c>
      <c r="AC573" s="30">
        <v>6900000</v>
      </c>
      <c r="AD573" s="30">
        <v>766667</v>
      </c>
      <c r="AE573" s="30">
        <v>-103816.66666666698</v>
      </c>
      <c r="AF573" s="30">
        <v>326600</v>
      </c>
      <c r="AG573" s="30">
        <f t="shared" si="161"/>
        <v>222783.33333333302</v>
      </c>
      <c r="AH573" s="30">
        <v>0</v>
      </c>
      <c r="AI573" s="30">
        <f t="shared" si="162"/>
        <v>7889450.333333333</v>
      </c>
      <c r="AJ573" s="30">
        <f t="shared" si="163"/>
        <v>5175000</v>
      </c>
      <c r="AK573" s="30">
        <f t="shared" si="164"/>
        <v>575000.25</v>
      </c>
      <c r="AL573" s="30">
        <f t="shared" si="165"/>
        <v>-103816.66666666698</v>
      </c>
      <c r="AM573" s="30">
        <f t="shared" si="166"/>
        <v>326600</v>
      </c>
      <c r="AN573" s="30">
        <f t="shared" si="167"/>
        <v>222783.33333333302</v>
      </c>
      <c r="AO573" s="30">
        <f t="shared" si="168"/>
        <v>0</v>
      </c>
      <c r="AP573" s="30">
        <f t="shared" si="169"/>
        <v>5972783.583333333</v>
      </c>
      <c r="AQ573" s="30">
        <f t="shared" si="170"/>
        <v>0</v>
      </c>
      <c r="AR573" s="26" t="s">
        <v>79</v>
      </c>
      <c r="AS573" s="26" t="s">
        <v>80</v>
      </c>
      <c r="AT573" s="26"/>
      <c r="AU573" s="26" t="s">
        <v>80</v>
      </c>
      <c r="AV573" s="26" t="s">
        <v>296</v>
      </c>
      <c r="AW573" s="26" t="s">
        <v>80</v>
      </c>
      <c r="AX573" s="26" t="s">
        <v>105</v>
      </c>
      <c r="AY573" s="26" t="s">
        <v>105</v>
      </c>
      <c r="AZ573" s="26" t="s">
        <v>80</v>
      </c>
      <c r="BA573" s="26" t="s">
        <v>84</v>
      </c>
      <c r="BB573" s="26" t="s">
        <v>85</v>
      </c>
      <c r="BC573" s="26" t="str">
        <f t="shared" si="171"/>
        <v>G</v>
      </c>
      <c r="BD573" s="26" t="str">
        <f t="shared" ca="1" si="172"/>
        <v>27 Th,1 Bln,11 Hr</v>
      </c>
      <c r="BE573" s="29">
        <f t="shared" ca="1" si="173"/>
        <v>27</v>
      </c>
      <c r="BF573" s="29">
        <f t="shared" ca="1" si="174"/>
        <v>1</v>
      </c>
      <c r="BG573" s="29">
        <f t="shared" ca="1" si="175"/>
        <v>11</v>
      </c>
      <c r="BH573" s="26" t="str">
        <f t="shared" ca="1" si="176"/>
        <v>3 Th,3 Bln,5 Hr</v>
      </c>
      <c r="BI573" s="24">
        <f t="shared" ca="1" si="177"/>
        <v>3</v>
      </c>
      <c r="BJ573" s="24">
        <f t="shared" ca="1" si="178"/>
        <v>3</v>
      </c>
      <c r="BK573" s="26" t="str">
        <f t="shared" ca="1" si="179"/>
        <v>2 Th,8 Bln,8 Hr</v>
      </c>
      <c r="BL573" s="4" t="str">
        <f>VLOOKUP(C573,[1]dbase!$C$3:$AW$827,38,FALSE)</f>
        <v>-</v>
      </c>
    </row>
    <row r="574" spans="1:64" x14ac:dyDescent="0.25">
      <c r="A574" s="24">
        <f t="shared" si="160"/>
        <v>571</v>
      </c>
      <c r="B574" s="31" t="s">
        <v>2410</v>
      </c>
      <c r="C574" s="24">
        <v>674787</v>
      </c>
      <c r="D574" s="24" t="s">
        <v>87</v>
      </c>
      <c r="E574" s="26">
        <v>24755</v>
      </c>
      <c r="F574" s="24" t="s">
        <v>167</v>
      </c>
      <c r="G574" s="24" t="s">
        <v>66</v>
      </c>
      <c r="H574" s="24" t="s">
        <v>1144</v>
      </c>
      <c r="I574" s="24" t="s">
        <v>2411</v>
      </c>
      <c r="J574" s="27"/>
      <c r="K574" s="24"/>
      <c r="L574" s="24"/>
      <c r="M574" s="24" t="s">
        <v>109</v>
      </c>
      <c r="N574" s="24" t="s">
        <v>593</v>
      </c>
      <c r="O574" s="24"/>
      <c r="P574" s="24">
        <v>1986</v>
      </c>
      <c r="Q574" s="26">
        <v>31594</v>
      </c>
      <c r="R574" s="26">
        <v>33512</v>
      </c>
      <c r="S574" s="26" t="s">
        <v>90</v>
      </c>
      <c r="T574" s="28" t="s">
        <v>2412</v>
      </c>
      <c r="U574" s="28" t="s">
        <v>2412</v>
      </c>
      <c r="V574" s="26" t="s">
        <v>80</v>
      </c>
      <c r="W574" s="28" t="s">
        <v>560</v>
      </c>
      <c r="X574" s="28" t="s">
        <v>93</v>
      </c>
      <c r="Y574" s="26" t="s">
        <v>103</v>
      </c>
      <c r="Z574" s="29">
        <v>5</v>
      </c>
      <c r="AA574" s="29">
        <v>3</v>
      </c>
      <c r="AB574" s="26">
        <v>44424</v>
      </c>
      <c r="AC574" s="30">
        <v>5900000</v>
      </c>
      <c r="AD574" s="30">
        <v>655556</v>
      </c>
      <c r="AE574" s="30">
        <v>806344.44444444403</v>
      </c>
      <c r="AF574" s="30">
        <v>566950</v>
      </c>
      <c r="AG574" s="30">
        <f t="shared" si="161"/>
        <v>1373294.444444444</v>
      </c>
      <c r="AH574" s="30">
        <v>0</v>
      </c>
      <c r="AI574" s="30">
        <f t="shared" si="162"/>
        <v>7928850.444444444</v>
      </c>
      <c r="AJ574" s="30">
        <f t="shared" si="163"/>
        <v>2950000</v>
      </c>
      <c r="AK574" s="30">
        <f t="shared" si="164"/>
        <v>0</v>
      </c>
      <c r="AL574" s="30">
        <f t="shared" si="165"/>
        <v>0</v>
      </c>
      <c r="AM574" s="30">
        <f t="shared" si="166"/>
        <v>0</v>
      </c>
      <c r="AN574" s="30">
        <f t="shared" si="167"/>
        <v>0</v>
      </c>
      <c r="AO574" s="30">
        <f t="shared" si="168"/>
        <v>0</v>
      </c>
      <c r="AP574" s="30">
        <f t="shared" si="169"/>
        <v>2950000</v>
      </c>
      <c r="AQ574" s="30">
        <f t="shared" si="170"/>
        <v>1422100</v>
      </c>
      <c r="AR574" s="26" t="s">
        <v>79</v>
      </c>
      <c r="AS574" s="26" t="s">
        <v>114</v>
      </c>
      <c r="AT574" s="24" t="s">
        <v>172</v>
      </c>
      <c r="AU574" s="26">
        <v>44433</v>
      </c>
      <c r="AV574" s="26" t="s">
        <v>94</v>
      </c>
      <c r="AW574" s="26" t="s">
        <v>104</v>
      </c>
      <c r="AX574" s="26" t="s">
        <v>105</v>
      </c>
      <c r="AY574" s="26" t="s">
        <v>105</v>
      </c>
      <c r="AZ574" s="26" t="s">
        <v>80</v>
      </c>
      <c r="BA574" s="26" t="s">
        <v>84</v>
      </c>
      <c r="BB574" s="26" t="s">
        <v>106</v>
      </c>
      <c r="BC574" s="26" t="str">
        <f t="shared" si="171"/>
        <v>C</v>
      </c>
      <c r="BD574" s="26" t="str">
        <f t="shared" ca="1" si="172"/>
        <v>55 Th,1 Bln,14 Hr</v>
      </c>
      <c r="BE574" s="29">
        <f t="shared" ca="1" si="173"/>
        <v>55</v>
      </c>
      <c r="BF574" s="29">
        <f t="shared" ca="1" si="174"/>
        <v>1</v>
      </c>
      <c r="BG574" s="29">
        <f t="shared" ca="1" si="175"/>
        <v>14</v>
      </c>
      <c r="BH574" s="26" t="str">
        <f t="shared" ca="1" si="176"/>
        <v>36 Th,4 Bln,23 Hr</v>
      </c>
      <c r="BI574" s="24">
        <f t="shared" ca="1" si="177"/>
        <v>36</v>
      </c>
      <c r="BJ574" s="24">
        <f t="shared" ca="1" si="178"/>
        <v>4</v>
      </c>
      <c r="BK574" s="26" t="str">
        <f t="shared" ca="1" si="179"/>
        <v>31 Th,1 Bln,23 Hr</v>
      </c>
      <c r="BL574" s="4" t="str">
        <f>VLOOKUP(C574,[1]dbase!$C$3:$AW$827,38,FALSE)</f>
        <v>H</v>
      </c>
    </row>
    <row r="575" spans="1:64" x14ac:dyDescent="0.25">
      <c r="A575" s="24">
        <f t="shared" si="160"/>
        <v>572</v>
      </c>
      <c r="B575" s="31" t="s">
        <v>2413</v>
      </c>
      <c r="C575" s="24">
        <v>725937</v>
      </c>
      <c r="D575" s="24" t="s">
        <v>2414</v>
      </c>
      <c r="E575" s="26">
        <v>26583</v>
      </c>
      <c r="F575" s="24" t="s">
        <v>65</v>
      </c>
      <c r="G575" s="24" t="s">
        <v>343</v>
      </c>
      <c r="H575" s="24" t="s">
        <v>67</v>
      </c>
      <c r="I575" s="24" t="s">
        <v>2415</v>
      </c>
      <c r="J575" s="27"/>
      <c r="K575" s="24"/>
      <c r="L575" s="24"/>
      <c r="M575" s="24" t="s">
        <v>109</v>
      </c>
      <c r="N575" s="24" t="s">
        <v>2416</v>
      </c>
      <c r="O575" s="24"/>
      <c r="P575" s="24" t="s">
        <v>80</v>
      </c>
      <c r="Q575" s="26">
        <v>43374</v>
      </c>
      <c r="R575" s="26">
        <v>43374</v>
      </c>
      <c r="S575" s="26" t="s">
        <v>90</v>
      </c>
      <c r="T575" s="28" t="s">
        <v>2417</v>
      </c>
      <c r="U575" s="28" t="s">
        <v>2417</v>
      </c>
      <c r="V575" s="26">
        <v>44105</v>
      </c>
      <c r="W575" s="28" t="s">
        <v>303</v>
      </c>
      <c r="X575" s="28" t="s">
        <v>140</v>
      </c>
      <c r="Y575" s="26" t="s">
        <v>78</v>
      </c>
      <c r="Z575" s="29">
        <v>5</v>
      </c>
      <c r="AA575" s="29">
        <v>4</v>
      </c>
      <c r="AB575" s="26">
        <v>44424</v>
      </c>
      <c r="AC575" s="30">
        <v>6900000</v>
      </c>
      <c r="AD575" s="30">
        <v>766667</v>
      </c>
      <c r="AE575" s="30">
        <v>0</v>
      </c>
      <c r="AF575" s="30">
        <v>694291.41666666605</v>
      </c>
      <c r="AG575" s="30">
        <f t="shared" si="161"/>
        <v>694291.41666666605</v>
      </c>
      <c r="AH575" s="30">
        <v>0</v>
      </c>
      <c r="AI575" s="30">
        <f t="shared" si="162"/>
        <v>8360958.416666666</v>
      </c>
      <c r="AJ575" s="30">
        <f t="shared" si="163"/>
        <v>3450000</v>
      </c>
      <c r="AK575" s="30">
        <f t="shared" si="164"/>
        <v>0</v>
      </c>
      <c r="AL575" s="30">
        <f t="shared" si="165"/>
        <v>0</v>
      </c>
      <c r="AM575" s="30">
        <f t="shared" si="166"/>
        <v>0</v>
      </c>
      <c r="AN575" s="30">
        <f t="shared" si="167"/>
        <v>0</v>
      </c>
      <c r="AO575" s="30">
        <f t="shared" si="168"/>
        <v>0</v>
      </c>
      <c r="AP575" s="30">
        <f t="shared" si="169"/>
        <v>3450000</v>
      </c>
      <c r="AQ575" s="30">
        <f t="shared" si="170"/>
        <v>922100</v>
      </c>
      <c r="AR575" s="26" t="s">
        <v>79</v>
      </c>
      <c r="AS575" s="26" t="s">
        <v>114</v>
      </c>
      <c r="AT575" s="26"/>
      <c r="AU575" s="26">
        <v>44516</v>
      </c>
      <c r="AV575" s="26" t="s">
        <v>141</v>
      </c>
      <c r="AW575" s="26" t="s">
        <v>80</v>
      </c>
      <c r="AX575" s="26" t="s">
        <v>83</v>
      </c>
      <c r="AY575" s="26" t="s">
        <v>82</v>
      </c>
      <c r="AZ575" s="26" t="s">
        <v>80</v>
      </c>
      <c r="BA575" s="26" t="s">
        <v>84</v>
      </c>
      <c r="BB575" s="26" t="s">
        <v>85</v>
      </c>
      <c r="BC575" s="26" t="str">
        <f t="shared" si="171"/>
        <v>C</v>
      </c>
      <c r="BD575" s="26" t="str">
        <f t="shared" ca="1" si="172"/>
        <v>50 Th,1 Bln,13 Hr</v>
      </c>
      <c r="BE575" s="29">
        <f t="shared" ca="1" si="173"/>
        <v>50</v>
      </c>
      <c r="BF575" s="29">
        <f t="shared" ca="1" si="174"/>
        <v>1</v>
      </c>
      <c r="BG575" s="29">
        <f t="shared" ca="1" si="175"/>
        <v>13</v>
      </c>
      <c r="BH575" s="26" t="str">
        <f t="shared" ca="1" si="176"/>
        <v>4 Th,1 Bln,23 Hr</v>
      </c>
      <c r="BI575" s="24">
        <f t="shared" ca="1" si="177"/>
        <v>4</v>
      </c>
      <c r="BJ575" s="24">
        <f t="shared" ca="1" si="178"/>
        <v>1</v>
      </c>
      <c r="BK575" s="26" t="str">
        <f t="shared" ca="1" si="179"/>
        <v>4 Th,1 Bln,23 Hr</v>
      </c>
      <c r="BL575" s="4" t="str">
        <f>VLOOKUP(C575,[1]dbase!$C$3:$AW$827,38,FALSE)</f>
        <v>H</v>
      </c>
    </row>
    <row r="576" spans="1:64" x14ac:dyDescent="0.25">
      <c r="A576" s="24">
        <f t="shared" si="160"/>
        <v>573</v>
      </c>
      <c r="B576" s="31" t="s">
        <v>2418</v>
      </c>
      <c r="C576" s="24">
        <v>835547</v>
      </c>
      <c r="D576" s="24" t="s">
        <v>354</v>
      </c>
      <c r="E576" s="26">
        <v>30328</v>
      </c>
      <c r="F576" s="24" t="s">
        <v>65</v>
      </c>
      <c r="G576" s="24" t="s">
        <v>66</v>
      </c>
      <c r="H576" s="24" t="s">
        <v>88</v>
      </c>
      <c r="I576" s="24" t="s">
        <v>2419</v>
      </c>
      <c r="J576" s="27" t="s">
        <v>2420</v>
      </c>
      <c r="K576" s="24"/>
      <c r="L576" s="24"/>
      <c r="M576" s="24" t="s">
        <v>109</v>
      </c>
      <c r="N576" s="24" t="s">
        <v>610</v>
      </c>
      <c r="O576" s="24"/>
      <c r="P576" s="24" t="s">
        <v>711</v>
      </c>
      <c r="Q576" s="26">
        <v>41579</v>
      </c>
      <c r="R576" s="26">
        <v>41989</v>
      </c>
      <c r="S576" s="26" t="s">
        <v>213</v>
      </c>
      <c r="T576" s="28" t="s">
        <v>2421</v>
      </c>
      <c r="U576" s="28" t="s">
        <v>2422</v>
      </c>
      <c r="V576" s="26">
        <v>43891</v>
      </c>
      <c r="W576" s="28" t="s">
        <v>399</v>
      </c>
      <c r="X576" s="28" t="s">
        <v>123</v>
      </c>
      <c r="Y576" s="26" t="s">
        <v>78</v>
      </c>
      <c r="Z576" s="29">
        <v>4</v>
      </c>
      <c r="AA576" s="29">
        <v>3</v>
      </c>
      <c r="AB576" s="26">
        <v>44424</v>
      </c>
      <c r="AC576" s="30">
        <v>5900000</v>
      </c>
      <c r="AD576" s="30">
        <v>655556</v>
      </c>
      <c r="AE576" s="30">
        <v>-367605.55555555597</v>
      </c>
      <c r="AF576" s="30">
        <v>-339993</v>
      </c>
      <c r="AG576" s="30">
        <f t="shared" si="161"/>
        <v>-707598.55555555597</v>
      </c>
      <c r="AH576" s="30">
        <v>1871793</v>
      </c>
      <c r="AI576" s="30">
        <f t="shared" si="162"/>
        <v>7719750.444444444</v>
      </c>
      <c r="AJ576" s="30">
        <f t="shared" si="163"/>
        <v>4425000</v>
      </c>
      <c r="AK576" s="30">
        <f t="shared" si="164"/>
        <v>491667</v>
      </c>
      <c r="AL576" s="30">
        <f t="shared" si="165"/>
        <v>-367605.55555555597</v>
      </c>
      <c r="AM576" s="30">
        <f t="shared" si="166"/>
        <v>-339993</v>
      </c>
      <c r="AN576" s="30">
        <f t="shared" si="167"/>
        <v>-707598.55555555597</v>
      </c>
      <c r="AO576" s="30">
        <f t="shared" si="168"/>
        <v>935896.5</v>
      </c>
      <c r="AP576" s="30">
        <f t="shared" si="169"/>
        <v>5144964.944444444</v>
      </c>
      <c r="AQ576" s="30">
        <f t="shared" si="170"/>
        <v>0</v>
      </c>
      <c r="AR576" s="26" t="s">
        <v>79</v>
      </c>
      <c r="AS576" s="26" t="s">
        <v>80</v>
      </c>
      <c r="AT576" s="26"/>
      <c r="AU576" s="26" t="s">
        <v>80</v>
      </c>
      <c r="AV576" s="26" t="s">
        <v>124</v>
      </c>
      <c r="AW576" s="26" t="s">
        <v>80</v>
      </c>
      <c r="AX576" s="26" t="s">
        <v>83</v>
      </c>
      <c r="AY576" s="26" t="s">
        <v>83</v>
      </c>
      <c r="AZ576" s="26" t="s">
        <v>125</v>
      </c>
      <c r="BA576" s="26" t="s">
        <v>84</v>
      </c>
      <c r="BB576" s="26" t="s">
        <v>85</v>
      </c>
      <c r="BC576" s="26" t="str">
        <f t="shared" si="171"/>
        <v>C</v>
      </c>
      <c r="BD576" s="26" t="str">
        <f t="shared" ca="1" si="172"/>
        <v>39 Th,10 Bln,12 Hr</v>
      </c>
      <c r="BE576" s="29">
        <f t="shared" ca="1" si="173"/>
        <v>39</v>
      </c>
      <c r="BF576" s="29">
        <f t="shared" ca="1" si="174"/>
        <v>10</v>
      </c>
      <c r="BG576" s="29">
        <f t="shared" ca="1" si="175"/>
        <v>12</v>
      </c>
      <c r="BH576" s="26" t="str">
        <f t="shared" ca="1" si="176"/>
        <v>9 Th,0 Bln,23 Hr</v>
      </c>
      <c r="BI576" s="24">
        <f t="shared" ca="1" si="177"/>
        <v>9</v>
      </c>
      <c r="BJ576" s="24">
        <f t="shared" ca="1" si="178"/>
        <v>0</v>
      </c>
      <c r="BK576" s="26" t="str">
        <f t="shared" ca="1" si="179"/>
        <v>7 Th,11 Bln,8 Hr</v>
      </c>
      <c r="BL576" s="4" t="str">
        <f>VLOOKUP(C576,[1]dbase!$C$3:$AW$827,38,FALSE)</f>
        <v>-</v>
      </c>
    </row>
    <row r="577" spans="1:64" x14ac:dyDescent="0.25">
      <c r="A577" s="24">
        <f t="shared" si="160"/>
        <v>574</v>
      </c>
      <c r="B577" s="31" t="s">
        <v>2423</v>
      </c>
      <c r="C577" s="24">
        <v>694986</v>
      </c>
      <c r="D577" s="24" t="s">
        <v>589</v>
      </c>
      <c r="E577" s="26">
        <v>25494</v>
      </c>
      <c r="F577" s="24" t="s">
        <v>65</v>
      </c>
      <c r="G577" s="24" t="s">
        <v>66</v>
      </c>
      <c r="H577" s="24" t="s">
        <v>88</v>
      </c>
      <c r="I577" s="24" t="s">
        <v>2424</v>
      </c>
      <c r="J577" s="27"/>
      <c r="K577" s="24"/>
      <c r="L577" s="24"/>
      <c r="M577" s="24" t="s">
        <v>99</v>
      </c>
      <c r="N577" s="24" t="s">
        <v>2425</v>
      </c>
      <c r="O577" s="24"/>
      <c r="P577" s="24">
        <v>1988</v>
      </c>
      <c r="Q577" s="26">
        <v>33329</v>
      </c>
      <c r="R577" s="26">
        <v>33695</v>
      </c>
      <c r="S577" s="26" t="s">
        <v>90</v>
      </c>
      <c r="T577" s="28" t="s">
        <v>2426</v>
      </c>
      <c r="U577" s="28" t="s">
        <v>2426</v>
      </c>
      <c r="V577" s="26">
        <v>43891</v>
      </c>
      <c r="W577" s="28" t="s">
        <v>249</v>
      </c>
      <c r="X577" s="28" t="s">
        <v>195</v>
      </c>
      <c r="Y577" s="26" t="s">
        <v>78</v>
      </c>
      <c r="Z577" s="29">
        <v>5</v>
      </c>
      <c r="AA577" s="29">
        <v>3</v>
      </c>
      <c r="AB577" s="26">
        <v>44424</v>
      </c>
      <c r="AC577" s="30">
        <v>5900000</v>
      </c>
      <c r="AD577" s="30">
        <v>655556</v>
      </c>
      <c r="AE577" s="30">
        <v>298394.44444444403</v>
      </c>
      <c r="AF577" s="30">
        <v>566950</v>
      </c>
      <c r="AG577" s="30">
        <f t="shared" si="161"/>
        <v>865344.44444444403</v>
      </c>
      <c r="AH577" s="30">
        <v>0</v>
      </c>
      <c r="AI577" s="30">
        <f t="shared" si="162"/>
        <v>7420900.444444444</v>
      </c>
      <c r="AJ577" s="30">
        <f t="shared" si="163"/>
        <v>2950000</v>
      </c>
      <c r="AK577" s="30">
        <f t="shared" si="164"/>
        <v>0</v>
      </c>
      <c r="AL577" s="30">
        <f t="shared" si="165"/>
        <v>0</v>
      </c>
      <c r="AM577" s="30">
        <f t="shared" si="166"/>
        <v>0</v>
      </c>
      <c r="AN577" s="30">
        <f t="shared" si="167"/>
        <v>0</v>
      </c>
      <c r="AO577" s="30">
        <f t="shared" si="168"/>
        <v>0</v>
      </c>
      <c r="AP577" s="30">
        <f t="shared" si="169"/>
        <v>2950000</v>
      </c>
      <c r="AQ577" s="30">
        <f t="shared" si="170"/>
        <v>1422100</v>
      </c>
      <c r="AR577" s="26" t="s">
        <v>79</v>
      </c>
      <c r="AS577" s="26" t="s">
        <v>114</v>
      </c>
      <c r="AT577" s="24" t="s">
        <v>172</v>
      </c>
      <c r="AU577" s="26">
        <v>44433</v>
      </c>
      <c r="AV577" s="26" t="s">
        <v>196</v>
      </c>
      <c r="AW577" s="26" t="s">
        <v>80</v>
      </c>
      <c r="AX577" s="26" t="s">
        <v>83</v>
      </c>
      <c r="AY577" s="26" t="s">
        <v>82</v>
      </c>
      <c r="AZ577" s="26" t="s">
        <v>197</v>
      </c>
      <c r="BA577" s="26" t="s">
        <v>84</v>
      </c>
      <c r="BB577" s="26" t="s">
        <v>106</v>
      </c>
      <c r="BC577" s="26" t="str">
        <f t="shared" si="171"/>
        <v>C</v>
      </c>
      <c r="BD577" s="26" t="str">
        <f t="shared" ca="1" si="172"/>
        <v>53 Th,1 Bln,6 Hr</v>
      </c>
      <c r="BE577" s="29">
        <f t="shared" ca="1" si="173"/>
        <v>53</v>
      </c>
      <c r="BF577" s="29">
        <f t="shared" ca="1" si="174"/>
        <v>1</v>
      </c>
      <c r="BG577" s="29">
        <f t="shared" ca="1" si="175"/>
        <v>6</v>
      </c>
      <c r="BH577" s="26" t="str">
        <f t="shared" ca="1" si="176"/>
        <v>31 Th,7 Bln,23 Hr</v>
      </c>
      <c r="BI577" s="24">
        <f t="shared" ca="1" si="177"/>
        <v>31</v>
      </c>
      <c r="BJ577" s="24">
        <f t="shared" ca="1" si="178"/>
        <v>7</v>
      </c>
      <c r="BK577" s="26" t="str">
        <f t="shared" ca="1" si="179"/>
        <v>30 Th,7 Bln,23 Hr</v>
      </c>
      <c r="BL577" s="4" t="str">
        <f>VLOOKUP(C577,[1]dbase!$C$3:$AW$827,38,FALSE)</f>
        <v>H</v>
      </c>
    </row>
    <row r="578" spans="1:64" x14ac:dyDescent="0.25">
      <c r="A578" s="24">
        <f t="shared" si="160"/>
        <v>575</v>
      </c>
      <c r="B578" s="31" t="s">
        <v>2427</v>
      </c>
      <c r="C578" s="24">
        <v>925629</v>
      </c>
      <c r="D578" s="24" t="s">
        <v>1023</v>
      </c>
      <c r="E578" s="26">
        <v>33723</v>
      </c>
      <c r="F578" s="24" t="s">
        <v>65</v>
      </c>
      <c r="G578" s="24" t="s">
        <v>66</v>
      </c>
      <c r="H578" s="24" t="s">
        <v>228</v>
      </c>
      <c r="I578" s="24" t="s">
        <v>2428</v>
      </c>
      <c r="J578" s="27"/>
      <c r="K578" s="24"/>
      <c r="L578" s="24"/>
      <c r="M578" s="24" t="s">
        <v>70</v>
      </c>
      <c r="N578" s="24" t="s">
        <v>1036</v>
      </c>
      <c r="O578" s="24"/>
      <c r="P578" s="24">
        <v>2014</v>
      </c>
      <c r="Q578" s="26">
        <v>42186</v>
      </c>
      <c r="R578" s="26">
        <v>42401</v>
      </c>
      <c r="S578" s="26" t="s">
        <v>213</v>
      </c>
      <c r="T578" s="28" t="s">
        <v>2429</v>
      </c>
      <c r="U578" s="28" t="s">
        <v>2430</v>
      </c>
      <c r="V578" s="26">
        <v>43754</v>
      </c>
      <c r="W578" s="28" t="s">
        <v>122</v>
      </c>
      <c r="X578" s="28" t="s">
        <v>123</v>
      </c>
      <c r="Y578" s="26" t="s">
        <v>78</v>
      </c>
      <c r="Z578" s="29">
        <v>4</v>
      </c>
      <c r="AA578" s="34">
        <v>4</v>
      </c>
      <c r="AB578" s="26">
        <v>44424</v>
      </c>
      <c r="AC578" s="30">
        <v>6900000</v>
      </c>
      <c r="AD578" s="30">
        <v>766667</v>
      </c>
      <c r="AE578" s="30">
        <v>1089508.333333333</v>
      </c>
      <c r="AF578" s="30">
        <v>-377770</v>
      </c>
      <c r="AG578" s="30">
        <f t="shared" si="161"/>
        <v>711738.33333333302</v>
      </c>
      <c r="AH578" s="30">
        <v>2079770</v>
      </c>
      <c r="AI578" s="30">
        <f t="shared" si="162"/>
        <v>10458175.333333332</v>
      </c>
      <c r="AJ578" s="30">
        <f t="shared" si="163"/>
        <v>3450000</v>
      </c>
      <c r="AK578" s="30">
        <f t="shared" si="164"/>
        <v>0</v>
      </c>
      <c r="AL578" s="30">
        <f t="shared" si="165"/>
        <v>0</v>
      </c>
      <c r="AM578" s="30">
        <f t="shared" si="166"/>
        <v>0</v>
      </c>
      <c r="AN578" s="30">
        <f t="shared" si="167"/>
        <v>0</v>
      </c>
      <c r="AO578" s="30">
        <f t="shared" si="168"/>
        <v>0</v>
      </c>
      <c r="AP578" s="30">
        <f t="shared" si="169"/>
        <v>3450000</v>
      </c>
      <c r="AQ578" s="30">
        <f t="shared" si="170"/>
        <v>922100</v>
      </c>
      <c r="AR578" s="26" t="s">
        <v>79</v>
      </c>
      <c r="AS578" s="26" t="s">
        <v>114</v>
      </c>
      <c r="AT578" s="26" t="s">
        <v>115</v>
      </c>
      <c r="AU578" s="26">
        <v>44562</v>
      </c>
      <c r="AV578" s="26" t="s">
        <v>124</v>
      </c>
      <c r="AW578" s="26" t="s">
        <v>80</v>
      </c>
      <c r="AX578" s="26" t="s">
        <v>83</v>
      </c>
      <c r="AY578" s="26" t="s">
        <v>83</v>
      </c>
      <c r="AZ578" s="26" t="s">
        <v>125</v>
      </c>
      <c r="BA578" s="26" t="s">
        <v>84</v>
      </c>
      <c r="BB578" s="26" t="s">
        <v>85</v>
      </c>
      <c r="BC578" s="26" t="str">
        <f t="shared" si="171"/>
        <v>F</v>
      </c>
      <c r="BD578" s="26" t="str">
        <f t="shared" ca="1" si="172"/>
        <v>30 Th,6 Bln,26 Hr</v>
      </c>
      <c r="BE578" s="29">
        <f t="shared" ca="1" si="173"/>
        <v>30</v>
      </c>
      <c r="BF578" s="29">
        <f t="shared" ca="1" si="174"/>
        <v>6</v>
      </c>
      <c r="BG578" s="29">
        <f t="shared" ca="1" si="175"/>
        <v>26</v>
      </c>
      <c r="BH578" s="26" t="str">
        <f t="shared" ca="1" si="176"/>
        <v>7 Th,4 Bln,23 Hr</v>
      </c>
      <c r="BI578" s="24">
        <f t="shared" ca="1" si="177"/>
        <v>7</v>
      </c>
      <c r="BJ578" s="24">
        <f t="shared" ca="1" si="178"/>
        <v>4</v>
      </c>
      <c r="BK578" s="26" t="str">
        <f t="shared" ca="1" si="179"/>
        <v>6 Th,9 Bln,23 Hr</v>
      </c>
      <c r="BL578" s="4" t="str">
        <f>VLOOKUP(C578,[1]dbase!$C$3:$AW$827,38,FALSE)</f>
        <v>H</v>
      </c>
    </row>
    <row r="579" spans="1:64" x14ac:dyDescent="0.25">
      <c r="A579" s="24">
        <f t="shared" si="160"/>
        <v>576</v>
      </c>
      <c r="B579" s="31" t="s">
        <v>2431</v>
      </c>
      <c r="C579" s="24">
        <v>906087</v>
      </c>
      <c r="D579" s="24" t="s">
        <v>947</v>
      </c>
      <c r="E579" s="26">
        <v>33097</v>
      </c>
      <c r="F579" s="24" t="s">
        <v>65</v>
      </c>
      <c r="G579" s="24" t="s">
        <v>66</v>
      </c>
      <c r="H579" s="24" t="s">
        <v>67</v>
      </c>
      <c r="I579" s="24" t="s">
        <v>2432</v>
      </c>
      <c r="J579" s="27" t="s">
        <v>2433</v>
      </c>
      <c r="K579" s="24"/>
      <c r="L579" s="24"/>
      <c r="M579" s="24" t="s">
        <v>136</v>
      </c>
      <c r="N579" s="24" t="s">
        <v>1621</v>
      </c>
      <c r="O579" s="24"/>
      <c r="P579" s="24" t="s">
        <v>80</v>
      </c>
      <c r="Q579" s="26">
        <v>43374</v>
      </c>
      <c r="R579" s="26">
        <v>43374</v>
      </c>
      <c r="S579" s="26" t="s">
        <v>90</v>
      </c>
      <c r="T579" s="28" t="s">
        <v>261</v>
      </c>
      <c r="U579" s="28" t="s">
        <v>261</v>
      </c>
      <c r="V579" s="26">
        <v>44105</v>
      </c>
      <c r="W579" s="28" t="s">
        <v>139</v>
      </c>
      <c r="X579" s="28" t="s">
        <v>140</v>
      </c>
      <c r="Y579" s="26" t="s">
        <v>78</v>
      </c>
      <c r="Z579" s="29">
        <v>6</v>
      </c>
      <c r="AA579" s="29">
        <v>1</v>
      </c>
      <c r="AB579" s="26">
        <v>44424</v>
      </c>
      <c r="AC579" s="30">
        <v>4500000</v>
      </c>
      <c r="AD579" s="30">
        <v>500000</v>
      </c>
      <c r="AE579" s="30">
        <v>0</v>
      </c>
      <c r="AF579" s="30">
        <v>585779.91666666698</v>
      </c>
      <c r="AG579" s="30">
        <f t="shared" si="161"/>
        <v>585779.91666666698</v>
      </c>
      <c r="AH579" s="30">
        <v>0</v>
      </c>
      <c r="AI579" s="30">
        <f t="shared" si="162"/>
        <v>5585779.916666667</v>
      </c>
      <c r="AJ579" s="30">
        <f t="shared" si="163"/>
        <v>3375000</v>
      </c>
      <c r="AK579" s="30">
        <f t="shared" si="164"/>
        <v>375000</v>
      </c>
      <c r="AL579" s="30">
        <f t="shared" si="165"/>
        <v>0</v>
      </c>
      <c r="AM579" s="30">
        <f t="shared" si="166"/>
        <v>585779.91666666698</v>
      </c>
      <c r="AN579" s="30">
        <f t="shared" si="167"/>
        <v>585779.91666666698</v>
      </c>
      <c r="AO579" s="30">
        <f t="shared" si="168"/>
        <v>0</v>
      </c>
      <c r="AP579" s="30">
        <f t="shared" si="169"/>
        <v>4335779.916666667</v>
      </c>
      <c r="AQ579" s="30">
        <f t="shared" si="170"/>
        <v>36320.083333333023</v>
      </c>
      <c r="AR579" s="26" t="s">
        <v>79</v>
      </c>
      <c r="AS579" s="26" t="s">
        <v>80</v>
      </c>
      <c r="AT579" s="26"/>
      <c r="AU579" s="26" t="s">
        <v>80</v>
      </c>
      <c r="AV579" s="26" t="s">
        <v>141</v>
      </c>
      <c r="AW579" s="26" t="s">
        <v>80</v>
      </c>
      <c r="AX579" s="26" t="s">
        <v>82</v>
      </c>
      <c r="AY579" s="26" t="s">
        <v>82</v>
      </c>
      <c r="AZ579" s="26" t="s">
        <v>80</v>
      </c>
      <c r="BA579" s="26" t="s">
        <v>84</v>
      </c>
      <c r="BB579" s="26" t="s">
        <v>106</v>
      </c>
      <c r="BC579" s="26" t="str">
        <f t="shared" si="171"/>
        <v>D</v>
      </c>
      <c r="BD579" s="26" t="str">
        <f t="shared" ca="1" si="172"/>
        <v>32 Th,3 Bln,12 Hr</v>
      </c>
      <c r="BE579" s="29">
        <f t="shared" ca="1" si="173"/>
        <v>32</v>
      </c>
      <c r="BF579" s="29">
        <f t="shared" ca="1" si="174"/>
        <v>3</v>
      </c>
      <c r="BG579" s="29">
        <f t="shared" ca="1" si="175"/>
        <v>12</v>
      </c>
      <c r="BH579" s="26" t="str">
        <f t="shared" ca="1" si="176"/>
        <v>4 Th,1 Bln,23 Hr</v>
      </c>
      <c r="BI579" s="24">
        <f t="shared" ca="1" si="177"/>
        <v>4</v>
      </c>
      <c r="BJ579" s="24">
        <f t="shared" ca="1" si="178"/>
        <v>1</v>
      </c>
      <c r="BK579" s="26" t="str">
        <f t="shared" ca="1" si="179"/>
        <v>4 Th,1 Bln,23 Hr</v>
      </c>
      <c r="BL579" s="4" t="str">
        <f>VLOOKUP(C579,[1]dbase!$C$3:$AW$827,38,FALSE)</f>
        <v>-</v>
      </c>
    </row>
    <row r="580" spans="1:64" x14ac:dyDescent="0.25">
      <c r="A580" s="24">
        <f t="shared" ref="A580:A643" si="180">IF(B580="","",ROW()-3)</f>
        <v>577</v>
      </c>
      <c r="B580" s="31" t="s">
        <v>2434</v>
      </c>
      <c r="C580" s="24">
        <v>706095</v>
      </c>
      <c r="D580" s="24" t="s">
        <v>2435</v>
      </c>
      <c r="E580" s="26">
        <v>25713</v>
      </c>
      <c r="F580" s="24" t="s">
        <v>65</v>
      </c>
      <c r="G580" s="24" t="s">
        <v>343</v>
      </c>
      <c r="H580" s="24" t="s">
        <v>133</v>
      </c>
      <c r="I580" s="24" t="s">
        <v>2436</v>
      </c>
      <c r="J580" s="27" t="s">
        <v>2437</v>
      </c>
      <c r="K580" s="24"/>
      <c r="L580" s="24"/>
      <c r="M580" s="24" t="s">
        <v>109</v>
      </c>
      <c r="N580" s="24" t="s">
        <v>80</v>
      </c>
      <c r="O580" s="24"/>
      <c r="P580" s="24" t="s">
        <v>80</v>
      </c>
      <c r="Q580" s="26">
        <v>43374</v>
      </c>
      <c r="R580" s="26">
        <v>43374</v>
      </c>
      <c r="S580" s="26" t="s">
        <v>90</v>
      </c>
      <c r="T580" s="28" t="s">
        <v>261</v>
      </c>
      <c r="U580" s="28" t="s">
        <v>261</v>
      </c>
      <c r="V580" s="26">
        <v>44105</v>
      </c>
      <c r="W580" s="28" t="s">
        <v>139</v>
      </c>
      <c r="X580" s="28" t="s">
        <v>140</v>
      </c>
      <c r="Y580" s="26" t="s">
        <v>78</v>
      </c>
      <c r="Z580" s="29">
        <v>6</v>
      </c>
      <c r="AA580" s="29">
        <v>2</v>
      </c>
      <c r="AB580" s="26">
        <v>44424</v>
      </c>
      <c r="AC580" s="30">
        <v>4900000</v>
      </c>
      <c r="AD580" s="30">
        <v>544444</v>
      </c>
      <c r="AE580" s="30">
        <v>0</v>
      </c>
      <c r="AF580" s="30">
        <v>373955.55555555597</v>
      </c>
      <c r="AG580" s="30">
        <f t="shared" ref="AG580:AG643" si="181">AE580+AF580</f>
        <v>373955.55555555597</v>
      </c>
      <c r="AH580" s="30">
        <v>0</v>
      </c>
      <c r="AI580" s="30">
        <f t="shared" ref="AI580:AI643" si="182">AC580+AD580+AG580+AH580</f>
        <v>5818399.555555556</v>
      </c>
      <c r="AJ580" s="30">
        <f t="shared" ref="AJ580:AJ643" si="183">IF(AS580="-",AC580*0.75,IF(AS580="H",AC580*0.5))</f>
        <v>3675000</v>
      </c>
      <c r="AK580" s="30">
        <f t="shared" ref="AK580:AK643" si="184">IF(AS580="-",AD580*0.75,0)</f>
        <v>408333</v>
      </c>
      <c r="AL580" s="30">
        <f t="shared" ref="AL580:AL643" si="185">IF(AS580="-",AE580*1,0)</f>
        <v>0</v>
      </c>
      <c r="AM580" s="30">
        <f t="shared" ref="AM580:AM643" si="186">IF(AS580="-",AF580*1,0)</f>
        <v>373955.55555555597</v>
      </c>
      <c r="AN580" s="30">
        <f t="shared" ref="AN580:AN643" si="187">AL580+AM580</f>
        <v>373955.55555555597</v>
      </c>
      <c r="AO580" s="30">
        <f t="shared" ref="AO580:AO643" si="188">IF(AS580="-",AH580*0.5,0)</f>
        <v>0</v>
      </c>
      <c r="AP580" s="30">
        <f t="shared" ref="AP580:AP643" si="189">AJ580+AK580+AN580+AO580</f>
        <v>4457288.555555556</v>
      </c>
      <c r="AQ580" s="30">
        <f t="shared" ref="AQ580:AQ643" si="190">IF(AP580&lt;4372100,(4372100-AP580),0)</f>
        <v>0</v>
      </c>
      <c r="AR580" s="26" t="s">
        <v>79</v>
      </c>
      <c r="AS580" s="26" t="s">
        <v>80</v>
      </c>
      <c r="AT580" s="26"/>
      <c r="AU580" s="26" t="s">
        <v>80</v>
      </c>
      <c r="AV580" s="26" t="s">
        <v>141</v>
      </c>
      <c r="AW580" s="26" t="s">
        <v>80</v>
      </c>
      <c r="AX580" s="26" t="s">
        <v>82</v>
      </c>
      <c r="AY580" s="26" t="s">
        <v>82</v>
      </c>
      <c r="AZ580" s="26" t="s">
        <v>80</v>
      </c>
      <c r="BA580" s="26" t="s">
        <v>84</v>
      </c>
      <c r="BB580" s="26" t="s">
        <v>85</v>
      </c>
      <c r="BC580" s="26" t="str">
        <f t="shared" ref="BC580:BC643" si="191">IF($M580="SD","A",IF($M580="SMP","B",IF($M580="SMK","C",IF($M580="D1","C",IF($M580="D2","C",IF($M580="SMA","C",IF($M580="D3","D",IF($M580="D4","E",IF($M580="S1","F",IF($M580="S2","G",""))))))))))</f>
        <v>C</v>
      </c>
      <c r="BD580" s="26" t="str">
        <f t="shared" ref="BD580:BD643" ca="1" si="192">IFERROR(DATEDIF(E580,$BD$3,"Y")&amp;" Th,"&amp;DATEDIF(E580,$BD$3,"YM")&amp;" Bln,"&amp;DATEDIF(E580,$BD$3,"MD")&amp;" Hr","")</f>
        <v>52 Th,5 Bln,30 Hr</v>
      </c>
      <c r="BE580" s="29">
        <f t="shared" ref="BE580:BE643" ca="1" si="193">IFERROR(DATEDIF(E580,$BD$3,"Y"),"")</f>
        <v>52</v>
      </c>
      <c r="BF580" s="29">
        <f t="shared" ref="BF580:BF643" ca="1" si="194">IFERROR(DATEDIF(E580,$BD$3,"YM"),"")</f>
        <v>5</v>
      </c>
      <c r="BG580" s="29">
        <f t="shared" ref="BG580:BG643" ca="1" si="195">IFERROR(DATEDIF(E580,$BD$3,"MD"),"")</f>
        <v>30</v>
      </c>
      <c r="BH580" s="26" t="str">
        <f t="shared" ref="BH580:BH643" ca="1" si="196">IFERROR(DATEDIF(Q580,$BD$3,"Y")&amp;" Th,"&amp;DATEDIF(Q580,$BD$3,"YM")&amp;" Bln,"&amp;DATEDIF(Q580,$BD$3,"MD")&amp;" Hr","")</f>
        <v>4 Th,1 Bln,23 Hr</v>
      </c>
      <c r="BI580" s="24">
        <f t="shared" ref="BI580:BI643" ca="1" si="197">IFERROR(DATEDIF(Q580,$BD$3,"Y"),"")</f>
        <v>4</v>
      </c>
      <c r="BJ580" s="24">
        <f t="shared" ref="BJ580:BJ643" ca="1" si="198">IFERROR(DATEDIF(Q580,$BD$3,"YM"),"")</f>
        <v>1</v>
      </c>
      <c r="BK580" s="26" t="str">
        <f t="shared" ref="BK580:BK643" ca="1" si="199">IFERROR(DATEDIF(R580,$BD$3,"Y")&amp;" Th,"&amp;DATEDIF(R580,$BD$3,"YM")&amp;" Bln,"&amp;DATEDIF(R580,$BD$3,"MD")&amp;" Hr","")</f>
        <v>4 Th,1 Bln,23 Hr</v>
      </c>
      <c r="BL580" s="4" t="str">
        <f>VLOOKUP(C580,[1]dbase!$C$3:$AW$827,38,FALSE)</f>
        <v>-</v>
      </c>
    </row>
    <row r="581" spans="1:64" x14ac:dyDescent="0.25">
      <c r="A581" s="24">
        <f t="shared" si="180"/>
        <v>578</v>
      </c>
      <c r="B581" s="31" t="s">
        <v>2438</v>
      </c>
      <c r="C581" s="24">
        <v>825749</v>
      </c>
      <c r="D581" s="24" t="s">
        <v>166</v>
      </c>
      <c r="E581" s="26">
        <v>30144</v>
      </c>
      <c r="F581" s="24" t="s">
        <v>65</v>
      </c>
      <c r="G581" s="24" t="s">
        <v>66</v>
      </c>
      <c r="H581" s="24" t="s">
        <v>67</v>
      </c>
      <c r="I581" s="24" t="s">
        <v>2439</v>
      </c>
      <c r="J581" s="27" t="s">
        <v>2440</v>
      </c>
      <c r="K581" s="24" t="s">
        <v>2441</v>
      </c>
      <c r="L581" s="24"/>
      <c r="M581" s="24" t="s">
        <v>109</v>
      </c>
      <c r="N581" s="24" t="s">
        <v>610</v>
      </c>
      <c r="O581" s="24"/>
      <c r="P581" s="24">
        <v>2000</v>
      </c>
      <c r="Q581" s="26">
        <v>42932</v>
      </c>
      <c r="R581" s="26">
        <v>43055</v>
      </c>
      <c r="S581" s="26" t="s">
        <v>90</v>
      </c>
      <c r="T581" s="28" t="s">
        <v>2442</v>
      </c>
      <c r="U581" s="28" t="s">
        <v>2442</v>
      </c>
      <c r="V581" s="26">
        <v>44061</v>
      </c>
      <c r="W581" s="28" t="s">
        <v>650</v>
      </c>
      <c r="X581" s="28" t="s">
        <v>195</v>
      </c>
      <c r="Y581" s="26" t="s">
        <v>78</v>
      </c>
      <c r="Z581" s="29">
        <v>6</v>
      </c>
      <c r="AA581" s="34">
        <v>1</v>
      </c>
      <c r="AB581" s="26">
        <v>44424</v>
      </c>
      <c r="AC581" s="30">
        <v>4500000</v>
      </c>
      <c r="AD581" s="30">
        <v>500000</v>
      </c>
      <c r="AE581" s="30">
        <v>291100</v>
      </c>
      <c r="AF581" s="30">
        <v>152000</v>
      </c>
      <c r="AG581" s="30">
        <f t="shared" si="181"/>
        <v>443100</v>
      </c>
      <c r="AH581" s="30">
        <v>0</v>
      </c>
      <c r="AI581" s="30">
        <f t="shared" si="182"/>
        <v>5443100</v>
      </c>
      <c r="AJ581" s="30">
        <f t="shared" si="183"/>
        <v>2250000</v>
      </c>
      <c r="AK581" s="30">
        <f t="shared" si="184"/>
        <v>0</v>
      </c>
      <c r="AL581" s="30">
        <f t="shared" si="185"/>
        <v>0</v>
      </c>
      <c r="AM581" s="30">
        <f t="shared" si="186"/>
        <v>0</v>
      </c>
      <c r="AN581" s="30">
        <f t="shared" si="187"/>
        <v>0</v>
      </c>
      <c r="AO581" s="30">
        <f t="shared" si="188"/>
        <v>0</v>
      </c>
      <c r="AP581" s="30">
        <f t="shared" si="189"/>
        <v>2250000</v>
      </c>
      <c r="AQ581" s="30">
        <f t="shared" si="190"/>
        <v>2122100</v>
      </c>
      <c r="AR581" s="26" t="s">
        <v>79</v>
      </c>
      <c r="AS581" s="32" t="s">
        <v>114</v>
      </c>
      <c r="AT581" s="32" t="s">
        <v>156</v>
      </c>
      <c r="AU581" s="32">
        <v>44743</v>
      </c>
      <c r="AV581" s="26" t="s">
        <v>196</v>
      </c>
      <c r="AW581" s="26" t="s">
        <v>80</v>
      </c>
      <c r="AX581" s="26" t="s">
        <v>82</v>
      </c>
      <c r="AY581" s="26" t="s">
        <v>82</v>
      </c>
      <c r="AZ581" s="26" t="s">
        <v>125</v>
      </c>
      <c r="BA581" s="26" t="s">
        <v>84</v>
      </c>
      <c r="BB581" s="26" t="s">
        <v>85</v>
      </c>
      <c r="BC581" s="26" t="str">
        <f t="shared" si="191"/>
        <v>C</v>
      </c>
      <c r="BD581" s="26" t="str">
        <f t="shared" ca="1" si="192"/>
        <v>40 Th,4 Bln,12 Hr</v>
      </c>
      <c r="BE581" s="29">
        <f t="shared" ca="1" si="193"/>
        <v>40</v>
      </c>
      <c r="BF581" s="29">
        <f t="shared" ca="1" si="194"/>
        <v>4</v>
      </c>
      <c r="BG581" s="29">
        <f t="shared" ca="1" si="195"/>
        <v>12</v>
      </c>
      <c r="BH581" s="26" t="str">
        <f t="shared" ca="1" si="196"/>
        <v>5 Th,4 Bln,8 Hr</v>
      </c>
      <c r="BI581" s="24">
        <f t="shared" ca="1" si="197"/>
        <v>5</v>
      </c>
      <c r="BJ581" s="24">
        <f t="shared" ca="1" si="198"/>
        <v>4</v>
      </c>
      <c r="BK581" s="26" t="str">
        <f t="shared" ca="1" si="199"/>
        <v>5 Th,0 Bln,8 Hr</v>
      </c>
      <c r="BL581" s="4" t="str">
        <f>VLOOKUP(C581,[1]dbase!$C$3:$AW$827,38,FALSE)</f>
        <v>H</v>
      </c>
    </row>
    <row r="582" spans="1:64" x14ac:dyDescent="0.25">
      <c r="A582" s="24">
        <f t="shared" si="180"/>
        <v>579</v>
      </c>
      <c r="B582" s="33" t="s">
        <v>2443</v>
      </c>
      <c r="C582" s="24">
        <v>925691</v>
      </c>
      <c r="D582" s="24" t="s">
        <v>349</v>
      </c>
      <c r="E582" s="26">
        <v>33804</v>
      </c>
      <c r="F582" s="24" t="s">
        <v>65</v>
      </c>
      <c r="G582" s="24" t="s">
        <v>66</v>
      </c>
      <c r="H582" s="24" t="s">
        <v>67</v>
      </c>
      <c r="I582" s="24" t="s">
        <v>2444</v>
      </c>
      <c r="J582" s="27"/>
      <c r="K582" s="24"/>
      <c r="L582" s="24"/>
      <c r="M582" s="24" t="s">
        <v>70</v>
      </c>
      <c r="N582" s="24" t="s">
        <v>71</v>
      </c>
      <c r="O582" s="24" t="s">
        <v>235</v>
      </c>
      <c r="P582" s="24">
        <v>2016</v>
      </c>
      <c r="Q582" s="26">
        <v>42919</v>
      </c>
      <c r="R582" s="26">
        <v>43116</v>
      </c>
      <c r="S582" s="26" t="s">
        <v>90</v>
      </c>
      <c r="T582" s="28" t="s">
        <v>781</v>
      </c>
      <c r="U582" s="28" t="s">
        <v>781</v>
      </c>
      <c r="V582" s="26">
        <v>44760</v>
      </c>
      <c r="W582" s="28" t="s">
        <v>434</v>
      </c>
      <c r="X582" s="28" t="s">
        <v>113</v>
      </c>
      <c r="Y582" s="26" t="s">
        <v>78</v>
      </c>
      <c r="Z582" s="29">
        <v>5</v>
      </c>
      <c r="AA582" s="29">
        <v>4</v>
      </c>
      <c r="AB582" s="26">
        <v>44424</v>
      </c>
      <c r="AC582" s="30">
        <v>6900000</v>
      </c>
      <c r="AD582" s="30">
        <v>766667</v>
      </c>
      <c r="AE582" s="30">
        <v>442183.33333333302</v>
      </c>
      <c r="AF582" s="30">
        <v>653200</v>
      </c>
      <c r="AG582" s="30">
        <f t="shared" si="181"/>
        <v>1095383.333333333</v>
      </c>
      <c r="AH582" s="30">
        <v>0</v>
      </c>
      <c r="AI582" s="30">
        <f t="shared" si="182"/>
        <v>8762050.3333333321</v>
      </c>
      <c r="AJ582" s="30">
        <f t="shared" si="183"/>
        <v>5175000</v>
      </c>
      <c r="AK582" s="30">
        <f t="shared" si="184"/>
        <v>575000.25</v>
      </c>
      <c r="AL582" s="30">
        <f t="shared" si="185"/>
        <v>442183.33333333302</v>
      </c>
      <c r="AM582" s="30">
        <f t="shared" si="186"/>
        <v>653200</v>
      </c>
      <c r="AN582" s="30">
        <f t="shared" si="187"/>
        <v>1095383.333333333</v>
      </c>
      <c r="AO582" s="30">
        <f t="shared" si="188"/>
        <v>0</v>
      </c>
      <c r="AP582" s="30">
        <f t="shared" si="189"/>
        <v>6845383.583333333</v>
      </c>
      <c r="AQ582" s="30">
        <f t="shared" si="190"/>
        <v>0</v>
      </c>
      <c r="AR582" s="26" t="s">
        <v>79</v>
      </c>
      <c r="AS582" s="26" t="s">
        <v>80</v>
      </c>
      <c r="AT582" s="26"/>
      <c r="AU582" s="26" t="s">
        <v>80</v>
      </c>
      <c r="AV582" s="26" t="s">
        <v>116</v>
      </c>
      <c r="AW582" s="26" t="s">
        <v>95</v>
      </c>
      <c r="AX582" s="26" t="s">
        <v>83</v>
      </c>
      <c r="AY582" s="26" t="s">
        <v>83</v>
      </c>
      <c r="AZ582" s="26" t="s">
        <v>80</v>
      </c>
      <c r="BA582" s="26" t="s">
        <v>84</v>
      </c>
      <c r="BB582" s="26" t="s">
        <v>85</v>
      </c>
      <c r="BC582" s="26" t="str">
        <f t="shared" si="191"/>
        <v>F</v>
      </c>
      <c r="BD582" s="26" t="str">
        <f t="shared" ca="1" si="192"/>
        <v>30 Th,4 Bln,5 Hr</v>
      </c>
      <c r="BE582" s="29">
        <f t="shared" ca="1" si="193"/>
        <v>30</v>
      </c>
      <c r="BF582" s="29">
        <f t="shared" ca="1" si="194"/>
        <v>4</v>
      </c>
      <c r="BG582" s="29">
        <f t="shared" ca="1" si="195"/>
        <v>5</v>
      </c>
      <c r="BH582" s="26" t="str">
        <f t="shared" ca="1" si="196"/>
        <v>5 Th,4 Bln,21 Hr</v>
      </c>
      <c r="BI582" s="24">
        <f t="shared" ca="1" si="197"/>
        <v>5</v>
      </c>
      <c r="BJ582" s="24">
        <f t="shared" ca="1" si="198"/>
        <v>4</v>
      </c>
      <c r="BK582" s="26" t="str">
        <f t="shared" ca="1" si="199"/>
        <v>4 Th,10 Bln,8 Hr</v>
      </c>
      <c r="BL582" s="4" t="str">
        <f>VLOOKUP(C582,[1]dbase!$C$3:$AW$827,38,FALSE)</f>
        <v>-</v>
      </c>
    </row>
    <row r="583" spans="1:64" x14ac:dyDescent="0.25">
      <c r="A583" s="24">
        <f t="shared" si="180"/>
        <v>580</v>
      </c>
      <c r="B583" s="33" t="s">
        <v>2445</v>
      </c>
      <c r="C583" s="24">
        <v>935628</v>
      </c>
      <c r="D583" s="24" t="s">
        <v>354</v>
      </c>
      <c r="E583" s="26">
        <v>33999</v>
      </c>
      <c r="F583" s="24" t="s">
        <v>65</v>
      </c>
      <c r="G583" s="24" t="s">
        <v>66</v>
      </c>
      <c r="H583" s="24" t="s">
        <v>150</v>
      </c>
      <c r="I583" s="24" t="s">
        <v>2446</v>
      </c>
      <c r="J583" s="27"/>
      <c r="K583" s="24"/>
      <c r="L583" s="24"/>
      <c r="M583" s="24" t="s">
        <v>70</v>
      </c>
      <c r="N583" s="24" t="s">
        <v>234</v>
      </c>
      <c r="O583" s="24" t="s">
        <v>1161</v>
      </c>
      <c r="P583" s="24">
        <v>2015</v>
      </c>
      <c r="Q583" s="26">
        <v>42186</v>
      </c>
      <c r="R583" s="26">
        <v>42401</v>
      </c>
      <c r="S583" s="26" t="s">
        <v>90</v>
      </c>
      <c r="T583" s="28" t="s">
        <v>2447</v>
      </c>
      <c r="U583" s="28" t="s">
        <v>2447</v>
      </c>
      <c r="V583" s="26">
        <v>44562</v>
      </c>
      <c r="W583" s="28" t="s">
        <v>1315</v>
      </c>
      <c r="X583" s="28" t="s">
        <v>77</v>
      </c>
      <c r="Y583" s="26" t="s">
        <v>103</v>
      </c>
      <c r="Z583" s="29">
        <v>2</v>
      </c>
      <c r="AA583" s="29">
        <v>7</v>
      </c>
      <c r="AB583" s="26">
        <v>44562</v>
      </c>
      <c r="AC583" s="30">
        <v>9900000</v>
      </c>
      <c r="AD583" s="30">
        <v>1100000</v>
      </c>
      <c r="AE583" s="30">
        <v>0</v>
      </c>
      <c r="AF583" s="30">
        <v>0</v>
      </c>
      <c r="AG583" s="30">
        <f t="shared" si="181"/>
        <v>0</v>
      </c>
      <c r="AH583" s="30">
        <v>3246750</v>
      </c>
      <c r="AI583" s="30">
        <f t="shared" si="182"/>
        <v>14246750</v>
      </c>
      <c r="AJ583" s="30">
        <f t="shared" si="183"/>
        <v>7425000</v>
      </c>
      <c r="AK583" s="30">
        <f t="shared" si="184"/>
        <v>825000</v>
      </c>
      <c r="AL583" s="30">
        <f t="shared" si="185"/>
        <v>0</v>
      </c>
      <c r="AM583" s="30">
        <f t="shared" si="186"/>
        <v>0</v>
      </c>
      <c r="AN583" s="30">
        <f t="shared" si="187"/>
        <v>0</v>
      </c>
      <c r="AO583" s="30">
        <f t="shared" si="188"/>
        <v>1623375</v>
      </c>
      <c r="AP583" s="30">
        <f t="shared" si="189"/>
        <v>9873375</v>
      </c>
      <c r="AQ583" s="30">
        <f t="shared" si="190"/>
        <v>0</v>
      </c>
      <c r="AR583" s="26" t="s">
        <v>79</v>
      </c>
      <c r="AS583" s="26" t="s">
        <v>80</v>
      </c>
      <c r="AT583" s="26"/>
      <c r="AU583" s="26" t="s">
        <v>80</v>
      </c>
      <c r="AV583" s="26" t="s">
        <v>81</v>
      </c>
      <c r="AW583" s="26" t="s">
        <v>80</v>
      </c>
      <c r="AX583" s="26" t="s">
        <v>105</v>
      </c>
      <c r="AY583" s="26" t="s">
        <v>105</v>
      </c>
      <c r="AZ583" s="26" t="s">
        <v>80</v>
      </c>
      <c r="BA583" s="26" t="s">
        <v>84</v>
      </c>
      <c r="BB583" s="26" t="s">
        <v>106</v>
      </c>
      <c r="BC583" s="26" t="str">
        <f t="shared" si="191"/>
        <v>F</v>
      </c>
      <c r="BD583" s="26" t="str">
        <f t="shared" ca="1" si="192"/>
        <v>29 Th,9 Bln,25 Hr</v>
      </c>
      <c r="BE583" s="29">
        <f t="shared" ca="1" si="193"/>
        <v>29</v>
      </c>
      <c r="BF583" s="29">
        <f t="shared" ca="1" si="194"/>
        <v>9</v>
      </c>
      <c r="BG583" s="29">
        <f t="shared" ca="1" si="195"/>
        <v>25</v>
      </c>
      <c r="BH583" s="26" t="str">
        <f t="shared" ca="1" si="196"/>
        <v>7 Th,4 Bln,23 Hr</v>
      </c>
      <c r="BI583" s="24">
        <f t="shared" ca="1" si="197"/>
        <v>7</v>
      </c>
      <c r="BJ583" s="24">
        <f t="shared" ca="1" si="198"/>
        <v>4</v>
      </c>
      <c r="BK583" s="26" t="str">
        <f t="shared" ca="1" si="199"/>
        <v>6 Th,9 Bln,23 Hr</v>
      </c>
      <c r="BL583" s="4" t="str">
        <f>VLOOKUP(C583,[1]dbase!$C$3:$AW$827,38,FALSE)</f>
        <v>-</v>
      </c>
    </row>
    <row r="584" spans="1:64" x14ac:dyDescent="0.25">
      <c r="A584" s="24">
        <f t="shared" si="180"/>
        <v>581</v>
      </c>
      <c r="B584" s="31" t="s">
        <v>2448</v>
      </c>
      <c r="C584" s="24">
        <v>915727</v>
      </c>
      <c r="D584" s="24" t="s">
        <v>342</v>
      </c>
      <c r="E584" s="26">
        <v>33578</v>
      </c>
      <c r="F584" s="24" t="s">
        <v>65</v>
      </c>
      <c r="G584" s="24" t="s">
        <v>66</v>
      </c>
      <c r="H584" s="24" t="s">
        <v>228</v>
      </c>
      <c r="I584" s="24" t="s">
        <v>2449</v>
      </c>
      <c r="J584" s="27"/>
      <c r="K584" s="24"/>
      <c r="L584" s="24" t="s">
        <v>2450</v>
      </c>
      <c r="M584" s="24" t="s">
        <v>70</v>
      </c>
      <c r="N584" s="24" t="s">
        <v>224</v>
      </c>
      <c r="O584" s="24" t="s">
        <v>163</v>
      </c>
      <c r="P584" s="24">
        <v>2016</v>
      </c>
      <c r="Q584" s="26">
        <v>42888</v>
      </c>
      <c r="R584" s="26">
        <v>43116</v>
      </c>
      <c r="S584" s="26" t="s">
        <v>90</v>
      </c>
      <c r="T584" s="28" t="s">
        <v>552</v>
      </c>
      <c r="U584" s="28" t="s">
        <v>552</v>
      </c>
      <c r="V584" s="26">
        <v>44104</v>
      </c>
      <c r="W584" s="28" t="s">
        <v>294</v>
      </c>
      <c r="X584" s="28" t="s">
        <v>295</v>
      </c>
      <c r="Y584" s="26" t="s">
        <v>103</v>
      </c>
      <c r="Z584" s="29">
        <v>5</v>
      </c>
      <c r="AA584" s="29">
        <v>4</v>
      </c>
      <c r="AB584" s="26">
        <v>44424</v>
      </c>
      <c r="AC584" s="30">
        <v>6900000</v>
      </c>
      <c r="AD584" s="30">
        <v>766667</v>
      </c>
      <c r="AE584" s="30">
        <v>715183.33333333302</v>
      </c>
      <c r="AF584" s="30">
        <v>653200</v>
      </c>
      <c r="AG584" s="30">
        <f t="shared" si="181"/>
        <v>1368383.333333333</v>
      </c>
      <c r="AH584" s="30">
        <v>0</v>
      </c>
      <c r="AI584" s="30">
        <f t="shared" si="182"/>
        <v>9035050.3333333321</v>
      </c>
      <c r="AJ584" s="30">
        <f t="shared" si="183"/>
        <v>5175000</v>
      </c>
      <c r="AK584" s="30">
        <f t="shared" si="184"/>
        <v>575000.25</v>
      </c>
      <c r="AL584" s="30">
        <f t="shared" si="185"/>
        <v>715183.33333333302</v>
      </c>
      <c r="AM584" s="30">
        <f t="shared" si="186"/>
        <v>653200</v>
      </c>
      <c r="AN584" s="30">
        <f t="shared" si="187"/>
        <v>1368383.333333333</v>
      </c>
      <c r="AO584" s="30">
        <f t="shared" si="188"/>
        <v>0</v>
      </c>
      <c r="AP584" s="30">
        <f t="shared" si="189"/>
        <v>7118383.583333333</v>
      </c>
      <c r="AQ584" s="30">
        <f t="shared" si="190"/>
        <v>0</v>
      </c>
      <c r="AR584" s="26" t="s">
        <v>79</v>
      </c>
      <c r="AS584" s="26" t="s">
        <v>80</v>
      </c>
      <c r="AT584" s="26"/>
      <c r="AU584" s="26" t="s">
        <v>80</v>
      </c>
      <c r="AV584" s="26" t="s">
        <v>296</v>
      </c>
      <c r="AW584" s="26" t="s">
        <v>80</v>
      </c>
      <c r="AX584" s="26" t="s">
        <v>105</v>
      </c>
      <c r="AY584" s="26" t="s">
        <v>105</v>
      </c>
      <c r="AZ584" s="26" t="s">
        <v>80</v>
      </c>
      <c r="BA584" s="26" t="s">
        <v>84</v>
      </c>
      <c r="BB584" s="26" t="s">
        <v>85</v>
      </c>
      <c r="BC584" s="26" t="str">
        <f t="shared" si="191"/>
        <v>F</v>
      </c>
      <c r="BD584" s="26" t="str">
        <f t="shared" ca="1" si="192"/>
        <v>30 Th,11 Bln,18 Hr</v>
      </c>
      <c r="BE584" s="29">
        <f t="shared" ca="1" si="193"/>
        <v>30</v>
      </c>
      <c r="BF584" s="29">
        <f t="shared" ca="1" si="194"/>
        <v>11</v>
      </c>
      <c r="BG584" s="29">
        <f t="shared" ca="1" si="195"/>
        <v>18</v>
      </c>
      <c r="BH584" s="26" t="str">
        <f t="shared" ca="1" si="196"/>
        <v>5 Th,5 Bln,22 Hr</v>
      </c>
      <c r="BI584" s="24">
        <f t="shared" ca="1" si="197"/>
        <v>5</v>
      </c>
      <c r="BJ584" s="24">
        <f t="shared" ca="1" si="198"/>
        <v>5</v>
      </c>
      <c r="BK584" s="26" t="str">
        <f t="shared" ca="1" si="199"/>
        <v>4 Th,10 Bln,8 Hr</v>
      </c>
      <c r="BL584" s="4" t="str">
        <f>VLOOKUP(C584,[1]dbase!$C$3:$AW$827,38,FALSE)</f>
        <v>-</v>
      </c>
    </row>
    <row r="585" spans="1:64" x14ac:dyDescent="0.25">
      <c r="A585" s="24">
        <f t="shared" si="180"/>
        <v>582</v>
      </c>
      <c r="B585" s="33" t="s">
        <v>2451</v>
      </c>
      <c r="C585" s="24">
        <v>935835</v>
      </c>
      <c r="D585" s="24" t="s">
        <v>472</v>
      </c>
      <c r="E585" s="26">
        <v>34063</v>
      </c>
      <c r="F585" s="24" t="s">
        <v>65</v>
      </c>
      <c r="G585" s="24" t="s">
        <v>66</v>
      </c>
      <c r="H585" s="24" t="s">
        <v>67</v>
      </c>
      <c r="I585" s="24" t="s">
        <v>2452</v>
      </c>
      <c r="J585" s="27" t="s">
        <v>2453</v>
      </c>
      <c r="K585" s="24"/>
      <c r="L585" s="24" t="s">
        <v>2454</v>
      </c>
      <c r="M585" s="24" t="s">
        <v>70</v>
      </c>
      <c r="N585" s="24" t="s">
        <v>463</v>
      </c>
      <c r="O585" s="24" t="s">
        <v>1161</v>
      </c>
      <c r="P585" s="24">
        <v>2015</v>
      </c>
      <c r="Q585" s="26">
        <v>43313</v>
      </c>
      <c r="R585" s="26">
        <v>43525</v>
      </c>
      <c r="S585" s="26" t="s">
        <v>213</v>
      </c>
      <c r="T585" s="28" t="s">
        <v>2455</v>
      </c>
      <c r="U585" s="28" t="s">
        <v>2456</v>
      </c>
      <c r="V585" s="26">
        <v>44743</v>
      </c>
      <c r="W585" s="28" t="s">
        <v>2457</v>
      </c>
      <c r="X585" s="28" t="s">
        <v>482</v>
      </c>
      <c r="Y585" s="26" t="s">
        <v>103</v>
      </c>
      <c r="Z585" s="29">
        <v>3</v>
      </c>
      <c r="AA585" s="29">
        <v>4</v>
      </c>
      <c r="AB585" s="26">
        <v>44424</v>
      </c>
      <c r="AC585" s="30">
        <v>6900000</v>
      </c>
      <c r="AD585" s="30">
        <v>766667</v>
      </c>
      <c r="AE585" s="30">
        <v>169183.33333333302</v>
      </c>
      <c r="AF585" s="30">
        <v>0</v>
      </c>
      <c r="AG585" s="30">
        <f t="shared" si="181"/>
        <v>169183.33333333302</v>
      </c>
      <c r="AH585" s="30">
        <v>2175822.0000000005</v>
      </c>
      <c r="AI585" s="30">
        <f t="shared" si="182"/>
        <v>10011672.333333334</v>
      </c>
      <c r="AJ585" s="30">
        <f t="shared" si="183"/>
        <v>5175000</v>
      </c>
      <c r="AK585" s="30">
        <f t="shared" si="184"/>
        <v>575000.25</v>
      </c>
      <c r="AL585" s="30">
        <f t="shared" si="185"/>
        <v>169183.33333333302</v>
      </c>
      <c r="AM585" s="30">
        <f t="shared" si="186"/>
        <v>0</v>
      </c>
      <c r="AN585" s="30">
        <f t="shared" si="187"/>
        <v>169183.33333333302</v>
      </c>
      <c r="AO585" s="30">
        <f t="shared" si="188"/>
        <v>1087911.0000000002</v>
      </c>
      <c r="AP585" s="30">
        <f t="shared" si="189"/>
        <v>7007094.583333333</v>
      </c>
      <c r="AQ585" s="30">
        <f t="shared" si="190"/>
        <v>0</v>
      </c>
      <c r="AR585" s="26" t="s">
        <v>79</v>
      </c>
      <c r="AS585" s="26" t="s">
        <v>80</v>
      </c>
      <c r="AT585" s="26"/>
      <c r="AU585" s="26" t="s">
        <v>80</v>
      </c>
      <c r="AV585" s="26" t="s">
        <v>483</v>
      </c>
      <c r="AW585" s="26" t="s">
        <v>80</v>
      </c>
      <c r="AX585" s="26" t="s">
        <v>105</v>
      </c>
      <c r="AY585" s="26" t="s">
        <v>105</v>
      </c>
      <c r="AZ585" s="26" t="s">
        <v>80</v>
      </c>
      <c r="BA585" s="26" t="s">
        <v>84</v>
      </c>
      <c r="BB585" s="26" t="s">
        <v>106</v>
      </c>
      <c r="BC585" s="26" t="str">
        <f t="shared" si="191"/>
        <v>F</v>
      </c>
      <c r="BD585" s="26" t="str">
        <f t="shared" ca="1" si="192"/>
        <v>29 Th,7 Bln,20 Hr</v>
      </c>
      <c r="BE585" s="29">
        <f t="shared" ca="1" si="193"/>
        <v>29</v>
      </c>
      <c r="BF585" s="29">
        <f t="shared" ca="1" si="194"/>
        <v>7</v>
      </c>
      <c r="BG585" s="29">
        <f t="shared" ca="1" si="195"/>
        <v>20</v>
      </c>
      <c r="BH585" s="26" t="str">
        <f t="shared" ca="1" si="196"/>
        <v>4 Th,3 Bln,23 Hr</v>
      </c>
      <c r="BI585" s="24">
        <f t="shared" ca="1" si="197"/>
        <v>4</v>
      </c>
      <c r="BJ585" s="24">
        <f t="shared" ca="1" si="198"/>
        <v>3</v>
      </c>
      <c r="BK585" s="26" t="str">
        <f t="shared" ca="1" si="199"/>
        <v>3 Th,8 Bln,23 Hr</v>
      </c>
      <c r="BL585" s="4" t="str">
        <f>VLOOKUP(C585,[1]dbase!$C$3:$AW$827,38,FALSE)</f>
        <v>-</v>
      </c>
    </row>
    <row r="586" spans="1:64" x14ac:dyDescent="0.25">
      <c r="A586" s="24">
        <f t="shared" si="180"/>
        <v>583</v>
      </c>
      <c r="B586" s="31" t="s">
        <v>2458</v>
      </c>
      <c r="C586" s="24">
        <v>755548</v>
      </c>
      <c r="D586" s="24" t="s">
        <v>239</v>
      </c>
      <c r="E586" s="26">
        <v>27739</v>
      </c>
      <c r="F586" s="24" t="s">
        <v>65</v>
      </c>
      <c r="G586" s="24" t="s">
        <v>66</v>
      </c>
      <c r="H586" s="24" t="s">
        <v>88</v>
      </c>
      <c r="I586" s="24" t="s">
        <v>2459</v>
      </c>
      <c r="J586" s="27" t="s">
        <v>2460</v>
      </c>
      <c r="K586" s="24" t="s">
        <v>2461</v>
      </c>
      <c r="L586" s="24"/>
      <c r="M586" s="24" t="s">
        <v>109</v>
      </c>
      <c r="N586" s="24" t="s">
        <v>489</v>
      </c>
      <c r="O586" s="24"/>
      <c r="P586" s="24" t="s">
        <v>2462</v>
      </c>
      <c r="Q586" s="26">
        <v>41671</v>
      </c>
      <c r="R586" s="26">
        <v>41989</v>
      </c>
      <c r="S586" s="26" t="s">
        <v>90</v>
      </c>
      <c r="T586" s="28" t="s">
        <v>2463</v>
      </c>
      <c r="U586" s="28" t="s">
        <v>2463</v>
      </c>
      <c r="V586" s="26" t="s">
        <v>80</v>
      </c>
      <c r="W586" s="28" t="s">
        <v>613</v>
      </c>
      <c r="X586" s="28" t="s">
        <v>123</v>
      </c>
      <c r="Y586" s="26" t="s">
        <v>78</v>
      </c>
      <c r="Z586" s="29">
        <v>6</v>
      </c>
      <c r="AA586" s="29">
        <v>1</v>
      </c>
      <c r="AB586" s="26">
        <v>44424</v>
      </c>
      <c r="AC586" s="30">
        <v>4500000</v>
      </c>
      <c r="AD586" s="30">
        <v>500000</v>
      </c>
      <c r="AE586" s="30">
        <v>699100</v>
      </c>
      <c r="AF586" s="30">
        <v>152000</v>
      </c>
      <c r="AG586" s="30">
        <f t="shared" si="181"/>
        <v>851100</v>
      </c>
      <c r="AH586" s="30">
        <v>0</v>
      </c>
      <c r="AI586" s="30">
        <f t="shared" si="182"/>
        <v>5851100</v>
      </c>
      <c r="AJ586" s="30">
        <f t="shared" si="183"/>
        <v>3375000</v>
      </c>
      <c r="AK586" s="30">
        <f t="shared" si="184"/>
        <v>375000</v>
      </c>
      <c r="AL586" s="30">
        <f t="shared" si="185"/>
        <v>699100</v>
      </c>
      <c r="AM586" s="30">
        <f t="shared" si="186"/>
        <v>152000</v>
      </c>
      <c r="AN586" s="30">
        <f t="shared" si="187"/>
        <v>851100</v>
      </c>
      <c r="AO586" s="30">
        <f t="shared" si="188"/>
        <v>0</v>
      </c>
      <c r="AP586" s="30">
        <f t="shared" si="189"/>
        <v>4601100</v>
      </c>
      <c r="AQ586" s="30">
        <f t="shared" si="190"/>
        <v>0</v>
      </c>
      <c r="AR586" s="26" t="s">
        <v>79</v>
      </c>
      <c r="AS586" s="26" t="s">
        <v>80</v>
      </c>
      <c r="AT586" s="26"/>
      <c r="AU586" s="26" t="s">
        <v>80</v>
      </c>
      <c r="AV586" s="26" t="s">
        <v>124</v>
      </c>
      <c r="AW586" s="26" t="s">
        <v>80</v>
      </c>
      <c r="AX586" s="26" t="s">
        <v>82</v>
      </c>
      <c r="AY586" s="26" t="s">
        <v>82</v>
      </c>
      <c r="AZ586" s="26" t="s">
        <v>125</v>
      </c>
      <c r="BA586" s="26" t="s">
        <v>84</v>
      </c>
      <c r="BB586" s="26" t="s">
        <v>85</v>
      </c>
      <c r="BC586" s="26" t="str">
        <f t="shared" si="191"/>
        <v>C</v>
      </c>
      <c r="BD586" s="26" t="str">
        <f t="shared" ca="1" si="192"/>
        <v>46 Th,11 Bln,13 Hr</v>
      </c>
      <c r="BE586" s="29">
        <f t="shared" ca="1" si="193"/>
        <v>46</v>
      </c>
      <c r="BF586" s="29">
        <f t="shared" ca="1" si="194"/>
        <v>11</v>
      </c>
      <c r="BG586" s="29">
        <f t="shared" ca="1" si="195"/>
        <v>13</v>
      </c>
      <c r="BH586" s="26" t="str">
        <f t="shared" ca="1" si="196"/>
        <v>8 Th,9 Bln,23 Hr</v>
      </c>
      <c r="BI586" s="24">
        <f t="shared" ca="1" si="197"/>
        <v>8</v>
      </c>
      <c r="BJ586" s="24">
        <f t="shared" ca="1" si="198"/>
        <v>9</v>
      </c>
      <c r="BK586" s="26" t="str">
        <f t="shared" ca="1" si="199"/>
        <v>7 Th,11 Bln,8 Hr</v>
      </c>
      <c r="BL586" s="4" t="str">
        <f>VLOOKUP(C586,[1]dbase!$C$3:$AW$827,38,FALSE)</f>
        <v>-</v>
      </c>
    </row>
    <row r="587" spans="1:64" x14ac:dyDescent="0.25">
      <c r="A587" s="24">
        <f t="shared" si="180"/>
        <v>584</v>
      </c>
      <c r="B587" s="31" t="s">
        <v>2464</v>
      </c>
      <c r="C587" s="24">
        <v>665116</v>
      </c>
      <c r="D587" s="24" t="s">
        <v>199</v>
      </c>
      <c r="E587" s="26">
        <v>24234</v>
      </c>
      <c r="F587" s="24" t="s">
        <v>65</v>
      </c>
      <c r="G587" s="24" t="s">
        <v>66</v>
      </c>
      <c r="H587" s="24" t="s">
        <v>88</v>
      </c>
      <c r="I587" s="24" t="s">
        <v>2465</v>
      </c>
      <c r="J587" s="27"/>
      <c r="K587" s="24"/>
      <c r="L587" s="24"/>
      <c r="M587" s="24" t="s">
        <v>2466</v>
      </c>
      <c r="N587" s="24" t="s">
        <v>2467</v>
      </c>
      <c r="O587" s="24"/>
      <c r="P587" s="24" t="s">
        <v>2468</v>
      </c>
      <c r="Q587" s="26">
        <v>33451</v>
      </c>
      <c r="R587" s="26">
        <v>33817</v>
      </c>
      <c r="S587" s="26" t="s">
        <v>90</v>
      </c>
      <c r="T587" s="28" t="s">
        <v>2469</v>
      </c>
      <c r="U587" s="28" t="s">
        <v>2469</v>
      </c>
      <c r="V587" s="26" t="s">
        <v>80</v>
      </c>
      <c r="W587" s="28" t="s">
        <v>1002</v>
      </c>
      <c r="X587" s="28" t="s">
        <v>140</v>
      </c>
      <c r="Y587" s="26" t="s">
        <v>78</v>
      </c>
      <c r="Z587" s="29">
        <v>6</v>
      </c>
      <c r="AA587" s="29">
        <v>3</v>
      </c>
      <c r="AB587" s="26">
        <v>44424</v>
      </c>
      <c r="AC587" s="30">
        <v>5900000</v>
      </c>
      <c r="AD587" s="30">
        <v>655556</v>
      </c>
      <c r="AE587" s="30">
        <v>298394.44444444403</v>
      </c>
      <c r="AF587" s="30">
        <v>152000</v>
      </c>
      <c r="AG587" s="30">
        <f t="shared" si="181"/>
        <v>450394.44444444403</v>
      </c>
      <c r="AH587" s="30">
        <v>0</v>
      </c>
      <c r="AI587" s="30">
        <f t="shared" si="182"/>
        <v>7005950.444444444</v>
      </c>
      <c r="AJ587" s="30">
        <f t="shared" si="183"/>
        <v>2950000</v>
      </c>
      <c r="AK587" s="30">
        <f t="shared" si="184"/>
        <v>0</v>
      </c>
      <c r="AL587" s="30">
        <f t="shared" si="185"/>
        <v>0</v>
      </c>
      <c r="AM587" s="30">
        <f t="shared" si="186"/>
        <v>0</v>
      </c>
      <c r="AN587" s="30">
        <f t="shared" si="187"/>
        <v>0</v>
      </c>
      <c r="AO587" s="30">
        <f t="shared" si="188"/>
        <v>0</v>
      </c>
      <c r="AP587" s="30">
        <f t="shared" si="189"/>
        <v>2950000</v>
      </c>
      <c r="AQ587" s="30">
        <f t="shared" si="190"/>
        <v>1422100</v>
      </c>
      <c r="AR587" s="26" t="s">
        <v>208</v>
      </c>
      <c r="AS587" s="26" t="s">
        <v>114</v>
      </c>
      <c r="AT587" s="26"/>
      <c r="AU587" s="26">
        <v>44688</v>
      </c>
      <c r="AV587" s="26" t="s">
        <v>141</v>
      </c>
      <c r="AW587" s="26" t="s">
        <v>80</v>
      </c>
      <c r="AX587" s="26" t="s">
        <v>82</v>
      </c>
      <c r="AY587" s="26" t="s">
        <v>82</v>
      </c>
      <c r="AZ587" s="26" t="s">
        <v>80</v>
      </c>
      <c r="BA587" s="26" t="s">
        <v>84</v>
      </c>
      <c r="BB587" s="26" t="s">
        <v>106</v>
      </c>
      <c r="BC587" s="26" t="str">
        <f t="shared" si="191"/>
        <v>A</v>
      </c>
      <c r="BD587" s="26" t="str">
        <f t="shared" ca="1" si="192"/>
        <v>56 Th,6 Bln,17 Hr</v>
      </c>
      <c r="BE587" s="29">
        <f t="shared" ca="1" si="193"/>
        <v>56</v>
      </c>
      <c r="BF587" s="29">
        <f t="shared" ca="1" si="194"/>
        <v>6</v>
      </c>
      <c r="BG587" s="29">
        <f t="shared" ca="1" si="195"/>
        <v>17</v>
      </c>
      <c r="BH587" s="26" t="str">
        <f t="shared" ca="1" si="196"/>
        <v>31 Th,3 Bln,23 Hr</v>
      </c>
      <c r="BI587" s="24">
        <f t="shared" ca="1" si="197"/>
        <v>31</v>
      </c>
      <c r="BJ587" s="24">
        <f t="shared" ca="1" si="198"/>
        <v>3</v>
      </c>
      <c r="BK587" s="26" t="str">
        <f t="shared" ca="1" si="199"/>
        <v>30 Th,3 Bln,23 Hr</v>
      </c>
      <c r="BL587" s="4" t="str">
        <f>VLOOKUP(C587,[1]dbase!$C$3:$AW$827,38,FALSE)</f>
        <v>H</v>
      </c>
    </row>
    <row r="588" spans="1:64" x14ac:dyDescent="0.25">
      <c r="A588" s="24">
        <f t="shared" si="180"/>
        <v>585</v>
      </c>
      <c r="B588" s="31" t="s">
        <v>2470</v>
      </c>
      <c r="C588" s="24">
        <v>935838</v>
      </c>
      <c r="D588" s="24" t="s">
        <v>166</v>
      </c>
      <c r="E588" s="26">
        <v>34008</v>
      </c>
      <c r="F588" s="24" t="s">
        <v>65</v>
      </c>
      <c r="G588" s="24" t="s">
        <v>66</v>
      </c>
      <c r="H588" s="24" t="s">
        <v>228</v>
      </c>
      <c r="I588" s="24" t="s">
        <v>2471</v>
      </c>
      <c r="J588" s="27" t="s">
        <v>2472</v>
      </c>
      <c r="K588" s="24"/>
      <c r="L588" s="24"/>
      <c r="M588" s="24" t="s">
        <v>307</v>
      </c>
      <c r="N588" s="24" t="s">
        <v>1327</v>
      </c>
      <c r="O588" s="24" t="s">
        <v>412</v>
      </c>
      <c r="P588" s="24">
        <v>2016</v>
      </c>
      <c r="Q588" s="26">
        <v>43313</v>
      </c>
      <c r="R588" s="26">
        <v>43525</v>
      </c>
      <c r="S588" s="26" t="s">
        <v>90</v>
      </c>
      <c r="T588" s="28" t="s">
        <v>1872</v>
      </c>
      <c r="U588" s="28" t="s">
        <v>1872</v>
      </c>
      <c r="V588" s="26">
        <v>44116</v>
      </c>
      <c r="W588" s="28" t="s">
        <v>374</v>
      </c>
      <c r="X588" s="28" t="s">
        <v>113</v>
      </c>
      <c r="Y588" s="26" t="s">
        <v>103</v>
      </c>
      <c r="Z588" s="29">
        <v>5</v>
      </c>
      <c r="AA588" s="29">
        <v>4</v>
      </c>
      <c r="AB588" s="26">
        <v>44424</v>
      </c>
      <c r="AC588" s="30">
        <v>6900000</v>
      </c>
      <c r="AD588" s="30">
        <v>766667</v>
      </c>
      <c r="AE588" s="30">
        <v>-103816.66666666698</v>
      </c>
      <c r="AF588" s="30">
        <v>616400</v>
      </c>
      <c r="AG588" s="30">
        <f t="shared" si="181"/>
        <v>512583.33333333302</v>
      </c>
      <c r="AH588" s="30">
        <v>0</v>
      </c>
      <c r="AI588" s="30">
        <f t="shared" si="182"/>
        <v>8179250.333333333</v>
      </c>
      <c r="AJ588" s="30">
        <f t="shared" si="183"/>
        <v>5175000</v>
      </c>
      <c r="AK588" s="30">
        <f t="shared" si="184"/>
        <v>575000.25</v>
      </c>
      <c r="AL588" s="30">
        <f t="shared" si="185"/>
        <v>-103816.66666666698</v>
      </c>
      <c r="AM588" s="30">
        <f t="shared" si="186"/>
        <v>616400</v>
      </c>
      <c r="AN588" s="30">
        <f t="shared" si="187"/>
        <v>512583.33333333302</v>
      </c>
      <c r="AO588" s="30">
        <f t="shared" si="188"/>
        <v>0</v>
      </c>
      <c r="AP588" s="30">
        <f t="shared" si="189"/>
        <v>6262583.583333333</v>
      </c>
      <c r="AQ588" s="30">
        <f t="shared" si="190"/>
        <v>0</v>
      </c>
      <c r="AR588" s="26" t="s">
        <v>79</v>
      </c>
      <c r="AS588" s="26" t="s">
        <v>80</v>
      </c>
      <c r="AT588" s="26"/>
      <c r="AU588" s="26" t="s">
        <v>80</v>
      </c>
      <c r="AV588" s="26" t="s">
        <v>116</v>
      </c>
      <c r="AW588" s="26" t="s">
        <v>375</v>
      </c>
      <c r="AX588" s="26" t="s">
        <v>105</v>
      </c>
      <c r="AY588" s="26" t="s">
        <v>83</v>
      </c>
      <c r="AZ588" s="26" t="s">
        <v>80</v>
      </c>
      <c r="BA588" s="26" t="s">
        <v>84</v>
      </c>
      <c r="BB588" s="26" t="s">
        <v>85</v>
      </c>
      <c r="BC588" s="26" t="str">
        <f t="shared" si="191"/>
        <v>E</v>
      </c>
      <c r="BD588" s="26" t="str">
        <f t="shared" ca="1" si="192"/>
        <v>29 Th,9 Bln,16 Hr</v>
      </c>
      <c r="BE588" s="29">
        <f t="shared" ca="1" si="193"/>
        <v>29</v>
      </c>
      <c r="BF588" s="29">
        <f t="shared" ca="1" si="194"/>
        <v>9</v>
      </c>
      <c r="BG588" s="29">
        <f t="shared" ca="1" si="195"/>
        <v>16</v>
      </c>
      <c r="BH588" s="26" t="str">
        <f t="shared" ca="1" si="196"/>
        <v>4 Th,3 Bln,23 Hr</v>
      </c>
      <c r="BI588" s="24">
        <f t="shared" ca="1" si="197"/>
        <v>4</v>
      </c>
      <c r="BJ588" s="24">
        <f t="shared" ca="1" si="198"/>
        <v>3</v>
      </c>
      <c r="BK588" s="26" t="str">
        <f t="shared" ca="1" si="199"/>
        <v>3 Th,8 Bln,23 Hr</v>
      </c>
      <c r="BL588" s="4" t="str">
        <f>VLOOKUP(C588,[1]dbase!$C$3:$AW$827,38,FALSE)</f>
        <v>-</v>
      </c>
    </row>
    <row r="589" spans="1:64" x14ac:dyDescent="0.25">
      <c r="A589" s="24">
        <f t="shared" si="180"/>
        <v>586</v>
      </c>
      <c r="B589" s="31" t="s">
        <v>2473</v>
      </c>
      <c r="C589" s="24">
        <v>694598</v>
      </c>
      <c r="D589" s="24" t="s">
        <v>87</v>
      </c>
      <c r="E589" s="26">
        <v>25323</v>
      </c>
      <c r="F589" s="24" t="s">
        <v>65</v>
      </c>
      <c r="G589" s="24" t="s">
        <v>66</v>
      </c>
      <c r="H589" s="24" t="s">
        <v>133</v>
      </c>
      <c r="I589" s="24" t="s">
        <v>2474</v>
      </c>
      <c r="J589" s="27"/>
      <c r="K589" s="24"/>
      <c r="L589" s="24"/>
      <c r="M589" s="24" t="s">
        <v>109</v>
      </c>
      <c r="N589" s="24" t="s">
        <v>489</v>
      </c>
      <c r="O589" s="24"/>
      <c r="P589" s="24">
        <v>1988</v>
      </c>
      <c r="Q589" s="26">
        <v>32412</v>
      </c>
      <c r="R589" s="26">
        <v>33147</v>
      </c>
      <c r="S589" s="26" t="s">
        <v>90</v>
      </c>
      <c r="T589" s="28" t="s">
        <v>2027</v>
      </c>
      <c r="U589" s="28" t="s">
        <v>2027</v>
      </c>
      <c r="V589" s="26" t="s">
        <v>80</v>
      </c>
      <c r="W589" s="28" t="s">
        <v>145</v>
      </c>
      <c r="X589" s="28" t="s">
        <v>146</v>
      </c>
      <c r="Y589" s="26" t="s">
        <v>78</v>
      </c>
      <c r="Z589" s="29">
        <v>6</v>
      </c>
      <c r="AA589" s="29">
        <v>3</v>
      </c>
      <c r="AB589" s="26">
        <v>44424</v>
      </c>
      <c r="AC589" s="30">
        <v>5900000</v>
      </c>
      <c r="AD589" s="30">
        <v>655556</v>
      </c>
      <c r="AE589" s="30">
        <v>298394.44444444403</v>
      </c>
      <c r="AF589" s="30">
        <v>152000</v>
      </c>
      <c r="AG589" s="30">
        <f t="shared" si="181"/>
        <v>450394.44444444403</v>
      </c>
      <c r="AH589" s="30">
        <v>0</v>
      </c>
      <c r="AI589" s="30">
        <f t="shared" si="182"/>
        <v>7005950.444444444</v>
      </c>
      <c r="AJ589" s="30">
        <f t="shared" si="183"/>
        <v>4425000</v>
      </c>
      <c r="AK589" s="30">
        <f t="shared" si="184"/>
        <v>491667</v>
      </c>
      <c r="AL589" s="30">
        <f t="shared" si="185"/>
        <v>298394.44444444403</v>
      </c>
      <c r="AM589" s="30">
        <f t="shared" si="186"/>
        <v>152000</v>
      </c>
      <c r="AN589" s="30">
        <f t="shared" si="187"/>
        <v>450394.44444444403</v>
      </c>
      <c r="AO589" s="30">
        <f t="shared" si="188"/>
        <v>0</v>
      </c>
      <c r="AP589" s="30">
        <f t="shared" si="189"/>
        <v>5367061.444444444</v>
      </c>
      <c r="AQ589" s="30">
        <f t="shared" si="190"/>
        <v>0</v>
      </c>
      <c r="AR589" s="26" t="s">
        <v>79</v>
      </c>
      <c r="AS589" s="26" t="s">
        <v>80</v>
      </c>
      <c r="AT589" s="26"/>
      <c r="AU589" s="26" t="s">
        <v>80</v>
      </c>
      <c r="AV589" s="26" t="s">
        <v>147</v>
      </c>
      <c r="AW589" s="26" t="s">
        <v>80</v>
      </c>
      <c r="AX589" s="26" t="s">
        <v>82</v>
      </c>
      <c r="AY589" s="26" t="s">
        <v>82</v>
      </c>
      <c r="AZ589" s="26" t="s">
        <v>80</v>
      </c>
      <c r="BA589" s="26" t="s">
        <v>84</v>
      </c>
      <c r="BB589" s="26" t="s">
        <v>85</v>
      </c>
      <c r="BC589" s="26" t="str">
        <f t="shared" si="191"/>
        <v>C</v>
      </c>
      <c r="BD589" s="26" t="str">
        <f t="shared" ca="1" si="192"/>
        <v>53 Th,6 Bln,25 Hr</v>
      </c>
      <c r="BE589" s="29">
        <f t="shared" ca="1" si="193"/>
        <v>53</v>
      </c>
      <c r="BF589" s="29">
        <f t="shared" ca="1" si="194"/>
        <v>6</v>
      </c>
      <c r="BG589" s="29">
        <f t="shared" ca="1" si="195"/>
        <v>25</v>
      </c>
      <c r="BH589" s="26" t="str">
        <f t="shared" ca="1" si="196"/>
        <v>34 Th,1 Bln,29 Hr</v>
      </c>
      <c r="BI589" s="24">
        <f t="shared" ca="1" si="197"/>
        <v>34</v>
      </c>
      <c r="BJ589" s="24">
        <f t="shared" ca="1" si="198"/>
        <v>1</v>
      </c>
      <c r="BK589" s="26" t="str">
        <f t="shared" ca="1" si="199"/>
        <v>32 Th,1 Bln,23 Hr</v>
      </c>
      <c r="BL589" s="4" t="str">
        <f>VLOOKUP(C589,[1]dbase!$C$3:$AW$827,38,FALSE)</f>
        <v>-</v>
      </c>
    </row>
    <row r="590" spans="1:64" x14ac:dyDescent="0.25">
      <c r="A590" s="24">
        <f t="shared" si="180"/>
        <v>587</v>
      </c>
      <c r="B590" s="31" t="s">
        <v>2475</v>
      </c>
      <c r="C590" s="24">
        <v>664694</v>
      </c>
      <c r="D590" s="24" t="s">
        <v>166</v>
      </c>
      <c r="E590" s="26">
        <v>24152</v>
      </c>
      <c r="F590" s="24" t="s">
        <v>65</v>
      </c>
      <c r="G590" s="24" t="s">
        <v>66</v>
      </c>
      <c r="H590" s="24" t="s">
        <v>961</v>
      </c>
      <c r="I590" s="24" t="s">
        <v>2476</v>
      </c>
      <c r="J590" s="27" t="s">
        <v>2477</v>
      </c>
      <c r="K590" s="24"/>
      <c r="L590" s="24"/>
      <c r="M590" s="24" t="s">
        <v>109</v>
      </c>
      <c r="N590" s="24" t="s">
        <v>120</v>
      </c>
      <c r="O590" s="24"/>
      <c r="P590" s="24">
        <v>1987</v>
      </c>
      <c r="Q590" s="26">
        <v>32827</v>
      </c>
      <c r="R590" s="26">
        <v>33192</v>
      </c>
      <c r="S590" s="26" t="s">
        <v>90</v>
      </c>
      <c r="T590" s="28" t="s">
        <v>2478</v>
      </c>
      <c r="U590" s="28" t="s">
        <v>2478</v>
      </c>
      <c r="V590" s="26" t="s">
        <v>80</v>
      </c>
      <c r="W590" s="28" t="s">
        <v>187</v>
      </c>
      <c r="X590" s="28" t="s">
        <v>113</v>
      </c>
      <c r="Y590" s="26" t="s">
        <v>78</v>
      </c>
      <c r="Z590" s="29">
        <v>6</v>
      </c>
      <c r="AA590" s="29">
        <v>3</v>
      </c>
      <c r="AB590" s="26">
        <v>44424</v>
      </c>
      <c r="AC590" s="30">
        <v>5900000</v>
      </c>
      <c r="AD590" s="30">
        <v>655556</v>
      </c>
      <c r="AE590" s="30">
        <v>298394.44444444403</v>
      </c>
      <c r="AF590" s="30">
        <v>152000</v>
      </c>
      <c r="AG590" s="30">
        <f t="shared" si="181"/>
        <v>450394.44444444403</v>
      </c>
      <c r="AH590" s="30">
        <v>0</v>
      </c>
      <c r="AI590" s="30">
        <f t="shared" si="182"/>
        <v>7005950.444444444</v>
      </c>
      <c r="AJ590" s="30">
        <f t="shared" si="183"/>
        <v>2950000</v>
      </c>
      <c r="AK590" s="30">
        <f t="shared" si="184"/>
        <v>0</v>
      </c>
      <c r="AL590" s="30">
        <f t="shared" si="185"/>
        <v>0</v>
      </c>
      <c r="AM590" s="30">
        <f t="shared" si="186"/>
        <v>0</v>
      </c>
      <c r="AN590" s="30">
        <f t="shared" si="187"/>
        <v>0</v>
      </c>
      <c r="AO590" s="30">
        <f t="shared" si="188"/>
        <v>0</v>
      </c>
      <c r="AP590" s="30">
        <f t="shared" si="189"/>
        <v>2950000</v>
      </c>
      <c r="AQ590" s="30">
        <f t="shared" si="190"/>
        <v>1422100</v>
      </c>
      <c r="AR590" s="26" t="s">
        <v>208</v>
      </c>
      <c r="AS590" s="26" t="s">
        <v>114</v>
      </c>
      <c r="AT590" s="24" t="s">
        <v>172</v>
      </c>
      <c r="AU590" s="26">
        <v>44433</v>
      </c>
      <c r="AV590" s="26" t="s">
        <v>116</v>
      </c>
      <c r="AW590" s="26" t="s">
        <v>117</v>
      </c>
      <c r="AX590" s="26" t="s">
        <v>83</v>
      </c>
      <c r="AY590" s="26" t="s">
        <v>83</v>
      </c>
      <c r="AZ590" s="26" t="s">
        <v>80</v>
      </c>
      <c r="BA590" s="26" t="s">
        <v>84</v>
      </c>
      <c r="BB590" s="26" t="s">
        <v>85</v>
      </c>
      <c r="BC590" s="26" t="str">
        <f t="shared" si="191"/>
        <v>C</v>
      </c>
      <c r="BD590" s="26" t="str">
        <f t="shared" ca="1" si="192"/>
        <v>56 Th,9 Bln,10 Hr</v>
      </c>
      <c r="BE590" s="29">
        <f t="shared" ca="1" si="193"/>
        <v>56</v>
      </c>
      <c r="BF590" s="29">
        <f t="shared" ca="1" si="194"/>
        <v>9</v>
      </c>
      <c r="BG590" s="29">
        <f t="shared" ca="1" si="195"/>
        <v>10</v>
      </c>
      <c r="BH590" s="26" t="str">
        <f t="shared" ca="1" si="196"/>
        <v>33 Th,0 Bln,9 Hr</v>
      </c>
      <c r="BI590" s="24">
        <f t="shared" ca="1" si="197"/>
        <v>33</v>
      </c>
      <c r="BJ590" s="24">
        <f t="shared" ca="1" si="198"/>
        <v>0</v>
      </c>
      <c r="BK590" s="26" t="str">
        <f t="shared" ca="1" si="199"/>
        <v>32 Th,0 Bln,9 Hr</v>
      </c>
      <c r="BL590" s="4" t="str">
        <f>VLOOKUP(C590,[1]dbase!$C$3:$AW$827,38,FALSE)</f>
        <v>H</v>
      </c>
    </row>
    <row r="591" spans="1:64" x14ac:dyDescent="0.25">
      <c r="A591" s="24">
        <f t="shared" si="180"/>
        <v>588</v>
      </c>
      <c r="B591" s="31" t="s">
        <v>2479</v>
      </c>
      <c r="C591" s="24">
        <v>695280</v>
      </c>
      <c r="D591" s="24" t="s">
        <v>239</v>
      </c>
      <c r="E591" s="26">
        <v>25491</v>
      </c>
      <c r="F591" s="24" t="s">
        <v>65</v>
      </c>
      <c r="G591" s="24" t="s">
        <v>66</v>
      </c>
      <c r="H591" s="24" t="s">
        <v>88</v>
      </c>
      <c r="I591" s="24" t="s">
        <v>2480</v>
      </c>
      <c r="J591" s="27"/>
      <c r="K591" s="24"/>
      <c r="L591" s="24"/>
      <c r="M591" s="24" t="s">
        <v>109</v>
      </c>
      <c r="N591" s="24" t="s">
        <v>120</v>
      </c>
      <c r="O591" s="24"/>
      <c r="P591" s="24">
        <v>1989</v>
      </c>
      <c r="Q591" s="26">
        <v>34425</v>
      </c>
      <c r="R591" s="26">
        <v>34790</v>
      </c>
      <c r="S591" s="26" t="s">
        <v>90</v>
      </c>
      <c r="T591" s="28" t="s">
        <v>2481</v>
      </c>
      <c r="U591" s="28" t="s">
        <v>2481</v>
      </c>
      <c r="V591" s="26" t="s">
        <v>80</v>
      </c>
      <c r="W591" s="28" t="s">
        <v>399</v>
      </c>
      <c r="X591" s="28" t="s">
        <v>123</v>
      </c>
      <c r="Y591" s="26" t="s">
        <v>78</v>
      </c>
      <c r="Z591" s="29">
        <v>4</v>
      </c>
      <c r="AA591" s="29">
        <v>4</v>
      </c>
      <c r="AB591" s="26">
        <v>44424</v>
      </c>
      <c r="AC591" s="30">
        <v>6900000</v>
      </c>
      <c r="AD591" s="30">
        <v>766667</v>
      </c>
      <c r="AE591" s="30">
        <v>715183.33333333302</v>
      </c>
      <c r="AF591" s="30">
        <v>-377770</v>
      </c>
      <c r="AG591" s="30">
        <f t="shared" si="181"/>
        <v>337413.33333333302</v>
      </c>
      <c r="AH591" s="30">
        <v>2079770</v>
      </c>
      <c r="AI591" s="30">
        <f t="shared" si="182"/>
        <v>10083850.333333332</v>
      </c>
      <c r="AJ591" s="30">
        <f t="shared" si="183"/>
        <v>5175000</v>
      </c>
      <c r="AK591" s="30">
        <f t="shared" si="184"/>
        <v>575000.25</v>
      </c>
      <c r="AL591" s="30">
        <f t="shared" si="185"/>
        <v>715183.33333333302</v>
      </c>
      <c r="AM591" s="30">
        <f t="shared" si="186"/>
        <v>-377770</v>
      </c>
      <c r="AN591" s="30">
        <f t="shared" si="187"/>
        <v>337413.33333333302</v>
      </c>
      <c r="AO591" s="30">
        <f t="shared" si="188"/>
        <v>1039885</v>
      </c>
      <c r="AP591" s="30">
        <f t="shared" si="189"/>
        <v>7127298.583333333</v>
      </c>
      <c r="AQ591" s="30">
        <f t="shared" si="190"/>
        <v>0</v>
      </c>
      <c r="AR591" s="26" t="s">
        <v>79</v>
      </c>
      <c r="AS591" s="26" t="s">
        <v>80</v>
      </c>
      <c r="AT591" s="26"/>
      <c r="AU591" s="26" t="s">
        <v>80</v>
      </c>
      <c r="AV591" s="26" t="s">
        <v>124</v>
      </c>
      <c r="AW591" s="26" t="s">
        <v>80</v>
      </c>
      <c r="AX591" s="26" t="s">
        <v>83</v>
      </c>
      <c r="AY591" s="26" t="s">
        <v>83</v>
      </c>
      <c r="AZ591" s="26" t="s">
        <v>125</v>
      </c>
      <c r="BA591" s="26" t="s">
        <v>84</v>
      </c>
      <c r="BB591" s="26" t="s">
        <v>85</v>
      </c>
      <c r="BC591" s="26" t="str">
        <f t="shared" si="191"/>
        <v>C</v>
      </c>
      <c r="BD591" s="26" t="str">
        <f t="shared" ca="1" si="192"/>
        <v>53 Th,1 Bln,9 Hr</v>
      </c>
      <c r="BE591" s="29">
        <f t="shared" ca="1" si="193"/>
        <v>53</v>
      </c>
      <c r="BF591" s="29">
        <f t="shared" ca="1" si="194"/>
        <v>1</v>
      </c>
      <c r="BG591" s="29">
        <f t="shared" ca="1" si="195"/>
        <v>9</v>
      </c>
      <c r="BH591" s="26" t="str">
        <f t="shared" ca="1" si="196"/>
        <v>28 Th,7 Bln,23 Hr</v>
      </c>
      <c r="BI591" s="24">
        <f t="shared" ca="1" si="197"/>
        <v>28</v>
      </c>
      <c r="BJ591" s="24">
        <f t="shared" ca="1" si="198"/>
        <v>7</v>
      </c>
      <c r="BK591" s="26" t="str">
        <f t="shared" ca="1" si="199"/>
        <v>27 Th,7 Bln,23 Hr</v>
      </c>
      <c r="BL591" s="4" t="str">
        <f>VLOOKUP(C591,[1]dbase!$C$3:$AW$827,38,FALSE)</f>
        <v>-</v>
      </c>
    </row>
    <row r="592" spans="1:64" x14ac:dyDescent="0.25">
      <c r="A592" s="24">
        <f t="shared" si="180"/>
        <v>589</v>
      </c>
      <c r="B592" s="31" t="s">
        <v>2482</v>
      </c>
      <c r="C592" s="24">
        <v>665521</v>
      </c>
      <c r="D592" s="24" t="s">
        <v>87</v>
      </c>
      <c r="E592" s="26">
        <v>24467</v>
      </c>
      <c r="F592" s="24" t="s">
        <v>65</v>
      </c>
      <c r="G592" s="24" t="s">
        <v>66</v>
      </c>
      <c r="H592" s="24" t="s">
        <v>133</v>
      </c>
      <c r="I592" s="24" t="s">
        <v>2483</v>
      </c>
      <c r="J592" s="27"/>
      <c r="K592" s="24"/>
      <c r="L592" s="24"/>
      <c r="M592" s="24" t="s">
        <v>109</v>
      </c>
      <c r="N592" s="24" t="s">
        <v>1777</v>
      </c>
      <c r="O592" s="24"/>
      <c r="P592" s="24">
        <v>1985</v>
      </c>
      <c r="Q592" s="26">
        <v>40238</v>
      </c>
      <c r="R592" s="26">
        <v>41594</v>
      </c>
      <c r="S592" s="26" t="s">
        <v>90</v>
      </c>
      <c r="T592" s="28" t="s">
        <v>2484</v>
      </c>
      <c r="U592" s="28" t="s">
        <v>2484</v>
      </c>
      <c r="V592" s="26">
        <v>44667</v>
      </c>
      <c r="W592" s="28" t="s">
        <v>102</v>
      </c>
      <c r="X592" s="28" t="s">
        <v>93</v>
      </c>
      <c r="Y592" s="26" t="s">
        <v>103</v>
      </c>
      <c r="Z592" s="29">
        <v>3</v>
      </c>
      <c r="AA592" s="29">
        <v>4</v>
      </c>
      <c r="AB592" s="26">
        <v>44424</v>
      </c>
      <c r="AC592" s="30">
        <v>6900000</v>
      </c>
      <c r="AD592" s="30">
        <v>766667</v>
      </c>
      <c r="AE592" s="30">
        <v>-461116.66666666698</v>
      </c>
      <c r="AF592" s="30">
        <v>-23022.000000000466</v>
      </c>
      <c r="AG592" s="30">
        <f t="shared" si="181"/>
        <v>-484138.66666666744</v>
      </c>
      <c r="AH592" s="30">
        <v>2417580.0000000005</v>
      </c>
      <c r="AI592" s="30">
        <f t="shared" si="182"/>
        <v>9600108.3333333321</v>
      </c>
      <c r="AJ592" s="30">
        <f t="shared" si="183"/>
        <v>5175000</v>
      </c>
      <c r="AK592" s="30">
        <f t="shared" si="184"/>
        <v>575000.25</v>
      </c>
      <c r="AL592" s="30">
        <f t="shared" si="185"/>
        <v>-461116.66666666698</v>
      </c>
      <c r="AM592" s="30">
        <f t="shared" si="186"/>
        <v>-23022.000000000466</v>
      </c>
      <c r="AN592" s="30">
        <f t="shared" si="187"/>
        <v>-484138.66666666744</v>
      </c>
      <c r="AO592" s="30">
        <f t="shared" si="188"/>
        <v>1208790.0000000002</v>
      </c>
      <c r="AP592" s="30">
        <f t="shared" si="189"/>
        <v>6474651.5833333321</v>
      </c>
      <c r="AQ592" s="30">
        <f t="shared" si="190"/>
        <v>0</v>
      </c>
      <c r="AR592" s="26" t="s">
        <v>79</v>
      </c>
      <c r="AS592" s="26" t="s">
        <v>80</v>
      </c>
      <c r="AT592" s="26"/>
      <c r="AU592" s="26" t="s">
        <v>80</v>
      </c>
      <c r="AV592" s="26" t="s">
        <v>94</v>
      </c>
      <c r="AW592" s="26" t="s">
        <v>104</v>
      </c>
      <c r="AX592" s="26" t="s">
        <v>105</v>
      </c>
      <c r="AY592" s="26" t="s">
        <v>105</v>
      </c>
      <c r="AZ592" s="26" t="s">
        <v>80</v>
      </c>
      <c r="BA592" s="26" t="s">
        <v>84</v>
      </c>
      <c r="BB592" s="26" t="s">
        <v>106</v>
      </c>
      <c r="BC592" s="26" t="str">
        <f t="shared" si="191"/>
        <v>C</v>
      </c>
      <c r="BD592" s="26" t="str">
        <f t="shared" ca="1" si="192"/>
        <v>55 Th,10 Bln,29 Hr</v>
      </c>
      <c r="BE592" s="29">
        <f t="shared" ca="1" si="193"/>
        <v>55</v>
      </c>
      <c r="BF592" s="29">
        <f t="shared" ca="1" si="194"/>
        <v>10</v>
      </c>
      <c r="BG592" s="29">
        <f t="shared" ca="1" si="195"/>
        <v>29</v>
      </c>
      <c r="BH592" s="26" t="str">
        <f t="shared" ca="1" si="196"/>
        <v>12 Th,8 Bln,23 Hr</v>
      </c>
      <c r="BI592" s="24">
        <f t="shared" ca="1" si="197"/>
        <v>12</v>
      </c>
      <c r="BJ592" s="24">
        <f t="shared" ca="1" si="198"/>
        <v>8</v>
      </c>
      <c r="BK592" s="26" t="str">
        <f t="shared" ca="1" si="199"/>
        <v>9 Th,0 Bln,8 Hr</v>
      </c>
      <c r="BL592" s="4" t="str">
        <f>VLOOKUP(C592,[1]dbase!$C$3:$AW$827,38,FALSE)</f>
        <v>-</v>
      </c>
    </row>
    <row r="593" spans="1:64" x14ac:dyDescent="0.25">
      <c r="A593" s="24">
        <f t="shared" si="180"/>
        <v>590</v>
      </c>
      <c r="B593" s="33" t="s">
        <v>2485</v>
      </c>
      <c r="C593" s="24">
        <v>945737</v>
      </c>
      <c r="D593" s="24" t="s">
        <v>354</v>
      </c>
      <c r="E593" s="26">
        <v>34528</v>
      </c>
      <c r="F593" s="24" t="s">
        <v>167</v>
      </c>
      <c r="G593" s="24" t="s">
        <v>66</v>
      </c>
      <c r="H593" s="24" t="s">
        <v>150</v>
      </c>
      <c r="I593" s="24" t="s">
        <v>2486</v>
      </c>
      <c r="J593" s="27"/>
      <c r="K593" s="24"/>
      <c r="L593" s="24"/>
      <c r="M593" s="24" t="s">
        <v>109</v>
      </c>
      <c r="N593" s="24" t="s">
        <v>234</v>
      </c>
      <c r="O593" s="24"/>
      <c r="P593" s="24">
        <v>2012</v>
      </c>
      <c r="Q593" s="26">
        <v>42932</v>
      </c>
      <c r="R593" s="26">
        <v>43055</v>
      </c>
      <c r="S593" s="26" t="s">
        <v>90</v>
      </c>
      <c r="T593" s="28" t="s">
        <v>2487</v>
      </c>
      <c r="U593" s="28" t="s">
        <v>2487</v>
      </c>
      <c r="V593" s="26">
        <v>44760</v>
      </c>
      <c r="W593" s="28" t="s">
        <v>1779</v>
      </c>
      <c r="X593" s="28" t="s">
        <v>113</v>
      </c>
      <c r="Y593" s="26" t="s">
        <v>103</v>
      </c>
      <c r="Z593" s="29">
        <v>6</v>
      </c>
      <c r="AA593" s="29">
        <v>1</v>
      </c>
      <c r="AB593" s="26">
        <v>44424</v>
      </c>
      <c r="AC593" s="30">
        <v>4500000</v>
      </c>
      <c r="AD593" s="30">
        <v>500000</v>
      </c>
      <c r="AE593" s="30">
        <v>291100</v>
      </c>
      <c r="AF593" s="30">
        <v>152000</v>
      </c>
      <c r="AG593" s="30">
        <f t="shared" si="181"/>
        <v>443100</v>
      </c>
      <c r="AH593" s="30">
        <v>0</v>
      </c>
      <c r="AI593" s="30">
        <f t="shared" si="182"/>
        <v>5443100</v>
      </c>
      <c r="AJ593" s="30">
        <f t="shared" si="183"/>
        <v>3375000</v>
      </c>
      <c r="AK593" s="30">
        <f t="shared" si="184"/>
        <v>375000</v>
      </c>
      <c r="AL593" s="30">
        <f t="shared" si="185"/>
        <v>291100</v>
      </c>
      <c r="AM593" s="30">
        <f t="shared" si="186"/>
        <v>152000</v>
      </c>
      <c r="AN593" s="30">
        <f t="shared" si="187"/>
        <v>443100</v>
      </c>
      <c r="AO593" s="30">
        <f t="shared" si="188"/>
        <v>0</v>
      </c>
      <c r="AP593" s="30">
        <f t="shared" si="189"/>
        <v>4193100</v>
      </c>
      <c r="AQ593" s="30">
        <f t="shared" si="190"/>
        <v>179000</v>
      </c>
      <c r="AR593" s="26" t="s">
        <v>79</v>
      </c>
      <c r="AS593" s="26" t="s">
        <v>80</v>
      </c>
      <c r="AT593" s="26"/>
      <c r="AU593" s="26" t="s">
        <v>80</v>
      </c>
      <c r="AV593" s="26" t="s">
        <v>116</v>
      </c>
      <c r="AW593" s="26" t="s">
        <v>104</v>
      </c>
      <c r="AX593" s="26" t="s">
        <v>105</v>
      </c>
      <c r="AY593" s="26" t="s">
        <v>105</v>
      </c>
      <c r="AZ593" s="26" t="s">
        <v>80</v>
      </c>
      <c r="BA593" s="26" t="s">
        <v>84</v>
      </c>
      <c r="BB593" s="26" t="s">
        <v>106</v>
      </c>
      <c r="BC593" s="26" t="str">
        <f t="shared" si="191"/>
        <v>C</v>
      </c>
      <c r="BD593" s="26" t="str">
        <f t="shared" ca="1" si="192"/>
        <v>28 Th,4 Bln,11 Hr</v>
      </c>
      <c r="BE593" s="29">
        <f t="shared" ca="1" si="193"/>
        <v>28</v>
      </c>
      <c r="BF593" s="29">
        <f t="shared" ca="1" si="194"/>
        <v>4</v>
      </c>
      <c r="BG593" s="29">
        <f t="shared" ca="1" si="195"/>
        <v>11</v>
      </c>
      <c r="BH593" s="26" t="str">
        <f t="shared" ca="1" si="196"/>
        <v>5 Th,4 Bln,8 Hr</v>
      </c>
      <c r="BI593" s="24">
        <f t="shared" ca="1" si="197"/>
        <v>5</v>
      </c>
      <c r="BJ593" s="24">
        <f t="shared" ca="1" si="198"/>
        <v>4</v>
      </c>
      <c r="BK593" s="26" t="str">
        <f t="shared" ca="1" si="199"/>
        <v>5 Th,0 Bln,8 Hr</v>
      </c>
      <c r="BL593" s="4" t="str">
        <f>VLOOKUP(C593,[1]dbase!$C$3:$AW$827,38,FALSE)</f>
        <v>-</v>
      </c>
    </row>
    <row r="594" spans="1:64" x14ac:dyDescent="0.25">
      <c r="A594" s="24">
        <f t="shared" si="180"/>
        <v>591</v>
      </c>
      <c r="B594" s="33" t="s">
        <v>2488</v>
      </c>
      <c r="C594" s="24">
        <v>664539</v>
      </c>
      <c r="D594" s="24" t="s">
        <v>406</v>
      </c>
      <c r="E594" s="26">
        <v>24336</v>
      </c>
      <c r="F594" s="24" t="s">
        <v>65</v>
      </c>
      <c r="G594" s="24" t="s">
        <v>66</v>
      </c>
      <c r="H594" s="24" t="s">
        <v>133</v>
      </c>
      <c r="I594" s="24"/>
      <c r="J594" s="27" t="s">
        <v>2489</v>
      </c>
      <c r="K594" s="24"/>
      <c r="L594" s="24"/>
      <c r="M594" s="24" t="s">
        <v>70</v>
      </c>
      <c r="N594" s="24" t="s">
        <v>254</v>
      </c>
      <c r="O594" s="24"/>
      <c r="P594" s="24">
        <v>2000</v>
      </c>
      <c r="Q594" s="26">
        <v>32704</v>
      </c>
      <c r="R594" s="26">
        <v>33069</v>
      </c>
      <c r="S594" s="26" t="s">
        <v>90</v>
      </c>
      <c r="T594" s="28" t="s">
        <v>2183</v>
      </c>
      <c r="U594" s="28" t="s">
        <v>2183</v>
      </c>
      <c r="V594" s="26">
        <v>44760</v>
      </c>
      <c r="W594" s="28" t="s">
        <v>317</v>
      </c>
      <c r="X594" s="28" t="s">
        <v>113</v>
      </c>
      <c r="Y594" s="26" t="s">
        <v>78</v>
      </c>
      <c r="Z594" s="29">
        <v>5</v>
      </c>
      <c r="AA594" s="29">
        <v>7</v>
      </c>
      <c r="AB594" s="26">
        <v>44424</v>
      </c>
      <c r="AC594" s="30">
        <v>9900000</v>
      </c>
      <c r="AD594" s="30">
        <v>1100000</v>
      </c>
      <c r="AE594" s="30">
        <v>705325</v>
      </c>
      <c r="AF594" s="30">
        <v>-234324</v>
      </c>
      <c r="AG594" s="30">
        <f t="shared" si="181"/>
        <v>471001</v>
      </c>
      <c r="AH594" s="30">
        <v>2504900</v>
      </c>
      <c r="AI594" s="30">
        <f t="shared" si="182"/>
        <v>13975901</v>
      </c>
      <c r="AJ594" s="30">
        <f t="shared" si="183"/>
        <v>7425000</v>
      </c>
      <c r="AK594" s="30">
        <f t="shared" si="184"/>
        <v>825000</v>
      </c>
      <c r="AL594" s="30">
        <f t="shared" si="185"/>
        <v>705325</v>
      </c>
      <c r="AM594" s="30">
        <f t="shared" si="186"/>
        <v>-234324</v>
      </c>
      <c r="AN594" s="30">
        <f t="shared" si="187"/>
        <v>471001</v>
      </c>
      <c r="AO594" s="30">
        <f t="shared" si="188"/>
        <v>1252450</v>
      </c>
      <c r="AP594" s="30">
        <f t="shared" si="189"/>
        <v>9973451</v>
      </c>
      <c r="AQ594" s="30">
        <f t="shared" si="190"/>
        <v>0</v>
      </c>
      <c r="AR594" s="26" t="s">
        <v>79</v>
      </c>
      <c r="AS594" s="26" t="s">
        <v>80</v>
      </c>
      <c r="AT594" s="26"/>
      <c r="AU594" s="26" t="s">
        <v>80</v>
      </c>
      <c r="AV594" s="26" t="s">
        <v>116</v>
      </c>
      <c r="AW594" s="26" t="s">
        <v>95</v>
      </c>
      <c r="AX594" s="26" t="s">
        <v>96</v>
      </c>
      <c r="AY594" s="26" t="s">
        <v>96</v>
      </c>
      <c r="AZ594" s="26" t="s">
        <v>80</v>
      </c>
      <c r="BA594" s="26" t="s">
        <v>84</v>
      </c>
      <c r="BB594" s="26" t="s">
        <v>85</v>
      </c>
      <c r="BC594" s="26" t="str">
        <f t="shared" si="191"/>
        <v>F</v>
      </c>
      <c r="BD594" s="26" t="str">
        <f t="shared" ca="1" si="192"/>
        <v>56 Th,3 Bln,7 Hr</v>
      </c>
      <c r="BE594" s="29">
        <f t="shared" ca="1" si="193"/>
        <v>56</v>
      </c>
      <c r="BF594" s="29">
        <f t="shared" ca="1" si="194"/>
        <v>3</v>
      </c>
      <c r="BG594" s="29">
        <f t="shared" ca="1" si="195"/>
        <v>7</v>
      </c>
      <c r="BH594" s="26" t="str">
        <f t="shared" ca="1" si="196"/>
        <v>33 Th,4 Bln,9 Hr</v>
      </c>
      <c r="BI594" s="24">
        <f t="shared" ca="1" si="197"/>
        <v>33</v>
      </c>
      <c r="BJ594" s="24">
        <f t="shared" ca="1" si="198"/>
        <v>4</v>
      </c>
      <c r="BK594" s="26" t="str">
        <f t="shared" ca="1" si="199"/>
        <v>32 Th,4 Bln,9 Hr</v>
      </c>
      <c r="BL594" s="4" t="str">
        <f>VLOOKUP(C594,[1]dbase!$C$3:$AW$827,38,FALSE)</f>
        <v>-</v>
      </c>
    </row>
    <row r="595" spans="1:64" x14ac:dyDescent="0.25">
      <c r="A595" s="24">
        <f t="shared" si="180"/>
        <v>592</v>
      </c>
      <c r="B595" s="31" t="s">
        <v>2490</v>
      </c>
      <c r="C595" s="24">
        <v>915601</v>
      </c>
      <c r="D595" s="24" t="s">
        <v>166</v>
      </c>
      <c r="E595" s="26">
        <v>33275</v>
      </c>
      <c r="F595" s="24" t="s">
        <v>65</v>
      </c>
      <c r="G595" s="24" t="s">
        <v>66</v>
      </c>
      <c r="H595" s="24" t="s">
        <v>67</v>
      </c>
      <c r="I595" s="24" t="s">
        <v>2491</v>
      </c>
      <c r="J595" s="27"/>
      <c r="K595" s="24"/>
      <c r="L595" s="24"/>
      <c r="M595" s="24" t="s">
        <v>307</v>
      </c>
      <c r="N595" s="24" t="s">
        <v>2492</v>
      </c>
      <c r="O595" s="24"/>
      <c r="P595" s="24">
        <v>2013</v>
      </c>
      <c r="Q595" s="26">
        <v>42037</v>
      </c>
      <c r="R595" s="26">
        <v>42186</v>
      </c>
      <c r="S595" s="26" t="s">
        <v>213</v>
      </c>
      <c r="T595" s="28" t="s">
        <v>373</v>
      </c>
      <c r="U595" s="28" t="s">
        <v>1455</v>
      </c>
      <c r="V595" s="26">
        <v>44332</v>
      </c>
      <c r="W595" s="28" t="s">
        <v>374</v>
      </c>
      <c r="X595" s="28" t="s">
        <v>113</v>
      </c>
      <c r="Y595" s="26" t="s">
        <v>103</v>
      </c>
      <c r="Z595" s="29">
        <v>3</v>
      </c>
      <c r="AA595" s="29">
        <v>5</v>
      </c>
      <c r="AB595" s="26">
        <v>44424</v>
      </c>
      <c r="AC595" s="30">
        <v>7900000</v>
      </c>
      <c r="AD595" s="30">
        <v>877778</v>
      </c>
      <c r="AE595" s="30">
        <v>796722.22222222202</v>
      </c>
      <c r="AF595" s="30">
        <v>-23022.000000000466</v>
      </c>
      <c r="AG595" s="30">
        <f t="shared" si="181"/>
        <v>773700.22222222155</v>
      </c>
      <c r="AH595" s="30">
        <v>2175822.0000000005</v>
      </c>
      <c r="AI595" s="30">
        <f t="shared" si="182"/>
        <v>11727300.222222222</v>
      </c>
      <c r="AJ595" s="30">
        <f t="shared" si="183"/>
        <v>5925000</v>
      </c>
      <c r="AK595" s="30">
        <f t="shared" si="184"/>
        <v>658333.5</v>
      </c>
      <c r="AL595" s="30">
        <f t="shared" si="185"/>
        <v>796722.22222222202</v>
      </c>
      <c r="AM595" s="30">
        <f t="shared" si="186"/>
        <v>-23022.000000000466</v>
      </c>
      <c r="AN595" s="30">
        <f t="shared" si="187"/>
        <v>773700.22222222155</v>
      </c>
      <c r="AO595" s="30">
        <f t="shared" si="188"/>
        <v>1087911.0000000002</v>
      </c>
      <c r="AP595" s="30">
        <f t="shared" si="189"/>
        <v>8444944.722222222</v>
      </c>
      <c r="AQ595" s="30">
        <f t="shared" si="190"/>
        <v>0</v>
      </c>
      <c r="AR595" s="26" t="s">
        <v>79</v>
      </c>
      <c r="AS595" s="26" t="s">
        <v>80</v>
      </c>
      <c r="AT595" s="26"/>
      <c r="AU595" s="26" t="s">
        <v>80</v>
      </c>
      <c r="AV595" s="26" t="s">
        <v>116</v>
      </c>
      <c r="AW595" s="26" t="s">
        <v>375</v>
      </c>
      <c r="AX595" s="26" t="s">
        <v>105</v>
      </c>
      <c r="AY595" s="26" t="s">
        <v>83</v>
      </c>
      <c r="AZ595" s="26" t="s">
        <v>80</v>
      </c>
      <c r="BA595" s="26" t="s">
        <v>84</v>
      </c>
      <c r="BB595" s="26" t="s">
        <v>85</v>
      </c>
      <c r="BC595" s="26" t="str">
        <f t="shared" si="191"/>
        <v>E</v>
      </c>
      <c r="BD595" s="26" t="str">
        <f t="shared" ca="1" si="192"/>
        <v>31 Th,9 Bln,18 Hr</v>
      </c>
      <c r="BE595" s="29">
        <f t="shared" ca="1" si="193"/>
        <v>31</v>
      </c>
      <c r="BF595" s="29">
        <f t="shared" ca="1" si="194"/>
        <v>9</v>
      </c>
      <c r="BG595" s="29">
        <f t="shared" ca="1" si="195"/>
        <v>18</v>
      </c>
      <c r="BH595" s="26" t="str">
        <f t="shared" ca="1" si="196"/>
        <v>7 Th,9 Bln,22 Hr</v>
      </c>
      <c r="BI595" s="24">
        <f t="shared" ca="1" si="197"/>
        <v>7</v>
      </c>
      <c r="BJ595" s="24">
        <f t="shared" ca="1" si="198"/>
        <v>9</v>
      </c>
      <c r="BK595" s="26" t="str">
        <f t="shared" ca="1" si="199"/>
        <v>7 Th,4 Bln,23 Hr</v>
      </c>
      <c r="BL595" s="4" t="str">
        <f>VLOOKUP(C595,[1]dbase!$C$3:$AW$827,38,FALSE)</f>
        <v>-</v>
      </c>
    </row>
    <row r="596" spans="1:64" x14ac:dyDescent="0.25">
      <c r="A596" s="24">
        <f t="shared" si="180"/>
        <v>593</v>
      </c>
      <c r="B596" s="33" t="s">
        <v>2493</v>
      </c>
      <c r="C596" s="24">
        <v>935650</v>
      </c>
      <c r="D596" s="24" t="s">
        <v>354</v>
      </c>
      <c r="E596" s="26">
        <v>34037</v>
      </c>
      <c r="F596" s="24" t="s">
        <v>65</v>
      </c>
      <c r="G596" s="24" t="s">
        <v>66</v>
      </c>
      <c r="H596" s="24" t="s">
        <v>67</v>
      </c>
      <c r="I596" s="24" t="s">
        <v>2494</v>
      </c>
      <c r="J596" s="27"/>
      <c r="K596" s="24"/>
      <c r="L596" s="24"/>
      <c r="M596" s="24" t="s">
        <v>70</v>
      </c>
      <c r="N596" s="24" t="s">
        <v>71</v>
      </c>
      <c r="O596" s="24"/>
      <c r="P596" s="24">
        <v>2015</v>
      </c>
      <c r="Q596" s="26">
        <v>42416</v>
      </c>
      <c r="R596" s="26">
        <v>42614</v>
      </c>
      <c r="S596" s="26" t="s">
        <v>90</v>
      </c>
      <c r="T596" s="28" t="s">
        <v>582</v>
      </c>
      <c r="U596" s="28" t="s">
        <v>582</v>
      </c>
      <c r="V596" s="26">
        <v>44760</v>
      </c>
      <c r="W596" s="28" t="s">
        <v>92</v>
      </c>
      <c r="X596" s="28" t="s">
        <v>113</v>
      </c>
      <c r="Y596" s="26" t="s">
        <v>78</v>
      </c>
      <c r="Z596" s="29">
        <v>5</v>
      </c>
      <c r="AA596" s="29">
        <v>4</v>
      </c>
      <c r="AB596" s="26">
        <v>44424</v>
      </c>
      <c r="AC596" s="30">
        <v>6900000</v>
      </c>
      <c r="AD596" s="30">
        <v>766667</v>
      </c>
      <c r="AE596" s="30">
        <v>1089508.333333333</v>
      </c>
      <c r="AF596" s="30">
        <v>-263614.5</v>
      </c>
      <c r="AG596" s="30">
        <f t="shared" si="181"/>
        <v>825893.83333333302</v>
      </c>
      <c r="AH596" s="30">
        <v>2504900</v>
      </c>
      <c r="AI596" s="30">
        <f t="shared" si="182"/>
        <v>10997460.833333332</v>
      </c>
      <c r="AJ596" s="30">
        <f t="shared" si="183"/>
        <v>5175000</v>
      </c>
      <c r="AK596" s="30">
        <f t="shared" si="184"/>
        <v>575000.25</v>
      </c>
      <c r="AL596" s="30">
        <f t="shared" si="185"/>
        <v>1089508.333333333</v>
      </c>
      <c r="AM596" s="30">
        <f t="shared" si="186"/>
        <v>-263614.5</v>
      </c>
      <c r="AN596" s="30">
        <f t="shared" si="187"/>
        <v>825893.83333333302</v>
      </c>
      <c r="AO596" s="30">
        <f t="shared" si="188"/>
        <v>1252450</v>
      </c>
      <c r="AP596" s="30">
        <f t="shared" si="189"/>
        <v>7828344.083333333</v>
      </c>
      <c r="AQ596" s="30">
        <f t="shared" si="190"/>
        <v>0</v>
      </c>
      <c r="AR596" s="26" t="s">
        <v>79</v>
      </c>
      <c r="AS596" s="26" t="s">
        <v>80</v>
      </c>
      <c r="AT596" s="26"/>
      <c r="AU596" s="26" t="s">
        <v>80</v>
      </c>
      <c r="AV596" s="26" t="s">
        <v>116</v>
      </c>
      <c r="AW596" s="26" t="s">
        <v>95</v>
      </c>
      <c r="AX596" s="26" t="s">
        <v>96</v>
      </c>
      <c r="AY596" s="26" t="s">
        <v>96</v>
      </c>
      <c r="AZ596" s="26" t="s">
        <v>80</v>
      </c>
      <c r="BA596" s="26" t="s">
        <v>84</v>
      </c>
      <c r="BB596" s="26" t="s">
        <v>85</v>
      </c>
      <c r="BC596" s="26" t="str">
        <f t="shared" si="191"/>
        <v>F</v>
      </c>
      <c r="BD596" s="26" t="str">
        <f t="shared" ca="1" si="192"/>
        <v>29 Th,8 Bln,15 Hr</v>
      </c>
      <c r="BE596" s="29">
        <f t="shared" ca="1" si="193"/>
        <v>29</v>
      </c>
      <c r="BF596" s="29">
        <f t="shared" ca="1" si="194"/>
        <v>8</v>
      </c>
      <c r="BG596" s="29">
        <f t="shared" ca="1" si="195"/>
        <v>15</v>
      </c>
      <c r="BH596" s="26" t="str">
        <f t="shared" ca="1" si="196"/>
        <v>6 Th,9 Bln,8 Hr</v>
      </c>
      <c r="BI596" s="24">
        <f t="shared" ca="1" si="197"/>
        <v>6</v>
      </c>
      <c r="BJ596" s="24">
        <f t="shared" ca="1" si="198"/>
        <v>9</v>
      </c>
      <c r="BK596" s="26" t="str">
        <f t="shared" ca="1" si="199"/>
        <v>6 Th,2 Bln,23 Hr</v>
      </c>
      <c r="BL596" s="4" t="str">
        <f>VLOOKUP(C596,[1]dbase!$C$3:$AW$827,38,FALSE)</f>
        <v>-</v>
      </c>
    </row>
    <row r="597" spans="1:64" x14ac:dyDescent="0.25">
      <c r="A597" s="24">
        <f t="shared" si="180"/>
        <v>594</v>
      </c>
      <c r="B597" s="31" t="s">
        <v>2495</v>
      </c>
      <c r="C597" s="24">
        <v>685101</v>
      </c>
      <c r="D597" s="24" t="s">
        <v>87</v>
      </c>
      <c r="E597" s="26">
        <v>24887</v>
      </c>
      <c r="F597" s="24" t="s">
        <v>65</v>
      </c>
      <c r="G597" s="24" t="s">
        <v>66</v>
      </c>
      <c r="H597" s="24" t="s">
        <v>88</v>
      </c>
      <c r="I597" s="24" t="s">
        <v>2496</v>
      </c>
      <c r="J597" s="27"/>
      <c r="K597" s="24"/>
      <c r="L597" s="24"/>
      <c r="M597" s="24" t="s">
        <v>109</v>
      </c>
      <c r="N597" s="24" t="s">
        <v>120</v>
      </c>
      <c r="O597" s="24"/>
      <c r="P597" s="24">
        <v>1988</v>
      </c>
      <c r="Q597" s="26">
        <v>32413</v>
      </c>
      <c r="R597" s="26">
        <v>33848</v>
      </c>
      <c r="S597" s="26" t="s">
        <v>90</v>
      </c>
      <c r="T597" s="28" t="s">
        <v>2497</v>
      </c>
      <c r="U597" s="28" t="s">
        <v>2497</v>
      </c>
      <c r="V597" s="26" t="s">
        <v>80</v>
      </c>
      <c r="W597" s="28" t="s">
        <v>92</v>
      </c>
      <c r="X597" s="28" t="s">
        <v>93</v>
      </c>
      <c r="Y597" s="26" t="s">
        <v>78</v>
      </c>
      <c r="Z597" s="29">
        <v>5</v>
      </c>
      <c r="AA597" s="29">
        <v>4</v>
      </c>
      <c r="AB597" s="26">
        <v>44424</v>
      </c>
      <c r="AC597" s="30">
        <v>6900000</v>
      </c>
      <c r="AD597" s="30">
        <v>766667</v>
      </c>
      <c r="AE597" s="30">
        <v>1261183.333333333</v>
      </c>
      <c r="AF597" s="30">
        <v>616400</v>
      </c>
      <c r="AG597" s="30">
        <f t="shared" si="181"/>
        <v>1877583.333333333</v>
      </c>
      <c r="AH597" s="30">
        <v>0</v>
      </c>
      <c r="AI597" s="30">
        <f t="shared" si="182"/>
        <v>9544250.3333333321</v>
      </c>
      <c r="AJ597" s="30">
        <f t="shared" si="183"/>
        <v>3450000</v>
      </c>
      <c r="AK597" s="30">
        <f t="shared" si="184"/>
        <v>0</v>
      </c>
      <c r="AL597" s="30">
        <f t="shared" si="185"/>
        <v>0</v>
      </c>
      <c r="AM597" s="30">
        <f t="shared" si="186"/>
        <v>0</v>
      </c>
      <c r="AN597" s="30">
        <f t="shared" si="187"/>
        <v>0</v>
      </c>
      <c r="AO597" s="30">
        <f t="shared" si="188"/>
        <v>0</v>
      </c>
      <c r="AP597" s="30">
        <f t="shared" si="189"/>
        <v>3450000</v>
      </c>
      <c r="AQ597" s="30">
        <f t="shared" si="190"/>
        <v>922100</v>
      </c>
      <c r="AR597" s="26" t="s">
        <v>79</v>
      </c>
      <c r="AS597" s="26" t="s">
        <v>114</v>
      </c>
      <c r="AT597" s="24" t="s">
        <v>172</v>
      </c>
      <c r="AU597" s="26">
        <v>44433</v>
      </c>
      <c r="AV597" s="26" t="s">
        <v>94</v>
      </c>
      <c r="AW597" s="26" t="s">
        <v>95</v>
      </c>
      <c r="AX597" s="26" t="s">
        <v>96</v>
      </c>
      <c r="AY597" s="26" t="s">
        <v>96</v>
      </c>
      <c r="AZ597" s="26" t="s">
        <v>80</v>
      </c>
      <c r="BA597" s="26" t="s">
        <v>84</v>
      </c>
      <c r="BB597" s="26" t="s">
        <v>85</v>
      </c>
      <c r="BC597" s="26" t="str">
        <f t="shared" si="191"/>
        <v>C</v>
      </c>
      <c r="BD597" s="26" t="str">
        <f t="shared" ca="1" si="192"/>
        <v>54 Th,9 Bln,5 Hr</v>
      </c>
      <c r="BE597" s="29">
        <f t="shared" ca="1" si="193"/>
        <v>54</v>
      </c>
      <c r="BF597" s="29">
        <f t="shared" ca="1" si="194"/>
        <v>9</v>
      </c>
      <c r="BG597" s="29">
        <f t="shared" ca="1" si="195"/>
        <v>5</v>
      </c>
      <c r="BH597" s="26" t="str">
        <f t="shared" ca="1" si="196"/>
        <v>34 Th,1 Bln,28 Hr</v>
      </c>
      <c r="BI597" s="24">
        <f t="shared" ca="1" si="197"/>
        <v>34</v>
      </c>
      <c r="BJ597" s="24">
        <f t="shared" ca="1" si="198"/>
        <v>1</v>
      </c>
      <c r="BK597" s="26" t="str">
        <f t="shared" ca="1" si="199"/>
        <v>30 Th,2 Bln,23 Hr</v>
      </c>
      <c r="BL597" s="4" t="str">
        <f>VLOOKUP(C597,[1]dbase!$C$3:$AW$827,38,FALSE)</f>
        <v>H</v>
      </c>
    </row>
    <row r="598" spans="1:64" x14ac:dyDescent="0.25">
      <c r="A598" s="24">
        <f t="shared" si="180"/>
        <v>595</v>
      </c>
      <c r="B598" s="31" t="s">
        <v>2498</v>
      </c>
      <c r="C598" s="24">
        <v>806198</v>
      </c>
      <c r="D598" s="24" t="s">
        <v>174</v>
      </c>
      <c r="E598" s="26">
        <v>29221</v>
      </c>
      <c r="F598" s="24" t="s">
        <v>65</v>
      </c>
      <c r="G598" s="24" t="s">
        <v>66</v>
      </c>
      <c r="H598" s="24" t="s">
        <v>133</v>
      </c>
      <c r="I598" s="24" t="s">
        <v>2499</v>
      </c>
      <c r="J598" s="27" t="s">
        <v>2500</v>
      </c>
      <c r="K598" s="24"/>
      <c r="L598" s="24"/>
      <c r="M598" s="24" t="s">
        <v>99</v>
      </c>
      <c r="N598" s="24" t="s">
        <v>276</v>
      </c>
      <c r="O598" s="24"/>
      <c r="P598" s="24" t="s">
        <v>80</v>
      </c>
      <c r="Q598" s="26">
        <v>43374</v>
      </c>
      <c r="R598" s="26">
        <v>43374</v>
      </c>
      <c r="S598" s="26" t="s">
        <v>90</v>
      </c>
      <c r="T598" s="28" t="s">
        <v>289</v>
      </c>
      <c r="U598" s="28" t="s">
        <v>289</v>
      </c>
      <c r="V598" s="26">
        <v>44105</v>
      </c>
      <c r="W598" s="28" t="s">
        <v>303</v>
      </c>
      <c r="X598" s="28" t="s">
        <v>140</v>
      </c>
      <c r="Y598" s="26" t="s">
        <v>78</v>
      </c>
      <c r="Z598" s="29">
        <v>6</v>
      </c>
      <c r="AA598" s="29">
        <v>1</v>
      </c>
      <c r="AB598" s="26">
        <v>44424</v>
      </c>
      <c r="AC598" s="30">
        <v>4500000</v>
      </c>
      <c r="AD598" s="30">
        <v>500000</v>
      </c>
      <c r="AE598" s="30">
        <v>0</v>
      </c>
      <c r="AF598" s="30">
        <v>69400</v>
      </c>
      <c r="AG598" s="30">
        <f t="shared" si="181"/>
        <v>69400</v>
      </c>
      <c r="AH598" s="30">
        <v>0</v>
      </c>
      <c r="AI598" s="30">
        <f t="shared" si="182"/>
        <v>5069400</v>
      </c>
      <c r="AJ598" s="30">
        <f t="shared" si="183"/>
        <v>3375000</v>
      </c>
      <c r="AK598" s="30">
        <f t="shared" si="184"/>
        <v>375000</v>
      </c>
      <c r="AL598" s="30">
        <f t="shared" si="185"/>
        <v>0</v>
      </c>
      <c r="AM598" s="30">
        <f t="shared" si="186"/>
        <v>69400</v>
      </c>
      <c r="AN598" s="30">
        <f t="shared" si="187"/>
        <v>69400</v>
      </c>
      <c r="AO598" s="30">
        <f t="shared" si="188"/>
        <v>0</v>
      </c>
      <c r="AP598" s="30">
        <f t="shared" si="189"/>
        <v>3819400</v>
      </c>
      <c r="AQ598" s="30">
        <f t="shared" si="190"/>
        <v>552700</v>
      </c>
      <c r="AR598" s="26" t="s">
        <v>79</v>
      </c>
      <c r="AS598" s="26" t="s">
        <v>80</v>
      </c>
      <c r="AT598" s="26"/>
      <c r="AU598" s="26" t="s">
        <v>80</v>
      </c>
      <c r="AV598" s="26" t="s">
        <v>141</v>
      </c>
      <c r="AW598" s="26" t="s">
        <v>80</v>
      </c>
      <c r="AX598" s="26" t="s">
        <v>82</v>
      </c>
      <c r="AY598" s="26" t="s">
        <v>82</v>
      </c>
      <c r="AZ598" s="26" t="s">
        <v>80</v>
      </c>
      <c r="BA598" s="26" t="s">
        <v>84</v>
      </c>
      <c r="BB598" s="26" t="s">
        <v>106</v>
      </c>
      <c r="BC598" s="26" t="str">
        <f t="shared" si="191"/>
        <v>C</v>
      </c>
      <c r="BD598" s="26" t="str">
        <f t="shared" ca="1" si="192"/>
        <v>42 Th,10 Bln,23 Hr</v>
      </c>
      <c r="BE598" s="29">
        <f t="shared" ca="1" si="193"/>
        <v>42</v>
      </c>
      <c r="BF598" s="29">
        <f t="shared" ca="1" si="194"/>
        <v>10</v>
      </c>
      <c r="BG598" s="29">
        <f t="shared" ca="1" si="195"/>
        <v>23</v>
      </c>
      <c r="BH598" s="26" t="str">
        <f t="shared" ca="1" si="196"/>
        <v>4 Th,1 Bln,23 Hr</v>
      </c>
      <c r="BI598" s="24">
        <f t="shared" ca="1" si="197"/>
        <v>4</v>
      </c>
      <c r="BJ598" s="24">
        <f t="shared" ca="1" si="198"/>
        <v>1</v>
      </c>
      <c r="BK598" s="26" t="str">
        <f t="shared" ca="1" si="199"/>
        <v>4 Th,1 Bln,23 Hr</v>
      </c>
      <c r="BL598" s="4" t="str">
        <f>VLOOKUP(C598,[1]dbase!$C$3:$AW$827,38,FALSE)</f>
        <v>-</v>
      </c>
    </row>
    <row r="599" spans="1:64" x14ac:dyDescent="0.25">
      <c r="A599" s="24">
        <f t="shared" si="180"/>
        <v>596</v>
      </c>
      <c r="B599" s="31" t="s">
        <v>2501</v>
      </c>
      <c r="C599" s="24">
        <v>725928</v>
      </c>
      <c r="D599" s="24" t="s">
        <v>174</v>
      </c>
      <c r="E599" s="26">
        <v>26562</v>
      </c>
      <c r="F599" s="24" t="s">
        <v>65</v>
      </c>
      <c r="G599" s="24" t="s">
        <v>66</v>
      </c>
      <c r="H599" s="24" t="s">
        <v>133</v>
      </c>
      <c r="I599" s="24" t="s">
        <v>2502</v>
      </c>
      <c r="J599" s="27" t="s">
        <v>2503</v>
      </c>
      <c r="K599" s="24"/>
      <c r="L599" s="24"/>
      <c r="M599" s="24" t="s">
        <v>99</v>
      </c>
      <c r="N599" s="24" t="s">
        <v>276</v>
      </c>
      <c r="O599" s="24"/>
      <c r="P599" s="24" t="s">
        <v>80</v>
      </c>
      <c r="Q599" s="26">
        <v>43374</v>
      </c>
      <c r="R599" s="26">
        <v>43374</v>
      </c>
      <c r="S599" s="26" t="s">
        <v>90</v>
      </c>
      <c r="T599" s="28" t="s">
        <v>1937</v>
      </c>
      <c r="U599" s="28" t="s">
        <v>1937</v>
      </c>
      <c r="V599" s="26">
        <v>44105</v>
      </c>
      <c r="W599" s="28" t="s">
        <v>303</v>
      </c>
      <c r="X599" s="28" t="s">
        <v>140</v>
      </c>
      <c r="Y599" s="26" t="s">
        <v>78</v>
      </c>
      <c r="Z599" s="29">
        <v>6</v>
      </c>
      <c r="AA599" s="29">
        <v>1</v>
      </c>
      <c r="AB599" s="26">
        <v>44424</v>
      </c>
      <c r="AC599" s="30">
        <v>4500000</v>
      </c>
      <c r="AD599" s="30">
        <v>500000</v>
      </c>
      <c r="AE599" s="30">
        <v>0</v>
      </c>
      <c r="AF599" s="30">
        <v>-31100</v>
      </c>
      <c r="AG599" s="30">
        <f t="shared" si="181"/>
        <v>-31100</v>
      </c>
      <c r="AH599" s="30">
        <v>0</v>
      </c>
      <c r="AI599" s="30">
        <f t="shared" si="182"/>
        <v>4968900</v>
      </c>
      <c r="AJ599" s="30">
        <f t="shared" si="183"/>
        <v>3375000</v>
      </c>
      <c r="AK599" s="30">
        <f t="shared" si="184"/>
        <v>375000</v>
      </c>
      <c r="AL599" s="30">
        <f t="shared" si="185"/>
        <v>0</v>
      </c>
      <c r="AM599" s="30">
        <f t="shared" si="186"/>
        <v>-31100</v>
      </c>
      <c r="AN599" s="30">
        <f t="shared" si="187"/>
        <v>-31100</v>
      </c>
      <c r="AO599" s="30">
        <f t="shared" si="188"/>
        <v>0</v>
      </c>
      <c r="AP599" s="30">
        <f t="shared" si="189"/>
        <v>3718900</v>
      </c>
      <c r="AQ599" s="30">
        <f t="shared" si="190"/>
        <v>653200</v>
      </c>
      <c r="AR599" s="26" t="s">
        <v>79</v>
      </c>
      <c r="AS599" s="26" t="s">
        <v>80</v>
      </c>
      <c r="AT599" s="26"/>
      <c r="AU599" s="26" t="s">
        <v>80</v>
      </c>
      <c r="AV599" s="26" t="s">
        <v>141</v>
      </c>
      <c r="AW599" s="26" t="s">
        <v>80</v>
      </c>
      <c r="AX599" s="26" t="s">
        <v>82</v>
      </c>
      <c r="AY599" s="26" t="s">
        <v>82</v>
      </c>
      <c r="AZ599" s="26" t="s">
        <v>80</v>
      </c>
      <c r="BA599" s="26" t="s">
        <v>84</v>
      </c>
      <c r="BB599" s="26" t="s">
        <v>106</v>
      </c>
      <c r="BC599" s="26" t="str">
        <f t="shared" si="191"/>
        <v>C</v>
      </c>
      <c r="BD599" s="26" t="str">
        <f t="shared" ca="1" si="192"/>
        <v>50 Th,2 Bln,4 Hr</v>
      </c>
      <c r="BE599" s="29">
        <f t="shared" ca="1" si="193"/>
        <v>50</v>
      </c>
      <c r="BF599" s="29">
        <f t="shared" ca="1" si="194"/>
        <v>2</v>
      </c>
      <c r="BG599" s="29">
        <f t="shared" ca="1" si="195"/>
        <v>4</v>
      </c>
      <c r="BH599" s="26" t="str">
        <f t="shared" ca="1" si="196"/>
        <v>4 Th,1 Bln,23 Hr</v>
      </c>
      <c r="BI599" s="24">
        <f t="shared" ca="1" si="197"/>
        <v>4</v>
      </c>
      <c r="BJ599" s="24">
        <f t="shared" ca="1" si="198"/>
        <v>1</v>
      </c>
      <c r="BK599" s="26" t="str">
        <f t="shared" ca="1" si="199"/>
        <v>4 Th,1 Bln,23 Hr</v>
      </c>
      <c r="BL599" s="4" t="str">
        <f>VLOOKUP(C599,[1]dbase!$C$3:$AW$827,38,FALSE)</f>
        <v>-</v>
      </c>
    </row>
    <row r="600" spans="1:64" x14ac:dyDescent="0.25">
      <c r="A600" s="24">
        <f t="shared" si="180"/>
        <v>597</v>
      </c>
      <c r="B600" s="31" t="s">
        <v>2504</v>
      </c>
      <c r="C600" s="24">
        <v>925769</v>
      </c>
      <c r="D600" s="24" t="s">
        <v>174</v>
      </c>
      <c r="E600" s="26">
        <v>33953</v>
      </c>
      <c r="F600" s="24" t="s">
        <v>65</v>
      </c>
      <c r="G600" s="24" t="s">
        <v>66</v>
      </c>
      <c r="H600" s="24" t="s">
        <v>228</v>
      </c>
      <c r="I600" s="24" t="s">
        <v>2505</v>
      </c>
      <c r="J600" s="27"/>
      <c r="K600" s="24"/>
      <c r="L600" s="24"/>
      <c r="M600" s="24" t="s">
        <v>109</v>
      </c>
      <c r="N600" s="24" t="s">
        <v>110</v>
      </c>
      <c r="O600" s="24"/>
      <c r="P600" s="24">
        <v>2011</v>
      </c>
      <c r="Q600" s="26">
        <v>42932</v>
      </c>
      <c r="R600" s="26">
        <v>43055</v>
      </c>
      <c r="S600" s="26" t="s">
        <v>90</v>
      </c>
      <c r="T600" s="28" t="s">
        <v>2506</v>
      </c>
      <c r="U600" s="28" t="s">
        <v>2506</v>
      </c>
      <c r="V600" s="26" t="s">
        <v>80</v>
      </c>
      <c r="W600" s="28" t="s">
        <v>325</v>
      </c>
      <c r="X600" s="28" t="s">
        <v>140</v>
      </c>
      <c r="Y600" s="26" t="s">
        <v>78</v>
      </c>
      <c r="Z600" s="29">
        <v>6</v>
      </c>
      <c r="AA600" s="29">
        <v>1</v>
      </c>
      <c r="AB600" s="26">
        <v>44424</v>
      </c>
      <c r="AC600" s="30">
        <v>4500000</v>
      </c>
      <c r="AD600" s="30">
        <v>500000</v>
      </c>
      <c r="AE600" s="30">
        <v>291100</v>
      </c>
      <c r="AF600" s="30">
        <v>152000</v>
      </c>
      <c r="AG600" s="30">
        <f t="shared" si="181"/>
        <v>443100</v>
      </c>
      <c r="AH600" s="30">
        <v>0</v>
      </c>
      <c r="AI600" s="30">
        <f t="shared" si="182"/>
        <v>5443100</v>
      </c>
      <c r="AJ600" s="30">
        <f t="shared" si="183"/>
        <v>3375000</v>
      </c>
      <c r="AK600" s="30">
        <f t="shared" si="184"/>
        <v>375000</v>
      </c>
      <c r="AL600" s="30">
        <f t="shared" si="185"/>
        <v>291100</v>
      </c>
      <c r="AM600" s="30">
        <f t="shared" si="186"/>
        <v>152000</v>
      </c>
      <c r="AN600" s="30">
        <f t="shared" si="187"/>
        <v>443100</v>
      </c>
      <c r="AO600" s="30">
        <f t="shared" si="188"/>
        <v>0</v>
      </c>
      <c r="AP600" s="30">
        <f t="shared" si="189"/>
        <v>4193100</v>
      </c>
      <c r="AQ600" s="30">
        <f t="shared" si="190"/>
        <v>179000</v>
      </c>
      <c r="AR600" s="26" t="s">
        <v>79</v>
      </c>
      <c r="AS600" s="26" t="s">
        <v>80</v>
      </c>
      <c r="AT600" s="26"/>
      <c r="AU600" s="26" t="s">
        <v>80</v>
      </c>
      <c r="AV600" s="26" t="s">
        <v>141</v>
      </c>
      <c r="AW600" s="26" t="s">
        <v>80</v>
      </c>
      <c r="AX600" s="26" t="s">
        <v>82</v>
      </c>
      <c r="AY600" s="26" t="s">
        <v>82</v>
      </c>
      <c r="AZ600" s="26" t="s">
        <v>80</v>
      </c>
      <c r="BA600" s="26" t="s">
        <v>84</v>
      </c>
      <c r="BB600" s="26" t="s">
        <v>85</v>
      </c>
      <c r="BC600" s="26" t="str">
        <f t="shared" si="191"/>
        <v>C</v>
      </c>
      <c r="BD600" s="26" t="str">
        <f t="shared" ca="1" si="192"/>
        <v>29 Th,11 Bln,9 Hr</v>
      </c>
      <c r="BE600" s="29">
        <f t="shared" ca="1" si="193"/>
        <v>29</v>
      </c>
      <c r="BF600" s="29">
        <f t="shared" ca="1" si="194"/>
        <v>11</v>
      </c>
      <c r="BG600" s="29">
        <f t="shared" ca="1" si="195"/>
        <v>9</v>
      </c>
      <c r="BH600" s="26" t="str">
        <f t="shared" ca="1" si="196"/>
        <v>5 Th,4 Bln,8 Hr</v>
      </c>
      <c r="BI600" s="24">
        <f t="shared" ca="1" si="197"/>
        <v>5</v>
      </c>
      <c r="BJ600" s="24">
        <f t="shared" ca="1" si="198"/>
        <v>4</v>
      </c>
      <c r="BK600" s="26" t="str">
        <f t="shared" ca="1" si="199"/>
        <v>5 Th,0 Bln,8 Hr</v>
      </c>
      <c r="BL600" s="4" t="str">
        <f>VLOOKUP(C600,[1]dbase!$C$3:$AW$827,38,FALSE)</f>
        <v>-</v>
      </c>
    </row>
    <row r="601" spans="1:64" x14ac:dyDescent="0.25">
      <c r="A601" s="24">
        <f t="shared" si="180"/>
        <v>598</v>
      </c>
      <c r="B601" s="31" t="s">
        <v>2507</v>
      </c>
      <c r="C601" s="24">
        <v>846219</v>
      </c>
      <c r="D601" s="24" t="s">
        <v>947</v>
      </c>
      <c r="E601" s="26">
        <v>30848</v>
      </c>
      <c r="F601" s="24" t="s">
        <v>65</v>
      </c>
      <c r="G601" s="24" t="s">
        <v>66</v>
      </c>
      <c r="H601" s="24" t="s">
        <v>67</v>
      </c>
      <c r="I601" s="24" t="s">
        <v>2508</v>
      </c>
      <c r="J601" s="27" t="s">
        <v>2509</v>
      </c>
      <c r="K601" s="24"/>
      <c r="L601" s="24"/>
      <c r="M601" s="24" t="s">
        <v>109</v>
      </c>
      <c r="N601" s="24" t="s">
        <v>80</v>
      </c>
      <c r="O601" s="24"/>
      <c r="P601" s="24" t="s">
        <v>80</v>
      </c>
      <c r="Q601" s="26">
        <v>43374</v>
      </c>
      <c r="R601" s="26">
        <v>43374</v>
      </c>
      <c r="S601" s="26" t="s">
        <v>90</v>
      </c>
      <c r="T601" s="28" t="s">
        <v>138</v>
      </c>
      <c r="U601" s="28" t="s">
        <v>138</v>
      </c>
      <c r="V601" s="26">
        <v>44105</v>
      </c>
      <c r="W601" s="28" t="s">
        <v>139</v>
      </c>
      <c r="X601" s="28" t="s">
        <v>140</v>
      </c>
      <c r="Y601" s="26" t="s">
        <v>78</v>
      </c>
      <c r="Z601" s="29">
        <v>6</v>
      </c>
      <c r="AA601" s="29">
        <v>1</v>
      </c>
      <c r="AB601" s="26">
        <v>44424</v>
      </c>
      <c r="AC601" s="30">
        <v>4500000</v>
      </c>
      <c r="AD601" s="30">
        <v>500000</v>
      </c>
      <c r="AE601" s="30">
        <v>0</v>
      </c>
      <c r="AF601" s="30">
        <v>548279.91666666698</v>
      </c>
      <c r="AG601" s="30">
        <f t="shared" si="181"/>
        <v>548279.91666666698</v>
      </c>
      <c r="AH601" s="30">
        <v>0</v>
      </c>
      <c r="AI601" s="30">
        <f t="shared" si="182"/>
        <v>5548279.916666667</v>
      </c>
      <c r="AJ601" s="30">
        <f t="shared" si="183"/>
        <v>3375000</v>
      </c>
      <c r="AK601" s="30">
        <f t="shared" si="184"/>
        <v>375000</v>
      </c>
      <c r="AL601" s="30">
        <f t="shared" si="185"/>
        <v>0</v>
      </c>
      <c r="AM601" s="30">
        <f t="shared" si="186"/>
        <v>548279.91666666698</v>
      </c>
      <c r="AN601" s="30">
        <f t="shared" si="187"/>
        <v>548279.91666666698</v>
      </c>
      <c r="AO601" s="30">
        <f t="shared" si="188"/>
        <v>0</v>
      </c>
      <c r="AP601" s="30">
        <f t="shared" si="189"/>
        <v>4298279.916666667</v>
      </c>
      <c r="AQ601" s="30">
        <f t="shared" si="190"/>
        <v>73820.083333333023</v>
      </c>
      <c r="AR601" s="26" t="s">
        <v>79</v>
      </c>
      <c r="AS601" s="26" t="s">
        <v>80</v>
      </c>
      <c r="AT601" s="26"/>
      <c r="AU601" s="26" t="s">
        <v>80</v>
      </c>
      <c r="AV601" s="26" t="s">
        <v>141</v>
      </c>
      <c r="AW601" s="26" t="s">
        <v>80</v>
      </c>
      <c r="AX601" s="26" t="s">
        <v>82</v>
      </c>
      <c r="AY601" s="26" t="s">
        <v>82</v>
      </c>
      <c r="AZ601" s="26" t="s">
        <v>80</v>
      </c>
      <c r="BA601" s="26" t="s">
        <v>84</v>
      </c>
      <c r="BB601" s="26" t="s">
        <v>85</v>
      </c>
      <c r="BC601" s="26" t="str">
        <f t="shared" si="191"/>
        <v>C</v>
      </c>
      <c r="BD601" s="26" t="str">
        <f t="shared" ca="1" si="192"/>
        <v>38 Th,5 Bln,9 Hr</v>
      </c>
      <c r="BE601" s="29">
        <f t="shared" ca="1" si="193"/>
        <v>38</v>
      </c>
      <c r="BF601" s="29">
        <f t="shared" ca="1" si="194"/>
        <v>5</v>
      </c>
      <c r="BG601" s="29">
        <f t="shared" ca="1" si="195"/>
        <v>9</v>
      </c>
      <c r="BH601" s="26" t="str">
        <f t="shared" ca="1" si="196"/>
        <v>4 Th,1 Bln,23 Hr</v>
      </c>
      <c r="BI601" s="24">
        <f t="shared" ca="1" si="197"/>
        <v>4</v>
      </c>
      <c r="BJ601" s="24">
        <f t="shared" ca="1" si="198"/>
        <v>1</v>
      </c>
      <c r="BK601" s="26" t="str">
        <f t="shared" ca="1" si="199"/>
        <v>4 Th,1 Bln,23 Hr</v>
      </c>
      <c r="BL601" s="4" t="str">
        <f>VLOOKUP(C601,[1]dbase!$C$3:$AW$827,38,FALSE)</f>
        <v>-</v>
      </c>
    </row>
    <row r="602" spans="1:64" x14ac:dyDescent="0.25">
      <c r="A602" s="24">
        <f t="shared" si="180"/>
        <v>599</v>
      </c>
      <c r="B602" s="33" t="s">
        <v>2510</v>
      </c>
      <c r="C602" s="24">
        <v>925714</v>
      </c>
      <c r="D602" s="24" t="s">
        <v>776</v>
      </c>
      <c r="E602" s="26">
        <v>33916</v>
      </c>
      <c r="F602" s="24" t="s">
        <v>167</v>
      </c>
      <c r="G602" s="24" t="s">
        <v>66</v>
      </c>
      <c r="H602" s="24" t="s">
        <v>1775</v>
      </c>
      <c r="I602" s="24" t="s">
        <v>2511</v>
      </c>
      <c r="J602" s="27" t="s">
        <v>2512</v>
      </c>
      <c r="K602" s="24"/>
      <c r="L602" s="24" t="s">
        <v>2513</v>
      </c>
      <c r="M602" s="24" t="s">
        <v>70</v>
      </c>
      <c r="N602" s="24" t="s">
        <v>71</v>
      </c>
      <c r="O602" s="24" t="s">
        <v>72</v>
      </c>
      <c r="P602" s="24">
        <v>2013</v>
      </c>
      <c r="Q602" s="26">
        <v>42932</v>
      </c>
      <c r="R602" s="26">
        <v>43206</v>
      </c>
      <c r="S602" s="26" t="s">
        <v>90</v>
      </c>
      <c r="T602" s="28" t="s">
        <v>781</v>
      </c>
      <c r="U602" s="28" t="s">
        <v>781</v>
      </c>
      <c r="V602" s="26">
        <v>44760</v>
      </c>
      <c r="W602" s="28" t="s">
        <v>434</v>
      </c>
      <c r="X602" s="28" t="s">
        <v>113</v>
      </c>
      <c r="Y602" s="26" t="s">
        <v>78</v>
      </c>
      <c r="Z602" s="29">
        <v>5</v>
      </c>
      <c r="AA602" s="29">
        <v>4</v>
      </c>
      <c r="AB602" s="26">
        <v>44424</v>
      </c>
      <c r="AC602" s="30">
        <v>6900000</v>
      </c>
      <c r="AD602" s="30">
        <v>766667</v>
      </c>
      <c r="AE602" s="30">
        <v>442183.33333333302</v>
      </c>
      <c r="AF602" s="30">
        <v>653200</v>
      </c>
      <c r="AG602" s="30">
        <f t="shared" si="181"/>
        <v>1095383.333333333</v>
      </c>
      <c r="AH602" s="30">
        <v>0</v>
      </c>
      <c r="AI602" s="30">
        <f t="shared" si="182"/>
        <v>8762050.3333333321</v>
      </c>
      <c r="AJ602" s="30">
        <f t="shared" si="183"/>
        <v>5175000</v>
      </c>
      <c r="AK602" s="30">
        <f t="shared" si="184"/>
        <v>575000.25</v>
      </c>
      <c r="AL602" s="30">
        <f t="shared" si="185"/>
        <v>442183.33333333302</v>
      </c>
      <c r="AM602" s="30">
        <f t="shared" si="186"/>
        <v>653200</v>
      </c>
      <c r="AN602" s="30">
        <f t="shared" si="187"/>
        <v>1095383.333333333</v>
      </c>
      <c r="AO602" s="30">
        <f t="shared" si="188"/>
        <v>0</v>
      </c>
      <c r="AP602" s="30">
        <f t="shared" si="189"/>
        <v>6845383.583333333</v>
      </c>
      <c r="AQ602" s="30">
        <f t="shared" si="190"/>
        <v>0</v>
      </c>
      <c r="AR602" s="26" t="s">
        <v>79</v>
      </c>
      <c r="AS602" s="26" t="s">
        <v>80</v>
      </c>
      <c r="AT602" s="26"/>
      <c r="AU602" s="26">
        <v>44599</v>
      </c>
      <c r="AV602" s="26" t="s">
        <v>116</v>
      </c>
      <c r="AW602" s="26" t="s">
        <v>95</v>
      </c>
      <c r="AX602" s="26" t="s">
        <v>83</v>
      </c>
      <c r="AY602" s="26" t="s">
        <v>83</v>
      </c>
      <c r="AZ602" s="26" t="s">
        <v>80</v>
      </c>
      <c r="BA602" s="26" t="s">
        <v>84</v>
      </c>
      <c r="BB602" s="26" t="s">
        <v>85</v>
      </c>
      <c r="BC602" s="26" t="str">
        <f t="shared" si="191"/>
        <v>F</v>
      </c>
      <c r="BD602" s="26" t="str">
        <f t="shared" ca="1" si="192"/>
        <v>30 Th,0 Bln,16 Hr</v>
      </c>
      <c r="BE602" s="29">
        <f t="shared" ca="1" si="193"/>
        <v>30</v>
      </c>
      <c r="BF602" s="29">
        <f t="shared" ca="1" si="194"/>
        <v>0</v>
      </c>
      <c r="BG602" s="29">
        <f t="shared" ca="1" si="195"/>
        <v>16</v>
      </c>
      <c r="BH602" s="26" t="str">
        <f t="shared" ca="1" si="196"/>
        <v>5 Th,4 Bln,8 Hr</v>
      </c>
      <c r="BI602" s="24">
        <f t="shared" ca="1" si="197"/>
        <v>5</v>
      </c>
      <c r="BJ602" s="24">
        <f t="shared" ca="1" si="198"/>
        <v>4</v>
      </c>
      <c r="BK602" s="26" t="str">
        <f t="shared" ca="1" si="199"/>
        <v>4 Th,7 Bln,8 Hr</v>
      </c>
      <c r="BL602" s="4" t="str">
        <f>VLOOKUP(C602,[1]dbase!$C$3:$AW$827,38,FALSE)</f>
        <v>-</v>
      </c>
    </row>
    <row r="603" spans="1:64" x14ac:dyDescent="0.25">
      <c r="A603" s="24">
        <f t="shared" si="180"/>
        <v>600</v>
      </c>
      <c r="B603" s="31" t="s">
        <v>2514</v>
      </c>
      <c r="C603" s="24">
        <v>725896</v>
      </c>
      <c r="D603" s="24" t="s">
        <v>2515</v>
      </c>
      <c r="E603" s="26">
        <v>26473</v>
      </c>
      <c r="F603" s="24" t="s">
        <v>167</v>
      </c>
      <c r="G603" s="24" t="s">
        <v>66</v>
      </c>
      <c r="H603" s="24" t="s">
        <v>228</v>
      </c>
      <c r="I603" s="24" t="s">
        <v>2516</v>
      </c>
      <c r="J603" s="27" t="s">
        <v>2517</v>
      </c>
      <c r="K603" s="24"/>
      <c r="L603" s="24"/>
      <c r="M603" s="24" t="s">
        <v>70</v>
      </c>
      <c r="N603" s="24" t="s">
        <v>2518</v>
      </c>
      <c r="O603" s="24"/>
      <c r="P603" s="24" t="s">
        <v>80</v>
      </c>
      <c r="Q603" s="26">
        <v>43374</v>
      </c>
      <c r="R603" s="26">
        <v>43374</v>
      </c>
      <c r="S603" s="26" t="s">
        <v>90</v>
      </c>
      <c r="T603" s="28" t="s">
        <v>2519</v>
      </c>
      <c r="U603" s="28" t="s">
        <v>2519</v>
      </c>
      <c r="V603" s="26">
        <v>44667</v>
      </c>
      <c r="W603" s="28" t="s">
        <v>1768</v>
      </c>
      <c r="X603" s="28" t="s">
        <v>207</v>
      </c>
      <c r="Y603" s="26" t="s">
        <v>103</v>
      </c>
      <c r="Z603" s="29">
        <v>4</v>
      </c>
      <c r="AA603" s="29">
        <v>4</v>
      </c>
      <c r="AB603" s="26">
        <v>44424</v>
      </c>
      <c r="AC603" s="30">
        <v>6900000</v>
      </c>
      <c r="AD603" s="30">
        <v>766667</v>
      </c>
      <c r="AE603" s="30">
        <v>0</v>
      </c>
      <c r="AF603" s="30">
        <v>7480884.8766666669</v>
      </c>
      <c r="AG603" s="30">
        <f t="shared" si="181"/>
        <v>7480884.8766666669</v>
      </c>
      <c r="AH603" s="30">
        <v>1707365.0000000002</v>
      </c>
      <c r="AI603" s="30">
        <f t="shared" si="182"/>
        <v>16854916.876666669</v>
      </c>
      <c r="AJ603" s="30">
        <f t="shared" si="183"/>
        <v>5175000</v>
      </c>
      <c r="AK603" s="30">
        <f t="shared" si="184"/>
        <v>575000.25</v>
      </c>
      <c r="AL603" s="30">
        <f t="shared" si="185"/>
        <v>0</v>
      </c>
      <c r="AM603" s="30">
        <f t="shared" si="186"/>
        <v>7480884.8766666669</v>
      </c>
      <c r="AN603" s="30">
        <f t="shared" si="187"/>
        <v>7480884.8766666669</v>
      </c>
      <c r="AO603" s="30">
        <f t="shared" si="188"/>
        <v>853682.50000000012</v>
      </c>
      <c r="AP603" s="30">
        <f t="shared" si="189"/>
        <v>14084567.626666667</v>
      </c>
      <c r="AQ603" s="30">
        <f t="shared" si="190"/>
        <v>0</v>
      </c>
      <c r="AR603" s="26" t="s">
        <v>79</v>
      </c>
      <c r="AS603" s="26" t="s">
        <v>80</v>
      </c>
      <c r="AT603" s="26"/>
      <c r="AU603" s="26" t="s">
        <v>80</v>
      </c>
      <c r="AV603" s="26" t="s">
        <v>209</v>
      </c>
      <c r="AW603" s="26" t="s">
        <v>104</v>
      </c>
      <c r="AX603" s="26" t="s">
        <v>105</v>
      </c>
      <c r="AY603" s="26" t="s">
        <v>105</v>
      </c>
      <c r="AZ603" s="26" t="s">
        <v>80</v>
      </c>
      <c r="BA603" s="26" t="s">
        <v>84</v>
      </c>
      <c r="BB603" s="26" t="s">
        <v>85</v>
      </c>
      <c r="BC603" s="26" t="str">
        <f t="shared" si="191"/>
        <v>F</v>
      </c>
      <c r="BD603" s="26" t="str">
        <f t="shared" ca="1" si="192"/>
        <v>50 Th,5 Bln,1 Hr</v>
      </c>
      <c r="BE603" s="29">
        <f t="shared" ca="1" si="193"/>
        <v>50</v>
      </c>
      <c r="BF603" s="29">
        <f t="shared" ca="1" si="194"/>
        <v>5</v>
      </c>
      <c r="BG603" s="29">
        <f t="shared" ca="1" si="195"/>
        <v>1</v>
      </c>
      <c r="BH603" s="26" t="str">
        <f t="shared" ca="1" si="196"/>
        <v>4 Th,1 Bln,23 Hr</v>
      </c>
      <c r="BI603" s="24">
        <f t="shared" ca="1" si="197"/>
        <v>4</v>
      </c>
      <c r="BJ603" s="24">
        <f t="shared" ca="1" si="198"/>
        <v>1</v>
      </c>
      <c r="BK603" s="26" t="str">
        <f t="shared" ca="1" si="199"/>
        <v>4 Th,1 Bln,23 Hr</v>
      </c>
      <c r="BL603" s="4" t="str">
        <f>VLOOKUP(C603,[1]dbase!$C$3:$AW$827,38,FALSE)</f>
        <v>-</v>
      </c>
    </row>
    <row r="604" spans="1:64" x14ac:dyDescent="0.25">
      <c r="A604" s="24">
        <f t="shared" si="180"/>
        <v>601</v>
      </c>
      <c r="B604" s="33" t="s">
        <v>2520</v>
      </c>
      <c r="C604" s="24">
        <v>945696</v>
      </c>
      <c r="D604" s="24" t="s">
        <v>354</v>
      </c>
      <c r="E604" s="26">
        <v>34518</v>
      </c>
      <c r="F604" s="24" t="s">
        <v>65</v>
      </c>
      <c r="G604" s="24" t="s">
        <v>66</v>
      </c>
      <c r="H604" s="24" t="s">
        <v>228</v>
      </c>
      <c r="I604" s="24" t="s">
        <v>2521</v>
      </c>
      <c r="J604" s="27" t="s">
        <v>2522</v>
      </c>
      <c r="K604" s="24" t="s">
        <v>2523</v>
      </c>
      <c r="L604" s="24"/>
      <c r="M604" s="24" t="s">
        <v>70</v>
      </c>
      <c r="N604" s="24" t="s">
        <v>71</v>
      </c>
      <c r="O604" s="24" t="s">
        <v>235</v>
      </c>
      <c r="P604" s="24">
        <v>2016</v>
      </c>
      <c r="Q604" s="26">
        <v>42888</v>
      </c>
      <c r="R604" s="26">
        <v>43116</v>
      </c>
      <c r="S604" s="26" t="s">
        <v>90</v>
      </c>
      <c r="T604" s="28" t="s">
        <v>153</v>
      </c>
      <c r="U604" s="28" t="s">
        <v>153</v>
      </c>
      <c r="V604" s="26">
        <v>44760</v>
      </c>
      <c r="W604" s="28" t="s">
        <v>154</v>
      </c>
      <c r="X604" s="28" t="s">
        <v>113</v>
      </c>
      <c r="Y604" s="26" t="s">
        <v>78</v>
      </c>
      <c r="Z604" s="29">
        <v>5</v>
      </c>
      <c r="AA604" s="29">
        <v>4</v>
      </c>
      <c r="AB604" s="26">
        <v>44424</v>
      </c>
      <c r="AC604" s="30">
        <v>6900000</v>
      </c>
      <c r="AD604" s="30">
        <v>766667</v>
      </c>
      <c r="AE604" s="30">
        <v>813508.33333333302</v>
      </c>
      <c r="AF604" s="30">
        <v>653200</v>
      </c>
      <c r="AG604" s="30">
        <f t="shared" si="181"/>
        <v>1466708.333333333</v>
      </c>
      <c r="AH604" s="30">
        <v>0</v>
      </c>
      <c r="AI604" s="30">
        <f t="shared" si="182"/>
        <v>9133375.3333333321</v>
      </c>
      <c r="AJ604" s="30">
        <f t="shared" si="183"/>
        <v>5175000</v>
      </c>
      <c r="AK604" s="30">
        <f t="shared" si="184"/>
        <v>575000.25</v>
      </c>
      <c r="AL604" s="30">
        <f t="shared" si="185"/>
        <v>813508.33333333302</v>
      </c>
      <c r="AM604" s="30">
        <f t="shared" si="186"/>
        <v>653200</v>
      </c>
      <c r="AN604" s="30">
        <f t="shared" si="187"/>
        <v>1466708.333333333</v>
      </c>
      <c r="AO604" s="30">
        <f t="shared" si="188"/>
        <v>0</v>
      </c>
      <c r="AP604" s="30">
        <f t="shared" si="189"/>
        <v>7216708.583333333</v>
      </c>
      <c r="AQ604" s="30">
        <f t="shared" si="190"/>
        <v>0</v>
      </c>
      <c r="AR604" s="26" t="s">
        <v>79</v>
      </c>
      <c r="AS604" s="26" t="s">
        <v>80</v>
      </c>
      <c r="AT604" s="26"/>
      <c r="AU604" s="26" t="s">
        <v>80</v>
      </c>
      <c r="AV604" s="26" t="s">
        <v>116</v>
      </c>
      <c r="AW604" s="26" t="s">
        <v>158</v>
      </c>
      <c r="AX604" s="26" t="s">
        <v>83</v>
      </c>
      <c r="AY604" s="26" t="s">
        <v>83</v>
      </c>
      <c r="AZ604" s="26" t="s">
        <v>80</v>
      </c>
      <c r="BA604" s="26" t="s">
        <v>84</v>
      </c>
      <c r="BB604" s="26" t="s">
        <v>85</v>
      </c>
      <c r="BC604" s="26" t="str">
        <f t="shared" si="191"/>
        <v>F</v>
      </c>
      <c r="BD604" s="26" t="str">
        <f t="shared" ca="1" si="192"/>
        <v>28 Th,4 Bln,21 Hr</v>
      </c>
      <c r="BE604" s="29">
        <f t="shared" ca="1" si="193"/>
        <v>28</v>
      </c>
      <c r="BF604" s="29">
        <f t="shared" ca="1" si="194"/>
        <v>4</v>
      </c>
      <c r="BG604" s="29">
        <f t="shared" ca="1" si="195"/>
        <v>21</v>
      </c>
      <c r="BH604" s="26" t="str">
        <f t="shared" ca="1" si="196"/>
        <v>5 Th,5 Bln,22 Hr</v>
      </c>
      <c r="BI604" s="24">
        <f t="shared" ca="1" si="197"/>
        <v>5</v>
      </c>
      <c r="BJ604" s="24">
        <f t="shared" ca="1" si="198"/>
        <v>5</v>
      </c>
      <c r="BK604" s="26" t="str">
        <f t="shared" ca="1" si="199"/>
        <v>4 Th,10 Bln,8 Hr</v>
      </c>
      <c r="BL604" s="4" t="str">
        <f>VLOOKUP(C604,[1]dbase!$C$3:$AW$827,38,FALSE)</f>
        <v>-</v>
      </c>
    </row>
    <row r="605" spans="1:64" x14ac:dyDescent="0.25">
      <c r="A605" s="24">
        <f t="shared" si="180"/>
        <v>602</v>
      </c>
      <c r="B605" s="31" t="s">
        <v>2524</v>
      </c>
      <c r="C605" s="24">
        <v>945701</v>
      </c>
      <c r="D605" s="24" t="s">
        <v>166</v>
      </c>
      <c r="E605" s="26">
        <v>34627</v>
      </c>
      <c r="F605" s="24" t="s">
        <v>65</v>
      </c>
      <c r="G605" s="24" t="s">
        <v>66</v>
      </c>
      <c r="H605" s="24" t="s">
        <v>67</v>
      </c>
      <c r="I605" s="24" t="s">
        <v>2525</v>
      </c>
      <c r="J605" s="27"/>
      <c r="K605" s="24"/>
      <c r="L605" s="24"/>
      <c r="M605" s="24" t="s">
        <v>70</v>
      </c>
      <c r="N605" s="24" t="s">
        <v>71</v>
      </c>
      <c r="O605" s="24" t="s">
        <v>235</v>
      </c>
      <c r="P605" s="24">
        <v>2016</v>
      </c>
      <c r="Q605" s="26">
        <v>42888</v>
      </c>
      <c r="R605" s="26">
        <v>43116</v>
      </c>
      <c r="S605" s="26" t="s">
        <v>73</v>
      </c>
      <c r="T605" s="28" t="s">
        <v>2526</v>
      </c>
      <c r="U605" s="28" t="s">
        <v>2527</v>
      </c>
      <c r="V605" s="26">
        <v>44652</v>
      </c>
      <c r="W605" s="28" t="s">
        <v>92</v>
      </c>
      <c r="X605" s="28" t="s">
        <v>207</v>
      </c>
      <c r="Y605" s="26" t="s">
        <v>78</v>
      </c>
      <c r="Z605" s="29">
        <v>2</v>
      </c>
      <c r="AA605" s="29">
        <v>4</v>
      </c>
      <c r="AB605" s="26">
        <v>44424</v>
      </c>
      <c r="AC605" s="30">
        <v>6900000</v>
      </c>
      <c r="AD605" s="30">
        <v>766667</v>
      </c>
      <c r="AE605" s="30">
        <v>442183.33333333302</v>
      </c>
      <c r="AF605" s="30">
        <v>-263614.5</v>
      </c>
      <c r="AG605" s="30">
        <f t="shared" si="181"/>
        <v>178568.83333333302</v>
      </c>
      <c r="AH605" s="30">
        <v>2775000</v>
      </c>
      <c r="AI605" s="30">
        <f t="shared" si="182"/>
        <v>10620235.833333332</v>
      </c>
      <c r="AJ605" s="30">
        <f t="shared" si="183"/>
        <v>5175000</v>
      </c>
      <c r="AK605" s="30">
        <f t="shared" si="184"/>
        <v>575000.25</v>
      </c>
      <c r="AL605" s="30">
        <f t="shared" si="185"/>
        <v>442183.33333333302</v>
      </c>
      <c r="AM605" s="30">
        <f t="shared" si="186"/>
        <v>-263614.5</v>
      </c>
      <c r="AN605" s="30">
        <f t="shared" si="187"/>
        <v>178568.83333333302</v>
      </c>
      <c r="AO605" s="30">
        <f t="shared" si="188"/>
        <v>1387500</v>
      </c>
      <c r="AP605" s="30">
        <f t="shared" si="189"/>
        <v>7316069.083333333</v>
      </c>
      <c r="AQ605" s="30">
        <f t="shared" si="190"/>
        <v>0</v>
      </c>
      <c r="AR605" s="26" t="s">
        <v>79</v>
      </c>
      <c r="AS605" s="26" t="s">
        <v>80</v>
      </c>
      <c r="AT605" s="26"/>
      <c r="AU605" s="26" t="s">
        <v>80</v>
      </c>
      <c r="AV605" s="26" t="s">
        <v>209</v>
      </c>
      <c r="AW605" s="26" t="s">
        <v>95</v>
      </c>
      <c r="AX605" s="26" t="s">
        <v>96</v>
      </c>
      <c r="AY605" s="26" t="s">
        <v>96</v>
      </c>
      <c r="AZ605" s="26" t="s">
        <v>80</v>
      </c>
      <c r="BA605" s="26" t="s">
        <v>84</v>
      </c>
      <c r="BB605" s="26" t="s">
        <v>85</v>
      </c>
      <c r="BC605" s="26" t="str">
        <f t="shared" si="191"/>
        <v>F</v>
      </c>
      <c r="BD605" s="26" t="str">
        <f t="shared" ca="1" si="192"/>
        <v>28 Th,1 Bln,4 Hr</v>
      </c>
      <c r="BE605" s="29">
        <f t="shared" ca="1" si="193"/>
        <v>28</v>
      </c>
      <c r="BF605" s="29">
        <f t="shared" ca="1" si="194"/>
        <v>1</v>
      </c>
      <c r="BG605" s="29">
        <f t="shared" ca="1" si="195"/>
        <v>4</v>
      </c>
      <c r="BH605" s="26" t="str">
        <f t="shared" ca="1" si="196"/>
        <v>5 Th,5 Bln,22 Hr</v>
      </c>
      <c r="BI605" s="24">
        <f t="shared" ca="1" si="197"/>
        <v>5</v>
      </c>
      <c r="BJ605" s="24">
        <f t="shared" ca="1" si="198"/>
        <v>5</v>
      </c>
      <c r="BK605" s="26" t="str">
        <f t="shared" ca="1" si="199"/>
        <v>4 Th,10 Bln,8 Hr</v>
      </c>
      <c r="BL605" s="4" t="str">
        <f>VLOOKUP(C605,[1]dbase!$C$3:$AW$827,38,FALSE)</f>
        <v>-</v>
      </c>
    </row>
    <row r="606" spans="1:64" x14ac:dyDescent="0.25">
      <c r="A606" s="24">
        <f t="shared" si="180"/>
        <v>603</v>
      </c>
      <c r="B606" s="33" t="s">
        <v>2528</v>
      </c>
      <c r="C606" s="24">
        <v>835524</v>
      </c>
      <c r="D606" s="24" t="s">
        <v>166</v>
      </c>
      <c r="E606" s="26">
        <v>30405</v>
      </c>
      <c r="F606" s="24" t="s">
        <v>65</v>
      </c>
      <c r="G606" s="24" t="s">
        <v>66</v>
      </c>
      <c r="H606" s="24" t="s">
        <v>67</v>
      </c>
      <c r="I606" s="24" t="s">
        <v>2529</v>
      </c>
      <c r="J606" s="27"/>
      <c r="K606" s="24"/>
      <c r="L606" s="24"/>
      <c r="M606" s="24" t="s">
        <v>70</v>
      </c>
      <c r="N606" s="24" t="s">
        <v>71</v>
      </c>
      <c r="O606" s="24"/>
      <c r="P606" s="24">
        <v>2007</v>
      </c>
      <c r="Q606" s="26">
        <v>41395</v>
      </c>
      <c r="R606" s="26">
        <v>41533</v>
      </c>
      <c r="S606" s="26" t="s">
        <v>90</v>
      </c>
      <c r="T606" s="28" t="s">
        <v>2530</v>
      </c>
      <c r="U606" s="28" t="s">
        <v>2530</v>
      </c>
      <c r="V606" s="26">
        <v>44760</v>
      </c>
      <c r="W606" s="28" t="s">
        <v>434</v>
      </c>
      <c r="X606" s="28" t="s">
        <v>113</v>
      </c>
      <c r="Y606" s="26" t="s">
        <v>78</v>
      </c>
      <c r="Z606" s="29">
        <v>3</v>
      </c>
      <c r="AA606" s="29">
        <v>5</v>
      </c>
      <c r="AB606" s="26">
        <v>44424</v>
      </c>
      <c r="AC606" s="30">
        <v>7900000</v>
      </c>
      <c r="AD606" s="30">
        <v>877778</v>
      </c>
      <c r="AE606" s="30">
        <v>530397.22222222202</v>
      </c>
      <c r="AF606" s="30">
        <v>-263614.5</v>
      </c>
      <c r="AG606" s="30">
        <f t="shared" si="181"/>
        <v>266782.72222222202</v>
      </c>
      <c r="AH606" s="30">
        <v>2684905</v>
      </c>
      <c r="AI606" s="30">
        <f t="shared" si="182"/>
        <v>11729465.722222222</v>
      </c>
      <c r="AJ606" s="30">
        <f t="shared" si="183"/>
        <v>5925000</v>
      </c>
      <c r="AK606" s="30">
        <f t="shared" si="184"/>
        <v>658333.5</v>
      </c>
      <c r="AL606" s="30">
        <f t="shared" si="185"/>
        <v>530397.22222222202</v>
      </c>
      <c r="AM606" s="30">
        <f t="shared" si="186"/>
        <v>-263614.5</v>
      </c>
      <c r="AN606" s="30">
        <f t="shared" si="187"/>
        <v>266782.72222222202</v>
      </c>
      <c r="AO606" s="30">
        <f t="shared" si="188"/>
        <v>1342452.5</v>
      </c>
      <c r="AP606" s="30">
        <f t="shared" si="189"/>
        <v>8192568.722222222</v>
      </c>
      <c r="AQ606" s="30">
        <f t="shared" si="190"/>
        <v>0</v>
      </c>
      <c r="AR606" s="26" t="s">
        <v>79</v>
      </c>
      <c r="AS606" s="26" t="s">
        <v>80</v>
      </c>
      <c r="AT606" s="26"/>
      <c r="AU606" s="26" t="s">
        <v>80</v>
      </c>
      <c r="AV606" s="26" t="s">
        <v>116</v>
      </c>
      <c r="AW606" s="26" t="s">
        <v>95</v>
      </c>
      <c r="AX606" s="26" t="s">
        <v>83</v>
      </c>
      <c r="AY606" s="26" t="s">
        <v>83</v>
      </c>
      <c r="AZ606" s="26" t="s">
        <v>80</v>
      </c>
      <c r="BA606" s="26" t="s">
        <v>84</v>
      </c>
      <c r="BB606" s="26" t="s">
        <v>85</v>
      </c>
      <c r="BC606" s="26" t="str">
        <f t="shared" si="191"/>
        <v>F</v>
      </c>
      <c r="BD606" s="26" t="str">
        <f t="shared" ca="1" si="192"/>
        <v>39 Th,7 Bln,25 Hr</v>
      </c>
      <c r="BE606" s="29">
        <f t="shared" ca="1" si="193"/>
        <v>39</v>
      </c>
      <c r="BF606" s="29">
        <f t="shared" ca="1" si="194"/>
        <v>7</v>
      </c>
      <c r="BG606" s="29">
        <f t="shared" ca="1" si="195"/>
        <v>25</v>
      </c>
      <c r="BH606" s="26" t="str">
        <f t="shared" ca="1" si="196"/>
        <v>9 Th,6 Bln,23 Hr</v>
      </c>
      <c r="BI606" s="24">
        <f t="shared" ca="1" si="197"/>
        <v>9</v>
      </c>
      <c r="BJ606" s="24">
        <f t="shared" ca="1" si="198"/>
        <v>6</v>
      </c>
      <c r="BK606" s="26" t="str">
        <f t="shared" ca="1" si="199"/>
        <v>9 Th,2 Bln,8 Hr</v>
      </c>
      <c r="BL606" s="4" t="str">
        <f>VLOOKUP(C606,[1]dbase!$C$3:$AW$827,38,FALSE)</f>
        <v>-</v>
      </c>
    </row>
    <row r="607" spans="1:64" x14ac:dyDescent="0.25">
      <c r="A607" s="24">
        <f t="shared" si="180"/>
        <v>604</v>
      </c>
      <c r="B607" s="31" t="s">
        <v>2531</v>
      </c>
      <c r="C607" s="24">
        <v>965796</v>
      </c>
      <c r="D607" s="24" t="s">
        <v>2532</v>
      </c>
      <c r="E607" s="26">
        <v>35071</v>
      </c>
      <c r="F607" s="24" t="s">
        <v>65</v>
      </c>
      <c r="G607" s="24" t="s">
        <v>66</v>
      </c>
      <c r="H607" s="24" t="s">
        <v>228</v>
      </c>
      <c r="I607" s="24" t="s">
        <v>2533</v>
      </c>
      <c r="J607" s="27"/>
      <c r="K607" s="24"/>
      <c r="L607" s="24"/>
      <c r="M607" s="24" t="s">
        <v>136</v>
      </c>
      <c r="N607" s="24" t="s">
        <v>234</v>
      </c>
      <c r="O607" s="24" t="s">
        <v>163</v>
      </c>
      <c r="P607" s="24">
        <v>2017</v>
      </c>
      <c r="Q607" s="26">
        <v>43088</v>
      </c>
      <c r="R607" s="26">
        <v>43328</v>
      </c>
      <c r="S607" s="26" t="s">
        <v>90</v>
      </c>
      <c r="T607" s="28" t="s">
        <v>2534</v>
      </c>
      <c r="U607" s="28" t="s">
        <v>2534</v>
      </c>
      <c r="V607" s="26">
        <v>44104</v>
      </c>
      <c r="W607" s="28" t="s">
        <v>1342</v>
      </c>
      <c r="X607" s="28" t="s">
        <v>655</v>
      </c>
      <c r="Y607" s="26" t="s">
        <v>103</v>
      </c>
      <c r="Z607" s="29">
        <v>5</v>
      </c>
      <c r="AA607" s="29">
        <v>3</v>
      </c>
      <c r="AB607" s="26">
        <v>44424</v>
      </c>
      <c r="AC607" s="30">
        <v>5900000</v>
      </c>
      <c r="AD607" s="30">
        <v>655556</v>
      </c>
      <c r="AE607" s="30">
        <v>200969.44444444403</v>
      </c>
      <c r="AF607" s="30">
        <v>566950</v>
      </c>
      <c r="AG607" s="30">
        <f t="shared" si="181"/>
        <v>767919.44444444403</v>
      </c>
      <c r="AH607" s="30">
        <v>0</v>
      </c>
      <c r="AI607" s="30">
        <f t="shared" si="182"/>
        <v>7323475.444444444</v>
      </c>
      <c r="AJ607" s="30">
        <f t="shared" si="183"/>
        <v>2950000</v>
      </c>
      <c r="AK607" s="30">
        <f t="shared" si="184"/>
        <v>0</v>
      </c>
      <c r="AL607" s="30">
        <f t="shared" si="185"/>
        <v>0</v>
      </c>
      <c r="AM607" s="30">
        <f t="shared" si="186"/>
        <v>0</v>
      </c>
      <c r="AN607" s="30">
        <f t="shared" si="187"/>
        <v>0</v>
      </c>
      <c r="AO607" s="30">
        <f t="shared" si="188"/>
        <v>0</v>
      </c>
      <c r="AP607" s="30">
        <f t="shared" si="189"/>
        <v>2950000</v>
      </c>
      <c r="AQ607" s="30">
        <f t="shared" si="190"/>
        <v>1422100</v>
      </c>
      <c r="AR607" s="26" t="s">
        <v>79</v>
      </c>
      <c r="AS607" s="26" t="s">
        <v>114</v>
      </c>
      <c r="AT607" s="24" t="s">
        <v>172</v>
      </c>
      <c r="AU607" s="26">
        <v>44433</v>
      </c>
      <c r="AV607" s="26" t="s">
        <v>656</v>
      </c>
      <c r="AW607" s="26" t="s">
        <v>80</v>
      </c>
      <c r="AX607" s="26" t="s">
        <v>105</v>
      </c>
      <c r="AY607" s="26" t="s">
        <v>105</v>
      </c>
      <c r="AZ607" s="26" t="s">
        <v>80</v>
      </c>
      <c r="BA607" s="26" t="s">
        <v>84</v>
      </c>
      <c r="BB607" s="26" t="s">
        <v>106</v>
      </c>
      <c r="BC607" s="26" t="str">
        <f t="shared" si="191"/>
        <v>D</v>
      </c>
      <c r="BD607" s="26" t="str">
        <f t="shared" ca="1" si="192"/>
        <v>26 Th,10 Bln,17 Hr</v>
      </c>
      <c r="BE607" s="29">
        <f t="shared" ca="1" si="193"/>
        <v>26</v>
      </c>
      <c r="BF607" s="29">
        <f t="shared" ca="1" si="194"/>
        <v>10</v>
      </c>
      <c r="BG607" s="29">
        <f t="shared" ca="1" si="195"/>
        <v>17</v>
      </c>
      <c r="BH607" s="26" t="str">
        <f t="shared" ca="1" si="196"/>
        <v>4 Th,11 Bln,5 Hr</v>
      </c>
      <c r="BI607" s="24">
        <f t="shared" ca="1" si="197"/>
        <v>4</v>
      </c>
      <c r="BJ607" s="24">
        <f t="shared" ca="1" si="198"/>
        <v>11</v>
      </c>
      <c r="BK607" s="26" t="str">
        <f t="shared" ca="1" si="199"/>
        <v>4 Th,3 Bln,8 Hr</v>
      </c>
      <c r="BL607" s="4" t="str">
        <f>VLOOKUP(C607,[1]dbase!$C$3:$AW$827,38,FALSE)</f>
        <v>H</v>
      </c>
    </row>
    <row r="608" spans="1:64" x14ac:dyDescent="0.25">
      <c r="A608" s="24">
        <f t="shared" si="180"/>
        <v>605</v>
      </c>
      <c r="B608" s="31" t="s">
        <v>2535</v>
      </c>
      <c r="C608" s="24">
        <v>875706</v>
      </c>
      <c r="D608" s="24" t="s">
        <v>244</v>
      </c>
      <c r="E608" s="26">
        <v>32028</v>
      </c>
      <c r="F608" s="24" t="s">
        <v>65</v>
      </c>
      <c r="G608" s="24" t="s">
        <v>66</v>
      </c>
      <c r="H608" s="24" t="s">
        <v>228</v>
      </c>
      <c r="I608" s="24" t="s">
        <v>2536</v>
      </c>
      <c r="J608" s="27"/>
      <c r="K608" s="24"/>
      <c r="L608" s="24"/>
      <c r="M608" s="24" t="s">
        <v>70</v>
      </c>
      <c r="N608" s="24" t="s">
        <v>71</v>
      </c>
      <c r="O608" s="24" t="s">
        <v>72</v>
      </c>
      <c r="P608" s="24">
        <v>2011</v>
      </c>
      <c r="Q608" s="26">
        <v>42888</v>
      </c>
      <c r="R608" s="26">
        <v>43206</v>
      </c>
      <c r="S608" s="26" t="s">
        <v>213</v>
      </c>
      <c r="T608" s="28" t="s">
        <v>2537</v>
      </c>
      <c r="U608" s="28" t="s">
        <v>2538</v>
      </c>
      <c r="V608" s="26">
        <v>44090</v>
      </c>
      <c r="W608" s="28" t="s">
        <v>769</v>
      </c>
      <c r="X608" s="28" t="s">
        <v>195</v>
      </c>
      <c r="Y608" s="26" t="s">
        <v>78</v>
      </c>
      <c r="Z608" s="29">
        <v>4</v>
      </c>
      <c r="AA608" s="29">
        <v>4</v>
      </c>
      <c r="AB608" s="26">
        <v>44424</v>
      </c>
      <c r="AC608" s="30">
        <v>6900000</v>
      </c>
      <c r="AD608" s="30">
        <v>766667</v>
      </c>
      <c r="AE608" s="30">
        <v>442183.33333333302</v>
      </c>
      <c r="AF608" s="30">
        <v>-339993</v>
      </c>
      <c r="AG608" s="30">
        <f t="shared" si="181"/>
        <v>102190.33333333302</v>
      </c>
      <c r="AH608" s="30">
        <v>1871793</v>
      </c>
      <c r="AI608" s="30">
        <f t="shared" si="182"/>
        <v>9640650.3333333321</v>
      </c>
      <c r="AJ608" s="30">
        <f t="shared" si="183"/>
        <v>5175000</v>
      </c>
      <c r="AK608" s="30">
        <f t="shared" si="184"/>
        <v>575000.25</v>
      </c>
      <c r="AL608" s="30">
        <f t="shared" si="185"/>
        <v>442183.33333333302</v>
      </c>
      <c r="AM608" s="30">
        <f t="shared" si="186"/>
        <v>-339993</v>
      </c>
      <c r="AN608" s="30">
        <f t="shared" si="187"/>
        <v>102190.33333333302</v>
      </c>
      <c r="AO608" s="30">
        <f t="shared" si="188"/>
        <v>935896.5</v>
      </c>
      <c r="AP608" s="30">
        <f t="shared" si="189"/>
        <v>6788087.083333333</v>
      </c>
      <c r="AQ608" s="30">
        <f t="shared" si="190"/>
        <v>0</v>
      </c>
      <c r="AR608" s="26" t="s">
        <v>79</v>
      </c>
      <c r="AS608" s="26" t="s">
        <v>80</v>
      </c>
      <c r="AT608" s="26"/>
      <c r="AU608" s="26" t="s">
        <v>80</v>
      </c>
      <c r="AV608" s="26" t="s">
        <v>196</v>
      </c>
      <c r="AW608" s="26" t="s">
        <v>80</v>
      </c>
      <c r="AX608" s="26" t="s">
        <v>83</v>
      </c>
      <c r="AY608" s="26" t="s">
        <v>83</v>
      </c>
      <c r="AZ608" s="26" t="s">
        <v>125</v>
      </c>
      <c r="BA608" s="26" t="s">
        <v>84</v>
      </c>
      <c r="BB608" s="26" t="s">
        <v>85</v>
      </c>
      <c r="BC608" s="26" t="str">
        <f t="shared" si="191"/>
        <v>F</v>
      </c>
      <c r="BD608" s="26" t="str">
        <f t="shared" ca="1" si="192"/>
        <v>35 Th,2 Bln,16 Hr</v>
      </c>
      <c r="BE608" s="29">
        <f t="shared" ca="1" si="193"/>
        <v>35</v>
      </c>
      <c r="BF608" s="29">
        <f t="shared" ca="1" si="194"/>
        <v>2</v>
      </c>
      <c r="BG608" s="29">
        <f t="shared" ca="1" si="195"/>
        <v>16</v>
      </c>
      <c r="BH608" s="26" t="str">
        <f t="shared" ca="1" si="196"/>
        <v>5 Th,5 Bln,22 Hr</v>
      </c>
      <c r="BI608" s="24">
        <f t="shared" ca="1" si="197"/>
        <v>5</v>
      </c>
      <c r="BJ608" s="24">
        <f t="shared" ca="1" si="198"/>
        <v>5</v>
      </c>
      <c r="BK608" s="26" t="str">
        <f t="shared" ca="1" si="199"/>
        <v>4 Th,7 Bln,8 Hr</v>
      </c>
      <c r="BL608" s="4" t="str">
        <f>VLOOKUP(C608,[1]dbase!$C$3:$AW$827,38,FALSE)</f>
        <v>-</v>
      </c>
    </row>
    <row r="609" spans="1:64" x14ac:dyDescent="0.25">
      <c r="A609" s="24">
        <f t="shared" si="180"/>
        <v>606</v>
      </c>
      <c r="B609" s="33" t="s">
        <v>2539</v>
      </c>
      <c r="C609" s="24">
        <v>695273</v>
      </c>
      <c r="D609" s="24" t="s">
        <v>166</v>
      </c>
      <c r="E609" s="26">
        <v>25321</v>
      </c>
      <c r="F609" s="24" t="s">
        <v>65</v>
      </c>
      <c r="G609" s="24" t="s">
        <v>66</v>
      </c>
      <c r="H609" s="24" t="s">
        <v>88</v>
      </c>
      <c r="I609" s="24" t="s">
        <v>2540</v>
      </c>
      <c r="J609" s="27" t="s">
        <v>2541</v>
      </c>
      <c r="K609" s="24"/>
      <c r="L609" s="24"/>
      <c r="M609" s="24" t="s">
        <v>109</v>
      </c>
      <c r="N609" s="24" t="s">
        <v>120</v>
      </c>
      <c r="O609" s="24"/>
      <c r="P609" s="24">
        <v>1988</v>
      </c>
      <c r="Q609" s="26">
        <v>34425</v>
      </c>
      <c r="R609" s="26">
        <v>34790</v>
      </c>
      <c r="S609" s="26" t="s">
        <v>90</v>
      </c>
      <c r="T609" s="28" t="s">
        <v>785</v>
      </c>
      <c r="U609" s="28" t="s">
        <v>785</v>
      </c>
      <c r="V609" s="26">
        <v>44760</v>
      </c>
      <c r="W609" s="28" t="s">
        <v>434</v>
      </c>
      <c r="X609" s="28" t="s">
        <v>113</v>
      </c>
      <c r="Y609" s="26" t="s">
        <v>78</v>
      </c>
      <c r="Z609" s="29">
        <v>5</v>
      </c>
      <c r="AA609" s="29">
        <v>4</v>
      </c>
      <c r="AB609" s="26">
        <v>44424</v>
      </c>
      <c r="AC609" s="30">
        <v>6900000</v>
      </c>
      <c r="AD609" s="30">
        <v>766667</v>
      </c>
      <c r="AE609" s="30">
        <v>-199141.66666666698</v>
      </c>
      <c r="AF609" s="30">
        <v>596850</v>
      </c>
      <c r="AG609" s="30">
        <f t="shared" si="181"/>
        <v>397708.33333333302</v>
      </c>
      <c r="AH609" s="30">
        <v>0</v>
      </c>
      <c r="AI609" s="30">
        <f t="shared" si="182"/>
        <v>8064375.333333333</v>
      </c>
      <c r="AJ609" s="30">
        <f t="shared" si="183"/>
        <v>5175000</v>
      </c>
      <c r="AK609" s="30">
        <f t="shared" si="184"/>
        <v>575000.25</v>
      </c>
      <c r="AL609" s="30">
        <f t="shared" si="185"/>
        <v>-199141.66666666698</v>
      </c>
      <c r="AM609" s="30">
        <f t="shared" si="186"/>
        <v>596850</v>
      </c>
      <c r="AN609" s="30">
        <f t="shared" si="187"/>
        <v>397708.33333333302</v>
      </c>
      <c r="AO609" s="30">
        <f t="shared" si="188"/>
        <v>0</v>
      </c>
      <c r="AP609" s="30">
        <f t="shared" si="189"/>
        <v>6147708.583333333</v>
      </c>
      <c r="AQ609" s="30">
        <f t="shared" si="190"/>
        <v>0</v>
      </c>
      <c r="AR609" s="26" t="s">
        <v>79</v>
      </c>
      <c r="AS609" s="26" t="s">
        <v>80</v>
      </c>
      <c r="AT609" s="26"/>
      <c r="AU609" s="26" t="s">
        <v>80</v>
      </c>
      <c r="AV609" s="26" t="s">
        <v>116</v>
      </c>
      <c r="AW609" s="26" t="s">
        <v>95</v>
      </c>
      <c r="AX609" s="26" t="s">
        <v>83</v>
      </c>
      <c r="AY609" s="26" t="s">
        <v>83</v>
      </c>
      <c r="AZ609" s="26" t="s">
        <v>80</v>
      </c>
      <c r="BA609" s="26" t="s">
        <v>84</v>
      </c>
      <c r="BB609" s="26" t="s">
        <v>85</v>
      </c>
      <c r="BC609" s="26" t="str">
        <f t="shared" si="191"/>
        <v>C</v>
      </c>
      <c r="BD609" s="26" t="str">
        <f t="shared" ca="1" si="192"/>
        <v>53 Th,6 Bln,27 Hr</v>
      </c>
      <c r="BE609" s="29">
        <f t="shared" ca="1" si="193"/>
        <v>53</v>
      </c>
      <c r="BF609" s="29">
        <f t="shared" ca="1" si="194"/>
        <v>6</v>
      </c>
      <c r="BG609" s="29">
        <f t="shared" ca="1" si="195"/>
        <v>27</v>
      </c>
      <c r="BH609" s="26" t="str">
        <f t="shared" ca="1" si="196"/>
        <v>28 Th,7 Bln,23 Hr</v>
      </c>
      <c r="BI609" s="24">
        <f t="shared" ca="1" si="197"/>
        <v>28</v>
      </c>
      <c r="BJ609" s="24">
        <f t="shared" ca="1" si="198"/>
        <v>7</v>
      </c>
      <c r="BK609" s="26" t="str">
        <f t="shared" ca="1" si="199"/>
        <v>27 Th,7 Bln,23 Hr</v>
      </c>
      <c r="BL609" s="4" t="str">
        <f>VLOOKUP(C609,[1]dbase!$C$3:$AW$827,38,FALSE)</f>
        <v>-</v>
      </c>
    </row>
    <row r="610" spans="1:64" x14ac:dyDescent="0.25">
      <c r="A610" s="24">
        <f t="shared" si="180"/>
        <v>607</v>
      </c>
      <c r="B610" s="33" t="s">
        <v>2542</v>
      </c>
      <c r="C610" s="24">
        <v>935849</v>
      </c>
      <c r="D610" s="24" t="s">
        <v>589</v>
      </c>
      <c r="E610" s="26">
        <v>34007</v>
      </c>
      <c r="F610" s="24" t="s">
        <v>65</v>
      </c>
      <c r="G610" s="24" t="s">
        <v>66</v>
      </c>
      <c r="H610" s="24" t="s">
        <v>228</v>
      </c>
      <c r="I610" s="24" t="s">
        <v>2543</v>
      </c>
      <c r="J610" s="27" t="s">
        <v>2544</v>
      </c>
      <c r="K610" s="24"/>
      <c r="L610" s="24"/>
      <c r="M610" s="24" t="s">
        <v>70</v>
      </c>
      <c r="N610" s="24" t="s">
        <v>71</v>
      </c>
      <c r="O610" s="24" t="s">
        <v>1734</v>
      </c>
      <c r="P610" s="24">
        <v>2015</v>
      </c>
      <c r="Q610" s="26">
        <v>43313</v>
      </c>
      <c r="R610" s="26">
        <v>43525</v>
      </c>
      <c r="S610" s="26" t="s">
        <v>90</v>
      </c>
      <c r="T610" s="28" t="s">
        <v>316</v>
      </c>
      <c r="U610" s="28" t="s">
        <v>316</v>
      </c>
      <c r="V610" s="26">
        <v>44760</v>
      </c>
      <c r="W610" s="28" t="s">
        <v>317</v>
      </c>
      <c r="X610" s="28" t="s">
        <v>113</v>
      </c>
      <c r="Y610" s="26" t="s">
        <v>78</v>
      </c>
      <c r="Z610" s="29">
        <v>5</v>
      </c>
      <c r="AA610" s="29">
        <v>4</v>
      </c>
      <c r="AB610" s="26">
        <v>44424</v>
      </c>
      <c r="AC610" s="30">
        <v>6900000</v>
      </c>
      <c r="AD610" s="30">
        <v>766667</v>
      </c>
      <c r="AE610" s="30">
        <v>169183.33333333302</v>
      </c>
      <c r="AF610" s="30">
        <v>653200</v>
      </c>
      <c r="AG610" s="30">
        <f t="shared" si="181"/>
        <v>822383.33333333302</v>
      </c>
      <c r="AH610" s="30">
        <v>0</v>
      </c>
      <c r="AI610" s="30">
        <f t="shared" si="182"/>
        <v>8489050.3333333321</v>
      </c>
      <c r="AJ610" s="30">
        <f t="shared" si="183"/>
        <v>5175000</v>
      </c>
      <c r="AK610" s="30">
        <f t="shared" si="184"/>
        <v>575000.25</v>
      </c>
      <c r="AL610" s="30">
        <f t="shared" si="185"/>
        <v>169183.33333333302</v>
      </c>
      <c r="AM610" s="30">
        <f t="shared" si="186"/>
        <v>653200</v>
      </c>
      <c r="AN610" s="30">
        <f t="shared" si="187"/>
        <v>822383.33333333302</v>
      </c>
      <c r="AO610" s="30">
        <f t="shared" si="188"/>
        <v>0</v>
      </c>
      <c r="AP610" s="30">
        <f t="shared" si="189"/>
        <v>6572383.583333333</v>
      </c>
      <c r="AQ610" s="30">
        <f t="shared" si="190"/>
        <v>0</v>
      </c>
      <c r="AR610" s="26" t="s">
        <v>79</v>
      </c>
      <c r="AS610" s="26" t="s">
        <v>80</v>
      </c>
      <c r="AT610" s="26"/>
      <c r="AU610" s="26" t="s">
        <v>80</v>
      </c>
      <c r="AV610" s="26" t="s">
        <v>116</v>
      </c>
      <c r="AW610" s="26" t="s">
        <v>95</v>
      </c>
      <c r="AX610" s="26" t="s">
        <v>96</v>
      </c>
      <c r="AY610" s="26" t="s">
        <v>96</v>
      </c>
      <c r="AZ610" s="26" t="s">
        <v>80</v>
      </c>
      <c r="BA610" s="26" t="s">
        <v>84</v>
      </c>
      <c r="BB610" s="26" t="s">
        <v>85</v>
      </c>
      <c r="BC610" s="26" t="str">
        <f t="shared" si="191"/>
        <v>F</v>
      </c>
      <c r="BD610" s="26" t="str">
        <f t="shared" ca="1" si="192"/>
        <v>29 Th,9 Bln,17 Hr</v>
      </c>
      <c r="BE610" s="29">
        <f t="shared" ca="1" si="193"/>
        <v>29</v>
      </c>
      <c r="BF610" s="29">
        <f t="shared" ca="1" si="194"/>
        <v>9</v>
      </c>
      <c r="BG610" s="29">
        <f t="shared" ca="1" si="195"/>
        <v>17</v>
      </c>
      <c r="BH610" s="26" t="str">
        <f t="shared" ca="1" si="196"/>
        <v>4 Th,3 Bln,23 Hr</v>
      </c>
      <c r="BI610" s="24">
        <f t="shared" ca="1" si="197"/>
        <v>4</v>
      </c>
      <c r="BJ610" s="24">
        <f t="shared" ca="1" si="198"/>
        <v>3</v>
      </c>
      <c r="BK610" s="26" t="str">
        <f t="shared" ca="1" si="199"/>
        <v>3 Th,8 Bln,23 Hr</v>
      </c>
      <c r="BL610" s="4" t="str">
        <f>VLOOKUP(C610,[1]dbase!$C$3:$AW$827,38,FALSE)</f>
        <v>-</v>
      </c>
    </row>
    <row r="611" spans="1:64" x14ac:dyDescent="0.25">
      <c r="A611" s="24">
        <f t="shared" si="180"/>
        <v>608</v>
      </c>
      <c r="B611" s="33" t="s">
        <v>2545</v>
      </c>
      <c r="C611" s="24">
        <v>845501</v>
      </c>
      <c r="D611" s="24" t="s">
        <v>406</v>
      </c>
      <c r="E611" s="26">
        <v>30970</v>
      </c>
      <c r="F611" s="24" t="s">
        <v>65</v>
      </c>
      <c r="G611" s="24" t="s">
        <v>66</v>
      </c>
      <c r="H611" s="24" t="s">
        <v>133</v>
      </c>
      <c r="I611" s="24" t="s">
        <v>2546</v>
      </c>
      <c r="J611" s="27"/>
      <c r="K611" s="24"/>
      <c r="L611" s="24"/>
      <c r="M611" s="24" t="s">
        <v>70</v>
      </c>
      <c r="N611" s="24" t="s">
        <v>2547</v>
      </c>
      <c r="O611" s="24"/>
      <c r="P611" s="24">
        <v>2008</v>
      </c>
      <c r="Q611" s="26">
        <v>40634</v>
      </c>
      <c r="R611" s="26">
        <v>40725</v>
      </c>
      <c r="S611" s="26" t="s">
        <v>213</v>
      </c>
      <c r="T611" s="28" t="s">
        <v>2548</v>
      </c>
      <c r="U611" s="28" t="s">
        <v>2549</v>
      </c>
      <c r="V611" s="26">
        <v>44652</v>
      </c>
      <c r="W611" s="28" t="s">
        <v>1329</v>
      </c>
      <c r="X611" s="28" t="s">
        <v>295</v>
      </c>
      <c r="Y611" s="26" t="s">
        <v>103</v>
      </c>
      <c r="Z611" s="29">
        <v>2</v>
      </c>
      <c r="AA611" s="29">
        <v>6</v>
      </c>
      <c r="AB611" s="26">
        <v>44424</v>
      </c>
      <c r="AC611" s="30">
        <v>8900000</v>
      </c>
      <c r="AD611" s="30">
        <v>988889</v>
      </c>
      <c r="AE611" s="30">
        <v>716911.11111111194</v>
      </c>
      <c r="AF611" s="30">
        <v>-25580.000000000466</v>
      </c>
      <c r="AG611" s="30">
        <f t="shared" si="181"/>
        <v>691331.11111111147</v>
      </c>
      <c r="AH611" s="30">
        <v>2922075</v>
      </c>
      <c r="AI611" s="30">
        <f t="shared" si="182"/>
        <v>13502295.111111112</v>
      </c>
      <c r="AJ611" s="30">
        <f t="shared" si="183"/>
        <v>6675000</v>
      </c>
      <c r="AK611" s="30">
        <f t="shared" si="184"/>
        <v>741666.75</v>
      </c>
      <c r="AL611" s="30">
        <f t="shared" si="185"/>
        <v>716911.11111111194</v>
      </c>
      <c r="AM611" s="30">
        <f t="shared" si="186"/>
        <v>-25580.000000000466</v>
      </c>
      <c r="AN611" s="30">
        <f t="shared" si="187"/>
        <v>691331.11111111147</v>
      </c>
      <c r="AO611" s="30">
        <f t="shared" si="188"/>
        <v>1461037.5</v>
      </c>
      <c r="AP611" s="30">
        <f t="shared" si="189"/>
        <v>9569035.3611111119</v>
      </c>
      <c r="AQ611" s="30">
        <f t="shared" si="190"/>
        <v>0</v>
      </c>
      <c r="AR611" s="26" t="s">
        <v>79</v>
      </c>
      <c r="AS611" s="26" t="s">
        <v>80</v>
      </c>
      <c r="AT611" s="26"/>
      <c r="AU611" s="26" t="s">
        <v>80</v>
      </c>
      <c r="AV611" s="26" t="s">
        <v>296</v>
      </c>
      <c r="AW611" s="26" t="s">
        <v>80</v>
      </c>
      <c r="AX611" s="26" t="s">
        <v>105</v>
      </c>
      <c r="AY611" s="26" t="s">
        <v>105</v>
      </c>
      <c r="AZ611" s="26" t="s">
        <v>80</v>
      </c>
      <c r="BA611" s="26" t="s">
        <v>84</v>
      </c>
      <c r="BB611" s="26" t="s">
        <v>85</v>
      </c>
      <c r="BC611" s="26" t="str">
        <f t="shared" si="191"/>
        <v>F</v>
      </c>
      <c r="BD611" s="26" t="str">
        <f t="shared" ca="1" si="192"/>
        <v>38 Th,1 Bln,9 Hr</v>
      </c>
      <c r="BE611" s="29">
        <f t="shared" ca="1" si="193"/>
        <v>38</v>
      </c>
      <c r="BF611" s="29">
        <f t="shared" ca="1" si="194"/>
        <v>1</v>
      </c>
      <c r="BG611" s="29">
        <f t="shared" ca="1" si="195"/>
        <v>9</v>
      </c>
      <c r="BH611" s="26" t="str">
        <f t="shared" ca="1" si="196"/>
        <v>11 Th,7 Bln,23 Hr</v>
      </c>
      <c r="BI611" s="24">
        <f t="shared" ca="1" si="197"/>
        <v>11</v>
      </c>
      <c r="BJ611" s="24">
        <f t="shared" ca="1" si="198"/>
        <v>7</v>
      </c>
      <c r="BK611" s="26" t="str">
        <f t="shared" ca="1" si="199"/>
        <v>11 Th,4 Bln,23 Hr</v>
      </c>
      <c r="BL611" s="4" t="str">
        <f>VLOOKUP(C611,[1]dbase!$C$3:$AW$827,38,FALSE)</f>
        <v>-</v>
      </c>
    </row>
    <row r="612" spans="1:64" x14ac:dyDescent="0.25">
      <c r="A612" s="24">
        <f t="shared" si="180"/>
        <v>609</v>
      </c>
      <c r="B612" s="31" t="s">
        <v>2550</v>
      </c>
      <c r="C612" s="24">
        <v>905745</v>
      </c>
      <c r="D612" s="24" t="s">
        <v>354</v>
      </c>
      <c r="E612" s="26">
        <v>32901</v>
      </c>
      <c r="F612" s="24" t="s">
        <v>65</v>
      </c>
      <c r="G612" s="24" t="s">
        <v>66</v>
      </c>
      <c r="H612" s="24" t="s">
        <v>88</v>
      </c>
      <c r="I612" s="24" t="s">
        <v>2551</v>
      </c>
      <c r="J612" s="27" t="s">
        <v>2552</v>
      </c>
      <c r="K612" s="24" t="s">
        <v>2553</v>
      </c>
      <c r="L612" s="24"/>
      <c r="M612" s="24" t="s">
        <v>109</v>
      </c>
      <c r="N612" s="24" t="s">
        <v>71</v>
      </c>
      <c r="O612" s="24"/>
      <c r="P612" s="24">
        <v>2008</v>
      </c>
      <c r="Q612" s="26">
        <v>42932</v>
      </c>
      <c r="R612" s="26">
        <v>43055</v>
      </c>
      <c r="S612" s="26" t="s">
        <v>90</v>
      </c>
      <c r="T612" s="28" t="s">
        <v>612</v>
      </c>
      <c r="U612" s="28" t="s">
        <v>612</v>
      </c>
      <c r="V612" s="26" t="s">
        <v>80</v>
      </c>
      <c r="W612" s="28" t="s">
        <v>613</v>
      </c>
      <c r="X612" s="28" t="s">
        <v>123</v>
      </c>
      <c r="Y612" s="26" t="s">
        <v>78</v>
      </c>
      <c r="Z612" s="29">
        <v>6</v>
      </c>
      <c r="AA612" s="29">
        <v>1</v>
      </c>
      <c r="AB612" s="26">
        <v>44424</v>
      </c>
      <c r="AC612" s="30">
        <v>4500000</v>
      </c>
      <c r="AD612" s="30">
        <v>500000</v>
      </c>
      <c r="AE612" s="30">
        <v>291100</v>
      </c>
      <c r="AF612" s="30">
        <v>152000</v>
      </c>
      <c r="AG612" s="30">
        <f t="shared" si="181"/>
        <v>443100</v>
      </c>
      <c r="AH612" s="30">
        <v>0</v>
      </c>
      <c r="AI612" s="30">
        <f t="shared" si="182"/>
        <v>5443100</v>
      </c>
      <c r="AJ612" s="30">
        <f t="shared" si="183"/>
        <v>3375000</v>
      </c>
      <c r="AK612" s="30">
        <f t="shared" si="184"/>
        <v>375000</v>
      </c>
      <c r="AL612" s="30">
        <f t="shared" si="185"/>
        <v>291100</v>
      </c>
      <c r="AM612" s="30">
        <f t="shared" si="186"/>
        <v>152000</v>
      </c>
      <c r="AN612" s="30">
        <f t="shared" si="187"/>
        <v>443100</v>
      </c>
      <c r="AO612" s="30">
        <f t="shared" si="188"/>
        <v>0</v>
      </c>
      <c r="AP612" s="30">
        <f t="shared" si="189"/>
        <v>4193100</v>
      </c>
      <c r="AQ612" s="30">
        <f t="shared" si="190"/>
        <v>179000</v>
      </c>
      <c r="AR612" s="26" t="s">
        <v>79</v>
      </c>
      <c r="AS612" s="26" t="s">
        <v>80</v>
      </c>
      <c r="AT612" s="26"/>
      <c r="AU612" s="26" t="s">
        <v>80</v>
      </c>
      <c r="AV612" s="26" t="s">
        <v>124</v>
      </c>
      <c r="AW612" s="26" t="s">
        <v>80</v>
      </c>
      <c r="AX612" s="26" t="s">
        <v>82</v>
      </c>
      <c r="AY612" s="26" t="s">
        <v>82</v>
      </c>
      <c r="AZ612" s="26" t="s">
        <v>125</v>
      </c>
      <c r="BA612" s="26" t="s">
        <v>84</v>
      </c>
      <c r="BB612" s="26" t="s">
        <v>85</v>
      </c>
      <c r="BC612" s="26" t="str">
        <f t="shared" si="191"/>
        <v>C</v>
      </c>
      <c r="BD612" s="26" t="str">
        <f t="shared" ca="1" si="192"/>
        <v>32 Th,9 Bln,27 Hr</v>
      </c>
      <c r="BE612" s="29">
        <f t="shared" ca="1" si="193"/>
        <v>32</v>
      </c>
      <c r="BF612" s="29">
        <f t="shared" ca="1" si="194"/>
        <v>9</v>
      </c>
      <c r="BG612" s="29">
        <f t="shared" ca="1" si="195"/>
        <v>27</v>
      </c>
      <c r="BH612" s="26" t="str">
        <f t="shared" ca="1" si="196"/>
        <v>5 Th,4 Bln,8 Hr</v>
      </c>
      <c r="BI612" s="24">
        <f t="shared" ca="1" si="197"/>
        <v>5</v>
      </c>
      <c r="BJ612" s="24">
        <f t="shared" ca="1" si="198"/>
        <v>4</v>
      </c>
      <c r="BK612" s="26" t="str">
        <f t="shared" ca="1" si="199"/>
        <v>5 Th,0 Bln,8 Hr</v>
      </c>
      <c r="BL612" s="4" t="str">
        <f>VLOOKUP(C612,[1]dbase!$C$3:$AW$827,38,FALSE)</f>
        <v>-</v>
      </c>
    </row>
    <row r="613" spans="1:64" x14ac:dyDescent="0.25">
      <c r="A613" s="24">
        <f t="shared" si="180"/>
        <v>610</v>
      </c>
      <c r="B613" s="33" t="s">
        <v>2554</v>
      </c>
      <c r="C613" s="24">
        <v>955729</v>
      </c>
      <c r="D613" s="24" t="s">
        <v>527</v>
      </c>
      <c r="E613" s="26">
        <v>34780</v>
      </c>
      <c r="F613" s="24" t="s">
        <v>65</v>
      </c>
      <c r="G613" s="24" t="s">
        <v>66</v>
      </c>
      <c r="H613" s="24" t="s">
        <v>67</v>
      </c>
      <c r="I613" s="24" t="s">
        <v>2555</v>
      </c>
      <c r="J613" s="27" t="s">
        <v>2556</v>
      </c>
      <c r="K613" s="24"/>
      <c r="L613" s="24" t="s">
        <v>2557</v>
      </c>
      <c r="M613" s="24" t="s">
        <v>70</v>
      </c>
      <c r="N613" s="24" t="s">
        <v>411</v>
      </c>
      <c r="O613" s="24" t="s">
        <v>163</v>
      </c>
      <c r="P613" s="24">
        <v>2016</v>
      </c>
      <c r="Q613" s="26">
        <v>42888</v>
      </c>
      <c r="R613" s="26">
        <v>43116</v>
      </c>
      <c r="S613" s="26" t="s">
        <v>90</v>
      </c>
      <c r="T613" s="28" t="s">
        <v>153</v>
      </c>
      <c r="U613" s="28" t="s">
        <v>153</v>
      </c>
      <c r="V613" s="26">
        <v>44760</v>
      </c>
      <c r="W613" s="28" t="s">
        <v>154</v>
      </c>
      <c r="X613" s="28" t="s">
        <v>113</v>
      </c>
      <c r="Y613" s="26" t="s">
        <v>78</v>
      </c>
      <c r="Z613" s="29">
        <v>5</v>
      </c>
      <c r="AA613" s="29">
        <v>4</v>
      </c>
      <c r="AB613" s="26">
        <v>44424</v>
      </c>
      <c r="AC613" s="30">
        <v>6900000</v>
      </c>
      <c r="AD613" s="30">
        <v>766667</v>
      </c>
      <c r="AE613" s="30">
        <v>442183.33333333302</v>
      </c>
      <c r="AF613" s="30">
        <v>653200</v>
      </c>
      <c r="AG613" s="30">
        <f t="shared" si="181"/>
        <v>1095383.333333333</v>
      </c>
      <c r="AH613" s="30">
        <v>0</v>
      </c>
      <c r="AI613" s="30">
        <f t="shared" si="182"/>
        <v>8762050.3333333321</v>
      </c>
      <c r="AJ613" s="30">
        <f t="shared" si="183"/>
        <v>5175000</v>
      </c>
      <c r="AK613" s="30">
        <f t="shared" si="184"/>
        <v>575000.25</v>
      </c>
      <c r="AL613" s="30">
        <f t="shared" si="185"/>
        <v>442183.33333333302</v>
      </c>
      <c r="AM613" s="30">
        <f t="shared" si="186"/>
        <v>653200</v>
      </c>
      <c r="AN613" s="30">
        <f t="shared" si="187"/>
        <v>1095383.333333333</v>
      </c>
      <c r="AO613" s="30">
        <f t="shared" si="188"/>
        <v>0</v>
      </c>
      <c r="AP613" s="30">
        <f t="shared" si="189"/>
        <v>6845383.583333333</v>
      </c>
      <c r="AQ613" s="30">
        <f t="shared" si="190"/>
        <v>0</v>
      </c>
      <c r="AR613" s="26" t="s">
        <v>79</v>
      </c>
      <c r="AS613" s="26" t="s">
        <v>80</v>
      </c>
      <c r="AT613" s="26"/>
      <c r="AU613" s="26" t="s">
        <v>80</v>
      </c>
      <c r="AV613" s="26" t="s">
        <v>116</v>
      </c>
      <c r="AW613" s="26" t="s">
        <v>158</v>
      </c>
      <c r="AX613" s="26" t="s">
        <v>83</v>
      </c>
      <c r="AY613" s="26" t="s">
        <v>83</v>
      </c>
      <c r="AZ613" s="26" t="s">
        <v>80</v>
      </c>
      <c r="BA613" s="26" t="s">
        <v>84</v>
      </c>
      <c r="BB613" s="26" t="s">
        <v>85</v>
      </c>
      <c r="BC613" s="26" t="str">
        <f t="shared" si="191"/>
        <v>F</v>
      </c>
      <c r="BD613" s="26" t="str">
        <f t="shared" ca="1" si="192"/>
        <v>27 Th,8 Bln,2 Hr</v>
      </c>
      <c r="BE613" s="29">
        <f t="shared" ca="1" si="193"/>
        <v>27</v>
      </c>
      <c r="BF613" s="29">
        <f t="shared" ca="1" si="194"/>
        <v>8</v>
      </c>
      <c r="BG613" s="29">
        <f t="shared" ca="1" si="195"/>
        <v>2</v>
      </c>
      <c r="BH613" s="26" t="str">
        <f t="shared" ca="1" si="196"/>
        <v>5 Th,5 Bln,22 Hr</v>
      </c>
      <c r="BI613" s="24">
        <f t="shared" ca="1" si="197"/>
        <v>5</v>
      </c>
      <c r="BJ613" s="24">
        <f t="shared" ca="1" si="198"/>
        <v>5</v>
      </c>
      <c r="BK613" s="26" t="str">
        <f t="shared" ca="1" si="199"/>
        <v>4 Th,10 Bln,8 Hr</v>
      </c>
      <c r="BL613" s="4" t="str">
        <f>VLOOKUP(C613,[1]dbase!$C$3:$AW$827,38,FALSE)</f>
        <v>-</v>
      </c>
    </row>
    <row r="614" spans="1:64" x14ac:dyDescent="0.25">
      <c r="A614" s="24">
        <f t="shared" si="180"/>
        <v>611</v>
      </c>
      <c r="B614" s="33" t="s">
        <v>2558</v>
      </c>
      <c r="C614" s="24">
        <v>715239</v>
      </c>
      <c r="D614" s="24" t="s">
        <v>885</v>
      </c>
      <c r="E614" s="26">
        <v>26251</v>
      </c>
      <c r="F614" s="24" t="s">
        <v>65</v>
      </c>
      <c r="G614" s="24" t="s">
        <v>66</v>
      </c>
      <c r="H614" s="24" t="s">
        <v>88</v>
      </c>
      <c r="I614" s="24" t="s">
        <v>2559</v>
      </c>
      <c r="J614" s="27"/>
      <c r="K614" s="24"/>
      <c r="L614" s="24"/>
      <c r="M614" s="24" t="s">
        <v>70</v>
      </c>
      <c r="N614" s="24" t="s">
        <v>71</v>
      </c>
      <c r="O614" s="24"/>
      <c r="P614" s="24">
        <v>1999</v>
      </c>
      <c r="Q614" s="26">
        <v>34304</v>
      </c>
      <c r="R614" s="26">
        <v>34669</v>
      </c>
      <c r="S614" s="26" t="s">
        <v>90</v>
      </c>
      <c r="T614" s="28" t="s">
        <v>750</v>
      </c>
      <c r="U614" s="28" t="s">
        <v>750</v>
      </c>
      <c r="V614" s="26">
        <v>44243</v>
      </c>
      <c r="W614" s="28" t="s">
        <v>154</v>
      </c>
      <c r="X614" s="28" t="s">
        <v>155</v>
      </c>
      <c r="Y614" s="26" t="s">
        <v>78</v>
      </c>
      <c r="Z614" s="29">
        <v>2</v>
      </c>
      <c r="AA614" s="29">
        <v>8</v>
      </c>
      <c r="AB614" s="26">
        <v>44424</v>
      </c>
      <c r="AC614" s="30">
        <v>10900000</v>
      </c>
      <c r="AD614" s="30">
        <v>1211111</v>
      </c>
      <c r="AE614" s="30">
        <v>3679013.8888888881</v>
      </c>
      <c r="AF614" s="30">
        <v>-589150</v>
      </c>
      <c r="AG614" s="30">
        <f t="shared" si="181"/>
        <v>3089863.8888888881</v>
      </c>
      <c r="AH614" s="30">
        <v>3468750</v>
      </c>
      <c r="AI614" s="30">
        <f t="shared" si="182"/>
        <v>18669724.888888888</v>
      </c>
      <c r="AJ614" s="30">
        <f t="shared" si="183"/>
        <v>5450000</v>
      </c>
      <c r="AK614" s="30">
        <f t="shared" si="184"/>
        <v>0</v>
      </c>
      <c r="AL614" s="30">
        <f t="shared" si="185"/>
        <v>0</v>
      </c>
      <c r="AM614" s="30">
        <f t="shared" si="186"/>
        <v>0</v>
      </c>
      <c r="AN614" s="30">
        <f t="shared" si="187"/>
        <v>0</v>
      </c>
      <c r="AO614" s="30">
        <f t="shared" si="188"/>
        <v>0</v>
      </c>
      <c r="AP614" s="30">
        <f t="shared" si="189"/>
        <v>5450000</v>
      </c>
      <c r="AQ614" s="30">
        <f t="shared" si="190"/>
        <v>0</v>
      </c>
      <c r="AR614" s="26" t="s">
        <v>79</v>
      </c>
      <c r="AS614" s="26" t="s">
        <v>114</v>
      </c>
      <c r="AT614" s="24" t="s">
        <v>172</v>
      </c>
      <c r="AU614" s="26">
        <v>44433</v>
      </c>
      <c r="AV614" s="26" t="s">
        <v>157</v>
      </c>
      <c r="AW614" s="26" t="s">
        <v>158</v>
      </c>
      <c r="AX614" s="26" t="s">
        <v>83</v>
      </c>
      <c r="AY614" s="26" t="s">
        <v>83</v>
      </c>
      <c r="AZ614" s="26" t="s">
        <v>80</v>
      </c>
      <c r="BA614" s="26" t="s">
        <v>84</v>
      </c>
      <c r="BB614" s="26" t="s">
        <v>85</v>
      </c>
      <c r="BC614" s="26" t="str">
        <f t="shared" si="191"/>
        <v>F</v>
      </c>
      <c r="BD614" s="26" t="str">
        <f t="shared" ca="1" si="192"/>
        <v>51 Th,0 Bln,10 Hr</v>
      </c>
      <c r="BE614" s="29">
        <f t="shared" ca="1" si="193"/>
        <v>51</v>
      </c>
      <c r="BF614" s="29">
        <f t="shared" ca="1" si="194"/>
        <v>0</v>
      </c>
      <c r="BG614" s="29">
        <f t="shared" ca="1" si="195"/>
        <v>10</v>
      </c>
      <c r="BH614" s="26" t="str">
        <f t="shared" ca="1" si="196"/>
        <v>28 Th,11 Bln,23 Hr</v>
      </c>
      <c r="BI614" s="24">
        <f t="shared" ca="1" si="197"/>
        <v>28</v>
      </c>
      <c r="BJ614" s="24">
        <f t="shared" ca="1" si="198"/>
        <v>11</v>
      </c>
      <c r="BK614" s="26" t="str">
        <f t="shared" ca="1" si="199"/>
        <v>27 Th,11 Bln,23 Hr</v>
      </c>
      <c r="BL614" s="4" t="str">
        <f>VLOOKUP(C614,[1]dbase!$C$3:$AW$827,38,FALSE)</f>
        <v>H</v>
      </c>
    </row>
    <row r="615" spans="1:64" x14ac:dyDescent="0.25">
      <c r="A615" s="24">
        <f t="shared" si="180"/>
        <v>612</v>
      </c>
      <c r="B615" s="31" t="s">
        <v>2560</v>
      </c>
      <c r="C615" s="24">
        <v>875632</v>
      </c>
      <c r="D615" s="24" t="s">
        <v>2561</v>
      </c>
      <c r="E615" s="26">
        <v>31944</v>
      </c>
      <c r="F615" s="24" t="s">
        <v>167</v>
      </c>
      <c r="G615" s="24" t="s">
        <v>66</v>
      </c>
      <c r="H615" s="24" t="s">
        <v>1144</v>
      </c>
      <c r="I615" s="24" t="s">
        <v>2562</v>
      </c>
      <c r="J615" s="27"/>
      <c r="K615" s="24"/>
      <c r="L615" s="24"/>
      <c r="M615" s="24" t="s">
        <v>99</v>
      </c>
      <c r="N615" s="24" t="s">
        <v>2563</v>
      </c>
      <c r="O615" s="24"/>
      <c r="P615" s="24">
        <v>1987</v>
      </c>
      <c r="Q615" s="26">
        <v>42201</v>
      </c>
      <c r="R615" s="26">
        <v>42461</v>
      </c>
      <c r="S615" s="26" t="s">
        <v>90</v>
      </c>
      <c r="T615" s="28" t="s">
        <v>2564</v>
      </c>
      <c r="U615" s="28" t="s">
        <v>2564</v>
      </c>
      <c r="V615" s="26">
        <v>44608</v>
      </c>
      <c r="W615" s="28" t="s">
        <v>1403</v>
      </c>
      <c r="X615" s="28" t="s">
        <v>655</v>
      </c>
      <c r="Y615" s="26" t="s">
        <v>103</v>
      </c>
      <c r="Z615" s="29">
        <v>6</v>
      </c>
      <c r="AA615" s="29">
        <v>2</v>
      </c>
      <c r="AB615" s="26">
        <v>44424</v>
      </c>
      <c r="AC615" s="30">
        <v>4900000</v>
      </c>
      <c r="AD615" s="30">
        <v>544444</v>
      </c>
      <c r="AE615" s="30">
        <v>458655.55555555597</v>
      </c>
      <c r="AF615" s="30">
        <v>152000</v>
      </c>
      <c r="AG615" s="30">
        <f t="shared" si="181"/>
        <v>610655.55555555597</v>
      </c>
      <c r="AH615" s="30">
        <v>0</v>
      </c>
      <c r="AI615" s="30">
        <f t="shared" si="182"/>
        <v>6055099.555555556</v>
      </c>
      <c r="AJ615" s="30">
        <f t="shared" si="183"/>
        <v>2450000</v>
      </c>
      <c r="AK615" s="30">
        <f t="shared" si="184"/>
        <v>0</v>
      </c>
      <c r="AL615" s="30">
        <f t="shared" si="185"/>
        <v>0</v>
      </c>
      <c r="AM615" s="30">
        <f t="shared" si="186"/>
        <v>0</v>
      </c>
      <c r="AN615" s="30">
        <f t="shared" si="187"/>
        <v>0</v>
      </c>
      <c r="AO615" s="30">
        <f t="shared" si="188"/>
        <v>0</v>
      </c>
      <c r="AP615" s="30">
        <f t="shared" si="189"/>
        <v>2450000</v>
      </c>
      <c r="AQ615" s="30">
        <f t="shared" si="190"/>
        <v>1922100</v>
      </c>
      <c r="AR615" s="26" t="s">
        <v>79</v>
      </c>
      <c r="AS615" s="26" t="s">
        <v>114</v>
      </c>
      <c r="AT615" s="24" t="s">
        <v>172</v>
      </c>
      <c r="AU615" s="26">
        <v>44433</v>
      </c>
      <c r="AV615" s="26" t="s">
        <v>656</v>
      </c>
      <c r="AW615" s="26" t="s">
        <v>80</v>
      </c>
      <c r="AX615" s="26" t="s">
        <v>105</v>
      </c>
      <c r="AY615" s="26" t="s">
        <v>105</v>
      </c>
      <c r="AZ615" s="26" t="s">
        <v>80</v>
      </c>
      <c r="BA615" s="26" t="s">
        <v>84</v>
      </c>
      <c r="BB615" s="26" t="s">
        <v>106</v>
      </c>
      <c r="BC615" s="26" t="str">
        <f t="shared" si="191"/>
        <v>C</v>
      </c>
      <c r="BD615" s="26" t="str">
        <f t="shared" ca="1" si="192"/>
        <v>35 Th,5 Bln,8 Hr</v>
      </c>
      <c r="BE615" s="29">
        <f t="shared" ca="1" si="193"/>
        <v>35</v>
      </c>
      <c r="BF615" s="29">
        <f t="shared" ca="1" si="194"/>
        <v>5</v>
      </c>
      <c r="BG615" s="29">
        <f t="shared" ca="1" si="195"/>
        <v>8</v>
      </c>
      <c r="BH615" s="26" t="str">
        <f t="shared" ca="1" si="196"/>
        <v>7 Th,4 Bln,8 Hr</v>
      </c>
      <c r="BI615" s="24">
        <f t="shared" ca="1" si="197"/>
        <v>7</v>
      </c>
      <c r="BJ615" s="24">
        <f t="shared" ca="1" si="198"/>
        <v>4</v>
      </c>
      <c r="BK615" s="26" t="str">
        <f t="shared" ca="1" si="199"/>
        <v>6 Th,7 Bln,23 Hr</v>
      </c>
      <c r="BL615" s="4" t="str">
        <f>VLOOKUP(C615,[1]dbase!$C$3:$AW$827,38,FALSE)</f>
        <v>H</v>
      </c>
    </row>
    <row r="616" spans="1:64" x14ac:dyDescent="0.25">
      <c r="A616" s="24">
        <f t="shared" si="180"/>
        <v>613</v>
      </c>
      <c r="B616" s="31" t="s">
        <v>2565</v>
      </c>
      <c r="C616" s="24">
        <v>936249</v>
      </c>
      <c r="D616" s="24" t="s">
        <v>174</v>
      </c>
      <c r="E616" s="26">
        <v>34154</v>
      </c>
      <c r="F616" s="24" t="s">
        <v>65</v>
      </c>
      <c r="G616" s="24" t="s">
        <v>66</v>
      </c>
      <c r="H616" s="24" t="s">
        <v>67</v>
      </c>
      <c r="I616" s="24" t="s">
        <v>2566</v>
      </c>
      <c r="J616" s="27" t="s">
        <v>2567</v>
      </c>
      <c r="K616" s="24"/>
      <c r="L616" s="24"/>
      <c r="M616" s="24" t="s">
        <v>109</v>
      </c>
      <c r="N616" s="24" t="s">
        <v>887</v>
      </c>
      <c r="O616" s="24"/>
      <c r="P616" s="24" t="s">
        <v>80</v>
      </c>
      <c r="Q616" s="26">
        <v>43374</v>
      </c>
      <c r="R616" s="26">
        <v>43374</v>
      </c>
      <c r="S616" s="26" t="s">
        <v>90</v>
      </c>
      <c r="T616" s="28" t="s">
        <v>248</v>
      </c>
      <c r="U616" s="28" t="s">
        <v>248</v>
      </c>
      <c r="V616" s="26">
        <v>44105</v>
      </c>
      <c r="W616" s="28" t="s">
        <v>249</v>
      </c>
      <c r="X616" s="28" t="s">
        <v>140</v>
      </c>
      <c r="Y616" s="26" t="s">
        <v>78</v>
      </c>
      <c r="Z616" s="29">
        <v>6</v>
      </c>
      <c r="AA616" s="29">
        <v>1</v>
      </c>
      <c r="AB616" s="26">
        <v>44424</v>
      </c>
      <c r="AC616" s="30">
        <v>4500000</v>
      </c>
      <c r="AD616" s="30">
        <v>500000</v>
      </c>
      <c r="AE616" s="30">
        <v>0</v>
      </c>
      <c r="AF616" s="30">
        <v>261200</v>
      </c>
      <c r="AG616" s="30">
        <f t="shared" si="181"/>
        <v>261200</v>
      </c>
      <c r="AH616" s="30">
        <v>0</v>
      </c>
      <c r="AI616" s="30">
        <f t="shared" si="182"/>
        <v>5261200</v>
      </c>
      <c r="AJ616" s="30">
        <f t="shared" si="183"/>
        <v>3375000</v>
      </c>
      <c r="AK616" s="30">
        <f t="shared" si="184"/>
        <v>375000</v>
      </c>
      <c r="AL616" s="30">
        <f t="shared" si="185"/>
        <v>0</v>
      </c>
      <c r="AM616" s="30">
        <f t="shared" si="186"/>
        <v>261200</v>
      </c>
      <c r="AN616" s="30">
        <f t="shared" si="187"/>
        <v>261200</v>
      </c>
      <c r="AO616" s="30">
        <f t="shared" si="188"/>
        <v>0</v>
      </c>
      <c r="AP616" s="30">
        <f t="shared" si="189"/>
        <v>4011200</v>
      </c>
      <c r="AQ616" s="30">
        <f t="shared" si="190"/>
        <v>360900</v>
      </c>
      <c r="AR616" s="26" t="s">
        <v>79</v>
      </c>
      <c r="AS616" s="26" t="s">
        <v>80</v>
      </c>
      <c r="AT616" s="26"/>
      <c r="AU616" s="26" t="s">
        <v>80</v>
      </c>
      <c r="AV616" s="26" t="s">
        <v>141</v>
      </c>
      <c r="AW616" s="26" t="s">
        <v>80</v>
      </c>
      <c r="AX616" s="26" t="s">
        <v>83</v>
      </c>
      <c r="AY616" s="26" t="s">
        <v>82</v>
      </c>
      <c r="AZ616" s="26" t="s">
        <v>80</v>
      </c>
      <c r="BA616" s="26" t="s">
        <v>84</v>
      </c>
      <c r="BB616" s="26" t="s">
        <v>85</v>
      </c>
      <c r="BC616" s="26" t="str">
        <f t="shared" si="191"/>
        <v>C</v>
      </c>
      <c r="BD616" s="26" t="str">
        <f t="shared" ca="1" si="192"/>
        <v>29 Th,4 Bln,20 Hr</v>
      </c>
      <c r="BE616" s="29">
        <f t="shared" ca="1" si="193"/>
        <v>29</v>
      </c>
      <c r="BF616" s="29">
        <f t="shared" ca="1" si="194"/>
        <v>4</v>
      </c>
      <c r="BG616" s="29">
        <f t="shared" ca="1" si="195"/>
        <v>20</v>
      </c>
      <c r="BH616" s="26" t="str">
        <f t="shared" ca="1" si="196"/>
        <v>4 Th,1 Bln,23 Hr</v>
      </c>
      <c r="BI616" s="24">
        <f t="shared" ca="1" si="197"/>
        <v>4</v>
      </c>
      <c r="BJ616" s="24">
        <f t="shared" ca="1" si="198"/>
        <v>1</v>
      </c>
      <c r="BK616" s="26" t="str">
        <f t="shared" ca="1" si="199"/>
        <v>4 Th,1 Bln,23 Hr</v>
      </c>
      <c r="BL616" s="4" t="str">
        <f>VLOOKUP(C616,[1]dbase!$C$3:$AW$827,38,FALSE)</f>
        <v>-</v>
      </c>
    </row>
    <row r="617" spans="1:64" x14ac:dyDescent="0.25">
      <c r="A617" s="24">
        <f t="shared" si="180"/>
        <v>614</v>
      </c>
      <c r="B617" s="31" t="s">
        <v>2568</v>
      </c>
      <c r="C617" s="24">
        <v>935684</v>
      </c>
      <c r="D617" s="24" t="s">
        <v>127</v>
      </c>
      <c r="E617" s="26">
        <v>34227</v>
      </c>
      <c r="F617" s="24" t="s">
        <v>65</v>
      </c>
      <c r="G617" s="24" t="s">
        <v>66</v>
      </c>
      <c r="H617" s="24" t="s">
        <v>228</v>
      </c>
      <c r="I617" s="24" t="s">
        <v>2569</v>
      </c>
      <c r="J617" s="27"/>
      <c r="K617" s="24"/>
      <c r="L617" s="24"/>
      <c r="M617" s="24" t="s">
        <v>70</v>
      </c>
      <c r="N617" s="24" t="s">
        <v>152</v>
      </c>
      <c r="O617" s="24" t="s">
        <v>479</v>
      </c>
      <c r="P617" s="24">
        <v>2016</v>
      </c>
      <c r="Q617" s="26">
        <v>42888</v>
      </c>
      <c r="R617" s="26">
        <v>43116</v>
      </c>
      <c r="S617" s="26" t="s">
        <v>90</v>
      </c>
      <c r="T617" s="28" t="s">
        <v>670</v>
      </c>
      <c r="U617" s="28" t="s">
        <v>670</v>
      </c>
      <c r="V617" s="26" t="s">
        <v>80</v>
      </c>
      <c r="W617" s="28" t="s">
        <v>334</v>
      </c>
      <c r="X617" s="28" t="s">
        <v>93</v>
      </c>
      <c r="Y617" s="26" t="s">
        <v>78</v>
      </c>
      <c r="Z617" s="29">
        <v>5</v>
      </c>
      <c r="AA617" s="29">
        <v>4</v>
      </c>
      <c r="AB617" s="26">
        <v>44424</v>
      </c>
      <c r="AC617" s="30">
        <v>6900000</v>
      </c>
      <c r="AD617" s="30">
        <v>766667</v>
      </c>
      <c r="AE617" s="30">
        <v>442183.33333333302</v>
      </c>
      <c r="AF617" s="30">
        <v>653200</v>
      </c>
      <c r="AG617" s="30">
        <f t="shared" si="181"/>
        <v>1095383.333333333</v>
      </c>
      <c r="AH617" s="30">
        <v>0</v>
      </c>
      <c r="AI617" s="30">
        <f t="shared" si="182"/>
        <v>8762050.3333333321</v>
      </c>
      <c r="AJ617" s="30">
        <f t="shared" si="183"/>
        <v>5175000</v>
      </c>
      <c r="AK617" s="30">
        <f t="shared" si="184"/>
        <v>575000.25</v>
      </c>
      <c r="AL617" s="30">
        <f t="shared" si="185"/>
        <v>442183.33333333302</v>
      </c>
      <c r="AM617" s="30">
        <f t="shared" si="186"/>
        <v>653200</v>
      </c>
      <c r="AN617" s="30">
        <f t="shared" si="187"/>
        <v>1095383.333333333</v>
      </c>
      <c r="AO617" s="30">
        <f t="shared" si="188"/>
        <v>0</v>
      </c>
      <c r="AP617" s="30">
        <f t="shared" si="189"/>
        <v>6845383.583333333</v>
      </c>
      <c r="AQ617" s="30">
        <f t="shared" si="190"/>
        <v>0</v>
      </c>
      <c r="AR617" s="26" t="s">
        <v>79</v>
      </c>
      <c r="AS617" s="26" t="s">
        <v>80</v>
      </c>
      <c r="AT617" s="26"/>
      <c r="AU617" s="26" t="s">
        <v>80</v>
      </c>
      <c r="AV617" s="26" t="s">
        <v>94</v>
      </c>
      <c r="AW617" s="26" t="s">
        <v>210</v>
      </c>
      <c r="AX617" s="26" t="s">
        <v>83</v>
      </c>
      <c r="AY617" s="26" t="s">
        <v>83</v>
      </c>
      <c r="AZ617" s="26" t="s">
        <v>80</v>
      </c>
      <c r="BA617" s="26" t="s">
        <v>84</v>
      </c>
      <c r="BB617" s="26" t="s">
        <v>85</v>
      </c>
      <c r="BC617" s="26" t="str">
        <f t="shared" si="191"/>
        <v>F</v>
      </c>
      <c r="BD617" s="26" t="str">
        <f t="shared" ca="1" si="192"/>
        <v>29 Th,2 Bln,9 Hr</v>
      </c>
      <c r="BE617" s="29">
        <f t="shared" ca="1" si="193"/>
        <v>29</v>
      </c>
      <c r="BF617" s="29">
        <f t="shared" ca="1" si="194"/>
        <v>2</v>
      </c>
      <c r="BG617" s="29">
        <f t="shared" ca="1" si="195"/>
        <v>9</v>
      </c>
      <c r="BH617" s="26" t="str">
        <f t="shared" ca="1" si="196"/>
        <v>5 Th,5 Bln,22 Hr</v>
      </c>
      <c r="BI617" s="24">
        <f t="shared" ca="1" si="197"/>
        <v>5</v>
      </c>
      <c r="BJ617" s="24">
        <f t="shared" ca="1" si="198"/>
        <v>5</v>
      </c>
      <c r="BK617" s="26" t="str">
        <f t="shared" ca="1" si="199"/>
        <v>4 Th,10 Bln,8 Hr</v>
      </c>
      <c r="BL617" s="4" t="str">
        <f>VLOOKUP(C617,[1]dbase!$C$3:$AW$827,38,FALSE)</f>
        <v>-</v>
      </c>
    </row>
    <row r="618" spans="1:64" x14ac:dyDescent="0.25">
      <c r="A618" s="24">
        <f t="shared" si="180"/>
        <v>615</v>
      </c>
      <c r="B618" s="31" t="s">
        <v>2570</v>
      </c>
      <c r="C618" s="24">
        <v>865584</v>
      </c>
      <c r="D618" s="24" t="s">
        <v>87</v>
      </c>
      <c r="E618" s="26">
        <v>31557</v>
      </c>
      <c r="F618" s="24" t="s">
        <v>65</v>
      </c>
      <c r="G618" s="24" t="s">
        <v>66</v>
      </c>
      <c r="H618" s="24" t="s">
        <v>67</v>
      </c>
      <c r="I618" s="24" t="s">
        <v>2571</v>
      </c>
      <c r="J618" s="27"/>
      <c r="K618" s="24"/>
      <c r="L618" s="24"/>
      <c r="M618" s="24" t="s">
        <v>109</v>
      </c>
      <c r="N618" s="24" t="s">
        <v>2572</v>
      </c>
      <c r="O618" s="24"/>
      <c r="P618" s="24">
        <v>2005</v>
      </c>
      <c r="Q618" s="26">
        <v>41593</v>
      </c>
      <c r="R618" s="26">
        <v>42005</v>
      </c>
      <c r="S618" s="26" t="s">
        <v>90</v>
      </c>
      <c r="T618" s="28" t="s">
        <v>793</v>
      </c>
      <c r="U618" s="28" t="s">
        <v>793</v>
      </c>
      <c r="V618" s="26" t="s">
        <v>80</v>
      </c>
      <c r="W618" s="28" t="s">
        <v>145</v>
      </c>
      <c r="X618" s="28" t="s">
        <v>146</v>
      </c>
      <c r="Y618" s="26" t="s">
        <v>78</v>
      </c>
      <c r="Z618" s="29">
        <v>6</v>
      </c>
      <c r="AA618" s="29">
        <v>1</v>
      </c>
      <c r="AB618" s="26">
        <v>44424</v>
      </c>
      <c r="AC618" s="30">
        <v>4500000</v>
      </c>
      <c r="AD618" s="30">
        <v>500000</v>
      </c>
      <c r="AE618" s="30">
        <v>699100</v>
      </c>
      <c r="AF618" s="30">
        <v>152000</v>
      </c>
      <c r="AG618" s="30">
        <f t="shared" si="181"/>
        <v>851100</v>
      </c>
      <c r="AH618" s="30">
        <v>0</v>
      </c>
      <c r="AI618" s="30">
        <f t="shared" si="182"/>
        <v>5851100</v>
      </c>
      <c r="AJ618" s="30">
        <f t="shared" si="183"/>
        <v>3375000</v>
      </c>
      <c r="AK618" s="30">
        <f t="shared" si="184"/>
        <v>375000</v>
      </c>
      <c r="AL618" s="30">
        <f t="shared" si="185"/>
        <v>699100</v>
      </c>
      <c r="AM618" s="30">
        <f t="shared" si="186"/>
        <v>152000</v>
      </c>
      <c r="AN618" s="30">
        <f t="shared" si="187"/>
        <v>851100</v>
      </c>
      <c r="AO618" s="30">
        <f t="shared" si="188"/>
        <v>0</v>
      </c>
      <c r="AP618" s="30">
        <f t="shared" si="189"/>
        <v>4601100</v>
      </c>
      <c r="AQ618" s="30">
        <f t="shared" si="190"/>
        <v>0</v>
      </c>
      <c r="AR618" s="24" t="s">
        <v>79</v>
      </c>
      <c r="AS618" s="24" t="s">
        <v>80</v>
      </c>
      <c r="AT618" s="24"/>
      <c r="AU618" s="26" t="s">
        <v>80</v>
      </c>
      <c r="AV618" s="24" t="s">
        <v>147</v>
      </c>
      <c r="AW618" s="24" t="s">
        <v>80</v>
      </c>
      <c r="AX618" s="24" t="s">
        <v>82</v>
      </c>
      <c r="AY618" s="24" t="s">
        <v>82</v>
      </c>
      <c r="AZ618" s="24" t="s">
        <v>80</v>
      </c>
      <c r="BA618" s="24" t="s">
        <v>84</v>
      </c>
      <c r="BB618" s="24" t="s">
        <v>85</v>
      </c>
      <c r="BC618" s="26" t="str">
        <f t="shared" si="191"/>
        <v>C</v>
      </c>
      <c r="BD618" s="24" t="str">
        <f t="shared" ca="1" si="192"/>
        <v>36 Th,5 Bln,30 Hr</v>
      </c>
      <c r="BE618" s="24">
        <f t="shared" ca="1" si="193"/>
        <v>36</v>
      </c>
      <c r="BF618" s="24">
        <f t="shared" ca="1" si="194"/>
        <v>5</v>
      </c>
      <c r="BG618" s="24">
        <f t="shared" ca="1" si="195"/>
        <v>30</v>
      </c>
      <c r="BH618" s="24" t="str">
        <f t="shared" ca="1" si="196"/>
        <v>9 Th,0 Bln,9 Hr</v>
      </c>
      <c r="BI618" s="24">
        <f t="shared" ca="1" si="197"/>
        <v>9</v>
      </c>
      <c r="BJ618" s="24">
        <f t="shared" ca="1" si="198"/>
        <v>0</v>
      </c>
      <c r="BK618" s="24" t="str">
        <f t="shared" ca="1" si="199"/>
        <v>7 Th,10 Bln,23 Hr</v>
      </c>
      <c r="BL618" s="4" t="str">
        <f>VLOOKUP(C618,[1]dbase!$C$3:$AW$827,38,FALSE)</f>
        <v>-</v>
      </c>
    </row>
    <row r="619" spans="1:64" x14ac:dyDescent="0.25">
      <c r="A619" s="24">
        <f t="shared" si="180"/>
        <v>616</v>
      </c>
      <c r="B619" s="31" t="s">
        <v>2573</v>
      </c>
      <c r="C619" s="24">
        <v>945861</v>
      </c>
      <c r="D619" s="24" t="s">
        <v>539</v>
      </c>
      <c r="E619" s="26">
        <v>34615</v>
      </c>
      <c r="F619" s="24" t="s">
        <v>65</v>
      </c>
      <c r="G619" s="24" t="s">
        <v>66</v>
      </c>
      <c r="H619" s="24" t="s">
        <v>150</v>
      </c>
      <c r="I619" s="24" t="s">
        <v>2574</v>
      </c>
      <c r="J619" s="27" t="s">
        <v>2575</v>
      </c>
      <c r="K619" s="24"/>
      <c r="L619" s="24"/>
      <c r="M619" s="24" t="s">
        <v>307</v>
      </c>
      <c r="N619" s="24" t="s">
        <v>2576</v>
      </c>
      <c r="O619" s="24" t="s">
        <v>412</v>
      </c>
      <c r="P619" s="24">
        <v>2016</v>
      </c>
      <c r="Q619" s="26">
        <v>43313</v>
      </c>
      <c r="R619" s="26">
        <v>43525</v>
      </c>
      <c r="S619" s="26" t="s">
        <v>213</v>
      </c>
      <c r="T619" s="28" t="s">
        <v>2577</v>
      </c>
      <c r="U619" s="28" t="s">
        <v>2578</v>
      </c>
      <c r="V619" s="26">
        <v>43559</v>
      </c>
      <c r="W619" s="28" t="s">
        <v>399</v>
      </c>
      <c r="X619" s="28" t="s">
        <v>123</v>
      </c>
      <c r="Y619" s="26" t="s">
        <v>78</v>
      </c>
      <c r="Z619" s="29">
        <v>4</v>
      </c>
      <c r="AA619" s="29">
        <v>4</v>
      </c>
      <c r="AB619" s="26">
        <v>44424</v>
      </c>
      <c r="AC619" s="30">
        <v>6900000</v>
      </c>
      <c r="AD619" s="30">
        <v>766667</v>
      </c>
      <c r="AE619" s="30">
        <v>-197116.66666666698</v>
      </c>
      <c r="AF619" s="30">
        <v>-339993</v>
      </c>
      <c r="AG619" s="30">
        <f t="shared" si="181"/>
        <v>-537109.66666666698</v>
      </c>
      <c r="AH619" s="30">
        <v>1871793</v>
      </c>
      <c r="AI619" s="30">
        <f t="shared" si="182"/>
        <v>9001350.3333333321</v>
      </c>
      <c r="AJ619" s="30">
        <f t="shared" si="183"/>
        <v>5175000</v>
      </c>
      <c r="AK619" s="30">
        <f t="shared" si="184"/>
        <v>575000.25</v>
      </c>
      <c r="AL619" s="30">
        <f t="shared" si="185"/>
        <v>-197116.66666666698</v>
      </c>
      <c r="AM619" s="30">
        <f t="shared" si="186"/>
        <v>-339993</v>
      </c>
      <c r="AN619" s="30">
        <f t="shared" si="187"/>
        <v>-537109.66666666698</v>
      </c>
      <c r="AO619" s="30">
        <f t="shared" si="188"/>
        <v>935896.5</v>
      </c>
      <c r="AP619" s="30">
        <f t="shared" si="189"/>
        <v>6148787.083333333</v>
      </c>
      <c r="AQ619" s="30">
        <f t="shared" si="190"/>
        <v>0</v>
      </c>
      <c r="AR619" s="26" t="s">
        <v>79</v>
      </c>
      <c r="AS619" s="26" t="s">
        <v>80</v>
      </c>
      <c r="AT619" s="26"/>
      <c r="AU619" s="26" t="s">
        <v>80</v>
      </c>
      <c r="AV619" s="26" t="s">
        <v>124</v>
      </c>
      <c r="AW619" s="26" t="s">
        <v>80</v>
      </c>
      <c r="AX619" s="26" t="s">
        <v>83</v>
      </c>
      <c r="AY619" s="26" t="s">
        <v>83</v>
      </c>
      <c r="AZ619" s="26" t="s">
        <v>125</v>
      </c>
      <c r="BA619" s="26" t="s">
        <v>84</v>
      </c>
      <c r="BB619" s="26" t="s">
        <v>85</v>
      </c>
      <c r="BC619" s="26" t="str">
        <f t="shared" si="191"/>
        <v>E</v>
      </c>
      <c r="BD619" s="26" t="str">
        <f t="shared" ca="1" si="192"/>
        <v>28 Th,1 Bln,16 Hr</v>
      </c>
      <c r="BE619" s="29">
        <f t="shared" ca="1" si="193"/>
        <v>28</v>
      </c>
      <c r="BF619" s="29">
        <f t="shared" ca="1" si="194"/>
        <v>1</v>
      </c>
      <c r="BG619" s="29">
        <f t="shared" ca="1" si="195"/>
        <v>16</v>
      </c>
      <c r="BH619" s="26" t="str">
        <f t="shared" ca="1" si="196"/>
        <v>4 Th,3 Bln,23 Hr</v>
      </c>
      <c r="BI619" s="24">
        <f t="shared" ca="1" si="197"/>
        <v>4</v>
      </c>
      <c r="BJ619" s="24">
        <f t="shared" ca="1" si="198"/>
        <v>3</v>
      </c>
      <c r="BK619" s="26" t="str">
        <f t="shared" ca="1" si="199"/>
        <v>3 Th,8 Bln,23 Hr</v>
      </c>
      <c r="BL619" s="4" t="str">
        <f>VLOOKUP(C619,[1]dbase!$C$3:$AW$827,38,FALSE)</f>
        <v>-</v>
      </c>
    </row>
    <row r="620" spans="1:64" x14ac:dyDescent="0.25">
      <c r="A620" s="24">
        <f t="shared" si="180"/>
        <v>617</v>
      </c>
      <c r="B620" s="31" t="s">
        <v>2579</v>
      </c>
      <c r="C620" s="24">
        <v>935623</v>
      </c>
      <c r="D620" s="24" t="s">
        <v>239</v>
      </c>
      <c r="E620" s="26">
        <v>33992</v>
      </c>
      <c r="F620" s="24" t="s">
        <v>167</v>
      </c>
      <c r="G620" s="24" t="s">
        <v>66</v>
      </c>
      <c r="H620" s="24" t="s">
        <v>2580</v>
      </c>
      <c r="I620" s="24" t="s">
        <v>2581</v>
      </c>
      <c r="J620" s="27" t="s">
        <v>2582</v>
      </c>
      <c r="K620" s="24" t="s">
        <v>2583</v>
      </c>
      <c r="L620" s="24" t="s">
        <v>2584</v>
      </c>
      <c r="M620" s="24" t="s">
        <v>346</v>
      </c>
      <c r="N620" s="24" t="s">
        <v>984</v>
      </c>
      <c r="O620" s="24"/>
      <c r="P620" s="24">
        <v>2011</v>
      </c>
      <c r="Q620" s="26">
        <v>42171</v>
      </c>
      <c r="R620" s="26">
        <v>42401</v>
      </c>
      <c r="S620" s="26" t="s">
        <v>90</v>
      </c>
      <c r="T620" s="28" t="s">
        <v>2585</v>
      </c>
      <c r="U620" s="28" t="s">
        <v>2585</v>
      </c>
      <c r="V620" s="26">
        <v>44166</v>
      </c>
      <c r="W620" s="28" t="s">
        <v>846</v>
      </c>
      <c r="X620" s="28" t="s">
        <v>77</v>
      </c>
      <c r="Y620" s="26" t="s">
        <v>103</v>
      </c>
      <c r="Z620" s="29">
        <v>5</v>
      </c>
      <c r="AA620" s="29">
        <v>4</v>
      </c>
      <c r="AB620" s="26">
        <v>44424</v>
      </c>
      <c r="AC620" s="30">
        <v>6900000</v>
      </c>
      <c r="AD620" s="30">
        <v>766667</v>
      </c>
      <c r="AE620" s="30">
        <v>1089508.333333333</v>
      </c>
      <c r="AF620" s="30">
        <v>653200</v>
      </c>
      <c r="AG620" s="30">
        <f t="shared" si="181"/>
        <v>1742708.333333333</v>
      </c>
      <c r="AH620" s="30">
        <v>0</v>
      </c>
      <c r="AI620" s="30">
        <f t="shared" si="182"/>
        <v>9409375.3333333321</v>
      </c>
      <c r="AJ620" s="30">
        <f t="shared" si="183"/>
        <v>3450000</v>
      </c>
      <c r="AK620" s="30">
        <f t="shared" si="184"/>
        <v>0</v>
      </c>
      <c r="AL620" s="30">
        <f t="shared" si="185"/>
        <v>0</v>
      </c>
      <c r="AM620" s="30">
        <f t="shared" si="186"/>
        <v>0</v>
      </c>
      <c r="AN620" s="30">
        <f t="shared" si="187"/>
        <v>0</v>
      </c>
      <c r="AO620" s="30">
        <f t="shared" si="188"/>
        <v>0</v>
      </c>
      <c r="AP620" s="30">
        <f t="shared" si="189"/>
        <v>3450000</v>
      </c>
      <c r="AQ620" s="30">
        <f t="shared" si="190"/>
        <v>922100</v>
      </c>
      <c r="AR620" s="26" t="s">
        <v>79</v>
      </c>
      <c r="AS620" s="32" t="s">
        <v>114</v>
      </c>
      <c r="AT620" s="32" t="s">
        <v>156</v>
      </c>
      <c r="AU620" s="32">
        <v>44743</v>
      </c>
      <c r="AV620" s="26" t="s">
        <v>81</v>
      </c>
      <c r="AW620" s="26" t="s">
        <v>80</v>
      </c>
      <c r="AX620" s="26" t="s">
        <v>105</v>
      </c>
      <c r="AY620" s="26" t="s">
        <v>96</v>
      </c>
      <c r="AZ620" s="26" t="s">
        <v>80</v>
      </c>
      <c r="BA620" s="26" t="s">
        <v>84</v>
      </c>
      <c r="BB620" s="26" t="s">
        <v>85</v>
      </c>
      <c r="BC620" s="26" t="str">
        <f t="shared" si="191"/>
        <v>G</v>
      </c>
      <c r="BD620" s="26" t="str">
        <f t="shared" ca="1" si="192"/>
        <v>29 Th,10 Bln,1 Hr</v>
      </c>
      <c r="BE620" s="29">
        <f t="shared" ca="1" si="193"/>
        <v>29</v>
      </c>
      <c r="BF620" s="29">
        <f t="shared" ca="1" si="194"/>
        <v>10</v>
      </c>
      <c r="BG620" s="29">
        <f t="shared" ca="1" si="195"/>
        <v>1</v>
      </c>
      <c r="BH620" s="26" t="str">
        <f t="shared" ca="1" si="196"/>
        <v>7 Th,5 Bln,8 Hr</v>
      </c>
      <c r="BI620" s="24">
        <f t="shared" ca="1" si="197"/>
        <v>7</v>
      </c>
      <c r="BJ620" s="24">
        <f t="shared" ca="1" si="198"/>
        <v>5</v>
      </c>
      <c r="BK620" s="26" t="str">
        <f t="shared" ca="1" si="199"/>
        <v>6 Th,9 Bln,23 Hr</v>
      </c>
      <c r="BL620" s="4" t="str">
        <f>VLOOKUP(C620,[1]dbase!$C$3:$AW$827,38,FALSE)</f>
        <v>H</v>
      </c>
    </row>
    <row r="621" spans="1:64" x14ac:dyDescent="0.25">
      <c r="A621" s="24">
        <f t="shared" si="180"/>
        <v>618</v>
      </c>
      <c r="B621" s="33" t="s">
        <v>2586</v>
      </c>
      <c r="C621" s="24">
        <v>885609</v>
      </c>
      <c r="D621" s="24" t="s">
        <v>1466</v>
      </c>
      <c r="E621" s="26">
        <v>32468</v>
      </c>
      <c r="F621" s="24" t="s">
        <v>65</v>
      </c>
      <c r="G621" s="24" t="s">
        <v>66</v>
      </c>
      <c r="H621" s="24" t="s">
        <v>150</v>
      </c>
      <c r="I621" s="24" t="s">
        <v>2587</v>
      </c>
      <c r="J621" s="27"/>
      <c r="K621" s="24"/>
      <c r="L621" s="24"/>
      <c r="M621" s="24" t="s">
        <v>70</v>
      </c>
      <c r="N621" s="24" t="s">
        <v>234</v>
      </c>
      <c r="O621" s="24" t="s">
        <v>2588</v>
      </c>
      <c r="P621" s="24">
        <v>2012</v>
      </c>
      <c r="Q621" s="26">
        <v>42186</v>
      </c>
      <c r="R621" s="26">
        <v>42401</v>
      </c>
      <c r="S621" s="26" t="s">
        <v>90</v>
      </c>
      <c r="T621" s="28" t="s">
        <v>2098</v>
      </c>
      <c r="U621" s="28" t="s">
        <v>2098</v>
      </c>
      <c r="V621" s="26">
        <v>44760</v>
      </c>
      <c r="W621" s="28" t="s">
        <v>2099</v>
      </c>
      <c r="X621" s="28" t="s">
        <v>113</v>
      </c>
      <c r="Y621" s="26" t="s">
        <v>103</v>
      </c>
      <c r="Z621" s="29">
        <v>5</v>
      </c>
      <c r="AA621" s="29">
        <v>5</v>
      </c>
      <c r="AB621" s="26">
        <v>44424</v>
      </c>
      <c r="AC621" s="30">
        <v>7900000</v>
      </c>
      <c r="AD621" s="30">
        <v>877778</v>
      </c>
      <c r="AE621" s="30">
        <v>796722.22222222202</v>
      </c>
      <c r="AF621" s="30">
        <v>-293720</v>
      </c>
      <c r="AG621" s="30">
        <f t="shared" si="181"/>
        <v>503002.22222222202</v>
      </c>
      <c r="AH621" s="30">
        <v>2260700</v>
      </c>
      <c r="AI621" s="30">
        <f t="shared" si="182"/>
        <v>11541480.222222222</v>
      </c>
      <c r="AJ621" s="30">
        <f t="shared" si="183"/>
        <v>5925000</v>
      </c>
      <c r="AK621" s="30">
        <f t="shared" si="184"/>
        <v>658333.5</v>
      </c>
      <c r="AL621" s="30">
        <f t="shared" si="185"/>
        <v>796722.22222222202</v>
      </c>
      <c r="AM621" s="30">
        <f t="shared" si="186"/>
        <v>-293720</v>
      </c>
      <c r="AN621" s="30">
        <f t="shared" si="187"/>
        <v>503002.22222222202</v>
      </c>
      <c r="AO621" s="30">
        <f t="shared" si="188"/>
        <v>1130350</v>
      </c>
      <c r="AP621" s="30">
        <f t="shared" si="189"/>
        <v>8216685.722222222</v>
      </c>
      <c r="AQ621" s="30">
        <f t="shared" si="190"/>
        <v>0</v>
      </c>
      <c r="AR621" s="26" t="s">
        <v>79</v>
      </c>
      <c r="AS621" s="26" t="s">
        <v>80</v>
      </c>
      <c r="AT621" s="26"/>
      <c r="AU621" s="26" t="s">
        <v>80</v>
      </c>
      <c r="AV621" s="26" t="s">
        <v>511</v>
      </c>
      <c r="AW621" s="26" t="s">
        <v>80</v>
      </c>
      <c r="AX621" s="26" t="s">
        <v>105</v>
      </c>
      <c r="AY621" s="26" t="s">
        <v>105</v>
      </c>
      <c r="AZ621" s="26" t="s">
        <v>80</v>
      </c>
      <c r="BA621" s="26" t="s">
        <v>84</v>
      </c>
      <c r="BB621" s="26" t="s">
        <v>106</v>
      </c>
      <c r="BC621" s="26" t="str">
        <f t="shared" si="191"/>
        <v>F</v>
      </c>
      <c r="BD621" s="26" t="str">
        <f t="shared" ca="1" si="192"/>
        <v>34 Th,0 Bln,3 Hr</v>
      </c>
      <c r="BE621" s="29">
        <f t="shared" ca="1" si="193"/>
        <v>34</v>
      </c>
      <c r="BF621" s="29">
        <f t="shared" ca="1" si="194"/>
        <v>0</v>
      </c>
      <c r="BG621" s="29">
        <f t="shared" ca="1" si="195"/>
        <v>3</v>
      </c>
      <c r="BH621" s="26" t="str">
        <f t="shared" ca="1" si="196"/>
        <v>7 Th,4 Bln,23 Hr</v>
      </c>
      <c r="BI621" s="24">
        <f t="shared" ca="1" si="197"/>
        <v>7</v>
      </c>
      <c r="BJ621" s="24">
        <f t="shared" ca="1" si="198"/>
        <v>4</v>
      </c>
      <c r="BK621" s="26" t="str">
        <f t="shared" ca="1" si="199"/>
        <v>6 Th,9 Bln,23 Hr</v>
      </c>
      <c r="BL621" s="4" t="str">
        <f>VLOOKUP(C621,[1]dbase!$C$3:$AW$827,38,FALSE)</f>
        <v>-</v>
      </c>
    </row>
    <row r="622" spans="1:64" x14ac:dyDescent="0.25">
      <c r="A622" s="24">
        <f t="shared" si="180"/>
        <v>619</v>
      </c>
      <c r="B622" s="31" t="s">
        <v>2589</v>
      </c>
      <c r="C622" s="24">
        <v>945828</v>
      </c>
      <c r="D622" s="24" t="s">
        <v>2590</v>
      </c>
      <c r="E622" s="26">
        <v>34625</v>
      </c>
      <c r="F622" s="24" t="s">
        <v>65</v>
      </c>
      <c r="G622" s="24" t="s">
        <v>66</v>
      </c>
      <c r="H622" s="24" t="s">
        <v>228</v>
      </c>
      <c r="I622" s="24" t="s">
        <v>2591</v>
      </c>
      <c r="J622" s="27" t="s">
        <v>2592</v>
      </c>
      <c r="K622" s="24"/>
      <c r="L622" s="24" t="s">
        <v>2593</v>
      </c>
      <c r="M622" s="24" t="s">
        <v>70</v>
      </c>
      <c r="N622" s="24" t="s">
        <v>411</v>
      </c>
      <c r="O622" s="24" t="s">
        <v>72</v>
      </c>
      <c r="P622" s="24">
        <v>2017</v>
      </c>
      <c r="Q622" s="26">
        <v>43313</v>
      </c>
      <c r="R622" s="26">
        <v>43525</v>
      </c>
      <c r="S622" s="26" t="s">
        <v>90</v>
      </c>
      <c r="T622" s="28" t="s">
        <v>1314</v>
      </c>
      <c r="U622" s="28" t="s">
        <v>1314</v>
      </c>
      <c r="V622" s="26">
        <v>44166</v>
      </c>
      <c r="W622" s="28" t="s">
        <v>1315</v>
      </c>
      <c r="X622" s="28" t="s">
        <v>77</v>
      </c>
      <c r="Y622" s="26" t="s">
        <v>103</v>
      </c>
      <c r="Z622" s="29">
        <v>5</v>
      </c>
      <c r="AA622" s="29">
        <v>4</v>
      </c>
      <c r="AB622" s="26">
        <v>44424</v>
      </c>
      <c r="AC622" s="30">
        <v>6900000</v>
      </c>
      <c r="AD622" s="30">
        <v>766667</v>
      </c>
      <c r="AE622" s="30">
        <v>442183.33333333302</v>
      </c>
      <c r="AF622" s="30">
        <v>653200</v>
      </c>
      <c r="AG622" s="30">
        <f t="shared" si="181"/>
        <v>1095383.333333333</v>
      </c>
      <c r="AH622" s="30">
        <v>0</v>
      </c>
      <c r="AI622" s="30">
        <f t="shared" si="182"/>
        <v>8762050.3333333321</v>
      </c>
      <c r="AJ622" s="30">
        <f t="shared" si="183"/>
        <v>3450000</v>
      </c>
      <c r="AK622" s="30">
        <f t="shared" si="184"/>
        <v>0</v>
      </c>
      <c r="AL622" s="30">
        <f t="shared" si="185"/>
        <v>0</v>
      </c>
      <c r="AM622" s="30">
        <f t="shared" si="186"/>
        <v>0</v>
      </c>
      <c r="AN622" s="30">
        <f t="shared" si="187"/>
        <v>0</v>
      </c>
      <c r="AO622" s="30">
        <f t="shared" si="188"/>
        <v>0</v>
      </c>
      <c r="AP622" s="30">
        <f t="shared" si="189"/>
        <v>3450000</v>
      </c>
      <c r="AQ622" s="30">
        <f t="shared" si="190"/>
        <v>922100</v>
      </c>
      <c r="AR622" s="26" t="s">
        <v>79</v>
      </c>
      <c r="AS622" s="32" t="s">
        <v>114</v>
      </c>
      <c r="AT622" s="32" t="s">
        <v>156</v>
      </c>
      <c r="AU622" s="32">
        <v>44743</v>
      </c>
      <c r="AV622" s="26" t="s">
        <v>81</v>
      </c>
      <c r="AW622" s="26" t="s">
        <v>80</v>
      </c>
      <c r="AX622" s="26" t="s">
        <v>105</v>
      </c>
      <c r="AY622" s="26" t="s">
        <v>96</v>
      </c>
      <c r="AZ622" s="26" t="s">
        <v>80</v>
      </c>
      <c r="BA622" s="26" t="s">
        <v>84</v>
      </c>
      <c r="BB622" s="26" t="s">
        <v>85</v>
      </c>
      <c r="BC622" s="26" t="str">
        <f t="shared" si="191"/>
        <v>F</v>
      </c>
      <c r="BD622" s="26" t="str">
        <f t="shared" ca="1" si="192"/>
        <v>28 Th,1 Bln,6 Hr</v>
      </c>
      <c r="BE622" s="29">
        <f t="shared" ca="1" si="193"/>
        <v>28</v>
      </c>
      <c r="BF622" s="29">
        <f t="shared" ca="1" si="194"/>
        <v>1</v>
      </c>
      <c r="BG622" s="29">
        <f t="shared" ca="1" si="195"/>
        <v>6</v>
      </c>
      <c r="BH622" s="26" t="str">
        <f t="shared" ca="1" si="196"/>
        <v>4 Th,3 Bln,23 Hr</v>
      </c>
      <c r="BI622" s="24">
        <f t="shared" ca="1" si="197"/>
        <v>4</v>
      </c>
      <c r="BJ622" s="24">
        <f t="shared" ca="1" si="198"/>
        <v>3</v>
      </c>
      <c r="BK622" s="26" t="str">
        <f t="shared" ca="1" si="199"/>
        <v>3 Th,8 Bln,23 Hr</v>
      </c>
      <c r="BL622" s="4" t="str">
        <f>VLOOKUP(C622,[1]dbase!$C$3:$AW$827,38,FALSE)</f>
        <v>H</v>
      </c>
    </row>
    <row r="623" spans="1:64" x14ac:dyDescent="0.25">
      <c r="A623" s="24">
        <f t="shared" si="180"/>
        <v>620</v>
      </c>
      <c r="B623" s="31" t="s">
        <v>2594</v>
      </c>
      <c r="C623" s="24">
        <v>886331</v>
      </c>
      <c r="D623" s="24" t="s">
        <v>258</v>
      </c>
      <c r="E623" s="26">
        <v>32370</v>
      </c>
      <c r="F623" s="24" t="s">
        <v>65</v>
      </c>
      <c r="G623" s="24" t="s">
        <v>66</v>
      </c>
      <c r="H623" s="24" t="s">
        <v>2595</v>
      </c>
      <c r="I623" s="24"/>
      <c r="J623" s="27"/>
      <c r="K623" s="24"/>
      <c r="L623" s="24"/>
      <c r="M623" s="24" t="s">
        <v>109</v>
      </c>
      <c r="N623" s="24" t="s">
        <v>71</v>
      </c>
      <c r="O623" s="24"/>
      <c r="P623" s="24" t="s">
        <v>80</v>
      </c>
      <c r="Q623" s="26">
        <v>43877</v>
      </c>
      <c r="R623" s="26">
        <v>44243</v>
      </c>
      <c r="S623" s="26" t="s">
        <v>90</v>
      </c>
      <c r="T623" s="28" t="s">
        <v>2596</v>
      </c>
      <c r="U623" s="28" t="s">
        <v>2596</v>
      </c>
      <c r="V623" s="26">
        <v>44440</v>
      </c>
      <c r="W623" s="28" t="s">
        <v>145</v>
      </c>
      <c r="X623" s="28" t="s">
        <v>146</v>
      </c>
      <c r="Y623" s="26" t="s">
        <v>78</v>
      </c>
      <c r="Z623" s="29">
        <v>6</v>
      </c>
      <c r="AA623" s="29">
        <v>1</v>
      </c>
      <c r="AB623" s="26">
        <v>44424</v>
      </c>
      <c r="AC623" s="30">
        <v>4500000</v>
      </c>
      <c r="AD623" s="30">
        <v>500000</v>
      </c>
      <c r="AE623" s="30">
        <v>-116900</v>
      </c>
      <c r="AF623" s="30">
        <v>152000</v>
      </c>
      <c r="AG623" s="30">
        <f t="shared" si="181"/>
        <v>35100</v>
      </c>
      <c r="AH623" s="30">
        <v>0</v>
      </c>
      <c r="AI623" s="30">
        <f t="shared" si="182"/>
        <v>5035100</v>
      </c>
      <c r="AJ623" s="30">
        <f t="shared" si="183"/>
        <v>3375000</v>
      </c>
      <c r="AK623" s="30">
        <f t="shared" si="184"/>
        <v>375000</v>
      </c>
      <c r="AL623" s="30">
        <f t="shared" si="185"/>
        <v>-116900</v>
      </c>
      <c r="AM623" s="30">
        <f t="shared" si="186"/>
        <v>152000</v>
      </c>
      <c r="AN623" s="30">
        <f t="shared" si="187"/>
        <v>35100</v>
      </c>
      <c r="AO623" s="30">
        <f t="shared" si="188"/>
        <v>0</v>
      </c>
      <c r="AP623" s="30">
        <f t="shared" si="189"/>
        <v>3785100</v>
      </c>
      <c r="AQ623" s="30">
        <f t="shared" si="190"/>
        <v>587000</v>
      </c>
      <c r="AR623" s="24" t="s">
        <v>79</v>
      </c>
      <c r="AS623" s="24" t="s">
        <v>80</v>
      </c>
      <c r="AT623" s="24"/>
      <c r="AU623" s="26" t="s">
        <v>80</v>
      </c>
      <c r="AV623" s="24" t="s">
        <v>147</v>
      </c>
      <c r="AW623" s="24" t="s">
        <v>80</v>
      </c>
      <c r="AX623" s="24" t="s">
        <v>82</v>
      </c>
      <c r="AY623" s="24" t="s">
        <v>82</v>
      </c>
      <c r="AZ623" s="24" t="s">
        <v>80</v>
      </c>
      <c r="BA623" s="24" t="s">
        <v>84</v>
      </c>
      <c r="BB623" s="24" t="s">
        <v>85</v>
      </c>
      <c r="BC623" s="26" t="str">
        <f t="shared" si="191"/>
        <v>C</v>
      </c>
      <c r="BD623" s="24" t="str">
        <f t="shared" ca="1" si="192"/>
        <v>34 Th,3 Bln,9 Hr</v>
      </c>
      <c r="BE623" s="24">
        <f t="shared" ca="1" si="193"/>
        <v>34</v>
      </c>
      <c r="BF623" s="24">
        <f t="shared" ca="1" si="194"/>
        <v>3</v>
      </c>
      <c r="BG623" s="24">
        <f t="shared" ca="1" si="195"/>
        <v>9</v>
      </c>
      <c r="BH623" s="24" t="str">
        <f t="shared" ca="1" si="196"/>
        <v>2 Th,9 Bln,8 Hr</v>
      </c>
      <c r="BI623" s="24">
        <f t="shared" ca="1" si="197"/>
        <v>2</v>
      </c>
      <c r="BJ623" s="24">
        <f t="shared" ca="1" si="198"/>
        <v>9</v>
      </c>
      <c r="BK623" s="24" t="str">
        <f t="shared" ca="1" si="199"/>
        <v>1 Th,9 Bln,8 Hr</v>
      </c>
      <c r="BL623" s="4" t="str">
        <f>VLOOKUP(C623,[1]dbase!$C$3:$AW$827,38,FALSE)</f>
        <v>-</v>
      </c>
    </row>
    <row r="624" spans="1:64" x14ac:dyDescent="0.25">
      <c r="A624" s="24">
        <f t="shared" si="180"/>
        <v>621</v>
      </c>
      <c r="B624" s="31" t="s">
        <v>2597</v>
      </c>
      <c r="C624" s="24">
        <v>684795</v>
      </c>
      <c r="D624" s="24" t="s">
        <v>87</v>
      </c>
      <c r="E624" s="26">
        <v>24910</v>
      </c>
      <c r="F624" s="24" t="s">
        <v>65</v>
      </c>
      <c r="G624" s="24" t="s">
        <v>66</v>
      </c>
      <c r="H624" s="24" t="s">
        <v>67</v>
      </c>
      <c r="I624" s="24" t="s">
        <v>2598</v>
      </c>
      <c r="J624" s="27" t="s">
        <v>2599</v>
      </c>
      <c r="K624" s="24" t="s">
        <v>2600</v>
      </c>
      <c r="L624" s="24"/>
      <c r="M624" s="24" t="s">
        <v>109</v>
      </c>
      <c r="N624" s="24" t="s">
        <v>120</v>
      </c>
      <c r="O624" s="24"/>
      <c r="P624" s="24">
        <v>1988</v>
      </c>
      <c r="Q624" s="26">
        <v>32344</v>
      </c>
      <c r="R624" s="26">
        <v>33512</v>
      </c>
      <c r="S624" s="26" t="s">
        <v>90</v>
      </c>
      <c r="T624" s="28" t="s">
        <v>2601</v>
      </c>
      <c r="U624" s="28" t="s">
        <v>2601</v>
      </c>
      <c r="V624" s="26">
        <v>43040</v>
      </c>
      <c r="W624" s="28" t="s">
        <v>249</v>
      </c>
      <c r="X624" s="28" t="s">
        <v>146</v>
      </c>
      <c r="Y624" s="26" t="s">
        <v>78</v>
      </c>
      <c r="Z624" s="29">
        <v>3</v>
      </c>
      <c r="AA624" s="29">
        <v>5</v>
      </c>
      <c r="AB624" s="26">
        <v>44424</v>
      </c>
      <c r="AC624" s="30">
        <v>7900000</v>
      </c>
      <c r="AD624" s="30">
        <v>877778</v>
      </c>
      <c r="AE624" s="30">
        <v>1828022.222222222</v>
      </c>
      <c r="AF624" s="30">
        <v>-25580.000000000466</v>
      </c>
      <c r="AG624" s="30">
        <f t="shared" si="181"/>
        <v>1802442.2222222215</v>
      </c>
      <c r="AH624" s="30">
        <v>2417580.0000000005</v>
      </c>
      <c r="AI624" s="30">
        <f t="shared" si="182"/>
        <v>12997800.222222222</v>
      </c>
      <c r="AJ624" s="30">
        <f t="shared" si="183"/>
        <v>5925000</v>
      </c>
      <c r="AK624" s="30">
        <f t="shared" si="184"/>
        <v>658333.5</v>
      </c>
      <c r="AL624" s="30">
        <f t="shared" si="185"/>
        <v>1828022.222222222</v>
      </c>
      <c r="AM624" s="30">
        <f t="shared" si="186"/>
        <v>-25580.000000000466</v>
      </c>
      <c r="AN624" s="30">
        <f t="shared" si="187"/>
        <v>1802442.2222222215</v>
      </c>
      <c r="AO624" s="30">
        <f t="shared" si="188"/>
        <v>1208790.0000000002</v>
      </c>
      <c r="AP624" s="30">
        <f t="shared" si="189"/>
        <v>9594565.722222222</v>
      </c>
      <c r="AQ624" s="30">
        <f t="shared" si="190"/>
        <v>0</v>
      </c>
      <c r="AR624" s="24" t="s">
        <v>79</v>
      </c>
      <c r="AS624" s="24" t="s">
        <v>80</v>
      </c>
      <c r="AT624" s="24"/>
      <c r="AU624" s="26" t="s">
        <v>80</v>
      </c>
      <c r="AV624" s="24" t="s">
        <v>147</v>
      </c>
      <c r="AW624" s="24" t="s">
        <v>80</v>
      </c>
      <c r="AX624" s="24" t="s">
        <v>83</v>
      </c>
      <c r="AY624" s="24" t="s">
        <v>83</v>
      </c>
      <c r="AZ624" s="24" t="s">
        <v>80</v>
      </c>
      <c r="BA624" s="24" t="s">
        <v>84</v>
      </c>
      <c r="BB624" s="24" t="s">
        <v>85</v>
      </c>
      <c r="BC624" s="26" t="str">
        <f t="shared" si="191"/>
        <v>C</v>
      </c>
      <c r="BD624" s="24" t="str">
        <f t="shared" ca="1" si="192"/>
        <v>54 Th,8 Bln,11 Hr</v>
      </c>
      <c r="BE624" s="24">
        <f t="shared" ca="1" si="193"/>
        <v>54</v>
      </c>
      <c r="BF624" s="24">
        <f t="shared" ca="1" si="194"/>
        <v>8</v>
      </c>
      <c r="BG624" s="24">
        <f t="shared" ca="1" si="195"/>
        <v>11</v>
      </c>
      <c r="BH624" s="24" t="str">
        <f t="shared" ca="1" si="196"/>
        <v>34 Th,4 Bln,4 Hr</v>
      </c>
      <c r="BI624" s="24">
        <f t="shared" ca="1" si="197"/>
        <v>34</v>
      </c>
      <c r="BJ624" s="24">
        <f t="shared" ca="1" si="198"/>
        <v>4</v>
      </c>
      <c r="BK624" s="24" t="str">
        <f t="shared" ca="1" si="199"/>
        <v>31 Th,1 Bln,23 Hr</v>
      </c>
      <c r="BL624" s="4" t="str">
        <f>VLOOKUP(C624,[1]dbase!$C$3:$AW$827,38,FALSE)</f>
        <v>-</v>
      </c>
    </row>
    <row r="625" spans="1:64" x14ac:dyDescent="0.25">
      <c r="A625" s="24">
        <f t="shared" si="180"/>
        <v>622</v>
      </c>
      <c r="B625" s="31" t="s">
        <v>2602</v>
      </c>
      <c r="C625" s="24">
        <v>715290</v>
      </c>
      <c r="D625" s="24" t="s">
        <v>597</v>
      </c>
      <c r="E625" s="26">
        <v>26258</v>
      </c>
      <c r="F625" s="24" t="s">
        <v>65</v>
      </c>
      <c r="G625" s="24" t="s">
        <v>66</v>
      </c>
      <c r="H625" s="24" t="s">
        <v>88</v>
      </c>
      <c r="I625" s="24" t="s">
        <v>2603</v>
      </c>
      <c r="J625" s="27" t="s">
        <v>2604</v>
      </c>
      <c r="K625" s="24"/>
      <c r="L625" s="24"/>
      <c r="M625" s="24" t="s">
        <v>99</v>
      </c>
      <c r="N625" s="24" t="s">
        <v>2605</v>
      </c>
      <c r="O625" s="24"/>
      <c r="P625" s="24">
        <v>1991</v>
      </c>
      <c r="Q625" s="26">
        <v>34827</v>
      </c>
      <c r="R625" s="26">
        <v>34827</v>
      </c>
      <c r="S625" s="26" t="s">
        <v>90</v>
      </c>
      <c r="T625" s="28" t="s">
        <v>2606</v>
      </c>
      <c r="U625" s="28" t="s">
        <v>2606</v>
      </c>
      <c r="V625" s="26">
        <v>44061</v>
      </c>
      <c r="W625" s="28" t="s">
        <v>249</v>
      </c>
      <c r="X625" s="28" t="s">
        <v>123</v>
      </c>
      <c r="Y625" s="26" t="s">
        <v>78</v>
      </c>
      <c r="Z625" s="29">
        <v>5</v>
      </c>
      <c r="AA625" s="29">
        <v>3</v>
      </c>
      <c r="AB625" s="26">
        <v>44424</v>
      </c>
      <c r="AC625" s="30">
        <v>5900000</v>
      </c>
      <c r="AD625" s="30">
        <v>655556</v>
      </c>
      <c r="AE625" s="30">
        <v>1148969.444444444</v>
      </c>
      <c r="AF625" s="30">
        <v>596850</v>
      </c>
      <c r="AG625" s="30">
        <f t="shared" si="181"/>
        <v>1745819.444444444</v>
      </c>
      <c r="AH625" s="30">
        <v>0</v>
      </c>
      <c r="AI625" s="30">
        <f t="shared" si="182"/>
        <v>8301375.444444444</v>
      </c>
      <c r="AJ625" s="30">
        <f t="shared" si="183"/>
        <v>2950000</v>
      </c>
      <c r="AK625" s="30">
        <f t="shared" si="184"/>
        <v>0</v>
      </c>
      <c r="AL625" s="30">
        <f t="shared" si="185"/>
        <v>0</v>
      </c>
      <c r="AM625" s="30">
        <f t="shared" si="186"/>
        <v>0</v>
      </c>
      <c r="AN625" s="30">
        <f t="shared" si="187"/>
        <v>0</v>
      </c>
      <c r="AO625" s="30">
        <f t="shared" si="188"/>
        <v>0</v>
      </c>
      <c r="AP625" s="30">
        <f t="shared" si="189"/>
        <v>2950000</v>
      </c>
      <c r="AQ625" s="30">
        <f t="shared" si="190"/>
        <v>1422100</v>
      </c>
      <c r="AR625" s="26" t="s">
        <v>79</v>
      </c>
      <c r="AS625" s="26" t="s">
        <v>114</v>
      </c>
      <c r="AT625" s="24" t="s">
        <v>172</v>
      </c>
      <c r="AU625" s="26">
        <v>44433</v>
      </c>
      <c r="AV625" s="26" t="s">
        <v>124</v>
      </c>
      <c r="AW625" s="26" t="s">
        <v>80</v>
      </c>
      <c r="AX625" s="26" t="s">
        <v>83</v>
      </c>
      <c r="AY625" s="26" t="s">
        <v>82</v>
      </c>
      <c r="AZ625" s="26" t="s">
        <v>197</v>
      </c>
      <c r="BA625" s="26" t="s">
        <v>84</v>
      </c>
      <c r="BB625" s="26" t="s">
        <v>106</v>
      </c>
      <c r="BC625" s="26" t="str">
        <f t="shared" si="191"/>
        <v>C</v>
      </c>
      <c r="BD625" s="26" t="str">
        <f t="shared" ca="1" si="192"/>
        <v>51 Th,0 Bln,3 Hr</v>
      </c>
      <c r="BE625" s="29">
        <f t="shared" ca="1" si="193"/>
        <v>51</v>
      </c>
      <c r="BF625" s="29">
        <f t="shared" ca="1" si="194"/>
        <v>0</v>
      </c>
      <c r="BG625" s="29">
        <f t="shared" ca="1" si="195"/>
        <v>3</v>
      </c>
      <c r="BH625" s="26" t="str">
        <f t="shared" ca="1" si="196"/>
        <v>27 Th,6 Bln,16 Hr</v>
      </c>
      <c r="BI625" s="24">
        <f t="shared" ca="1" si="197"/>
        <v>27</v>
      </c>
      <c r="BJ625" s="24">
        <f t="shared" ca="1" si="198"/>
        <v>6</v>
      </c>
      <c r="BK625" s="26" t="str">
        <f t="shared" ca="1" si="199"/>
        <v>27 Th,6 Bln,16 Hr</v>
      </c>
      <c r="BL625" s="4" t="str">
        <f>VLOOKUP(C625,[1]dbase!$C$3:$AW$827,38,FALSE)</f>
        <v>H</v>
      </c>
    </row>
    <row r="626" spans="1:64" x14ac:dyDescent="0.25">
      <c r="A626" s="24">
        <f t="shared" si="180"/>
        <v>623</v>
      </c>
      <c r="B626" s="31" t="s">
        <v>2607</v>
      </c>
      <c r="C626" s="24">
        <v>806068</v>
      </c>
      <c r="D626" s="24" t="s">
        <v>174</v>
      </c>
      <c r="E626" s="26">
        <v>29579</v>
      </c>
      <c r="F626" s="24" t="s">
        <v>65</v>
      </c>
      <c r="G626" s="24" t="s">
        <v>66</v>
      </c>
      <c r="H626" s="24" t="s">
        <v>133</v>
      </c>
      <c r="I626" s="24" t="s">
        <v>2608</v>
      </c>
      <c r="J626" s="27" t="s">
        <v>2609</v>
      </c>
      <c r="K626" s="24"/>
      <c r="L626" s="24"/>
      <c r="M626" s="24" t="s">
        <v>99</v>
      </c>
      <c r="N626" s="24" t="s">
        <v>276</v>
      </c>
      <c r="O626" s="24"/>
      <c r="P626" s="24" t="s">
        <v>80</v>
      </c>
      <c r="Q626" s="26">
        <v>43374</v>
      </c>
      <c r="R626" s="26">
        <v>43374</v>
      </c>
      <c r="S626" s="26" t="s">
        <v>90</v>
      </c>
      <c r="T626" s="28" t="s">
        <v>470</v>
      </c>
      <c r="U626" s="28" t="s">
        <v>470</v>
      </c>
      <c r="V626" s="26">
        <v>44105</v>
      </c>
      <c r="W626" s="28" t="s">
        <v>139</v>
      </c>
      <c r="X626" s="28" t="s">
        <v>140</v>
      </c>
      <c r="Y626" s="26" t="s">
        <v>78</v>
      </c>
      <c r="Z626" s="29">
        <v>6</v>
      </c>
      <c r="AA626" s="29">
        <v>1</v>
      </c>
      <c r="AB626" s="26">
        <v>44424</v>
      </c>
      <c r="AC626" s="30">
        <v>4500000</v>
      </c>
      <c r="AD626" s="30">
        <v>500000</v>
      </c>
      <c r="AE626" s="30">
        <v>0</v>
      </c>
      <c r="AF626" s="30">
        <v>69400</v>
      </c>
      <c r="AG626" s="30">
        <f t="shared" si="181"/>
        <v>69400</v>
      </c>
      <c r="AH626" s="30">
        <v>0</v>
      </c>
      <c r="AI626" s="30">
        <f t="shared" si="182"/>
        <v>5069400</v>
      </c>
      <c r="AJ626" s="30">
        <f t="shared" si="183"/>
        <v>3375000</v>
      </c>
      <c r="AK626" s="30">
        <f t="shared" si="184"/>
        <v>375000</v>
      </c>
      <c r="AL626" s="30">
        <f t="shared" si="185"/>
        <v>0</v>
      </c>
      <c r="AM626" s="30">
        <f t="shared" si="186"/>
        <v>69400</v>
      </c>
      <c r="AN626" s="30">
        <f t="shared" si="187"/>
        <v>69400</v>
      </c>
      <c r="AO626" s="30">
        <f t="shared" si="188"/>
        <v>0</v>
      </c>
      <c r="AP626" s="30">
        <f t="shared" si="189"/>
        <v>3819400</v>
      </c>
      <c r="AQ626" s="30">
        <f t="shared" si="190"/>
        <v>552700</v>
      </c>
      <c r="AR626" s="26" t="s">
        <v>79</v>
      </c>
      <c r="AS626" s="26" t="s">
        <v>80</v>
      </c>
      <c r="AT626" s="26"/>
      <c r="AU626" s="26" t="s">
        <v>80</v>
      </c>
      <c r="AV626" s="26" t="s">
        <v>141</v>
      </c>
      <c r="AW626" s="26" t="s">
        <v>80</v>
      </c>
      <c r="AX626" s="26" t="s">
        <v>82</v>
      </c>
      <c r="AY626" s="26" t="s">
        <v>82</v>
      </c>
      <c r="AZ626" s="26" t="s">
        <v>80</v>
      </c>
      <c r="BA626" s="26" t="s">
        <v>84</v>
      </c>
      <c r="BB626" s="26" t="s">
        <v>106</v>
      </c>
      <c r="BC626" s="26" t="str">
        <f t="shared" si="191"/>
        <v>C</v>
      </c>
      <c r="BD626" s="26" t="str">
        <f t="shared" ca="1" si="192"/>
        <v>41 Th,11 Bln,0 Hr</v>
      </c>
      <c r="BE626" s="29">
        <f t="shared" ca="1" si="193"/>
        <v>41</v>
      </c>
      <c r="BF626" s="29">
        <f t="shared" ca="1" si="194"/>
        <v>11</v>
      </c>
      <c r="BG626" s="29">
        <f t="shared" ca="1" si="195"/>
        <v>0</v>
      </c>
      <c r="BH626" s="26" t="str">
        <f t="shared" ca="1" si="196"/>
        <v>4 Th,1 Bln,23 Hr</v>
      </c>
      <c r="BI626" s="24">
        <f t="shared" ca="1" si="197"/>
        <v>4</v>
      </c>
      <c r="BJ626" s="24">
        <f t="shared" ca="1" si="198"/>
        <v>1</v>
      </c>
      <c r="BK626" s="26" t="str">
        <f t="shared" ca="1" si="199"/>
        <v>4 Th,1 Bln,23 Hr</v>
      </c>
      <c r="BL626" s="4" t="str">
        <f>VLOOKUP(C626,[1]dbase!$C$3:$AW$827,38,FALSE)</f>
        <v>-</v>
      </c>
    </row>
    <row r="627" spans="1:64" x14ac:dyDescent="0.25">
      <c r="A627" s="24">
        <f t="shared" si="180"/>
        <v>624</v>
      </c>
      <c r="B627" s="31" t="s">
        <v>2607</v>
      </c>
      <c r="C627" s="24">
        <v>736037</v>
      </c>
      <c r="D627" s="24" t="s">
        <v>174</v>
      </c>
      <c r="E627" s="26">
        <v>26787</v>
      </c>
      <c r="F627" s="24" t="s">
        <v>65</v>
      </c>
      <c r="G627" s="24" t="s">
        <v>66</v>
      </c>
      <c r="H627" s="24" t="s">
        <v>133</v>
      </c>
      <c r="I627" s="24" t="s">
        <v>2610</v>
      </c>
      <c r="J627" s="27"/>
      <c r="K627" s="24"/>
      <c r="L627" s="24"/>
      <c r="M627" s="24" t="s">
        <v>109</v>
      </c>
      <c r="N627" s="24" t="s">
        <v>80</v>
      </c>
      <c r="O627" s="24"/>
      <c r="P627" s="24" t="s">
        <v>80</v>
      </c>
      <c r="Q627" s="26">
        <v>43374</v>
      </c>
      <c r="R627" s="26">
        <v>43374</v>
      </c>
      <c r="S627" s="26" t="s">
        <v>90</v>
      </c>
      <c r="T627" s="28" t="s">
        <v>470</v>
      </c>
      <c r="U627" s="28" t="s">
        <v>470</v>
      </c>
      <c r="V627" s="26">
        <v>44105</v>
      </c>
      <c r="W627" s="28" t="s">
        <v>139</v>
      </c>
      <c r="X627" s="28" t="s">
        <v>140</v>
      </c>
      <c r="Y627" s="26" t="s">
        <v>78</v>
      </c>
      <c r="Z627" s="29">
        <v>6</v>
      </c>
      <c r="AA627" s="29">
        <v>2</v>
      </c>
      <c r="AB627" s="26">
        <v>44424</v>
      </c>
      <c r="AC627" s="30">
        <v>4900000</v>
      </c>
      <c r="AD627" s="30">
        <v>544444</v>
      </c>
      <c r="AE627" s="30">
        <v>0</v>
      </c>
      <c r="AF627" s="30">
        <v>1538448.805555556</v>
      </c>
      <c r="AG627" s="30">
        <f t="shared" si="181"/>
        <v>1538448.805555556</v>
      </c>
      <c r="AH627" s="30">
        <v>0</v>
      </c>
      <c r="AI627" s="30">
        <f t="shared" si="182"/>
        <v>6982892.805555556</v>
      </c>
      <c r="AJ627" s="30">
        <f t="shared" si="183"/>
        <v>3675000</v>
      </c>
      <c r="AK627" s="30">
        <f t="shared" si="184"/>
        <v>408333</v>
      </c>
      <c r="AL627" s="30">
        <f t="shared" si="185"/>
        <v>0</v>
      </c>
      <c r="AM627" s="30">
        <f t="shared" si="186"/>
        <v>1538448.805555556</v>
      </c>
      <c r="AN627" s="30">
        <f t="shared" si="187"/>
        <v>1538448.805555556</v>
      </c>
      <c r="AO627" s="30">
        <f t="shared" si="188"/>
        <v>0</v>
      </c>
      <c r="AP627" s="30">
        <f t="shared" si="189"/>
        <v>5621781.805555556</v>
      </c>
      <c r="AQ627" s="30">
        <f t="shared" si="190"/>
        <v>0</v>
      </c>
      <c r="AR627" s="26" t="s">
        <v>79</v>
      </c>
      <c r="AS627" s="26" t="s">
        <v>80</v>
      </c>
      <c r="AT627" s="26"/>
      <c r="AU627" s="26" t="s">
        <v>80</v>
      </c>
      <c r="AV627" s="26" t="s">
        <v>141</v>
      </c>
      <c r="AW627" s="26" t="s">
        <v>80</v>
      </c>
      <c r="AX627" s="26" t="s">
        <v>82</v>
      </c>
      <c r="AY627" s="26" t="s">
        <v>82</v>
      </c>
      <c r="AZ627" s="26" t="s">
        <v>80</v>
      </c>
      <c r="BA627" s="26" t="s">
        <v>84</v>
      </c>
      <c r="BB627" s="26" t="s">
        <v>85</v>
      </c>
      <c r="BC627" s="26" t="str">
        <f t="shared" si="191"/>
        <v>C</v>
      </c>
      <c r="BD627" s="26" t="str">
        <f t="shared" ca="1" si="192"/>
        <v>49 Th,6 Bln,21 Hr</v>
      </c>
      <c r="BE627" s="29">
        <f t="shared" ca="1" si="193"/>
        <v>49</v>
      </c>
      <c r="BF627" s="29">
        <f t="shared" ca="1" si="194"/>
        <v>6</v>
      </c>
      <c r="BG627" s="29">
        <f t="shared" ca="1" si="195"/>
        <v>21</v>
      </c>
      <c r="BH627" s="26" t="str">
        <f t="shared" ca="1" si="196"/>
        <v>4 Th,1 Bln,23 Hr</v>
      </c>
      <c r="BI627" s="24">
        <f t="shared" ca="1" si="197"/>
        <v>4</v>
      </c>
      <c r="BJ627" s="24">
        <f t="shared" ca="1" si="198"/>
        <v>1</v>
      </c>
      <c r="BK627" s="26" t="str">
        <f t="shared" ca="1" si="199"/>
        <v>4 Th,1 Bln,23 Hr</v>
      </c>
      <c r="BL627" s="4" t="str">
        <f>VLOOKUP(C627,[1]dbase!$C$3:$AW$827,38,FALSE)</f>
        <v>-</v>
      </c>
    </row>
    <row r="628" spans="1:64" x14ac:dyDescent="0.25">
      <c r="A628" s="24">
        <f t="shared" si="180"/>
        <v>625</v>
      </c>
      <c r="B628" s="25" t="s">
        <v>2611</v>
      </c>
      <c r="C628" s="24">
        <v>775571</v>
      </c>
      <c r="D628" s="24" t="s">
        <v>354</v>
      </c>
      <c r="E628" s="26">
        <v>28381</v>
      </c>
      <c r="F628" s="24" t="s">
        <v>65</v>
      </c>
      <c r="G628" s="24" t="s">
        <v>66</v>
      </c>
      <c r="H628" s="24" t="s">
        <v>88</v>
      </c>
      <c r="I628" s="24" t="s">
        <v>2612</v>
      </c>
      <c r="J628" s="27" t="s">
        <v>2613</v>
      </c>
      <c r="K628" s="24" t="s">
        <v>2614</v>
      </c>
      <c r="L628" s="24"/>
      <c r="M628" s="24" t="s">
        <v>70</v>
      </c>
      <c r="N628" s="24" t="s">
        <v>71</v>
      </c>
      <c r="O628" s="24"/>
      <c r="P628" s="24" t="s">
        <v>2187</v>
      </c>
      <c r="Q628" s="26">
        <v>41867</v>
      </c>
      <c r="R628" s="26">
        <v>41989</v>
      </c>
      <c r="S628" s="26" t="s">
        <v>90</v>
      </c>
      <c r="T628" s="28" t="s">
        <v>2615</v>
      </c>
      <c r="U628" s="28" t="s">
        <v>2615</v>
      </c>
      <c r="V628" s="26" t="s">
        <v>80</v>
      </c>
      <c r="W628" s="28" t="s">
        <v>434</v>
      </c>
      <c r="X628" s="28" t="s">
        <v>113</v>
      </c>
      <c r="Y628" s="26" t="s">
        <v>78</v>
      </c>
      <c r="Z628" s="29">
        <v>6</v>
      </c>
      <c r="AA628" s="29">
        <v>2</v>
      </c>
      <c r="AB628" s="26">
        <v>44424</v>
      </c>
      <c r="AC628" s="30">
        <v>4900000</v>
      </c>
      <c r="AD628" s="30">
        <v>544444</v>
      </c>
      <c r="AE628" s="30">
        <v>458655.55555555597</v>
      </c>
      <c r="AF628" s="30">
        <v>152000</v>
      </c>
      <c r="AG628" s="30">
        <f t="shared" si="181"/>
        <v>610655.55555555597</v>
      </c>
      <c r="AH628" s="30">
        <v>0</v>
      </c>
      <c r="AI628" s="30">
        <f t="shared" si="182"/>
        <v>6055099.555555556</v>
      </c>
      <c r="AJ628" s="30">
        <f t="shared" si="183"/>
        <v>3675000</v>
      </c>
      <c r="AK628" s="30">
        <f t="shared" si="184"/>
        <v>408333</v>
      </c>
      <c r="AL628" s="30">
        <f t="shared" si="185"/>
        <v>458655.55555555597</v>
      </c>
      <c r="AM628" s="30">
        <f t="shared" si="186"/>
        <v>152000</v>
      </c>
      <c r="AN628" s="30">
        <f t="shared" si="187"/>
        <v>610655.55555555597</v>
      </c>
      <c r="AO628" s="30">
        <f t="shared" si="188"/>
        <v>0</v>
      </c>
      <c r="AP628" s="30">
        <f t="shared" si="189"/>
        <v>4693988.555555556</v>
      </c>
      <c r="AQ628" s="30">
        <f t="shared" si="190"/>
        <v>0</v>
      </c>
      <c r="AR628" s="26" t="s">
        <v>79</v>
      </c>
      <c r="AS628" s="32" t="s">
        <v>80</v>
      </c>
      <c r="AT628" s="26"/>
      <c r="AU628" s="26">
        <v>44774</v>
      </c>
      <c r="AV628" s="26" t="s">
        <v>116</v>
      </c>
      <c r="AW628" s="26" t="s">
        <v>95</v>
      </c>
      <c r="AX628" s="26" t="s">
        <v>83</v>
      </c>
      <c r="AY628" s="26" t="s">
        <v>83</v>
      </c>
      <c r="AZ628" s="26" t="s">
        <v>80</v>
      </c>
      <c r="BA628" s="26" t="s">
        <v>84</v>
      </c>
      <c r="BB628" s="26" t="s">
        <v>106</v>
      </c>
      <c r="BC628" s="26" t="str">
        <f t="shared" si="191"/>
        <v>F</v>
      </c>
      <c r="BD628" s="26" t="str">
        <f t="shared" ca="1" si="192"/>
        <v>45 Th,2 Bln,11 Hr</v>
      </c>
      <c r="BE628" s="29">
        <f t="shared" ca="1" si="193"/>
        <v>45</v>
      </c>
      <c r="BF628" s="29">
        <f t="shared" ca="1" si="194"/>
        <v>2</v>
      </c>
      <c r="BG628" s="29">
        <f t="shared" ca="1" si="195"/>
        <v>11</v>
      </c>
      <c r="BH628" s="26" t="str">
        <f t="shared" ca="1" si="196"/>
        <v>8 Th,3 Bln,8 Hr</v>
      </c>
      <c r="BI628" s="24">
        <f t="shared" ca="1" si="197"/>
        <v>8</v>
      </c>
      <c r="BJ628" s="24">
        <f t="shared" ca="1" si="198"/>
        <v>3</v>
      </c>
      <c r="BK628" s="26" t="str">
        <f t="shared" ca="1" si="199"/>
        <v>7 Th,11 Bln,8 Hr</v>
      </c>
      <c r="BL628" s="4" t="str">
        <f>VLOOKUP(C628,[1]dbase!$C$3:$AW$827,38,FALSE)</f>
        <v>H</v>
      </c>
    </row>
    <row r="629" spans="1:64" x14ac:dyDescent="0.25">
      <c r="A629" s="24">
        <f t="shared" si="180"/>
        <v>626</v>
      </c>
      <c r="B629" s="31" t="s">
        <v>2616</v>
      </c>
      <c r="C629" s="24">
        <v>664790</v>
      </c>
      <c r="D629" s="24" t="s">
        <v>87</v>
      </c>
      <c r="E629" s="26">
        <v>24362</v>
      </c>
      <c r="F629" s="24" t="s">
        <v>65</v>
      </c>
      <c r="G629" s="24" t="s">
        <v>66</v>
      </c>
      <c r="H629" s="24" t="s">
        <v>67</v>
      </c>
      <c r="I629" s="24" t="s">
        <v>2617</v>
      </c>
      <c r="J629" s="27"/>
      <c r="K629" s="24"/>
      <c r="L629" s="24"/>
      <c r="M629" s="24" t="s">
        <v>109</v>
      </c>
      <c r="N629" s="24" t="s">
        <v>120</v>
      </c>
      <c r="O629" s="24"/>
      <c r="P629" s="24">
        <v>1985</v>
      </c>
      <c r="Q629" s="26">
        <v>32205</v>
      </c>
      <c r="R629" s="26">
        <v>33512</v>
      </c>
      <c r="S629" s="26" t="s">
        <v>90</v>
      </c>
      <c r="T629" s="28" t="s">
        <v>2618</v>
      </c>
      <c r="U629" s="28" t="s">
        <v>2618</v>
      </c>
      <c r="V629" s="26">
        <v>44667</v>
      </c>
      <c r="W629" s="28" t="s">
        <v>145</v>
      </c>
      <c r="X629" s="28" t="s">
        <v>146</v>
      </c>
      <c r="Y629" s="26" t="s">
        <v>78</v>
      </c>
      <c r="Z629" s="29">
        <v>4</v>
      </c>
      <c r="AA629" s="29">
        <v>3</v>
      </c>
      <c r="AB629" s="26">
        <v>44424</v>
      </c>
      <c r="AC629" s="30">
        <v>5900000</v>
      </c>
      <c r="AD629" s="30">
        <v>655556</v>
      </c>
      <c r="AE629" s="30">
        <v>200969.44444444403</v>
      </c>
      <c r="AF629" s="30">
        <v>-339993</v>
      </c>
      <c r="AG629" s="30">
        <f t="shared" si="181"/>
        <v>-139023.55555555597</v>
      </c>
      <c r="AH629" s="30">
        <v>2079770</v>
      </c>
      <c r="AI629" s="30">
        <f t="shared" si="182"/>
        <v>8496302.444444444</v>
      </c>
      <c r="AJ629" s="30">
        <f t="shared" si="183"/>
        <v>4425000</v>
      </c>
      <c r="AK629" s="30">
        <f t="shared" si="184"/>
        <v>491667</v>
      </c>
      <c r="AL629" s="30">
        <f t="shared" si="185"/>
        <v>200969.44444444403</v>
      </c>
      <c r="AM629" s="30">
        <f t="shared" si="186"/>
        <v>-339993</v>
      </c>
      <c r="AN629" s="30">
        <f t="shared" si="187"/>
        <v>-139023.55555555597</v>
      </c>
      <c r="AO629" s="30">
        <f t="shared" si="188"/>
        <v>1039885</v>
      </c>
      <c r="AP629" s="30">
        <f t="shared" si="189"/>
        <v>5817528.444444444</v>
      </c>
      <c r="AQ629" s="30">
        <f t="shared" si="190"/>
        <v>0</v>
      </c>
      <c r="AR629" s="26" t="s">
        <v>79</v>
      </c>
      <c r="AS629" s="26" t="s">
        <v>80</v>
      </c>
      <c r="AT629" s="26"/>
      <c r="AU629" s="26" t="s">
        <v>80</v>
      </c>
      <c r="AV629" s="26" t="s">
        <v>147</v>
      </c>
      <c r="AW629" s="26" t="s">
        <v>80</v>
      </c>
      <c r="AX629" s="26" t="s">
        <v>83</v>
      </c>
      <c r="AY629" s="26" t="s">
        <v>83</v>
      </c>
      <c r="AZ629" s="26" t="s">
        <v>80</v>
      </c>
      <c r="BA629" s="26" t="s">
        <v>84</v>
      </c>
      <c r="BB629" s="26" t="s">
        <v>85</v>
      </c>
      <c r="BC629" s="26" t="str">
        <f t="shared" si="191"/>
        <v>C</v>
      </c>
      <c r="BD629" s="26" t="str">
        <f t="shared" ca="1" si="192"/>
        <v>56 Th,2 Bln,12 Hr</v>
      </c>
      <c r="BE629" s="29">
        <f t="shared" ca="1" si="193"/>
        <v>56</v>
      </c>
      <c r="BF629" s="29">
        <f t="shared" ca="1" si="194"/>
        <v>2</v>
      </c>
      <c r="BG629" s="29">
        <f t="shared" ca="1" si="195"/>
        <v>12</v>
      </c>
      <c r="BH629" s="26" t="str">
        <f t="shared" ca="1" si="196"/>
        <v>34 Th,8 Bln,21 Hr</v>
      </c>
      <c r="BI629" s="24">
        <f t="shared" ca="1" si="197"/>
        <v>34</v>
      </c>
      <c r="BJ629" s="24">
        <f t="shared" ca="1" si="198"/>
        <v>8</v>
      </c>
      <c r="BK629" s="26" t="str">
        <f t="shared" ca="1" si="199"/>
        <v>31 Th,1 Bln,23 Hr</v>
      </c>
      <c r="BL629" s="4" t="str">
        <f>VLOOKUP(C629,[1]dbase!$C$3:$AW$827,38,FALSE)</f>
        <v>-</v>
      </c>
    </row>
    <row r="630" spans="1:64" x14ac:dyDescent="0.25">
      <c r="A630" s="24">
        <f t="shared" si="180"/>
        <v>627</v>
      </c>
      <c r="B630" s="31" t="s">
        <v>2619</v>
      </c>
      <c r="C630" s="24">
        <v>935655</v>
      </c>
      <c r="D630" s="24" t="s">
        <v>354</v>
      </c>
      <c r="E630" s="26">
        <v>34182</v>
      </c>
      <c r="F630" s="24" t="s">
        <v>167</v>
      </c>
      <c r="G630" s="24" t="s">
        <v>66</v>
      </c>
      <c r="H630" s="24" t="s">
        <v>228</v>
      </c>
      <c r="I630" s="24" t="s">
        <v>2620</v>
      </c>
      <c r="J630" s="27"/>
      <c r="K630" s="24"/>
      <c r="L630" s="24" t="s">
        <v>2621</v>
      </c>
      <c r="M630" s="24" t="s">
        <v>70</v>
      </c>
      <c r="N630" s="24" t="s">
        <v>984</v>
      </c>
      <c r="O630" s="24"/>
      <c r="P630" s="24">
        <v>2015</v>
      </c>
      <c r="Q630" s="26">
        <v>42416</v>
      </c>
      <c r="R630" s="26">
        <v>42614</v>
      </c>
      <c r="S630" s="26" t="s">
        <v>73</v>
      </c>
      <c r="T630" s="28" t="s">
        <v>2622</v>
      </c>
      <c r="U630" s="28" t="s">
        <v>2623</v>
      </c>
      <c r="V630" s="26">
        <v>44571</v>
      </c>
      <c r="W630" s="28" t="s">
        <v>237</v>
      </c>
      <c r="X630" s="28" t="s">
        <v>113</v>
      </c>
      <c r="Y630" s="26" t="s">
        <v>78</v>
      </c>
      <c r="Z630" s="29">
        <v>3</v>
      </c>
      <c r="AA630" s="29">
        <v>4</v>
      </c>
      <c r="AB630" s="26">
        <v>44424</v>
      </c>
      <c r="AC630" s="30">
        <v>6900000</v>
      </c>
      <c r="AD630" s="30">
        <v>766667</v>
      </c>
      <c r="AE630" s="30">
        <v>813508</v>
      </c>
      <c r="AF630" s="30">
        <v>-302216</v>
      </c>
      <c r="AG630" s="30">
        <f t="shared" si="181"/>
        <v>511292</v>
      </c>
      <c r="AH630" s="30">
        <v>2147924</v>
      </c>
      <c r="AI630" s="30">
        <f t="shared" si="182"/>
        <v>10325883</v>
      </c>
      <c r="AJ630" s="30">
        <f t="shared" si="183"/>
        <v>5175000</v>
      </c>
      <c r="AK630" s="30">
        <f t="shared" si="184"/>
        <v>575000.25</v>
      </c>
      <c r="AL630" s="30">
        <f t="shared" si="185"/>
        <v>813508</v>
      </c>
      <c r="AM630" s="30">
        <f t="shared" si="186"/>
        <v>-302216</v>
      </c>
      <c r="AN630" s="30">
        <f t="shared" si="187"/>
        <v>511292</v>
      </c>
      <c r="AO630" s="30">
        <f t="shared" si="188"/>
        <v>1073962</v>
      </c>
      <c r="AP630" s="30">
        <f t="shared" si="189"/>
        <v>7335254.25</v>
      </c>
      <c r="AQ630" s="30">
        <f t="shared" si="190"/>
        <v>0</v>
      </c>
      <c r="AR630" s="26" t="s">
        <v>79</v>
      </c>
      <c r="AS630" s="26" t="s">
        <v>80</v>
      </c>
      <c r="AT630" s="26"/>
      <c r="AU630" s="26" t="s">
        <v>80</v>
      </c>
      <c r="AV630" s="26" t="s">
        <v>116</v>
      </c>
      <c r="AW630" s="26" t="s">
        <v>210</v>
      </c>
      <c r="AX630" s="26" t="s">
        <v>83</v>
      </c>
      <c r="AY630" s="26" t="s">
        <v>83</v>
      </c>
      <c r="AZ630" s="26" t="s">
        <v>80</v>
      </c>
      <c r="BA630" s="26" t="s">
        <v>84</v>
      </c>
      <c r="BB630" s="26" t="s">
        <v>85</v>
      </c>
      <c r="BC630" s="26" t="str">
        <f t="shared" si="191"/>
        <v>F</v>
      </c>
      <c r="BD630" s="26" t="str">
        <f t="shared" ca="1" si="192"/>
        <v>29 Th,3 Bln,23 Hr</v>
      </c>
      <c r="BE630" s="29">
        <f t="shared" ca="1" si="193"/>
        <v>29</v>
      </c>
      <c r="BF630" s="29">
        <f t="shared" ca="1" si="194"/>
        <v>3</v>
      </c>
      <c r="BG630" s="29">
        <f t="shared" ca="1" si="195"/>
        <v>23</v>
      </c>
      <c r="BH630" s="26" t="str">
        <f t="shared" ca="1" si="196"/>
        <v>6 Th,9 Bln,8 Hr</v>
      </c>
      <c r="BI630" s="24">
        <f t="shared" ca="1" si="197"/>
        <v>6</v>
      </c>
      <c r="BJ630" s="24">
        <f t="shared" ca="1" si="198"/>
        <v>9</v>
      </c>
      <c r="BK630" s="26" t="str">
        <f t="shared" ca="1" si="199"/>
        <v>6 Th,2 Bln,23 Hr</v>
      </c>
      <c r="BL630" s="4" t="str">
        <f>VLOOKUP(C630,[1]dbase!$C$3:$AW$827,38,FALSE)</f>
        <v>-</v>
      </c>
    </row>
    <row r="631" spans="1:64" x14ac:dyDescent="0.25">
      <c r="A631" s="24">
        <f t="shared" si="180"/>
        <v>628</v>
      </c>
      <c r="B631" s="31" t="s">
        <v>2624</v>
      </c>
      <c r="C631" s="24">
        <v>876212</v>
      </c>
      <c r="D631" s="24" t="s">
        <v>174</v>
      </c>
      <c r="E631" s="26">
        <v>31974</v>
      </c>
      <c r="F631" s="24" t="s">
        <v>65</v>
      </c>
      <c r="G631" s="24" t="s">
        <v>66</v>
      </c>
      <c r="H631" s="24" t="s">
        <v>67</v>
      </c>
      <c r="I631" s="24" t="s">
        <v>2625</v>
      </c>
      <c r="J631" s="27" t="s">
        <v>2626</v>
      </c>
      <c r="K631" s="24"/>
      <c r="L631" s="24"/>
      <c r="M631" s="24" t="s">
        <v>109</v>
      </c>
      <c r="N631" s="24" t="s">
        <v>1825</v>
      </c>
      <c r="O631" s="24"/>
      <c r="P631" s="24" t="s">
        <v>80</v>
      </c>
      <c r="Q631" s="26">
        <v>43374</v>
      </c>
      <c r="R631" s="26">
        <v>43374</v>
      </c>
      <c r="S631" s="26" t="s">
        <v>90</v>
      </c>
      <c r="T631" s="28" t="s">
        <v>138</v>
      </c>
      <c r="U631" s="28" t="s">
        <v>138</v>
      </c>
      <c r="V631" s="26">
        <v>44105</v>
      </c>
      <c r="W631" s="28" t="s">
        <v>303</v>
      </c>
      <c r="X631" s="28" t="s">
        <v>140</v>
      </c>
      <c r="Y631" s="26" t="s">
        <v>78</v>
      </c>
      <c r="Z631" s="29">
        <v>6</v>
      </c>
      <c r="AA631" s="29">
        <v>1</v>
      </c>
      <c r="AB631" s="26">
        <v>44424</v>
      </c>
      <c r="AC631" s="30">
        <v>4500000</v>
      </c>
      <c r="AD631" s="30">
        <v>500000</v>
      </c>
      <c r="AE631" s="30">
        <v>0</v>
      </c>
      <c r="AF631" s="30">
        <v>253100</v>
      </c>
      <c r="AG631" s="30">
        <f t="shared" si="181"/>
        <v>253100</v>
      </c>
      <c r="AH631" s="30">
        <v>0</v>
      </c>
      <c r="AI631" s="30">
        <f t="shared" si="182"/>
        <v>5253100</v>
      </c>
      <c r="AJ631" s="30">
        <f t="shared" si="183"/>
        <v>3375000</v>
      </c>
      <c r="AK631" s="30">
        <f t="shared" si="184"/>
        <v>375000</v>
      </c>
      <c r="AL631" s="30">
        <f t="shared" si="185"/>
        <v>0</v>
      </c>
      <c r="AM631" s="30">
        <f t="shared" si="186"/>
        <v>253100</v>
      </c>
      <c r="AN631" s="30">
        <f t="shared" si="187"/>
        <v>253100</v>
      </c>
      <c r="AO631" s="30">
        <f t="shared" si="188"/>
        <v>0</v>
      </c>
      <c r="AP631" s="30">
        <f t="shared" si="189"/>
        <v>4003100</v>
      </c>
      <c r="AQ631" s="30">
        <f t="shared" si="190"/>
        <v>369000</v>
      </c>
      <c r="AR631" s="26" t="s">
        <v>79</v>
      </c>
      <c r="AS631" s="26" t="s">
        <v>80</v>
      </c>
      <c r="AT631" s="26"/>
      <c r="AU631" s="26" t="s">
        <v>80</v>
      </c>
      <c r="AV631" s="26" t="s">
        <v>141</v>
      </c>
      <c r="AW631" s="26" t="s">
        <v>80</v>
      </c>
      <c r="AX631" s="26" t="s">
        <v>82</v>
      </c>
      <c r="AY631" s="26" t="s">
        <v>82</v>
      </c>
      <c r="AZ631" s="26" t="s">
        <v>80</v>
      </c>
      <c r="BA631" s="26" t="s">
        <v>84</v>
      </c>
      <c r="BB631" s="26" t="s">
        <v>85</v>
      </c>
      <c r="BC631" s="26" t="str">
        <f t="shared" si="191"/>
        <v>C</v>
      </c>
      <c r="BD631" s="26" t="str">
        <f t="shared" ca="1" si="192"/>
        <v>35 Th,4 Bln,8 Hr</v>
      </c>
      <c r="BE631" s="29">
        <f t="shared" ca="1" si="193"/>
        <v>35</v>
      </c>
      <c r="BF631" s="29">
        <f t="shared" ca="1" si="194"/>
        <v>4</v>
      </c>
      <c r="BG631" s="29">
        <f t="shared" ca="1" si="195"/>
        <v>8</v>
      </c>
      <c r="BH631" s="26" t="str">
        <f t="shared" ca="1" si="196"/>
        <v>4 Th,1 Bln,23 Hr</v>
      </c>
      <c r="BI631" s="24">
        <f t="shared" ca="1" si="197"/>
        <v>4</v>
      </c>
      <c r="BJ631" s="24">
        <f t="shared" ca="1" si="198"/>
        <v>1</v>
      </c>
      <c r="BK631" s="26" t="str">
        <f t="shared" ca="1" si="199"/>
        <v>4 Th,1 Bln,23 Hr</v>
      </c>
      <c r="BL631" s="4" t="str">
        <f>VLOOKUP(C631,[1]dbase!$C$3:$AW$827,38,FALSE)</f>
        <v>-</v>
      </c>
    </row>
    <row r="632" spans="1:64" x14ac:dyDescent="0.25">
      <c r="A632" s="24">
        <f t="shared" si="180"/>
        <v>629</v>
      </c>
      <c r="B632" s="31" t="s">
        <v>2627</v>
      </c>
      <c r="C632" s="24">
        <v>705634</v>
      </c>
      <c r="D632" s="24" t="s">
        <v>251</v>
      </c>
      <c r="E632" s="26">
        <v>25924</v>
      </c>
      <c r="F632" s="24" t="s">
        <v>65</v>
      </c>
      <c r="G632" s="24" t="s">
        <v>66</v>
      </c>
      <c r="H632" s="24" t="s">
        <v>228</v>
      </c>
      <c r="I632" s="24" t="s">
        <v>2628</v>
      </c>
      <c r="J632" s="27"/>
      <c r="K632" s="24"/>
      <c r="L632" s="24"/>
      <c r="M632" s="24" t="s">
        <v>109</v>
      </c>
      <c r="N632" s="24" t="s">
        <v>2629</v>
      </c>
      <c r="O632" s="24"/>
      <c r="P632" s="24">
        <v>1989</v>
      </c>
      <c r="Q632" s="26">
        <v>42201</v>
      </c>
      <c r="R632" s="26">
        <v>42461</v>
      </c>
      <c r="S632" s="26" t="s">
        <v>90</v>
      </c>
      <c r="T632" s="28" t="s">
        <v>2630</v>
      </c>
      <c r="U632" s="28" t="s">
        <v>2630</v>
      </c>
      <c r="V632" s="26" t="s">
        <v>80</v>
      </c>
      <c r="W632" s="28" t="s">
        <v>145</v>
      </c>
      <c r="X632" s="28" t="s">
        <v>696</v>
      </c>
      <c r="Y632" s="26" t="s">
        <v>78</v>
      </c>
      <c r="Z632" s="29">
        <v>6</v>
      </c>
      <c r="AA632" s="29">
        <v>2</v>
      </c>
      <c r="AB632" s="26">
        <v>44424</v>
      </c>
      <c r="AC632" s="30">
        <v>4900000</v>
      </c>
      <c r="AD632" s="30">
        <v>544444</v>
      </c>
      <c r="AE632" s="30">
        <v>458655.55555555597</v>
      </c>
      <c r="AF632" s="30">
        <v>152000</v>
      </c>
      <c r="AG632" s="30">
        <f t="shared" si="181"/>
        <v>610655.55555555597</v>
      </c>
      <c r="AH632" s="30">
        <v>0</v>
      </c>
      <c r="AI632" s="30">
        <f t="shared" si="182"/>
        <v>6055099.555555556</v>
      </c>
      <c r="AJ632" s="30">
        <f t="shared" si="183"/>
        <v>2450000</v>
      </c>
      <c r="AK632" s="30">
        <f t="shared" si="184"/>
        <v>0</v>
      </c>
      <c r="AL632" s="30">
        <f t="shared" si="185"/>
        <v>0</v>
      </c>
      <c r="AM632" s="30">
        <f t="shared" si="186"/>
        <v>0</v>
      </c>
      <c r="AN632" s="30">
        <f t="shared" si="187"/>
        <v>0</v>
      </c>
      <c r="AO632" s="30">
        <f t="shared" si="188"/>
        <v>0</v>
      </c>
      <c r="AP632" s="30">
        <f t="shared" si="189"/>
        <v>2450000</v>
      </c>
      <c r="AQ632" s="30">
        <f t="shared" si="190"/>
        <v>1922100</v>
      </c>
      <c r="AR632" s="26" t="s">
        <v>79</v>
      </c>
      <c r="AS632" s="26" t="s">
        <v>114</v>
      </c>
      <c r="AT632" s="24" t="s">
        <v>172</v>
      </c>
      <c r="AU632" s="26">
        <v>44433</v>
      </c>
      <c r="AV632" s="26" t="s">
        <v>697</v>
      </c>
      <c r="AW632" s="26" t="s">
        <v>80</v>
      </c>
      <c r="AX632" s="26" t="s">
        <v>82</v>
      </c>
      <c r="AY632" s="26" t="s">
        <v>82</v>
      </c>
      <c r="AZ632" s="26" t="s">
        <v>80</v>
      </c>
      <c r="BA632" s="26" t="s">
        <v>84</v>
      </c>
      <c r="BB632" s="26" t="s">
        <v>85</v>
      </c>
      <c r="BC632" s="26" t="str">
        <f t="shared" si="191"/>
        <v>C</v>
      </c>
      <c r="BD632" s="26" t="str">
        <f t="shared" ca="1" si="192"/>
        <v>51 Th,11 Bln,2 Hr</v>
      </c>
      <c r="BE632" s="29">
        <f t="shared" ca="1" si="193"/>
        <v>51</v>
      </c>
      <c r="BF632" s="29">
        <f t="shared" ca="1" si="194"/>
        <v>11</v>
      </c>
      <c r="BG632" s="29">
        <f t="shared" ca="1" si="195"/>
        <v>2</v>
      </c>
      <c r="BH632" s="26" t="str">
        <f t="shared" ca="1" si="196"/>
        <v>7 Th,4 Bln,8 Hr</v>
      </c>
      <c r="BI632" s="24">
        <f t="shared" ca="1" si="197"/>
        <v>7</v>
      </c>
      <c r="BJ632" s="24">
        <f t="shared" ca="1" si="198"/>
        <v>4</v>
      </c>
      <c r="BK632" s="26" t="str">
        <f t="shared" ca="1" si="199"/>
        <v>6 Th,7 Bln,23 Hr</v>
      </c>
      <c r="BL632" s="4" t="str">
        <f>VLOOKUP(C632,[1]dbase!$C$3:$AW$827,38,FALSE)</f>
        <v>H</v>
      </c>
    </row>
    <row r="633" spans="1:64" x14ac:dyDescent="0.25">
      <c r="A633" s="24">
        <f t="shared" si="180"/>
        <v>630</v>
      </c>
      <c r="B633" s="31" t="s">
        <v>2631</v>
      </c>
      <c r="C633" s="24">
        <v>886288</v>
      </c>
      <c r="D633" s="24" t="s">
        <v>174</v>
      </c>
      <c r="E633" s="26">
        <v>32332</v>
      </c>
      <c r="F633" s="24" t="s">
        <v>65</v>
      </c>
      <c r="G633" s="24" t="s">
        <v>66</v>
      </c>
      <c r="H633" s="24" t="s">
        <v>88</v>
      </c>
      <c r="I633" s="24" t="s">
        <v>2632</v>
      </c>
      <c r="J633" s="27" t="s">
        <v>2633</v>
      </c>
      <c r="K633" s="24"/>
      <c r="L633" s="24"/>
      <c r="M633" s="24" t="s">
        <v>109</v>
      </c>
      <c r="N633" s="24" t="s">
        <v>2634</v>
      </c>
      <c r="O633" s="24"/>
      <c r="P633" s="24" t="s">
        <v>80</v>
      </c>
      <c r="Q633" s="26">
        <v>43374</v>
      </c>
      <c r="R633" s="26">
        <v>43374</v>
      </c>
      <c r="S633" s="26" t="s">
        <v>90</v>
      </c>
      <c r="T633" s="28" t="s">
        <v>2635</v>
      </c>
      <c r="U633" s="28" t="s">
        <v>2635</v>
      </c>
      <c r="V633" s="26">
        <v>44105</v>
      </c>
      <c r="W633" s="28" t="s">
        <v>560</v>
      </c>
      <c r="X633" s="28" t="s">
        <v>207</v>
      </c>
      <c r="Y633" s="26" t="s">
        <v>103</v>
      </c>
      <c r="Z633" s="29">
        <v>6</v>
      </c>
      <c r="AA633" s="29">
        <v>2</v>
      </c>
      <c r="AB633" s="26">
        <v>44424</v>
      </c>
      <c r="AC633" s="30">
        <v>4900000</v>
      </c>
      <c r="AD633" s="30">
        <v>544444</v>
      </c>
      <c r="AE633" s="30">
        <v>0</v>
      </c>
      <c r="AF633" s="30">
        <v>148155.55555555597</v>
      </c>
      <c r="AG633" s="30">
        <f t="shared" si="181"/>
        <v>148155.55555555597</v>
      </c>
      <c r="AH633" s="30">
        <v>0</v>
      </c>
      <c r="AI633" s="30">
        <f t="shared" si="182"/>
        <v>5592599.555555556</v>
      </c>
      <c r="AJ633" s="30">
        <f t="shared" si="183"/>
        <v>2450000</v>
      </c>
      <c r="AK633" s="30">
        <f t="shared" si="184"/>
        <v>0</v>
      </c>
      <c r="AL633" s="30">
        <f t="shared" si="185"/>
        <v>0</v>
      </c>
      <c r="AM633" s="30">
        <f t="shared" si="186"/>
        <v>0</v>
      </c>
      <c r="AN633" s="30">
        <f t="shared" si="187"/>
        <v>0</v>
      </c>
      <c r="AO633" s="30">
        <f t="shared" si="188"/>
        <v>0</v>
      </c>
      <c r="AP633" s="30">
        <f t="shared" si="189"/>
        <v>2450000</v>
      </c>
      <c r="AQ633" s="30">
        <f t="shared" si="190"/>
        <v>1922100</v>
      </c>
      <c r="AR633" s="26" t="s">
        <v>79</v>
      </c>
      <c r="AS633" s="32" t="s">
        <v>114</v>
      </c>
      <c r="AT633" s="32" t="s">
        <v>156</v>
      </c>
      <c r="AU633" s="32">
        <v>44743</v>
      </c>
      <c r="AV633" s="26" t="s">
        <v>209</v>
      </c>
      <c r="AW633" s="26" t="s">
        <v>104</v>
      </c>
      <c r="AX633" s="26" t="s">
        <v>105</v>
      </c>
      <c r="AY633" s="26" t="s">
        <v>105</v>
      </c>
      <c r="AZ633" s="26" t="s">
        <v>80</v>
      </c>
      <c r="BA633" s="26" t="s">
        <v>84</v>
      </c>
      <c r="BB633" s="26" t="s">
        <v>85</v>
      </c>
      <c r="BC633" s="26" t="str">
        <f t="shared" si="191"/>
        <v>C</v>
      </c>
      <c r="BD633" s="26" t="str">
        <f t="shared" ca="1" si="192"/>
        <v>34 Th,4 Bln,16 Hr</v>
      </c>
      <c r="BE633" s="29">
        <f t="shared" ca="1" si="193"/>
        <v>34</v>
      </c>
      <c r="BF633" s="29">
        <f t="shared" ca="1" si="194"/>
        <v>4</v>
      </c>
      <c r="BG633" s="29">
        <f t="shared" ca="1" si="195"/>
        <v>16</v>
      </c>
      <c r="BH633" s="26" t="str">
        <f t="shared" ca="1" si="196"/>
        <v>4 Th,1 Bln,23 Hr</v>
      </c>
      <c r="BI633" s="24">
        <f t="shared" ca="1" si="197"/>
        <v>4</v>
      </c>
      <c r="BJ633" s="24">
        <f t="shared" ca="1" si="198"/>
        <v>1</v>
      </c>
      <c r="BK633" s="26" t="str">
        <f t="shared" ca="1" si="199"/>
        <v>4 Th,1 Bln,23 Hr</v>
      </c>
      <c r="BL633" s="4" t="str">
        <f>VLOOKUP(C633,[1]dbase!$C$3:$AW$827,38,FALSE)</f>
        <v>H</v>
      </c>
    </row>
    <row r="634" spans="1:64" x14ac:dyDescent="0.25">
      <c r="A634" s="24">
        <f t="shared" si="180"/>
        <v>631</v>
      </c>
      <c r="B634" s="31" t="s">
        <v>2636</v>
      </c>
      <c r="C634" s="24">
        <v>805752</v>
      </c>
      <c r="D634" s="24" t="s">
        <v>166</v>
      </c>
      <c r="E634" s="26">
        <v>29373</v>
      </c>
      <c r="F634" s="24" t="s">
        <v>65</v>
      </c>
      <c r="G634" s="24" t="s">
        <v>66</v>
      </c>
      <c r="H634" s="24" t="s">
        <v>150</v>
      </c>
      <c r="I634" s="24" t="s">
        <v>2637</v>
      </c>
      <c r="J634" s="27" t="s">
        <v>2638</v>
      </c>
      <c r="K634" s="24" t="s">
        <v>2639</v>
      </c>
      <c r="L634" s="24"/>
      <c r="M634" s="24" t="s">
        <v>109</v>
      </c>
      <c r="N634" s="24" t="s">
        <v>2017</v>
      </c>
      <c r="O634" s="24"/>
      <c r="P634" s="24">
        <v>2000</v>
      </c>
      <c r="Q634" s="26">
        <v>42932</v>
      </c>
      <c r="R634" s="26">
        <v>43055</v>
      </c>
      <c r="S634" s="26" t="s">
        <v>90</v>
      </c>
      <c r="T634" s="28" t="s">
        <v>1655</v>
      </c>
      <c r="U634" s="28" t="s">
        <v>1655</v>
      </c>
      <c r="V634" s="26">
        <v>44061</v>
      </c>
      <c r="W634" s="28" t="s">
        <v>219</v>
      </c>
      <c r="X634" s="28" t="s">
        <v>195</v>
      </c>
      <c r="Y634" s="26" t="s">
        <v>78</v>
      </c>
      <c r="Z634" s="29">
        <v>6</v>
      </c>
      <c r="AA634" s="34">
        <v>1</v>
      </c>
      <c r="AB634" s="26">
        <v>44424</v>
      </c>
      <c r="AC634" s="30">
        <v>4500000</v>
      </c>
      <c r="AD634" s="30">
        <v>500000</v>
      </c>
      <c r="AE634" s="30">
        <v>495100</v>
      </c>
      <c r="AF634" s="30">
        <v>152000</v>
      </c>
      <c r="AG634" s="30">
        <f t="shared" si="181"/>
        <v>647100</v>
      </c>
      <c r="AH634" s="30">
        <v>0</v>
      </c>
      <c r="AI634" s="30">
        <f t="shared" si="182"/>
        <v>5647100</v>
      </c>
      <c r="AJ634" s="30">
        <f t="shared" si="183"/>
        <v>2250000</v>
      </c>
      <c r="AK634" s="30">
        <f t="shared" si="184"/>
        <v>0</v>
      </c>
      <c r="AL634" s="30">
        <f t="shared" si="185"/>
        <v>0</v>
      </c>
      <c r="AM634" s="30">
        <f t="shared" si="186"/>
        <v>0</v>
      </c>
      <c r="AN634" s="30">
        <f t="shared" si="187"/>
        <v>0</v>
      </c>
      <c r="AO634" s="30">
        <f t="shared" si="188"/>
        <v>0</v>
      </c>
      <c r="AP634" s="30">
        <f t="shared" si="189"/>
        <v>2250000</v>
      </c>
      <c r="AQ634" s="30">
        <f t="shared" si="190"/>
        <v>2122100</v>
      </c>
      <c r="AR634" s="26" t="s">
        <v>79</v>
      </c>
      <c r="AS634" s="26" t="s">
        <v>114</v>
      </c>
      <c r="AT634" s="24" t="s">
        <v>172</v>
      </c>
      <c r="AU634" s="26">
        <v>44433</v>
      </c>
      <c r="AV634" s="26" t="s">
        <v>196</v>
      </c>
      <c r="AW634" s="26" t="s">
        <v>80</v>
      </c>
      <c r="AX634" s="26" t="s">
        <v>82</v>
      </c>
      <c r="AY634" s="26" t="s">
        <v>82</v>
      </c>
      <c r="AZ634" s="26" t="s">
        <v>125</v>
      </c>
      <c r="BA634" s="26" t="s">
        <v>84</v>
      </c>
      <c r="BB634" s="26" t="s">
        <v>85</v>
      </c>
      <c r="BC634" s="26" t="str">
        <f t="shared" si="191"/>
        <v>C</v>
      </c>
      <c r="BD634" s="26" t="str">
        <f t="shared" ca="1" si="192"/>
        <v>42 Th,5 Bln,23 Hr</v>
      </c>
      <c r="BE634" s="29">
        <f t="shared" ca="1" si="193"/>
        <v>42</v>
      </c>
      <c r="BF634" s="29">
        <f t="shared" ca="1" si="194"/>
        <v>5</v>
      </c>
      <c r="BG634" s="29">
        <f t="shared" ca="1" si="195"/>
        <v>23</v>
      </c>
      <c r="BH634" s="26" t="str">
        <f t="shared" ca="1" si="196"/>
        <v>5 Th,4 Bln,8 Hr</v>
      </c>
      <c r="BI634" s="24">
        <f t="shared" ca="1" si="197"/>
        <v>5</v>
      </c>
      <c r="BJ634" s="24">
        <f t="shared" ca="1" si="198"/>
        <v>4</v>
      </c>
      <c r="BK634" s="26" t="str">
        <f t="shared" ca="1" si="199"/>
        <v>5 Th,0 Bln,8 Hr</v>
      </c>
      <c r="BL634" s="4" t="str">
        <f>VLOOKUP(C634,[1]dbase!$C$3:$AW$827,38,FALSE)</f>
        <v>H</v>
      </c>
    </row>
    <row r="635" spans="1:64" x14ac:dyDescent="0.25">
      <c r="A635" s="24">
        <f t="shared" si="180"/>
        <v>632</v>
      </c>
      <c r="B635" s="31" t="s">
        <v>2640</v>
      </c>
      <c r="C635" s="24">
        <v>674867</v>
      </c>
      <c r="D635" s="24" t="s">
        <v>132</v>
      </c>
      <c r="E635" s="26">
        <v>24669</v>
      </c>
      <c r="F635" s="24" t="s">
        <v>65</v>
      </c>
      <c r="G635" s="24" t="s">
        <v>66</v>
      </c>
      <c r="H635" s="24" t="s">
        <v>88</v>
      </c>
      <c r="I635" s="24" t="s">
        <v>2641</v>
      </c>
      <c r="J635" s="27" t="s">
        <v>2642</v>
      </c>
      <c r="K635" s="24" t="s">
        <v>2643</v>
      </c>
      <c r="L635" s="24"/>
      <c r="M635" s="24" t="s">
        <v>109</v>
      </c>
      <c r="N635" s="24" t="s">
        <v>2644</v>
      </c>
      <c r="O635" s="24"/>
      <c r="P635" s="24">
        <v>1986</v>
      </c>
      <c r="Q635" s="26">
        <v>33252</v>
      </c>
      <c r="R635" s="26">
        <v>33617</v>
      </c>
      <c r="S635" s="26" t="s">
        <v>90</v>
      </c>
      <c r="T635" s="28" t="s">
        <v>2645</v>
      </c>
      <c r="U635" s="28" t="s">
        <v>2645</v>
      </c>
      <c r="V635" s="26">
        <v>44104</v>
      </c>
      <c r="W635" s="28" t="s">
        <v>1752</v>
      </c>
      <c r="X635" s="28" t="s">
        <v>272</v>
      </c>
      <c r="Y635" s="26" t="s">
        <v>103</v>
      </c>
      <c r="Z635" s="29">
        <v>5</v>
      </c>
      <c r="AA635" s="29">
        <v>3</v>
      </c>
      <c r="AB635" s="26">
        <v>44424</v>
      </c>
      <c r="AC635" s="30">
        <v>5900000</v>
      </c>
      <c r="AD635" s="30">
        <v>655556</v>
      </c>
      <c r="AE635" s="30">
        <v>1024344.444444444</v>
      </c>
      <c r="AF635" s="30">
        <v>566950</v>
      </c>
      <c r="AG635" s="30">
        <f t="shared" si="181"/>
        <v>1591294.444444444</v>
      </c>
      <c r="AH635" s="30">
        <v>0</v>
      </c>
      <c r="AI635" s="30">
        <f t="shared" si="182"/>
        <v>8146850.444444444</v>
      </c>
      <c r="AJ635" s="30">
        <f t="shared" si="183"/>
        <v>2950000</v>
      </c>
      <c r="AK635" s="30">
        <f t="shared" si="184"/>
        <v>0</v>
      </c>
      <c r="AL635" s="30">
        <f t="shared" si="185"/>
        <v>0</v>
      </c>
      <c r="AM635" s="30">
        <f t="shared" si="186"/>
        <v>0</v>
      </c>
      <c r="AN635" s="30">
        <f t="shared" si="187"/>
        <v>0</v>
      </c>
      <c r="AO635" s="30">
        <f t="shared" si="188"/>
        <v>0</v>
      </c>
      <c r="AP635" s="30">
        <f t="shared" si="189"/>
        <v>2950000</v>
      </c>
      <c r="AQ635" s="30">
        <f t="shared" si="190"/>
        <v>1422100</v>
      </c>
      <c r="AR635" s="26" t="s">
        <v>79</v>
      </c>
      <c r="AS635" s="32" t="s">
        <v>114</v>
      </c>
      <c r="AT635" s="32" t="s">
        <v>156</v>
      </c>
      <c r="AU635" s="32">
        <v>44743</v>
      </c>
      <c r="AV635" s="26" t="s">
        <v>273</v>
      </c>
      <c r="AW635" s="26" t="s">
        <v>80</v>
      </c>
      <c r="AX635" s="26" t="s">
        <v>105</v>
      </c>
      <c r="AY635" s="26" t="s">
        <v>105</v>
      </c>
      <c r="AZ635" s="26" t="s">
        <v>80</v>
      </c>
      <c r="BA635" s="26" t="s">
        <v>84</v>
      </c>
      <c r="BB635" s="26" t="s">
        <v>106</v>
      </c>
      <c r="BC635" s="26" t="str">
        <f t="shared" si="191"/>
        <v>C</v>
      </c>
      <c r="BD635" s="26" t="str">
        <f t="shared" ca="1" si="192"/>
        <v>55 Th,4 Bln,8 Hr</v>
      </c>
      <c r="BE635" s="29">
        <f t="shared" ca="1" si="193"/>
        <v>55</v>
      </c>
      <c r="BF635" s="29">
        <f t="shared" ca="1" si="194"/>
        <v>4</v>
      </c>
      <c r="BG635" s="29">
        <f t="shared" ca="1" si="195"/>
        <v>8</v>
      </c>
      <c r="BH635" s="26" t="str">
        <f t="shared" ca="1" si="196"/>
        <v>31 Th,10 Bln,10 Hr</v>
      </c>
      <c r="BI635" s="24">
        <f t="shared" ca="1" si="197"/>
        <v>31</v>
      </c>
      <c r="BJ635" s="24">
        <f t="shared" ca="1" si="198"/>
        <v>10</v>
      </c>
      <c r="BK635" s="26" t="str">
        <f t="shared" ca="1" si="199"/>
        <v>30 Th,10 Bln,10 Hr</v>
      </c>
      <c r="BL635" s="4" t="str">
        <f>VLOOKUP(C635,[1]dbase!$C$3:$AW$827,38,FALSE)</f>
        <v>H</v>
      </c>
    </row>
    <row r="636" spans="1:64" x14ac:dyDescent="0.25">
      <c r="A636" s="24">
        <f t="shared" si="180"/>
        <v>633</v>
      </c>
      <c r="B636" s="31" t="s">
        <v>2646</v>
      </c>
      <c r="C636" s="24">
        <v>676107</v>
      </c>
      <c r="D636" s="24" t="s">
        <v>2515</v>
      </c>
      <c r="E636" s="26">
        <v>24504</v>
      </c>
      <c r="F636" s="24" t="s">
        <v>65</v>
      </c>
      <c r="G636" s="24" t="s">
        <v>66</v>
      </c>
      <c r="H636" s="24" t="s">
        <v>88</v>
      </c>
      <c r="I636" s="24" t="s">
        <v>2647</v>
      </c>
      <c r="J636" s="27"/>
      <c r="K636" s="24"/>
      <c r="L636" s="24"/>
      <c r="M636" s="24" t="s">
        <v>136</v>
      </c>
      <c r="N636" s="24" t="s">
        <v>2648</v>
      </c>
      <c r="O636" s="24"/>
      <c r="P636" s="24" t="s">
        <v>80</v>
      </c>
      <c r="Q636" s="26">
        <v>43374</v>
      </c>
      <c r="R636" s="26">
        <v>43374</v>
      </c>
      <c r="S636" s="26" t="s">
        <v>90</v>
      </c>
      <c r="T636" s="28" t="s">
        <v>767</v>
      </c>
      <c r="U636" s="28" t="s">
        <v>767</v>
      </c>
      <c r="V636" s="26">
        <v>44105</v>
      </c>
      <c r="W636" s="28" t="s">
        <v>325</v>
      </c>
      <c r="X636" s="28" t="s">
        <v>140</v>
      </c>
      <c r="Y636" s="26" t="s">
        <v>78</v>
      </c>
      <c r="Z636" s="29">
        <v>4</v>
      </c>
      <c r="AA636" s="29">
        <v>4</v>
      </c>
      <c r="AB636" s="26">
        <v>44424</v>
      </c>
      <c r="AC636" s="30">
        <v>6900000</v>
      </c>
      <c r="AD636" s="30">
        <v>766667</v>
      </c>
      <c r="AE636" s="30">
        <v>0</v>
      </c>
      <c r="AF636" s="30">
        <v>-324157.25000000186</v>
      </c>
      <c r="AG636" s="30">
        <f t="shared" si="181"/>
        <v>-324157.25000000186</v>
      </c>
      <c r="AH636" s="30">
        <v>2079770</v>
      </c>
      <c r="AI636" s="30">
        <f t="shared" si="182"/>
        <v>9422279.7499999981</v>
      </c>
      <c r="AJ636" s="30">
        <f t="shared" si="183"/>
        <v>3450000</v>
      </c>
      <c r="AK636" s="30">
        <f t="shared" si="184"/>
        <v>0</v>
      </c>
      <c r="AL636" s="30">
        <f t="shared" si="185"/>
        <v>0</v>
      </c>
      <c r="AM636" s="30">
        <f t="shared" si="186"/>
        <v>0</v>
      </c>
      <c r="AN636" s="30">
        <f t="shared" si="187"/>
        <v>0</v>
      </c>
      <c r="AO636" s="30">
        <f t="shared" si="188"/>
        <v>0</v>
      </c>
      <c r="AP636" s="30">
        <f t="shared" si="189"/>
        <v>3450000</v>
      </c>
      <c r="AQ636" s="30">
        <f t="shared" si="190"/>
        <v>922100</v>
      </c>
      <c r="AR636" s="26" t="s">
        <v>79</v>
      </c>
      <c r="AS636" s="26" t="s">
        <v>114</v>
      </c>
      <c r="AT636" s="26" t="s">
        <v>115</v>
      </c>
      <c r="AU636" s="26">
        <v>44562</v>
      </c>
      <c r="AV636" s="26" t="s">
        <v>141</v>
      </c>
      <c r="AW636" s="26" t="s">
        <v>80</v>
      </c>
      <c r="AX636" s="26" t="s">
        <v>83</v>
      </c>
      <c r="AY636" s="26" t="s">
        <v>83</v>
      </c>
      <c r="AZ636" s="26" t="s">
        <v>80</v>
      </c>
      <c r="BA636" s="26" t="s">
        <v>84</v>
      </c>
      <c r="BB636" s="26" t="s">
        <v>85</v>
      </c>
      <c r="BC636" s="26" t="str">
        <f t="shared" si="191"/>
        <v>D</v>
      </c>
      <c r="BD636" s="26" t="str">
        <f t="shared" ca="1" si="192"/>
        <v>55 Th,9 Bln,23 Hr</v>
      </c>
      <c r="BE636" s="29">
        <f t="shared" ca="1" si="193"/>
        <v>55</v>
      </c>
      <c r="BF636" s="29">
        <f t="shared" ca="1" si="194"/>
        <v>9</v>
      </c>
      <c r="BG636" s="29">
        <f t="shared" ca="1" si="195"/>
        <v>23</v>
      </c>
      <c r="BH636" s="26" t="str">
        <f t="shared" ca="1" si="196"/>
        <v>4 Th,1 Bln,23 Hr</v>
      </c>
      <c r="BI636" s="24">
        <f t="shared" ca="1" si="197"/>
        <v>4</v>
      </c>
      <c r="BJ636" s="24">
        <f t="shared" ca="1" si="198"/>
        <v>1</v>
      </c>
      <c r="BK636" s="26" t="str">
        <f t="shared" ca="1" si="199"/>
        <v>4 Th,1 Bln,23 Hr</v>
      </c>
      <c r="BL636" s="4" t="str">
        <f>VLOOKUP(C636,[1]dbase!$C$3:$AW$827,38,FALSE)</f>
        <v>H</v>
      </c>
    </row>
    <row r="637" spans="1:64" x14ac:dyDescent="0.25">
      <c r="A637" s="24">
        <f t="shared" si="180"/>
        <v>634</v>
      </c>
      <c r="B637" s="31" t="s">
        <v>2649</v>
      </c>
      <c r="C637" s="24">
        <v>674582</v>
      </c>
      <c r="D637" s="24" t="s">
        <v>458</v>
      </c>
      <c r="E637" s="26">
        <v>24576</v>
      </c>
      <c r="F637" s="24" t="s">
        <v>65</v>
      </c>
      <c r="G637" s="24" t="s">
        <v>66</v>
      </c>
      <c r="H637" s="24" t="s">
        <v>88</v>
      </c>
      <c r="I637" s="24" t="s">
        <v>2650</v>
      </c>
      <c r="J637" s="27"/>
      <c r="K637" s="24"/>
      <c r="L637" s="24"/>
      <c r="M637" s="24" t="s">
        <v>109</v>
      </c>
      <c r="N637" s="24" t="s">
        <v>2651</v>
      </c>
      <c r="O637" s="24"/>
      <c r="P637" s="24">
        <v>1985</v>
      </c>
      <c r="Q637" s="26">
        <v>32363</v>
      </c>
      <c r="R637" s="26">
        <v>33147</v>
      </c>
      <c r="S637" s="26" t="s">
        <v>90</v>
      </c>
      <c r="T637" s="28" t="s">
        <v>1264</v>
      </c>
      <c r="U637" s="28" t="s">
        <v>1264</v>
      </c>
      <c r="V637" s="26" t="s">
        <v>80</v>
      </c>
      <c r="W637" s="28" t="s">
        <v>249</v>
      </c>
      <c r="X637" s="28" t="s">
        <v>146</v>
      </c>
      <c r="Y637" s="26" t="s">
        <v>78</v>
      </c>
      <c r="Z637" s="29">
        <v>5</v>
      </c>
      <c r="AA637" s="29">
        <v>3</v>
      </c>
      <c r="AB637" s="26">
        <v>44424</v>
      </c>
      <c r="AC637" s="30">
        <v>5900000</v>
      </c>
      <c r="AD637" s="30">
        <v>655556</v>
      </c>
      <c r="AE637" s="30">
        <v>911969.44444444403</v>
      </c>
      <c r="AF637" s="30">
        <v>896850</v>
      </c>
      <c r="AG637" s="30">
        <f t="shared" si="181"/>
        <v>1808819.444444444</v>
      </c>
      <c r="AH637" s="30">
        <v>0</v>
      </c>
      <c r="AI637" s="30">
        <f t="shared" si="182"/>
        <v>8364375.444444444</v>
      </c>
      <c r="AJ637" s="30">
        <f t="shared" si="183"/>
        <v>2950000</v>
      </c>
      <c r="AK637" s="30">
        <f t="shared" si="184"/>
        <v>0</v>
      </c>
      <c r="AL637" s="30">
        <f t="shared" si="185"/>
        <v>0</v>
      </c>
      <c r="AM637" s="30">
        <f t="shared" si="186"/>
        <v>0</v>
      </c>
      <c r="AN637" s="30">
        <f t="shared" si="187"/>
        <v>0</v>
      </c>
      <c r="AO637" s="30">
        <f t="shared" si="188"/>
        <v>0</v>
      </c>
      <c r="AP637" s="30">
        <f t="shared" si="189"/>
        <v>2950000</v>
      </c>
      <c r="AQ637" s="30">
        <f t="shared" si="190"/>
        <v>1422100</v>
      </c>
      <c r="AR637" s="24" t="s">
        <v>79</v>
      </c>
      <c r="AS637" s="24" t="s">
        <v>114</v>
      </c>
      <c r="AT637" s="24" t="s">
        <v>172</v>
      </c>
      <c r="AU637" s="26">
        <v>44433</v>
      </c>
      <c r="AV637" s="24" t="s">
        <v>147</v>
      </c>
      <c r="AW637" s="24" t="s">
        <v>80</v>
      </c>
      <c r="AX637" s="24" t="s">
        <v>83</v>
      </c>
      <c r="AY637" s="24" t="s">
        <v>82</v>
      </c>
      <c r="AZ637" s="24" t="s">
        <v>80</v>
      </c>
      <c r="BA637" s="24" t="s">
        <v>84</v>
      </c>
      <c r="BB637" s="24" t="s">
        <v>85</v>
      </c>
      <c r="BC637" s="26" t="str">
        <f t="shared" si="191"/>
        <v>C</v>
      </c>
      <c r="BD637" s="24" t="str">
        <f t="shared" ca="1" si="192"/>
        <v>55 Th,7 Bln,10 Hr</v>
      </c>
      <c r="BE637" s="24">
        <f t="shared" ca="1" si="193"/>
        <v>55</v>
      </c>
      <c r="BF637" s="24">
        <f t="shared" ca="1" si="194"/>
        <v>7</v>
      </c>
      <c r="BG637" s="24">
        <f t="shared" ca="1" si="195"/>
        <v>10</v>
      </c>
      <c r="BH637" s="24" t="str">
        <f t="shared" ca="1" si="196"/>
        <v>34 Th,3 Bln,16 Hr</v>
      </c>
      <c r="BI637" s="24">
        <f t="shared" ca="1" si="197"/>
        <v>34</v>
      </c>
      <c r="BJ637" s="24">
        <f t="shared" ca="1" si="198"/>
        <v>3</v>
      </c>
      <c r="BK637" s="24" t="str">
        <f t="shared" ca="1" si="199"/>
        <v>32 Th,1 Bln,23 Hr</v>
      </c>
      <c r="BL637" s="4" t="str">
        <f>VLOOKUP(C637,[1]dbase!$C$3:$AW$827,38,FALSE)</f>
        <v>H</v>
      </c>
    </row>
    <row r="638" spans="1:64" x14ac:dyDescent="0.25">
      <c r="A638" s="24">
        <f t="shared" si="180"/>
        <v>635</v>
      </c>
      <c r="B638" s="31" t="s">
        <v>2652</v>
      </c>
      <c r="C638" s="24">
        <v>725913</v>
      </c>
      <c r="D638" s="24" t="s">
        <v>174</v>
      </c>
      <c r="E638" s="26">
        <v>26420</v>
      </c>
      <c r="F638" s="24" t="s">
        <v>65</v>
      </c>
      <c r="G638" s="24" t="s">
        <v>66</v>
      </c>
      <c r="H638" s="24" t="s">
        <v>133</v>
      </c>
      <c r="I638" s="24" t="s">
        <v>2653</v>
      </c>
      <c r="J638" s="27" t="s">
        <v>2654</v>
      </c>
      <c r="K638" s="24"/>
      <c r="L638" s="24"/>
      <c r="M638" s="24" t="s">
        <v>109</v>
      </c>
      <c r="N638" s="24" t="s">
        <v>80</v>
      </c>
      <c r="O638" s="24"/>
      <c r="P638" s="24" t="s">
        <v>80</v>
      </c>
      <c r="Q638" s="26">
        <v>43374</v>
      </c>
      <c r="R638" s="26">
        <v>43374</v>
      </c>
      <c r="S638" s="26" t="s">
        <v>90</v>
      </c>
      <c r="T638" s="28" t="s">
        <v>2009</v>
      </c>
      <c r="U638" s="28" t="s">
        <v>2009</v>
      </c>
      <c r="V638" s="26">
        <v>44105</v>
      </c>
      <c r="W638" s="28" t="s">
        <v>303</v>
      </c>
      <c r="X638" s="28" t="s">
        <v>140</v>
      </c>
      <c r="Y638" s="26" t="s">
        <v>78</v>
      </c>
      <c r="Z638" s="29">
        <v>6</v>
      </c>
      <c r="AA638" s="29">
        <v>1</v>
      </c>
      <c r="AB638" s="26">
        <v>44424</v>
      </c>
      <c r="AC638" s="30">
        <v>4500000</v>
      </c>
      <c r="AD638" s="30">
        <v>500000</v>
      </c>
      <c r="AE638" s="30">
        <v>0</v>
      </c>
      <c r="AF638" s="30">
        <v>-292200</v>
      </c>
      <c r="AG638" s="30">
        <f t="shared" si="181"/>
        <v>-292200</v>
      </c>
      <c r="AH638" s="30">
        <v>0</v>
      </c>
      <c r="AI638" s="30">
        <f t="shared" si="182"/>
        <v>4707800</v>
      </c>
      <c r="AJ638" s="30">
        <f t="shared" si="183"/>
        <v>3375000</v>
      </c>
      <c r="AK638" s="30">
        <f t="shared" si="184"/>
        <v>375000</v>
      </c>
      <c r="AL638" s="30">
        <f t="shared" si="185"/>
        <v>0</v>
      </c>
      <c r="AM638" s="30">
        <f t="shared" si="186"/>
        <v>-292200</v>
      </c>
      <c r="AN638" s="30">
        <f t="shared" si="187"/>
        <v>-292200</v>
      </c>
      <c r="AO638" s="30">
        <f t="shared" si="188"/>
        <v>0</v>
      </c>
      <c r="AP638" s="30">
        <f t="shared" si="189"/>
        <v>3457800</v>
      </c>
      <c r="AQ638" s="30">
        <f t="shared" si="190"/>
        <v>914300</v>
      </c>
      <c r="AR638" s="26" t="s">
        <v>79</v>
      </c>
      <c r="AS638" s="26" t="s">
        <v>80</v>
      </c>
      <c r="AT638" s="26"/>
      <c r="AU638" s="26" t="s">
        <v>80</v>
      </c>
      <c r="AV638" s="26" t="s">
        <v>141</v>
      </c>
      <c r="AW638" s="26" t="s">
        <v>80</v>
      </c>
      <c r="AX638" s="26" t="s">
        <v>82</v>
      </c>
      <c r="AY638" s="26" t="s">
        <v>82</v>
      </c>
      <c r="AZ638" s="26" t="s">
        <v>80</v>
      </c>
      <c r="BA638" s="26" t="s">
        <v>84</v>
      </c>
      <c r="BB638" s="26" t="s">
        <v>85</v>
      </c>
      <c r="BC638" s="26" t="str">
        <f t="shared" si="191"/>
        <v>C</v>
      </c>
      <c r="BD638" s="26" t="str">
        <f t="shared" ca="1" si="192"/>
        <v>50 Th,6 Bln,23 Hr</v>
      </c>
      <c r="BE638" s="29">
        <f t="shared" ca="1" si="193"/>
        <v>50</v>
      </c>
      <c r="BF638" s="29">
        <f t="shared" ca="1" si="194"/>
        <v>6</v>
      </c>
      <c r="BG638" s="29">
        <f t="shared" ca="1" si="195"/>
        <v>23</v>
      </c>
      <c r="BH638" s="26" t="str">
        <f t="shared" ca="1" si="196"/>
        <v>4 Th,1 Bln,23 Hr</v>
      </c>
      <c r="BI638" s="24">
        <f t="shared" ca="1" si="197"/>
        <v>4</v>
      </c>
      <c r="BJ638" s="24">
        <f t="shared" ca="1" si="198"/>
        <v>1</v>
      </c>
      <c r="BK638" s="26" t="str">
        <f t="shared" ca="1" si="199"/>
        <v>4 Th,1 Bln,23 Hr</v>
      </c>
      <c r="BL638" s="4" t="str">
        <f>VLOOKUP(C638,[1]dbase!$C$3:$AW$827,38,FALSE)</f>
        <v>-</v>
      </c>
    </row>
    <row r="639" spans="1:64" x14ac:dyDescent="0.25">
      <c r="A639" s="24">
        <f t="shared" si="180"/>
        <v>636</v>
      </c>
      <c r="B639" s="31" t="s">
        <v>2655</v>
      </c>
      <c r="C639" s="24">
        <v>676109</v>
      </c>
      <c r="D639" s="24" t="s">
        <v>947</v>
      </c>
      <c r="E639" s="26">
        <v>24753</v>
      </c>
      <c r="F639" s="24" t="s">
        <v>65</v>
      </c>
      <c r="G639" s="24" t="s">
        <v>66</v>
      </c>
      <c r="H639" s="24" t="s">
        <v>133</v>
      </c>
      <c r="I639" s="24" t="s">
        <v>2656</v>
      </c>
      <c r="J639" s="27" t="s">
        <v>2657</v>
      </c>
      <c r="K639" s="24"/>
      <c r="L639" s="24"/>
      <c r="M639" s="24" t="s">
        <v>109</v>
      </c>
      <c r="N639" s="24" t="s">
        <v>301</v>
      </c>
      <c r="O639" s="24"/>
      <c r="P639" s="24" t="s">
        <v>80</v>
      </c>
      <c r="Q639" s="26">
        <v>43374</v>
      </c>
      <c r="R639" s="26">
        <v>43374</v>
      </c>
      <c r="S639" s="26" t="s">
        <v>90</v>
      </c>
      <c r="T639" s="28" t="s">
        <v>892</v>
      </c>
      <c r="U639" s="28" t="s">
        <v>892</v>
      </c>
      <c r="V639" s="26">
        <v>44105</v>
      </c>
      <c r="W639" s="28" t="s">
        <v>430</v>
      </c>
      <c r="X639" s="28" t="s">
        <v>140</v>
      </c>
      <c r="Y639" s="26" t="s">
        <v>78</v>
      </c>
      <c r="Z639" s="29">
        <v>6</v>
      </c>
      <c r="AA639" s="29">
        <v>2</v>
      </c>
      <c r="AB639" s="26">
        <v>44424</v>
      </c>
      <c r="AC639" s="30">
        <v>4900000</v>
      </c>
      <c r="AD639" s="30">
        <v>544444</v>
      </c>
      <c r="AE639" s="30">
        <v>0</v>
      </c>
      <c r="AF639" s="30">
        <v>2340091.388888889</v>
      </c>
      <c r="AG639" s="30">
        <f t="shared" si="181"/>
        <v>2340091.388888889</v>
      </c>
      <c r="AH639" s="30">
        <v>0</v>
      </c>
      <c r="AI639" s="30">
        <f t="shared" si="182"/>
        <v>7784535.388888889</v>
      </c>
      <c r="AJ639" s="30">
        <f t="shared" si="183"/>
        <v>3675000</v>
      </c>
      <c r="AK639" s="30">
        <f t="shared" si="184"/>
        <v>408333</v>
      </c>
      <c r="AL639" s="30">
        <f t="shared" si="185"/>
        <v>0</v>
      </c>
      <c r="AM639" s="30">
        <f t="shared" si="186"/>
        <v>2340091.388888889</v>
      </c>
      <c r="AN639" s="30">
        <f t="shared" si="187"/>
        <v>2340091.388888889</v>
      </c>
      <c r="AO639" s="30">
        <f t="shared" si="188"/>
        <v>0</v>
      </c>
      <c r="AP639" s="30">
        <f t="shared" si="189"/>
        <v>6423424.388888889</v>
      </c>
      <c r="AQ639" s="30">
        <f t="shared" si="190"/>
        <v>0</v>
      </c>
      <c r="AR639" s="26" t="s">
        <v>79</v>
      </c>
      <c r="AS639" s="26" t="s">
        <v>80</v>
      </c>
      <c r="AT639" s="26"/>
      <c r="AU639" s="26" t="s">
        <v>80</v>
      </c>
      <c r="AV639" s="26" t="s">
        <v>141</v>
      </c>
      <c r="AW639" s="26" t="s">
        <v>80</v>
      </c>
      <c r="AX639" s="26" t="s">
        <v>82</v>
      </c>
      <c r="AY639" s="26" t="s">
        <v>82</v>
      </c>
      <c r="AZ639" s="26" t="s">
        <v>80</v>
      </c>
      <c r="BA639" s="26" t="s">
        <v>84</v>
      </c>
      <c r="BB639" s="26" t="s">
        <v>85</v>
      </c>
      <c r="BC639" s="26" t="str">
        <f t="shared" si="191"/>
        <v>C</v>
      </c>
      <c r="BD639" s="26" t="str">
        <f t="shared" ca="1" si="192"/>
        <v>55 Th,1 Bln,16 Hr</v>
      </c>
      <c r="BE639" s="29">
        <f t="shared" ca="1" si="193"/>
        <v>55</v>
      </c>
      <c r="BF639" s="29">
        <f t="shared" ca="1" si="194"/>
        <v>1</v>
      </c>
      <c r="BG639" s="29">
        <f t="shared" ca="1" si="195"/>
        <v>16</v>
      </c>
      <c r="BH639" s="26" t="str">
        <f t="shared" ca="1" si="196"/>
        <v>4 Th,1 Bln,23 Hr</v>
      </c>
      <c r="BI639" s="24">
        <f t="shared" ca="1" si="197"/>
        <v>4</v>
      </c>
      <c r="BJ639" s="24">
        <f t="shared" ca="1" si="198"/>
        <v>1</v>
      </c>
      <c r="BK639" s="26" t="str">
        <f t="shared" ca="1" si="199"/>
        <v>4 Th,1 Bln,23 Hr</v>
      </c>
      <c r="BL639" s="4" t="str">
        <f>VLOOKUP(C639,[1]dbase!$C$3:$AW$827,38,FALSE)</f>
        <v>-</v>
      </c>
    </row>
    <row r="640" spans="1:64" x14ac:dyDescent="0.25">
      <c r="A640" s="24">
        <f t="shared" si="180"/>
        <v>637</v>
      </c>
      <c r="B640" s="31" t="s">
        <v>2658</v>
      </c>
      <c r="C640" s="24">
        <v>885660</v>
      </c>
      <c r="D640" s="24" t="s">
        <v>166</v>
      </c>
      <c r="E640" s="26">
        <v>32440</v>
      </c>
      <c r="F640" s="24" t="s">
        <v>167</v>
      </c>
      <c r="G640" s="24" t="s">
        <v>66</v>
      </c>
      <c r="H640" s="24" t="s">
        <v>67</v>
      </c>
      <c r="I640" s="24" t="s">
        <v>2659</v>
      </c>
      <c r="J640" s="27"/>
      <c r="K640" s="24"/>
      <c r="L640" s="24" t="s">
        <v>2660</v>
      </c>
      <c r="M640" s="24" t="s">
        <v>70</v>
      </c>
      <c r="N640" s="24" t="s">
        <v>1123</v>
      </c>
      <c r="O640" s="24"/>
      <c r="P640" s="24">
        <v>2012</v>
      </c>
      <c r="Q640" s="26">
        <v>42416</v>
      </c>
      <c r="R640" s="26">
        <v>42614</v>
      </c>
      <c r="S640" s="26" t="s">
        <v>90</v>
      </c>
      <c r="T640" s="28" t="s">
        <v>781</v>
      </c>
      <c r="U640" s="28" t="s">
        <v>781</v>
      </c>
      <c r="V640" s="26">
        <v>44410</v>
      </c>
      <c r="W640" s="28" t="s">
        <v>846</v>
      </c>
      <c r="X640" s="28" t="s">
        <v>77</v>
      </c>
      <c r="Y640" s="26" t="s">
        <v>78</v>
      </c>
      <c r="Z640" s="29">
        <v>5</v>
      </c>
      <c r="AA640" s="34">
        <v>4</v>
      </c>
      <c r="AB640" s="26">
        <v>44424</v>
      </c>
      <c r="AC640" s="30">
        <v>6900000</v>
      </c>
      <c r="AD640" s="30">
        <v>766667</v>
      </c>
      <c r="AE640" s="30">
        <v>1365508.333333333</v>
      </c>
      <c r="AF640" s="30">
        <v>-510912.5</v>
      </c>
      <c r="AG640" s="30">
        <f t="shared" si="181"/>
        <v>854595.83333333302</v>
      </c>
      <c r="AH640" s="30">
        <v>1164112.5</v>
      </c>
      <c r="AI640" s="30">
        <f t="shared" si="182"/>
        <v>9685375.3333333321</v>
      </c>
      <c r="AJ640" s="30">
        <f t="shared" si="183"/>
        <v>5175000</v>
      </c>
      <c r="AK640" s="30">
        <f t="shared" si="184"/>
        <v>575000.25</v>
      </c>
      <c r="AL640" s="30">
        <f t="shared" si="185"/>
        <v>1365508.333333333</v>
      </c>
      <c r="AM640" s="30">
        <f t="shared" si="186"/>
        <v>-510912.5</v>
      </c>
      <c r="AN640" s="30">
        <f t="shared" si="187"/>
        <v>854595.83333333302</v>
      </c>
      <c r="AO640" s="30">
        <f t="shared" si="188"/>
        <v>582056.25</v>
      </c>
      <c r="AP640" s="30">
        <f t="shared" si="189"/>
        <v>7186652.333333333</v>
      </c>
      <c r="AQ640" s="30">
        <f t="shared" si="190"/>
        <v>0</v>
      </c>
      <c r="AR640" s="26" t="s">
        <v>79</v>
      </c>
      <c r="AS640" s="26" t="s">
        <v>80</v>
      </c>
      <c r="AT640" s="26"/>
      <c r="AU640" s="26" t="s">
        <v>80</v>
      </c>
      <c r="AV640" s="26" t="s">
        <v>81</v>
      </c>
      <c r="AW640" s="26" t="s">
        <v>80</v>
      </c>
      <c r="AX640" s="26" t="s">
        <v>82</v>
      </c>
      <c r="AY640" s="26" t="s">
        <v>83</v>
      </c>
      <c r="AZ640" s="26" t="s">
        <v>80</v>
      </c>
      <c r="BA640" s="26" t="s">
        <v>84</v>
      </c>
      <c r="BB640" s="26" t="s">
        <v>85</v>
      </c>
      <c r="BC640" s="26" t="str">
        <f t="shared" si="191"/>
        <v>F</v>
      </c>
      <c r="BD640" s="26" t="str">
        <f t="shared" ca="1" si="192"/>
        <v>34 Th,1 Bln,0 Hr</v>
      </c>
      <c r="BE640" s="29">
        <f t="shared" ca="1" si="193"/>
        <v>34</v>
      </c>
      <c r="BF640" s="29">
        <f t="shared" ca="1" si="194"/>
        <v>1</v>
      </c>
      <c r="BG640" s="29">
        <f t="shared" ca="1" si="195"/>
        <v>0</v>
      </c>
      <c r="BH640" s="26" t="str">
        <f t="shared" ca="1" si="196"/>
        <v>6 Th,9 Bln,8 Hr</v>
      </c>
      <c r="BI640" s="24">
        <f t="shared" ca="1" si="197"/>
        <v>6</v>
      </c>
      <c r="BJ640" s="24">
        <f t="shared" ca="1" si="198"/>
        <v>9</v>
      </c>
      <c r="BK640" s="26" t="str">
        <f t="shared" ca="1" si="199"/>
        <v>6 Th,2 Bln,23 Hr</v>
      </c>
      <c r="BL640" s="4" t="str">
        <f>VLOOKUP(C640,[1]dbase!$C$3:$AW$827,38,FALSE)</f>
        <v>-</v>
      </c>
    </row>
    <row r="641" spans="1:64" x14ac:dyDescent="0.25">
      <c r="A641" s="24">
        <f t="shared" si="180"/>
        <v>638</v>
      </c>
      <c r="B641" s="31" t="s">
        <v>2661</v>
      </c>
      <c r="C641" s="24">
        <v>756085</v>
      </c>
      <c r="D641" s="24" t="s">
        <v>174</v>
      </c>
      <c r="E641" s="26">
        <v>27548</v>
      </c>
      <c r="F641" s="24" t="s">
        <v>65</v>
      </c>
      <c r="G641" s="24" t="s">
        <v>66</v>
      </c>
      <c r="H641" s="24" t="s">
        <v>88</v>
      </c>
      <c r="I641" s="24" t="s">
        <v>2662</v>
      </c>
      <c r="J641" s="27" t="s">
        <v>2663</v>
      </c>
      <c r="K641" s="24"/>
      <c r="L641" s="24"/>
      <c r="M641" s="24" t="s">
        <v>109</v>
      </c>
      <c r="N641" s="24" t="s">
        <v>80</v>
      </c>
      <c r="O641" s="24"/>
      <c r="P641" s="24" t="s">
        <v>80</v>
      </c>
      <c r="Q641" s="26">
        <v>43374</v>
      </c>
      <c r="R641" s="26">
        <v>43374</v>
      </c>
      <c r="S641" s="26" t="s">
        <v>90</v>
      </c>
      <c r="T641" s="28" t="s">
        <v>261</v>
      </c>
      <c r="U641" s="28" t="s">
        <v>261</v>
      </c>
      <c r="V641" s="26">
        <v>44105</v>
      </c>
      <c r="W641" s="28" t="s">
        <v>139</v>
      </c>
      <c r="X641" s="28" t="s">
        <v>140</v>
      </c>
      <c r="Y641" s="26" t="s">
        <v>78</v>
      </c>
      <c r="Z641" s="29">
        <v>6</v>
      </c>
      <c r="AA641" s="29">
        <v>1</v>
      </c>
      <c r="AB641" s="26">
        <v>44424</v>
      </c>
      <c r="AC641" s="30">
        <v>4500000</v>
      </c>
      <c r="AD641" s="30">
        <v>500000</v>
      </c>
      <c r="AE641" s="30">
        <v>0</v>
      </c>
      <c r="AF641" s="30">
        <v>592600</v>
      </c>
      <c r="AG641" s="30">
        <f t="shared" si="181"/>
        <v>592600</v>
      </c>
      <c r="AH641" s="30">
        <v>0</v>
      </c>
      <c r="AI641" s="30">
        <f t="shared" si="182"/>
        <v>5592600</v>
      </c>
      <c r="AJ641" s="30">
        <f t="shared" si="183"/>
        <v>3375000</v>
      </c>
      <c r="AK641" s="30">
        <f t="shared" si="184"/>
        <v>375000</v>
      </c>
      <c r="AL641" s="30">
        <f t="shared" si="185"/>
        <v>0</v>
      </c>
      <c r="AM641" s="30">
        <f t="shared" si="186"/>
        <v>592600</v>
      </c>
      <c r="AN641" s="30">
        <f t="shared" si="187"/>
        <v>592600</v>
      </c>
      <c r="AO641" s="30">
        <f t="shared" si="188"/>
        <v>0</v>
      </c>
      <c r="AP641" s="30">
        <f t="shared" si="189"/>
        <v>4342600</v>
      </c>
      <c r="AQ641" s="30">
        <f t="shared" si="190"/>
        <v>29500</v>
      </c>
      <c r="AR641" s="26" t="s">
        <v>79</v>
      </c>
      <c r="AS641" s="26" t="s">
        <v>80</v>
      </c>
      <c r="AT641" s="26"/>
      <c r="AU641" s="26">
        <v>44652</v>
      </c>
      <c r="AV641" s="26" t="s">
        <v>141</v>
      </c>
      <c r="AW641" s="26" t="s">
        <v>80</v>
      </c>
      <c r="AX641" s="26" t="s">
        <v>82</v>
      </c>
      <c r="AY641" s="26" t="s">
        <v>82</v>
      </c>
      <c r="AZ641" s="26" t="s">
        <v>80</v>
      </c>
      <c r="BA641" s="26" t="s">
        <v>84</v>
      </c>
      <c r="BB641" s="26" t="s">
        <v>85</v>
      </c>
      <c r="BC641" s="26" t="str">
        <f t="shared" si="191"/>
        <v>C</v>
      </c>
      <c r="BD641" s="26" t="str">
        <f t="shared" ca="1" si="192"/>
        <v>47 Th,5 Bln,21 Hr</v>
      </c>
      <c r="BE641" s="29">
        <f t="shared" ca="1" si="193"/>
        <v>47</v>
      </c>
      <c r="BF641" s="29">
        <f t="shared" ca="1" si="194"/>
        <v>5</v>
      </c>
      <c r="BG641" s="29">
        <f t="shared" ca="1" si="195"/>
        <v>21</v>
      </c>
      <c r="BH641" s="26" t="str">
        <f t="shared" ca="1" si="196"/>
        <v>4 Th,1 Bln,23 Hr</v>
      </c>
      <c r="BI641" s="24">
        <f t="shared" ca="1" si="197"/>
        <v>4</v>
      </c>
      <c r="BJ641" s="24">
        <f t="shared" ca="1" si="198"/>
        <v>1</v>
      </c>
      <c r="BK641" s="26" t="str">
        <f t="shared" ca="1" si="199"/>
        <v>4 Th,1 Bln,23 Hr</v>
      </c>
      <c r="BL641" s="4" t="str">
        <f>VLOOKUP(C641,[1]dbase!$C$3:$AW$827,38,FALSE)</f>
        <v>-</v>
      </c>
    </row>
    <row r="642" spans="1:64" x14ac:dyDescent="0.25">
      <c r="A642" s="24">
        <f t="shared" si="180"/>
        <v>639</v>
      </c>
      <c r="B642" s="31" t="s">
        <v>2664</v>
      </c>
      <c r="C642" s="24">
        <v>705940</v>
      </c>
      <c r="D642" s="24" t="s">
        <v>2665</v>
      </c>
      <c r="E642" s="26">
        <v>25759</v>
      </c>
      <c r="F642" s="24" t="s">
        <v>65</v>
      </c>
      <c r="G642" s="24" t="s">
        <v>66</v>
      </c>
      <c r="H642" s="24" t="s">
        <v>133</v>
      </c>
      <c r="I642" s="24" t="s">
        <v>2666</v>
      </c>
      <c r="J642" s="27"/>
      <c r="K642" s="24"/>
      <c r="L642" s="24"/>
      <c r="M642" s="24" t="s">
        <v>109</v>
      </c>
      <c r="N642" s="24" t="s">
        <v>1269</v>
      </c>
      <c r="O642" s="24"/>
      <c r="P642" s="24" t="s">
        <v>80</v>
      </c>
      <c r="Q642" s="26">
        <v>43374</v>
      </c>
      <c r="R642" s="26">
        <v>43374</v>
      </c>
      <c r="S642" s="26" t="s">
        <v>90</v>
      </c>
      <c r="T642" s="28" t="s">
        <v>2667</v>
      </c>
      <c r="U642" s="28" t="s">
        <v>2667</v>
      </c>
      <c r="V642" s="26">
        <v>44105</v>
      </c>
      <c r="W642" s="28" t="s">
        <v>178</v>
      </c>
      <c r="X642" s="28" t="s">
        <v>140</v>
      </c>
      <c r="Y642" s="26" t="s">
        <v>78</v>
      </c>
      <c r="Z642" s="29">
        <v>4</v>
      </c>
      <c r="AA642" s="29">
        <v>4</v>
      </c>
      <c r="AB642" s="26">
        <v>44424</v>
      </c>
      <c r="AC642" s="30">
        <v>6900000</v>
      </c>
      <c r="AD642" s="30">
        <v>766667</v>
      </c>
      <c r="AE642" s="30">
        <v>0</v>
      </c>
      <c r="AF642" s="30">
        <v>118108.55666666664</v>
      </c>
      <c r="AG642" s="30">
        <f t="shared" si="181"/>
        <v>118108.55666666664</v>
      </c>
      <c r="AH642" s="30">
        <v>2079770</v>
      </c>
      <c r="AI642" s="30">
        <f t="shared" si="182"/>
        <v>9864545.5566666666</v>
      </c>
      <c r="AJ642" s="30">
        <f t="shared" si="183"/>
        <v>5175000</v>
      </c>
      <c r="AK642" s="30">
        <f t="shared" si="184"/>
        <v>575000.25</v>
      </c>
      <c r="AL642" s="30">
        <f t="shared" si="185"/>
        <v>0</v>
      </c>
      <c r="AM642" s="30">
        <f t="shared" si="186"/>
        <v>118108.55666666664</v>
      </c>
      <c r="AN642" s="30">
        <f t="shared" si="187"/>
        <v>118108.55666666664</v>
      </c>
      <c r="AO642" s="30">
        <f t="shared" si="188"/>
        <v>1039885</v>
      </c>
      <c r="AP642" s="30">
        <f t="shared" si="189"/>
        <v>6907993.8066666666</v>
      </c>
      <c r="AQ642" s="30">
        <f t="shared" si="190"/>
        <v>0</v>
      </c>
      <c r="AR642" s="26" t="s">
        <v>79</v>
      </c>
      <c r="AS642" s="26" t="s">
        <v>80</v>
      </c>
      <c r="AT642" s="26"/>
      <c r="AU642" s="26" t="s">
        <v>80</v>
      </c>
      <c r="AV642" s="26" t="s">
        <v>141</v>
      </c>
      <c r="AW642" s="26" t="s">
        <v>80</v>
      </c>
      <c r="AX642" s="26" t="s">
        <v>83</v>
      </c>
      <c r="AY642" s="26" t="s">
        <v>83</v>
      </c>
      <c r="AZ642" s="26" t="s">
        <v>80</v>
      </c>
      <c r="BA642" s="26" t="s">
        <v>84</v>
      </c>
      <c r="BB642" s="26" t="s">
        <v>106</v>
      </c>
      <c r="BC642" s="26" t="str">
        <f t="shared" si="191"/>
        <v>C</v>
      </c>
      <c r="BD642" s="26" t="str">
        <f t="shared" ca="1" si="192"/>
        <v>52 Th,4 Bln,14 Hr</v>
      </c>
      <c r="BE642" s="29">
        <f t="shared" ca="1" si="193"/>
        <v>52</v>
      </c>
      <c r="BF642" s="29">
        <f t="shared" ca="1" si="194"/>
        <v>4</v>
      </c>
      <c r="BG642" s="29">
        <f t="shared" ca="1" si="195"/>
        <v>14</v>
      </c>
      <c r="BH642" s="26" t="str">
        <f t="shared" ca="1" si="196"/>
        <v>4 Th,1 Bln,23 Hr</v>
      </c>
      <c r="BI642" s="24">
        <f t="shared" ca="1" si="197"/>
        <v>4</v>
      </c>
      <c r="BJ642" s="24">
        <f t="shared" ca="1" si="198"/>
        <v>1</v>
      </c>
      <c r="BK642" s="26" t="str">
        <f t="shared" ca="1" si="199"/>
        <v>4 Th,1 Bln,23 Hr</v>
      </c>
      <c r="BL642" s="4" t="str">
        <f>VLOOKUP(C642,[1]dbase!$C$3:$AW$827,38,FALSE)</f>
        <v>-</v>
      </c>
    </row>
    <row r="643" spans="1:64" x14ac:dyDescent="0.25">
      <c r="A643" s="24">
        <f t="shared" si="180"/>
        <v>640</v>
      </c>
      <c r="B643" s="31" t="s">
        <v>2668</v>
      </c>
      <c r="C643" s="24">
        <v>856225</v>
      </c>
      <c r="D643" s="24" t="s">
        <v>174</v>
      </c>
      <c r="E643" s="26">
        <v>31233</v>
      </c>
      <c r="F643" s="24" t="s">
        <v>65</v>
      </c>
      <c r="G643" s="24" t="s">
        <v>66</v>
      </c>
      <c r="H643" s="24" t="s">
        <v>67</v>
      </c>
      <c r="I643" s="24" t="s">
        <v>2669</v>
      </c>
      <c r="J643" s="27"/>
      <c r="K643" s="24"/>
      <c r="L643" s="24"/>
      <c r="M643" s="24" t="s">
        <v>136</v>
      </c>
      <c r="N643" s="24" t="s">
        <v>137</v>
      </c>
      <c r="O643" s="24"/>
      <c r="P643" s="24" t="s">
        <v>80</v>
      </c>
      <c r="Q643" s="26">
        <v>43374</v>
      </c>
      <c r="R643" s="26">
        <v>43374</v>
      </c>
      <c r="S643" s="26" t="s">
        <v>90</v>
      </c>
      <c r="T643" s="28" t="s">
        <v>138</v>
      </c>
      <c r="U643" s="28" t="s">
        <v>138</v>
      </c>
      <c r="V643" s="26">
        <v>44105</v>
      </c>
      <c r="W643" s="28" t="s">
        <v>139</v>
      </c>
      <c r="X643" s="28" t="s">
        <v>140</v>
      </c>
      <c r="Y643" s="26" t="s">
        <v>78</v>
      </c>
      <c r="Z643" s="29">
        <v>6</v>
      </c>
      <c r="AA643" s="29">
        <v>1</v>
      </c>
      <c r="AB643" s="26">
        <v>44424</v>
      </c>
      <c r="AC643" s="30">
        <v>4500000</v>
      </c>
      <c r="AD643" s="30">
        <v>500000</v>
      </c>
      <c r="AE643" s="30">
        <v>0</v>
      </c>
      <c r="AF643" s="30">
        <v>585779.91666666698</v>
      </c>
      <c r="AG643" s="30">
        <f t="shared" si="181"/>
        <v>585779.91666666698</v>
      </c>
      <c r="AH643" s="30">
        <v>0</v>
      </c>
      <c r="AI643" s="30">
        <f t="shared" si="182"/>
        <v>5585779.916666667</v>
      </c>
      <c r="AJ643" s="30">
        <f t="shared" si="183"/>
        <v>3375000</v>
      </c>
      <c r="AK643" s="30">
        <f t="shared" si="184"/>
        <v>375000</v>
      </c>
      <c r="AL643" s="30">
        <f t="shared" si="185"/>
        <v>0</v>
      </c>
      <c r="AM643" s="30">
        <f t="shared" si="186"/>
        <v>585779.91666666698</v>
      </c>
      <c r="AN643" s="30">
        <f t="shared" si="187"/>
        <v>585779.91666666698</v>
      </c>
      <c r="AO643" s="30">
        <f t="shared" si="188"/>
        <v>0</v>
      </c>
      <c r="AP643" s="30">
        <f t="shared" si="189"/>
        <v>4335779.916666667</v>
      </c>
      <c r="AQ643" s="30">
        <f t="shared" si="190"/>
        <v>36320.083333333023</v>
      </c>
      <c r="AR643" s="26" t="s">
        <v>79</v>
      </c>
      <c r="AS643" s="26" t="s">
        <v>80</v>
      </c>
      <c r="AT643" s="26"/>
      <c r="AU643" s="26" t="s">
        <v>80</v>
      </c>
      <c r="AV643" s="26" t="s">
        <v>141</v>
      </c>
      <c r="AW643" s="26" t="s">
        <v>80</v>
      </c>
      <c r="AX643" s="26" t="s">
        <v>82</v>
      </c>
      <c r="AY643" s="26" t="s">
        <v>82</v>
      </c>
      <c r="AZ643" s="26" t="s">
        <v>80</v>
      </c>
      <c r="BA643" s="26" t="s">
        <v>84</v>
      </c>
      <c r="BB643" s="26" t="s">
        <v>85</v>
      </c>
      <c r="BC643" s="26" t="str">
        <f t="shared" si="191"/>
        <v>D</v>
      </c>
      <c r="BD643" s="26" t="str">
        <f t="shared" ca="1" si="192"/>
        <v>37 Th,4 Bln,19 Hr</v>
      </c>
      <c r="BE643" s="29">
        <f t="shared" ca="1" si="193"/>
        <v>37</v>
      </c>
      <c r="BF643" s="29">
        <f t="shared" ca="1" si="194"/>
        <v>4</v>
      </c>
      <c r="BG643" s="29">
        <f t="shared" ca="1" si="195"/>
        <v>19</v>
      </c>
      <c r="BH643" s="26" t="str">
        <f t="shared" ca="1" si="196"/>
        <v>4 Th,1 Bln,23 Hr</v>
      </c>
      <c r="BI643" s="24">
        <f t="shared" ca="1" si="197"/>
        <v>4</v>
      </c>
      <c r="BJ643" s="24">
        <f t="shared" ca="1" si="198"/>
        <v>1</v>
      </c>
      <c r="BK643" s="26" t="str">
        <f t="shared" ca="1" si="199"/>
        <v>4 Th,1 Bln,23 Hr</v>
      </c>
      <c r="BL643" s="4" t="str">
        <f>VLOOKUP(C643,[1]dbase!$C$3:$AW$827,38,FALSE)</f>
        <v>-</v>
      </c>
    </row>
    <row r="644" spans="1:64" x14ac:dyDescent="0.25">
      <c r="A644" s="24">
        <f t="shared" ref="A644:A707" si="200">IF(B644="","",ROW()-3)</f>
        <v>641</v>
      </c>
      <c r="B644" s="31" t="s">
        <v>2670</v>
      </c>
      <c r="C644" s="24">
        <v>726020</v>
      </c>
      <c r="D644" s="24" t="s">
        <v>174</v>
      </c>
      <c r="E644" s="26">
        <v>26394</v>
      </c>
      <c r="F644" s="24" t="s">
        <v>65</v>
      </c>
      <c r="G644" s="24" t="s">
        <v>66</v>
      </c>
      <c r="H644" s="24" t="s">
        <v>88</v>
      </c>
      <c r="I644" s="24" t="s">
        <v>2671</v>
      </c>
      <c r="J644" s="27" t="s">
        <v>2672</v>
      </c>
      <c r="K644" s="24"/>
      <c r="L644" s="24"/>
      <c r="M644" s="24" t="s">
        <v>109</v>
      </c>
      <c r="N644" s="24" t="s">
        <v>610</v>
      </c>
      <c r="O644" s="24"/>
      <c r="P644" s="24" t="s">
        <v>80</v>
      </c>
      <c r="Q644" s="26">
        <v>43374</v>
      </c>
      <c r="R644" s="26">
        <v>43374</v>
      </c>
      <c r="S644" s="26" t="s">
        <v>90</v>
      </c>
      <c r="T644" s="28" t="s">
        <v>1205</v>
      </c>
      <c r="U644" s="28" t="s">
        <v>1205</v>
      </c>
      <c r="V644" s="26">
        <v>44105</v>
      </c>
      <c r="W644" s="28" t="s">
        <v>139</v>
      </c>
      <c r="X644" s="28" t="s">
        <v>140</v>
      </c>
      <c r="Y644" s="26" t="s">
        <v>78</v>
      </c>
      <c r="Z644" s="29">
        <v>5</v>
      </c>
      <c r="AA644" s="29">
        <v>5</v>
      </c>
      <c r="AB644" s="26">
        <v>44424</v>
      </c>
      <c r="AC644" s="30">
        <v>7900000</v>
      </c>
      <c r="AD644" s="30">
        <v>877778</v>
      </c>
      <c r="AE644" s="30">
        <v>0</v>
      </c>
      <c r="AF644" s="30">
        <v>2175897.972222222</v>
      </c>
      <c r="AG644" s="30">
        <f t="shared" ref="AG644:AG707" si="201">AE644+AF644</f>
        <v>2175897.972222222</v>
      </c>
      <c r="AH644" s="30">
        <v>0</v>
      </c>
      <c r="AI644" s="30">
        <f t="shared" ref="AI644:AI707" si="202">AC644+AD644+AG644+AH644</f>
        <v>10953675.972222222</v>
      </c>
      <c r="AJ644" s="30">
        <f t="shared" ref="AJ644:AJ707" si="203">IF(AS644="-",AC644*0.75,IF(AS644="H",AC644*0.5))</f>
        <v>5925000</v>
      </c>
      <c r="AK644" s="30">
        <f t="shared" ref="AK644:AK707" si="204">IF(AS644="-",AD644*0.75,0)</f>
        <v>658333.5</v>
      </c>
      <c r="AL644" s="30">
        <f t="shared" ref="AL644:AL707" si="205">IF(AS644="-",AE644*1,0)</f>
        <v>0</v>
      </c>
      <c r="AM644" s="30">
        <f t="shared" ref="AM644:AM707" si="206">IF(AS644="-",AF644*1,0)</f>
        <v>2175897.972222222</v>
      </c>
      <c r="AN644" s="30">
        <f t="shared" ref="AN644:AN707" si="207">AL644+AM644</f>
        <v>2175897.972222222</v>
      </c>
      <c r="AO644" s="30">
        <f t="shared" ref="AO644:AO707" si="208">IF(AS644="-",AH644*0.5,0)</f>
        <v>0</v>
      </c>
      <c r="AP644" s="30">
        <f t="shared" ref="AP644:AP707" si="209">AJ644+AK644+AN644+AO644</f>
        <v>8759231.472222222</v>
      </c>
      <c r="AQ644" s="30">
        <f t="shared" ref="AQ644:AQ707" si="210">IF(AP644&lt;4372100,(4372100-AP644),0)</f>
        <v>0</v>
      </c>
      <c r="AR644" s="26" t="s">
        <v>79</v>
      </c>
      <c r="AS644" s="26" t="s">
        <v>80</v>
      </c>
      <c r="AT644" s="26"/>
      <c r="AU644" s="26" t="s">
        <v>80</v>
      </c>
      <c r="AV644" s="26" t="s">
        <v>141</v>
      </c>
      <c r="AW644" s="26" t="s">
        <v>80</v>
      </c>
      <c r="AX644" s="26" t="s">
        <v>83</v>
      </c>
      <c r="AY644" s="26" t="s">
        <v>82</v>
      </c>
      <c r="AZ644" s="26" t="s">
        <v>80</v>
      </c>
      <c r="BA644" s="26" t="s">
        <v>84</v>
      </c>
      <c r="BB644" s="26" t="s">
        <v>85</v>
      </c>
      <c r="BC644" s="26" t="str">
        <f t="shared" ref="BC644:BC707" si="211">IF($M644="SD","A",IF($M644="SMP","B",IF($M644="SMK","C",IF($M644="D1","C",IF($M644="D2","C",IF($M644="SMA","C",IF($M644="D3","D",IF($M644="D4","E",IF($M644="S1","F",IF($M644="S2","G",""))))))))))</f>
        <v>C</v>
      </c>
      <c r="BD644" s="26" t="str">
        <f t="shared" ref="BD644:BD707" ca="1" si="212">IFERROR(DATEDIF(E644,$BD$3,"Y")&amp;" Th,"&amp;DATEDIF(E644,$BD$3,"YM")&amp;" Bln,"&amp;DATEDIF(E644,$BD$3,"MD")&amp;" Hr","")</f>
        <v>50 Th,7 Bln,19 Hr</v>
      </c>
      <c r="BE644" s="29">
        <f t="shared" ref="BE644:BE707" ca="1" si="213">IFERROR(DATEDIF(E644,$BD$3,"Y"),"")</f>
        <v>50</v>
      </c>
      <c r="BF644" s="29">
        <f t="shared" ref="BF644:BF707" ca="1" si="214">IFERROR(DATEDIF(E644,$BD$3,"YM"),"")</f>
        <v>7</v>
      </c>
      <c r="BG644" s="29">
        <f t="shared" ref="BG644:BG707" ca="1" si="215">IFERROR(DATEDIF(E644,$BD$3,"MD"),"")</f>
        <v>19</v>
      </c>
      <c r="BH644" s="26" t="str">
        <f t="shared" ref="BH644:BH707" ca="1" si="216">IFERROR(DATEDIF(Q644,$BD$3,"Y")&amp;" Th,"&amp;DATEDIF(Q644,$BD$3,"YM")&amp;" Bln,"&amp;DATEDIF(Q644,$BD$3,"MD")&amp;" Hr","")</f>
        <v>4 Th,1 Bln,23 Hr</v>
      </c>
      <c r="BI644" s="24">
        <f t="shared" ref="BI644:BI707" ca="1" si="217">IFERROR(DATEDIF(Q644,$BD$3,"Y"),"")</f>
        <v>4</v>
      </c>
      <c r="BJ644" s="24">
        <f t="shared" ref="BJ644:BJ707" ca="1" si="218">IFERROR(DATEDIF(Q644,$BD$3,"YM"),"")</f>
        <v>1</v>
      </c>
      <c r="BK644" s="26" t="str">
        <f t="shared" ref="BK644:BK707" ca="1" si="219">IFERROR(DATEDIF(R644,$BD$3,"Y")&amp;" Th,"&amp;DATEDIF(R644,$BD$3,"YM")&amp;" Bln,"&amp;DATEDIF(R644,$BD$3,"MD")&amp;" Hr","")</f>
        <v>4 Th,1 Bln,23 Hr</v>
      </c>
      <c r="BL644" s="4" t="str">
        <f>VLOOKUP(C644,[1]dbase!$C$3:$AW$827,38,FALSE)</f>
        <v>-</v>
      </c>
    </row>
    <row r="645" spans="1:64" x14ac:dyDescent="0.25">
      <c r="A645" s="24">
        <f t="shared" si="200"/>
        <v>642</v>
      </c>
      <c r="B645" s="31" t="s">
        <v>2673</v>
      </c>
      <c r="C645" s="24">
        <v>734920</v>
      </c>
      <c r="D645" s="24" t="s">
        <v>108</v>
      </c>
      <c r="E645" s="26">
        <v>26725</v>
      </c>
      <c r="F645" s="24" t="s">
        <v>65</v>
      </c>
      <c r="G645" s="24" t="s">
        <v>66</v>
      </c>
      <c r="H645" s="24" t="s">
        <v>88</v>
      </c>
      <c r="I645" s="24" t="s">
        <v>2674</v>
      </c>
      <c r="J645" s="27"/>
      <c r="K645" s="24"/>
      <c r="L645" s="24"/>
      <c r="M645" s="24" t="s">
        <v>99</v>
      </c>
      <c r="N645" s="24" t="s">
        <v>2675</v>
      </c>
      <c r="O645" s="24"/>
      <c r="P645" s="24">
        <v>1988</v>
      </c>
      <c r="Q645" s="26">
        <v>33239</v>
      </c>
      <c r="R645" s="26">
        <v>33604</v>
      </c>
      <c r="S645" s="26" t="s">
        <v>213</v>
      </c>
      <c r="T645" s="28" t="s">
        <v>2676</v>
      </c>
      <c r="U645" s="28" t="s">
        <v>2677</v>
      </c>
      <c r="V645" s="26">
        <v>44061</v>
      </c>
      <c r="W645" s="28" t="s">
        <v>769</v>
      </c>
      <c r="X645" s="28" t="s">
        <v>195</v>
      </c>
      <c r="Y645" s="26" t="s">
        <v>78</v>
      </c>
      <c r="Z645" s="29">
        <v>4</v>
      </c>
      <c r="AA645" s="29">
        <v>3</v>
      </c>
      <c r="AB645" s="26">
        <v>44424</v>
      </c>
      <c r="AC645" s="30">
        <v>5900000</v>
      </c>
      <c r="AD645" s="30">
        <v>655556</v>
      </c>
      <c r="AE645" s="30">
        <v>911969.44444444403</v>
      </c>
      <c r="AF645" s="30">
        <v>-339993</v>
      </c>
      <c r="AG645" s="30">
        <f t="shared" si="201"/>
        <v>571976.44444444403</v>
      </c>
      <c r="AH645" s="30">
        <v>1871793</v>
      </c>
      <c r="AI645" s="30">
        <f t="shared" si="202"/>
        <v>8999325.444444444</v>
      </c>
      <c r="AJ645" s="30">
        <f t="shared" si="203"/>
        <v>4425000</v>
      </c>
      <c r="AK645" s="30">
        <f t="shared" si="204"/>
        <v>491667</v>
      </c>
      <c r="AL645" s="30">
        <f t="shared" si="205"/>
        <v>911969.44444444403</v>
      </c>
      <c r="AM645" s="30">
        <f t="shared" si="206"/>
        <v>-339993</v>
      </c>
      <c r="AN645" s="30">
        <f t="shared" si="207"/>
        <v>571976.44444444403</v>
      </c>
      <c r="AO645" s="30">
        <f t="shared" si="208"/>
        <v>935896.5</v>
      </c>
      <c r="AP645" s="30">
        <f t="shared" si="209"/>
        <v>6424539.944444444</v>
      </c>
      <c r="AQ645" s="30">
        <f t="shared" si="210"/>
        <v>0</v>
      </c>
      <c r="AR645" s="26" t="s">
        <v>79</v>
      </c>
      <c r="AS645" s="26" t="s">
        <v>80</v>
      </c>
      <c r="AT645" s="26"/>
      <c r="AU645" s="26" t="s">
        <v>80</v>
      </c>
      <c r="AV645" s="26" t="s">
        <v>196</v>
      </c>
      <c r="AW645" s="26" t="s">
        <v>80</v>
      </c>
      <c r="AX645" s="26" t="s">
        <v>83</v>
      </c>
      <c r="AY645" s="26" t="s">
        <v>83</v>
      </c>
      <c r="AZ645" s="26" t="s">
        <v>125</v>
      </c>
      <c r="BA645" s="26" t="s">
        <v>84</v>
      </c>
      <c r="BB645" s="26" t="s">
        <v>106</v>
      </c>
      <c r="BC645" s="26" t="str">
        <f t="shared" si="211"/>
        <v>C</v>
      </c>
      <c r="BD645" s="26" t="str">
        <f t="shared" ca="1" si="212"/>
        <v>49 Th,8 Bln,22 Hr</v>
      </c>
      <c r="BE645" s="29">
        <f t="shared" ca="1" si="213"/>
        <v>49</v>
      </c>
      <c r="BF645" s="29">
        <f t="shared" ca="1" si="214"/>
        <v>8</v>
      </c>
      <c r="BG645" s="29">
        <f t="shared" ca="1" si="215"/>
        <v>22</v>
      </c>
      <c r="BH645" s="26" t="str">
        <f t="shared" ca="1" si="216"/>
        <v>31 Th,10 Bln,23 Hr</v>
      </c>
      <c r="BI645" s="24">
        <f t="shared" ca="1" si="217"/>
        <v>31</v>
      </c>
      <c r="BJ645" s="24">
        <f t="shared" ca="1" si="218"/>
        <v>10</v>
      </c>
      <c r="BK645" s="26" t="str">
        <f t="shared" ca="1" si="219"/>
        <v>30 Th,10 Bln,23 Hr</v>
      </c>
      <c r="BL645" s="4" t="str">
        <f>VLOOKUP(C645,[1]dbase!$C$3:$AW$827,38,FALSE)</f>
        <v>-</v>
      </c>
    </row>
    <row r="646" spans="1:64" x14ac:dyDescent="0.25">
      <c r="A646" s="24">
        <f t="shared" si="200"/>
        <v>643</v>
      </c>
      <c r="B646" s="31" t="s">
        <v>2678</v>
      </c>
      <c r="C646" s="24">
        <v>694855</v>
      </c>
      <c r="D646" s="24" t="s">
        <v>180</v>
      </c>
      <c r="E646" s="26">
        <v>25458</v>
      </c>
      <c r="F646" s="24" t="s">
        <v>65</v>
      </c>
      <c r="G646" s="24" t="s">
        <v>66</v>
      </c>
      <c r="H646" s="24" t="s">
        <v>88</v>
      </c>
      <c r="I646" s="24" t="s">
        <v>2679</v>
      </c>
      <c r="J646" s="27"/>
      <c r="K646" s="24"/>
      <c r="L646" s="24"/>
      <c r="M646" s="24" t="s">
        <v>109</v>
      </c>
      <c r="N646" s="24" t="s">
        <v>706</v>
      </c>
      <c r="O646" s="24"/>
      <c r="P646" s="24">
        <v>1988</v>
      </c>
      <c r="Q646" s="26">
        <v>33039</v>
      </c>
      <c r="R646" s="26">
        <v>33558</v>
      </c>
      <c r="S646" s="26" t="s">
        <v>90</v>
      </c>
      <c r="T646" s="28" t="s">
        <v>1258</v>
      </c>
      <c r="U646" s="28" t="s">
        <v>1258</v>
      </c>
      <c r="V646" s="26">
        <v>44571</v>
      </c>
      <c r="W646" s="28" t="s">
        <v>708</v>
      </c>
      <c r="X646" s="28" t="s">
        <v>113</v>
      </c>
      <c r="Y646" s="26" t="s">
        <v>78</v>
      </c>
      <c r="Z646" s="29">
        <v>6</v>
      </c>
      <c r="AA646" s="29">
        <v>4</v>
      </c>
      <c r="AB646" s="26">
        <v>44424</v>
      </c>
      <c r="AC646" s="30">
        <v>6900000</v>
      </c>
      <c r="AD646" s="30">
        <v>766667</v>
      </c>
      <c r="AE646" s="30">
        <v>-522767</v>
      </c>
      <c r="AF646" s="30">
        <v>0</v>
      </c>
      <c r="AG646" s="30">
        <f t="shared" si="201"/>
        <v>-522767</v>
      </c>
      <c r="AH646" s="30">
        <v>0</v>
      </c>
      <c r="AI646" s="30">
        <f t="shared" si="202"/>
        <v>7143900</v>
      </c>
      <c r="AJ646" s="30">
        <f t="shared" si="203"/>
        <v>5175000</v>
      </c>
      <c r="AK646" s="30">
        <f t="shared" si="204"/>
        <v>575000.25</v>
      </c>
      <c r="AL646" s="30">
        <f t="shared" si="205"/>
        <v>-522767</v>
      </c>
      <c r="AM646" s="30">
        <f t="shared" si="206"/>
        <v>0</v>
      </c>
      <c r="AN646" s="30">
        <f t="shared" si="207"/>
        <v>-522767</v>
      </c>
      <c r="AO646" s="30">
        <f t="shared" si="208"/>
        <v>0</v>
      </c>
      <c r="AP646" s="30">
        <f t="shared" si="209"/>
        <v>5227233.25</v>
      </c>
      <c r="AQ646" s="30">
        <f t="shared" si="210"/>
        <v>0</v>
      </c>
      <c r="AR646" s="26" t="s">
        <v>79</v>
      </c>
      <c r="AS646" s="26" t="s">
        <v>80</v>
      </c>
      <c r="AT646" s="26"/>
      <c r="AU646" s="26" t="s">
        <v>80</v>
      </c>
      <c r="AV646" s="26" t="s">
        <v>116</v>
      </c>
      <c r="AW646" s="26" t="s">
        <v>117</v>
      </c>
      <c r="AX646" s="26" t="s">
        <v>83</v>
      </c>
      <c r="AY646" s="26" t="s">
        <v>83</v>
      </c>
      <c r="AZ646" s="26" t="s">
        <v>80</v>
      </c>
      <c r="BA646" s="26" t="s">
        <v>84</v>
      </c>
      <c r="BB646" s="26" t="s">
        <v>85</v>
      </c>
      <c r="BC646" s="26" t="str">
        <f t="shared" si="211"/>
        <v>C</v>
      </c>
      <c r="BD646" s="26" t="str">
        <f t="shared" ca="1" si="212"/>
        <v>53 Th,2 Bln,12 Hr</v>
      </c>
      <c r="BE646" s="29">
        <f t="shared" ca="1" si="213"/>
        <v>53</v>
      </c>
      <c r="BF646" s="29">
        <f t="shared" ca="1" si="214"/>
        <v>2</v>
      </c>
      <c r="BG646" s="29">
        <f t="shared" ca="1" si="215"/>
        <v>12</v>
      </c>
      <c r="BH646" s="26" t="str">
        <f t="shared" ca="1" si="216"/>
        <v>32 Th,5 Bln,9 Hr</v>
      </c>
      <c r="BI646" s="24">
        <f t="shared" ca="1" si="217"/>
        <v>32</v>
      </c>
      <c r="BJ646" s="24">
        <f t="shared" ca="1" si="218"/>
        <v>5</v>
      </c>
      <c r="BK646" s="26" t="str">
        <f t="shared" ca="1" si="219"/>
        <v>31 Th,0 Bln,8 Hr</v>
      </c>
      <c r="BL646" s="4" t="str">
        <f>VLOOKUP(C646,[1]dbase!$C$3:$AW$827,38,FALSE)</f>
        <v>-</v>
      </c>
    </row>
    <row r="647" spans="1:64" x14ac:dyDescent="0.25">
      <c r="A647" s="24">
        <f t="shared" si="200"/>
        <v>644</v>
      </c>
      <c r="B647" s="31" t="s">
        <v>2680</v>
      </c>
      <c r="C647" s="24">
        <v>935730</v>
      </c>
      <c r="D647" s="24" t="s">
        <v>2681</v>
      </c>
      <c r="E647" s="26">
        <v>33980</v>
      </c>
      <c r="F647" s="24" t="s">
        <v>167</v>
      </c>
      <c r="G647" s="24" t="s">
        <v>66</v>
      </c>
      <c r="H647" s="24" t="s">
        <v>228</v>
      </c>
      <c r="I647" s="24" t="s">
        <v>2682</v>
      </c>
      <c r="J647" s="27"/>
      <c r="K647" s="24"/>
      <c r="L647" s="24"/>
      <c r="M647" s="24" t="s">
        <v>70</v>
      </c>
      <c r="N647" s="24" t="s">
        <v>71</v>
      </c>
      <c r="O647" s="24" t="s">
        <v>235</v>
      </c>
      <c r="P647" s="24">
        <v>2015</v>
      </c>
      <c r="Q647" s="26">
        <v>42888</v>
      </c>
      <c r="R647" s="26">
        <v>43116</v>
      </c>
      <c r="S647" s="26" t="s">
        <v>90</v>
      </c>
      <c r="T647" s="28" t="s">
        <v>2683</v>
      </c>
      <c r="U647" s="28" t="s">
        <v>2683</v>
      </c>
      <c r="V647" s="26">
        <v>44667</v>
      </c>
      <c r="W647" s="28" t="s">
        <v>1174</v>
      </c>
      <c r="X647" s="28" t="s">
        <v>93</v>
      </c>
      <c r="Y647" s="26" t="s">
        <v>78</v>
      </c>
      <c r="Z647" s="29">
        <v>4</v>
      </c>
      <c r="AA647" s="29">
        <v>4</v>
      </c>
      <c r="AB647" s="26">
        <v>44424</v>
      </c>
      <c r="AC647" s="30">
        <v>6900000</v>
      </c>
      <c r="AD647" s="30">
        <v>766667</v>
      </c>
      <c r="AE647" s="30">
        <v>442183.33333333302</v>
      </c>
      <c r="AF647" s="30">
        <v>-339993</v>
      </c>
      <c r="AG647" s="30">
        <f t="shared" si="201"/>
        <v>102190.33333333302</v>
      </c>
      <c r="AH647" s="30">
        <v>2079770</v>
      </c>
      <c r="AI647" s="30">
        <f t="shared" si="202"/>
        <v>9848627.3333333321</v>
      </c>
      <c r="AJ647" s="30">
        <f t="shared" si="203"/>
        <v>5175000</v>
      </c>
      <c r="AK647" s="30">
        <f t="shared" si="204"/>
        <v>575000.25</v>
      </c>
      <c r="AL647" s="30">
        <f t="shared" si="205"/>
        <v>442183.33333333302</v>
      </c>
      <c r="AM647" s="30">
        <f t="shared" si="206"/>
        <v>-339993</v>
      </c>
      <c r="AN647" s="30">
        <f t="shared" si="207"/>
        <v>102190.33333333302</v>
      </c>
      <c r="AO647" s="30">
        <f t="shared" si="208"/>
        <v>1039885</v>
      </c>
      <c r="AP647" s="30">
        <f t="shared" si="209"/>
        <v>6892075.583333333</v>
      </c>
      <c r="AQ647" s="30">
        <f t="shared" si="210"/>
        <v>0</v>
      </c>
      <c r="AR647" s="26" t="s">
        <v>79</v>
      </c>
      <c r="AS647" s="26" t="s">
        <v>80</v>
      </c>
      <c r="AT647" s="26"/>
      <c r="AU647" s="26" t="s">
        <v>80</v>
      </c>
      <c r="AV647" s="26" t="s">
        <v>94</v>
      </c>
      <c r="AW647" s="26" t="s">
        <v>95</v>
      </c>
      <c r="AX647" s="26" t="s">
        <v>83</v>
      </c>
      <c r="AY647" s="26" t="s">
        <v>96</v>
      </c>
      <c r="AZ647" s="26" t="s">
        <v>80</v>
      </c>
      <c r="BA647" s="26" t="s">
        <v>84</v>
      </c>
      <c r="BB647" s="26" t="s">
        <v>85</v>
      </c>
      <c r="BC647" s="26" t="str">
        <f t="shared" si="211"/>
        <v>F</v>
      </c>
      <c r="BD647" s="26" t="str">
        <f t="shared" ca="1" si="212"/>
        <v>29 Th,10 Bln,13 Hr</v>
      </c>
      <c r="BE647" s="29">
        <f t="shared" ca="1" si="213"/>
        <v>29</v>
      </c>
      <c r="BF647" s="29">
        <f t="shared" ca="1" si="214"/>
        <v>10</v>
      </c>
      <c r="BG647" s="29">
        <f t="shared" ca="1" si="215"/>
        <v>13</v>
      </c>
      <c r="BH647" s="26" t="str">
        <f t="shared" ca="1" si="216"/>
        <v>5 Th,5 Bln,22 Hr</v>
      </c>
      <c r="BI647" s="24">
        <f t="shared" ca="1" si="217"/>
        <v>5</v>
      </c>
      <c r="BJ647" s="24">
        <f t="shared" ca="1" si="218"/>
        <v>5</v>
      </c>
      <c r="BK647" s="26" t="str">
        <f t="shared" ca="1" si="219"/>
        <v>4 Th,10 Bln,8 Hr</v>
      </c>
      <c r="BL647" s="4" t="str">
        <f>VLOOKUP(C647,[1]dbase!$C$3:$AW$827,38,FALSE)</f>
        <v>-</v>
      </c>
    </row>
    <row r="648" spans="1:64" x14ac:dyDescent="0.25">
      <c r="A648" s="24">
        <f t="shared" si="200"/>
        <v>645</v>
      </c>
      <c r="B648" s="31" t="s">
        <v>2684</v>
      </c>
      <c r="C648" s="24">
        <v>806195</v>
      </c>
      <c r="D648" s="24" t="s">
        <v>174</v>
      </c>
      <c r="E648" s="26">
        <v>29285</v>
      </c>
      <c r="F648" s="24" t="s">
        <v>65</v>
      </c>
      <c r="G648" s="24" t="s">
        <v>66</v>
      </c>
      <c r="H648" s="24" t="s">
        <v>88</v>
      </c>
      <c r="I648" s="24" t="s">
        <v>2685</v>
      </c>
      <c r="J648" s="27" t="s">
        <v>2686</v>
      </c>
      <c r="K648" s="24"/>
      <c r="L648" s="24"/>
      <c r="M648" s="24" t="s">
        <v>99</v>
      </c>
      <c r="N648" s="24" t="s">
        <v>276</v>
      </c>
      <c r="O648" s="24"/>
      <c r="P648" s="24" t="s">
        <v>80</v>
      </c>
      <c r="Q648" s="26">
        <v>43374</v>
      </c>
      <c r="R648" s="26">
        <v>43374</v>
      </c>
      <c r="S648" s="26" t="s">
        <v>90</v>
      </c>
      <c r="T648" s="28" t="s">
        <v>289</v>
      </c>
      <c r="U648" s="28" t="s">
        <v>289</v>
      </c>
      <c r="V648" s="26">
        <v>44105</v>
      </c>
      <c r="W648" s="28" t="s">
        <v>303</v>
      </c>
      <c r="X648" s="28" t="s">
        <v>140</v>
      </c>
      <c r="Y648" s="26" t="s">
        <v>78</v>
      </c>
      <c r="Z648" s="29">
        <v>6</v>
      </c>
      <c r="AA648" s="29">
        <v>1</v>
      </c>
      <c r="AB648" s="26">
        <v>44424</v>
      </c>
      <c r="AC648" s="30">
        <v>4500000</v>
      </c>
      <c r="AD648" s="30">
        <v>500000</v>
      </c>
      <c r="AE648" s="30">
        <v>0</v>
      </c>
      <c r="AF648" s="30">
        <v>-292200</v>
      </c>
      <c r="AG648" s="30">
        <f t="shared" si="201"/>
        <v>-292200</v>
      </c>
      <c r="AH648" s="30">
        <v>0</v>
      </c>
      <c r="AI648" s="30">
        <f t="shared" si="202"/>
        <v>4707800</v>
      </c>
      <c r="AJ648" s="30">
        <f t="shared" si="203"/>
        <v>3375000</v>
      </c>
      <c r="AK648" s="30">
        <f t="shared" si="204"/>
        <v>375000</v>
      </c>
      <c r="AL648" s="30">
        <f t="shared" si="205"/>
        <v>0</v>
      </c>
      <c r="AM648" s="30">
        <f t="shared" si="206"/>
        <v>-292200</v>
      </c>
      <c r="AN648" s="30">
        <f t="shared" si="207"/>
        <v>-292200</v>
      </c>
      <c r="AO648" s="30">
        <f t="shared" si="208"/>
        <v>0</v>
      </c>
      <c r="AP648" s="30">
        <f t="shared" si="209"/>
        <v>3457800</v>
      </c>
      <c r="AQ648" s="30">
        <f t="shared" si="210"/>
        <v>914300</v>
      </c>
      <c r="AR648" s="26" t="s">
        <v>79</v>
      </c>
      <c r="AS648" s="26" t="s">
        <v>80</v>
      </c>
      <c r="AT648" s="26"/>
      <c r="AU648" s="26" t="s">
        <v>80</v>
      </c>
      <c r="AV648" s="26" t="s">
        <v>141</v>
      </c>
      <c r="AW648" s="26" t="s">
        <v>80</v>
      </c>
      <c r="AX648" s="26" t="s">
        <v>82</v>
      </c>
      <c r="AY648" s="26" t="s">
        <v>82</v>
      </c>
      <c r="AZ648" s="26" t="s">
        <v>80</v>
      </c>
      <c r="BA648" s="26" t="s">
        <v>84</v>
      </c>
      <c r="BB648" s="26" t="s">
        <v>106</v>
      </c>
      <c r="BC648" s="26" t="str">
        <f t="shared" si="211"/>
        <v>C</v>
      </c>
      <c r="BD648" s="26" t="str">
        <f t="shared" ca="1" si="212"/>
        <v>42 Th,8 Bln,19 Hr</v>
      </c>
      <c r="BE648" s="29">
        <f t="shared" ca="1" si="213"/>
        <v>42</v>
      </c>
      <c r="BF648" s="29">
        <f t="shared" ca="1" si="214"/>
        <v>8</v>
      </c>
      <c r="BG648" s="29">
        <f t="shared" ca="1" si="215"/>
        <v>19</v>
      </c>
      <c r="BH648" s="26" t="str">
        <f t="shared" ca="1" si="216"/>
        <v>4 Th,1 Bln,23 Hr</v>
      </c>
      <c r="BI648" s="24">
        <f t="shared" ca="1" si="217"/>
        <v>4</v>
      </c>
      <c r="BJ648" s="24">
        <f t="shared" ca="1" si="218"/>
        <v>1</v>
      </c>
      <c r="BK648" s="26" t="str">
        <f t="shared" ca="1" si="219"/>
        <v>4 Th,1 Bln,23 Hr</v>
      </c>
      <c r="BL648" s="4" t="str">
        <f>VLOOKUP(C648,[1]dbase!$C$3:$AW$827,38,FALSE)</f>
        <v>-</v>
      </c>
    </row>
    <row r="649" spans="1:64" x14ac:dyDescent="0.25">
      <c r="A649" s="24">
        <f t="shared" si="200"/>
        <v>646</v>
      </c>
      <c r="B649" s="31" t="s">
        <v>2687</v>
      </c>
      <c r="C649" s="24">
        <v>685465</v>
      </c>
      <c r="D649" s="24" t="s">
        <v>180</v>
      </c>
      <c r="E649" s="26">
        <v>25016</v>
      </c>
      <c r="F649" s="24" t="s">
        <v>65</v>
      </c>
      <c r="G649" s="24" t="s">
        <v>66</v>
      </c>
      <c r="H649" s="24" t="s">
        <v>88</v>
      </c>
      <c r="I649" s="24" t="s">
        <v>2688</v>
      </c>
      <c r="J649" s="27"/>
      <c r="K649" s="24"/>
      <c r="L649" s="24"/>
      <c r="M649" s="24" t="s">
        <v>109</v>
      </c>
      <c r="N649" s="24" t="s">
        <v>2689</v>
      </c>
      <c r="O649" s="24"/>
      <c r="P649" s="24">
        <v>1988</v>
      </c>
      <c r="Q649" s="26">
        <v>33025</v>
      </c>
      <c r="R649" s="26">
        <v>36495</v>
      </c>
      <c r="S649" s="26" t="s">
        <v>90</v>
      </c>
      <c r="T649" s="28" t="s">
        <v>2690</v>
      </c>
      <c r="U649" s="28" t="s">
        <v>2690</v>
      </c>
      <c r="V649" s="26" t="s">
        <v>80</v>
      </c>
      <c r="W649" s="28" t="s">
        <v>145</v>
      </c>
      <c r="X649" s="28" t="s">
        <v>696</v>
      </c>
      <c r="Y649" s="26" t="s">
        <v>78</v>
      </c>
      <c r="Z649" s="29">
        <v>6</v>
      </c>
      <c r="AA649" s="29">
        <v>2</v>
      </c>
      <c r="AB649" s="26">
        <v>44424</v>
      </c>
      <c r="AC649" s="30">
        <v>4900000</v>
      </c>
      <c r="AD649" s="30">
        <v>544444</v>
      </c>
      <c r="AE649" s="30">
        <v>1187505.555555556</v>
      </c>
      <c r="AF649" s="30">
        <v>152000</v>
      </c>
      <c r="AG649" s="30">
        <f t="shared" si="201"/>
        <v>1339505.555555556</v>
      </c>
      <c r="AH649" s="30">
        <v>0</v>
      </c>
      <c r="AI649" s="30">
        <f t="shared" si="202"/>
        <v>6783949.555555556</v>
      </c>
      <c r="AJ649" s="30">
        <f t="shared" si="203"/>
        <v>2450000</v>
      </c>
      <c r="AK649" s="30">
        <f t="shared" si="204"/>
        <v>0</v>
      </c>
      <c r="AL649" s="30">
        <f t="shared" si="205"/>
        <v>0</v>
      </c>
      <c r="AM649" s="30">
        <f t="shared" si="206"/>
        <v>0</v>
      </c>
      <c r="AN649" s="30">
        <f t="shared" si="207"/>
        <v>0</v>
      </c>
      <c r="AO649" s="30">
        <f t="shared" si="208"/>
        <v>0</v>
      </c>
      <c r="AP649" s="30">
        <f t="shared" si="209"/>
        <v>2450000</v>
      </c>
      <c r="AQ649" s="30">
        <f t="shared" si="210"/>
        <v>1922100</v>
      </c>
      <c r="AR649" s="26" t="s">
        <v>79</v>
      </c>
      <c r="AS649" s="26" t="s">
        <v>114</v>
      </c>
      <c r="AT649" s="24" t="s">
        <v>172</v>
      </c>
      <c r="AU649" s="26">
        <v>44433</v>
      </c>
      <c r="AV649" s="26" t="s">
        <v>697</v>
      </c>
      <c r="AW649" s="26" t="s">
        <v>80</v>
      </c>
      <c r="AX649" s="26" t="s">
        <v>82</v>
      </c>
      <c r="AY649" s="26" t="s">
        <v>82</v>
      </c>
      <c r="AZ649" s="26" t="s">
        <v>80</v>
      </c>
      <c r="BA649" s="26" t="s">
        <v>84</v>
      </c>
      <c r="BB649" s="26" t="s">
        <v>85</v>
      </c>
      <c r="BC649" s="26" t="str">
        <f t="shared" si="211"/>
        <v>C</v>
      </c>
      <c r="BD649" s="26" t="str">
        <f t="shared" ca="1" si="212"/>
        <v>54 Th,4 Bln,28 Hr</v>
      </c>
      <c r="BE649" s="29">
        <f t="shared" ca="1" si="213"/>
        <v>54</v>
      </c>
      <c r="BF649" s="29">
        <f t="shared" ca="1" si="214"/>
        <v>4</v>
      </c>
      <c r="BG649" s="29">
        <f t="shared" ca="1" si="215"/>
        <v>28</v>
      </c>
      <c r="BH649" s="26" t="str">
        <f t="shared" ca="1" si="216"/>
        <v>32 Th,5 Bln,23 Hr</v>
      </c>
      <c r="BI649" s="24">
        <f t="shared" ca="1" si="217"/>
        <v>32</v>
      </c>
      <c r="BJ649" s="24">
        <f t="shared" ca="1" si="218"/>
        <v>5</v>
      </c>
      <c r="BK649" s="26" t="str">
        <f t="shared" ca="1" si="219"/>
        <v>22 Th,11 Bln,23 Hr</v>
      </c>
      <c r="BL649" s="4" t="str">
        <f>VLOOKUP(C649,[1]dbase!$C$3:$AW$827,38,FALSE)</f>
        <v>H</v>
      </c>
    </row>
    <row r="650" spans="1:64" x14ac:dyDescent="0.25">
      <c r="A650" s="24">
        <f t="shared" si="200"/>
        <v>647</v>
      </c>
      <c r="B650" s="31" t="s">
        <v>2691</v>
      </c>
      <c r="C650" s="24">
        <v>866069</v>
      </c>
      <c r="D650" s="24" t="s">
        <v>821</v>
      </c>
      <c r="E650" s="26">
        <v>31699</v>
      </c>
      <c r="F650" s="24" t="s">
        <v>65</v>
      </c>
      <c r="G650" s="24" t="s">
        <v>66</v>
      </c>
      <c r="H650" s="24" t="s">
        <v>88</v>
      </c>
      <c r="I650" s="24" t="s">
        <v>2692</v>
      </c>
      <c r="J650" s="27"/>
      <c r="K650" s="24"/>
      <c r="L650" s="24"/>
      <c r="M650" s="24" t="s">
        <v>109</v>
      </c>
      <c r="N650" s="24" t="s">
        <v>71</v>
      </c>
      <c r="O650" s="24"/>
      <c r="P650" s="24" t="s">
        <v>80</v>
      </c>
      <c r="Q650" s="26">
        <v>43374</v>
      </c>
      <c r="R650" s="26">
        <v>43374</v>
      </c>
      <c r="S650" s="26" t="s">
        <v>90</v>
      </c>
      <c r="T650" s="28" t="s">
        <v>261</v>
      </c>
      <c r="U650" s="28" t="s">
        <v>261</v>
      </c>
      <c r="V650" s="26">
        <v>44105</v>
      </c>
      <c r="W650" s="28" t="s">
        <v>139</v>
      </c>
      <c r="X650" s="28" t="s">
        <v>140</v>
      </c>
      <c r="Y650" s="26" t="s">
        <v>78</v>
      </c>
      <c r="Z650" s="29">
        <v>6</v>
      </c>
      <c r="AA650" s="29">
        <v>1</v>
      </c>
      <c r="AB650" s="26">
        <v>44424</v>
      </c>
      <c r="AC650" s="30">
        <v>4500000</v>
      </c>
      <c r="AD650" s="30">
        <v>500000</v>
      </c>
      <c r="AE650" s="30">
        <v>0</v>
      </c>
      <c r="AF650" s="30">
        <v>69400</v>
      </c>
      <c r="AG650" s="30">
        <f t="shared" si="201"/>
        <v>69400</v>
      </c>
      <c r="AH650" s="30">
        <v>0</v>
      </c>
      <c r="AI650" s="30">
        <f t="shared" si="202"/>
        <v>5069400</v>
      </c>
      <c r="AJ650" s="30">
        <f t="shared" si="203"/>
        <v>3375000</v>
      </c>
      <c r="AK650" s="30">
        <f t="shared" si="204"/>
        <v>375000</v>
      </c>
      <c r="AL650" s="30">
        <f t="shared" si="205"/>
        <v>0</v>
      </c>
      <c r="AM650" s="30">
        <f t="shared" si="206"/>
        <v>69400</v>
      </c>
      <c r="AN650" s="30">
        <f t="shared" si="207"/>
        <v>69400</v>
      </c>
      <c r="AO650" s="30">
        <f t="shared" si="208"/>
        <v>0</v>
      </c>
      <c r="AP650" s="30">
        <f t="shared" si="209"/>
        <v>3819400</v>
      </c>
      <c r="AQ650" s="30">
        <f t="shared" si="210"/>
        <v>552700</v>
      </c>
      <c r="AR650" s="26" t="s">
        <v>79</v>
      </c>
      <c r="AS650" s="26" t="s">
        <v>80</v>
      </c>
      <c r="AT650" s="26"/>
      <c r="AU650" s="26" t="s">
        <v>80</v>
      </c>
      <c r="AV650" s="26" t="s">
        <v>141</v>
      </c>
      <c r="AW650" s="26" t="s">
        <v>80</v>
      </c>
      <c r="AX650" s="26" t="s">
        <v>82</v>
      </c>
      <c r="AY650" s="26" t="s">
        <v>82</v>
      </c>
      <c r="AZ650" s="26" t="s">
        <v>80</v>
      </c>
      <c r="BA650" s="26" t="s">
        <v>84</v>
      </c>
      <c r="BB650" s="26" t="s">
        <v>85</v>
      </c>
      <c r="BC650" s="26" t="str">
        <f t="shared" si="211"/>
        <v>C</v>
      </c>
      <c r="BD650" s="26" t="str">
        <f t="shared" ca="1" si="212"/>
        <v>36 Th,1 Bln,10 Hr</v>
      </c>
      <c r="BE650" s="29">
        <f t="shared" ca="1" si="213"/>
        <v>36</v>
      </c>
      <c r="BF650" s="29">
        <f t="shared" ca="1" si="214"/>
        <v>1</v>
      </c>
      <c r="BG650" s="29">
        <f t="shared" ca="1" si="215"/>
        <v>10</v>
      </c>
      <c r="BH650" s="26" t="str">
        <f t="shared" ca="1" si="216"/>
        <v>4 Th,1 Bln,23 Hr</v>
      </c>
      <c r="BI650" s="24">
        <f t="shared" ca="1" si="217"/>
        <v>4</v>
      </c>
      <c r="BJ650" s="24">
        <f t="shared" ca="1" si="218"/>
        <v>1</v>
      </c>
      <c r="BK650" s="26" t="str">
        <f t="shared" ca="1" si="219"/>
        <v>4 Th,1 Bln,23 Hr</v>
      </c>
      <c r="BL650" s="4" t="str">
        <f>VLOOKUP(C650,[1]dbase!$C$3:$AW$827,38,FALSE)</f>
        <v>-</v>
      </c>
    </row>
    <row r="651" spans="1:64" x14ac:dyDescent="0.25">
      <c r="A651" s="24">
        <f t="shared" si="200"/>
        <v>648</v>
      </c>
      <c r="B651" s="33" t="s">
        <v>2693</v>
      </c>
      <c r="C651" s="24">
        <v>695253</v>
      </c>
      <c r="D651" s="24" t="s">
        <v>377</v>
      </c>
      <c r="E651" s="26">
        <v>25565</v>
      </c>
      <c r="F651" s="24" t="s">
        <v>65</v>
      </c>
      <c r="G651" s="24" t="s">
        <v>66</v>
      </c>
      <c r="H651" s="24" t="s">
        <v>88</v>
      </c>
      <c r="I651" s="24" t="s">
        <v>2694</v>
      </c>
      <c r="J651" s="27" t="s">
        <v>2695</v>
      </c>
      <c r="K651" s="24" t="s">
        <v>2696</v>
      </c>
      <c r="L651" s="24"/>
      <c r="M651" s="24" t="s">
        <v>70</v>
      </c>
      <c r="N651" s="24" t="s">
        <v>71</v>
      </c>
      <c r="O651" s="24" t="s">
        <v>1734</v>
      </c>
      <c r="P651" s="24">
        <v>1998</v>
      </c>
      <c r="Q651" s="26">
        <v>34335</v>
      </c>
      <c r="R651" s="26">
        <v>34700</v>
      </c>
      <c r="S651" s="26" t="s">
        <v>90</v>
      </c>
      <c r="T651" s="28" t="s">
        <v>2526</v>
      </c>
      <c r="U651" s="28" t="s">
        <v>2526</v>
      </c>
      <c r="V651" s="26">
        <v>44760</v>
      </c>
      <c r="W651" s="28" t="s">
        <v>92</v>
      </c>
      <c r="X651" s="28" t="s">
        <v>113</v>
      </c>
      <c r="Y651" s="26" t="s">
        <v>78</v>
      </c>
      <c r="Z651" s="29">
        <v>2</v>
      </c>
      <c r="AA651" s="29">
        <v>8</v>
      </c>
      <c r="AB651" s="26">
        <v>44424</v>
      </c>
      <c r="AC651" s="30">
        <v>10900000</v>
      </c>
      <c r="AD651" s="30">
        <v>1211111</v>
      </c>
      <c r="AE651" s="30">
        <v>3206013.8888888881</v>
      </c>
      <c r="AF651" s="30">
        <v>1361250</v>
      </c>
      <c r="AG651" s="30">
        <f t="shared" si="201"/>
        <v>4567263.8888888881</v>
      </c>
      <c r="AH651" s="30">
        <v>3468750</v>
      </c>
      <c r="AI651" s="30">
        <f t="shared" si="202"/>
        <v>20147124.888888888</v>
      </c>
      <c r="AJ651" s="30">
        <f t="shared" si="203"/>
        <v>8175000</v>
      </c>
      <c r="AK651" s="30">
        <f t="shared" si="204"/>
        <v>908333.25</v>
      </c>
      <c r="AL651" s="30">
        <f t="shared" si="205"/>
        <v>3206013.8888888881</v>
      </c>
      <c r="AM651" s="30">
        <f t="shared" si="206"/>
        <v>1361250</v>
      </c>
      <c r="AN651" s="30">
        <f t="shared" si="207"/>
        <v>4567263.8888888881</v>
      </c>
      <c r="AO651" s="30">
        <f t="shared" si="208"/>
        <v>1734375</v>
      </c>
      <c r="AP651" s="30">
        <f t="shared" si="209"/>
        <v>15384972.138888888</v>
      </c>
      <c r="AQ651" s="30">
        <f t="shared" si="210"/>
        <v>0</v>
      </c>
      <c r="AR651" s="26" t="s">
        <v>79</v>
      </c>
      <c r="AS651" s="26" t="s">
        <v>80</v>
      </c>
      <c r="AT651" s="26"/>
      <c r="AU651" s="26" t="s">
        <v>80</v>
      </c>
      <c r="AV651" s="26" t="s">
        <v>116</v>
      </c>
      <c r="AW651" s="26" t="s">
        <v>95</v>
      </c>
      <c r="AX651" s="26" t="s">
        <v>96</v>
      </c>
      <c r="AY651" s="26" t="s">
        <v>96</v>
      </c>
      <c r="AZ651" s="26" t="s">
        <v>80</v>
      </c>
      <c r="BA651" s="26" t="s">
        <v>84</v>
      </c>
      <c r="BB651" s="26" t="s">
        <v>85</v>
      </c>
      <c r="BC651" s="26" t="str">
        <f t="shared" si="211"/>
        <v>F</v>
      </c>
      <c r="BD651" s="26" t="str">
        <f t="shared" ca="1" si="212"/>
        <v>52 Th,10 Bln,27 Hr</v>
      </c>
      <c r="BE651" s="29">
        <f t="shared" ca="1" si="213"/>
        <v>52</v>
      </c>
      <c r="BF651" s="29">
        <f t="shared" ca="1" si="214"/>
        <v>10</v>
      </c>
      <c r="BG651" s="29">
        <f t="shared" ca="1" si="215"/>
        <v>27</v>
      </c>
      <c r="BH651" s="26" t="str">
        <f t="shared" ca="1" si="216"/>
        <v>28 Th,10 Bln,23 Hr</v>
      </c>
      <c r="BI651" s="24">
        <f t="shared" ca="1" si="217"/>
        <v>28</v>
      </c>
      <c r="BJ651" s="24">
        <f t="shared" ca="1" si="218"/>
        <v>10</v>
      </c>
      <c r="BK651" s="26" t="str">
        <f t="shared" ca="1" si="219"/>
        <v>27 Th,10 Bln,23 Hr</v>
      </c>
      <c r="BL651" s="4" t="str">
        <f>VLOOKUP(C651,[1]dbase!$C$3:$AW$827,38,FALSE)</f>
        <v>-</v>
      </c>
    </row>
    <row r="652" spans="1:64" x14ac:dyDescent="0.25">
      <c r="A652" s="24">
        <f t="shared" si="200"/>
        <v>649</v>
      </c>
      <c r="B652" s="31" t="s">
        <v>2697</v>
      </c>
      <c r="C652" s="24">
        <v>756209</v>
      </c>
      <c r="D652" s="24" t="s">
        <v>319</v>
      </c>
      <c r="E652" s="26">
        <v>27492</v>
      </c>
      <c r="F652" s="24" t="s">
        <v>65</v>
      </c>
      <c r="G652" s="24" t="s">
        <v>66</v>
      </c>
      <c r="H652" s="24" t="s">
        <v>67</v>
      </c>
      <c r="I652" s="24"/>
      <c r="J652" s="27" t="s">
        <v>2698</v>
      </c>
      <c r="K652" s="24"/>
      <c r="L652" s="24"/>
      <c r="M652" s="24" t="s">
        <v>99</v>
      </c>
      <c r="N652" s="24" t="s">
        <v>276</v>
      </c>
      <c r="O652" s="24"/>
      <c r="P652" s="24" t="s">
        <v>80</v>
      </c>
      <c r="Q652" s="26">
        <v>43374</v>
      </c>
      <c r="R652" s="26">
        <v>43374</v>
      </c>
      <c r="S652" s="26" t="s">
        <v>90</v>
      </c>
      <c r="T652" s="28" t="s">
        <v>138</v>
      </c>
      <c r="U652" s="28" t="s">
        <v>138</v>
      </c>
      <c r="V652" s="26">
        <v>44105</v>
      </c>
      <c r="W652" s="28" t="s">
        <v>303</v>
      </c>
      <c r="X652" s="28" t="s">
        <v>140</v>
      </c>
      <c r="Y652" s="26" t="s">
        <v>78</v>
      </c>
      <c r="Z652" s="29">
        <v>6</v>
      </c>
      <c r="AA652" s="29">
        <v>1</v>
      </c>
      <c r="AB652" s="26">
        <v>44424</v>
      </c>
      <c r="AC652" s="30">
        <v>4500000</v>
      </c>
      <c r="AD652" s="30">
        <v>500000</v>
      </c>
      <c r="AE652" s="30">
        <v>0</v>
      </c>
      <c r="AF652" s="30">
        <v>69400</v>
      </c>
      <c r="AG652" s="30">
        <f t="shared" si="201"/>
        <v>69400</v>
      </c>
      <c r="AH652" s="30">
        <v>0</v>
      </c>
      <c r="AI652" s="30">
        <f t="shared" si="202"/>
        <v>5069400</v>
      </c>
      <c r="AJ652" s="30">
        <f t="shared" si="203"/>
        <v>3375000</v>
      </c>
      <c r="AK652" s="30">
        <f t="shared" si="204"/>
        <v>375000</v>
      </c>
      <c r="AL652" s="30">
        <f t="shared" si="205"/>
        <v>0</v>
      </c>
      <c r="AM652" s="30">
        <f t="shared" si="206"/>
        <v>69400</v>
      </c>
      <c r="AN652" s="30">
        <f t="shared" si="207"/>
        <v>69400</v>
      </c>
      <c r="AO652" s="30">
        <f t="shared" si="208"/>
        <v>0</v>
      </c>
      <c r="AP652" s="30">
        <f t="shared" si="209"/>
        <v>3819400</v>
      </c>
      <c r="AQ652" s="30">
        <f t="shared" si="210"/>
        <v>552700</v>
      </c>
      <c r="AR652" s="26" t="s">
        <v>79</v>
      </c>
      <c r="AS652" s="26" t="s">
        <v>80</v>
      </c>
      <c r="AT652" s="26"/>
      <c r="AU652" s="26" t="s">
        <v>80</v>
      </c>
      <c r="AV652" s="26" t="s">
        <v>141</v>
      </c>
      <c r="AW652" s="26" t="s">
        <v>80</v>
      </c>
      <c r="AX652" s="26" t="s">
        <v>82</v>
      </c>
      <c r="AY652" s="26" t="s">
        <v>82</v>
      </c>
      <c r="AZ652" s="26" t="s">
        <v>80</v>
      </c>
      <c r="BA652" s="26" t="s">
        <v>84</v>
      </c>
      <c r="BB652" s="26" t="s">
        <v>106</v>
      </c>
      <c r="BC652" s="26" t="str">
        <f t="shared" si="211"/>
        <v>C</v>
      </c>
      <c r="BD652" s="26" t="str">
        <f t="shared" ca="1" si="212"/>
        <v>47 Th,7 Bln,16 Hr</v>
      </c>
      <c r="BE652" s="29">
        <f t="shared" ca="1" si="213"/>
        <v>47</v>
      </c>
      <c r="BF652" s="29">
        <f t="shared" ca="1" si="214"/>
        <v>7</v>
      </c>
      <c r="BG652" s="29">
        <f t="shared" ca="1" si="215"/>
        <v>16</v>
      </c>
      <c r="BH652" s="26" t="str">
        <f t="shared" ca="1" si="216"/>
        <v>4 Th,1 Bln,23 Hr</v>
      </c>
      <c r="BI652" s="24">
        <f t="shared" ca="1" si="217"/>
        <v>4</v>
      </c>
      <c r="BJ652" s="24">
        <f t="shared" ca="1" si="218"/>
        <v>1</v>
      </c>
      <c r="BK652" s="26" t="str">
        <f t="shared" ca="1" si="219"/>
        <v>4 Th,1 Bln,23 Hr</v>
      </c>
      <c r="BL652" s="4" t="str">
        <f>VLOOKUP(C652,[1]dbase!$C$3:$AW$827,38,FALSE)</f>
        <v>-</v>
      </c>
    </row>
    <row r="653" spans="1:64" x14ac:dyDescent="0.25">
      <c r="A653" s="24">
        <f t="shared" si="200"/>
        <v>650</v>
      </c>
      <c r="B653" s="31" t="s">
        <v>2699</v>
      </c>
      <c r="C653" s="24">
        <v>925818</v>
      </c>
      <c r="D653" s="24" t="s">
        <v>1023</v>
      </c>
      <c r="E653" s="26">
        <v>33743</v>
      </c>
      <c r="F653" s="24" t="s">
        <v>65</v>
      </c>
      <c r="G653" s="24" t="s">
        <v>66</v>
      </c>
      <c r="H653" s="24" t="s">
        <v>67</v>
      </c>
      <c r="I653" s="24" t="s">
        <v>2700</v>
      </c>
      <c r="J653" s="27" t="s">
        <v>2701</v>
      </c>
      <c r="K653" s="24"/>
      <c r="L653" s="24"/>
      <c r="M653" s="24" t="s">
        <v>70</v>
      </c>
      <c r="N653" s="24" t="s">
        <v>71</v>
      </c>
      <c r="O653" s="24" t="s">
        <v>72</v>
      </c>
      <c r="P653" s="24">
        <v>2015</v>
      </c>
      <c r="Q653" s="26">
        <v>43313</v>
      </c>
      <c r="R653" s="26">
        <v>43525</v>
      </c>
      <c r="S653" s="26" t="s">
        <v>90</v>
      </c>
      <c r="T653" s="28" t="s">
        <v>781</v>
      </c>
      <c r="U653" s="28" t="s">
        <v>781</v>
      </c>
      <c r="V653" s="26">
        <v>44410</v>
      </c>
      <c r="W653" s="28" t="s">
        <v>846</v>
      </c>
      <c r="X653" s="28" t="s">
        <v>77</v>
      </c>
      <c r="Y653" s="26" t="s">
        <v>78</v>
      </c>
      <c r="Z653" s="29">
        <v>5</v>
      </c>
      <c r="AA653" s="29">
        <v>4</v>
      </c>
      <c r="AB653" s="26">
        <v>44424</v>
      </c>
      <c r="AC653" s="30">
        <v>6900000</v>
      </c>
      <c r="AD653" s="30">
        <v>766667</v>
      </c>
      <c r="AE653" s="30">
        <v>442183.33333333302</v>
      </c>
      <c r="AF653" s="30">
        <v>653200</v>
      </c>
      <c r="AG653" s="30">
        <f t="shared" si="201"/>
        <v>1095383.333333333</v>
      </c>
      <c r="AH653" s="30">
        <v>0</v>
      </c>
      <c r="AI653" s="30">
        <f t="shared" si="202"/>
        <v>8762050.3333333321</v>
      </c>
      <c r="AJ653" s="30">
        <f t="shared" si="203"/>
        <v>5175000</v>
      </c>
      <c r="AK653" s="30">
        <f t="shared" si="204"/>
        <v>575000.25</v>
      </c>
      <c r="AL653" s="30">
        <f t="shared" si="205"/>
        <v>442183.33333333302</v>
      </c>
      <c r="AM653" s="30">
        <f t="shared" si="206"/>
        <v>653200</v>
      </c>
      <c r="AN653" s="30">
        <f t="shared" si="207"/>
        <v>1095383.333333333</v>
      </c>
      <c r="AO653" s="30">
        <f t="shared" si="208"/>
        <v>0</v>
      </c>
      <c r="AP653" s="30">
        <f t="shared" si="209"/>
        <v>6845383.583333333</v>
      </c>
      <c r="AQ653" s="30">
        <f t="shared" si="210"/>
        <v>0</v>
      </c>
      <c r="AR653" s="26" t="s">
        <v>79</v>
      </c>
      <c r="AS653" s="26" t="s">
        <v>80</v>
      </c>
      <c r="AT653" s="26"/>
      <c r="AU653" s="26" t="s">
        <v>80</v>
      </c>
      <c r="AV653" s="26" t="s">
        <v>81</v>
      </c>
      <c r="AW653" s="26" t="s">
        <v>80</v>
      </c>
      <c r="AX653" s="26" t="s">
        <v>82</v>
      </c>
      <c r="AY653" s="26" t="s">
        <v>83</v>
      </c>
      <c r="AZ653" s="26" t="s">
        <v>80</v>
      </c>
      <c r="BA653" s="26" t="s">
        <v>84</v>
      </c>
      <c r="BB653" s="26" t="s">
        <v>85</v>
      </c>
      <c r="BC653" s="26" t="str">
        <f t="shared" si="211"/>
        <v>F</v>
      </c>
      <c r="BD653" s="26" t="str">
        <f t="shared" ca="1" si="212"/>
        <v>30 Th,6 Bln,5 Hr</v>
      </c>
      <c r="BE653" s="29">
        <f t="shared" ca="1" si="213"/>
        <v>30</v>
      </c>
      <c r="BF653" s="29">
        <f t="shared" ca="1" si="214"/>
        <v>6</v>
      </c>
      <c r="BG653" s="29">
        <f t="shared" ca="1" si="215"/>
        <v>5</v>
      </c>
      <c r="BH653" s="26" t="str">
        <f t="shared" ca="1" si="216"/>
        <v>4 Th,3 Bln,23 Hr</v>
      </c>
      <c r="BI653" s="24">
        <f t="shared" ca="1" si="217"/>
        <v>4</v>
      </c>
      <c r="BJ653" s="24">
        <f t="shared" ca="1" si="218"/>
        <v>3</v>
      </c>
      <c r="BK653" s="26" t="str">
        <f t="shared" ca="1" si="219"/>
        <v>3 Th,8 Bln,23 Hr</v>
      </c>
      <c r="BL653" s="4" t="str">
        <f>VLOOKUP(C653,[1]dbase!$C$3:$AW$827,38,FALSE)</f>
        <v>-</v>
      </c>
    </row>
    <row r="654" spans="1:64" x14ac:dyDescent="0.25">
      <c r="A654" s="24">
        <f t="shared" si="200"/>
        <v>651</v>
      </c>
      <c r="B654" s="31" t="s">
        <v>2702</v>
      </c>
      <c r="C654" s="24">
        <v>726023</v>
      </c>
      <c r="D654" s="24" t="s">
        <v>174</v>
      </c>
      <c r="E654" s="26">
        <v>26503</v>
      </c>
      <c r="F654" s="24" t="s">
        <v>65</v>
      </c>
      <c r="G654" s="24" t="s">
        <v>66</v>
      </c>
      <c r="H654" s="24" t="s">
        <v>133</v>
      </c>
      <c r="I654" s="24" t="s">
        <v>2703</v>
      </c>
      <c r="J654" s="27" t="s">
        <v>2704</v>
      </c>
      <c r="K654" s="24"/>
      <c r="L654" s="24"/>
      <c r="M654" s="24" t="s">
        <v>109</v>
      </c>
      <c r="N654" s="24" t="s">
        <v>80</v>
      </c>
      <c r="O654" s="24"/>
      <c r="P654" s="24" t="s">
        <v>80</v>
      </c>
      <c r="Q654" s="26">
        <v>43374</v>
      </c>
      <c r="R654" s="26">
        <v>43374</v>
      </c>
      <c r="S654" s="26" t="s">
        <v>90</v>
      </c>
      <c r="T654" s="28" t="s">
        <v>470</v>
      </c>
      <c r="U654" s="28" t="s">
        <v>470</v>
      </c>
      <c r="V654" s="26">
        <v>44105</v>
      </c>
      <c r="W654" s="28" t="s">
        <v>139</v>
      </c>
      <c r="X654" s="28" t="s">
        <v>140</v>
      </c>
      <c r="Y654" s="26" t="s">
        <v>78</v>
      </c>
      <c r="Z654" s="29">
        <v>6</v>
      </c>
      <c r="AA654" s="29">
        <v>2</v>
      </c>
      <c r="AB654" s="26">
        <v>44424</v>
      </c>
      <c r="AC654" s="30">
        <v>4900000</v>
      </c>
      <c r="AD654" s="30">
        <v>544444</v>
      </c>
      <c r="AE654" s="30">
        <v>0</v>
      </c>
      <c r="AF654" s="30">
        <v>373955.55555555597</v>
      </c>
      <c r="AG654" s="30">
        <f t="shared" si="201"/>
        <v>373955.55555555597</v>
      </c>
      <c r="AH654" s="30">
        <v>0</v>
      </c>
      <c r="AI654" s="30">
        <f t="shared" si="202"/>
        <v>5818399.555555556</v>
      </c>
      <c r="AJ654" s="30">
        <f t="shared" si="203"/>
        <v>3675000</v>
      </c>
      <c r="AK654" s="30">
        <f t="shared" si="204"/>
        <v>408333</v>
      </c>
      <c r="AL654" s="30">
        <f t="shared" si="205"/>
        <v>0</v>
      </c>
      <c r="AM654" s="30">
        <f t="shared" si="206"/>
        <v>373955.55555555597</v>
      </c>
      <c r="AN654" s="30">
        <f t="shared" si="207"/>
        <v>373955.55555555597</v>
      </c>
      <c r="AO654" s="30">
        <f t="shared" si="208"/>
        <v>0</v>
      </c>
      <c r="AP654" s="30">
        <f t="shared" si="209"/>
        <v>4457288.555555556</v>
      </c>
      <c r="AQ654" s="30">
        <f t="shared" si="210"/>
        <v>0</v>
      </c>
      <c r="AR654" s="26" t="s">
        <v>79</v>
      </c>
      <c r="AS654" s="26" t="s">
        <v>80</v>
      </c>
      <c r="AT654" s="26"/>
      <c r="AU654" s="26" t="s">
        <v>80</v>
      </c>
      <c r="AV654" s="26" t="s">
        <v>141</v>
      </c>
      <c r="AW654" s="26" t="s">
        <v>80</v>
      </c>
      <c r="AX654" s="26" t="s">
        <v>82</v>
      </c>
      <c r="AY654" s="26" t="s">
        <v>82</v>
      </c>
      <c r="AZ654" s="26" t="s">
        <v>80</v>
      </c>
      <c r="BA654" s="26" t="s">
        <v>84</v>
      </c>
      <c r="BB654" s="26" t="s">
        <v>85</v>
      </c>
      <c r="BC654" s="26" t="str">
        <f t="shared" si="211"/>
        <v>C</v>
      </c>
      <c r="BD654" s="26" t="str">
        <f t="shared" ca="1" si="212"/>
        <v>50 Th,4 Bln,1 Hr</v>
      </c>
      <c r="BE654" s="29">
        <f t="shared" ca="1" si="213"/>
        <v>50</v>
      </c>
      <c r="BF654" s="29">
        <f t="shared" ca="1" si="214"/>
        <v>4</v>
      </c>
      <c r="BG654" s="29">
        <f t="shared" ca="1" si="215"/>
        <v>1</v>
      </c>
      <c r="BH654" s="26" t="str">
        <f t="shared" ca="1" si="216"/>
        <v>4 Th,1 Bln,23 Hr</v>
      </c>
      <c r="BI654" s="24">
        <f t="shared" ca="1" si="217"/>
        <v>4</v>
      </c>
      <c r="BJ654" s="24">
        <f t="shared" ca="1" si="218"/>
        <v>1</v>
      </c>
      <c r="BK654" s="26" t="str">
        <f t="shared" ca="1" si="219"/>
        <v>4 Th,1 Bln,23 Hr</v>
      </c>
      <c r="BL654" s="4" t="str">
        <f>VLOOKUP(C654,[1]dbase!$C$3:$AW$827,38,FALSE)</f>
        <v>-</v>
      </c>
    </row>
    <row r="655" spans="1:64" x14ac:dyDescent="0.25">
      <c r="A655" s="24">
        <f t="shared" si="200"/>
        <v>652</v>
      </c>
      <c r="B655" s="31" t="s">
        <v>2705</v>
      </c>
      <c r="C655" s="24">
        <v>715961</v>
      </c>
      <c r="D655" s="24" t="s">
        <v>174</v>
      </c>
      <c r="E655" s="26">
        <v>26027</v>
      </c>
      <c r="F655" s="24" t="s">
        <v>65</v>
      </c>
      <c r="G655" s="24" t="s">
        <v>66</v>
      </c>
      <c r="H655" s="24" t="s">
        <v>88</v>
      </c>
      <c r="I655" s="24" t="s">
        <v>2706</v>
      </c>
      <c r="J655" s="27" t="s">
        <v>2707</v>
      </c>
      <c r="K655" s="24"/>
      <c r="L655" s="24"/>
      <c r="M655" s="24" t="s">
        <v>109</v>
      </c>
      <c r="N655" s="24" t="s">
        <v>80</v>
      </c>
      <c r="O655" s="24"/>
      <c r="P655" s="24" t="s">
        <v>80</v>
      </c>
      <c r="Q655" s="26">
        <v>43374</v>
      </c>
      <c r="R655" s="26">
        <v>43374</v>
      </c>
      <c r="S655" s="26" t="s">
        <v>90</v>
      </c>
      <c r="T655" s="28" t="s">
        <v>2708</v>
      </c>
      <c r="U655" s="28" t="s">
        <v>2708</v>
      </c>
      <c r="V655" s="26">
        <v>44105</v>
      </c>
      <c r="W655" s="28" t="s">
        <v>633</v>
      </c>
      <c r="X655" s="28" t="s">
        <v>207</v>
      </c>
      <c r="Y655" s="26" t="s">
        <v>78</v>
      </c>
      <c r="Z655" s="29">
        <v>6</v>
      </c>
      <c r="AA655" s="29">
        <v>2</v>
      </c>
      <c r="AB655" s="26">
        <v>44424</v>
      </c>
      <c r="AC655" s="30">
        <v>4900000</v>
      </c>
      <c r="AD655" s="30">
        <v>544444</v>
      </c>
      <c r="AE655" s="30">
        <v>0</v>
      </c>
      <c r="AF655" s="30">
        <v>754416.63888888899</v>
      </c>
      <c r="AG655" s="30">
        <f t="shared" si="201"/>
        <v>754416.63888888899</v>
      </c>
      <c r="AH655" s="30">
        <v>0</v>
      </c>
      <c r="AI655" s="30">
        <f t="shared" si="202"/>
        <v>6198860.638888889</v>
      </c>
      <c r="AJ655" s="30">
        <f t="shared" si="203"/>
        <v>3675000</v>
      </c>
      <c r="AK655" s="30">
        <f t="shared" si="204"/>
        <v>408333</v>
      </c>
      <c r="AL655" s="30">
        <f t="shared" si="205"/>
        <v>0</v>
      </c>
      <c r="AM655" s="30">
        <f t="shared" si="206"/>
        <v>754416.63888888899</v>
      </c>
      <c r="AN655" s="30">
        <f t="shared" si="207"/>
        <v>754416.63888888899</v>
      </c>
      <c r="AO655" s="30">
        <f t="shared" si="208"/>
        <v>0</v>
      </c>
      <c r="AP655" s="30">
        <f t="shared" si="209"/>
        <v>4837749.638888889</v>
      </c>
      <c r="AQ655" s="30">
        <f t="shared" si="210"/>
        <v>0</v>
      </c>
      <c r="AR655" s="26" t="s">
        <v>79</v>
      </c>
      <c r="AS655" s="26" t="s">
        <v>80</v>
      </c>
      <c r="AT655" s="26"/>
      <c r="AU655" s="26">
        <v>44516</v>
      </c>
      <c r="AV655" s="26" t="s">
        <v>209</v>
      </c>
      <c r="AW655" s="26" t="s">
        <v>210</v>
      </c>
      <c r="AX655" s="26" t="s">
        <v>83</v>
      </c>
      <c r="AY655" s="26" t="s">
        <v>83</v>
      </c>
      <c r="AZ655" s="26" t="s">
        <v>80</v>
      </c>
      <c r="BA655" s="26" t="s">
        <v>84</v>
      </c>
      <c r="BB655" s="26" t="s">
        <v>85</v>
      </c>
      <c r="BC655" s="26" t="str">
        <f t="shared" si="211"/>
        <v>C</v>
      </c>
      <c r="BD655" s="26" t="str">
        <f t="shared" ca="1" si="212"/>
        <v>51 Th,7 Bln,20 Hr</v>
      </c>
      <c r="BE655" s="29">
        <f t="shared" ca="1" si="213"/>
        <v>51</v>
      </c>
      <c r="BF655" s="29">
        <f t="shared" ca="1" si="214"/>
        <v>7</v>
      </c>
      <c r="BG655" s="29">
        <f t="shared" ca="1" si="215"/>
        <v>20</v>
      </c>
      <c r="BH655" s="26" t="str">
        <f t="shared" ca="1" si="216"/>
        <v>4 Th,1 Bln,23 Hr</v>
      </c>
      <c r="BI655" s="24">
        <f t="shared" ca="1" si="217"/>
        <v>4</v>
      </c>
      <c r="BJ655" s="24">
        <f t="shared" ca="1" si="218"/>
        <v>1</v>
      </c>
      <c r="BK655" s="26" t="str">
        <f t="shared" ca="1" si="219"/>
        <v>4 Th,1 Bln,23 Hr</v>
      </c>
      <c r="BL655" s="4" t="str">
        <f>VLOOKUP(C655,[1]dbase!$C$3:$AW$827,38,FALSE)</f>
        <v>-</v>
      </c>
    </row>
    <row r="656" spans="1:64" x14ac:dyDescent="0.25">
      <c r="A656" s="24">
        <f t="shared" si="200"/>
        <v>653</v>
      </c>
      <c r="B656" s="31" t="s">
        <v>2709</v>
      </c>
      <c r="C656" s="24">
        <v>726097</v>
      </c>
      <c r="D656" s="24" t="s">
        <v>2710</v>
      </c>
      <c r="E656" s="26">
        <v>26565</v>
      </c>
      <c r="F656" s="24" t="s">
        <v>65</v>
      </c>
      <c r="G656" s="24" t="s">
        <v>66</v>
      </c>
      <c r="H656" s="24" t="s">
        <v>88</v>
      </c>
      <c r="I656" s="24" t="s">
        <v>2711</v>
      </c>
      <c r="J656" s="27" t="s">
        <v>2712</v>
      </c>
      <c r="K656" s="24"/>
      <c r="L656" s="24"/>
      <c r="M656" s="24" t="s">
        <v>109</v>
      </c>
      <c r="N656" s="24" t="s">
        <v>2713</v>
      </c>
      <c r="O656" s="24"/>
      <c r="P656" s="24" t="s">
        <v>80</v>
      </c>
      <c r="Q656" s="26">
        <v>43374</v>
      </c>
      <c r="R656" s="26">
        <v>43374</v>
      </c>
      <c r="S656" s="26" t="s">
        <v>90</v>
      </c>
      <c r="T656" s="28" t="s">
        <v>261</v>
      </c>
      <c r="U656" s="28" t="s">
        <v>261</v>
      </c>
      <c r="V656" s="26">
        <v>44105</v>
      </c>
      <c r="W656" s="28" t="s">
        <v>139</v>
      </c>
      <c r="X656" s="28" t="s">
        <v>140</v>
      </c>
      <c r="Y656" s="26" t="s">
        <v>78</v>
      </c>
      <c r="Z656" s="29">
        <v>6</v>
      </c>
      <c r="AA656" s="29">
        <v>2</v>
      </c>
      <c r="AB656" s="26">
        <v>44424</v>
      </c>
      <c r="AC656" s="30">
        <v>4900000</v>
      </c>
      <c r="AD656" s="30">
        <v>544444</v>
      </c>
      <c r="AE656" s="30">
        <v>0</v>
      </c>
      <c r="AF656" s="30">
        <v>373955.55555555597</v>
      </c>
      <c r="AG656" s="30">
        <f t="shared" si="201"/>
        <v>373955.55555555597</v>
      </c>
      <c r="AH656" s="30">
        <v>0</v>
      </c>
      <c r="AI656" s="30">
        <f t="shared" si="202"/>
        <v>5818399.555555556</v>
      </c>
      <c r="AJ656" s="30">
        <f t="shared" si="203"/>
        <v>3675000</v>
      </c>
      <c r="AK656" s="30">
        <f t="shared" si="204"/>
        <v>408333</v>
      </c>
      <c r="AL656" s="30">
        <f t="shared" si="205"/>
        <v>0</v>
      </c>
      <c r="AM656" s="30">
        <f t="shared" si="206"/>
        <v>373955.55555555597</v>
      </c>
      <c r="AN656" s="30">
        <f t="shared" si="207"/>
        <v>373955.55555555597</v>
      </c>
      <c r="AO656" s="30">
        <f t="shared" si="208"/>
        <v>0</v>
      </c>
      <c r="AP656" s="30">
        <f t="shared" si="209"/>
        <v>4457288.555555556</v>
      </c>
      <c r="AQ656" s="30">
        <f t="shared" si="210"/>
        <v>0</v>
      </c>
      <c r="AR656" s="26" t="s">
        <v>79</v>
      </c>
      <c r="AS656" s="26" t="s">
        <v>80</v>
      </c>
      <c r="AT656" s="26"/>
      <c r="AU656" s="26" t="s">
        <v>80</v>
      </c>
      <c r="AV656" s="26" t="s">
        <v>141</v>
      </c>
      <c r="AW656" s="26" t="s">
        <v>80</v>
      </c>
      <c r="AX656" s="26" t="s">
        <v>82</v>
      </c>
      <c r="AY656" s="26" t="s">
        <v>82</v>
      </c>
      <c r="AZ656" s="26" t="s">
        <v>80</v>
      </c>
      <c r="BA656" s="26" t="s">
        <v>84</v>
      </c>
      <c r="BB656" s="26" t="s">
        <v>85</v>
      </c>
      <c r="BC656" s="26" t="str">
        <f t="shared" si="211"/>
        <v>C</v>
      </c>
      <c r="BD656" s="26" t="str">
        <f t="shared" ca="1" si="212"/>
        <v>50 Th,2 Bln,1 Hr</v>
      </c>
      <c r="BE656" s="29">
        <f t="shared" ca="1" si="213"/>
        <v>50</v>
      </c>
      <c r="BF656" s="29">
        <f t="shared" ca="1" si="214"/>
        <v>2</v>
      </c>
      <c r="BG656" s="29">
        <f t="shared" ca="1" si="215"/>
        <v>1</v>
      </c>
      <c r="BH656" s="26" t="str">
        <f t="shared" ca="1" si="216"/>
        <v>4 Th,1 Bln,23 Hr</v>
      </c>
      <c r="BI656" s="24">
        <f t="shared" ca="1" si="217"/>
        <v>4</v>
      </c>
      <c r="BJ656" s="24">
        <f t="shared" ca="1" si="218"/>
        <v>1</v>
      </c>
      <c r="BK656" s="26" t="str">
        <f t="shared" ca="1" si="219"/>
        <v>4 Th,1 Bln,23 Hr</v>
      </c>
      <c r="BL656" s="4" t="str">
        <f>VLOOKUP(C656,[1]dbase!$C$3:$AW$827,38,FALSE)</f>
        <v>-</v>
      </c>
    </row>
    <row r="657" spans="1:64" x14ac:dyDescent="0.25">
      <c r="A657" s="24">
        <f t="shared" si="200"/>
        <v>654</v>
      </c>
      <c r="B657" s="33" t="s">
        <v>2714</v>
      </c>
      <c r="C657" s="24">
        <v>915843</v>
      </c>
      <c r="D657" s="24" t="s">
        <v>699</v>
      </c>
      <c r="E657" s="26">
        <v>33440</v>
      </c>
      <c r="F657" s="24" t="s">
        <v>65</v>
      </c>
      <c r="G657" s="24" t="s">
        <v>66</v>
      </c>
      <c r="H657" s="24" t="s">
        <v>150</v>
      </c>
      <c r="I657" s="24" t="s">
        <v>2715</v>
      </c>
      <c r="J657" s="27" t="s">
        <v>2716</v>
      </c>
      <c r="K657" s="24"/>
      <c r="L657" s="24" t="s">
        <v>2717</v>
      </c>
      <c r="M657" s="24" t="s">
        <v>70</v>
      </c>
      <c r="N657" s="24" t="s">
        <v>2718</v>
      </c>
      <c r="O657" s="24" t="s">
        <v>1161</v>
      </c>
      <c r="P657" s="24">
        <v>2016</v>
      </c>
      <c r="Q657" s="26">
        <v>43313</v>
      </c>
      <c r="R657" s="26">
        <v>43525</v>
      </c>
      <c r="S657" s="26" t="s">
        <v>90</v>
      </c>
      <c r="T657" s="28" t="s">
        <v>582</v>
      </c>
      <c r="U657" s="28" t="s">
        <v>582</v>
      </c>
      <c r="V657" s="26">
        <v>44760</v>
      </c>
      <c r="W657" s="28" t="s">
        <v>92</v>
      </c>
      <c r="X657" s="28" t="s">
        <v>113</v>
      </c>
      <c r="Y657" s="26" t="s">
        <v>78</v>
      </c>
      <c r="Z657" s="29">
        <v>5</v>
      </c>
      <c r="AA657" s="29">
        <v>5</v>
      </c>
      <c r="AB657" s="26">
        <v>44562</v>
      </c>
      <c r="AC657" s="30">
        <v>7900000</v>
      </c>
      <c r="AD657" s="30">
        <v>877778</v>
      </c>
      <c r="AE657" s="30">
        <v>0</v>
      </c>
      <c r="AF657" s="30">
        <v>0</v>
      </c>
      <c r="AG657" s="30">
        <f t="shared" si="201"/>
        <v>0</v>
      </c>
      <c r="AH657" s="30">
        <v>2504900</v>
      </c>
      <c r="AI657" s="30">
        <f t="shared" si="202"/>
        <v>11282678</v>
      </c>
      <c r="AJ657" s="30">
        <f t="shared" si="203"/>
        <v>5925000</v>
      </c>
      <c r="AK657" s="30">
        <f t="shared" si="204"/>
        <v>658333.5</v>
      </c>
      <c r="AL657" s="30">
        <f t="shared" si="205"/>
        <v>0</v>
      </c>
      <c r="AM657" s="30">
        <f t="shared" si="206"/>
        <v>0</v>
      </c>
      <c r="AN657" s="30">
        <f t="shared" si="207"/>
        <v>0</v>
      </c>
      <c r="AO657" s="30">
        <f t="shared" si="208"/>
        <v>1252450</v>
      </c>
      <c r="AP657" s="30">
        <f t="shared" si="209"/>
        <v>7835783.5</v>
      </c>
      <c r="AQ657" s="30">
        <f t="shared" si="210"/>
        <v>0</v>
      </c>
      <c r="AR657" s="26" t="s">
        <v>79</v>
      </c>
      <c r="AS657" s="26" t="s">
        <v>80</v>
      </c>
      <c r="AT657" s="26"/>
      <c r="AU657" s="26" t="s">
        <v>80</v>
      </c>
      <c r="AV657" s="26" t="s">
        <v>116</v>
      </c>
      <c r="AW657" s="26" t="s">
        <v>95</v>
      </c>
      <c r="AX657" s="26" t="s">
        <v>96</v>
      </c>
      <c r="AY657" s="26" t="s">
        <v>96</v>
      </c>
      <c r="AZ657" s="26" t="s">
        <v>80</v>
      </c>
      <c r="BA657" s="26" t="s">
        <v>84</v>
      </c>
      <c r="BB657" s="26" t="s">
        <v>85</v>
      </c>
      <c r="BC657" s="26" t="str">
        <f t="shared" si="211"/>
        <v>F</v>
      </c>
      <c r="BD657" s="26" t="str">
        <f t="shared" ca="1" si="212"/>
        <v>31 Th,4 Bln,3 Hr</v>
      </c>
      <c r="BE657" s="29">
        <f t="shared" ca="1" si="213"/>
        <v>31</v>
      </c>
      <c r="BF657" s="29">
        <f t="shared" ca="1" si="214"/>
        <v>4</v>
      </c>
      <c r="BG657" s="29">
        <f t="shared" ca="1" si="215"/>
        <v>3</v>
      </c>
      <c r="BH657" s="26" t="str">
        <f t="shared" ca="1" si="216"/>
        <v>4 Th,3 Bln,23 Hr</v>
      </c>
      <c r="BI657" s="24">
        <f t="shared" ca="1" si="217"/>
        <v>4</v>
      </c>
      <c r="BJ657" s="24">
        <f t="shared" ca="1" si="218"/>
        <v>3</v>
      </c>
      <c r="BK657" s="26" t="str">
        <f t="shared" ca="1" si="219"/>
        <v>3 Th,8 Bln,23 Hr</v>
      </c>
      <c r="BL657" s="4" t="str">
        <f>VLOOKUP(C657,[1]dbase!$C$3:$AW$827,38,FALSE)</f>
        <v>-</v>
      </c>
    </row>
    <row r="658" spans="1:64" x14ac:dyDescent="0.25">
      <c r="A658" s="24">
        <f t="shared" si="200"/>
        <v>655</v>
      </c>
      <c r="B658" s="31" t="s">
        <v>2719</v>
      </c>
      <c r="C658" s="24">
        <v>674506</v>
      </c>
      <c r="D658" s="24" t="s">
        <v>166</v>
      </c>
      <c r="E658" s="26">
        <v>24488</v>
      </c>
      <c r="F658" s="24" t="s">
        <v>167</v>
      </c>
      <c r="G658" s="24" t="s">
        <v>66</v>
      </c>
      <c r="H658" s="24" t="s">
        <v>2720</v>
      </c>
      <c r="I658" s="24" t="s">
        <v>2721</v>
      </c>
      <c r="J658" s="27"/>
      <c r="K658" s="24"/>
      <c r="L658" s="24"/>
      <c r="M658" s="24" t="s">
        <v>109</v>
      </c>
      <c r="N658" s="24" t="s">
        <v>2722</v>
      </c>
      <c r="O658" s="24"/>
      <c r="P658" s="24">
        <v>1988</v>
      </c>
      <c r="Q658" s="26">
        <v>32615</v>
      </c>
      <c r="R658" s="26">
        <v>32980</v>
      </c>
      <c r="S658" s="26" t="s">
        <v>90</v>
      </c>
      <c r="T658" s="28" t="s">
        <v>2723</v>
      </c>
      <c r="U658" s="28" t="s">
        <v>2723</v>
      </c>
      <c r="V658" s="26" t="s">
        <v>80</v>
      </c>
      <c r="W658" s="28" t="s">
        <v>102</v>
      </c>
      <c r="X658" s="28" t="s">
        <v>113</v>
      </c>
      <c r="Y658" s="26" t="s">
        <v>103</v>
      </c>
      <c r="Z658" s="29">
        <v>5</v>
      </c>
      <c r="AA658" s="29">
        <v>3</v>
      </c>
      <c r="AB658" s="26">
        <v>44424</v>
      </c>
      <c r="AC658" s="30">
        <v>5900000</v>
      </c>
      <c r="AD658" s="30">
        <v>655556</v>
      </c>
      <c r="AE658" s="30">
        <v>1024344.444444444</v>
      </c>
      <c r="AF658" s="30">
        <v>566950</v>
      </c>
      <c r="AG658" s="30">
        <f t="shared" si="201"/>
        <v>1591294.444444444</v>
      </c>
      <c r="AH658" s="30">
        <v>0</v>
      </c>
      <c r="AI658" s="30">
        <f t="shared" si="202"/>
        <v>8146850.444444444</v>
      </c>
      <c r="AJ658" s="30">
        <f t="shared" si="203"/>
        <v>2950000</v>
      </c>
      <c r="AK658" s="30">
        <f t="shared" si="204"/>
        <v>0</v>
      </c>
      <c r="AL658" s="30">
        <f t="shared" si="205"/>
        <v>0</v>
      </c>
      <c r="AM658" s="30">
        <f t="shared" si="206"/>
        <v>0</v>
      </c>
      <c r="AN658" s="30">
        <f t="shared" si="207"/>
        <v>0</v>
      </c>
      <c r="AO658" s="30">
        <f t="shared" si="208"/>
        <v>0</v>
      </c>
      <c r="AP658" s="30">
        <f t="shared" si="209"/>
        <v>2950000</v>
      </c>
      <c r="AQ658" s="30">
        <f t="shared" si="210"/>
        <v>1422100</v>
      </c>
      <c r="AR658" s="26" t="s">
        <v>79</v>
      </c>
      <c r="AS658" s="32" t="s">
        <v>114</v>
      </c>
      <c r="AT658" s="32" t="s">
        <v>156</v>
      </c>
      <c r="AU658" s="32">
        <v>44743</v>
      </c>
      <c r="AV658" s="26" t="s">
        <v>116</v>
      </c>
      <c r="AW658" s="26" t="s">
        <v>104</v>
      </c>
      <c r="AX658" s="26" t="s">
        <v>105</v>
      </c>
      <c r="AY658" s="26" t="s">
        <v>105</v>
      </c>
      <c r="AZ658" s="26" t="s">
        <v>80</v>
      </c>
      <c r="BA658" s="26" t="s">
        <v>84</v>
      </c>
      <c r="BB658" s="26" t="s">
        <v>106</v>
      </c>
      <c r="BC658" s="26" t="str">
        <f t="shared" si="211"/>
        <v>C</v>
      </c>
      <c r="BD658" s="26" t="str">
        <f t="shared" ca="1" si="212"/>
        <v>55 Th,10 Bln,8 Hr</v>
      </c>
      <c r="BE658" s="29">
        <f t="shared" ca="1" si="213"/>
        <v>55</v>
      </c>
      <c r="BF658" s="29">
        <f t="shared" ca="1" si="214"/>
        <v>10</v>
      </c>
      <c r="BG658" s="29">
        <f t="shared" ca="1" si="215"/>
        <v>8</v>
      </c>
      <c r="BH658" s="26" t="str">
        <f t="shared" ca="1" si="216"/>
        <v>33 Th,7 Bln,7 Hr</v>
      </c>
      <c r="BI658" s="24">
        <f t="shared" ca="1" si="217"/>
        <v>33</v>
      </c>
      <c r="BJ658" s="24">
        <f t="shared" ca="1" si="218"/>
        <v>7</v>
      </c>
      <c r="BK658" s="26" t="str">
        <f t="shared" ca="1" si="219"/>
        <v>32 Th,7 Bln,7 Hr</v>
      </c>
      <c r="BL658" s="4" t="str">
        <f>VLOOKUP(C658,[1]dbase!$C$3:$AW$827,38,FALSE)</f>
        <v>H</v>
      </c>
    </row>
    <row r="659" spans="1:64" x14ac:dyDescent="0.25">
      <c r="A659" s="24">
        <f t="shared" si="200"/>
        <v>656</v>
      </c>
      <c r="B659" s="31" t="s">
        <v>2724</v>
      </c>
      <c r="C659" s="24">
        <v>795565</v>
      </c>
      <c r="D659" s="24" t="s">
        <v>776</v>
      </c>
      <c r="E659" s="26">
        <v>29012</v>
      </c>
      <c r="F659" s="24" t="s">
        <v>65</v>
      </c>
      <c r="G659" s="24" t="s">
        <v>66</v>
      </c>
      <c r="H659" s="24" t="s">
        <v>67</v>
      </c>
      <c r="I659" s="24" t="s">
        <v>2725</v>
      </c>
      <c r="J659" s="27"/>
      <c r="K659" s="24"/>
      <c r="L659" s="24"/>
      <c r="M659" s="24" t="s">
        <v>109</v>
      </c>
      <c r="N659" s="24" t="s">
        <v>2726</v>
      </c>
      <c r="O659" s="24"/>
      <c r="P659" s="24" t="s">
        <v>611</v>
      </c>
      <c r="Q659" s="26">
        <v>41579</v>
      </c>
      <c r="R659" s="26">
        <v>41989</v>
      </c>
      <c r="S659" s="26" t="s">
        <v>213</v>
      </c>
      <c r="T659" s="28" t="s">
        <v>2727</v>
      </c>
      <c r="U659" s="28" t="s">
        <v>2728</v>
      </c>
      <c r="V659" s="26">
        <v>44061</v>
      </c>
      <c r="W659" s="28" t="s">
        <v>769</v>
      </c>
      <c r="X659" s="28" t="s">
        <v>195</v>
      </c>
      <c r="Y659" s="26" t="s">
        <v>78</v>
      </c>
      <c r="Z659" s="29">
        <v>4</v>
      </c>
      <c r="AA659" s="29">
        <v>2</v>
      </c>
      <c r="AB659" s="26">
        <v>44424</v>
      </c>
      <c r="AC659" s="30">
        <v>4900000</v>
      </c>
      <c r="AD659" s="30">
        <v>544444</v>
      </c>
      <c r="AE659" s="30">
        <v>827455.55555555597</v>
      </c>
      <c r="AF659" s="30">
        <v>-339993</v>
      </c>
      <c r="AG659" s="30">
        <f t="shared" si="201"/>
        <v>487462.55555555597</v>
      </c>
      <c r="AH659" s="30">
        <v>1871793</v>
      </c>
      <c r="AI659" s="30">
        <f t="shared" si="202"/>
        <v>7803699.555555556</v>
      </c>
      <c r="AJ659" s="30">
        <f t="shared" si="203"/>
        <v>2450000</v>
      </c>
      <c r="AK659" s="30">
        <f t="shared" si="204"/>
        <v>0</v>
      </c>
      <c r="AL659" s="30">
        <f t="shared" si="205"/>
        <v>0</v>
      </c>
      <c r="AM659" s="30">
        <f t="shared" si="206"/>
        <v>0</v>
      </c>
      <c r="AN659" s="30">
        <f t="shared" si="207"/>
        <v>0</v>
      </c>
      <c r="AO659" s="30">
        <f t="shared" si="208"/>
        <v>0</v>
      </c>
      <c r="AP659" s="30">
        <f t="shared" si="209"/>
        <v>2450000</v>
      </c>
      <c r="AQ659" s="30">
        <f t="shared" si="210"/>
        <v>1922100</v>
      </c>
      <c r="AR659" s="26" t="s">
        <v>79</v>
      </c>
      <c r="AS659" s="26" t="s">
        <v>114</v>
      </c>
      <c r="AT659" s="26" t="s">
        <v>115</v>
      </c>
      <c r="AU659" s="26">
        <v>44562</v>
      </c>
      <c r="AV659" s="26" t="s">
        <v>196</v>
      </c>
      <c r="AW659" s="26" t="s">
        <v>80</v>
      </c>
      <c r="AX659" s="26" t="s">
        <v>83</v>
      </c>
      <c r="AY659" s="26" t="s">
        <v>83</v>
      </c>
      <c r="AZ659" s="26" t="s">
        <v>125</v>
      </c>
      <c r="BA659" s="26" t="s">
        <v>84</v>
      </c>
      <c r="BB659" s="26" t="s">
        <v>85</v>
      </c>
      <c r="BC659" s="26" t="str">
        <f t="shared" si="211"/>
        <v>C</v>
      </c>
      <c r="BD659" s="26" t="str">
        <f t="shared" ca="1" si="212"/>
        <v>43 Th,5 Bln,18 Hr</v>
      </c>
      <c r="BE659" s="29">
        <f t="shared" ca="1" si="213"/>
        <v>43</v>
      </c>
      <c r="BF659" s="29">
        <f t="shared" ca="1" si="214"/>
        <v>5</v>
      </c>
      <c r="BG659" s="29">
        <f t="shared" ca="1" si="215"/>
        <v>18</v>
      </c>
      <c r="BH659" s="26" t="str">
        <f t="shared" ca="1" si="216"/>
        <v>9 Th,0 Bln,23 Hr</v>
      </c>
      <c r="BI659" s="24">
        <f t="shared" ca="1" si="217"/>
        <v>9</v>
      </c>
      <c r="BJ659" s="24">
        <f t="shared" ca="1" si="218"/>
        <v>0</v>
      </c>
      <c r="BK659" s="26" t="str">
        <f t="shared" ca="1" si="219"/>
        <v>7 Th,11 Bln,8 Hr</v>
      </c>
      <c r="BL659" s="4" t="str">
        <f>VLOOKUP(C659,[1]dbase!$C$3:$AW$827,38,FALSE)</f>
        <v>H</v>
      </c>
    </row>
    <row r="660" spans="1:64" x14ac:dyDescent="0.25">
      <c r="A660" s="24">
        <f t="shared" si="200"/>
        <v>657</v>
      </c>
      <c r="B660" s="31" t="s">
        <v>2729</v>
      </c>
      <c r="C660" s="24">
        <v>665122</v>
      </c>
      <c r="D660" s="24" t="s">
        <v>166</v>
      </c>
      <c r="E660" s="26">
        <v>24453</v>
      </c>
      <c r="F660" s="24" t="s">
        <v>65</v>
      </c>
      <c r="G660" s="24" t="s">
        <v>66</v>
      </c>
      <c r="H660" s="24" t="s">
        <v>67</v>
      </c>
      <c r="I660" s="24" t="s">
        <v>2730</v>
      </c>
      <c r="J660" s="27"/>
      <c r="K660" s="24"/>
      <c r="L660" s="24"/>
      <c r="M660" s="24" t="s">
        <v>109</v>
      </c>
      <c r="N660" s="24" t="s">
        <v>120</v>
      </c>
      <c r="O660" s="24"/>
      <c r="P660" s="24" t="s">
        <v>323</v>
      </c>
      <c r="Q660" s="26">
        <v>33543</v>
      </c>
      <c r="R660" s="26">
        <v>33909</v>
      </c>
      <c r="S660" s="26" t="s">
        <v>90</v>
      </c>
      <c r="T660" s="28" t="s">
        <v>2731</v>
      </c>
      <c r="U660" s="28" t="s">
        <v>2731</v>
      </c>
      <c r="V660" s="26">
        <v>44061</v>
      </c>
      <c r="W660" s="28" t="s">
        <v>219</v>
      </c>
      <c r="X660" s="28" t="s">
        <v>195</v>
      </c>
      <c r="Y660" s="26" t="s">
        <v>78</v>
      </c>
      <c r="Z660" s="29">
        <v>6</v>
      </c>
      <c r="AA660" s="29">
        <v>3</v>
      </c>
      <c r="AB660" s="26">
        <v>44424</v>
      </c>
      <c r="AC660" s="30">
        <v>5900000</v>
      </c>
      <c r="AD660" s="30">
        <v>655556</v>
      </c>
      <c r="AE660" s="30">
        <v>298394.44444444403</v>
      </c>
      <c r="AF660" s="30">
        <v>152000</v>
      </c>
      <c r="AG660" s="30">
        <f t="shared" si="201"/>
        <v>450394.44444444403</v>
      </c>
      <c r="AH660" s="30">
        <v>0</v>
      </c>
      <c r="AI660" s="30">
        <f t="shared" si="202"/>
        <v>7005950.444444444</v>
      </c>
      <c r="AJ660" s="30">
        <f t="shared" si="203"/>
        <v>2950000</v>
      </c>
      <c r="AK660" s="30">
        <f t="shared" si="204"/>
        <v>0</v>
      </c>
      <c r="AL660" s="30">
        <f t="shared" si="205"/>
        <v>0</v>
      </c>
      <c r="AM660" s="30">
        <f t="shared" si="206"/>
        <v>0</v>
      </c>
      <c r="AN660" s="30">
        <f t="shared" si="207"/>
        <v>0</v>
      </c>
      <c r="AO660" s="30">
        <f t="shared" si="208"/>
        <v>0</v>
      </c>
      <c r="AP660" s="30">
        <f t="shared" si="209"/>
        <v>2950000</v>
      </c>
      <c r="AQ660" s="30">
        <f t="shared" si="210"/>
        <v>1422100</v>
      </c>
      <c r="AR660" s="26" t="s">
        <v>79</v>
      </c>
      <c r="AS660" s="26" t="s">
        <v>114</v>
      </c>
      <c r="AT660" s="24" t="s">
        <v>172</v>
      </c>
      <c r="AU660" s="26">
        <v>44433</v>
      </c>
      <c r="AV660" s="26" t="s">
        <v>196</v>
      </c>
      <c r="AW660" s="26" t="s">
        <v>80</v>
      </c>
      <c r="AX660" s="26" t="s">
        <v>82</v>
      </c>
      <c r="AY660" s="26" t="s">
        <v>82</v>
      </c>
      <c r="AZ660" s="26" t="s">
        <v>125</v>
      </c>
      <c r="BA660" s="26" t="s">
        <v>84</v>
      </c>
      <c r="BB660" s="26" t="s">
        <v>85</v>
      </c>
      <c r="BC660" s="26" t="str">
        <f t="shared" si="211"/>
        <v>C</v>
      </c>
      <c r="BD660" s="26" t="str">
        <f t="shared" ca="1" si="212"/>
        <v>55 Th,11 Bln,12 Hr</v>
      </c>
      <c r="BE660" s="29">
        <f t="shared" ca="1" si="213"/>
        <v>55</v>
      </c>
      <c r="BF660" s="29">
        <f t="shared" ca="1" si="214"/>
        <v>11</v>
      </c>
      <c r="BG660" s="29">
        <f t="shared" ca="1" si="215"/>
        <v>12</v>
      </c>
      <c r="BH660" s="26" t="str">
        <f t="shared" ca="1" si="216"/>
        <v>31 Th,0 Bln,23 Hr</v>
      </c>
      <c r="BI660" s="24">
        <f t="shared" ca="1" si="217"/>
        <v>31</v>
      </c>
      <c r="BJ660" s="24">
        <f t="shared" ca="1" si="218"/>
        <v>0</v>
      </c>
      <c r="BK660" s="26" t="str">
        <f t="shared" ca="1" si="219"/>
        <v>30 Th,0 Bln,23 Hr</v>
      </c>
      <c r="BL660" s="4" t="str">
        <f>VLOOKUP(C660,[1]dbase!$C$3:$AW$827,38,FALSE)</f>
        <v>H</v>
      </c>
    </row>
    <row r="661" spans="1:64" x14ac:dyDescent="0.25">
      <c r="A661" s="24">
        <f t="shared" si="200"/>
        <v>658</v>
      </c>
      <c r="B661" s="31" t="s">
        <v>2732</v>
      </c>
      <c r="C661" s="24">
        <v>925776</v>
      </c>
      <c r="D661" s="24" t="s">
        <v>166</v>
      </c>
      <c r="E661" s="26">
        <v>33875</v>
      </c>
      <c r="F661" s="24" t="s">
        <v>167</v>
      </c>
      <c r="G661" s="24" t="s">
        <v>66</v>
      </c>
      <c r="H661" s="24" t="s">
        <v>67</v>
      </c>
      <c r="I661" s="24"/>
      <c r="J661" s="27" t="s">
        <v>2733</v>
      </c>
      <c r="K661" s="24"/>
      <c r="L661" s="24" t="s">
        <v>2734</v>
      </c>
      <c r="M661" s="24" t="s">
        <v>346</v>
      </c>
      <c r="N661" s="24" t="s">
        <v>2735</v>
      </c>
      <c r="O661" s="24" t="s">
        <v>2736</v>
      </c>
      <c r="P661" s="24">
        <v>2015</v>
      </c>
      <c r="Q661" s="26">
        <v>43088</v>
      </c>
      <c r="R661" s="26">
        <v>43313</v>
      </c>
      <c r="S661" s="26" t="s">
        <v>90</v>
      </c>
      <c r="T661" s="28" t="s">
        <v>2098</v>
      </c>
      <c r="U661" s="28" t="s">
        <v>2098</v>
      </c>
      <c r="V661" s="26">
        <v>44104</v>
      </c>
      <c r="W661" s="28" t="s">
        <v>2099</v>
      </c>
      <c r="X661" s="28" t="s">
        <v>510</v>
      </c>
      <c r="Y661" s="26" t="s">
        <v>103</v>
      </c>
      <c r="Z661" s="29">
        <v>5</v>
      </c>
      <c r="AA661" s="29">
        <v>4</v>
      </c>
      <c r="AB661" s="26">
        <v>44424</v>
      </c>
      <c r="AC661" s="30">
        <v>6900000</v>
      </c>
      <c r="AD661" s="30">
        <v>766667</v>
      </c>
      <c r="AE661" s="30">
        <v>442183.33333333302</v>
      </c>
      <c r="AF661" s="30">
        <v>653200</v>
      </c>
      <c r="AG661" s="30">
        <f t="shared" si="201"/>
        <v>1095383.333333333</v>
      </c>
      <c r="AH661" s="30">
        <v>0</v>
      </c>
      <c r="AI661" s="30">
        <f t="shared" si="202"/>
        <v>8762050.3333333321</v>
      </c>
      <c r="AJ661" s="30">
        <f t="shared" si="203"/>
        <v>5175000</v>
      </c>
      <c r="AK661" s="30">
        <f t="shared" si="204"/>
        <v>575000.25</v>
      </c>
      <c r="AL661" s="30">
        <f t="shared" si="205"/>
        <v>442183.33333333302</v>
      </c>
      <c r="AM661" s="30">
        <f t="shared" si="206"/>
        <v>653200</v>
      </c>
      <c r="AN661" s="30">
        <f t="shared" si="207"/>
        <v>1095383.333333333</v>
      </c>
      <c r="AO661" s="30">
        <f t="shared" si="208"/>
        <v>0</v>
      </c>
      <c r="AP661" s="30">
        <f t="shared" si="209"/>
        <v>6845383.583333333</v>
      </c>
      <c r="AQ661" s="30">
        <f t="shared" si="210"/>
        <v>0</v>
      </c>
      <c r="AR661" s="26" t="s">
        <v>79</v>
      </c>
      <c r="AS661" s="26" t="s">
        <v>80</v>
      </c>
      <c r="AT661" s="26"/>
      <c r="AU661" s="26" t="s">
        <v>80</v>
      </c>
      <c r="AV661" s="26" t="s">
        <v>511</v>
      </c>
      <c r="AW661" s="26" t="s">
        <v>80</v>
      </c>
      <c r="AX661" s="26" t="s">
        <v>105</v>
      </c>
      <c r="AY661" s="26" t="s">
        <v>105</v>
      </c>
      <c r="AZ661" s="26" t="s">
        <v>80</v>
      </c>
      <c r="BA661" s="26" t="s">
        <v>84</v>
      </c>
      <c r="BB661" s="26" t="s">
        <v>106</v>
      </c>
      <c r="BC661" s="26" t="str">
        <f t="shared" si="211"/>
        <v>G</v>
      </c>
      <c r="BD661" s="26" t="str">
        <f t="shared" ca="1" si="212"/>
        <v>30 Th,1 Bln,27 Hr</v>
      </c>
      <c r="BE661" s="29">
        <f t="shared" ca="1" si="213"/>
        <v>30</v>
      </c>
      <c r="BF661" s="29">
        <f t="shared" ca="1" si="214"/>
        <v>1</v>
      </c>
      <c r="BG661" s="29">
        <f t="shared" ca="1" si="215"/>
        <v>27</v>
      </c>
      <c r="BH661" s="26" t="str">
        <f t="shared" ca="1" si="216"/>
        <v>4 Th,11 Bln,5 Hr</v>
      </c>
      <c r="BI661" s="24">
        <f t="shared" ca="1" si="217"/>
        <v>4</v>
      </c>
      <c r="BJ661" s="24">
        <f t="shared" ca="1" si="218"/>
        <v>11</v>
      </c>
      <c r="BK661" s="26" t="str">
        <f t="shared" ca="1" si="219"/>
        <v>4 Th,3 Bln,23 Hr</v>
      </c>
      <c r="BL661" s="4" t="str">
        <f>VLOOKUP(C661,[1]dbase!$C$3:$AW$827,38,FALSE)</f>
        <v>-</v>
      </c>
    </row>
    <row r="662" spans="1:64" x14ac:dyDescent="0.25">
      <c r="A662" s="24">
        <f t="shared" si="200"/>
        <v>659</v>
      </c>
      <c r="B662" s="31" t="s">
        <v>2737</v>
      </c>
      <c r="C662" s="24">
        <v>695966</v>
      </c>
      <c r="D662" s="24" t="s">
        <v>2738</v>
      </c>
      <c r="E662" s="26">
        <v>25461</v>
      </c>
      <c r="F662" s="24" t="s">
        <v>65</v>
      </c>
      <c r="G662" s="24" t="s">
        <v>66</v>
      </c>
      <c r="H662" s="24" t="s">
        <v>133</v>
      </c>
      <c r="I662" s="24" t="s">
        <v>2739</v>
      </c>
      <c r="J662" s="27" t="s">
        <v>2740</v>
      </c>
      <c r="K662" s="24"/>
      <c r="L662" s="24"/>
      <c r="M662" s="24" t="s">
        <v>109</v>
      </c>
      <c r="N662" s="24" t="s">
        <v>80</v>
      </c>
      <c r="O662" s="24"/>
      <c r="P662" s="24" t="s">
        <v>80</v>
      </c>
      <c r="Q662" s="26">
        <v>43374</v>
      </c>
      <c r="R662" s="26">
        <v>43374</v>
      </c>
      <c r="S662" s="26" t="s">
        <v>90</v>
      </c>
      <c r="T662" s="28" t="s">
        <v>289</v>
      </c>
      <c r="U662" s="28" t="s">
        <v>289</v>
      </c>
      <c r="V662" s="26">
        <v>44105</v>
      </c>
      <c r="W662" s="28" t="s">
        <v>139</v>
      </c>
      <c r="X662" s="28" t="s">
        <v>140</v>
      </c>
      <c r="Y662" s="26" t="s">
        <v>78</v>
      </c>
      <c r="Z662" s="29">
        <v>6</v>
      </c>
      <c r="AA662" s="29">
        <v>1</v>
      </c>
      <c r="AB662" s="26">
        <v>44424</v>
      </c>
      <c r="AC662" s="30">
        <v>4500000</v>
      </c>
      <c r="AD662" s="30">
        <v>500000</v>
      </c>
      <c r="AE662" s="30">
        <v>0</v>
      </c>
      <c r="AF662" s="30">
        <v>-31100</v>
      </c>
      <c r="AG662" s="30">
        <f t="shared" si="201"/>
        <v>-31100</v>
      </c>
      <c r="AH662" s="30">
        <v>0</v>
      </c>
      <c r="AI662" s="30">
        <f t="shared" si="202"/>
        <v>4968900</v>
      </c>
      <c r="AJ662" s="30">
        <f t="shared" si="203"/>
        <v>2250000</v>
      </c>
      <c r="AK662" s="30">
        <f t="shared" si="204"/>
        <v>0</v>
      </c>
      <c r="AL662" s="30">
        <f t="shared" si="205"/>
        <v>0</v>
      </c>
      <c r="AM662" s="30">
        <f t="shared" si="206"/>
        <v>0</v>
      </c>
      <c r="AN662" s="30">
        <f t="shared" si="207"/>
        <v>0</v>
      </c>
      <c r="AO662" s="30">
        <f t="shared" si="208"/>
        <v>0</v>
      </c>
      <c r="AP662" s="30">
        <f t="shared" si="209"/>
        <v>2250000</v>
      </c>
      <c r="AQ662" s="30">
        <f t="shared" si="210"/>
        <v>2122100</v>
      </c>
      <c r="AR662" s="26" t="s">
        <v>79</v>
      </c>
      <c r="AS662" s="26" t="s">
        <v>114</v>
      </c>
      <c r="AT662" s="26"/>
      <c r="AU662" s="26">
        <v>44516</v>
      </c>
      <c r="AV662" s="26" t="s">
        <v>141</v>
      </c>
      <c r="AW662" s="26" t="s">
        <v>80</v>
      </c>
      <c r="AX662" s="26" t="s">
        <v>82</v>
      </c>
      <c r="AY662" s="26" t="s">
        <v>82</v>
      </c>
      <c r="AZ662" s="26" t="s">
        <v>80</v>
      </c>
      <c r="BA662" s="26" t="s">
        <v>84</v>
      </c>
      <c r="BB662" s="26" t="s">
        <v>85</v>
      </c>
      <c r="BC662" s="26" t="str">
        <f t="shared" si="211"/>
        <v>C</v>
      </c>
      <c r="BD662" s="26" t="str">
        <f t="shared" ca="1" si="212"/>
        <v>53 Th,2 Bln,9 Hr</v>
      </c>
      <c r="BE662" s="29">
        <f t="shared" ca="1" si="213"/>
        <v>53</v>
      </c>
      <c r="BF662" s="29">
        <f t="shared" ca="1" si="214"/>
        <v>2</v>
      </c>
      <c r="BG662" s="29">
        <f t="shared" ca="1" si="215"/>
        <v>9</v>
      </c>
      <c r="BH662" s="26" t="str">
        <f t="shared" ca="1" si="216"/>
        <v>4 Th,1 Bln,23 Hr</v>
      </c>
      <c r="BI662" s="24">
        <f t="shared" ca="1" si="217"/>
        <v>4</v>
      </c>
      <c r="BJ662" s="24">
        <f t="shared" ca="1" si="218"/>
        <v>1</v>
      </c>
      <c r="BK662" s="26" t="str">
        <f t="shared" ca="1" si="219"/>
        <v>4 Th,1 Bln,23 Hr</v>
      </c>
      <c r="BL662" s="4" t="str">
        <f>VLOOKUP(C662,[1]dbase!$C$3:$AW$827,38,FALSE)</f>
        <v>H</v>
      </c>
    </row>
    <row r="663" spans="1:64" x14ac:dyDescent="0.25">
      <c r="A663" s="24">
        <f t="shared" si="200"/>
        <v>660</v>
      </c>
      <c r="B663" s="31" t="s">
        <v>2741</v>
      </c>
      <c r="C663" s="24">
        <v>925845</v>
      </c>
      <c r="D663" s="24" t="s">
        <v>166</v>
      </c>
      <c r="E663" s="26">
        <v>33862</v>
      </c>
      <c r="F663" s="24" t="s">
        <v>65</v>
      </c>
      <c r="G663" s="24" t="s">
        <v>66</v>
      </c>
      <c r="H663" s="24" t="s">
        <v>150</v>
      </c>
      <c r="I663" s="24" t="s">
        <v>2742</v>
      </c>
      <c r="J663" s="27" t="s">
        <v>2743</v>
      </c>
      <c r="K663" s="24"/>
      <c r="L663" s="24"/>
      <c r="M663" s="24" t="s">
        <v>70</v>
      </c>
      <c r="N663" s="24" t="s">
        <v>254</v>
      </c>
      <c r="O663" s="24" t="s">
        <v>235</v>
      </c>
      <c r="P663" s="24">
        <v>2015</v>
      </c>
      <c r="Q663" s="26">
        <v>43313</v>
      </c>
      <c r="R663" s="26">
        <v>43525</v>
      </c>
      <c r="S663" s="26" t="s">
        <v>90</v>
      </c>
      <c r="T663" s="28" t="s">
        <v>2744</v>
      </c>
      <c r="U663" s="28" t="s">
        <v>2744</v>
      </c>
      <c r="V663" s="26">
        <v>44621</v>
      </c>
      <c r="W663" s="28" t="s">
        <v>92</v>
      </c>
      <c r="X663" s="28" t="s">
        <v>155</v>
      </c>
      <c r="Y663" s="26" t="s">
        <v>78</v>
      </c>
      <c r="Z663" s="29">
        <v>5</v>
      </c>
      <c r="AA663" s="29">
        <v>4</v>
      </c>
      <c r="AB663" s="26">
        <v>44424</v>
      </c>
      <c r="AC663" s="30">
        <v>6900000</v>
      </c>
      <c r="AD663" s="30">
        <v>766667</v>
      </c>
      <c r="AE663" s="30">
        <v>169183.33333333302</v>
      </c>
      <c r="AF663" s="30">
        <v>653200</v>
      </c>
      <c r="AG663" s="30">
        <f t="shared" si="201"/>
        <v>822383.33333333302</v>
      </c>
      <c r="AH663" s="30">
        <v>0</v>
      </c>
      <c r="AI663" s="30">
        <f t="shared" si="202"/>
        <v>8489050.3333333321</v>
      </c>
      <c r="AJ663" s="30">
        <f t="shared" si="203"/>
        <v>3450000</v>
      </c>
      <c r="AK663" s="30">
        <f t="shared" si="204"/>
        <v>0</v>
      </c>
      <c r="AL663" s="30">
        <f t="shared" si="205"/>
        <v>0</v>
      </c>
      <c r="AM663" s="30">
        <f t="shared" si="206"/>
        <v>0</v>
      </c>
      <c r="AN663" s="30">
        <f t="shared" si="207"/>
        <v>0</v>
      </c>
      <c r="AO663" s="30">
        <f t="shared" si="208"/>
        <v>0</v>
      </c>
      <c r="AP663" s="30">
        <f t="shared" si="209"/>
        <v>3450000</v>
      </c>
      <c r="AQ663" s="30">
        <f t="shared" si="210"/>
        <v>922100</v>
      </c>
      <c r="AR663" s="26" t="s">
        <v>79</v>
      </c>
      <c r="AS663" s="32" t="s">
        <v>114</v>
      </c>
      <c r="AT663" s="32" t="s">
        <v>156</v>
      </c>
      <c r="AU663" s="32">
        <v>44743</v>
      </c>
      <c r="AV663" s="26" t="s">
        <v>157</v>
      </c>
      <c r="AW663" s="26" t="s">
        <v>95</v>
      </c>
      <c r="AX663" s="26" t="s">
        <v>83</v>
      </c>
      <c r="AY663" s="26" t="s">
        <v>96</v>
      </c>
      <c r="AZ663" s="26" t="s">
        <v>80</v>
      </c>
      <c r="BA663" s="26" t="s">
        <v>84</v>
      </c>
      <c r="BB663" s="26" t="s">
        <v>85</v>
      </c>
      <c r="BC663" s="26" t="str">
        <f t="shared" si="211"/>
        <v>F</v>
      </c>
      <c r="BD663" s="26" t="str">
        <f t="shared" ca="1" si="212"/>
        <v>30 Th,2 Bln,9 Hr</v>
      </c>
      <c r="BE663" s="29">
        <f t="shared" ca="1" si="213"/>
        <v>30</v>
      </c>
      <c r="BF663" s="29">
        <f t="shared" ca="1" si="214"/>
        <v>2</v>
      </c>
      <c r="BG663" s="29">
        <f t="shared" ca="1" si="215"/>
        <v>9</v>
      </c>
      <c r="BH663" s="26" t="str">
        <f t="shared" ca="1" si="216"/>
        <v>4 Th,3 Bln,23 Hr</v>
      </c>
      <c r="BI663" s="24">
        <f t="shared" ca="1" si="217"/>
        <v>4</v>
      </c>
      <c r="BJ663" s="24">
        <f t="shared" ca="1" si="218"/>
        <v>3</v>
      </c>
      <c r="BK663" s="26" t="str">
        <f t="shared" ca="1" si="219"/>
        <v>3 Th,8 Bln,23 Hr</v>
      </c>
      <c r="BL663" s="4" t="str">
        <f>VLOOKUP(C663,[1]dbase!$C$3:$AW$827,38,FALSE)</f>
        <v>H</v>
      </c>
    </row>
    <row r="664" spans="1:64" x14ac:dyDescent="0.25">
      <c r="A664" s="24">
        <f t="shared" si="200"/>
        <v>661</v>
      </c>
      <c r="B664" s="31" t="s">
        <v>2745</v>
      </c>
      <c r="C664" s="24">
        <v>805738</v>
      </c>
      <c r="D664" s="24" t="s">
        <v>166</v>
      </c>
      <c r="E664" s="26">
        <v>29315</v>
      </c>
      <c r="F664" s="24" t="s">
        <v>65</v>
      </c>
      <c r="G664" s="24" t="s">
        <v>66</v>
      </c>
      <c r="H664" s="24" t="s">
        <v>88</v>
      </c>
      <c r="I664" s="24" t="s">
        <v>2746</v>
      </c>
      <c r="J664" s="27"/>
      <c r="K664" s="24"/>
      <c r="L664" s="24" t="s">
        <v>2747</v>
      </c>
      <c r="M664" s="24" t="s">
        <v>99</v>
      </c>
      <c r="N664" s="24" t="s">
        <v>2748</v>
      </c>
      <c r="O664" s="24"/>
      <c r="P664" s="24">
        <v>1998</v>
      </c>
      <c r="Q664" s="26">
        <v>42932</v>
      </c>
      <c r="R664" s="26">
        <v>43055</v>
      </c>
      <c r="S664" s="26" t="s">
        <v>90</v>
      </c>
      <c r="T664" s="28" t="s">
        <v>1434</v>
      </c>
      <c r="U664" s="28" t="s">
        <v>1434</v>
      </c>
      <c r="V664" s="26">
        <v>44608</v>
      </c>
      <c r="W664" s="28" t="s">
        <v>237</v>
      </c>
      <c r="X664" s="28" t="s">
        <v>113</v>
      </c>
      <c r="Y664" s="26" t="s">
        <v>103</v>
      </c>
      <c r="Z664" s="29">
        <v>6</v>
      </c>
      <c r="AA664" s="29">
        <v>1</v>
      </c>
      <c r="AB664" s="26">
        <v>44424</v>
      </c>
      <c r="AC664" s="30">
        <v>4500000</v>
      </c>
      <c r="AD664" s="30">
        <v>500000</v>
      </c>
      <c r="AE664" s="30">
        <v>495100</v>
      </c>
      <c r="AF664" s="30">
        <v>152000</v>
      </c>
      <c r="AG664" s="30">
        <f t="shared" si="201"/>
        <v>647100</v>
      </c>
      <c r="AH664" s="30">
        <v>0</v>
      </c>
      <c r="AI664" s="30">
        <f t="shared" si="202"/>
        <v>5647100</v>
      </c>
      <c r="AJ664" s="30">
        <f t="shared" si="203"/>
        <v>3375000</v>
      </c>
      <c r="AK664" s="30">
        <f t="shared" si="204"/>
        <v>375000</v>
      </c>
      <c r="AL664" s="30">
        <f t="shared" si="205"/>
        <v>495100</v>
      </c>
      <c r="AM664" s="30">
        <f t="shared" si="206"/>
        <v>152000</v>
      </c>
      <c r="AN664" s="30">
        <f t="shared" si="207"/>
        <v>647100</v>
      </c>
      <c r="AO664" s="30">
        <f t="shared" si="208"/>
        <v>0</v>
      </c>
      <c r="AP664" s="30">
        <f t="shared" si="209"/>
        <v>4397100</v>
      </c>
      <c r="AQ664" s="30">
        <f t="shared" si="210"/>
        <v>0</v>
      </c>
      <c r="AR664" s="26" t="s">
        <v>79</v>
      </c>
      <c r="AS664" s="26" t="s">
        <v>80</v>
      </c>
      <c r="AT664" s="26"/>
      <c r="AU664" s="26" t="s">
        <v>80</v>
      </c>
      <c r="AV664" s="26" t="s">
        <v>116</v>
      </c>
      <c r="AW664" s="26" t="s">
        <v>210</v>
      </c>
      <c r="AX664" s="26" t="s">
        <v>83</v>
      </c>
      <c r="AY664" s="26" t="s">
        <v>83</v>
      </c>
      <c r="AZ664" s="26" t="s">
        <v>80</v>
      </c>
      <c r="BA664" s="26" t="s">
        <v>84</v>
      </c>
      <c r="BB664" s="26" t="s">
        <v>106</v>
      </c>
      <c r="BC664" s="26" t="str">
        <f t="shared" si="211"/>
        <v>C</v>
      </c>
      <c r="BD664" s="26" t="str">
        <f t="shared" ca="1" si="212"/>
        <v>42 Th,7 Bln,20 Hr</v>
      </c>
      <c r="BE664" s="29">
        <f t="shared" ca="1" si="213"/>
        <v>42</v>
      </c>
      <c r="BF664" s="29">
        <f t="shared" ca="1" si="214"/>
        <v>7</v>
      </c>
      <c r="BG664" s="29">
        <f t="shared" ca="1" si="215"/>
        <v>20</v>
      </c>
      <c r="BH664" s="26" t="str">
        <f t="shared" ca="1" si="216"/>
        <v>5 Th,4 Bln,8 Hr</v>
      </c>
      <c r="BI664" s="24">
        <f t="shared" ca="1" si="217"/>
        <v>5</v>
      </c>
      <c r="BJ664" s="24">
        <f t="shared" ca="1" si="218"/>
        <v>4</v>
      </c>
      <c r="BK664" s="26" t="str">
        <f t="shared" ca="1" si="219"/>
        <v>5 Th,0 Bln,8 Hr</v>
      </c>
      <c r="BL664" s="4" t="str">
        <f>VLOOKUP(C664,[1]dbase!$C$3:$AW$827,38,FALSE)</f>
        <v>-</v>
      </c>
    </row>
    <row r="665" spans="1:64" x14ac:dyDescent="0.25">
      <c r="A665" s="24">
        <f t="shared" si="200"/>
        <v>662</v>
      </c>
      <c r="B665" s="31" t="s">
        <v>2749</v>
      </c>
      <c r="C665" s="24">
        <v>685128</v>
      </c>
      <c r="D665" s="24" t="s">
        <v>377</v>
      </c>
      <c r="E665" s="26">
        <v>24981</v>
      </c>
      <c r="F665" s="24" t="s">
        <v>65</v>
      </c>
      <c r="G665" s="24" t="s">
        <v>66</v>
      </c>
      <c r="H665" s="24" t="s">
        <v>133</v>
      </c>
      <c r="I665" s="24" t="s">
        <v>2750</v>
      </c>
      <c r="J665" s="27"/>
      <c r="K665" s="24"/>
      <c r="L665" s="24"/>
      <c r="M665" s="24" t="s">
        <v>109</v>
      </c>
      <c r="N665" s="24" t="s">
        <v>2751</v>
      </c>
      <c r="O665" s="24"/>
      <c r="P665" s="24">
        <v>1988</v>
      </c>
      <c r="Q665" s="26">
        <v>33512</v>
      </c>
      <c r="R665" s="26">
        <v>33649</v>
      </c>
      <c r="S665" s="26" t="s">
        <v>90</v>
      </c>
      <c r="T665" s="28" t="s">
        <v>2752</v>
      </c>
      <c r="U665" s="28" t="s">
        <v>2752</v>
      </c>
      <c r="V665" s="26">
        <v>44571</v>
      </c>
      <c r="W665" s="28" t="s">
        <v>122</v>
      </c>
      <c r="X665" s="28" t="s">
        <v>195</v>
      </c>
      <c r="Y665" s="26" t="s">
        <v>78</v>
      </c>
      <c r="Z665" s="29">
        <v>6</v>
      </c>
      <c r="AA665" s="29">
        <v>4</v>
      </c>
      <c r="AB665" s="26">
        <v>44424</v>
      </c>
      <c r="AC665" s="30">
        <v>6900000</v>
      </c>
      <c r="AD665" s="30">
        <v>766667</v>
      </c>
      <c r="AE665" s="30">
        <v>594883</v>
      </c>
      <c r="AF665" s="30">
        <v>-377770</v>
      </c>
      <c r="AG665" s="30">
        <f t="shared" si="201"/>
        <v>217113</v>
      </c>
      <c r="AH665" s="30">
        <v>0</v>
      </c>
      <c r="AI665" s="30">
        <f t="shared" si="202"/>
        <v>7883780</v>
      </c>
      <c r="AJ665" s="30">
        <f t="shared" si="203"/>
        <v>3450000</v>
      </c>
      <c r="AK665" s="30">
        <f t="shared" si="204"/>
        <v>0</v>
      </c>
      <c r="AL665" s="30">
        <f t="shared" si="205"/>
        <v>0</v>
      </c>
      <c r="AM665" s="30">
        <f t="shared" si="206"/>
        <v>0</v>
      </c>
      <c r="AN665" s="30">
        <f t="shared" si="207"/>
        <v>0</v>
      </c>
      <c r="AO665" s="30">
        <f t="shared" si="208"/>
        <v>0</v>
      </c>
      <c r="AP665" s="30">
        <f t="shared" si="209"/>
        <v>3450000</v>
      </c>
      <c r="AQ665" s="30">
        <f t="shared" si="210"/>
        <v>922100</v>
      </c>
      <c r="AR665" s="26" t="s">
        <v>79</v>
      </c>
      <c r="AS665" s="26" t="s">
        <v>114</v>
      </c>
      <c r="AT665" s="24" t="s">
        <v>172</v>
      </c>
      <c r="AU665" s="26">
        <v>44433</v>
      </c>
      <c r="AV665" s="26" t="s">
        <v>196</v>
      </c>
      <c r="AW665" s="26" t="s">
        <v>80</v>
      </c>
      <c r="AX665" s="26" t="s">
        <v>83</v>
      </c>
      <c r="AY665" s="26" t="s">
        <v>82</v>
      </c>
      <c r="AZ665" s="26" t="s">
        <v>125</v>
      </c>
      <c r="BA665" s="26" t="s">
        <v>84</v>
      </c>
      <c r="BB665" s="26" t="s">
        <v>85</v>
      </c>
      <c r="BC665" s="26" t="str">
        <f t="shared" si="211"/>
        <v>C</v>
      </c>
      <c r="BD665" s="26" t="str">
        <f t="shared" ca="1" si="212"/>
        <v>54 Th,6 Bln,1 Hr</v>
      </c>
      <c r="BE665" s="29">
        <f t="shared" ca="1" si="213"/>
        <v>54</v>
      </c>
      <c r="BF665" s="29">
        <f t="shared" ca="1" si="214"/>
        <v>6</v>
      </c>
      <c r="BG665" s="29">
        <f t="shared" ca="1" si="215"/>
        <v>1</v>
      </c>
      <c r="BH665" s="26" t="str">
        <f t="shared" ca="1" si="216"/>
        <v>31 Th,1 Bln,23 Hr</v>
      </c>
      <c r="BI665" s="24">
        <f t="shared" ca="1" si="217"/>
        <v>31</v>
      </c>
      <c r="BJ665" s="24">
        <f t="shared" ca="1" si="218"/>
        <v>1</v>
      </c>
      <c r="BK665" s="26" t="str">
        <f t="shared" ca="1" si="219"/>
        <v>30 Th,9 Bln,9 Hr</v>
      </c>
      <c r="BL665" s="4" t="str">
        <f>VLOOKUP(C665,[1]dbase!$C$3:$AW$827,38,FALSE)</f>
        <v>H</v>
      </c>
    </row>
    <row r="666" spans="1:64" x14ac:dyDescent="0.25">
      <c r="A666" s="24">
        <f t="shared" si="200"/>
        <v>663</v>
      </c>
      <c r="B666" s="31" t="s">
        <v>2753</v>
      </c>
      <c r="C666" s="24">
        <v>664906</v>
      </c>
      <c r="D666" s="24" t="s">
        <v>127</v>
      </c>
      <c r="E666" s="26">
        <v>24220</v>
      </c>
      <c r="F666" s="24" t="s">
        <v>65</v>
      </c>
      <c r="G666" s="24" t="s">
        <v>66</v>
      </c>
      <c r="H666" s="24" t="s">
        <v>67</v>
      </c>
      <c r="I666" s="24" t="s">
        <v>2754</v>
      </c>
      <c r="J666" s="27"/>
      <c r="K666" s="24"/>
      <c r="L666" s="24"/>
      <c r="M666" s="24" t="s">
        <v>99</v>
      </c>
      <c r="N666" s="24" t="s">
        <v>765</v>
      </c>
      <c r="O666" s="24"/>
      <c r="P666" s="24">
        <v>1987</v>
      </c>
      <c r="Q666" s="26">
        <v>32721</v>
      </c>
      <c r="R666" s="26">
        <v>33604</v>
      </c>
      <c r="S666" s="26" t="s">
        <v>90</v>
      </c>
      <c r="T666" s="28" t="s">
        <v>2755</v>
      </c>
      <c r="U666" s="28" t="s">
        <v>2755</v>
      </c>
      <c r="V666" s="26" t="s">
        <v>80</v>
      </c>
      <c r="W666" s="28" t="s">
        <v>1409</v>
      </c>
      <c r="X666" s="28" t="s">
        <v>113</v>
      </c>
      <c r="Y666" s="26" t="s">
        <v>78</v>
      </c>
      <c r="Z666" s="29">
        <v>6</v>
      </c>
      <c r="AA666" s="29">
        <v>2</v>
      </c>
      <c r="AB666" s="26">
        <v>44424</v>
      </c>
      <c r="AC666" s="30">
        <v>4900000</v>
      </c>
      <c r="AD666" s="30">
        <v>544444</v>
      </c>
      <c r="AE666" s="30">
        <v>866655.55555555597</v>
      </c>
      <c r="AF666" s="30">
        <v>152000</v>
      </c>
      <c r="AG666" s="30">
        <f t="shared" si="201"/>
        <v>1018655.555555556</v>
      </c>
      <c r="AH666" s="30">
        <v>0</v>
      </c>
      <c r="AI666" s="30">
        <f t="shared" si="202"/>
        <v>6463099.555555556</v>
      </c>
      <c r="AJ666" s="30">
        <f t="shared" si="203"/>
        <v>2450000</v>
      </c>
      <c r="AK666" s="30">
        <f t="shared" si="204"/>
        <v>0</v>
      </c>
      <c r="AL666" s="30">
        <f t="shared" si="205"/>
        <v>0</v>
      </c>
      <c r="AM666" s="30">
        <f t="shared" si="206"/>
        <v>0</v>
      </c>
      <c r="AN666" s="30">
        <f t="shared" si="207"/>
        <v>0</v>
      </c>
      <c r="AO666" s="30">
        <f t="shared" si="208"/>
        <v>0</v>
      </c>
      <c r="AP666" s="30">
        <f t="shared" si="209"/>
        <v>2450000</v>
      </c>
      <c r="AQ666" s="30">
        <f t="shared" si="210"/>
        <v>1922100</v>
      </c>
      <c r="AR666" s="26" t="s">
        <v>208</v>
      </c>
      <c r="AS666" s="26" t="s">
        <v>114</v>
      </c>
      <c r="AT666" s="24" t="s">
        <v>172</v>
      </c>
      <c r="AU666" s="26">
        <v>44433</v>
      </c>
      <c r="AV666" s="26" t="s">
        <v>116</v>
      </c>
      <c r="AW666" s="26" t="s">
        <v>210</v>
      </c>
      <c r="AX666" s="26" t="s">
        <v>83</v>
      </c>
      <c r="AY666" s="26" t="s">
        <v>83</v>
      </c>
      <c r="AZ666" s="26" t="s">
        <v>80</v>
      </c>
      <c r="BA666" s="26" t="s">
        <v>84</v>
      </c>
      <c r="BB666" s="26" t="s">
        <v>106</v>
      </c>
      <c r="BC666" s="26" t="str">
        <f t="shared" si="211"/>
        <v>C</v>
      </c>
      <c r="BD666" s="26" t="str">
        <f t="shared" ca="1" si="212"/>
        <v>56 Th,7 Bln,1 Hr</v>
      </c>
      <c r="BE666" s="29">
        <f t="shared" ca="1" si="213"/>
        <v>56</v>
      </c>
      <c r="BF666" s="29">
        <f t="shared" ca="1" si="214"/>
        <v>7</v>
      </c>
      <c r="BG666" s="29">
        <f t="shared" ca="1" si="215"/>
        <v>1</v>
      </c>
      <c r="BH666" s="26" t="str">
        <f t="shared" ca="1" si="216"/>
        <v>33 Th,3 Bln,23 Hr</v>
      </c>
      <c r="BI666" s="24">
        <f t="shared" ca="1" si="217"/>
        <v>33</v>
      </c>
      <c r="BJ666" s="24">
        <f t="shared" ca="1" si="218"/>
        <v>3</v>
      </c>
      <c r="BK666" s="26" t="str">
        <f t="shared" ca="1" si="219"/>
        <v>30 Th,10 Bln,23 Hr</v>
      </c>
      <c r="BL666" s="4" t="str">
        <f>VLOOKUP(C666,[1]dbase!$C$3:$AW$827,38,FALSE)</f>
        <v>H</v>
      </c>
    </row>
    <row r="667" spans="1:64" x14ac:dyDescent="0.25">
      <c r="A667" s="24">
        <f t="shared" si="200"/>
        <v>664</v>
      </c>
      <c r="B667" s="31" t="s">
        <v>2756</v>
      </c>
      <c r="C667" s="24">
        <v>905953</v>
      </c>
      <c r="D667" s="24" t="s">
        <v>174</v>
      </c>
      <c r="E667" s="26">
        <v>32898</v>
      </c>
      <c r="F667" s="24" t="s">
        <v>65</v>
      </c>
      <c r="G667" s="24" t="s">
        <v>66</v>
      </c>
      <c r="H667" s="24" t="s">
        <v>88</v>
      </c>
      <c r="I667" s="24" t="s">
        <v>2757</v>
      </c>
      <c r="J667" s="27" t="s">
        <v>2758</v>
      </c>
      <c r="K667" s="24"/>
      <c r="L667" s="24"/>
      <c r="M667" s="24" t="s">
        <v>109</v>
      </c>
      <c r="N667" s="24" t="s">
        <v>80</v>
      </c>
      <c r="O667" s="24"/>
      <c r="P667" s="24" t="s">
        <v>80</v>
      </c>
      <c r="Q667" s="26">
        <v>43374</v>
      </c>
      <c r="R667" s="26">
        <v>43374</v>
      </c>
      <c r="S667" s="26" t="s">
        <v>90</v>
      </c>
      <c r="T667" s="28" t="s">
        <v>2009</v>
      </c>
      <c r="U667" s="28" t="s">
        <v>2009</v>
      </c>
      <c r="V667" s="26">
        <v>44105</v>
      </c>
      <c r="W667" s="28" t="s">
        <v>139</v>
      </c>
      <c r="X667" s="28" t="s">
        <v>140</v>
      </c>
      <c r="Y667" s="26" t="s">
        <v>78</v>
      </c>
      <c r="Z667" s="29">
        <v>6</v>
      </c>
      <c r="AA667" s="29">
        <v>1</v>
      </c>
      <c r="AB667" s="26">
        <v>44424</v>
      </c>
      <c r="AC667" s="30">
        <v>4500000</v>
      </c>
      <c r="AD667" s="30">
        <v>500000</v>
      </c>
      <c r="AE667" s="30">
        <v>0</v>
      </c>
      <c r="AF667" s="30">
        <v>69400</v>
      </c>
      <c r="AG667" s="30">
        <f t="shared" si="201"/>
        <v>69400</v>
      </c>
      <c r="AH667" s="30">
        <v>0</v>
      </c>
      <c r="AI667" s="30">
        <f t="shared" si="202"/>
        <v>5069400</v>
      </c>
      <c r="AJ667" s="30">
        <f t="shared" si="203"/>
        <v>3375000</v>
      </c>
      <c r="AK667" s="30">
        <f t="shared" si="204"/>
        <v>375000</v>
      </c>
      <c r="AL667" s="30">
        <f t="shared" si="205"/>
        <v>0</v>
      </c>
      <c r="AM667" s="30">
        <f t="shared" si="206"/>
        <v>69400</v>
      </c>
      <c r="AN667" s="30">
        <f t="shared" si="207"/>
        <v>69400</v>
      </c>
      <c r="AO667" s="30">
        <f t="shared" si="208"/>
        <v>0</v>
      </c>
      <c r="AP667" s="30">
        <f t="shared" si="209"/>
        <v>3819400</v>
      </c>
      <c r="AQ667" s="30">
        <f t="shared" si="210"/>
        <v>552700</v>
      </c>
      <c r="AR667" s="26" t="s">
        <v>79</v>
      </c>
      <c r="AS667" s="26" t="s">
        <v>80</v>
      </c>
      <c r="AT667" s="26"/>
      <c r="AU667" s="26" t="s">
        <v>80</v>
      </c>
      <c r="AV667" s="26" t="s">
        <v>141</v>
      </c>
      <c r="AW667" s="26" t="s">
        <v>80</v>
      </c>
      <c r="AX667" s="26" t="s">
        <v>82</v>
      </c>
      <c r="AY667" s="26" t="s">
        <v>82</v>
      </c>
      <c r="AZ667" s="26" t="s">
        <v>80</v>
      </c>
      <c r="BA667" s="26" t="s">
        <v>84</v>
      </c>
      <c r="BB667" s="26" t="s">
        <v>85</v>
      </c>
      <c r="BC667" s="26" t="str">
        <f t="shared" si="211"/>
        <v>C</v>
      </c>
      <c r="BD667" s="26" t="str">
        <f t="shared" ca="1" si="212"/>
        <v>32 Th,9 Bln,30 Hr</v>
      </c>
      <c r="BE667" s="29">
        <f t="shared" ca="1" si="213"/>
        <v>32</v>
      </c>
      <c r="BF667" s="29">
        <f t="shared" ca="1" si="214"/>
        <v>9</v>
      </c>
      <c r="BG667" s="29">
        <f t="shared" ca="1" si="215"/>
        <v>30</v>
      </c>
      <c r="BH667" s="26" t="str">
        <f t="shared" ca="1" si="216"/>
        <v>4 Th,1 Bln,23 Hr</v>
      </c>
      <c r="BI667" s="24">
        <f t="shared" ca="1" si="217"/>
        <v>4</v>
      </c>
      <c r="BJ667" s="24">
        <f t="shared" ca="1" si="218"/>
        <v>1</v>
      </c>
      <c r="BK667" s="26" t="str">
        <f t="shared" ca="1" si="219"/>
        <v>4 Th,1 Bln,23 Hr</v>
      </c>
      <c r="BL667" s="4" t="str">
        <f>VLOOKUP(C667,[1]dbase!$C$3:$AW$827,38,FALSE)</f>
        <v>-</v>
      </c>
    </row>
    <row r="668" spans="1:64" x14ac:dyDescent="0.25">
      <c r="A668" s="24">
        <f t="shared" si="200"/>
        <v>665</v>
      </c>
      <c r="B668" s="33" t="s">
        <v>2759</v>
      </c>
      <c r="C668" s="24">
        <v>685433</v>
      </c>
      <c r="D668" s="24" t="s">
        <v>500</v>
      </c>
      <c r="E668" s="26">
        <v>24982</v>
      </c>
      <c r="F668" s="24" t="s">
        <v>65</v>
      </c>
      <c r="G668" s="24" t="s">
        <v>66</v>
      </c>
      <c r="H668" s="24" t="s">
        <v>88</v>
      </c>
      <c r="I668" s="24" t="s">
        <v>2760</v>
      </c>
      <c r="J668" s="27" t="s">
        <v>2761</v>
      </c>
      <c r="K668" s="24"/>
      <c r="L668" s="24"/>
      <c r="M668" s="24" t="s">
        <v>70</v>
      </c>
      <c r="N668" s="24" t="s">
        <v>2762</v>
      </c>
      <c r="O668" s="24" t="s">
        <v>479</v>
      </c>
      <c r="P668" s="24">
        <v>1994</v>
      </c>
      <c r="Q668" s="26">
        <v>34624</v>
      </c>
      <c r="R668" s="26">
        <v>34989</v>
      </c>
      <c r="S668" s="26" t="s">
        <v>90</v>
      </c>
      <c r="T668" s="28" t="s">
        <v>2763</v>
      </c>
      <c r="U668" s="28" t="s">
        <v>2763</v>
      </c>
      <c r="V668" s="26">
        <v>44287</v>
      </c>
      <c r="W668" s="28" t="s">
        <v>311</v>
      </c>
      <c r="X668" s="28" t="s">
        <v>311</v>
      </c>
      <c r="Y668" s="26" t="s">
        <v>103</v>
      </c>
      <c r="Z668" s="29">
        <v>1</v>
      </c>
      <c r="AA668" s="29">
        <v>10</v>
      </c>
      <c r="AB668" s="26">
        <v>44424</v>
      </c>
      <c r="AC668" s="30">
        <v>13000000</v>
      </c>
      <c r="AD668" s="30">
        <v>1444444</v>
      </c>
      <c r="AE668" s="30">
        <v>1818680.555555556</v>
      </c>
      <c r="AF668" s="30">
        <v>-634450</v>
      </c>
      <c r="AG668" s="30">
        <f t="shared" si="201"/>
        <v>1184230.555555556</v>
      </c>
      <c r="AH668" s="30">
        <v>6615600</v>
      </c>
      <c r="AI668" s="30">
        <f t="shared" si="202"/>
        <v>22244274.555555556</v>
      </c>
      <c r="AJ668" s="30">
        <f t="shared" si="203"/>
        <v>9750000</v>
      </c>
      <c r="AK668" s="30">
        <f t="shared" si="204"/>
        <v>1083333</v>
      </c>
      <c r="AL668" s="30">
        <f t="shared" si="205"/>
        <v>1818680.555555556</v>
      </c>
      <c r="AM668" s="30">
        <f t="shared" si="206"/>
        <v>-634450</v>
      </c>
      <c r="AN668" s="30">
        <f t="shared" si="207"/>
        <v>1184230.555555556</v>
      </c>
      <c r="AO668" s="30">
        <f t="shared" si="208"/>
        <v>3307800</v>
      </c>
      <c r="AP668" s="30">
        <f t="shared" si="209"/>
        <v>15325363.555555556</v>
      </c>
      <c r="AQ668" s="30">
        <f t="shared" si="210"/>
        <v>0</v>
      </c>
      <c r="AR668" s="26" t="s">
        <v>79</v>
      </c>
      <c r="AS668" s="26" t="s">
        <v>80</v>
      </c>
      <c r="AT668" s="26"/>
      <c r="AU668" s="26" t="s">
        <v>80</v>
      </c>
      <c r="AV668" s="26" t="s">
        <v>312</v>
      </c>
      <c r="AW668" s="26" t="s">
        <v>80</v>
      </c>
      <c r="AX668" s="26" t="s">
        <v>83</v>
      </c>
      <c r="AY668" s="26" t="s">
        <v>83</v>
      </c>
      <c r="AZ668" s="26" t="s">
        <v>80</v>
      </c>
      <c r="BA668" s="26" t="s">
        <v>84</v>
      </c>
      <c r="BB668" s="26" t="s">
        <v>106</v>
      </c>
      <c r="BC668" s="26" t="str">
        <f t="shared" si="211"/>
        <v>F</v>
      </c>
      <c r="BD668" s="26" t="str">
        <f t="shared" ca="1" si="212"/>
        <v>54 Th,6 Bln,0 Hr</v>
      </c>
      <c r="BE668" s="29">
        <f t="shared" ca="1" si="213"/>
        <v>54</v>
      </c>
      <c r="BF668" s="29">
        <f t="shared" ca="1" si="214"/>
        <v>6</v>
      </c>
      <c r="BG668" s="29">
        <f t="shared" ca="1" si="215"/>
        <v>0</v>
      </c>
      <c r="BH668" s="26" t="str">
        <f t="shared" ca="1" si="216"/>
        <v>28 Th,1 Bln,7 Hr</v>
      </c>
      <c r="BI668" s="24">
        <f t="shared" ca="1" si="217"/>
        <v>28</v>
      </c>
      <c r="BJ668" s="24">
        <f t="shared" ca="1" si="218"/>
        <v>1</v>
      </c>
      <c r="BK668" s="26" t="str">
        <f t="shared" ca="1" si="219"/>
        <v>27 Th,1 Bln,7 Hr</v>
      </c>
      <c r="BL668" s="4" t="str">
        <f>VLOOKUP(C668,[1]dbase!$C$3:$AW$827,38,FALSE)</f>
        <v>-</v>
      </c>
    </row>
    <row r="669" spans="1:64" x14ac:dyDescent="0.25">
      <c r="A669" s="24">
        <f t="shared" si="200"/>
        <v>666</v>
      </c>
      <c r="B669" s="31" t="s">
        <v>2764</v>
      </c>
      <c r="C669" s="24">
        <v>664912</v>
      </c>
      <c r="D669" s="24" t="s">
        <v>1083</v>
      </c>
      <c r="E669" s="26">
        <v>24300</v>
      </c>
      <c r="F669" s="24" t="s">
        <v>65</v>
      </c>
      <c r="G669" s="24" t="s">
        <v>66</v>
      </c>
      <c r="H669" s="24" t="s">
        <v>88</v>
      </c>
      <c r="I669" s="24" t="s">
        <v>2765</v>
      </c>
      <c r="J669" s="27"/>
      <c r="K669" s="24"/>
      <c r="L669" s="24"/>
      <c r="M669" s="24" t="s">
        <v>70</v>
      </c>
      <c r="N669" s="24" t="s">
        <v>234</v>
      </c>
      <c r="O669" s="24"/>
      <c r="P669" s="24">
        <v>1999</v>
      </c>
      <c r="Q669" s="26">
        <v>33239</v>
      </c>
      <c r="R669" s="26">
        <v>33610</v>
      </c>
      <c r="S669" s="26" t="s">
        <v>90</v>
      </c>
      <c r="T669" s="28" t="s">
        <v>2766</v>
      </c>
      <c r="U669" s="28" t="s">
        <v>2766</v>
      </c>
      <c r="V669" s="26">
        <v>44061</v>
      </c>
      <c r="W669" s="28" t="s">
        <v>1779</v>
      </c>
      <c r="X669" s="28" t="s">
        <v>155</v>
      </c>
      <c r="Y669" s="26" t="s">
        <v>103</v>
      </c>
      <c r="Z669" s="29">
        <v>5</v>
      </c>
      <c r="AA669" s="34">
        <v>4</v>
      </c>
      <c r="AB669" s="26">
        <v>44424</v>
      </c>
      <c r="AC669" s="30">
        <v>6900000</v>
      </c>
      <c r="AD669" s="30">
        <v>766667</v>
      </c>
      <c r="AE669" s="30">
        <v>1534183.333333333</v>
      </c>
      <c r="AF669" s="30">
        <v>616400</v>
      </c>
      <c r="AG669" s="30">
        <f t="shared" si="201"/>
        <v>2150583.333333333</v>
      </c>
      <c r="AH669" s="30">
        <v>0</v>
      </c>
      <c r="AI669" s="30">
        <f t="shared" si="202"/>
        <v>9817250.3333333321</v>
      </c>
      <c r="AJ669" s="30">
        <f t="shared" si="203"/>
        <v>3450000</v>
      </c>
      <c r="AK669" s="30">
        <f t="shared" si="204"/>
        <v>0</v>
      </c>
      <c r="AL669" s="30">
        <f t="shared" si="205"/>
        <v>0</v>
      </c>
      <c r="AM669" s="30">
        <f t="shared" si="206"/>
        <v>0</v>
      </c>
      <c r="AN669" s="30">
        <f t="shared" si="207"/>
        <v>0</v>
      </c>
      <c r="AO669" s="30">
        <f t="shared" si="208"/>
        <v>0</v>
      </c>
      <c r="AP669" s="30">
        <f t="shared" si="209"/>
        <v>3450000</v>
      </c>
      <c r="AQ669" s="30">
        <f t="shared" si="210"/>
        <v>922100</v>
      </c>
      <c r="AR669" s="26" t="s">
        <v>208</v>
      </c>
      <c r="AS669" s="32" t="s">
        <v>114</v>
      </c>
      <c r="AT669" s="32" t="s">
        <v>156</v>
      </c>
      <c r="AU669" s="32">
        <v>44743</v>
      </c>
      <c r="AV669" s="26" t="s">
        <v>157</v>
      </c>
      <c r="AW669" s="26" t="s">
        <v>104</v>
      </c>
      <c r="AX669" s="26" t="s">
        <v>105</v>
      </c>
      <c r="AY669" s="26" t="s">
        <v>105</v>
      </c>
      <c r="AZ669" s="26" t="s">
        <v>80</v>
      </c>
      <c r="BA669" s="26" t="s">
        <v>84</v>
      </c>
      <c r="BB669" s="26" t="s">
        <v>106</v>
      </c>
      <c r="BC669" s="26" t="str">
        <f t="shared" si="211"/>
        <v>F</v>
      </c>
      <c r="BD669" s="26" t="str">
        <f t="shared" ca="1" si="212"/>
        <v>56 Th,4 Bln,12 Hr</v>
      </c>
      <c r="BE669" s="29">
        <f t="shared" ca="1" si="213"/>
        <v>56</v>
      </c>
      <c r="BF669" s="29">
        <f t="shared" ca="1" si="214"/>
        <v>4</v>
      </c>
      <c r="BG669" s="29">
        <f t="shared" ca="1" si="215"/>
        <v>12</v>
      </c>
      <c r="BH669" s="26" t="str">
        <f t="shared" ca="1" si="216"/>
        <v>31 Th,10 Bln,23 Hr</v>
      </c>
      <c r="BI669" s="24">
        <f t="shared" ca="1" si="217"/>
        <v>31</v>
      </c>
      <c r="BJ669" s="24">
        <f t="shared" ca="1" si="218"/>
        <v>10</v>
      </c>
      <c r="BK669" s="26" t="str">
        <f t="shared" ca="1" si="219"/>
        <v>30 Th,10 Bln,17 Hr</v>
      </c>
      <c r="BL669" s="4" t="str">
        <f>VLOOKUP(C669,[1]dbase!$C$3:$AW$827,38,FALSE)</f>
        <v>H</v>
      </c>
    </row>
    <row r="670" spans="1:64" x14ac:dyDescent="0.25">
      <c r="A670" s="24">
        <f t="shared" si="200"/>
        <v>667</v>
      </c>
      <c r="B670" s="31" t="s">
        <v>2767</v>
      </c>
      <c r="C670" s="24">
        <v>675384</v>
      </c>
      <c r="D670" s="24" t="s">
        <v>885</v>
      </c>
      <c r="E670" s="26">
        <v>24676</v>
      </c>
      <c r="F670" s="24" t="s">
        <v>65</v>
      </c>
      <c r="G670" s="24" t="s">
        <v>66</v>
      </c>
      <c r="H670" s="24" t="s">
        <v>88</v>
      </c>
      <c r="I670" s="24" t="s">
        <v>2768</v>
      </c>
      <c r="J670" s="27" t="s">
        <v>2769</v>
      </c>
      <c r="K670" s="24"/>
      <c r="L670" s="24"/>
      <c r="M670" s="24" t="s">
        <v>99</v>
      </c>
      <c r="N670" s="24" t="s">
        <v>100</v>
      </c>
      <c r="O670" s="24"/>
      <c r="P670" s="24">
        <v>1987</v>
      </c>
      <c r="Q670" s="26">
        <v>34501</v>
      </c>
      <c r="R670" s="26">
        <v>34866</v>
      </c>
      <c r="S670" s="26" t="s">
        <v>90</v>
      </c>
      <c r="T670" s="28" t="s">
        <v>2770</v>
      </c>
      <c r="U670" s="28" t="s">
        <v>2770</v>
      </c>
      <c r="V670" s="26">
        <v>43891</v>
      </c>
      <c r="W670" s="28" t="s">
        <v>334</v>
      </c>
      <c r="X670" s="28" t="s">
        <v>207</v>
      </c>
      <c r="Y670" s="26" t="s">
        <v>78</v>
      </c>
      <c r="Z670" s="29">
        <v>4</v>
      </c>
      <c r="AA670" s="29">
        <v>4</v>
      </c>
      <c r="AB670" s="26">
        <v>44424</v>
      </c>
      <c r="AC670" s="30">
        <v>6900000</v>
      </c>
      <c r="AD670" s="30">
        <v>766667</v>
      </c>
      <c r="AE670" s="30">
        <v>594883.33333333302</v>
      </c>
      <c r="AF670" s="30">
        <v>616400</v>
      </c>
      <c r="AG670" s="30">
        <f t="shared" si="201"/>
        <v>1211283.333333333</v>
      </c>
      <c r="AH670" s="30">
        <v>2079770</v>
      </c>
      <c r="AI670" s="30">
        <f t="shared" si="202"/>
        <v>10957720.333333332</v>
      </c>
      <c r="AJ670" s="30">
        <f t="shared" si="203"/>
        <v>3450000</v>
      </c>
      <c r="AK670" s="30">
        <f t="shared" si="204"/>
        <v>0</v>
      </c>
      <c r="AL670" s="30">
        <f t="shared" si="205"/>
        <v>0</v>
      </c>
      <c r="AM670" s="30">
        <f t="shared" si="206"/>
        <v>0</v>
      </c>
      <c r="AN670" s="30">
        <f t="shared" si="207"/>
        <v>0</v>
      </c>
      <c r="AO670" s="30">
        <f t="shared" si="208"/>
        <v>0</v>
      </c>
      <c r="AP670" s="30">
        <f t="shared" si="209"/>
        <v>3450000</v>
      </c>
      <c r="AQ670" s="30">
        <f t="shared" si="210"/>
        <v>922100</v>
      </c>
      <c r="AR670" s="26" t="s">
        <v>79</v>
      </c>
      <c r="AS670" s="26" t="s">
        <v>114</v>
      </c>
      <c r="AT670" s="24" t="s">
        <v>172</v>
      </c>
      <c r="AU670" s="26">
        <v>44433</v>
      </c>
      <c r="AV670" s="26" t="s">
        <v>209</v>
      </c>
      <c r="AW670" s="26" t="s">
        <v>210</v>
      </c>
      <c r="AX670" s="26" t="s">
        <v>83</v>
      </c>
      <c r="AY670" s="26" t="s">
        <v>83</v>
      </c>
      <c r="AZ670" s="26" t="s">
        <v>80</v>
      </c>
      <c r="BA670" s="26" t="s">
        <v>84</v>
      </c>
      <c r="BB670" s="26" t="s">
        <v>106</v>
      </c>
      <c r="BC670" s="26" t="str">
        <f t="shared" si="211"/>
        <v>C</v>
      </c>
      <c r="BD670" s="26" t="str">
        <f t="shared" ca="1" si="212"/>
        <v>55 Th,4 Bln,1 Hr</v>
      </c>
      <c r="BE670" s="29">
        <f t="shared" ca="1" si="213"/>
        <v>55</v>
      </c>
      <c r="BF670" s="29">
        <f t="shared" ca="1" si="214"/>
        <v>4</v>
      </c>
      <c r="BG670" s="29">
        <f t="shared" ca="1" si="215"/>
        <v>1</v>
      </c>
      <c r="BH670" s="26" t="str">
        <f t="shared" ca="1" si="216"/>
        <v>28 Th,5 Bln,8 Hr</v>
      </c>
      <c r="BI670" s="24">
        <f t="shared" ca="1" si="217"/>
        <v>28</v>
      </c>
      <c r="BJ670" s="24">
        <f t="shared" ca="1" si="218"/>
        <v>5</v>
      </c>
      <c r="BK670" s="26" t="str">
        <f t="shared" ca="1" si="219"/>
        <v>27 Th,5 Bln,8 Hr</v>
      </c>
      <c r="BL670" s="4" t="str">
        <f>VLOOKUP(C670,[1]dbase!$C$3:$AW$827,38,FALSE)</f>
        <v>H</v>
      </c>
    </row>
    <row r="671" spans="1:64" x14ac:dyDescent="0.25">
      <c r="A671" s="24">
        <f t="shared" si="200"/>
        <v>668</v>
      </c>
      <c r="B671" s="31" t="s">
        <v>2771</v>
      </c>
      <c r="C671" s="24">
        <v>706004</v>
      </c>
      <c r="D671" s="24" t="s">
        <v>174</v>
      </c>
      <c r="E671" s="26">
        <v>25757</v>
      </c>
      <c r="F671" s="24" t="s">
        <v>65</v>
      </c>
      <c r="G671" s="24" t="s">
        <v>66</v>
      </c>
      <c r="H671" s="24" t="s">
        <v>133</v>
      </c>
      <c r="I671" s="24" t="s">
        <v>2772</v>
      </c>
      <c r="J671" s="27" t="s">
        <v>2773</v>
      </c>
      <c r="K671" s="24"/>
      <c r="L671" s="24"/>
      <c r="M671" s="24" t="s">
        <v>109</v>
      </c>
      <c r="N671" s="24" t="s">
        <v>301</v>
      </c>
      <c r="O671" s="24"/>
      <c r="P671" s="24" t="s">
        <v>80</v>
      </c>
      <c r="Q671" s="26">
        <v>43374</v>
      </c>
      <c r="R671" s="26">
        <v>43374</v>
      </c>
      <c r="S671" s="26" t="s">
        <v>90</v>
      </c>
      <c r="T671" s="28" t="s">
        <v>289</v>
      </c>
      <c r="U671" s="28" t="s">
        <v>289</v>
      </c>
      <c r="V671" s="26">
        <v>44105</v>
      </c>
      <c r="W671" s="28" t="s">
        <v>139</v>
      </c>
      <c r="X671" s="28" t="s">
        <v>140</v>
      </c>
      <c r="Y671" s="26" t="s">
        <v>78</v>
      </c>
      <c r="Z671" s="29">
        <v>6</v>
      </c>
      <c r="AA671" s="29">
        <v>2</v>
      </c>
      <c r="AB671" s="26">
        <v>44424</v>
      </c>
      <c r="AC671" s="30">
        <v>4900000</v>
      </c>
      <c r="AD671" s="30">
        <v>544444</v>
      </c>
      <c r="AE671" s="30">
        <v>0</v>
      </c>
      <c r="AF671" s="30">
        <v>373955.55555555597</v>
      </c>
      <c r="AG671" s="30">
        <f t="shared" si="201"/>
        <v>373955.55555555597</v>
      </c>
      <c r="AH671" s="30">
        <v>0</v>
      </c>
      <c r="AI671" s="30">
        <f t="shared" si="202"/>
        <v>5818399.555555556</v>
      </c>
      <c r="AJ671" s="30">
        <f t="shared" si="203"/>
        <v>2450000</v>
      </c>
      <c r="AK671" s="30">
        <f t="shared" si="204"/>
        <v>0</v>
      </c>
      <c r="AL671" s="30">
        <f t="shared" si="205"/>
        <v>0</v>
      </c>
      <c r="AM671" s="30">
        <f t="shared" si="206"/>
        <v>0</v>
      </c>
      <c r="AN671" s="30">
        <f t="shared" si="207"/>
        <v>0</v>
      </c>
      <c r="AO671" s="30">
        <f t="shared" si="208"/>
        <v>0</v>
      </c>
      <c r="AP671" s="30">
        <f t="shared" si="209"/>
        <v>2450000</v>
      </c>
      <c r="AQ671" s="30">
        <f t="shared" si="210"/>
        <v>1922100</v>
      </c>
      <c r="AR671" s="26" t="s">
        <v>79</v>
      </c>
      <c r="AS671" s="26" t="s">
        <v>114</v>
      </c>
      <c r="AT671" s="26"/>
      <c r="AU671" s="26">
        <v>44516</v>
      </c>
      <c r="AV671" s="26" t="s">
        <v>141</v>
      </c>
      <c r="AW671" s="26" t="s">
        <v>80</v>
      </c>
      <c r="AX671" s="26" t="s">
        <v>82</v>
      </c>
      <c r="AY671" s="26" t="s">
        <v>82</v>
      </c>
      <c r="AZ671" s="26" t="s">
        <v>80</v>
      </c>
      <c r="BA671" s="26" t="s">
        <v>84</v>
      </c>
      <c r="BB671" s="26" t="s">
        <v>85</v>
      </c>
      <c r="BC671" s="26" t="str">
        <f t="shared" si="211"/>
        <v>C</v>
      </c>
      <c r="BD671" s="26" t="str">
        <f t="shared" ca="1" si="212"/>
        <v>52 Th,4 Bln,16 Hr</v>
      </c>
      <c r="BE671" s="29">
        <f t="shared" ca="1" si="213"/>
        <v>52</v>
      </c>
      <c r="BF671" s="29">
        <f t="shared" ca="1" si="214"/>
        <v>4</v>
      </c>
      <c r="BG671" s="29">
        <f t="shared" ca="1" si="215"/>
        <v>16</v>
      </c>
      <c r="BH671" s="26" t="str">
        <f t="shared" ca="1" si="216"/>
        <v>4 Th,1 Bln,23 Hr</v>
      </c>
      <c r="BI671" s="24">
        <f t="shared" ca="1" si="217"/>
        <v>4</v>
      </c>
      <c r="BJ671" s="24">
        <f t="shared" ca="1" si="218"/>
        <v>1</v>
      </c>
      <c r="BK671" s="26" t="str">
        <f t="shared" ca="1" si="219"/>
        <v>4 Th,1 Bln,23 Hr</v>
      </c>
      <c r="BL671" s="4" t="str">
        <f>VLOOKUP(C671,[1]dbase!$C$3:$AW$827,38,FALSE)</f>
        <v>H</v>
      </c>
    </row>
    <row r="672" spans="1:64" x14ac:dyDescent="0.25">
      <c r="A672" s="24">
        <f t="shared" si="200"/>
        <v>669</v>
      </c>
      <c r="B672" s="31" t="s">
        <v>2774</v>
      </c>
      <c r="C672" s="24">
        <v>785742</v>
      </c>
      <c r="D672" s="24" t="s">
        <v>354</v>
      </c>
      <c r="E672" s="26">
        <v>28589</v>
      </c>
      <c r="F672" s="24" t="s">
        <v>65</v>
      </c>
      <c r="G672" s="24" t="s">
        <v>66</v>
      </c>
      <c r="H672" s="24" t="s">
        <v>88</v>
      </c>
      <c r="I672" s="24" t="s">
        <v>2775</v>
      </c>
      <c r="J672" s="27"/>
      <c r="K672" s="24"/>
      <c r="L672" s="24"/>
      <c r="M672" s="24" t="s">
        <v>109</v>
      </c>
      <c r="N672" s="24" t="s">
        <v>2776</v>
      </c>
      <c r="O672" s="24"/>
      <c r="P672" s="24">
        <v>1997</v>
      </c>
      <c r="Q672" s="26">
        <v>42932</v>
      </c>
      <c r="R672" s="26">
        <v>43055</v>
      </c>
      <c r="S672" s="26" t="s">
        <v>73</v>
      </c>
      <c r="T672" s="28" t="s">
        <v>2777</v>
      </c>
      <c r="U672" s="28" t="s">
        <v>2778</v>
      </c>
      <c r="V672" s="26">
        <v>44571</v>
      </c>
      <c r="W672" s="28" t="s">
        <v>613</v>
      </c>
      <c r="X672" s="28" t="s">
        <v>123</v>
      </c>
      <c r="Y672" s="26" t="s">
        <v>78</v>
      </c>
      <c r="Z672" s="29">
        <v>4</v>
      </c>
      <c r="AA672" s="34">
        <v>1</v>
      </c>
      <c r="AB672" s="26">
        <v>44424</v>
      </c>
      <c r="AC672" s="30">
        <v>4500000</v>
      </c>
      <c r="AD672" s="30">
        <v>500000</v>
      </c>
      <c r="AE672" s="30">
        <v>495100</v>
      </c>
      <c r="AF672" s="30">
        <v>-200000</v>
      </c>
      <c r="AG672" s="30">
        <f t="shared" si="201"/>
        <v>295100</v>
      </c>
      <c r="AH672" s="30">
        <v>1663816</v>
      </c>
      <c r="AI672" s="30">
        <f t="shared" si="202"/>
        <v>6958916</v>
      </c>
      <c r="AJ672" s="30">
        <f t="shared" si="203"/>
        <v>3375000</v>
      </c>
      <c r="AK672" s="30">
        <f t="shared" si="204"/>
        <v>375000</v>
      </c>
      <c r="AL672" s="30">
        <f t="shared" si="205"/>
        <v>495100</v>
      </c>
      <c r="AM672" s="30">
        <f t="shared" si="206"/>
        <v>-200000</v>
      </c>
      <c r="AN672" s="30">
        <f t="shared" si="207"/>
        <v>295100</v>
      </c>
      <c r="AO672" s="30">
        <f t="shared" si="208"/>
        <v>831908</v>
      </c>
      <c r="AP672" s="30">
        <f t="shared" si="209"/>
        <v>4877008</v>
      </c>
      <c r="AQ672" s="30">
        <f t="shared" si="210"/>
        <v>0</v>
      </c>
      <c r="AR672" s="26" t="s">
        <v>79</v>
      </c>
      <c r="AS672" s="26" t="s">
        <v>80</v>
      </c>
      <c r="AT672" s="26"/>
      <c r="AU672" s="26" t="s">
        <v>80</v>
      </c>
      <c r="AV672" s="26" t="s">
        <v>124</v>
      </c>
      <c r="AW672" s="26" t="s">
        <v>80</v>
      </c>
      <c r="AX672" s="26" t="s">
        <v>83</v>
      </c>
      <c r="AY672" s="26" t="s">
        <v>82</v>
      </c>
      <c r="AZ672" s="26" t="s">
        <v>197</v>
      </c>
      <c r="BA672" s="26" t="s">
        <v>84</v>
      </c>
      <c r="BB672" s="26" t="s">
        <v>85</v>
      </c>
      <c r="BC672" s="26" t="str">
        <f t="shared" si="211"/>
        <v>C</v>
      </c>
      <c r="BD672" s="26" t="str">
        <f t="shared" ca="1" si="212"/>
        <v>44 Th,7 Bln,15 Hr</v>
      </c>
      <c r="BE672" s="29">
        <f t="shared" ca="1" si="213"/>
        <v>44</v>
      </c>
      <c r="BF672" s="29">
        <f t="shared" ca="1" si="214"/>
        <v>7</v>
      </c>
      <c r="BG672" s="29">
        <f t="shared" ca="1" si="215"/>
        <v>15</v>
      </c>
      <c r="BH672" s="26" t="str">
        <f t="shared" ca="1" si="216"/>
        <v>5 Th,4 Bln,8 Hr</v>
      </c>
      <c r="BI672" s="24">
        <f t="shared" ca="1" si="217"/>
        <v>5</v>
      </c>
      <c r="BJ672" s="24">
        <f t="shared" ca="1" si="218"/>
        <v>4</v>
      </c>
      <c r="BK672" s="26" t="str">
        <f t="shared" ca="1" si="219"/>
        <v>5 Th,0 Bln,8 Hr</v>
      </c>
      <c r="BL672" s="4" t="str">
        <f>VLOOKUP(C672,[1]dbase!$C$3:$AW$827,38,FALSE)</f>
        <v>-</v>
      </c>
    </row>
    <row r="673" spans="1:64" x14ac:dyDescent="0.25">
      <c r="A673" s="24">
        <f t="shared" si="200"/>
        <v>670</v>
      </c>
      <c r="B673" s="31" t="s">
        <v>2779</v>
      </c>
      <c r="C673" s="24">
        <v>746200</v>
      </c>
      <c r="D673" s="24" t="s">
        <v>1599</v>
      </c>
      <c r="E673" s="26">
        <v>27353</v>
      </c>
      <c r="F673" s="24" t="s">
        <v>65</v>
      </c>
      <c r="G673" s="24" t="s">
        <v>66</v>
      </c>
      <c r="H673" s="24" t="s">
        <v>133</v>
      </c>
      <c r="I673" s="24" t="s">
        <v>2780</v>
      </c>
      <c r="J673" s="27" t="s">
        <v>2781</v>
      </c>
      <c r="K673" s="24"/>
      <c r="L673" s="24"/>
      <c r="M673" s="24" t="s">
        <v>109</v>
      </c>
      <c r="N673" s="24" t="s">
        <v>301</v>
      </c>
      <c r="O673" s="24"/>
      <c r="P673" s="24" t="s">
        <v>80</v>
      </c>
      <c r="Q673" s="26">
        <v>43374</v>
      </c>
      <c r="R673" s="26">
        <v>43374</v>
      </c>
      <c r="S673" s="26" t="s">
        <v>90</v>
      </c>
      <c r="T673" s="28" t="s">
        <v>261</v>
      </c>
      <c r="U673" s="28" t="s">
        <v>261</v>
      </c>
      <c r="V673" s="26">
        <v>44105</v>
      </c>
      <c r="W673" s="28" t="s">
        <v>139</v>
      </c>
      <c r="X673" s="28" t="s">
        <v>140</v>
      </c>
      <c r="Y673" s="26" t="s">
        <v>78</v>
      </c>
      <c r="Z673" s="29">
        <v>6</v>
      </c>
      <c r="AA673" s="29">
        <v>2</v>
      </c>
      <c r="AB673" s="26">
        <v>44424</v>
      </c>
      <c r="AC673" s="30">
        <v>4900000</v>
      </c>
      <c r="AD673" s="30">
        <v>544444</v>
      </c>
      <c r="AE673" s="30">
        <v>0</v>
      </c>
      <c r="AF673" s="30">
        <v>772555.55555555597</v>
      </c>
      <c r="AG673" s="30">
        <f t="shared" si="201"/>
        <v>772555.55555555597</v>
      </c>
      <c r="AH673" s="30">
        <v>0</v>
      </c>
      <c r="AI673" s="30">
        <f t="shared" si="202"/>
        <v>6216999.555555556</v>
      </c>
      <c r="AJ673" s="30">
        <f t="shared" si="203"/>
        <v>3675000</v>
      </c>
      <c r="AK673" s="30">
        <f t="shared" si="204"/>
        <v>408333</v>
      </c>
      <c r="AL673" s="30">
        <f t="shared" si="205"/>
        <v>0</v>
      </c>
      <c r="AM673" s="30">
        <f t="shared" si="206"/>
        <v>772555.55555555597</v>
      </c>
      <c r="AN673" s="30">
        <f t="shared" si="207"/>
        <v>772555.55555555597</v>
      </c>
      <c r="AO673" s="30">
        <f t="shared" si="208"/>
        <v>0</v>
      </c>
      <c r="AP673" s="30">
        <f t="shared" si="209"/>
        <v>4855888.555555556</v>
      </c>
      <c r="AQ673" s="30">
        <f t="shared" si="210"/>
        <v>0</v>
      </c>
      <c r="AR673" s="26" t="s">
        <v>79</v>
      </c>
      <c r="AS673" s="26" t="s">
        <v>80</v>
      </c>
      <c r="AT673" s="26"/>
      <c r="AU673" s="26" t="s">
        <v>80</v>
      </c>
      <c r="AV673" s="26" t="s">
        <v>141</v>
      </c>
      <c r="AW673" s="26" t="s">
        <v>80</v>
      </c>
      <c r="AX673" s="26" t="s">
        <v>82</v>
      </c>
      <c r="AY673" s="26" t="s">
        <v>82</v>
      </c>
      <c r="AZ673" s="26" t="s">
        <v>80</v>
      </c>
      <c r="BA673" s="26" t="s">
        <v>84</v>
      </c>
      <c r="BB673" s="26" t="s">
        <v>85</v>
      </c>
      <c r="BC673" s="26" t="str">
        <f t="shared" si="211"/>
        <v>C</v>
      </c>
      <c r="BD673" s="26" t="str">
        <f t="shared" ca="1" si="212"/>
        <v>48 Th,0 Bln,4 Hr</v>
      </c>
      <c r="BE673" s="29">
        <f t="shared" ca="1" si="213"/>
        <v>48</v>
      </c>
      <c r="BF673" s="29">
        <f t="shared" ca="1" si="214"/>
        <v>0</v>
      </c>
      <c r="BG673" s="29">
        <f t="shared" ca="1" si="215"/>
        <v>4</v>
      </c>
      <c r="BH673" s="26" t="str">
        <f t="shared" ca="1" si="216"/>
        <v>4 Th,1 Bln,23 Hr</v>
      </c>
      <c r="BI673" s="24">
        <f t="shared" ca="1" si="217"/>
        <v>4</v>
      </c>
      <c r="BJ673" s="24">
        <f t="shared" ca="1" si="218"/>
        <v>1</v>
      </c>
      <c r="BK673" s="26" t="str">
        <f t="shared" ca="1" si="219"/>
        <v>4 Th,1 Bln,23 Hr</v>
      </c>
      <c r="BL673" s="4" t="str">
        <f>VLOOKUP(C673,[1]dbase!$C$3:$AW$827,38,FALSE)</f>
        <v>-</v>
      </c>
    </row>
    <row r="674" spans="1:64" x14ac:dyDescent="0.25">
      <c r="A674" s="24">
        <f t="shared" si="200"/>
        <v>671</v>
      </c>
      <c r="B674" s="31" t="s">
        <v>2782</v>
      </c>
      <c r="C674" s="24">
        <v>946322</v>
      </c>
      <c r="D674" s="24" t="s">
        <v>166</v>
      </c>
      <c r="E674" s="26">
        <v>34492</v>
      </c>
      <c r="F674" s="24" t="s">
        <v>65</v>
      </c>
      <c r="G674" s="24" t="s">
        <v>66</v>
      </c>
      <c r="H674" s="24" t="s">
        <v>1042</v>
      </c>
      <c r="I674" s="24"/>
      <c r="J674" s="27"/>
      <c r="K674" s="24"/>
      <c r="L674" s="24"/>
      <c r="M674" s="24" t="s">
        <v>109</v>
      </c>
      <c r="N674" s="24" t="s">
        <v>2783</v>
      </c>
      <c r="O674" s="24"/>
      <c r="P674" s="24" t="s">
        <v>80</v>
      </c>
      <c r="Q674" s="26">
        <v>43877</v>
      </c>
      <c r="R674" s="26">
        <v>44243</v>
      </c>
      <c r="S674" s="26" t="s">
        <v>90</v>
      </c>
      <c r="T674" s="28" t="s">
        <v>459</v>
      </c>
      <c r="U674" s="28" t="s">
        <v>459</v>
      </c>
      <c r="V674" s="26" t="s">
        <v>80</v>
      </c>
      <c r="W674" s="28" t="s">
        <v>219</v>
      </c>
      <c r="X674" s="28" t="s">
        <v>195</v>
      </c>
      <c r="Y674" s="26" t="s">
        <v>78</v>
      </c>
      <c r="Z674" s="29">
        <v>6</v>
      </c>
      <c r="AA674" s="29">
        <v>1</v>
      </c>
      <c r="AB674" s="26">
        <v>44424</v>
      </c>
      <c r="AC674" s="30">
        <v>4500000</v>
      </c>
      <c r="AD674" s="30">
        <v>500000</v>
      </c>
      <c r="AE674" s="30">
        <v>-116900</v>
      </c>
      <c r="AF674" s="30">
        <v>152000</v>
      </c>
      <c r="AG674" s="30">
        <f t="shared" si="201"/>
        <v>35100</v>
      </c>
      <c r="AH674" s="30">
        <v>0</v>
      </c>
      <c r="AI674" s="30">
        <f t="shared" si="202"/>
        <v>5035100</v>
      </c>
      <c r="AJ674" s="30">
        <f t="shared" si="203"/>
        <v>2250000</v>
      </c>
      <c r="AK674" s="30">
        <f t="shared" si="204"/>
        <v>0</v>
      </c>
      <c r="AL674" s="30">
        <f t="shared" si="205"/>
        <v>0</v>
      </c>
      <c r="AM674" s="30">
        <f t="shared" si="206"/>
        <v>0</v>
      </c>
      <c r="AN674" s="30">
        <f t="shared" si="207"/>
        <v>0</v>
      </c>
      <c r="AO674" s="30">
        <f t="shared" si="208"/>
        <v>0</v>
      </c>
      <c r="AP674" s="30">
        <f t="shared" si="209"/>
        <v>2250000</v>
      </c>
      <c r="AQ674" s="30">
        <f t="shared" si="210"/>
        <v>2122100</v>
      </c>
      <c r="AR674" s="26" t="s">
        <v>79</v>
      </c>
      <c r="AS674" s="32" t="s">
        <v>114</v>
      </c>
      <c r="AT674" s="32" t="s">
        <v>156</v>
      </c>
      <c r="AU674" s="32">
        <v>44743</v>
      </c>
      <c r="AV674" s="26" t="s">
        <v>196</v>
      </c>
      <c r="AW674" s="26" t="s">
        <v>80</v>
      </c>
      <c r="AX674" s="26" t="s">
        <v>82</v>
      </c>
      <c r="AY674" s="26" t="s">
        <v>82</v>
      </c>
      <c r="AZ674" s="26" t="s">
        <v>125</v>
      </c>
      <c r="BA674" s="26" t="s">
        <v>84</v>
      </c>
      <c r="BB674" s="26" t="s">
        <v>85</v>
      </c>
      <c r="BC674" s="26" t="str">
        <f t="shared" si="211"/>
        <v>C</v>
      </c>
      <c r="BD674" s="26" t="str">
        <f t="shared" ca="1" si="212"/>
        <v>28 Th,5 Bln,17 Hr</v>
      </c>
      <c r="BE674" s="29">
        <f t="shared" ca="1" si="213"/>
        <v>28</v>
      </c>
      <c r="BF674" s="29">
        <f t="shared" ca="1" si="214"/>
        <v>5</v>
      </c>
      <c r="BG674" s="29">
        <f t="shared" ca="1" si="215"/>
        <v>17</v>
      </c>
      <c r="BH674" s="26" t="str">
        <f t="shared" ca="1" si="216"/>
        <v>2 Th,9 Bln,8 Hr</v>
      </c>
      <c r="BI674" s="24">
        <f t="shared" ca="1" si="217"/>
        <v>2</v>
      </c>
      <c r="BJ674" s="24">
        <f t="shared" ca="1" si="218"/>
        <v>9</v>
      </c>
      <c r="BK674" s="26" t="str">
        <f t="shared" ca="1" si="219"/>
        <v>1 Th,9 Bln,8 Hr</v>
      </c>
      <c r="BL674" s="4" t="str">
        <f>VLOOKUP(C674,[1]dbase!$C$3:$AW$827,38,FALSE)</f>
        <v>H</v>
      </c>
    </row>
    <row r="675" spans="1:64" x14ac:dyDescent="0.25">
      <c r="A675" s="24">
        <f t="shared" si="200"/>
        <v>672</v>
      </c>
      <c r="B675" s="31" t="s">
        <v>2784</v>
      </c>
      <c r="C675" s="24">
        <v>704900</v>
      </c>
      <c r="D675" s="24" t="s">
        <v>166</v>
      </c>
      <c r="E675" s="26">
        <v>25669</v>
      </c>
      <c r="F675" s="24" t="s">
        <v>167</v>
      </c>
      <c r="G675" s="24" t="s">
        <v>66</v>
      </c>
      <c r="H675" s="24" t="s">
        <v>88</v>
      </c>
      <c r="I675" s="24" t="s">
        <v>2785</v>
      </c>
      <c r="J675" s="27"/>
      <c r="K675" s="24"/>
      <c r="L675" s="24"/>
      <c r="M675" s="24" t="s">
        <v>70</v>
      </c>
      <c r="N675" s="24" t="s">
        <v>2786</v>
      </c>
      <c r="O675" s="24"/>
      <c r="P675" s="24">
        <v>1996</v>
      </c>
      <c r="Q675" s="26">
        <v>33223</v>
      </c>
      <c r="R675" s="26">
        <v>33588</v>
      </c>
      <c r="S675" s="26" t="s">
        <v>90</v>
      </c>
      <c r="T675" s="28" t="s">
        <v>2787</v>
      </c>
      <c r="U675" s="28" t="s">
        <v>2787</v>
      </c>
      <c r="V675" s="26">
        <v>44104</v>
      </c>
      <c r="W675" s="28" t="s">
        <v>660</v>
      </c>
      <c r="X675" s="28" t="s">
        <v>655</v>
      </c>
      <c r="Y675" s="26" t="s">
        <v>103</v>
      </c>
      <c r="Z675" s="29">
        <v>5</v>
      </c>
      <c r="AA675" s="29">
        <v>4</v>
      </c>
      <c r="AB675" s="26">
        <v>44424</v>
      </c>
      <c r="AC675" s="30">
        <v>6900000</v>
      </c>
      <c r="AD675" s="30">
        <v>766667</v>
      </c>
      <c r="AE675" s="30">
        <v>1222858.333333333</v>
      </c>
      <c r="AF675" s="30">
        <v>596850</v>
      </c>
      <c r="AG675" s="30">
        <f t="shared" si="201"/>
        <v>1819708.333333333</v>
      </c>
      <c r="AH675" s="30">
        <v>0</v>
      </c>
      <c r="AI675" s="30">
        <f t="shared" si="202"/>
        <v>9486375.3333333321</v>
      </c>
      <c r="AJ675" s="30">
        <f t="shared" si="203"/>
        <v>3450000</v>
      </c>
      <c r="AK675" s="30">
        <f t="shared" si="204"/>
        <v>0</v>
      </c>
      <c r="AL675" s="30">
        <f t="shared" si="205"/>
        <v>0</v>
      </c>
      <c r="AM675" s="30">
        <f t="shared" si="206"/>
        <v>0</v>
      </c>
      <c r="AN675" s="30">
        <f t="shared" si="207"/>
        <v>0</v>
      </c>
      <c r="AO675" s="30">
        <f t="shared" si="208"/>
        <v>0</v>
      </c>
      <c r="AP675" s="30">
        <f t="shared" si="209"/>
        <v>3450000</v>
      </c>
      <c r="AQ675" s="30">
        <f t="shared" si="210"/>
        <v>922100</v>
      </c>
      <c r="AR675" s="26" t="s">
        <v>79</v>
      </c>
      <c r="AS675" s="26" t="s">
        <v>114</v>
      </c>
      <c r="AT675" s="24" t="s">
        <v>172</v>
      </c>
      <c r="AU675" s="26">
        <v>44433</v>
      </c>
      <c r="AV675" s="26" t="s">
        <v>656</v>
      </c>
      <c r="AW675" s="26" t="s">
        <v>80</v>
      </c>
      <c r="AX675" s="26" t="s">
        <v>105</v>
      </c>
      <c r="AY675" s="26" t="s">
        <v>105</v>
      </c>
      <c r="AZ675" s="26" t="s">
        <v>80</v>
      </c>
      <c r="BA675" s="26" t="s">
        <v>84</v>
      </c>
      <c r="BB675" s="26" t="s">
        <v>106</v>
      </c>
      <c r="BC675" s="26" t="str">
        <f t="shared" si="211"/>
        <v>F</v>
      </c>
      <c r="BD675" s="26" t="str">
        <f t="shared" ca="1" si="212"/>
        <v>52 Th,7 Bln,13 Hr</v>
      </c>
      <c r="BE675" s="29">
        <f t="shared" ca="1" si="213"/>
        <v>52</v>
      </c>
      <c r="BF675" s="29">
        <f t="shared" ca="1" si="214"/>
        <v>7</v>
      </c>
      <c r="BG675" s="29">
        <f t="shared" ca="1" si="215"/>
        <v>13</v>
      </c>
      <c r="BH675" s="26" t="str">
        <f t="shared" ca="1" si="216"/>
        <v>31 Th,11 Bln,8 Hr</v>
      </c>
      <c r="BI675" s="24">
        <f t="shared" ca="1" si="217"/>
        <v>31</v>
      </c>
      <c r="BJ675" s="24">
        <f t="shared" ca="1" si="218"/>
        <v>11</v>
      </c>
      <c r="BK675" s="26" t="str">
        <f t="shared" ca="1" si="219"/>
        <v>30 Th,11 Bln,8 Hr</v>
      </c>
      <c r="BL675" s="4" t="str">
        <f>VLOOKUP(C675,[1]dbase!$C$3:$AW$827,38,FALSE)</f>
        <v>H</v>
      </c>
    </row>
    <row r="676" spans="1:64" x14ac:dyDescent="0.25">
      <c r="A676" s="24">
        <f t="shared" si="200"/>
        <v>673</v>
      </c>
      <c r="B676" s="33" t="s">
        <v>2788</v>
      </c>
      <c r="C676" s="24">
        <v>935858</v>
      </c>
      <c r="D676" s="24" t="s">
        <v>2789</v>
      </c>
      <c r="E676" s="26">
        <v>34207</v>
      </c>
      <c r="F676" s="24" t="s">
        <v>167</v>
      </c>
      <c r="G676" s="24" t="s">
        <v>343</v>
      </c>
      <c r="H676" s="24" t="s">
        <v>228</v>
      </c>
      <c r="I676" s="24" t="s">
        <v>2790</v>
      </c>
      <c r="J676" s="27"/>
      <c r="K676" s="24"/>
      <c r="L676" s="24"/>
      <c r="M676" s="24" t="s">
        <v>70</v>
      </c>
      <c r="N676" s="24" t="s">
        <v>2791</v>
      </c>
      <c r="O676" s="24"/>
      <c r="P676" s="24">
        <v>2017</v>
      </c>
      <c r="Q676" s="26">
        <v>43313</v>
      </c>
      <c r="R676" s="26">
        <v>43525</v>
      </c>
      <c r="S676" s="26" t="s">
        <v>90</v>
      </c>
      <c r="T676" s="28" t="s">
        <v>2792</v>
      </c>
      <c r="U676" s="28" t="s">
        <v>2792</v>
      </c>
      <c r="V676" s="26">
        <v>44760</v>
      </c>
      <c r="W676" s="28" t="s">
        <v>2457</v>
      </c>
      <c r="X676" s="28" t="s">
        <v>482</v>
      </c>
      <c r="Y676" s="26" t="s">
        <v>103</v>
      </c>
      <c r="Z676" s="29">
        <v>5</v>
      </c>
      <c r="AA676" s="29">
        <v>4</v>
      </c>
      <c r="AB676" s="26">
        <v>44424</v>
      </c>
      <c r="AC676" s="30">
        <v>6900000</v>
      </c>
      <c r="AD676" s="30">
        <v>766667</v>
      </c>
      <c r="AE676" s="30">
        <v>-1147141.666666667</v>
      </c>
      <c r="AF676" s="30">
        <v>566950</v>
      </c>
      <c r="AG676" s="30">
        <f t="shared" si="201"/>
        <v>-580191.66666666698</v>
      </c>
      <c r="AH676" s="30">
        <v>0</v>
      </c>
      <c r="AI676" s="30">
        <f t="shared" si="202"/>
        <v>7086475.333333333</v>
      </c>
      <c r="AJ676" s="30">
        <f t="shared" si="203"/>
        <v>5175000</v>
      </c>
      <c r="AK676" s="30">
        <f t="shared" si="204"/>
        <v>575000.25</v>
      </c>
      <c r="AL676" s="30">
        <f t="shared" si="205"/>
        <v>-1147141.666666667</v>
      </c>
      <c r="AM676" s="30">
        <f t="shared" si="206"/>
        <v>566950</v>
      </c>
      <c r="AN676" s="30">
        <f t="shared" si="207"/>
        <v>-580191.66666666698</v>
      </c>
      <c r="AO676" s="30">
        <f t="shared" si="208"/>
        <v>0</v>
      </c>
      <c r="AP676" s="30">
        <f t="shared" si="209"/>
        <v>5169808.583333333</v>
      </c>
      <c r="AQ676" s="30">
        <f t="shared" si="210"/>
        <v>0</v>
      </c>
      <c r="AR676" s="26" t="s">
        <v>79</v>
      </c>
      <c r="AS676" s="26" t="s">
        <v>80</v>
      </c>
      <c r="AT676" s="26"/>
      <c r="AU676" s="26" t="s">
        <v>80</v>
      </c>
      <c r="AV676" s="26" t="s">
        <v>483</v>
      </c>
      <c r="AW676" s="26" t="s">
        <v>80</v>
      </c>
      <c r="AX676" s="26" t="s">
        <v>105</v>
      </c>
      <c r="AY676" s="26" t="s">
        <v>105</v>
      </c>
      <c r="AZ676" s="26" t="s">
        <v>80</v>
      </c>
      <c r="BA676" s="26" t="s">
        <v>84</v>
      </c>
      <c r="BB676" s="26" t="s">
        <v>106</v>
      </c>
      <c r="BC676" s="26" t="str">
        <f t="shared" si="211"/>
        <v>F</v>
      </c>
      <c r="BD676" s="26" t="str">
        <f t="shared" ca="1" si="212"/>
        <v>29 Th,2 Bln,29 Hr</v>
      </c>
      <c r="BE676" s="29">
        <f t="shared" ca="1" si="213"/>
        <v>29</v>
      </c>
      <c r="BF676" s="29">
        <f t="shared" ca="1" si="214"/>
        <v>2</v>
      </c>
      <c r="BG676" s="29">
        <f t="shared" ca="1" si="215"/>
        <v>29</v>
      </c>
      <c r="BH676" s="26" t="str">
        <f t="shared" ca="1" si="216"/>
        <v>4 Th,3 Bln,23 Hr</v>
      </c>
      <c r="BI676" s="24">
        <f t="shared" ca="1" si="217"/>
        <v>4</v>
      </c>
      <c r="BJ676" s="24">
        <f t="shared" ca="1" si="218"/>
        <v>3</v>
      </c>
      <c r="BK676" s="26" t="str">
        <f t="shared" ca="1" si="219"/>
        <v>3 Th,8 Bln,23 Hr</v>
      </c>
      <c r="BL676" s="4" t="str">
        <f>VLOOKUP(C676,[1]dbase!$C$3:$AW$827,38,FALSE)</f>
        <v>-</v>
      </c>
    </row>
    <row r="677" spans="1:64" x14ac:dyDescent="0.25">
      <c r="A677" s="24">
        <f t="shared" si="200"/>
        <v>674</v>
      </c>
      <c r="B677" s="31" t="s">
        <v>2793</v>
      </c>
      <c r="C677" s="24">
        <v>715344</v>
      </c>
      <c r="D677" s="24" t="s">
        <v>776</v>
      </c>
      <c r="E677" s="26">
        <v>26275</v>
      </c>
      <c r="F677" s="24" t="s">
        <v>167</v>
      </c>
      <c r="G677" s="24" t="s">
        <v>66</v>
      </c>
      <c r="H677" s="24" t="s">
        <v>67</v>
      </c>
      <c r="I677" s="24"/>
      <c r="J677" s="27" t="s">
        <v>2794</v>
      </c>
      <c r="K677" s="24" t="s">
        <v>2795</v>
      </c>
      <c r="L677" s="24"/>
      <c r="M677" s="24" t="s">
        <v>99</v>
      </c>
      <c r="N677" s="24" t="s">
        <v>2605</v>
      </c>
      <c r="O677" s="24"/>
      <c r="P677" s="24" t="s">
        <v>1930</v>
      </c>
      <c r="Q677" s="26">
        <v>34827</v>
      </c>
      <c r="R677" s="26">
        <v>34827</v>
      </c>
      <c r="S677" s="26" t="s">
        <v>90</v>
      </c>
      <c r="T677" s="28" t="s">
        <v>1674</v>
      </c>
      <c r="U677" s="28" t="s">
        <v>1674</v>
      </c>
      <c r="V677" s="26" t="s">
        <v>80</v>
      </c>
      <c r="W677" s="28" t="s">
        <v>645</v>
      </c>
      <c r="X677" s="28" t="s">
        <v>113</v>
      </c>
      <c r="Y677" s="26" t="s">
        <v>78</v>
      </c>
      <c r="Z677" s="29">
        <v>4</v>
      </c>
      <c r="AA677" s="34">
        <v>4</v>
      </c>
      <c r="AB677" s="26">
        <v>44424</v>
      </c>
      <c r="AC677" s="30">
        <v>6900000</v>
      </c>
      <c r="AD677" s="30">
        <v>766667</v>
      </c>
      <c r="AE677" s="30">
        <v>2549833.333333333</v>
      </c>
      <c r="AF677" s="30">
        <v>-377770</v>
      </c>
      <c r="AG677" s="30">
        <f t="shared" si="201"/>
        <v>2172063.333333333</v>
      </c>
      <c r="AH677" s="30">
        <v>2079770</v>
      </c>
      <c r="AI677" s="30">
        <f t="shared" si="202"/>
        <v>11918500.333333332</v>
      </c>
      <c r="AJ677" s="30">
        <f t="shared" si="203"/>
        <v>3450000</v>
      </c>
      <c r="AK677" s="30">
        <f t="shared" si="204"/>
        <v>0</v>
      </c>
      <c r="AL677" s="30">
        <f t="shared" si="205"/>
        <v>0</v>
      </c>
      <c r="AM677" s="30">
        <f t="shared" si="206"/>
        <v>0</v>
      </c>
      <c r="AN677" s="30">
        <f t="shared" si="207"/>
        <v>0</v>
      </c>
      <c r="AO677" s="30">
        <f t="shared" si="208"/>
        <v>0</v>
      </c>
      <c r="AP677" s="30">
        <f t="shared" si="209"/>
        <v>3450000</v>
      </c>
      <c r="AQ677" s="30">
        <f t="shared" si="210"/>
        <v>922100</v>
      </c>
      <c r="AR677" s="26" t="s">
        <v>79</v>
      </c>
      <c r="AS677" s="32" t="s">
        <v>114</v>
      </c>
      <c r="AT677" s="32" t="s">
        <v>156</v>
      </c>
      <c r="AU677" s="32">
        <v>44743</v>
      </c>
      <c r="AV677" s="26" t="s">
        <v>116</v>
      </c>
      <c r="AW677" s="26" t="s">
        <v>210</v>
      </c>
      <c r="AX677" s="26" t="s">
        <v>83</v>
      </c>
      <c r="AY677" s="26" t="s">
        <v>83</v>
      </c>
      <c r="AZ677" s="26" t="s">
        <v>80</v>
      </c>
      <c r="BA677" s="26" t="s">
        <v>84</v>
      </c>
      <c r="BB677" s="26" t="s">
        <v>106</v>
      </c>
      <c r="BC677" s="26" t="str">
        <f t="shared" si="211"/>
        <v>C</v>
      </c>
      <c r="BD677" s="26" t="str">
        <f t="shared" ca="1" si="212"/>
        <v>50 Th,11 Bln,16 Hr</v>
      </c>
      <c r="BE677" s="29">
        <f t="shared" ca="1" si="213"/>
        <v>50</v>
      </c>
      <c r="BF677" s="29">
        <f t="shared" ca="1" si="214"/>
        <v>11</v>
      </c>
      <c r="BG677" s="29">
        <f t="shared" ca="1" si="215"/>
        <v>16</v>
      </c>
      <c r="BH677" s="26" t="str">
        <f t="shared" ca="1" si="216"/>
        <v>27 Th,6 Bln,16 Hr</v>
      </c>
      <c r="BI677" s="24">
        <f t="shared" ca="1" si="217"/>
        <v>27</v>
      </c>
      <c r="BJ677" s="24">
        <f t="shared" ca="1" si="218"/>
        <v>6</v>
      </c>
      <c r="BK677" s="26" t="str">
        <f t="shared" ca="1" si="219"/>
        <v>27 Th,6 Bln,16 Hr</v>
      </c>
      <c r="BL677" s="4" t="str">
        <f>VLOOKUP(C677,[1]dbase!$C$3:$AW$827,38,FALSE)</f>
        <v>H</v>
      </c>
    </row>
    <row r="678" spans="1:64" x14ac:dyDescent="0.25">
      <c r="A678" s="24">
        <f t="shared" si="200"/>
        <v>675</v>
      </c>
      <c r="B678" s="31" t="s">
        <v>2796</v>
      </c>
      <c r="C678" s="24">
        <v>694908</v>
      </c>
      <c r="D678" s="24" t="s">
        <v>354</v>
      </c>
      <c r="E678" s="26">
        <v>25311</v>
      </c>
      <c r="F678" s="24" t="s">
        <v>65</v>
      </c>
      <c r="G678" s="24" t="s">
        <v>66</v>
      </c>
      <c r="H678" s="24" t="s">
        <v>88</v>
      </c>
      <c r="I678" s="24" t="s">
        <v>2797</v>
      </c>
      <c r="J678" s="27" t="s">
        <v>2798</v>
      </c>
      <c r="K678" s="24"/>
      <c r="L678" s="24"/>
      <c r="M678" s="24" t="s">
        <v>99</v>
      </c>
      <c r="N678" s="24" t="s">
        <v>1514</v>
      </c>
      <c r="O678" s="24"/>
      <c r="P678" s="24">
        <v>1988</v>
      </c>
      <c r="Q678" s="26">
        <v>33239</v>
      </c>
      <c r="R678" s="26">
        <v>33604</v>
      </c>
      <c r="S678" s="26" t="s">
        <v>90</v>
      </c>
      <c r="T678" s="28" t="s">
        <v>2352</v>
      </c>
      <c r="U678" s="28" t="s">
        <v>2352</v>
      </c>
      <c r="V678" s="26">
        <v>42948</v>
      </c>
      <c r="W678" s="28" t="s">
        <v>1409</v>
      </c>
      <c r="X678" s="28" t="s">
        <v>113</v>
      </c>
      <c r="Y678" s="26" t="s">
        <v>78</v>
      </c>
      <c r="Z678" s="29">
        <v>4</v>
      </c>
      <c r="AA678" s="29">
        <v>4</v>
      </c>
      <c r="AB678" s="26">
        <v>44424</v>
      </c>
      <c r="AC678" s="30">
        <v>6900000</v>
      </c>
      <c r="AD678" s="30">
        <v>766667</v>
      </c>
      <c r="AE678" s="30">
        <v>594883.33333333302</v>
      </c>
      <c r="AF678" s="30">
        <v>-377770</v>
      </c>
      <c r="AG678" s="30">
        <f t="shared" si="201"/>
        <v>217113.33333333302</v>
      </c>
      <c r="AH678" s="30">
        <v>2079770</v>
      </c>
      <c r="AI678" s="30">
        <f t="shared" si="202"/>
        <v>9963550.3333333321</v>
      </c>
      <c r="AJ678" s="30">
        <f t="shared" si="203"/>
        <v>3450000</v>
      </c>
      <c r="AK678" s="30">
        <f t="shared" si="204"/>
        <v>0</v>
      </c>
      <c r="AL678" s="30">
        <f t="shared" si="205"/>
        <v>0</v>
      </c>
      <c r="AM678" s="30">
        <f t="shared" si="206"/>
        <v>0</v>
      </c>
      <c r="AN678" s="30">
        <f t="shared" si="207"/>
        <v>0</v>
      </c>
      <c r="AO678" s="30">
        <f t="shared" si="208"/>
        <v>0</v>
      </c>
      <c r="AP678" s="30">
        <f t="shared" si="209"/>
        <v>3450000</v>
      </c>
      <c r="AQ678" s="30">
        <f t="shared" si="210"/>
        <v>922100</v>
      </c>
      <c r="AR678" s="26" t="s">
        <v>79</v>
      </c>
      <c r="AS678" s="32" t="s">
        <v>114</v>
      </c>
      <c r="AT678" s="32" t="s">
        <v>156</v>
      </c>
      <c r="AU678" s="32">
        <v>44743</v>
      </c>
      <c r="AV678" s="26" t="s">
        <v>116</v>
      </c>
      <c r="AW678" s="26" t="s">
        <v>210</v>
      </c>
      <c r="AX678" s="26" t="s">
        <v>83</v>
      </c>
      <c r="AY678" s="26" t="s">
        <v>83</v>
      </c>
      <c r="AZ678" s="26" t="s">
        <v>80</v>
      </c>
      <c r="BA678" s="26" t="s">
        <v>84</v>
      </c>
      <c r="BB678" s="26" t="s">
        <v>106</v>
      </c>
      <c r="BC678" s="26" t="str">
        <f t="shared" si="211"/>
        <v>C</v>
      </c>
      <c r="BD678" s="26" t="str">
        <f t="shared" ca="1" si="212"/>
        <v>53 Th,7 Bln,6 Hr</v>
      </c>
      <c r="BE678" s="29">
        <f t="shared" ca="1" si="213"/>
        <v>53</v>
      </c>
      <c r="BF678" s="29">
        <f t="shared" ca="1" si="214"/>
        <v>7</v>
      </c>
      <c r="BG678" s="29">
        <f t="shared" ca="1" si="215"/>
        <v>6</v>
      </c>
      <c r="BH678" s="26" t="str">
        <f t="shared" ca="1" si="216"/>
        <v>31 Th,10 Bln,23 Hr</v>
      </c>
      <c r="BI678" s="24">
        <f t="shared" ca="1" si="217"/>
        <v>31</v>
      </c>
      <c r="BJ678" s="24">
        <f t="shared" ca="1" si="218"/>
        <v>10</v>
      </c>
      <c r="BK678" s="26" t="str">
        <f t="shared" ca="1" si="219"/>
        <v>30 Th,10 Bln,23 Hr</v>
      </c>
      <c r="BL678" s="4" t="str">
        <f>VLOOKUP(C678,[1]dbase!$C$3:$AW$827,38,FALSE)</f>
        <v>H</v>
      </c>
    </row>
    <row r="679" spans="1:64" x14ac:dyDescent="0.25">
      <c r="A679" s="24">
        <f t="shared" si="200"/>
        <v>676</v>
      </c>
      <c r="B679" s="31" t="s">
        <v>2799</v>
      </c>
      <c r="C679" s="24">
        <v>855987</v>
      </c>
      <c r="D679" s="24" t="s">
        <v>174</v>
      </c>
      <c r="E679" s="26">
        <v>31187</v>
      </c>
      <c r="F679" s="24" t="s">
        <v>65</v>
      </c>
      <c r="G679" s="24" t="s">
        <v>66</v>
      </c>
      <c r="H679" s="24" t="s">
        <v>88</v>
      </c>
      <c r="I679" s="24" t="s">
        <v>2800</v>
      </c>
      <c r="J679" s="27" t="s">
        <v>2801</v>
      </c>
      <c r="K679" s="24"/>
      <c r="L679" s="24"/>
      <c r="M679" s="24" t="s">
        <v>109</v>
      </c>
      <c r="N679" s="24" t="s">
        <v>80</v>
      </c>
      <c r="O679" s="24"/>
      <c r="P679" s="24" t="s">
        <v>80</v>
      </c>
      <c r="Q679" s="26">
        <v>43374</v>
      </c>
      <c r="R679" s="26">
        <v>43374</v>
      </c>
      <c r="S679" s="26" t="s">
        <v>90</v>
      </c>
      <c r="T679" s="28" t="s">
        <v>289</v>
      </c>
      <c r="U679" s="28" t="s">
        <v>289</v>
      </c>
      <c r="V679" s="26">
        <v>44105</v>
      </c>
      <c r="W679" s="28" t="s">
        <v>139</v>
      </c>
      <c r="X679" s="28" t="s">
        <v>140</v>
      </c>
      <c r="Y679" s="26" t="s">
        <v>78</v>
      </c>
      <c r="Z679" s="29">
        <v>6</v>
      </c>
      <c r="AA679" s="29">
        <v>1</v>
      </c>
      <c r="AB679" s="26">
        <v>44424</v>
      </c>
      <c r="AC679" s="30">
        <v>4500000</v>
      </c>
      <c r="AD679" s="30">
        <v>500000</v>
      </c>
      <c r="AE679" s="30">
        <v>0</v>
      </c>
      <c r="AF679" s="30">
        <v>253100</v>
      </c>
      <c r="AG679" s="30">
        <f t="shared" si="201"/>
        <v>253100</v>
      </c>
      <c r="AH679" s="30">
        <v>0</v>
      </c>
      <c r="AI679" s="30">
        <f t="shared" si="202"/>
        <v>5253100</v>
      </c>
      <c r="AJ679" s="30">
        <f t="shared" si="203"/>
        <v>3375000</v>
      </c>
      <c r="AK679" s="30">
        <f t="shared" si="204"/>
        <v>375000</v>
      </c>
      <c r="AL679" s="30">
        <f t="shared" si="205"/>
        <v>0</v>
      </c>
      <c r="AM679" s="30">
        <f t="shared" si="206"/>
        <v>253100</v>
      </c>
      <c r="AN679" s="30">
        <f t="shared" si="207"/>
        <v>253100</v>
      </c>
      <c r="AO679" s="30">
        <f t="shared" si="208"/>
        <v>0</v>
      </c>
      <c r="AP679" s="30">
        <f t="shared" si="209"/>
        <v>4003100</v>
      </c>
      <c r="AQ679" s="30">
        <f t="shared" si="210"/>
        <v>369000</v>
      </c>
      <c r="AR679" s="26" t="s">
        <v>79</v>
      </c>
      <c r="AS679" s="26" t="s">
        <v>80</v>
      </c>
      <c r="AT679" s="26"/>
      <c r="AU679" s="26" t="s">
        <v>80</v>
      </c>
      <c r="AV679" s="26" t="s">
        <v>141</v>
      </c>
      <c r="AW679" s="26" t="s">
        <v>80</v>
      </c>
      <c r="AX679" s="26" t="s">
        <v>82</v>
      </c>
      <c r="AY679" s="26" t="s">
        <v>82</v>
      </c>
      <c r="AZ679" s="26" t="s">
        <v>80</v>
      </c>
      <c r="BA679" s="26" t="s">
        <v>84</v>
      </c>
      <c r="BB679" s="26" t="s">
        <v>85</v>
      </c>
      <c r="BC679" s="26" t="str">
        <f t="shared" si="211"/>
        <v>C</v>
      </c>
      <c r="BD679" s="26" t="str">
        <f t="shared" ca="1" si="212"/>
        <v>37 Th,6 Bln,4 Hr</v>
      </c>
      <c r="BE679" s="29">
        <f t="shared" ca="1" si="213"/>
        <v>37</v>
      </c>
      <c r="BF679" s="29">
        <f t="shared" ca="1" si="214"/>
        <v>6</v>
      </c>
      <c r="BG679" s="29">
        <f t="shared" ca="1" si="215"/>
        <v>4</v>
      </c>
      <c r="BH679" s="26" t="str">
        <f t="shared" ca="1" si="216"/>
        <v>4 Th,1 Bln,23 Hr</v>
      </c>
      <c r="BI679" s="24">
        <f t="shared" ca="1" si="217"/>
        <v>4</v>
      </c>
      <c r="BJ679" s="24">
        <f t="shared" ca="1" si="218"/>
        <v>1</v>
      </c>
      <c r="BK679" s="26" t="str">
        <f t="shared" ca="1" si="219"/>
        <v>4 Th,1 Bln,23 Hr</v>
      </c>
      <c r="BL679" s="4" t="str">
        <f>VLOOKUP(C679,[1]dbase!$C$3:$AW$827,38,FALSE)</f>
        <v>-</v>
      </c>
    </row>
    <row r="680" spans="1:64" x14ac:dyDescent="0.25">
      <c r="A680" s="24">
        <f t="shared" si="200"/>
        <v>677</v>
      </c>
      <c r="B680" s="31" t="s">
        <v>2802</v>
      </c>
      <c r="C680" s="24">
        <v>815563</v>
      </c>
      <c r="D680" s="24" t="s">
        <v>239</v>
      </c>
      <c r="E680" s="26">
        <v>29671</v>
      </c>
      <c r="F680" s="24" t="s">
        <v>65</v>
      </c>
      <c r="G680" s="24" t="s">
        <v>66</v>
      </c>
      <c r="H680" s="24" t="s">
        <v>88</v>
      </c>
      <c r="I680" s="24" t="s">
        <v>2803</v>
      </c>
      <c r="J680" s="27"/>
      <c r="K680" s="24"/>
      <c r="L680" s="24"/>
      <c r="M680" s="24" t="s">
        <v>109</v>
      </c>
      <c r="N680" s="24" t="s">
        <v>610</v>
      </c>
      <c r="O680" s="24"/>
      <c r="P680" s="24" t="s">
        <v>711</v>
      </c>
      <c r="Q680" s="26">
        <v>41579</v>
      </c>
      <c r="R680" s="26">
        <v>41989</v>
      </c>
      <c r="S680" s="26" t="s">
        <v>90</v>
      </c>
      <c r="T680" s="28" t="s">
        <v>2804</v>
      </c>
      <c r="U680" s="28" t="s">
        <v>2804</v>
      </c>
      <c r="V680" s="26" t="s">
        <v>80</v>
      </c>
      <c r="W680" s="28" t="s">
        <v>650</v>
      </c>
      <c r="X680" s="28" t="s">
        <v>195</v>
      </c>
      <c r="Y680" s="26" t="s">
        <v>78</v>
      </c>
      <c r="Z680" s="29">
        <v>6</v>
      </c>
      <c r="AA680" s="29">
        <v>2</v>
      </c>
      <c r="AB680" s="26">
        <v>44424</v>
      </c>
      <c r="AC680" s="30">
        <v>4900000</v>
      </c>
      <c r="AD680" s="30">
        <v>544444</v>
      </c>
      <c r="AE680" s="30">
        <v>254655.55555555597</v>
      </c>
      <c r="AF680" s="30">
        <v>152000</v>
      </c>
      <c r="AG680" s="30">
        <f t="shared" si="201"/>
        <v>406655.55555555597</v>
      </c>
      <c r="AH680" s="30">
        <v>0</v>
      </c>
      <c r="AI680" s="30">
        <f t="shared" si="202"/>
        <v>5851099.555555556</v>
      </c>
      <c r="AJ680" s="30">
        <f t="shared" si="203"/>
        <v>3675000</v>
      </c>
      <c r="AK680" s="30">
        <f t="shared" si="204"/>
        <v>408333</v>
      </c>
      <c r="AL680" s="30">
        <f t="shared" si="205"/>
        <v>254655.55555555597</v>
      </c>
      <c r="AM680" s="30">
        <f t="shared" si="206"/>
        <v>152000</v>
      </c>
      <c r="AN680" s="30">
        <f t="shared" si="207"/>
        <v>406655.55555555597</v>
      </c>
      <c r="AO680" s="30">
        <f t="shared" si="208"/>
        <v>0</v>
      </c>
      <c r="AP680" s="30">
        <f t="shared" si="209"/>
        <v>4489988.555555556</v>
      </c>
      <c r="AQ680" s="30">
        <f t="shared" si="210"/>
        <v>0</v>
      </c>
      <c r="AR680" s="26" t="s">
        <v>79</v>
      </c>
      <c r="AS680" s="26" t="s">
        <v>80</v>
      </c>
      <c r="AT680" s="26"/>
      <c r="AU680" s="26" t="s">
        <v>80</v>
      </c>
      <c r="AV680" s="26" t="s">
        <v>196</v>
      </c>
      <c r="AW680" s="26" t="s">
        <v>80</v>
      </c>
      <c r="AX680" s="26" t="s">
        <v>82</v>
      </c>
      <c r="AY680" s="26" t="s">
        <v>82</v>
      </c>
      <c r="AZ680" s="26" t="s">
        <v>125</v>
      </c>
      <c r="BA680" s="26" t="s">
        <v>84</v>
      </c>
      <c r="BB680" s="26" t="s">
        <v>85</v>
      </c>
      <c r="BC680" s="26" t="str">
        <f t="shared" si="211"/>
        <v>C</v>
      </c>
      <c r="BD680" s="26" t="str">
        <f t="shared" ca="1" si="212"/>
        <v>41 Th,7 Bln,29 Hr</v>
      </c>
      <c r="BE680" s="29">
        <f t="shared" ca="1" si="213"/>
        <v>41</v>
      </c>
      <c r="BF680" s="29">
        <f t="shared" ca="1" si="214"/>
        <v>7</v>
      </c>
      <c r="BG680" s="29">
        <f t="shared" ca="1" si="215"/>
        <v>29</v>
      </c>
      <c r="BH680" s="26" t="str">
        <f t="shared" ca="1" si="216"/>
        <v>9 Th,0 Bln,23 Hr</v>
      </c>
      <c r="BI680" s="24">
        <f t="shared" ca="1" si="217"/>
        <v>9</v>
      </c>
      <c r="BJ680" s="24">
        <f t="shared" ca="1" si="218"/>
        <v>0</v>
      </c>
      <c r="BK680" s="26" t="str">
        <f t="shared" ca="1" si="219"/>
        <v>7 Th,11 Bln,8 Hr</v>
      </c>
      <c r="BL680" s="4" t="str">
        <f>VLOOKUP(C680,[1]dbase!$C$3:$AW$827,38,FALSE)</f>
        <v>-</v>
      </c>
    </row>
    <row r="681" spans="1:64" x14ac:dyDescent="0.25">
      <c r="A681" s="24">
        <f t="shared" si="200"/>
        <v>678</v>
      </c>
      <c r="B681" s="31" t="s">
        <v>2805</v>
      </c>
      <c r="C681" s="24">
        <v>725271</v>
      </c>
      <c r="D681" s="24" t="s">
        <v>607</v>
      </c>
      <c r="E681" s="26">
        <v>26467</v>
      </c>
      <c r="F681" s="24" t="s">
        <v>65</v>
      </c>
      <c r="G681" s="24" t="s">
        <v>66</v>
      </c>
      <c r="H681" s="24" t="s">
        <v>133</v>
      </c>
      <c r="I681" s="24" t="s">
        <v>2806</v>
      </c>
      <c r="J681" s="27"/>
      <c r="K681" s="24"/>
      <c r="L681" s="24"/>
      <c r="M681" s="24" t="s">
        <v>109</v>
      </c>
      <c r="N681" s="24" t="s">
        <v>120</v>
      </c>
      <c r="O681" s="24"/>
      <c r="P681" s="24">
        <v>1991</v>
      </c>
      <c r="Q681" s="26">
        <v>34425</v>
      </c>
      <c r="R681" s="26">
        <v>34790</v>
      </c>
      <c r="S681" s="26" t="s">
        <v>90</v>
      </c>
      <c r="T681" s="28" t="s">
        <v>2807</v>
      </c>
      <c r="U681" s="28" t="s">
        <v>2807</v>
      </c>
      <c r="V681" s="26" t="s">
        <v>80</v>
      </c>
      <c r="W681" s="28" t="s">
        <v>613</v>
      </c>
      <c r="X681" s="28" t="s">
        <v>123</v>
      </c>
      <c r="Y681" s="26" t="s">
        <v>78</v>
      </c>
      <c r="Z681" s="29">
        <v>6</v>
      </c>
      <c r="AA681" s="29">
        <v>3</v>
      </c>
      <c r="AB681" s="26">
        <v>44424</v>
      </c>
      <c r="AC681" s="30">
        <v>5900000</v>
      </c>
      <c r="AD681" s="30">
        <v>655556</v>
      </c>
      <c r="AE681" s="30">
        <v>298394.44444444403</v>
      </c>
      <c r="AF681" s="30">
        <v>152000</v>
      </c>
      <c r="AG681" s="30">
        <f t="shared" si="201"/>
        <v>450394.44444444403</v>
      </c>
      <c r="AH681" s="30">
        <v>0</v>
      </c>
      <c r="AI681" s="30">
        <f t="shared" si="202"/>
        <v>7005950.444444444</v>
      </c>
      <c r="AJ681" s="30">
        <f t="shared" si="203"/>
        <v>2950000</v>
      </c>
      <c r="AK681" s="30">
        <f t="shared" si="204"/>
        <v>0</v>
      </c>
      <c r="AL681" s="30">
        <f t="shared" si="205"/>
        <v>0</v>
      </c>
      <c r="AM681" s="30">
        <f t="shared" si="206"/>
        <v>0</v>
      </c>
      <c r="AN681" s="30">
        <f t="shared" si="207"/>
        <v>0</v>
      </c>
      <c r="AO681" s="30">
        <f t="shared" si="208"/>
        <v>0</v>
      </c>
      <c r="AP681" s="30">
        <f t="shared" si="209"/>
        <v>2950000</v>
      </c>
      <c r="AQ681" s="30">
        <f t="shared" si="210"/>
        <v>1422100</v>
      </c>
      <c r="AR681" s="26" t="s">
        <v>79</v>
      </c>
      <c r="AS681" s="26" t="s">
        <v>114</v>
      </c>
      <c r="AT681" s="26" t="s">
        <v>115</v>
      </c>
      <c r="AU681" s="26">
        <v>44562</v>
      </c>
      <c r="AV681" s="26" t="s">
        <v>124</v>
      </c>
      <c r="AW681" s="26" t="s">
        <v>80</v>
      </c>
      <c r="AX681" s="26" t="s">
        <v>82</v>
      </c>
      <c r="AY681" s="26" t="s">
        <v>82</v>
      </c>
      <c r="AZ681" s="26" t="s">
        <v>125</v>
      </c>
      <c r="BA681" s="26" t="s">
        <v>84</v>
      </c>
      <c r="BB681" s="26" t="s">
        <v>85</v>
      </c>
      <c r="BC681" s="26" t="str">
        <f t="shared" si="211"/>
        <v>C</v>
      </c>
      <c r="BD681" s="26" t="str">
        <f t="shared" ca="1" si="212"/>
        <v>50 Th,5 Bln,7 Hr</v>
      </c>
      <c r="BE681" s="29">
        <f t="shared" ca="1" si="213"/>
        <v>50</v>
      </c>
      <c r="BF681" s="29">
        <f t="shared" ca="1" si="214"/>
        <v>5</v>
      </c>
      <c r="BG681" s="29">
        <f t="shared" ca="1" si="215"/>
        <v>7</v>
      </c>
      <c r="BH681" s="26" t="str">
        <f t="shared" ca="1" si="216"/>
        <v>28 Th,7 Bln,23 Hr</v>
      </c>
      <c r="BI681" s="24">
        <f t="shared" ca="1" si="217"/>
        <v>28</v>
      </c>
      <c r="BJ681" s="24">
        <f t="shared" ca="1" si="218"/>
        <v>7</v>
      </c>
      <c r="BK681" s="26" t="str">
        <f t="shared" ca="1" si="219"/>
        <v>27 Th,7 Bln,23 Hr</v>
      </c>
      <c r="BL681" s="4" t="str">
        <f>VLOOKUP(C681,[1]dbase!$C$3:$AW$827,38,FALSE)</f>
        <v>H</v>
      </c>
    </row>
    <row r="682" spans="1:64" x14ac:dyDescent="0.25">
      <c r="A682" s="24">
        <f t="shared" si="200"/>
        <v>679</v>
      </c>
      <c r="B682" s="31" t="s">
        <v>2808</v>
      </c>
      <c r="C682" s="24">
        <v>726066</v>
      </c>
      <c r="D682" s="24" t="s">
        <v>174</v>
      </c>
      <c r="E682" s="26">
        <v>26429</v>
      </c>
      <c r="F682" s="24" t="s">
        <v>65</v>
      </c>
      <c r="G682" s="24" t="s">
        <v>66</v>
      </c>
      <c r="H682" s="24" t="s">
        <v>133</v>
      </c>
      <c r="I682" s="24" t="s">
        <v>2809</v>
      </c>
      <c r="J682" s="27" t="s">
        <v>2810</v>
      </c>
      <c r="K682" s="24"/>
      <c r="L682" s="24"/>
      <c r="M682" s="24" t="s">
        <v>109</v>
      </c>
      <c r="N682" s="24" t="s">
        <v>80</v>
      </c>
      <c r="O682" s="24"/>
      <c r="P682" s="24" t="s">
        <v>80</v>
      </c>
      <c r="Q682" s="26">
        <v>43374</v>
      </c>
      <c r="R682" s="26">
        <v>43374</v>
      </c>
      <c r="S682" s="26" t="s">
        <v>90</v>
      </c>
      <c r="T682" s="28" t="s">
        <v>261</v>
      </c>
      <c r="U682" s="28" t="s">
        <v>261</v>
      </c>
      <c r="V682" s="26">
        <v>44105</v>
      </c>
      <c r="W682" s="28" t="s">
        <v>139</v>
      </c>
      <c r="X682" s="28" t="s">
        <v>140</v>
      </c>
      <c r="Y682" s="26" t="s">
        <v>78</v>
      </c>
      <c r="Z682" s="29">
        <v>6</v>
      </c>
      <c r="AA682" s="29">
        <v>1</v>
      </c>
      <c r="AB682" s="26">
        <v>44424</v>
      </c>
      <c r="AC682" s="30">
        <v>4500000</v>
      </c>
      <c r="AD682" s="30">
        <v>500000</v>
      </c>
      <c r="AE682" s="30">
        <v>0</v>
      </c>
      <c r="AF682" s="30">
        <v>69400</v>
      </c>
      <c r="AG682" s="30">
        <f t="shared" si="201"/>
        <v>69400</v>
      </c>
      <c r="AH682" s="30">
        <v>0</v>
      </c>
      <c r="AI682" s="30">
        <f t="shared" si="202"/>
        <v>5069400</v>
      </c>
      <c r="AJ682" s="30">
        <f t="shared" si="203"/>
        <v>2250000</v>
      </c>
      <c r="AK682" s="30">
        <f t="shared" si="204"/>
        <v>0</v>
      </c>
      <c r="AL682" s="30">
        <f t="shared" si="205"/>
        <v>0</v>
      </c>
      <c r="AM682" s="30">
        <f t="shared" si="206"/>
        <v>0</v>
      </c>
      <c r="AN682" s="30">
        <f t="shared" si="207"/>
        <v>0</v>
      </c>
      <c r="AO682" s="30">
        <f t="shared" si="208"/>
        <v>0</v>
      </c>
      <c r="AP682" s="30">
        <f t="shared" si="209"/>
        <v>2250000</v>
      </c>
      <c r="AQ682" s="30">
        <f t="shared" si="210"/>
        <v>2122100</v>
      </c>
      <c r="AR682" s="26" t="s">
        <v>79</v>
      </c>
      <c r="AS682" s="26" t="s">
        <v>114</v>
      </c>
      <c r="AT682" s="24" t="s">
        <v>172</v>
      </c>
      <c r="AU682" s="26">
        <v>44433</v>
      </c>
      <c r="AV682" s="26" t="s">
        <v>141</v>
      </c>
      <c r="AW682" s="26" t="s">
        <v>80</v>
      </c>
      <c r="AX682" s="26" t="s">
        <v>82</v>
      </c>
      <c r="AY682" s="26" t="s">
        <v>82</v>
      </c>
      <c r="AZ682" s="26" t="s">
        <v>80</v>
      </c>
      <c r="BA682" s="26" t="s">
        <v>84</v>
      </c>
      <c r="BB682" s="26" t="s">
        <v>85</v>
      </c>
      <c r="BC682" s="26" t="str">
        <f t="shared" si="211"/>
        <v>C</v>
      </c>
      <c r="BD682" s="26" t="str">
        <f t="shared" ca="1" si="212"/>
        <v>50 Th,6 Bln,14 Hr</v>
      </c>
      <c r="BE682" s="29">
        <f t="shared" ca="1" si="213"/>
        <v>50</v>
      </c>
      <c r="BF682" s="29">
        <f t="shared" ca="1" si="214"/>
        <v>6</v>
      </c>
      <c r="BG682" s="29">
        <f t="shared" ca="1" si="215"/>
        <v>14</v>
      </c>
      <c r="BH682" s="26" t="str">
        <f t="shared" ca="1" si="216"/>
        <v>4 Th,1 Bln,23 Hr</v>
      </c>
      <c r="BI682" s="24">
        <f t="shared" ca="1" si="217"/>
        <v>4</v>
      </c>
      <c r="BJ682" s="24">
        <f t="shared" ca="1" si="218"/>
        <v>1</v>
      </c>
      <c r="BK682" s="26" t="str">
        <f t="shared" ca="1" si="219"/>
        <v>4 Th,1 Bln,23 Hr</v>
      </c>
      <c r="BL682" s="4" t="str">
        <f>VLOOKUP(C682,[1]dbase!$C$3:$AW$827,38,FALSE)</f>
        <v>H</v>
      </c>
    </row>
    <row r="683" spans="1:64" x14ac:dyDescent="0.25">
      <c r="A683" s="24">
        <f t="shared" si="200"/>
        <v>680</v>
      </c>
      <c r="B683" s="31" t="s">
        <v>2811</v>
      </c>
      <c r="C683" s="24">
        <v>815559</v>
      </c>
      <c r="D683" s="24" t="s">
        <v>166</v>
      </c>
      <c r="E683" s="26">
        <v>29739</v>
      </c>
      <c r="F683" s="24" t="s">
        <v>65</v>
      </c>
      <c r="G683" s="24" t="s">
        <v>66</v>
      </c>
      <c r="H683" s="24" t="s">
        <v>133</v>
      </c>
      <c r="I683" s="24" t="s">
        <v>2812</v>
      </c>
      <c r="J683" s="27"/>
      <c r="K683" s="24"/>
      <c r="L683" s="24"/>
      <c r="M683" s="24" t="s">
        <v>109</v>
      </c>
      <c r="N683" s="24" t="s">
        <v>2017</v>
      </c>
      <c r="O683" s="24"/>
      <c r="P683" s="24" t="s">
        <v>1565</v>
      </c>
      <c r="Q683" s="26">
        <v>41579</v>
      </c>
      <c r="R683" s="26">
        <v>41989</v>
      </c>
      <c r="S683" s="26" t="s">
        <v>90</v>
      </c>
      <c r="T683" s="28" t="s">
        <v>2813</v>
      </c>
      <c r="U683" s="28" t="s">
        <v>2813</v>
      </c>
      <c r="V683" s="26" t="s">
        <v>80</v>
      </c>
      <c r="W683" s="28" t="s">
        <v>1409</v>
      </c>
      <c r="X683" s="28" t="s">
        <v>113</v>
      </c>
      <c r="Y683" s="26" t="s">
        <v>78</v>
      </c>
      <c r="Z683" s="29">
        <v>6</v>
      </c>
      <c r="AA683" s="29">
        <v>2</v>
      </c>
      <c r="AB683" s="26">
        <v>44424</v>
      </c>
      <c r="AC683" s="30">
        <v>4900000</v>
      </c>
      <c r="AD683" s="30">
        <v>544444</v>
      </c>
      <c r="AE683" s="30">
        <v>254655.55555555597</v>
      </c>
      <c r="AF683" s="30">
        <v>152000</v>
      </c>
      <c r="AG683" s="30">
        <f t="shared" si="201"/>
        <v>406655.55555555597</v>
      </c>
      <c r="AH683" s="30">
        <v>0</v>
      </c>
      <c r="AI683" s="30">
        <f t="shared" si="202"/>
        <v>5851099.555555556</v>
      </c>
      <c r="AJ683" s="30">
        <f t="shared" si="203"/>
        <v>2450000</v>
      </c>
      <c r="AK683" s="30">
        <f t="shared" si="204"/>
        <v>0</v>
      </c>
      <c r="AL683" s="30">
        <f t="shared" si="205"/>
        <v>0</v>
      </c>
      <c r="AM683" s="30">
        <f t="shared" si="206"/>
        <v>0</v>
      </c>
      <c r="AN683" s="30">
        <f t="shared" si="207"/>
        <v>0</v>
      </c>
      <c r="AO683" s="30">
        <f t="shared" si="208"/>
        <v>0</v>
      </c>
      <c r="AP683" s="30">
        <f t="shared" si="209"/>
        <v>2450000</v>
      </c>
      <c r="AQ683" s="30">
        <f t="shared" si="210"/>
        <v>1922100</v>
      </c>
      <c r="AR683" s="26" t="s">
        <v>79</v>
      </c>
      <c r="AS683" s="26" t="s">
        <v>114</v>
      </c>
      <c r="AT683" s="26" t="s">
        <v>115</v>
      </c>
      <c r="AU683" s="26">
        <v>44562</v>
      </c>
      <c r="AV683" s="26" t="s">
        <v>116</v>
      </c>
      <c r="AW683" s="26" t="s">
        <v>210</v>
      </c>
      <c r="AX683" s="26" t="s">
        <v>83</v>
      </c>
      <c r="AY683" s="26" t="s">
        <v>83</v>
      </c>
      <c r="AZ683" s="26" t="s">
        <v>80</v>
      </c>
      <c r="BA683" s="26" t="s">
        <v>84</v>
      </c>
      <c r="BB683" s="26" t="s">
        <v>85</v>
      </c>
      <c r="BC683" s="26" t="str">
        <f t="shared" si="211"/>
        <v>C</v>
      </c>
      <c r="BD683" s="26" t="str">
        <f t="shared" ca="1" si="212"/>
        <v>41 Th,5 Bln,22 Hr</v>
      </c>
      <c r="BE683" s="29">
        <f t="shared" ca="1" si="213"/>
        <v>41</v>
      </c>
      <c r="BF683" s="29">
        <f t="shared" ca="1" si="214"/>
        <v>5</v>
      </c>
      <c r="BG683" s="29">
        <f t="shared" ca="1" si="215"/>
        <v>22</v>
      </c>
      <c r="BH683" s="26" t="str">
        <f t="shared" ca="1" si="216"/>
        <v>9 Th,0 Bln,23 Hr</v>
      </c>
      <c r="BI683" s="24">
        <f t="shared" ca="1" si="217"/>
        <v>9</v>
      </c>
      <c r="BJ683" s="24">
        <f t="shared" ca="1" si="218"/>
        <v>0</v>
      </c>
      <c r="BK683" s="26" t="str">
        <f t="shared" ca="1" si="219"/>
        <v>7 Th,11 Bln,8 Hr</v>
      </c>
      <c r="BL683" s="4" t="str">
        <f>VLOOKUP(C683,[1]dbase!$C$3:$AW$827,38,FALSE)</f>
        <v>H</v>
      </c>
    </row>
    <row r="684" spans="1:64" x14ac:dyDescent="0.25">
      <c r="A684" s="24">
        <f t="shared" si="200"/>
        <v>681</v>
      </c>
      <c r="B684" s="31" t="s">
        <v>2814</v>
      </c>
      <c r="C684" s="24">
        <v>705084</v>
      </c>
      <c r="D684" s="24" t="s">
        <v>1083</v>
      </c>
      <c r="E684" s="26">
        <v>25669</v>
      </c>
      <c r="F684" s="24" t="s">
        <v>65</v>
      </c>
      <c r="G684" s="24" t="s">
        <v>66</v>
      </c>
      <c r="H684" s="24" t="s">
        <v>88</v>
      </c>
      <c r="I684" s="24" t="s">
        <v>2815</v>
      </c>
      <c r="J684" s="27"/>
      <c r="K684" s="24"/>
      <c r="L684" s="24"/>
      <c r="M684" s="24" t="s">
        <v>109</v>
      </c>
      <c r="N684" s="24" t="s">
        <v>120</v>
      </c>
      <c r="O684" s="24"/>
      <c r="P684" s="24">
        <v>1989</v>
      </c>
      <c r="Q684" s="26">
        <v>33262</v>
      </c>
      <c r="R684" s="26">
        <v>33848</v>
      </c>
      <c r="S684" s="26" t="s">
        <v>90</v>
      </c>
      <c r="T684" s="28" t="s">
        <v>840</v>
      </c>
      <c r="U684" s="28" t="s">
        <v>840</v>
      </c>
      <c r="V684" s="26" t="s">
        <v>80</v>
      </c>
      <c r="W684" s="28" t="s">
        <v>645</v>
      </c>
      <c r="X684" s="28" t="s">
        <v>93</v>
      </c>
      <c r="Y684" s="26" t="s">
        <v>78</v>
      </c>
      <c r="Z684" s="29">
        <v>5</v>
      </c>
      <c r="AA684" s="29">
        <v>3</v>
      </c>
      <c r="AB684" s="26">
        <v>44424</v>
      </c>
      <c r="AC684" s="30">
        <v>5900000</v>
      </c>
      <c r="AD684" s="30">
        <v>655556</v>
      </c>
      <c r="AE684" s="30">
        <v>370344.44444444403</v>
      </c>
      <c r="AF684" s="30">
        <v>566950</v>
      </c>
      <c r="AG684" s="30">
        <f t="shared" si="201"/>
        <v>937294.44444444403</v>
      </c>
      <c r="AH684" s="30">
        <v>0</v>
      </c>
      <c r="AI684" s="30">
        <f t="shared" si="202"/>
        <v>7492850.444444444</v>
      </c>
      <c r="AJ684" s="30">
        <f t="shared" si="203"/>
        <v>2950000</v>
      </c>
      <c r="AK684" s="30">
        <f t="shared" si="204"/>
        <v>0</v>
      </c>
      <c r="AL684" s="30">
        <f t="shared" si="205"/>
        <v>0</v>
      </c>
      <c r="AM684" s="30">
        <f t="shared" si="206"/>
        <v>0</v>
      </c>
      <c r="AN684" s="30">
        <f t="shared" si="207"/>
        <v>0</v>
      </c>
      <c r="AO684" s="30">
        <f t="shared" si="208"/>
        <v>0</v>
      </c>
      <c r="AP684" s="30">
        <f t="shared" si="209"/>
        <v>2950000</v>
      </c>
      <c r="AQ684" s="30">
        <f t="shared" si="210"/>
        <v>1422100</v>
      </c>
      <c r="AR684" s="26" t="s">
        <v>79</v>
      </c>
      <c r="AS684" s="26" t="s">
        <v>114</v>
      </c>
      <c r="AT684" s="24" t="s">
        <v>172</v>
      </c>
      <c r="AU684" s="26">
        <v>44433</v>
      </c>
      <c r="AV684" s="26" t="s">
        <v>94</v>
      </c>
      <c r="AW684" s="26" t="s">
        <v>210</v>
      </c>
      <c r="AX684" s="26" t="s">
        <v>83</v>
      </c>
      <c r="AY684" s="26" t="s">
        <v>83</v>
      </c>
      <c r="AZ684" s="26" t="s">
        <v>80</v>
      </c>
      <c r="BA684" s="26" t="s">
        <v>84</v>
      </c>
      <c r="BB684" s="26" t="s">
        <v>85</v>
      </c>
      <c r="BC684" s="26" t="str">
        <f t="shared" si="211"/>
        <v>C</v>
      </c>
      <c r="BD684" s="26" t="str">
        <f t="shared" ca="1" si="212"/>
        <v>52 Th,7 Bln,13 Hr</v>
      </c>
      <c r="BE684" s="29">
        <f t="shared" ca="1" si="213"/>
        <v>52</v>
      </c>
      <c r="BF684" s="29">
        <f t="shared" ca="1" si="214"/>
        <v>7</v>
      </c>
      <c r="BG684" s="29">
        <f t="shared" ca="1" si="215"/>
        <v>13</v>
      </c>
      <c r="BH684" s="26" t="str">
        <f t="shared" ca="1" si="216"/>
        <v>31 Th,10 Bln,0 Hr</v>
      </c>
      <c r="BI684" s="24">
        <f t="shared" ca="1" si="217"/>
        <v>31</v>
      </c>
      <c r="BJ684" s="24">
        <f t="shared" ca="1" si="218"/>
        <v>10</v>
      </c>
      <c r="BK684" s="26" t="str">
        <f t="shared" ca="1" si="219"/>
        <v>30 Th,2 Bln,23 Hr</v>
      </c>
      <c r="BL684" s="4" t="str">
        <f>VLOOKUP(C684,[1]dbase!$C$3:$AW$827,38,FALSE)</f>
        <v>H</v>
      </c>
    </row>
    <row r="685" spans="1:64" x14ac:dyDescent="0.25">
      <c r="A685" s="24">
        <f t="shared" si="200"/>
        <v>682</v>
      </c>
      <c r="B685" s="31" t="s">
        <v>2816</v>
      </c>
      <c r="C685" s="24">
        <v>705916</v>
      </c>
      <c r="D685" s="24" t="s">
        <v>174</v>
      </c>
      <c r="E685" s="26">
        <v>25694</v>
      </c>
      <c r="F685" s="24" t="s">
        <v>65</v>
      </c>
      <c r="G685" s="24" t="s">
        <v>66</v>
      </c>
      <c r="H685" s="24" t="s">
        <v>133</v>
      </c>
      <c r="I685" s="24" t="s">
        <v>2817</v>
      </c>
      <c r="J685" s="27" t="s">
        <v>2818</v>
      </c>
      <c r="K685" s="24"/>
      <c r="L685" s="24"/>
      <c r="M685" s="24" t="s">
        <v>109</v>
      </c>
      <c r="N685" s="24" t="s">
        <v>301</v>
      </c>
      <c r="O685" s="24"/>
      <c r="P685" s="24" t="s">
        <v>80</v>
      </c>
      <c r="Q685" s="26">
        <v>43374</v>
      </c>
      <c r="R685" s="26">
        <v>43374</v>
      </c>
      <c r="S685" s="26" t="s">
        <v>90</v>
      </c>
      <c r="T685" s="28" t="s">
        <v>456</v>
      </c>
      <c r="U685" s="28" t="s">
        <v>456</v>
      </c>
      <c r="V685" s="26">
        <v>44105</v>
      </c>
      <c r="W685" s="28" t="s">
        <v>303</v>
      </c>
      <c r="X685" s="28" t="s">
        <v>140</v>
      </c>
      <c r="Y685" s="26" t="s">
        <v>78</v>
      </c>
      <c r="Z685" s="29">
        <v>6</v>
      </c>
      <c r="AA685" s="29">
        <v>1</v>
      </c>
      <c r="AB685" s="26">
        <v>44424</v>
      </c>
      <c r="AC685" s="30">
        <v>4500000</v>
      </c>
      <c r="AD685" s="30">
        <v>500000</v>
      </c>
      <c r="AE685" s="30">
        <v>0</v>
      </c>
      <c r="AF685" s="30">
        <v>-31100</v>
      </c>
      <c r="AG685" s="30">
        <f t="shared" si="201"/>
        <v>-31100</v>
      </c>
      <c r="AH685" s="30">
        <v>0</v>
      </c>
      <c r="AI685" s="30">
        <f t="shared" si="202"/>
        <v>4968900</v>
      </c>
      <c r="AJ685" s="30">
        <f t="shared" si="203"/>
        <v>3375000</v>
      </c>
      <c r="AK685" s="30">
        <f t="shared" si="204"/>
        <v>375000</v>
      </c>
      <c r="AL685" s="30">
        <f t="shared" si="205"/>
        <v>0</v>
      </c>
      <c r="AM685" s="30">
        <f t="shared" si="206"/>
        <v>-31100</v>
      </c>
      <c r="AN685" s="30">
        <f t="shared" si="207"/>
        <v>-31100</v>
      </c>
      <c r="AO685" s="30">
        <f t="shared" si="208"/>
        <v>0</v>
      </c>
      <c r="AP685" s="30">
        <f t="shared" si="209"/>
        <v>3718900</v>
      </c>
      <c r="AQ685" s="30">
        <f t="shared" si="210"/>
        <v>653200</v>
      </c>
      <c r="AR685" s="26" t="s">
        <v>79</v>
      </c>
      <c r="AS685" s="26" t="s">
        <v>80</v>
      </c>
      <c r="AT685" s="26"/>
      <c r="AU685" s="26" t="s">
        <v>80</v>
      </c>
      <c r="AV685" s="26" t="s">
        <v>141</v>
      </c>
      <c r="AW685" s="26" t="s">
        <v>80</v>
      </c>
      <c r="AX685" s="26" t="s">
        <v>82</v>
      </c>
      <c r="AY685" s="26" t="s">
        <v>82</v>
      </c>
      <c r="AZ685" s="26" t="s">
        <v>80</v>
      </c>
      <c r="BA685" s="26" t="s">
        <v>84</v>
      </c>
      <c r="BB685" s="26" t="s">
        <v>85</v>
      </c>
      <c r="BC685" s="26" t="str">
        <f t="shared" si="211"/>
        <v>C</v>
      </c>
      <c r="BD685" s="26" t="str">
        <f t="shared" ca="1" si="212"/>
        <v>52 Th,6 Bln,18 Hr</v>
      </c>
      <c r="BE685" s="29">
        <f t="shared" ca="1" si="213"/>
        <v>52</v>
      </c>
      <c r="BF685" s="29">
        <f t="shared" ca="1" si="214"/>
        <v>6</v>
      </c>
      <c r="BG685" s="29">
        <f t="shared" ca="1" si="215"/>
        <v>18</v>
      </c>
      <c r="BH685" s="26" t="str">
        <f t="shared" ca="1" si="216"/>
        <v>4 Th,1 Bln,23 Hr</v>
      </c>
      <c r="BI685" s="24">
        <f t="shared" ca="1" si="217"/>
        <v>4</v>
      </c>
      <c r="BJ685" s="24">
        <f t="shared" ca="1" si="218"/>
        <v>1</v>
      </c>
      <c r="BK685" s="26" t="str">
        <f t="shared" ca="1" si="219"/>
        <v>4 Th,1 Bln,23 Hr</v>
      </c>
      <c r="BL685" s="4" t="str">
        <f>VLOOKUP(C685,[1]dbase!$C$3:$AW$827,38,FALSE)</f>
        <v>-</v>
      </c>
    </row>
    <row r="686" spans="1:64" x14ac:dyDescent="0.25">
      <c r="A686" s="24">
        <f t="shared" si="200"/>
        <v>683</v>
      </c>
      <c r="B686" s="31" t="s">
        <v>2816</v>
      </c>
      <c r="C686" s="24">
        <v>706270</v>
      </c>
      <c r="D686" s="24" t="s">
        <v>174</v>
      </c>
      <c r="E686" s="26">
        <v>25650</v>
      </c>
      <c r="F686" s="24" t="s">
        <v>65</v>
      </c>
      <c r="G686" s="24" t="s">
        <v>66</v>
      </c>
      <c r="H686" s="24" t="s">
        <v>88</v>
      </c>
      <c r="I686" s="24"/>
      <c r="J686" s="27" t="s">
        <v>2819</v>
      </c>
      <c r="K686" s="24"/>
      <c r="L686" s="24"/>
      <c r="M686" s="24" t="s">
        <v>109</v>
      </c>
      <c r="N686" s="24" t="s">
        <v>2820</v>
      </c>
      <c r="O686" s="24"/>
      <c r="P686" s="24" t="s">
        <v>80</v>
      </c>
      <c r="Q686" s="26">
        <v>43374</v>
      </c>
      <c r="R686" s="26">
        <v>43374</v>
      </c>
      <c r="S686" s="26" t="s">
        <v>90</v>
      </c>
      <c r="T686" s="28" t="s">
        <v>456</v>
      </c>
      <c r="U686" s="28" t="s">
        <v>456</v>
      </c>
      <c r="V686" s="26">
        <v>44105</v>
      </c>
      <c r="W686" s="28" t="s">
        <v>303</v>
      </c>
      <c r="X686" s="28" t="s">
        <v>140</v>
      </c>
      <c r="Y686" s="26" t="s">
        <v>78</v>
      </c>
      <c r="Z686" s="29">
        <v>6</v>
      </c>
      <c r="AA686" s="29">
        <v>2</v>
      </c>
      <c r="AB686" s="26">
        <v>44424</v>
      </c>
      <c r="AC686" s="30">
        <v>4900000</v>
      </c>
      <c r="AD686" s="30">
        <v>544444</v>
      </c>
      <c r="AE686" s="30">
        <v>0</v>
      </c>
      <c r="AF686" s="30">
        <v>373955.55555555597</v>
      </c>
      <c r="AG686" s="30">
        <f t="shared" si="201"/>
        <v>373955.55555555597</v>
      </c>
      <c r="AH686" s="30">
        <v>0</v>
      </c>
      <c r="AI686" s="30">
        <f t="shared" si="202"/>
        <v>5818399.555555556</v>
      </c>
      <c r="AJ686" s="30">
        <f t="shared" si="203"/>
        <v>3675000</v>
      </c>
      <c r="AK686" s="30">
        <f t="shared" si="204"/>
        <v>408333</v>
      </c>
      <c r="AL686" s="30">
        <f t="shared" si="205"/>
        <v>0</v>
      </c>
      <c r="AM686" s="30">
        <f t="shared" si="206"/>
        <v>373955.55555555597</v>
      </c>
      <c r="AN686" s="30">
        <f t="shared" si="207"/>
        <v>373955.55555555597</v>
      </c>
      <c r="AO686" s="30">
        <f t="shared" si="208"/>
        <v>0</v>
      </c>
      <c r="AP686" s="30">
        <f t="shared" si="209"/>
        <v>4457288.555555556</v>
      </c>
      <c r="AQ686" s="30">
        <f t="shared" si="210"/>
        <v>0</v>
      </c>
      <c r="AR686" s="26" t="s">
        <v>79</v>
      </c>
      <c r="AS686" s="26" t="s">
        <v>80</v>
      </c>
      <c r="AT686" s="26"/>
      <c r="AU686" s="26" t="s">
        <v>80</v>
      </c>
      <c r="AV686" s="26" t="s">
        <v>141</v>
      </c>
      <c r="AW686" s="26" t="s">
        <v>80</v>
      </c>
      <c r="AX686" s="26" t="s">
        <v>82</v>
      </c>
      <c r="AY686" s="26" t="s">
        <v>82</v>
      </c>
      <c r="AZ686" s="26" t="s">
        <v>80</v>
      </c>
      <c r="BA686" s="26" t="s">
        <v>84</v>
      </c>
      <c r="BB686" s="26" t="s">
        <v>106</v>
      </c>
      <c r="BC686" s="26" t="str">
        <f t="shared" si="211"/>
        <v>C</v>
      </c>
      <c r="BD686" s="26" t="str">
        <f t="shared" ca="1" si="212"/>
        <v>52 Th,8 Bln,1 Hr</v>
      </c>
      <c r="BE686" s="29">
        <f t="shared" ca="1" si="213"/>
        <v>52</v>
      </c>
      <c r="BF686" s="29">
        <f t="shared" ca="1" si="214"/>
        <v>8</v>
      </c>
      <c r="BG686" s="29">
        <f t="shared" ca="1" si="215"/>
        <v>1</v>
      </c>
      <c r="BH686" s="26" t="str">
        <f t="shared" ca="1" si="216"/>
        <v>4 Th,1 Bln,23 Hr</v>
      </c>
      <c r="BI686" s="24">
        <f t="shared" ca="1" si="217"/>
        <v>4</v>
      </c>
      <c r="BJ686" s="24">
        <f t="shared" ca="1" si="218"/>
        <v>1</v>
      </c>
      <c r="BK686" s="26" t="str">
        <f t="shared" ca="1" si="219"/>
        <v>4 Th,1 Bln,23 Hr</v>
      </c>
      <c r="BL686" s="4" t="str">
        <f>VLOOKUP(C686,[1]dbase!$C$3:$AW$827,38,FALSE)</f>
        <v>-</v>
      </c>
    </row>
    <row r="687" spans="1:64" x14ac:dyDescent="0.25">
      <c r="A687" s="24">
        <f t="shared" si="200"/>
        <v>684</v>
      </c>
      <c r="B687" s="31" t="s">
        <v>2821</v>
      </c>
      <c r="C687" s="24">
        <v>886111</v>
      </c>
      <c r="D687" s="24" t="s">
        <v>174</v>
      </c>
      <c r="E687" s="26">
        <v>32222</v>
      </c>
      <c r="F687" s="24" t="s">
        <v>65</v>
      </c>
      <c r="G687" s="24" t="s">
        <v>66</v>
      </c>
      <c r="H687" s="24" t="s">
        <v>67</v>
      </c>
      <c r="I687" s="24" t="s">
        <v>2822</v>
      </c>
      <c r="J687" s="27" t="s">
        <v>2823</v>
      </c>
      <c r="K687" s="24"/>
      <c r="L687" s="24"/>
      <c r="M687" s="24" t="s">
        <v>136</v>
      </c>
      <c r="N687" s="24" t="s">
        <v>667</v>
      </c>
      <c r="O687" s="24"/>
      <c r="P687" s="24" t="s">
        <v>80</v>
      </c>
      <c r="Q687" s="26">
        <v>43374</v>
      </c>
      <c r="R687" s="26">
        <v>43374</v>
      </c>
      <c r="S687" s="26" t="s">
        <v>90</v>
      </c>
      <c r="T687" s="28" t="s">
        <v>470</v>
      </c>
      <c r="U687" s="28" t="s">
        <v>470</v>
      </c>
      <c r="V687" s="26">
        <v>44105</v>
      </c>
      <c r="W687" s="28" t="s">
        <v>139</v>
      </c>
      <c r="X687" s="28" t="s">
        <v>140</v>
      </c>
      <c r="Y687" s="26" t="s">
        <v>78</v>
      </c>
      <c r="Z687" s="29">
        <v>6</v>
      </c>
      <c r="AA687" s="29">
        <v>1</v>
      </c>
      <c r="AB687" s="26">
        <v>44424</v>
      </c>
      <c r="AC687" s="30">
        <v>4500000</v>
      </c>
      <c r="AD687" s="30">
        <v>500000</v>
      </c>
      <c r="AE687" s="30">
        <v>0</v>
      </c>
      <c r="AF687" s="30">
        <v>-31100</v>
      </c>
      <c r="AG687" s="30">
        <f t="shared" si="201"/>
        <v>-31100</v>
      </c>
      <c r="AH687" s="30">
        <v>0</v>
      </c>
      <c r="AI687" s="30">
        <f t="shared" si="202"/>
        <v>4968900</v>
      </c>
      <c r="AJ687" s="30">
        <f t="shared" si="203"/>
        <v>3375000</v>
      </c>
      <c r="AK687" s="30">
        <f t="shared" si="204"/>
        <v>375000</v>
      </c>
      <c r="AL687" s="30">
        <f t="shared" si="205"/>
        <v>0</v>
      </c>
      <c r="AM687" s="30">
        <f t="shared" si="206"/>
        <v>-31100</v>
      </c>
      <c r="AN687" s="30">
        <f t="shared" si="207"/>
        <v>-31100</v>
      </c>
      <c r="AO687" s="30">
        <f t="shared" si="208"/>
        <v>0</v>
      </c>
      <c r="AP687" s="30">
        <f t="shared" si="209"/>
        <v>3718900</v>
      </c>
      <c r="AQ687" s="30">
        <f t="shared" si="210"/>
        <v>653200</v>
      </c>
      <c r="AR687" s="26" t="s">
        <v>79</v>
      </c>
      <c r="AS687" s="26" t="s">
        <v>80</v>
      </c>
      <c r="AT687" s="26"/>
      <c r="AU687" s="26" t="s">
        <v>80</v>
      </c>
      <c r="AV687" s="26" t="s">
        <v>141</v>
      </c>
      <c r="AW687" s="26" t="s">
        <v>80</v>
      </c>
      <c r="AX687" s="26" t="s">
        <v>82</v>
      </c>
      <c r="AY687" s="26" t="s">
        <v>82</v>
      </c>
      <c r="AZ687" s="26" t="s">
        <v>80</v>
      </c>
      <c r="BA687" s="26" t="s">
        <v>84</v>
      </c>
      <c r="BB687" s="26" t="s">
        <v>85</v>
      </c>
      <c r="BC687" s="26" t="str">
        <f t="shared" si="211"/>
        <v>D</v>
      </c>
      <c r="BD687" s="26" t="str">
        <f t="shared" ca="1" si="212"/>
        <v>34 Th,8 Bln,4 Hr</v>
      </c>
      <c r="BE687" s="29">
        <f t="shared" ca="1" si="213"/>
        <v>34</v>
      </c>
      <c r="BF687" s="29">
        <f t="shared" ca="1" si="214"/>
        <v>8</v>
      </c>
      <c r="BG687" s="29">
        <f t="shared" ca="1" si="215"/>
        <v>4</v>
      </c>
      <c r="BH687" s="26" t="str">
        <f t="shared" ca="1" si="216"/>
        <v>4 Th,1 Bln,23 Hr</v>
      </c>
      <c r="BI687" s="24">
        <f t="shared" ca="1" si="217"/>
        <v>4</v>
      </c>
      <c r="BJ687" s="24">
        <f t="shared" ca="1" si="218"/>
        <v>1</v>
      </c>
      <c r="BK687" s="26" t="str">
        <f t="shared" ca="1" si="219"/>
        <v>4 Th,1 Bln,23 Hr</v>
      </c>
      <c r="BL687" s="4" t="str">
        <f>VLOOKUP(C687,[1]dbase!$C$3:$AW$827,38,FALSE)</f>
        <v>-</v>
      </c>
    </row>
    <row r="688" spans="1:64" x14ac:dyDescent="0.25">
      <c r="A688" s="24">
        <f t="shared" si="200"/>
        <v>685</v>
      </c>
      <c r="B688" s="31" t="s">
        <v>2824</v>
      </c>
      <c r="C688" s="24">
        <v>705969</v>
      </c>
      <c r="D688" s="24" t="s">
        <v>174</v>
      </c>
      <c r="E688" s="26">
        <v>25851</v>
      </c>
      <c r="F688" s="24" t="s">
        <v>65</v>
      </c>
      <c r="G688" s="24" t="s">
        <v>66</v>
      </c>
      <c r="H688" s="24" t="s">
        <v>88</v>
      </c>
      <c r="I688" s="24" t="s">
        <v>2825</v>
      </c>
      <c r="J688" s="27" t="s">
        <v>2826</v>
      </c>
      <c r="K688" s="24"/>
      <c r="L688" s="24"/>
      <c r="M688" s="24" t="s">
        <v>109</v>
      </c>
      <c r="N688" s="24" t="s">
        <v>2827</v>
      </c>
      <c r="O688" s="24"/>
      <c r="P688" s="24" t="s">
        <v>80</v>
      </c>
      <c r="Q688" s="26">
        <v>43374</v>
      </c>
      <c r="R688" s="26">
        <v>43374</v>
      </c>
      <c r="S688" s="26" t="s">
        <v>90</v>
      </c>
      <c r="T688" s="28" t="s">
        <v>2828</v>
      </c>
      <c r="U688" s="28" t="s">
        <v>2828</v>
      </c>
      <c r="V688" s="26">
        <v>44105</v>
      </c>
      <c r="W688" s="28" t="s">
        <v>139</v>
      </c>
      <c r="X688" s="28" t="s">
        <v>140</v>
      </c>
      <c r="Y688" s="26" t="s">
        <v>78</v>
      </c>
      <c r="Z688" s="29">
        <v>6</v>
      </c>
      <c r="AA688" s="29">
        <v>1</v>
      </c>
      <c r="AB688" s="26">
        <v>44424</v>
      </c>
      <c r="AC688" s="30">
        <v>4500000</v>
      </c>
      <c r="AD688" s="30">
        <v>500000</v>
      </c>
      <c r="AE688" s="30">
        <v>0</v>
      </c>
      <c r="AF688" s="30">
        <v>69400</v>
      </c>
      <c r="AG688" s="30">
        <f t="shared" si="201"/>
        <v>69400</v>
      </c>
      <c r="AH688" s="30">
        <v>0</v>
      </c>
      <c r="AI688" s="30">
        <f t="shared" si="202"/>
        <v>5069400</v>
      </c>
      <c r="AJ688" s="30">
        <f t="shared" si="203"/>
        <v>3375000</v>
      </c>
      <c r="AK688" s="30">
        <f t="shared" si="204"/>
        <v>375000</v>
      </c>
      <c r="AL688" s="30">
        <f t="shared" si="205"/>
        <v>0</v>
      </c>
      <c r="AM688" s="30">
        <f t="shared" si="206"/>
        <v>69400</v>
      </c>
      <c r="AN688" s="30">
        <f t="shared" si="207"/>
        <v>69400</v>
      </c>
      <c r="AO688" s="30">
        <f t="shared" si="208"/>
        <v>0</v>
      </c>
      <c r="AP688" s="30">
        <f t="shared" si="209"/>
        <v>3819400</v>
      </c>
      <c r="AQ688" s="30">
        <f t="shared" si="210"/>
        <v>552700</v>
      </c>
      <c r="AR688" s="26" t="s">
        <v>79</v>
      </c>
      <c r="AS688" s="26" t="s">
        <v>80</v>
      </c>
      <c r="AT688" s="26"/>
      <c r="AU688" s="26" t="s">
        <v>80</v>
      </c>
      <c r="AV688" s="26" t="s">
        <v>141</v>
      </c>
      <c r="AW688" s="26" t="s">
        <v>80</v>
      </c>
      <c r="AX688" s="26" t="s">
        <v>82</v>
      </c>
      <c r="AY688" s="26" t="s">
        <v>82</v>
      </c>
      <c r="AZ688" s="26" t="s">
        <v>80</v>
      </c>
      <c r="BA688" s="26" t="s">
        <v>84</v>
      </c>
      <c r="BB688" s="26" t="s">
        <v>85</v>
      </c>
      <c r="BC688" s="26" t="str">
        <f t="shared" si="211"/>
        <v>C</v>
      </c>
      <c r="BD688" s="26" t="str">
        <f t="shared" ca="1" si="212"/>
        <v>52 Th,1 Bln,14 Hr</v>
      </c>
      <c r="BE688" s="29">
        <f t="shared" ca="1" si="213"/>
        <v>52</v>
      </c>
      <c r="BF688" s="29">
        <f t="shared" ca="1" si="214"/>
        <v>1</v>
      </c>
      <c r="BG688" s="29">
        <f t="shared" ca="1" si="215"/>
        <v>14</v>
      </c>
      <c r="BH688" s="26" t="str">
        <f t="shared" ca="1" si="216"/>
        <v>4 Th,1 Bln,23 Hr</v>
      </c>
      <c r="BI688" s="24">
        <f t="shared" ca="1" si="217"/>
        <v>4</v>
      </c>
      <c r="BJ688" s="24">
        <f t="shared" ca="1" si="218"/>
        <v>1</v>
      </c>
      <c r="BK688" s="26" t="str">
        <f t="shared" ca="1" si="219"/>
        <v>4 Th,1 Bln,23 Hr</v>
      </c>
      <c r="BL688" s="4" t="str">
        <f>VLOOKUP(C688,[1]dbase!$C$3:$AW$827,38,FALSE)</f>
        <v>-</v>
      </c>
    </row>
    <row r="689" spans="1:64" x14ac:dyDescent="0.25">
      <c r="A689" s="24">
        <f t="shared" si="200"/>
        <v>686</v>
      </c>
      <c r="B689" s="31" t="s">
        <v>2824</v>
      </c>
      <c r="C689" s="24">
        <v>765983</v>
      </c>
      <c r="D689" s="24" t="s">
        <v>244</v>
      </c>
      <c r="E689" s="26">
        <v>27913</v>
      </c>
      <c r="F689" s="24" t="s">
        <v>65</v>
      </c>
      <c r="G689" s="24" t="s">
        <v>66</v>
      </c>
      <c r="H689" s="24" t="s">
        <v>88</v>
      </c>
      <c r="I689" s="24" t="s">
        <v>2829</v>
      </c>
      <c r="J689" s="27" t="s">
        <v>2830</v>
      </c>
      <c r="K689" s="24"/>
      <c r="L689" s="24"/>
      <c r="M689" s="24" t="s">
        <v>109</v>
      </c>
      <c r="N689" s="24" t="s">
        <v>80</v>
      </c>
      <c r="O689" s="24"/>
      <c r="P689" s="24" t="s">
        <v>80</v>
      </c>
      <c r="Q689" s="26">
        <v>43374</v>
      </c>
      <c r="R689" s="26">
        <v>43374</v>
      </c>
      <c r="S689" s="26" t="s">
        <v>90</v>
      </c>
      <c r="T689" s="28" t="s">
        <v>289</v>
      </c>
      <c r="U689" s="28" t="s">
        <v>289</v>
      </c>
      <c r="V689" s="26">
        <v>44105</v>
      </c>
      <c r="W689" s="28" t="s">
        <v>139</v>
      </c>
      <c r="X689" s="28" t="s">
        <v>140</v>
      </c>
      <c r="Y689" s="26" t="s">
        <v>78</v>
      </c>
      <c r="Z689" s="29">
        <v>6</v>
      </c>
      <c r="AA689" s="29">
        <v>1</v>
      </c>
      <c r="AB689" s="26">
        <v>44424</v>
      </c>
      <c r="AC689" s="30">
        <v>4500000</v>
      </c>
      <c r="AD689" s="30">
        <v>500000</v>
      </c>
      <c r="AE689" s="30">
        <v>0</v>
      </c>
      <c r="AF689" s="30">
        <v>-292200</v>
      </c>
      <c r="AG689" s="30">
        <f t="shared" si="201"/>
        <v>-292200</v>
      </c>
      <c r="AH689" s="30">
        <v>0</v>
      </c>
      <c r="AI689" s="30">
        <f t="shared" si="202"/>
        <v>4707800</v>
      </c>
      <c r="AJ689" s="30">
        <f t="shared" si="203"/>
        <v>2250000</v>
      </c>
      <c r="AK689" s="30">
        <f t="shared" si="204"/>
        <v>0</v>
      </c>
      <c r="AL689" s="30">
        <f t="shared" si="205"/>
        <v>0</v>
      </c>
      <c r="AM689" s="30">
        <f t="shared" si="206"/>
        <v>0</v>
      </c>
      <c r="AN689" s="30">
        <f t="shared" si="207"/>
        <v>0</v>
      </c>
      <c r="AO689" s="30">
        <f t="shared" si="208"/>
        <v>0</v>
      </c>
      <c r="AP689" s="30">
        <f t="shared" si="209"/>
        <v>2250000</v>
      </c>
      <c r="AQ689" s="30">
        <f t="shared" si="210"/>
        <v>2122100</v>
      </c>
      <c r="AR689" s="26" t="s">
        <v>79</v>
      </c>
      <c r="AS689" s="26" t="s">
        <v>114</v>
      </c>
      <c r="AT689" s="26" t="s">
        <v>115</v>
      </c>
      <c r="AU689" s="26">
        <v>44562</v>
      </c>
      <c r="AV689" s="26" t="s">
        <v>141</v>
      </c>
      <c r="AW689" s="26" t="s">
        <v>80</v>
      </c>
      <c r="AX689" s="26" t="s">
        <v>82</v>
      </c>
      <c r="AY689" s="26" t="s">
        <v>82</v>
      </c>
      <c r="AZ689" s="26" t="s">
        <v>80</v>
      </c>
      <c r="BA689" s="26" t="s">
        <v>84</v>
      </c>
      <c r="BB689" s="26" t="s">
        <v>85</v>
      </c>
      <c r="BC689" s="26" t="str">
        <f t="shared" si="211"/>
        <v>C</v>
      </c>
      <c r="BD689" s="26" t="str">
        <f t="shared" ca="1" si="212"/>
        <v>46 Th,5 Bln,22 Hr</v>
      </c>
      <c r="BE689" s="29">
        <f t="shared" ca="1" si="213"/>
        <v>46</v>
      </c>
      <c r="BF689" s="29">
        <f t="shared" ca="1" si="214"/>
        <v>5</v>
      </c>
      <c r="BG689" s="29">
        <f t="shared" ca="1" si="215"/>
        <v>22</v>
      </c>
      <c r="BH689" s="26" t="str">
        <f t="shared" ca="1" si="216"/>
        <v>4 Th,1 Bln,23 Hr</v>
      </c>
      <c r="BI689" s="24">
        <f t="shared" ca="1" si="217"/>
        <v>4</v>
      </c>
      <c r="BJ689" s="24">
        <f t="shared" ca="1" si="218"/>
        <v>1</v>
      </c>
      <c r="BK689" s="26" t="str">
        <f t="shared" ca="1" si="219"/>
        <v>4 Th,1 Bln,23 Hr</v>
      </c>
      <c r="BL689" s="4" t="str">
        <f>VLOOKUP(C689,[1]dbase!$C$3:$AW$827,38,FALSE)</f>
        <v>H</v>
      </c>
    </row>
    <row r="690" spans="1:64" x14ac:dyDescent="0.25">
      <c r="A690" s="24">
        <f t="shared" si="200"/>
        <v>687</v>
      </c>
      <c r="B690" s="31" t="s">
        <v>2824</v>
      </c>
      <c r="C690" s="24">
        <v>746005</v>
      </c>
      <c r="D690" s="24" t="s">
        <v>174</v>
      </c>
      <c r="E690" s="26">
        <v>27061</v>
      </c>
      <c r="F690" s="24" t="s">
        <v>65</v>
      </c>
      <c r="G690" s="24" t="s">
        <v>66</v>
      </c>
      <c r="H690" s="24" t="s">
        <v>133</v>
      </c>
      <c r="I690" s="24" t="s">
        <v>2831</v>
      </c>
      <c r="J690" s="27" t="s">
        <v>2832</v>
      </c>
      <c r="K690" s="24"/>
      <c r="L690" s="24"/>
      <c r="M690" s="24" t="s">
        <v>109</v>
      </c>
      <c r="N690" s="24" t="s">
        <v>80</v>
      </c>
      <c r="O690" s="24"/>
      <c r="P690" s="24" t="s">
        <v>80</v>
      </c>
      <c r="Q690" s="26">
        <v>43374</v>
      </c>
      <c r="R690" s="26">
        <v>43374</v>
      </c>
      <c r="S690" s="26" t="s">
        <v>90</v>
      </c>
      <c r="T690" s="28" t="s">
        <v>289</v>
      </c>
      <c r="U690" s="28" t="s">
        <v>289</v>
      </c>
      <c r="V690" s="26">
        <v>44105</v>
      </c>
      <c r="W690" s="28" t="s">
        <v>139</v>
      </c>
      <c r="X690" s="28" t="s">
        <v>140</v>
      </c>
      <c r="Y690" s="26" t="s">
        <v>78</v>
      </c>
      <c r="Z690" s="29">
        <v>6</v>
      </c>
      <c r="AA690" s="29">
        <v>2</v>
      </c>
      <c r="AB690" s="26">
        <v>44424</v>
      </c>
      <c r="AC690" s="30">
        <v>4900000</v>
      </c>
      <c r="AD690" s="30">
        <v>544444</v>
      </c>
      <c r="AE690" s="30">
        <v>0</v>
      </c>
      <c r="AF690" s="30">
        <v>373955.55555555597</v>
      </c>
      <c r="AG690" s="30">
        <f t="shared" si="201"/>
        <v>373955.55555555597</v>
      </c>
      <c r="AH690" s="30">
        <v>0</v>
      </c>
      <c r="AI690" s="30">
        <f t="shared" si="202"/>
        <v>5818399.555555556</v>
      </c>
      <c r="AJ690" s="30">
        <f t="shared" si="203"/>
        <v>2450000</v>
      </c>
      <c r="AK690" s="30">
        <f t="shared" si="204"/>
        <v>0</v>
      </c>
      <c r="AL690" s="30">
        <f t="shared" si="205"/>
        <v>0</v>
      </c>
      <c r="AM690" s="30">
        <f t="shared" si="206"/>
        <v>0</v>
      </c>
      <c r="AN690" s="30">
        <f t="shared" si="207"/>
        <v>0</v>
      </c>
      <c r="AO690" s="30">
        <f t="shared" si="208"/>
        <v>0</v>
      </c>
      <c r="AP690" s="30">
        <f t="shared" si="209"/>
        <v>2450000</v>
      </c>
      <c r="AQ690" s="30">
        <f t="shared" si="210"/>
        <v>1922100</v>
      </c>
      <c r="AR690" s="26" t="s">
        <v>79</v>
      </c>
      <c r="AS690" s="26" t="s">
        <v>114</v>
      </c>
      <c r="AT690" s="26" t="s">
        <v>115</v>
      </c>
      <c r="AU690" s="26">
        <v>44562</v>
      </c>
      <c r="AV690" s="26" t="s">
        <v>141</v>
      </c>
      <c r="AW690" s="26" t="s">
        <v>80</v>
      </c>
      <c r="AX690" s="26" t="s">
        <v>82</v>
      </c>
      <c r="AY690" s="26" t="s">
        <v>82</v>
      </c>
      <c r="AZ690" s="26" t="s">
        <v>80</v>
      </c>
      <c r="BA690" s="26" t="s">
        <v>84</v>
      </c>
      <c r="BB690" s="26" t="s">
        <v>85</v>
      </c>
      <c r="BC690" s="26" t="str">
        <f t="shared" si="211"/>
        <v>C</v>
      </c>
      <c r="BD690" s="26" t="str">
        <f t="shared" ca="1" si="212"/>
        <v>48 Th,9 Bln,23 Hr</v>
      </c>
      <c r="BE690" s="29">
        <f t="shared" ca="1" si="213"/>
        <v>48</v>
      </c>
      <c r="BF690" s="29">
        <f t="shared" ca="1" si="214"/>
        <v>9</v>
      </c>
      <c r="BG690" s="29">
        <f t="shared" ca="1" si="215"/>
        <v>23</v>
      </c>
      <c r="BH690" s="26" t="str">
        <f t="shared" ca="1" si="216"/>
        <v>4 Th,1 Bln,23 Hr</v>
      </c>
      <c r="BI690" s="24">
        <f t="shared" ca="1" si="217"/>
        <v>4</v>
      </c>
      <c r="BJ690" s="24">
        <f t="shared" ca="1" si="218"/>
        <v>1</v>
      </c>
      <c r="BK690" s="26" t="str">
        <f t="shared" ca="1" si="219"/>
        <v>4 Th,1 Bln,23 Hr</v>
      </c>
      <c r="BL690" s="4" t="str">
        <f>VLOOKUP(C690,[1]dbase!$C$3:$AW$827,38,FALSE)</f>
        <v>H</v>
      </c>
    </row>
    <row r="691" spans="1:64" x14ac:dyDescent="0.25">
      <c r="A691" s="24">
        <f t="shared" si="200"/>
        <v>688</v>
      </c>
      <c r="B691" s="31" t="s">
        <v>2833</v>
      </c>
      <c r="C691" s="24">
        <v>866313</v>
      </c>
      <c r="D691" s="24" t="s">
        <v>239</v>
      </c>
      <c r="E691" s="26">
        <v>31472</v>
      </c>
      <c r="F691" s="24" t="s">
        <v>65</v>
      </c>
      <c r="G691" s="24" t="s">
        <v>66</v>
      </c>
      <c r="H691" s="24" t="s">
        <v>228</v>
      </c>
      <c r="I691" s="24"/>
      <c r="J691" s="27"/>
      <c r="K691" s="24"/>
      <c r="L691" s="24"/>
      <c r="M691" s="24" t="s">
        <v>109</v>
      </c>
      <c r="N691" s="24" t="s">
        <v>71</v>
      </c>
      <c r="O691" s="24"/>
      <c r="P691" s="24" t="s">
        <v>80</v>
      </c>
      <c r="Q691" s="26">
        <v>43877</v>
      </c>
      <c r="R691" s="26">
        <v>44243</v>
      </c>
      <c r="S691" s="26" t="s">
        <v>90</v>
      </c>
      <c r="T691" s="28" t="s">
        <v>2834</v>
      </c>
      <c r="U691" s="28" t="s">
        <v>2834</v>
      </c>
      <c r="V691" s="26" t="s">
        <v>80</v>
      </c>
      <c r="W691" s="28" t="s">
        <v>613</v>
      </c>
      <c r="X691" s="28" t="s">
        <v>123</v>
      </c>
      <c r="Y691" s="26" t="s">
        <v>78</v>
      </c>
      <c r="Z691" s="29">
        <v>6</v>
      </c>
      <c r="AA691" s="29">
        <v>1</v>
      </c>
      <c r="AB691" s="26">
        <v>44424</v>
      </c>
      <c r="AC691" s="30">
        <v>4500000</v>
      </c>
      <c r="AD691" s="30">
        <v>500000</v>
      </c>
      <c r="AE691" s="30">
        <v>-116900</v>
      </c>
      <c r="AF691" s="30">
        <v>152000</v>
      </c>
      <c r="AG691" s="30">
        <f t="shared" si="201"/>
        <v>35100</v>
      </c>
      <c r="AH691" s="30">
        <v>0</v>
      </c>
      <c r="AI691" s="30">
        <f t="shared" si="202"/>
        <v>5035100</v>
      </c>
      <c r="AJ691" s="30">
        <f t="shared" si="203"/>
        <v>3375000</v>
      </c>
      <c r="AK691" s="30">
        <f t="shared" si="204"/>
        <v>375000</v>
      </c>
      <c r="AL691" s="30">
        <f t="shared" si="205"/>
        <v>-116900</v>
      </c>
      <c r="AM691" s="30">
        <f t="shared" si="206"/>
        <v>152000</v>
      </c>
      <c r="AN691" s="30">
        <f t="shared" si="207"/>
        <v>35100</v>
      </c>
      <c r="AO691" s="30">
        <f t="shared" si="208"/>
        <v>0</v>
      </c>
      <c r="AP691" s="30">
        <f t="shared" si="209"/>
        <v>3785100</v>
      </c>
      <c r="AQ691" s="30">
        <f t="shared" si="210"/>
        <v>587000</v>
      </c>
      <c r="AR691" s="26" t="s">
        <v>79</v>
      </c>
      <c r="AS691" s="26" t="s">
        <v>80</v>
      </c>
      <c r="AT691" s="26"/>
      <c r="AU691" s="26" t="s">
        <v>80</v>
      </c>
      <c r="AV691" s="26" t="s">
        <v>124</v>
      </c>
      <c r="AW691" s="26" t="s">
        <v>80</v>
      </c>
      <c r="AX691" s="26" t="s">
        <v>82</v>
      </c>
      <c r="AY691" s="26" t="s">
        <v>82</v>
      </c>
      <c r="AZ691" s="26" t="s">
        <v>125</v>
      </c>
      <c r="BA691" s="26" t="s">
        <v>84</v>
      </c>
      <c r="BB691" s="26" t="s">
        <v>85</v>
      </c>
      <c r="BC691" s="26" t="str">
        <f t="shared" si="211"/>
        <v>C</v>
      </c>
      <c r="BD691" s="26" t="str">
        <f t="shared" ca="1" si="212"/>
        <v>36 Th,8 Bln,23 Hr</v>
      </c>
      <c r="BE691" s="29">
        <f t="shared" ca="1" si="213"/>
        <v>36</v>
      </c>
      <c r="BF691" s="29">
        <f t="shared" ca="1" si="214"/>
        <v>8</v>
      </c>
      <c r="BG691" s="29">
        <f t="shared" ca="1" si="215"/>
        <v>23</v>
      </c>
      <c r="BH691" s="26" t="str">
        <f t="shared" ca="1" si="216"/>
        <v>2 Th,9 Bln,8 Hr</v>
      </c>
      <c r="BI691" s="24">
        <f t="shared" ca="1" si="217"/>
        <v>2</v>
      </c>
      <c r="BJ691" s="24">
        <f t="shared" ca="1" si="218"/>
        <v>9</v>
      </c>
      <c r="BK691" s="26" t="str">
        <f t="shared" ca="1" si="219"/>
        <v>1 Th,9 Bln,8 Hr</v>
      </c>
      <c r="BL691" s="4" t="str">
        <f>VLOOKUP(C691,[1]dbase!$C$3:$AW$827,38,FALSE)</f>
        <v>-</v>
      </c>
    </row>
    <row r="692" spans="1:64" x14ac:dyDescent="0.25">
      <c r="A692" s="24">
        <f t="shared" si="200"/>
        <v>689</v>
      </c>
      <c r="B692" s="31" t="s">
        <v>2835</v>
      </c>
      <c r="C692" s="24">
        <v>704993</v>
      </c>
      <c r="D692" s="24" t="s">
        <v>500</v>
      </c>
      <c r="E692" s="26">
        <v>25749</v>
      </c>
      <c r="F692" s="24" t="s">
        <v>65</v>
      </c>
      <c r="G692" s="24" t="s">
        <v>66</v>
      </c>
      <c r="H692" s="24" t="s">
        <v>67</v>
      </c>
      <c r="I692" s="24" t="s">
        <v>2836</v>
      </c>
      <c r="J692" s="27" t="s">
        <v>2837</v>
      </c>
      <c r="K692" s="24" t="s">
        <v>2838</v>
      </c>
      <c r="L692" s="24"/>
      <c r="M692" s="24" t="s">
        <v>109</v>
      </c>
      <c r="N692" s="24" t="s">
        <v>120</v>
      </c>
      <c r="O692" s="24"/>
      <c r="P692" s="24" t="s">
        <v>1000</v>
      </c>
      <c r="Q692" s="26">
        <v>33329</v>
      </c>
      <c r="R692" s="26">
        <v>33695</v>
      </c>
      <c r="S692" s="26" t="s">
        <v>90</v>
      </c>
      <c r="T692" s="28" t="s">
        <v>2839</v>
      </c>
      <c r="U692" s="28" t="s">
        <v>2839</v>
      </c>
      <c r="V692" s="26">
        <v>44571</v>
      </c>
      <c r="W692" s="28" t="s">
        <v>399</v>
      </c>
      <c r="X692" s="28" t="s">
        <v>195</v>
      </c>
      <c r="Y692" s="26" t="s">
        <v>78</v>
      </c>
      <c r="Z692" s="29">
        <v>6</v>
      </c>
      <c r="AA692" s="29">
        <v>3</v>
      </c>
      <c r="AB692" s="26">
        <v>44424</v>
      </c>
      <c r="AC692" s="30">
        <v>5900000</v>
      </c>
      <c r="AD692" s="30">
        <v>655556</v>
      </c>
      <c r="AE692" s="30">
        <v>911969</v>
      </c>
      <c r="AF692" s="30">
        <v>-339993</v>
      </c>
      <c r="AG692" s="30">
        <f t="shared" si="201"/>
        <v>571976</v>
      </c>
      <c r="AH692" s="30">
        <v>0</v>
      </c>
      <c r="AI692" s="30">
        <f t="shared" si="202"/>
        <v>7127532</v>
      </c>
      <c r="AJ692" s="30">
        <f t="shared" si="203"/>
        <v>2950000</v>
      </c>
      <c r="AK692" s="30">
        <f t="shared" si="204"/>
        <v>0</v>
      </c>
      <c r="AL692" s="30">
        <f t="shared" si="205"/>
        <v>0</v>
      </c>
      <c r="AM692" s="30">
        <f t="shared" si="206"/>
        <v>0</v>
      </c>
      <c r="AN692" s="30">
        <f t="shared" si="207"/>
        <v>0</v>
      </c>
      <c r="AO692" s="30">
        <f t="shared" si="208"/>
        <v>0</v>
      </c>
      <c r="AP692" s="30">
        <f t="shared" si="209"/>
        <v>2950000</v>
      </c>
      <c r="AQ692" s="30">
        <f t="shared" si="210"/>
        <v>1422100</v>
      </c>
      <c r="AR692" s="26" t="s">
        <v>79</v>
      </c>
      <c r="AS692" s="26" t="s">
        <v>114</v>
      </c>
      <c r="AT692" s="24" t="s">
        <v>172</v>
      </c>
      <c r="AU692" s="26">
        <v>44433</v>
      </c>
      <c r="AV692" s="26" t="s">
        <v>196</v>
      </c>
      <c r="AW692" s="26" t="s">
        <v>80</v>
      </c>
      <c r="AX692" s="26" t="s">
        <v>83</v>
      </c>
      <c r="AY692" s="26" t="s">
        <v>82</v>
      </c>
      <c r="AZ692" s="26" t="s">
        <v>125</v>
      </c>
      <c r="BA692" s="26" t="s">
        <v>84</v>
      </c>
      <c r="BB692" s="26" t="s">
        <v>85</v>
      </c>
      <c r="BC692" s="26" t="str">
        <f t="shared" si="211"/>
        <v>C</v>
      </c>
      <c r="BD692" s="26" t="str">
        <f t="shared" ca="1" si="212"/>
        <v>52 Th,4 Bln,25 Hr</v>
      </c>
      <c r="BE692" s="29">
        <f t="shared" ca="1" si="213"/>
        <v>52</v>
      </c>
      <c r="BF692" s="29">
        <f t="shared" ca="1" si="214"/>
        <v>4</v>
      </c>
      <c r="BG692" s="29">
        <f t="shared" ca="1" si="215"/>
        <v>25</v>
      </c>
      <c r="BH692" s="26" t="str">
        <f t="shared" ca="1" si="216"/>
        <v>31 Th,7 Bln,23 Hr</v>
      </c>
      <c r="BI692" s="24">
        <f t="shared" ca="1" si="217"/>
        <v>31</v>
      </c>
      <c r="BJ692" s="24">
        <f t="shared" ca="1" si="218"/>
        <v>7</v>
      </c>
      <c r="BK692" s="26" t="str">
        <f t="shared" ca="1" si="219"/>
        <v>30 Th,7 Bln,23 Hr</v>
      </c>
      <c r="BL692" s="4" t="str">
        <f>VLOOKUP(C692,[1]dbase!$C$3:$AW$827,38,FALSE)</f>
        <v>H</v>
      </c>
    </row>
    <row r="693" spans="1:64" x14ac:dyDescent="0.25">
      <c r="A693" s="24">
        <f t="shared" si="200"/>
        <v>690</v>
      </c>
      <c r="B693" s="31" t="s">
        <v>2840</v>
      </c>
      <c r="C693" s="24">
        <v>765758</v>
      </c>
      <c r="D693" s="24" t="s">
        <v>336</v>
      </c>
      <c r="E693" s="26">
        <v>27910</v>
      </c>
      <c r="F693" s="24" t="s">
        <v>65</v>
      </c>
      <c r="G693" s="24" t="s">
        <v>66</v>
      </c>
      <c r="H693" s="24" t="s">
        <v>88</v>
      </c>
      <c r="I693" s="24" t="s">
        <v>2841</v>
      </c>
      <c r="J693" s="27"/>
      <c r="K693" s="24"/>
      <c r="L693" s="24"/>
      <c r="M693" s="24" t="s">
        <v>99</v>
      </c>
      <c r="N693" s="24" t="s">
        <v>765</v>
      </c>
      <c r="O693" s="24"/>
      <c r="P693" s="24">
        <v>2014</v>
      </c>
      <c r="Q693" s="26">
        <v>42932</v>
      </c>
      <c r="R693" s="26">
        <v>43055</v>
      </c>
      <c r="S693" s="26" t="s">
        <v>90</v>
      </c>
      <c r="T693" s="28" t="s">
        <v>2842</v>
      </c>
      <c r="U693" s="28" t="s">
        <v>2842</v>
      </c>
      <c r="V693" s="26" t="s">
        <v>80</v>
      </c>
      <c r="W693" s="28" t="s">
        <v>613</v>
      </c>
      <c r="X693" s="28" t="s">
        <v>123</v>
      </c>
      <c r="Y693" s="26" t="s">
        <v>78</v>
      </c>
      <c r="Z693" s="29">
        <v>6</v>
      </c>
      <c r="AA693" s="29">
        <v>1</v>
      </c>
      <c r="AB693" s="26">
        <v>44424</v>
      </c>
      <c r="AC693" s="30">
        <v>4500000</v>
      </c>
      <c r="AD693" s="30">
        <v>500000</v>
      </c>
      <c r="AE693" s="30">
        <v>291100</v>
      </c>
      <c r="AF693" s="30">
        <v>152000</v>
      </c>
      <c r="AG693" s="30">
        <f t="shared" si="201"/>
        <v>443100</v>
      </c>
      <c r="AH693" s="30">
        <v>0</v>
      </c>
      <c r="AI693" s="30">
        <f t="shared" si="202"/>
        <v>5443100</v>
      </c>
      <c r="AJ693" s="30">
        <f t="shared" si="203"/>
        <v>3375000</v>
      </c>
      <c r="AK693" s="30">
        <f t="shared" si="204"/>
        <v>375000</v>
      </c>
      <c r="AL693" s="30">
        <f t="shared" si="205"/>
        <v>291100</v>
      </c>
      <c r="AM693" s="30">
        <f t="shared" si="206"/>
        <v>152000</v>
      </c>
      <c r="AN693" s="30">
        <f t="shared" si="207"/>
        <v>443100</v>
      </c>
      <c r="AO693" s="30">
        <f t="shared" si="208"/>
        <v>0</v>
      </c>
      <c r="AP693" s="30">
        <f t="shared" si="209"/>
        <v>4193100</v>
      </c>
      <c r="AQ693" s="30">
        <f t="shared" si="210"/>
        <v>179000</v>
      </c>
      <c r="AR693" s="26" t="s">
        <v>79</v>
      </c>
      <c r="AS693" s="26" t="s">
        <v>80</v>
      </c>
      <c r="AT693" s="26"/>
      <c r="AU693" s="26" t="s">
        <v>80</v>
      </c>
      <c r="AV693" s="26" t="s">
        <v>124</v>
      </c>
      <c r="AW693" s="26" t="s">
        <v>80</v>
      </c>
      <c r="AX693" s="26" t="s">
        <v>82</v>
      </c>
      <c r="AY693" s="26" t="s">
        <v>82</v>
      </c>
      <c r="AZ693" s="26" t="s">
        <v>125</v>
      </c>
      <c r="BA693" s="26" t="s">
        <v>84</v>
      </c>
      <c r="BB693" s="26" t="s">
        <v>85</v>
      </c>
      <c r="BC693" s="26" t="str">
        <f t="shared" si="211"/>
        <v>C</v>
      </c>
      <c r="BD693" s="26" t="str">
        <f t="shared" ca="1" si="212"/>
        <v>46 Th,5 Bln,25 Hr</v>
      </c>
      <c r="BE693" s="29">
        <f t="shared" ca="1" si="213"/>
        <v>46</v>
      </c>
      <c r="BF693" s="29">
        <f t="shared" ca="1" si="214"/>
        <v>5</v>
      </c>
      <c r="BG693" s="29">
        <f t="shared" ca="1" si="215"/>
        <v>25</v>
      </c>
      <c r="BH693" s="26" t="str">
        <f t="shared" ca="1" si="216"/>
        <v>5 Th,4 Bln,8 Hr</v>
      </c>
      <c r="BI693" s="24">
        <f t="shared" ca="1" si="217"/>
        <v>5</v>
      </c>
      <c r="BJ693" s="24">
        <f t="shared" ca="1" si="218"/>
        <v>4</v>
      </c>
      <c r="BK693" s="26" t="str">
        <f t="shared" ca="1" si="219"/>
        <v>5 Th,0 Bln,8 Hr</v>
      </c>
      <c r="BL693" s="4" t="str">
        <f>VLOOKUP(C693,[1]dbase!$C$3:$AW$827,38,FALSE)</f>
        <v>-</v>
      </c>
    </row>
    <row r="694" spans="1:64" x14ac:dyDescent="0.25">
      <c r="A694" s="24">
        <f t="shared" si="200"/>
        <v>691</v>
      </c>
      <c r="B694" s="31" t="s">
        <v>2843</v>
      </c>
      <c r="C694" s="24">
        <v>755946</v>
      </c>
      <c r="D694" s="24" t="s">
        <v>741</v>
      </c>
      <c r="E694" s="26">
        <v>27689</v>
      </c>
      <c r="F694" s="24" t="s">
        <v>65</v>
      </c>
      <c r="G694" s="24" t="s">
        <v>66</v>
      </c>
      <c r="H694" s="24" t="s">
        <v>88</v>
      </c>
      <c r="I694" s="24" t="s">
        <v>2844</v>
      </c>
      <c r="J694" s="27" t="s">
        <v>2845</v>
      </c>
      <c r="K694" s="24"/>
      <c r="L694" s="24"/>
      <c r="M694" s="24" t="s">
        <v>109</v>
      </c>
      <c r="N694" s="24" t="s">
        <v>80</v>
      </c>
      <c r="O694" s="24"/>
      <c r="P694" s="24" t="s">
        <v>80</v>
      </c>
      <c r="Q694" s="26">
        <v>43374</v>
      </c>
      <c r="R694" s="26">
        <v>43374</v>
      </c>
      <c r="S694" s="26" t="s">
        <v>90</v>
      </c>
      <c r="T694" s="28" t="s">
        <v>302</v>
      </c>
      <c r="U694" s="28" t="s">
        <v>302</v>
      </c>
      <c r="V694" s="26">
        <v>44105</v>
      </c>
      <c r="W694" s="28" t="s">
        <v>303</v>
      </c>
      <c r="X694" s="28" t="s">
        <v>140</v>
      </c>
      <c r="Y694" s="26" t="s">
        <v>78</v>
      </c>
      <c r="Z694" s="29">
        <v>6</v>
      </c>
      <c r="AA694" s="29">
        <v>1</v>
      </c>
      <c r="AB694" s="26">
        <v>44424</v>
      </c>
      <c r="AC694" s="30">
        <v>4500000</v>
      </c>
      <c r="AD694" s="30">
        <v>500000</v>
      </c>
      <c r="AE694" s="30">
        <v>0</v>
      </c>
      <c r="AF694" s="30">
        <v>-31100</v>
      </c>
      <c r="AG694" s="30">
        <f t="shared" si="201"/>
        <v>-31100</v>
      </c>
      <c r="AH694" s="30">
        <v>0</v>
      </c>
      <c r="AI694" s="30">
        <f t="shared" si="202"/>
        <v>4968900</v>
      </c>
      <c r="AJ694" s="30">
        <f t="shared" si="203"/>
        <v>2250000</v>
      </c>
      <c r="AK694" s="30">
        <f t="shared" si="204"/>
        <v>0</v>
      </c>
      <c r="AL694" s="30">
        <f t="shared" si="205"/>
        <v>0</v>
      </c>
      <c r="AM694" s="30">
        <f t="shared" si="206"/>
        <v>0</v>
      </c>
      <c r="AN694" s="30">
        <f t="shared" si="207"/>
        <v>0</v>
      </c>
      <c r="AO694" s="30">
        <f t="shared" si="208"/>
        <v>0</v>
      </c>
      <c r="AP694" s="30">
        <f t="shared" si="209"/>
        <v>2250000</v>
      </c>
      <c r="AQ694" s="30">
        <f t="shared" si="210"/>
        <v>2122100</v>
      </c>
      <c r="AR694" s="26" t="s">
        <v>79</v>
      </c>
      <c r="AS694" s="26" t="s">
        <v>114</v>
      </c>
      <c r="AT694" s="26" t="s">
        <v>115</v>
      </c>
      <c r="AU694" s="26">
        <v>44562</v>
      </c>
      <c r="AV694" s="26" t="s">
        <v>141</v>
      </c>
      <c r="AW694" s="26" t="s">
        <v>80</v>
      </c>
      <c r="AX694" s="26" t="s">
        <v>82</v>
      </c>
      <c r="AY694" s="26" t="s">
        <v>82</v>
      </c>
      <c r="AZ694" s="26" t="s">
        <v>80</v>
      </c>
      <c r="BA694" s="26" t="s">
        <v>84</v>
      </c>
      <c r="BB694" s="26" t="s">
        <v>85</v>
      </c>
      <c r="BC694" s="26" t="str">
        <f t="shared" si="211"/>
        <v>C</v>
      </c>
      <c r="BD694" s="26" t="str">
        <f t="shared" ca="1" si="212"/>
        <v>47 Th,1 Bln,2 Hr</v>
      </c>
      <c r="BE694" s="29">
        <f t="shared" ca="1" si="213"/>
        <v>47</v>
      </c>
      <c r="BF694" s="29">
        <f t="shared" ca="1" si="214"/>
        <v>1</v>
      </c>
      <c r="BG694" s="29">
        <f t="shared" ca="1" si="215"/>
        <v>2</v>
      </c>
      <c r="BH694" s="26" t="str">
        <f t="shared" ca="1" si="216"/>
        <v>4 Th,1 Bln,23 Hr</v>
      </c>
      <c r="BI694" s="24">
        <f t="shared" ca="1" si="217"/>
        <v>4</v>
      </c>
      <c r="BJ694" s="24">
        <f t="shared" ca="1" si="218"/>
        <v>1</v>
      </c>
      <c r="BK694" s="26" t="str">
        <f t="shared" ca="1" si="219"/>
        <v>4 Th,1 Bln,23 Hr</v>
      </c>
      <c r="BL694" s="4" t="str">
        <f>VLOOKUP(C694,[1]dbase!$C$3:$AW$827,38,FALSE)</f>
        <v>H</v>
      </c>
    </row>
    <row r="695" spans="1:64" x14ac:dyDescent="0.25">
      <c r="A695" s="24">
        <f t="shared" si="200"/>
        <v>692</v>
      </c>
      <c r="B695" s="31" t="s">
        <v>2846</v>
      </c>
      <c r="C695" s="24">
        <v>895514</v>
      </c>
      <c r="D695" s="24" t="s">
        <v>127</v>
      </c>
      <c r="E695" s="26">
        <v>32751</v>
      </c>
      <c r="F695" s="24" t="s">
        <v>167</v>
      </c>
      <c r="G695" s="24" t="s">
        <v>66</v>
      </c>
      <c r="H695" s="24" t="s">
        <v>88</v>
      </c>
      <c r="I695" s="24" t="s">
        <v>2847</v>
      </c>
      <c r="J695" s="27"/>
      <c r="K695" s="24"/>
      <c r="L695" s="24"/>
      <c r="M695" s="24" t="s">
        <v>70</v>
      </c>
      <c r="N695" s="24" t="s">
        <v>503</v>
      </c>
      <c r="O695" s="24"/>
      <c r="P695" s="24" t="s">
        <v>384</v>
      </c>
      <c r="Q695" s="26">
        <v>40955</v>
      </c>
      <c r="R695" s="26">
        <v>41045</v>
      </c>
      <c r="S695" s="26" t="s">
        <v>90</v>
      </c>
      <c r="T695" s="28" t="s">
        <v>670</v>
      </c>
      <c r="U695" s="28" t="s">
        <v>670</v>
      </c>
      <c r="V695" s="26">
        <v>43116</v>
      </c>
      <c r="W695" s="28" t="s">
        <v>242</v>
      </c>
      <c r="X695" s="28" t="s">
        <v>113</v>
      </c>
      <c r="Y695" s="26" t="s">
        <v>78</v>
      </c>
      <c r="Z695" s="29">
        <v>5</v>
      </c>
      <c r="AA695" s="34">
        <v>4</v>
      </c>
      <c r="AB695" s="26">
        <v>44424</v>
      </c>
      <c r="AC695" s="30">
        <v>6900000</v>
      </c>
      <c r="AD695" s="30">
        <v>766667</v>
      </c>
      <c r="AE695" s="30">
        <v>1641508.333333333</v>
      </c>
      <c r="AF695" s="30">
        <v>-510912.5</v>
      </c>
      <c r="AG695" s="30">
        <f t="shared" si="201"/>
        <v>1130595.833333333</v>
      </c>
      <c r="AH695" s="30">
        <v>1164112.5</v>
      </c>
      <c r="AI695" s="30">
        <f t="shared" si="202"/>
        <v>9961375.3333333321</v>
      </c>
      <c r="AJ695" s="30">
        <f t="shared" si="203"/>
        <v>3450000</v>
      </c>
      <c r="AK695" s="30">
        <f t="shared" si="204"/>
        <v>0</v>
      </c>
      <c r="AL695" s="30">
        <f t="shared" si="205"/>
        <v>0</v>
      </c>
      <c r="AM695" s="30">
        <f t="shared" si="206"/>
        <v>0</v>
      </c>
      <c r="AN695" s="30">
        <f t="shared" si="207"/>
        <v>0</v>
      </c>
      <c r="AO695" s="30">
        <f t="shared" si="208"/>
        <v>0</v>
      </c>
      <c r="AP695" s="30">
        <f t="shared" si="209"/>
        <v>3450000</v>
      </c>
      <c r="AQ695" s="30">
        <f t="shared" si="210"/>
        <v>922100</v>
      </c>
      <c r="AR695" s="26" t="s">
        <v>79</v>
      </c>
      <c r="AS695" s="26" t="s">
        <v>114</v>
      </c>
      <c r="AT695" s="26" t="s">
        <v>115</v>
      </c>
      <c r="AU695" s="26">
        <v>44562</v>
      </c>
      <c r="AV695" s="26" t="s">
        <v>116</v>
      </c>
      <c r="AW695" s="26" t="s">
        <v>210</v>
      </c>
      <c r="AX695" s="26" t="s">
        <v>83</v>
      </c>
      <c r="AY695" s="26" t="s">
        <v>83</v>
      </c>
      <c r="AZ695" s="26" t="s">
        <v>80</v>
      </c>
      <c r="BA695" s="26" t="s">
        <v>84</v>
      </c>
      <c r="BB695" s="26" t="s">
        <v>85</v>
      </c>
      <c r="BC695" s="26" t="str">
        <f t="shared" si="211"/>
        <v>F</v>
      </c>
      <c r="BD695" s="26" t="str">
        <f t="shared" ca="1" si="212"/>
        <v>33 Th,2 Bln,24 Hr</v>
      </c>
      <c r="BE695" s="29">
        <f t="shared" ca="1" si="213"/>
        <v>33</v>
      </c>
      <c r="BF695" s="29">
        <f t="shared" ca="1" si="214"/>
        <v>2</v>
      </c>
      <c r="BG695" s="29">
        <f t="shared" ca="1" si="215"/>
        <v>24</v>
      </c>
      <c r="BH695" s="26" t="str">
        <f t="shared" ca="1" si="216"/>
        <v>10 Th,9 Bln,8 Hr</v>
      </c>
      <c r="BI695" s="24">
        <f t="shared" ca="1" si="217"/>
        <v>10</v>
      </c>
      <c r="BJ695" s="24">
        <f t="shared" ca="1" si="218"/>
        <v>9</v>
      </c>
      <c r="BK695" s="26" t="str">
        <f t="shared" ca="1" si="219"/>
        <v>10 Th,6 Bln,8 Hr</v>
      </c>
      <c r="BL695" s="4" t="str">
        <f>VLOOKUP(C695,[1]dbase!$C$3:$AW$827,38,FALSE)</f>
        <v>H</v>
      </c>
    </row>
    <row r="696" spans="1:64" x14ac:dyDescent="0.25">
      <c r="A696" s="24">
        <f t="shared" si="200"/>
        <v>693</v>
      </c>
      <c r="B696" s="31" t="s">
        <v>2848</v>
      </c>
      <c r="C696" s="24">
        <v>695056</v>
      </c>
      <c r="D696" s="24" t="s">
        <v>539</v>
      </c>
      <c r="E696" s="26">
        <v>25272</v>
      </c>
      <c r="F696" s="24" t="s">
        <v>65</v>
      </c>
      <c r="G696" s="24" t="s">
        <v>66</v>
      </c>
      <c r="H696" s="24" t="s">
        <v>133</v>
      </c>
      <c r="I696" s="24" t="s">
        <v>2849</v>
      </c>
      <c r="J696" s="27" t="s">
        <v>2850</v>
      </c>
      <c r="K696" s="24" t="s">
        <v>2851</v>
      </c>
      <c r="L696" s="24"/>
      <c r="M696" s="24" t="s">
        <v>109</v>
      </c>
      <c r="N696" s="24" t="s">
        <v>120</v>
      </c>
      <c r="O696" s="24"/>
      <c r="P696" s="24">
        <v>1989</v>
      </c>
      <c r="Q696" s="26">
        <v>33208</v>
      </c>
      <c r="R696" s="26">
        <v>33772</v>
      </c>
      <c r="S696" s="26" t="s">
        <v>213</v>
      </c>
      <c r="T696" s="28" t="s">
        <v>2852</v>
      </c>
      <c r="U696" s="28" t="s">
        <v>2853</v>
      </c>
      <c r="V696" s="26">
        <v>44571</v>
      </c>
      <c r="W696" s="28" t="s">
        <v>219</v>
      </c>
      <c r="X696" s="28" t="s">
        <v>195</v>
      </c>
      <c r="Y696" s="26" t="s">
        <v>78</v>
      </c>
      <c r="Z696" s="29">
        <v>4</v>
      </c>
      <c r="AA696" s="29">
        <v>3</v>
      </c>
      <c r="AB696" s="26">
        <v>44424</v>
      </c>
      <c r="AC696" s="30">
        <v>5900000</v>
      </c>
      <c r="AD696" s="30">
        <v>655556</v>
      </c>
      <c r="AE696" s="30">
        <v>370344.44444444403</v>
      </c>
      <c r="AF696" s="30">
        <v>-339993</v>
      </c>
      <c r="AG696" s="30">
        <f t="shared" si="201"/>
        <v>30351.444444444031</v>
      </c>
      <c r="AH696" s="30">
        <v>1871793</v>
      </c>
      <c r="AI696" s="30">
        <f t="shared" si="202"/>
        <v>8457700.444444444</v>
      </c>
      <c r="AJ696" s="30">
        <f t="shared" si="203"/>
        <v>2950000</v>
      </c>
      <c r="AK696" s="30">
        <f t="shared" si="204"/>
        <v>0</v>
      </c>
      <c r="AL696" s="30">
        <f t="shared" si="205"/>
        <v>0</v>
      </c>
      <c r="AM696" s="30">
        <f t="shared" si="206"/>
        <v>0</v>
      </c>
      <c r="AN696" s="30">
        <f t="shared" si="207"/>
        <v>0</v>
      </c>
      <c r="AO696" s="30">
        <f t="shared" si="208"/>
        <v>0</v>
      </c>
      <c r="AP696" s="30">
        <f t="shared" si="209"/>
        <v>2950000</v>
      </c>
      <c r="AQ696" s="30">
        <f t="shared" si="210"/>
        <v>1422100</v>
      </c>
      <c r="AR696" s="26" t="s">
        <v>79</v>
      </c>
      <c r="AS696" s="32" t="s">
        <v>114</v>
      </c>
      <c r="AT696" s="32" t="s">
        <v>156</v>
      </c>
      <c r="AU696" s="32">
        <v>44743</v>
      </c>
      <c r="AV696" s="26" t="s">
        <v>196</v>
      </c>
      <c r="AW696" s="26" t="s">
        <v>80</v>
      </c>
      <c r="AX696" s="26" t="s">
        <v>83</v>
      </c>
      <c r="AY696" s="26" t="s">
        <v>83</v>
      </c>
      <c r="AZ696" s="26" t="s">
        <v>125</v>
      </c>
      <c r="BA696" s="26" t="s">
        <v>84</v>
      </c>
      <c r="BB696" s="26" t="s">
        <v>85</v>
      </c>
      <c r="BC696" s="26" t="str">
        <f t="shared" si="211"/>
        <v>C</v>
      </c>
      <c r="BD696" s="26" t="str">
        <f t="shared" ca="1" si="212"/>
        <v>53 Th,8 Bln,14 Hr</v>
      </c>
      <c r="BE696" s="29">
        <f t="shared" ca="1" si="213"/>
        <v>53</v>
      </c>
      <c r="BF696" s="29">
        <f t="shared" ca="1" si="214"/>
        <v>8</v>
      </c>
      <c r="BG696" s="29">
        <f t="shared" ca="1" si="215"/>
        <v>14</v>
      </c>
      <c r="BH696" s="26" t="str">
        <f t="shared" ca="1" si="216"/>
        <v>31 Th,11 Bln,23 Hr</v>
      </c>
      <c r="BI696" s="24">
        <f t="shared" ca="1" si="217"/>
        <v>31</v>
      </c>
      <c r="BJ696" s="24">
        <f t="shared" ca="1" si="218"/>
        <v>11</v>
      </c>
      <c r="BK696" s="26" t="str">
        <f t="shared" ca="1" si="219"/>
        <v>30 Th,5 Bln,7 Hr</v>
      </c>
      <c r="BL696" s="4" t="str">
        <f>VLOOKUP(C696,[1]dbase!$C$3:$AW$827,38,FALSE)</f>
        <v>H</v>
      </c>
    </row>
    <row r="697" spans="1:64" x14ac:dyDescent="0.25">
      <c r="A697" s="24">
        <f t="shared" si="200"/>
        <v>694</v>
      </c>
      <c r="B697" s="31" t="s">
        <v>2854</v>
      </c>
      <c r="C697" s="24">
        <v>674704</v>
      </c>
      <c r="D697" s="24" t="s">
        <v>180</v>
      </c>
      <c r="E697" s="26">
        <v>24508</v>
      </c>
      <c r="F697" s="24" t="s">
        <v>65</v>
      </c>
      <c r="G697" s="24" t="s">
        <v>66</v>
      </c>
      <c r="H697" s="24" t="s">
        <v>88</v>
      </c>
      <c r="I697" s="24" t="s">
        <v>2855</v>
      </c>
      <c r="J697" s="27" t="s">
        <v>2856</v>
      </c>
      <c r="K697" s="24" t="s">
        <v>2857</v>
      </c>
      <c r="L697" s="24"/>
      <c r="M697" s="24" t="s">
        <v>109</v>
      </c>
      <c r="N697" s="24" t="s">
        <v>120</v>
      </c>
      <c r="O697" s="24"/>
      <c r="P697" s="24" t="s">
        <v>1000</v>
      </c>
      <c r="Q697" s="26">
        <v>32828</v>
      </c>
      <c r="R697" s="26">
        <v>33193</v>
      </c>
      <c r="S697" s="26" t="s">
        <v>90</v>
      </c>
      <c r="T697" s="28" t="s">
        <v>2858</v>
      </c>
      <c r="U697" s="28" t="s">
        <v>2858</v>
      </c>
      <c r="V697" s="26">
        <v>44571</v>
      </c>
      <c r="W697" s="28" t="s">
        <v>122</v>
      </c>
      <c r="X697" s="28" t="s">
        <v>195</v>
      </c>
      <c r="Y697" s="26" t="s">
        <v>78</v>
      </c>
      <c r="Z697" s="29">
        <v>6</v>
      </c>
      <c r="AA697" s="29">
        <v>4</v>
      </c>
      <c r="AB697" s="26">
        <v>44424</v>
      </c>
      <c r="AC697" s="30">
        <v>6900000</v>
      </c>
      <c r="AD697" s="30">
        <v>766667</v>
      </c>
      <c r="AE697" s="30">
        <v>594883</v>
      </c>
      <c r="AF697" s="30">
        <v>-377770</v>
      </c>
      <c r="AG697" s="30">
        <f t="shared" si="201"/>
        <v>217113</v>
      </c>
      <c r="AH697" s="30">
        <v>0</v>
      </c>
      <c r="AI697" s="30">
        <f t="shared" si="202"/>
        <v>7883780</v>
      </c>
      <c r="AJ697" s="30">
        <f t="shared" si="203"/>
        <v>3450000</v>
      </c>
      <c r="AK697" s="30">
        <f t="shared" si="204"/>
        <v>0</v>
      </c>
      <c r="AL697" s="30">
        <f t="shared" si="205"/>
        <v>0</v>
      </c>
      <c r="AM697" s="30">
        <f t="shared" si="206"/>
        <v>0</v>
      </c>
      <c r="AN697" s="30">
        <f t="shared" si="207"/>
        <v>0</v>
      </c>
      <c r="AO697" s="30">
        <f t="shared" si="208"/>
        <v>0</v>
      </c>
      <c r="AP697" s="30">
        <f t="shared" si="209"/>
        <v>3450000</v>
      </c>
      <c r="AQ697" s="30">
        <f t="shared" si="210"/>
        <v>922100</v>
      </c>
      <c r="AR697" s="26" t="s">
        <v>79</v>
      </c>
      <c r="AS697" s="26" t="s">
        <v>114</v>
      </c>
      <c r="AT697" s="24" t="s">
        <v>172</v>
      </c>
      <c r="AU697" s="26">
        <v>44433</v>
      </c>
      <c r="AV697" s="26" t="s">
        <v>196</v>
      </c>
      <c r="AW697" s="26" t="s">
        <v>80</v>
      </c>
      <c r="AX697" s="26" t="s">
        <v>83</v>
      </c>
      <c r="AY697" s="26" t="s">
        <v>82</v>
      </c>
      <c r="AZ697" s="26" t="s">
        <v>125</v>
      </c>
      <c r="BA697" s="26" t="s">
        <v>84</v>
      </c>
      <c r="BB697" s="26" t="s">
        <v>85</v>
      </c>
      <c r="BC697" s="26" t="str">
        <f t="shared" si="211"/>
        <v>C</v>
      </c>
      <c r="BD697" s="26" t="str">
        <f t="shared" ca="1" si="212"/>
        <v>55 Th,9 Bln,19 Hr</v>
      </c>
      <c r="BE697" s="29">
        <f t="shared" ca="1" si="213"/>
        <v>55</v>
      </c>
      <c r="BF697" s="29">
        <f t="shared" ca="1" si="214"/>
        <v>9</v>
      </c>
      <c r="BG697" s="29">
        <f t="shared" ca="1" si="215"/>
        <v>19</v>
      </c>
      <c r="BH697" s="26" t="str">
        <f t="shared" ca="1" si="216"/>
        <v>33 Th,0 Bln,8 Hr</v>
      </c>
      <c r="BI697" s="24">
        <f t="shared" ca="1" si="217"/>
        <v>33</v>
      </c>
      <c r="BJ697" s="24">
        <f t="shared" ca="1" si="218"/>
        <v>0</v>
      </c>
      <c r="BK697" s="26" t="str">
        <f t="shared" ca="1" si="219"/>
        <v>32 Th,0 Bln,8 Hr</v>
      </c>
      <c r="BL697" s="4" t="str">
        <f>VLOOKUP(C697,[1]dbase!$C$3:$AW$827,38,FALSE)</f>
        <v>H</v>
      </c>
    </row>
    <row r="698" spans="1:64" x14ac:dyDescent="0.25">
      <c r="A698" s="24">
        <f t="shared" si="200"/>
        <v>695</v>
      </c>
      <c r="B698" s="31" t="s">
        <v>2859</v>
      </c>
      <c r="C698" s="24">
        <v>765991</v>
      </c>
      <c r="D698" s="24" t="s">
        <v>174</v>
      </c>
      <c r="E698" s="26">
        <v>28097</v>
      </c>
      <c r="F698" s="24" t="s">
        <v>65</v>
      </c>
      <c r="G698" s="24" t="s">
        <v>66</v>
      </c>
      <c r="H698" s="24" t="s">
        <v>133</v>
      </c>
      <c r="I698" s="24" t="s">
        <v>2860</v>
      </c>
      <c r="J698" s="27" t="s">
        <v>2861</v>
      </c>
      <c r="K698" s="24"/>
      <c r="L698" s="24"/>
      <c r="M698" s="24" t="s">
        <v>99</v>
      </c>
      <c r="N698" s="24" t="s">
        <v>276</v>
      </c>
      <c r="O698" s="24"/>
      <c r="P698" s="24" t="s">
        <v>80</v>
      </c>
      <c r="Q698" s="26">
        <v>43374</v>
      </c>
      <c r="R698" s="26">
        <v>43374</v>
      </c>
      <c r="S698" s="26" t="s">
        <v>90</v>
      </c>
      <c r="T698" s="28" t="s">
        <v>289</v>
      </c>
      <c r="U698" s="28" t="s">
        <v>289</v>
      </c>
      <c r="V698" s="26">
        <v>44105</v>
      </c>
      <c r="W698" s="28" t="s">
        <v>139</v>
      </c>
      <c r="X698" s="28" t="s">
        <v>140</v>
      </c>
      <c r="Y698" s="26" t="s">
        <v>78</v>
      </c>
      <c r="Z698" s="29">
        <v>6</v>
      </c>
      <c r="AA698" s="29">
        <v>1</v>
      </c>
      <c r="AB698" s="26">
        <v>44424</v>
      </c>
      <c r="AC698" s="30">
        <v>4500000</v>
      </c>
      <c r="AD698" s="30">
        <v>500000</v>
      </c>
      <c r="AE698" s="30">
        <v>0</v>
      </c>
      <c r="AF698" s="30">
        <v>261200</v>
      </c>
      <c r="AG698" s="30">
        <f t="shared" si="201"/>
        <v>261200</v>
      </c>
      <c r="AH698" s="30">
        <v>0</v>
      </c>
      <c r="AI698" s="30">
        <f t="shared" si="202"/>
        <v>5261200</v>
      </c>
      <c r="AJ698" s="30">
        <f t="shared" si="203"/>
        <v>3375000</v>
      </c>
      <c r="AK698" s="30">
        <f t="shared" si="204"/>
        <v>375000</v>
      </c>
      <c r="AL698" s="30">
        <f t="shared" si="205"/>
        <v>0</v>
      </c>
      <c r="AM698" s="30">
        <f t="shared" si="206"/>
        <v>261200</v>
      </c>
      <c r="AN698" s="30">
        <f t="shared" si="207"/>
        <v>261200</v>
      </c>
      <c r="AO698" s="30">
        <f t="shared" si="208"/>
        <v>0</v>
      </c>
      <c r="AP698" s="30">
        <f t="shared" si="209"/>
        <v>4011200</v>
      </c>
      <c r="AQ698" s="30">
        <f t="shared" si="210"/>
        <v>360900</v>
      </c>
      <c r="AR698" s="26" t="s">
        <v>79</v>
      </c>
      <c r="AS698" s="26" t="s">
        <v>80</v>
      </c>
      <c r="AT698" s="26"/>
      <c r="AU698" s="26" t="s">
        <v>80</v>
      </c>
      <c r="AV698" s="26" t="s">
        <v>141</v>
      </c>
      <c r="AW698" s="26" t="s">
        <v>80</v>
      </c>
      <c r="AX698" s="26" t="s">
        <v>82</v>
      </c>
      <c r="AY698" s="26" t="s">
        <v>82</v>
      </c>
      <c r="AZ698" s="26" t="s">
        <v>80</v>
      </c>
      <c r="BA698" s="26" t="s">
        <v>84</v>
      </c>
      <c r="BB698" s="26" t="s">
        <v>106</v>
      </c>
      <c r="BC698" s="26" t="str">
        <f t="shared" si="211"/>
        <v>C</v>
      </c>
      <c r="BD698" s="26" t="str">
        <f t="shared" ca="1" si="212"/>
        <v>45 Th,11 Bln,21 Hr</v>
      </c>
      <c r="BE698" s="29">
        <f t="shared" ca="1" si="213"/>
        <v>45</v>
      </c>
      <c r="BF698" s="29">
        <f t="shared" ca="1" si="214"/>
        <v>11</v>
      </c>
      <c r="BG698" s="29">
        <f t="shared" ca="1" si="215"/>
        <v>21</v>
      </c>
      <c r="BH698" s="26" t="str">
        <f t="shared" ca="1" si="216"/>
        <v>4 Th,1 Bln,23 Hr</v>
      </c>
      <c r="BI698" s="24">
        <f t="shared" ca="1" si="217"/>
        <v>4</v>
      </c>
      <c r="BJ698" s="24">
        <f t="shared" ca="1" si="218"/>
        <v>1</v>
      </c>
      <c r="BK698" s="26" t="str">
        <f t="shared" ca="1" si="219"/>
        <v>4 Th,1 Bln,23 Hr</v>
      </c>
      <c r="BL698" s="4" t="str">
        <f>VLOOKUP(C698,[1]dbase!$C$3:$AW$827,38,FALSE)</f>
        <v>-</v>
      </c>
    </row>
    <row r="699" spans="1:64" x14ac:dyDescent="0.25">
      <c r="A699" s="24">
        <f t="shared" si="200"/>
        <v>696</v>
      </c>
      <c r="B699" s="31" t="s">
        <v>2862</v>
      </c>
      <c r="C699" s="24">
        <v>895751</v>
      </c>
      <c r="D699" s="24" t="s">
        <v>166</v>
      </c>
      <c r="E699" s="26">
        <v>32788</v>
      </c>
      <c r="F699" s="24" t="s">
        <v>65</v>
      </c>
      <c r="G699" s="24" t="s">
        <v>66</v>
      </c>
      <c r="H699" s="24" t="s">
        <v>67</v>
      </c>
      <c r="I699" s="24" t="s">
        <v>2863</v>
      </c>
      <c r="J699" s="27"/>
      <c r="K699" s="24"/>
      <c r="L699" s="24"/>
      <c r="M699" s="24" t="s">
        <v>2864</v>
      </c>
      <c r="N699" s="24" t="s">
        <v>2865</v>
      </c>
      <c r="O699" s="24"/>
      <c r="P699" s="24">
        <v>2012</v>
      </c>
      <c r="Q699" s="26">
        <v>42932</v>
      </c>
      <c r="R699" s="26">
        <v>43055</v>
      </c>
      <c r="S699" s="26" t="s">
        <v>90</v>
      </c>
      <c r="T699" s="28" t="s">
        <v>2866</v>
      </c>
      <c r="U699" s="28" t="s">
        <v>2866</v>
      </c>
      <c r="V699" s="26" t="s">
        <v>80</v>
      </c>
      <c r="W699" s="28" t="s">
        <v>242</v>
      </c>
      <c r="X699" s="28" t="s">
        <v>113</v>
      </c>
      <c r="Y699" s="26" t="s">
        <v>78</v>
      </c>
      <c r="Z699" s="29">
        <v>6</v>
      </c>
      <c r="AA699" s="29">
        <v>1</v>
      </c>
      <c r="AB699" s="26">
        <v>44424</v>
      </c>
      <c r="AC699" s="30">
        <v>4500000</v>
      </c>
      <c r="AD699" s="30">
        <v>500000</v>
      </c>
      <c r="AE699" s="30">
        <v>495100</v>
      </c>
      <c r="AF699" s="30">
        <v>152000</v>
      </c>
      <c r="AG699" s="30">
        <f t="shared" si="201"/>
        <v>647100</v>
      </c>
      <c r="AH699" s="30">
        <v>0</v>
      </c>
      <c r="AI699" s="30">
        <f t="shared" si="202"/>
        <v>5647100</v>
      </c>
      <c r="AJ699" s="30">
        <f t="shared" si="203"/>
        <v>3375000</v>
      </c>
      <c r="AK699" s="30">
        <f t="shared" si="204"/>
        <v>375000</v>
      </c>
      <c r="AL699" s="30">
        <f t="shared" si="205"/>
        <v>495100</v>
      </c>
      <c r="AM699" s="30">
        <f t="shared" si="206"/>
        <v>152000</v>
      </c>
      <c r="AN699" s="30">
        <f t="shared" si="207"/>
        <v>647100</v>
      </c>
      <c r="AO699" s="30">
        <f t="shared" si="208"/>
        <v>0</v>
      </c>
      <c r="AP699" s="30">
        <f t="shared" si="209"/>
        <v>4397100</v>
      </c>
      <c r="AQ699" s="30">
        <f t="shared" si="210"/>
        <v>0</v>
      </c>
      <c r="AR699" s="26" t="s">
        <v>79</v>
      </c>
      <c r="AS699" s="26" t="s">
        <v>80</v>
      </c>
      <c r="AT699" s="26"/>
      <c r="AU699" s="26" t="s">
        <v>80</v>
      </c>
      <c r="AV699" s="26" t="s">
        <v>116</v>
      </c>
      <c r="AW699" s="26" t="s">
        <v>210</v>
      </c>
      <c r="AX699" s="26" t="s">
        <v>83</v>
      </c>
      <c r="AY699" s="26" t="s">
        <v>83</v>
      </c>
      <c r="AZ699" s="26" t="s">
        <v>80</v>
      </c>
      <c r="BA699" s="26" t="s">
        <v>84</v>
      </c>
      <c r="BB699" s="26" t="s">
        <v>106</v>
      </c>
      <c r="BC699" s="26" t="str">
        <f t="shared" si="211"/>
        <v>C</v>
      </c>
      <c r="BD699" s="26" t="str">
        <f t="shared" ca="1" si="212"/>
        <v>33 Th,1 Bln,17 Hr</v>
      </c>
      <c r="BE699" s="29">
        <f t="shared" ca="1" si="213"/>
        <v>33</v>
      </c>
      <c r="BF699" s="29">
        <f t="shared" ca="1" si="214"/>
        <v>1</v>
      </c>
      <c r="BG699" s="29">
        <f t="shared" ca="1" si="215"/>
        <v>17</v>
      </c>
      <c r="BH699" s="26" t="str">
        <f t="shared" ca="1" si="216"/>
        <v>5 Th,4 Bln,8 Hr</v>
      </c>
      <c r="BI699" s="24">
        <f t="shared" ca="1" si="217"/>
        <v>5</v>
      </c>
      <c r="BJ699" s="24">
        <f t="shared" ca="1" si="218"/>
        <v>4</v>
      </c>
      <c r="BK699" s="26" t="str">
        <f t="shared" ca="1" si="219"/>
        <v>5 Th,0 Bln,8 Hr</v>
      </c>
      <c r="BL699" s="4" t="str">
        <f>VLOOKUP(C699,[1]dbase!$C$3:$AW$827,38,FALSE)</f>
        <v>-</v>
      </c>
    </row>
    <row r="700" spans="1:64" x14ac:dyDescent="0.25">
      <c r="A700" s="24">
        <f t="shared" si="200"/>
        <v>697</v>
      </c>
      <c r="B700" s="31" t="s">
        <v>2867</v>
      </c>
      <c r="C700" s="24">
        <v>696027</v>
      </c>
      <c r="D700" s="24" t="s">
        <v>174</v>
      </c>
      <c r="E700" s="26">
        <v>25353</v>
      </c>
      <c r="F700" s="24" t="s">
        <v>65</v>
      </c>
      <c r="G700" s="24" t="s">
        <v>66</v>
      </c>
      <c r="H700" s="24" t="s">
        <v>133</v>
      </c>
      <c r="I700" s="24" t="s">
        <v>2868</v>
      </c>
      <c r="J700" s="27" t="s">
        <v>2869</v>
      </c>
      <c r="K700" s="24"/>
      <c r="L700" s="24"/>
      <c r="M700" s="24" t="s">
        <v>109</v>
      </c>
      <c r="N700" s="24" t="s">
        <v>80</v>
      </c>
      <c r="O700" s="24"/>
      <c r="P700" s="24" t="s">
        <v>80</v>
      </c>
      <c r="Q700" s="26">
        <v>43374</v>
      </c>
      <c r="R700" s="26">
        <v>43374</v>
      </c>
      <c r="S700" s="26" t="s">
        <v>90</v>
      </c>
      <c r="T700" s="28" t="s">
        <v>470</v>
      </c>
      <c r="U700" s="28" t="s">
        <v>470</v>
      </c>
      <c r="V700" s="26">
        <v>44105</v>
      </c>
      <c r="W700" s="28" t="s">
        <v>139</v>
      </c>
      <c r="X700" s="28" t="s">
        <v>140</v>
      </c>
      <c r="Y700" s="26" t="s">
        <v>78</v>
      </c>
      <c r="Z700" s="29">
        <v>6</v>
      </c>
      <c r="AA700" s="29">
        <v>2</v>
      </c>
      <c r="AB700" s="26">
        <v>44424</v>
      </c>
      <c r="AC700" s="30">
        <v>4900000</v>
      </c>
      <c r="AD700" s="30">
        <v>544444</v>
      </c>
      <c r="AE700" s="30">
        <v>0</v>
      </c>
      <c r="AF700" s="30">
        <v>772555.55555555597</v>
      </c>
      <c r="AG700" s="30">
        <f t="shared" si="201"/>
        <v>772555.55555555597</v>
      </c>
      <c r="AH700" s="30">
        <v>0</v>
      </c>
      <c r="AI700" s="30">
        <f t="shared" si="202"/>
        <v>6216999.555555556</v>
      </c>
      <c r="AJ700" s="30">
        <f t="shared" si="203"/>
        <v>3675000</v>
      </c>
      <c r="AK700" s="30">
        <f t="shared" si="204"/>
        <v>408333</v>
      </c>
      <c r="AL700" s="30">
        <f t="shared" si="205"/>
        <v>0</v>
      </c>
      <c r="AM700" s="30">
        <f t="shared" si="206"/>
        <v>772555.55555555597</v>
      </c>
      <c r="AN700" s="30">
        <f t="shared" si="207"/>
        <v>772555.55555555597</v>
      </c>
      <c r="AO700" s="30">
        <f t="shared" si="208"/>
        <v>0</v>
      </c>
      <c r="AP700" s="30">
        <f t="shared" si="209"/>
        <v>4855888.555555556</v>
      </c>
      <c r="AQ700" s="30">
        <f t="shared" si="210"/>
        <v>0</v>
      </c>
      <c r="AR700" s="26" t="s">
        <v>79</v>
      </c>
      <c r="AS700" s="26" t="s">
        <v>80</v>
      </c>
      <c r="AT700" s="26"/>
      <c r="AU700" s="26" t="s">
        <v>80</v>
      </c>
      <c r="AV700" s="26" t="s">
        <v>141</v>
      </c>
      <c r="AW700" s="26" t="s">
        <v>80</v>
      </c>
      <c r="AX700" s="26" t="s">
        <v>82</v>
      </c>
      <c r="AY700" s="26" t="s">
        <v>82</v>
      </c>
      <c r="AZ700" s="26" t="s">
        <v>80</v>
      </c>
      <c r="BA700" s="26" t="s">
        <v>84</v>
      </c>
      <c r="BB700" s="26" t="s">
        <v>85</v>
      </c>
      <c r="BC700" s="26" t="str">
        <f t="shared" si="211"/>
        <v>C</v>
      </c>
      <c r="BD700" s="26" t="str">
        <f t="shared" ca="1" si="212"/>
        <v>53 Th,5 Bln,25 Hr</v>
      </c>
      <c r="BE700" s="29">
        <f t="shared" ca="1" si="213"/>
        <v>53</v>
      </c>
      <c r="BF700" s="29">
        <f t="shared" ca="1" si="214"/>
        <v>5</v>
      </c>
      <c r="BG700" s="29">
        <f t="shared" ca="1" si="215"/>
        <v>25</v>
      </c>
      <c r="BH700" s="26" t="str">
        <f t="shared" ca="1" si="216"/>
        <v>4 Th,1 Bln,23 Hr</v>
      </c>
      <c r="BI700" s="24">
        <f t="shared" ca="1" si="217"/>
        <v>4</v>
      </c>
      <c r="BJ700" s="24">
        <f t="shared" ca="1" si="218"/>
        <v>1</v>
      </c>
      <c r="BK700" s="26" t="str">
        <f t="shared" ca="1" si="219"/>
        <v>4 Th,1 Bln,23 Hr</v>
      </c>
      <c r="BL700" s="4" t="str">
        <f>VLOOKUP(C700,[1]dbase!$C$3:$AW$827,38,FALSE)</f>
        <v>-</v>
      </c>
    </row>
    <row r="701" spans="1:64" x14ac:dyDescent="0.25">
      <c r="A701" s="24">
        <f t="shared" si="200"/>
        <v>698</v>
      </c>
      <c r="B701" s="31" t="s">
        <v>2870</v>
      </c>
      <c r="C701" s="24">
        <v>684848</v>
      </c>
      <c r="D701" s="24" t="s">
        <v>166</v>
      </c>
      <c r="E701" s="26">
        <v>24890</v>
      </c>
      <c r="F701" s="24" t="s">
        <v>65</v>
      </c>
      <c r="G701" s="24" t="s">
        <v>66</v>
      </c>
      <c r="H701" s="24" t="s">
        <v>67</v>
      </c>
      <c r="I701" s="24" t="s">
        <v>2871</v>
      </c>
      <c r="J701" s="27"/>
      <c r="K701" s="24"/>
      <c r="L701" s="24"/>
      <c r="M701" s="24" t="s">
        <v>109</v>
      </c>
      <c r="N701" s="24" t="s">
        <v>120</v>
      </c>
      <c r="O701" s="24"/>
      <c r="P701" s="24">
        <v>1988</v>
      </c>
      <c r="Q701" s="26">
        <v>33070</v>
      </c>
      <c r="R701" s="26">
        <v>33527</v>
      </c>
      <c r="S701" s="26" t="s">
        <v>90</v>
      </c>
      <c r="T701" s="28" t="s">
        <v>2872</v>
      </c>
      <c r="U701" s="28" t="s">
        <v>2872</v>
      </c>
      <c r="V701" s="26" t="s">
        <v>80</v>
      </c>
      <c r="W701" s="28" t="s">
        <v>249</v>
      </c>
      <c r="X701" s="28" t="s">
        <v>123</v>
      </c>
      <c r="Y701" s="26" t="s">
        <v>78</v>
      </c>
      <c r="Z701" s="29">
        <v>6</v>
      </c>
      <c r="AA701" s="29">
        <v>3</v>
      </c>
      <c r="AB701" s="26">
        <v>44424</v>
      </c>
      <c r="AC701" s="30">
        <v>5900000</v>
      </c>
      <c r="AD701" s="30">
        <v>655556</v>
      </c>
      <c r="AE701" s="30">
        <v>298394.44444444403</v>
      </c>
      <c r="AF701" s="30">
        <v>152000</v>
      </c>
      <c r="AG701" s="30">
        <f t="shared" si="201"/>
        <v>450394.44444444403</v>
      </c>
      <c r="AH701" s="30">
        <v>0</v>
      </c>
      <c r="AI701" s="30">
        <f t="shared" si="202"/>
        <v>7005950.444444444</v>
      </c>
      <c r="AJ701" s="30">
        <f t="shared" si="203"/>
        <v>2950000</v>
      </c>
      <c r="AK701" s="30">
        <f t="shared" si="204"/>
        <v>0</v>
      </c>
      <c r="AL701" s="30">
        <f t="shared" si="205"/>
        <v>0</v>
      </c>
      <c r="AM701" s="30">
        <f t="shared" si="206"/>
        <v>0</v>
      </c>
      <c r="AN701" s="30">
        <f t="shared" si="207"/>
        <v>0</v>
      </c>
      <c r="AO701" s="30">
        <f t="shared" si="208"/>
        <v>0</v>
      </c>
      <c r="AP701" s="30">
        <f t="shared" si="209"/>
        <v>2950000</v>
      </c>
      <c r="AQ701" s="30">
        <f t="shared" si="210"/>
        <v>1422100</v>
      </c>
      <c r="AR701" s="26" t="s">
        <v>79</v>
      </c>
      <c r="AS701" s="26" t="s">
        <v>114</v>
      </c>
      <c r="AT701" s="24" t="s">
        <v>172</v>
      </c>
      <c r="AU701" s="26">
        <v>44433</v>
      </c>
      <c r="AV701" s="26" t="s">
        <v>124</v>
      </c>
      <c r="AW701" s="26" t="s">
        <v>80</v>
      </c>
      <c r="AX701" s="26" t="s">
        <v>83</v>
      </c>
      <c r="AY701" s="26" t="s">
        <v>82</v>
      </c>
      <c r="AZ701" s="26" t="s">
        <v>197</v>
      </c>
      <c r="BA701" s="26" t="s">
        <v>84</v>
      </c>
      <c r="BB701" s="26" t="s">
        <v>85</v>
      </c>
      <c r="BC701" s="26" t="str">
        <f t="shared" si="211"/>
        <v>C</v>
      </c>
      <c r="BD701" s="26" t="str">
        <f t="shared" ca="1" si="212"/>
        <v>54 Th,9 Bln,2 Hr</v>
      </c>
      <c r="BE701" s="29">
        <f t="shared" ca="1" si="213"/>
        <v>54</v>
      </c>
      <c r="BF701" s="29">
        <f t="shared" ca="1" si="214"/>
        <v>9</v>
      </c>
      <c r="BG701" s="29">
        <f t="shared" ca="1" si="215"/>
        <v>2</v>
      </c>
      <c r="BH701" s="26" t="str">
        <f t="shared" ca="1" si="216"/>
        <v>32 Th,4 Bln,8 Hr</v>
      </c>
      <c r="BI701" s="24">
        <f t="shared" ca="1" si="217"/>
        <v>32</v>
      </c>
      <c r="BJ701" s="24">
        <f t="shared" ca="1" si="218"/>
        <v>4</v>
      </c>
      <c r="BK701" s="26" t="str">
        <f t="shared" ca="1" si="219"/>
        <v>31 Th,1 Bln,8 Hr</v>
      </c>
      <c r="BL701" s="4" t="str">
        <f>VLOOKUP(C701,[1]dbase!$C$3:$AW$827,38,FALSE)</f>
        <v>H</v>
      </c>
    </row>
    <row r="702" spans="1:64" x14ac:dyDescent="0.25">
      <c r="A702" s="24">
        <f t="shared" si="200"/>
        <v>699</v>
      </c>
      <c r="B702" s="31" t="s">
        <v>2873</v>
      </c>
      <c r="C702" s="24">
        <v>664691</v>
      </c>
      <c r="D702" s="24" t="s">
        <v>2085</v>
      </c>
      <c r="E702" s="26">
        <v>24378</v>
      </c>
      <c r="F702" s="24" t="s">
        <v>65</v>
      </c>
      <c r="G702" s="24" t="s">
        <v>66</v>
      </c>
      <c r="H702" s="24" t="s">
        <v>133</v>
      </c>
      <c r="I702" s="24" t="s">
        <v>2874</v>
      </c>
      <c r="J702" s="27"/>
      <c r="K702" s="24"/>
      <c r="L702" s="24"/>
      <c r="M702" s="24" t="s">
        <v>109</v>
      </c>
      <c r="N702" s="24" t="s">
        <v>120</v>
      </c>
      <c r="O702" s="24"/>
      <c r="P702" s="24">
        <v>1986</v>
      </c>
      <c r="Q702" s="26">
        <v>32827</v>
      </c>
      <c r="R702" s="26">
        <v>33161</v>
      </c>
      <c r="S702" s="26" t="s">
        <v>90</v>
      </c>
      <c r="T702" s="28" t="s">
        <v>2875</v>
      </c>
      <c r="U702" s="28" t="s">
        <v>2875</v>
      </c>
      <c r="V702" s="26">
        <v>43654</v>
      </c>
      <c r="W702" s="28" t="s">
        <v>399</v>
      </c>
      <c r="X702" s="28" t="s">
        <v>123</v>
      </c>
      <c r="Y702" s="26" t="s">
        <v>78</v>
      </c>
      <c r="Z702" s="29">
        <v>4</v>
      </c>
      <c r="AA702" s="29">
        <v>5</v>
      </c>
      <c r="AB702" s="26">
        <v>44424</v>
      </c>
      <c r="AC702" s="30">
        <v>7900000</v>
      </c>
      <c r="AD702" s="30">
        <v>877778</v>
      </c>
      <c r="AE702" s="30">
        <v>1438722.222222222</v>
      </c>
      <c r="AF702" s="30">
        <v>-377770</v>
      </c>
      <c r="AG702" s="30">
        <f t="shared" si="201"/>
        <v>1060952.222222222</v>
      </c>
      <c r="AH702" s="30">
        <v>2079770</v>
      </c>
      <c r="AI702" s="30">
        <f t="shared" si="202"/>
        <v>11918500.222222222</v>
      </c>
      <c r="AJ702" s="30">
        <f t="shared" si="203"/>
        <v>3950000</v>
      </c>
      <c r="AK702" s="30">
        <f t="shared" si="204"/>
        <v>0</v>
      </c>
      <c r="AL702" s="30">
        <f t="shared" si="205"/>
        <v>0</v>
      </c>
      <c r="AM702" s="30">
        <f t="shared" si="206"/>
        <v>0</v>
      </c>
      <c r="AN702" s="30">
        <f t="shared" si="207"/>
        <v>0</v>
      </c>
      <c r="AO702" s="30">
        <f t="shared" si="208"/>
        <v>0</v>
      </c>
      <c r="AP702" s="30">
        <f t="shared" si="209"/>
        <v>3950000</v>
      </c>
      <c r="AQ702" s="30">
        <f t="shared" si="210"/>
        <v>422100</v>
      </c>
      <c r="AR702" s="26" t="s">
        <v>79</v>
      </c>
      <c r="AS702" s="26" t="s">
        <v>114</v>
      </c>
      <c r="AT702" s="26" t="s">
        <v>115</v>
      </c>
      <c r="AU702" s="26">
        <v>44562</v>
      </c>
      <c r="AV702" s="26" t="s">
        <v>124</v>
      </c>
      <c r="AW702" s="26" t="s">
        <v>80</v>
      </c>
      <c r="AX702" s="26" t="s">
        <v>83</v>
      </c>
      <c r="AY702" s="26" t="s">
        <v>83</v>
      </c>
      <c r="AZ702" s="26" t="s">
        <v>125</v>
      </c>
      <c r="BA702" s="26" t="s">
        <v>84</v>
      </c>
      <c r="BB702" s="26" t="s">
        <v>85</v>
      </c>
      <c r="BC702" s="26" t="str">
        <f t="shared" si="211"/>
        <v>C</v>
      </c>
      <c r="BD702" s="26" t="str">
        <f t="shared" ca="1" si="212"/>
        <v>56 Th,1 Bln,27 Hr</v>
      </c>
      <c r="BE702" s="29">
        <f t="shared" ca="1" si="213"/>
        <v>56</v>
      </c>
      <c r="BF702" s="29">
        <f t="shared" ca="1" si="214"/>
        <v>1</v>
      </c>
      <c r="BG702" s="29">
        <f t="shared" ca="1" si="215"/>
        <v>27</v>
      </c>
      <c r="BH702" s="26" t="str">
        <f t="shared" ca="1" si="216"/>
        <v>33 Th,0 Bln,9 Hr</v>
      </c>
      <c r="BI702" s="24">
        <f t="shared" ca="1" si="217"/>
        <v>33</v>
      </c>
      <c r="BJ702" s="24">
        <f t="shared" ca="1" si="218"/>
        <v>0</v>
      </c>
      <c r="BK702" s="26" t="str">
        <f t="shared" ca="1" si="219"/>
        <v>32 Th,1 Bln,9 Hr</v>
      </c>
      <c r="BL702" s="4" t="str">
        <f>VLOOKUP(C702,[1]dbase!$C$3:$AW$827,38,FALSE)</f>
        <v>H</v>
      </c>
    </row>
    <row r="703" spans="1:64" x14ac:dyDescent="0.25">
      <c r="A703" s="24">
        <f t="shared" si="200"/>
        <v>700</v>
      </c>
      <c r="B703" s="31" t="s">
        <v>2876</v>
      </c>
      <c r="C703" s="24">
        <v>815520</v>
      </c>
      <c r="D703" s="24" t="s">
        <v>166</v>
      </c>
      <c r="E703" s="26">
        <v>29926</v>
      </c>
      <c r="F703" s="24" t="s">
        <v>65</v>
      </c>
      <c r="G703" s="24" t="s">
        <v>66</v>
      </c>
      <c r="H703" s="24" t="s">
        <v>133</v>
      </c>
      <c r="I703" s="24" t="s">
        <v>2877</v>
      </c>
      <c r="J703" s="27"/>
      <c r="K703" s="24"/>
      <c r="L703" s="24" t="s">
        <v>2878</v>
      </c>
      <c r="M703" s="24" t="s">
        <v>70</v>
      </c>
      <c r="N703" s="24" t="s">
        <v>162</v>
      </c>
      <c r="O703" s="24"/>
      <c r="P703" s="24">
        <v>2006</v>
      </c>
      <c r="Q703" s="26">
        <v>41229</v>
      </c>
      <c r="R703" s="26">
        <v>41321</v>
      </c>
      <c r="S703" s="26" t="s">
        <v>90</v>
      </c>
      <c r="T703" s="28" t="s">
        <v>2879</v>
      </c>
      <c r="U703" s="28" t="s">
        <v>2879</v>
      </c>
      <c r="V703" s="26">
        <v>44562</v>
      </c>
      <c r="W703" s="28" t="s">
        <v>1752</v>
      </c>
      <c r="X703" s="28" t="s">
        <v>272</v>
      </c>
      <c r="Y703" s="26" t="s">
        <v>103</v>
      </c>
      <c r="Z703" s="29">
        <v>3</v>
      </c>
      <c r="AA703" s="29">
        <v>4</v>
      </c>
      <c r="AB703" s="26">
        <v>44424</v>
      </c>
      <c r="AC703" s="30">
        <v>6900000</v>
      </c>
      <c r="AD703" s="30">
        <v>766667</v>
      </c>
      <c r="AE703" s="30">
        <v>-197116.66666666698</v>
      </c>
      <c r="AF703" s="30">
        <v>-23022.000000000466</v>
      </c>
      <c r="AG703" s="30">
        <f t="shared" si="201"/>
        <v>-220138.66666666744</v>
      </c>
      <c r="AH703" s="30">
        <v>2417580</v>
      </c>
      <c r="AI703" s="30">
        <f t="shared" si="202"/>
        <v>9864108.3333333321</v>
      </c>
      <c r="AJ703" s="30">
        <f t="shared" si="203"/>
        <v>5175000</v>
      </c>
      <c r="AK703" s="30">
        <f t="shared" si="204"/>
        <v>575000.25</v>
      </c>
      <c r="AL703" s="30">
        <f t="shared" si="205"/>
        <v>-197116.66666666698</v>
      </c>
      <c r="AM703" s="30">
        <f t="shared" si="206"/>
        <v>-23022.000000000466</v>
      </c>
      <c r="AN703" s="30">
        <f t="shared" si="207"/>
        <v>-220138.66666666744</v>
      </c>
      <c r="AO703" s="30">
        <f t="shared" si="208"/>
        <v>1208790</v>
      </c>
      <c r="AP703" s="30">
        <f t="shared" si="209"/>
        <v>6738651.5833333321</v>
      </c>
      <c r="AQ703" s="30">
        <f t="shared" si="210"/>
        <v>0</v>
      </c>
      <c r="AR703" s="26" t="s">
        <v>79</v>
      </c>
      <c r="AS703" s="26" t="s">
        <v>80</v>
      </c>
      <c r="AT703" s="26"/>
      <c r="AU703" s="26" t="s">
        <v>80</v>
      </c>
      <c r="AV703" s="26" t="s">
        <v>273</v>
      </c>
      <c r="AW703" s="26" t="s">
        <v>80</v>
      </c>
      <c r="AX703" s="26" t="s">
        <v>105</v>
      </c>
      <c r="AY703" s="26" t="s">
        <v>105</v>
      </c>
      <c r="AZ703" s="26" t="s">
        <v>80</v>
      </c>
      <c r="BA703" s="26" t="s">
        <v>84</v>
      </c>
      <c r="BB703" s="26" t="s">
        <v>106</v>
      </c>
      <c r="BC703" s="26" t="str">
        <f t="shared" si="211"/>
        <v>F</v>
      </c>
      <c r="BD703" s="26" t="str">
        <f t="shared" ca="1" si="212"/>
        <v>40 Th,11 Bln,18 Hr</v>
      </c>
      <c r="BE703" s="29">
        <f t="shared" ca="1" si="213"/>
        <v>40</v>
      </c>
      <c r="BF703" s="29">
        <f t="shared" ca="1" si="214"/>
        <v>11</v>
      </c>
      <c r="BG703" s="29">
        <f t="shared" ca="1" si="215"/>
        <v>18</v>
      </c>
      <c r="BH703" s="26" t="str">
        <f t="shared" ca="1" si="216"/>
        <v>10 Th,0 Bln,8 Hr</v>
      </c>
      <c r="BI703" s="24">
        <f t="shared" ca="1" si="217"/>
        <v>10</v>
      </c>
      <c r="BJ703" s="24">
        <f t="shared" ca="1" si="218"/>
        <v>0</v>
      </c>
      <c r="BK703" s="26" t="str">
        <f t="shared" ca="1" si="219"/>
        <v>9 Th,9 Bln,8 Hr</v>
      </c>
      <c r="BL703" s="4" t="str">
        <f>VLOOKUP(C703,[1]dbase!$C$3:$AW$827,38,FALSE)</f>
        <v>-</v>
      </c>
    </row>
    <row r="704" spans="1:64" x14ac:dyDescent="0.25">
      <c r="A704" s="24">
        <f t="shared" si="200"/>
        <v>701</v>
      </c>
      <c r="B704" s="31" t="s">
        <v>2880</v>
      </c>
      <c r="C704" s="24">
        <v>705087</v>
      </c>
      <c r="D704" s="24" t="s">
        <v>87</v>
      </c>
      <c r="E704" s="26">
        <v>25646</v>
      </c>
      <c r="F704" s="24" t="s">
        <v>65</v>
      </c>
      <c r="G704" s="24" t="s">
        <v>66</v>
      </c>
      <c r="H704" s="24" t="s">
        <v>133</v>
      </c>
      <c r="I704" s="24" t="s">
        <v>2881</v>
      </c>
      <c r="J704" s="27"/>
      <c r="K704" s="24"/>
      <c r="L704" s="24"/>
      <c r="M704" s="24" t="s">
        <v>109</v>
      </c>
      <c r="N704" s="24" t="s">
        <v>120</v>
      </c>
      <c r="O704" s="24"/>
      <c r="P704" s="24">
        <v>1989</v>
      </c>
      <c r="Q704" s="26">
        <v>32853</v>
      </c>
      <c r="R704" s="26">
        <v>33848</v>
      </c>
      <c r="S704" s="26" t="s">
        <v>90</v>
      </c>
      <c r="T704" s="28" t="s">
        <v>2882</v>
      </c>
      <c r="U704" s="28" t="s">
        <v>2882</v>
      </c>
      <c r="V704" s="26">
        <v>44562</v>
      </c>
      <c r="W704" s="28" t="s">
        <v>145</v>
      </c>
      <c r="X704" s="28" t="s">
        <v>146</v>
      </c>
      <c r="Y704" s="26" t="s">
        <v>78</v>
      </c>
      <c r="Z704" s="29">
        <v>3</v>
      </c>
      <c r="AA704" s="29">
        <v>4</v>
      </c>
      <c r="AB704" s="26">
        <v>44424</v>
      </c>
      <c r="AC704" s="30">
        <v>6900000</v>
      </c>
      <c r="AD704" s="30">
        <v>766667</v>
      </c>
      <c r="AE704" s="30">
        <v>1265833.333333333</v>
      </c>
      <c r="AF704" s="30">
        <v>-263614.5</v>
      </c>
      <c r="AG704" s="30">
        <f t="shared" si="201"/>
        <v>1002218.833333333</v>
      </c>
      <c r="AH704" s="30">
        <v>2684905</v>
      </c>
      <c r="AI704" s="30">
        <f t="shared" si="202"/>
        <v>11353790.833333332</v>
      </c>
      <c r="AJ704" s="30">
        <f t="shared" si="203"/>
        <v>5175000</v>
      </c>
      <c r="AK704" s="30">
        <f t="shared" si="204"/>
        <v>575000.25</v>
      </c>
      <c r="AL704" s="30">
        <f t="shared" si="205"/>
        <v>1265833.333333333</v>
      </c>
      <c r="AM704" s="30">
        <f t="shared" si="206"/>
        <v>-263614.5</v>
      </c>
      <c r="AN704" s="30">
        <f t="shared" si="207"/>
        <v>1002218.833333333</v>
      </c>
      <c r="AO704" s="30">
        <f t="shared" si="208"/>
        <v>1342452.5</v>
      </c>
      <c r="AP704" s="30">
        <f t="shared" si="209"/>
        <v>8094671.583333333</v>
      </c>
      <c r="AQ704" s="30">
        <f t="shared" si="210"/>
        <v>0</v>
      </c>
      <c r="AR704" s="26" t="s">
        <v>79</v>
      </c>
      <c r="AS704" s="26" t="s">
        <v>80</v>
      </c>
      <c r="AT704" s="26"/>
      <c r="AU704" s="26" t="s">
        <v>80</v>
      </c>
      <c r="AV704" s="26" t="s">
        <v>147</v>
      </c>
      <c r="AW704" s="26" t="s">
        <v>80</v>
      </c>
      <c r="AX704" s="26" t="s">
        <v>83</v>
      </c>
      <c r="AY704" s="26" t="s">
        <v>83</v>
      </c>
      <c r="AZ704" s="26" t="s">
        <v>80</v>
      </c>
      <c r="BA704" s="26" t="s">
        <v>84</v>
      </c>
      <c r="BB704" s="26" t="s">
        <v>85</v>
      </c>
      <c r="BC704" s="26" t="str">
        <f t="shared" si="211"/>
        <v>C</v>
      </c>
      <c r="BD704" s="26" t="str">
        <f t="shared" ca="1" si="212"/>
        <v>52 Th,8 Bln,5 Hr</v>
      </c>
      <c r="BE704" s="29">
        <f t="shared" ca="1" si="213"/>
        <v>52</v>
      </c>
      <c r="BF704" s="29">
        <f t="shared" ca="1" si="214"/>
        <v>8</v>
      </c>
      <c r="BG704" s="29">
        <f t="shared" ca="1" si="215"/>
        <v>5</v>
      </c>
      <c r="BH704" s="26" t="str">
        <f t="shared" ca="1" si="216"/>
        <v>32 Th,11 Bln,13 Hr</v>
      </c>
      <c r="BI704" s="24">
        <f t="shared" ca="1" si="217"/>
        <v>32</v>
      </c>
      <c r="BJ704" s="24">
        <f t="shared" ca="1" si="218"/>
        <v>11</v>
      </c>
      <c r="BK704" s="26" t="str">
        <f t="shared" ca="1" si="219"/>
        <v>30 Th,2 Bln,23 Hr</v>
      </c>
      <c r="BL704" s="4" t="str">
        <f>VLOOKUP(C704,[1]dbase!$C$3:$AW$827,38,FALSE)</f>
        <v>-</v>
      </c>
    </row>
    <row r="705" spans="1:64" x14ac:dyDescent="0.25">
      <c r="A705" s="24">
        <f t="shared" si="200"/>
        <v>702</v>
      </c>
      <c r="B705" s="31" t="s">
        <v>2883</v>
      </c>
      <c r="C705" s="24">
        <v>705926</v>
      </c>
      <c r="D705" s="24" t="s">
        <v>406</v>
      </c>
      <c r="E705" s="26">
        <v>25664</v>
      </c>
      <c r="F705" s="24" t="s">
        <v>65</v>
      </c>
      <c r="G705" s="24" t="s">
        <v>66</v>
      </c>
      <c r="H705" s="24" t="s">
        <v>133</v>
      </c>
      <c r="I705" s="24" t="s">
        <v>2884</v>
      </c>
      <c r="J705" s="27" t="s">
        <v>2885</v>
      </c>
      <c r="K705" s="24"/>
      <c r="L705" s="24"/>
      <c r="M705" s="24" t="s">
        <v>109</v>
      </c>
      <c r="N705" s="24" t="s">
        <v>301</v>
      </c>
      <c r="O705" s="24"/>
      <c r="P705" s="24" t="s">
        <v>80</v>
      </c>
      <c r="Q705" s="26">
        <v>43374</v>
      </c>
      <c r="R705" s="26">
        <v>43374</v>
      </c>
      <c r="S705" s="26" t="s">
        <v>90</v>
      </c>
      <c r="T705" s="28" t="s">
        <v>289</v>
      </c>
      <c r="U705" s="28" t="s">
        <v>289</v>
      </c>
      <c r="V705" s="26">
        <v>44105</v>
      </c>
      <c r="W705" s="28" t="s">
        <v>303</v>
      </c>
      <c r="X705" s="28" t="s">
        <v>140</v>
      </c>
      <c r="Y705" s="26" t="s">
        <v>78</v>
      </c>
      <c r="Z705" s="29">
        <v>6</v>
      </c>
      <c r="AA705" s="29">
        <v>2</v>
      </c>
      <c r="AB705" s="26">
        <v>44424</v>
      </c>
      <c r="AC705" s="30">
        <v>4900000</v>
      </c>
      <c r="AD705" s="30">
        <v>544444</v>
      </c>
      <c r="AE705" s="30">
        <v>0</v>
      </c>
      <c r="AF705" s="30">
        <v>373955.55555555597</v>
      </c>
      <c r="AG705" s="30">
        <f t="shared" si="201"/>
        <v>373955.55555555597</v>
      </c>
      <c r="AH705" s="30">
        <v>0</v>
      </c>
      <c r="AI705" s="30">
        <f t="shared" si="202"/>
        <v>5818399.555555556</v>
      </c>
      <c r="AJ705" s="30">
        <f t="shared" si="203"/>
        <v>3675000</v>
      </c>
      <c r="AK705" s="30">
        <f t="shared" si="204"/>
        <v>408333</v>
      </c>
      <c r="AL705" s="30">
        <f t="shared" si="205"/>
        <v>0</v>
      </c>
      <c r="AM705" s="30">
        <f t="shared" si="206"/>
        <v>373955.55555555597</v>
      </c>
      <c r="AN705" s="30">
        <f t="shared" si="207"/>
        <v>373955.55555555597</v>
      </c>
      <c r="AO705" s="30">
        <f t="shared" si="208"/>
        <v>0</v>
      </c>
      <c r="AP705" s="30">
        <f t="shared" si="209"/>
        <v>4457288.555555556</v>
      </c>
      <c r="AQ705" s="30">
        <f t="shared" si="210"/>
        <v>0</v>
      </c>
      <c r="AR705" s="26" t="s">
        <v>79</v>
      </c>
      <c r="AS705" s="26" t="s">
        <v>80</v>
      </c>
      <c r="AT705" s="26"/>
      <c r="AU705" s="26" t="s">
        <v>80</v>
      </c>
      <c r="AV705" s="26" t="s">
        <v>141</v>
      </c>
      <c r="AW705" s="26" t="s">
        <v>80</v>
      </c>
      <c r="AX705" s="26" t="s">
        <v>82</v>
      </c>
      <c r="AY705" s="26" t="s">
        <v>82</v>
      </c>
      <c r="AZ705" s="26" t="s">
        <v>80</v>
      </c>
      <c r="BA705" s="26" t="s">
        <v>84</v>
      </c>
      <c r="BB705" s="26" t="s">
        <v>85</v>
      </c>
      <c r="BC705" s="26" t="str">
        <f t="shared" si="211"/>
        <v>C</v>
      </c>
      <c r="BD705" s="26" t="str">
        <f t="shared" ca="1" si="212"/>
        <v>52 Th,7 Bln,18 Hr</v>
      </c>
      <c r="BE705" s="29">
        <f t="shared" ca="1" si="213"/>
        <v>52</v>
      </c>
      <c r="BF705" s="29">
        <f t="shared" ca="1" si="214"/>
        <v>7</v>
      </c>
      <c r="BG705" s="29">
        <f t="shared" ca="1" si="215"/>
        <v>18</v>
      </c>
      <c r="BH705" s="26" t="str">
        <f t="shared" ca="1" si="216"/>
        <v>4 Th,1 Bln,23 Hr</v>
      </c>
      <c r="BI705" s="24">
        <f t="shared" ca="1" si="217"/>
        <v>4</v>
      </c>
      <c r="BJ705" s="24">
        <f t="shared" ca="1" si="218"/>
        <v>1</v>
      </c>
      <c r="BK705" s="26" t="str">
        <f t="shared" ca="1" si="219"/>
        <v>4 Th,1 Bln,23 Hr</v>
      </c>
      <c r="BL705" s="4" t="str">
        <f>VLOOKUP(C705,[1]dbase!$C$3:$AW$827,38,FALSE)</f>
        <v>-</v>
      </c>
    </row>
    <row r="706" spans="1:64" x14ac:dyDescent="0.25">
      <c r="A706" s="24">
        <f t="shared" si="200"/>
        <v>703</v>
      </c>
      <c r="B706" s="31" t="s">
        <v>2886</v>
      </c>
      <c r="C706" s="24">
        <v>676289</v>
      </c>
      <c r="D706" s="24" t="s">
        <v>1811</v>
      </c>
      <c r="E706" s="26">
        <v>24624</v>
      </c>
      <c r="F706" s="24" t="s">
        <v>65</v>
      </c>
      <c r="G706" s="24" t="s">
        <v>66</v>
      </c>
      <c r="H706" s="24" t="s">
        <v>88</v>
      </c>
      <c r="I706" s="24" t="s">
        <v>2887</v>
      </c>
      <c r="J706" s="27" t="s">
        <v>2888</v>
      </c>
      <c r="K706" s="24"/>
      <c r="L706" s="24"/>
      <c r="M706" s="24" t="s">
        <v>109</v>
      </c>
      <c r="N706" s="24" t="s">
        <v>80</v>
      </c>
      <c r="O706" s="24"/>
      <c r="P706" s="24" t="s">
        <v>80</v>
      </c>
      <c r="Q706" s="26">
        <v>43374</v>
      </c>
      <c r="R706" s="26">
        <v>43374</v>
      </c>
      <c r="S706" s="26" t="s">
        <v>90</v>
      </c>
      <c r="T706" s="28" t="s">
        <v>559</v>
      </c>
      <c r="U706" s="28" t="s">
        <v>559</v>
      </c>
      <c r="V706" s="26">
        <v>44105</v>
      </c>
      <c r="W706" s="28" t="s">
        <v>560</v>
      </c>
      <c r="X706" s="28" t="s">
        <v>207</v>
      </c>
      <c r="Y706" s="26" t="s">
        <v>103</v>
      </c>
      <c r="Z706" s="29">
        <v>6</v>
      </c>
      <c r="AA706" s="29">
        <v>1</v>
      </c>
      <c r="AB706" s="26">
        <v>44424</v>
      </c>
      <c r="AC706" s="30">
        <v>4500000</v>
      </c>
      <c r="AD706" s="30">
        <v>500000</v>
      </c>
      <c r="AE706" s="30">
        <v>0</v>
      </c>
      <c r="AF706" s="30">
        <v>592600</v>
      </c>
      <c r="AG706" s="30">
        <f t="shared" si="201"/>
        <v>592600</v>
      </c>
      <c r="AH706" s="30">
        <v>0</v>
      </c>
      <c r="AI706" s="30">
        <f t="shared" si="202"/>
        <v>5592600</v>
      </c>
      <c r="AJ706" s="30">
        <f t="shared" si="203"/>
        <v>2250000</v>
      </c>
      <c r="AK706" s="30">
        <f t="shared" si="204"/>
        <v>0</v>
      </c>
      <c r="AL706" s="30">
        <f t="shared" si="205"/>
        <v>0</v>
      </c>
      <c r="AM706" s="30">
        <f t="shared" si="206"/>
        <v>0</v>
      </c>
      <c r="AN706" s="30">
        <f t="shared" si="207"/>
        <v>0</v>
      </c>
      <c r="AO706" s="30">
        <f t="shared" si="208"/>
        <v>0</v>
      </c>
      <c r="AP706" s="30">
        <f t="shared" si="209"/>
        <v>2250000</v>
      </c>
      <c r="AQ706" s="30">
        <f t="shared" si="210"/>
        <v>2122100</v>
      </c>
      <c r="AR706" s="26" t="s">
        <v>79</v>
      </c>
      <c r="AS706" s="26" t="s">
        <v>114</v>
      </c>
      <c r="AT706" s="26" t="s">
        <v>115</v>
      </c>
      <c r="AU706" s="26">
        <v>44562</v>
      </c>
      <c r="AV706" s="26" t="s">
        <v>209</v>
      </c>
      <c r="AW706" s="26" t="s">
        <v>104</v>
      </c>
      <c r="AX706" s="26" t="s">
        <v>105</v>
      </c>
      <c r="AY706" s="26" t="s">
        <v>105</v>
      </c>
      <c r="AZ706" s="26" t="s">
        <v>80</v>
      </c>
      <c r="BA706" s="26" t="s">
        <v>84</v>
      </c>
      <c r="BB706" s="26" t="s">
        <v>85</v>
      </c>
      <c r="BC706" s="26" t="str">
        <f t="shared" si="211"/>
        <v>C</v>
      </c>
      <c r="BD706" s="26" t="str">
        <f t="shared" ca="1" si="212"/>
        <v>55 Th,5 Bln,23 Hr</v>
      </c>
      <c r="BE706" s="29">
        <f t="shared" ca="1" si="213"/>
        <v>55</v>
      </c>
      <c r="BF706" s="29">
        <f t="shared" ca="1" si="214"/>
        <v>5</v>
      </c>
      <c r="BG706" s="29">
        <f t="shared" ca="1" si="215"/>
        <v>23</v>
      </c>
      <c r="BH706" s="26" t="str">
        <f t="shared" ca="1" si="216"/>
        <v>4 Th,1 Bln,23 Hr</v>
      </c>
      <c r="BI706" s="24">
        <f t="shared" ca="1" si="217"/>
        <v>4</v>
      </c>
      <c r="BJ706" s="24">
        <f t="shared" ca="1" si="218"/>
        <v>1</v>
      </c>
      <c r="BK706" s="26" t="str">
        <f t="shared" ca="1" si="219"/>
        <v>4 Th,1 Bln,23 Hr</v>
      </c>
      <c r="BL706" s="4" t="str">
        <f>VLOOKUP(C706,[1]dbase!$C$3:$AW$827,38,FALSE)</f>
        <v>H</v>
      </c>
    </row>
    <row r="707" spans="1:64" x14ac:dyDescent="0.25">
      <c r="A707" s="24">
        <f t="shared" si="200"/>
        <v>704</v>
      </c>
      <c r="B707" s="31" t="s">
        <v>2889</v>
      </c>
      <c r="C707" s="24">
        <v>725313</v>
      </c>
      <c r="D707" s="24" t="s">
        <v>741</v>
      </c>
      <c r="E707" s="26">
        <v>26399</v>
      </c>
      <c r="F707" s="24" t="s">
        <v>167</v>
      </c>
      <c r="G707" s="24" t="s">
        <v>66</v>
      </c>
      <c r="H707" s="24" t="s">
        <v>67</v>
      </c>
      <c r="I707" s="24" t="s">
        <v>2890</v>
      </c>
      <c r="J707" s="27" t="s">
        <v>2891</v>
      </c>
      <c r="K707" s="24" t="s">
        <v>2892</v>
      </c>
      <c r="L707" s="24"/>
      <c r="M707" s="24" t="s">
        <v>109</v>
      </c>
      <c r="N707" s="24" t="s">
        <v>2893</v>
      </c>
      <c r="O707" s="24"/>
      <c r="P707" s="24" t="s">
        <v>1930</v>
      </c>
      <c r="Q707" s="26">
        <v>34827</v>
      </c>
      <c r="R707" s="26">
        <v>34827</v>
      </c>
      <c r="S707" s="26" t="s">
        <v>90</v>
      </c>
      <c r="T707" s="28" t="s">
        <v>2894</v>
      </c>
      <c r="U707" s="28" t="s">
        <v>2894</v>
      </c>
      <c r="V707" s="26">
        <v>44151</v>
      </c>
      <c r="W707" s="28" t="s">
        <v>1409</v>
      </c>
      <c r="X707" s="28" t="s">
        <v>113</v>
      </c>
      <c r="Y707" s="26" t="s">
        <v>78</v>
      </c>
      <c r="Z707" s="29">
        <v>3</v>
      </c>
      <c r="AA707" s="29">
        <v>5</v>
      </c>
      <c r="AB707" s="26">
        <v>44424</v>
      </c>
      <c r="AC707" s="30">
        <v>7900000</v>
      </c>
      <c r="AD707" s="30">
        <v>877778</v>
      </c>
      <c r="AE707" s="30">
        <v>1828022.222222222</v>
      </c>
      <c r="AF707" s="30">
        <v>-292905</v>
      </c>
      <c r="AG707" s="30">
        <f t="shared" si="201"/>
        <v>1535117.222222222</v>
      </c>
      <c r="AH707" s="30">
        <v>2684905</v>
      </c>
      <c r="AI707" s="30">
        <f t="shared" si="202"/>
        <v>12997800.222222222</v>
      </c>
      <c r="AJ707" s="30">
        <f t="shared" si="203"/>
        <v>3950000</v>
      </c>
      <c r="AK707" s="30">
        <f t="shared" si="204"/>
        <v>0</v>
      </c>
      <c r="AL707" s="30">
        <f t="shared" si="205"/>
        <v>0</v>
      </c>
      <c r="AM707" s="30">
        <f t="shared" si="206"/>
        <v>0</v>
      </c>
      <c r="AN707" s="30">
        <f t="shared" si="207"/>
        <v>0</v>
      </c>
      <c r="AO707" s="30">
        <f t="shared" si="208"/>
        <v>0</v>
      </c>
      <c r="AP707" s="30">
        <f t="shared" si="209"/>
        <v>3950000</v>
      </c>
      <c r="AQ707" s="30">
        <f t="shared" si="210"/>
        <v>422100</v>
      </c>
      <c r="AR707" s="26" t="s">
        <v>79</v>
      </c>
      <c r="AS707" s="32" t="s">
        <v>114</v>
      </c>
      <c r="AT707" s="32" t="s">
        <v>156</v>
      </c>
      <c r="AU707" s="32">
        <v>44743</v>
      </c>
      <c r="AV707" s="26" t="s">
        <v>116</v>
      </c>
      <c r="AW707" s="26" t="s">
        <v>210</v>
      </c>
      <c r="AX707" s="26" t="s">
        <v>83</v>
      </c>
      <c r="AY707" s="26" t="s">
        <v>83</v>
      </c>
      <c r="AZ707" s="26" t="s">
        <v>80</v>
      </c>
      <c r="BA707" s="26" t="s">
        <v>84</v>
      </c>
      <c r="BB707" s="26" t="s">
        <v>106</v>
      </c>
      <c r="BC707" s="26" t="str">
        <f t="shared" si="211"/>
        <v>C</v>
      </c>
      <c r="BD707" s="26" t="str">
        <f t="shared" ca="1" si="212"/>
        <v>50 Th,7 Bln,14 Hr</v>
      </c>
      <c r="BE707" s="29">
        <f t="shared" ca="1" si="213"/>
        <v>50</v>
      </c>
      <c r="BF707" s="29">
        <f t="shared" ca="1" si="214"/>
        <v>7</v>
      </c>
      <c r="BG707" s="29">
        <f t="shared" ca="1" si="215"/>
        <v>14</v>
      </c>
      <c r="BH707" s="26" t="str">
        <f t="shared" ca="1" si="216"/>
        <v>27 Th,6 Bln,16 Hr</v>
      </c>
      <c r="BI707" s="24">
        <f t="shared" ca="1" si="217"/>
        <v>27</v>
      </c>
      <c r="BJ707" s="24">
        <f t="shared" ca="1" si="218"/>
        <v>6</v>
      </c>
      <c r="BK707" s="26" t="str">
        <f t="shared" ca="1" si="219"/>
        <v>27 Th,6 Bln,16 Hr</v>
      </c>
      <c r="BL707" s="4" t="str">
        <f>VLOOKUP(C707,[1]dbase!$C$3:$AW$827,38,FALSE)</f>
        <v>H</v>
      </c>
    </row>
    <row r="708" spans="1:64" x14ac:dyDescent="0.25">
      <c r="A708" s="24">
        <f t="shared" ref="A708:A771" si="220">IF(B708="","",ROW()-3)</f>
        <v>705</v>
      </c>
      <c r="B708" s="31" t="s">
        <v>2895</v>
      </c>
      <c r="C708" s="24">
        <v>674658</v>
      </c>
      <c r="D708" s="24" t="s">
        <v>516</v>
      </c>
      <c r="E708" s="26">
        <v>24739</v>
      </c>
      <c r="F708" s="24" t="s">
        <v>65</v>
      </c>
      <c r="G708" s="24" t="s">
        <v>66</v>
      </c>
      <c r="H708" s="24" t="s">
        <v>88</v>
      </c>
      <c r="I708" s="24" t="s">
        <v>2896</v>
      </c>
      <c r="J708" s="27"/>
      <c r="K708" s="24"/>
      <c r="L708" s="24"/>
      <c r="M708" s="24" t="s">
        <v>109</v>
      </c>
      <c r="N708" s="24" t="s">
        <v>120</v>
      </c>
      <c r="O708" s="24"/>
      <c r="P708" s="24" t="s">
        <v>2897</v>
      </c>
      <c r="Q708" s="26">
        <v>32783</v>
      </c>
      <c r="R708" s="26">
        <v>33147</v>
      </c>
      <c r="S708" s="26" t="s">
        <v>90</v>
      </c>
      <c r="T708" s="28" t="s">
        <v>2898</v>
      </c>
      <c r="U708" s="28" t="s">
        <v>2898</v>
      </c>
      <c r="V708" s="26" t="s">
        <v>80</v>
      </c>
      <c r="W708" s="28" t="s">
        <v>1002</v>
      </c>
      <c r="X708" s="28" t="s">
        <v>140</v>
      </c>
      <c r="Y708" s="26" t="s">
        <v>78</v>
      </c>
      <c r="Z708" s="29">
        <v>6</v>
      </c>
      <c r="AA708" s="29">
        <v>3</v>
      </c>
      <c r="AB708" s="26">
        <v>44424</v>
      </c>
      <c r="AC708" s="30">
        <v>5900000</v>
      </c>
      <c r="AD708" s="30">
        <v>655556</v>
      </c>
      <c r="AE708" s="30">
        <v>298394.44444444403</v>
      </c>
      <c r="AF708" s="30">
        <v>152000</v>
      </c>
      <c r="AG708" s="30">
        <f t="shared" ref="AG708:AG771" si="221">AE708+AF708</f>
        <v>450394.44444444403</v>
      </c>
      <c r="AH708" s="30">
        <v>0</v>
      </c>
      <c r="AI708" s="30">
        <f t="shared" ref="AI708:AI771" si="222">AC708+AD708+AG708+AH708</f>
        <v>7005950.444444444</v>
      </c>
      <c r="AJ708" s="30">
        <f t="shared" ref="AJ708:AJ771" si="223">IF(AS708="-",AC708*0.75,IF(AS708="H",AC708*0.5))</f>
        <v>2950000</v>
      </c>
      <c r="AK708" s="30">
        <f t="shared" ref="AK708:AK771" si="224">IF(AS708="-",AD708*0.75,0)</f>
        <v>0</v>
      </c>
      <c r="AL708" s="30">
        <f t="shared" ref="AL708:AL771" si="225">IF(AS708="-",AE708*1,0)</f>
        <v>0</v>
      </c>
      <c r="AM708" s="30">
        <f t="shared" ref="AM708:AM771" si="226">IF(AS708="-",AF708*1,0)</f>
        <v>0</v>
      </c>
      <c r="AN708" s="30">
        <f t="shared" ref="AN708:AN771" si="227">AL708+AM708</f>
        <v>0</v>
      </c>
      <c r="AO708" s="30">
        <f t="shared" ref="AO708:AO771" si="228">IF(AS708="-",AH708*0.5,0)</f>
        <v>0</v>
      </c>
      <c r="AP708" s="30">
        <f t="shared" ref="AP708:AP771" si="229">AJ708+AK708+AN708+AO708</f>
        <v>2950000</v>
      </c>
      <c r="AQ708" s="30">
        <f t="shared" ref="AQ708:AQ771" si="230">IF(AP708&lt;4372100,(4372100-AP708),0)</f>
        <v>1422100</v>
      </c>
      <c r="AR708" s="26" t="s">
        <v>79</v>
      </c>
      <c r="AS708" s="26" t="s">
        <v>114</v>
      </c>
      <c r="AT708" s="24" t="s">
        <v>172</v>
      </c>
      <c r="AU708" s="26">
        <v>44433</v>
      </c>
      <c r="AV708" s="26" t="s">
        <v>141</v>
      </c>
      <c r="AW708" s="26" t="s">
        <v>80</v>
      </c>
      <c r="AX708" s="26" t="s">
        <v>82</v>
      </c>
      <c r="AY708" s="26" t="s">
        <v>82</v>
      </c>
      <c r="AZ708" s="26" t="s">
        <v>80</v>
      </c>
      <c r="BA708" s="26" t="s">
        <v>84</v>
      </c>
      <c r="BB708" s="26" t="s">
        <v>85</v>
      </c>
      <c r="BC708" s="26" t="str">
        <f t="shared" ref="BC708:BC771" si="231">IF($M708="SD","A",IF($M708="SMP","B",IF($M708="SMK","C",IF($M708="D1","C",IF($M708="D2","C",IF($M708="SMA","C",IF($M708="D3","D",IF($M708="D4","E",IF($M708="S1","F",IF($M708="S2","G",""))))))))))</f>
        <v>C</v>
      </c>
      <c r="BD708" s="26" t="str">
        <f t="shared" ref="BD708:BD771" ca="1" si="232">IFERROR(DATEDIF(E708,$BD$3,"Y")&amp;" Th,"&amp;DATEDIF(E708,$BD$3,"YM")&amp;" Bln,"&amp;DATEDIF(E708,$BD$3,"MD")&amp;" Hr","")</f>
        <v>55 Th,2 Bln,0 Hr</v>
      </c>
      <c r="BE708" s="29">
        <f t="shared" ref="BE708:BE771" ca="1" si="233">IFERROR(DATEDIF(E708,$BD$3,"Y"),"")</f>
        <v>55</v>
      </c>
      <c r="BF708" s="29">
        <f t="shared" ref="BF708:BF771" ca="1" si="234">IFERROR(DATEDIF(E708,$BD$3,"YM"),"")</f>
        <v>2</v>
      </c>
      <c r="BG708" s="29">
        <f t="shared" ref="BG708:BG771" ca="1" si="235">IFERROR(DATEDIF(E708,$BD$3,"MD"),"")</f>
        <v>0</v>
      </c>
      <c r="BH708" s="26" t="str">
        <f t="shared" ref="BH708:BH771" ca="1" si="236">IFERROR(DATEDIF(Q708,$BD$3,"Y")&amp;" Th,"&amp;DATEDIF(Q708,$BD$3,"YM")&amp;" Bln,"&amp;DATEDIF(Q708,$BD$3,"MD")&amp;" Hr","")</f>
        <v>33 Th,1 Bln,22 Hr</v>
      </c>
      <c r="BI708" s="24">
        <f t="shared" ref="BI708:BI771" ca="1" si="237">IFERROR(DATEDIF(Q708,$BD$3,"Y"),"")</f>
        <v>33</v>
      </c>
      <c r="BJ708" s="24">
        <f t="shared" ref="BJ708:BJ771" ca="1" si="238">IFERROR(DATEDIF(Q708,$BD$3,"YM"),"")</f>
        <v>1</v>
      </c>
      <c r="BK708" s="26" t="str">
        <f t="shared" ref="BK708:BK771" ca="1" si="239">IFERROR(DATEDIF(R708,$BD$3,"Y")&amp;" Th,"&amp;DATEDIF(R708,$BD$3,"YM")&amp;" Bln,"&amp;DATEDIF(R708,$BD$3,"MD")&amp;" Hr","")</f>
        <v>32 Th,1 Bln,23 Hr</v>
      </c>
      <c r="BL708" s="4" t="str">
        <f>VLOOKUP(C708,[1]dbase!$C$3:$AW$827,38,FALSE)</f>
        <v>H</v>
      </c>
    </row>
    <row r="709" spans="1:64" x14ac:dyDescent="0.25">
      <c r="A709" s="24">
        <f t="shared" si="220"/>
        <v>706</v>
      </c>
      <c r="B709" s="31" t="s">
        <v>2899</v>
      </c>
      <c r="C709" s="24">
        <v>685912</v>
      </c>
      <c r="D709" s="24" t="s">
        <v>377</v>
      </c>
      <c r="E709" s="26">
        <v>24981</v>
      </c>
      <c r="F709" s="24" t="s">
        <v>65</v>
      </c>
      <c r="G709" s="24" t="s">
        <v>66</v>
      </c>
      <c r="H709" s="24" t="s">
        <v>88</v>
      </c>
      <c r="I709" s="24" t="s">
        <v>2900</v>
      </c>
      <c r="J709" s="27" t="s">
        <v>2901</v>
      </c>
      <c r="K709" s="24"/>
      <c r="L709" s="24"/>
      <c r="M709" s="24" t="s">
        <v>136</v>
      </c>
      <c r="N709" s="24" t="s">
        <v>301</v>
      </c>
      <c r="O709" s="24"/>
      <c r="P709" s="24" t="s">
        <v>80</v>
      </c>
      <c r="Q709" s="26">
        <v>43374</v>
      </c>
      <c r="R709" s="26">
        <v>43374</v>
      </c>
      <c r="S709" s="26" t="s">
        <v>90</v>
      </c>
      <c r="T709" s="28" t="s">
        <v>969</v>
      </c>
      <c r="U709" s="28" t="s">
        <v>969</v>
      </c>
      <c r="V709" s="26">
        <v>44105</v>
      </c>
      <c r="W709" s="28" t="s">
        <v>303</v>
      </c>
      <c r="X709" s="28" t="s">
        <v>140</v>
      </c>
      <c r="Y709" s="26" t="s">
        <v>78</v>
      </c>
      <c r="Z709" s="29">
        <v>6</v>
      </c>
      <c r="AA709" s="29">
        <v>2</v>
      </c>
      <c r="AB709" s="26">
        <v>44424</v>
      </c>
      <c r="AC709" s="30">
        <v>4900000</v>
      </c>
      <c r="AD709" s="30">
        <v>544444</v>
      </c>
      <c r="AE709" s="30">
        <v>0</v>
      </c>
      <c r="AF709" s="30">
        <v>772555.55555555597</v>
      </c>
      <c r="AG709" s="30">
        <f t="shared" si="221"/>
        <v>772555.55555555597</v>
      </c>
      <c r="AH709" s="30">
        <v>0</v>
      </c>
      <c r="AI709" s="30">
        <f t="shared" si="222"/>
        <v>6216999.555555556</v>
      </c>
      <c r="AJ709" s="30">
        <f t="shared" si="223"/>
        <v>3675000</v>
      </c>
      <c r="AK709" s="30">
        <f t="shared" si="224"/>
        <v>408333</v>
      </c>
      <c r="AL709" s="30">
        <f t="shared" si="225"/>
        <v>0</v>
      </c>
      <c r="AM709" s="30">
        <f t="shared" si="226"/>
        <v>772555.55555555597</v>
      </c>
      <c r="AN709" s="30">
        <f t="shared" si="227"/>
        <v>772555.55555555597</v>
      </c>
      <c r="AO709" s="30">
        <f t="shared" si="228"/>
        <v>0</v>
      </c>
      <c r="AP709" s="30">
        <f t="shared" si="229"/>
        <v>4855888.555555556</v>
      </c>
      <c r="AQ709" s="30">
        <f t="shared" si="230"/>
        <v>0</v>
      </c>
      <c r="AR709" s="26" t="s">
        <v>79</v>
      </c>
      <c r="AS709" s="26" t="s">
        <v>80</v>
      </c>
      <c r="AT709" s="26"/>
      <c r="AU709" s="26" t="s">
        <v>80</v>
      </c>
      <c r="AV709" s="26" t="s">
        <v>141</v>
      </c>
      <c r="AW709" s="26" t="s">
        <v>80</v>
      </c>
      <c r="AX709" s="26" t="s">
        <v>82</v>
      </c>
      <c r="AY709" s="26" t="s">
        <v>82</v>
      </c>
      <c r="AZ709" s="26" t="s">
        <v>80</v>
      </c>
      <c r="BA709" s="26" t="s">
        <v>84</v>
      </c>
      <c r="BB709" s="26" t="s">
        <v>85</v>
      </c>
      <c r="BC709" s="26" t="str">
        <f t="shared" si="231"/>
        <v>D</v>
      </c>
      <c r="BD709" s="26" t="str">
        <f t="shared" ca="1" si="232"/>
        <v>54 Th,6 Bln,1 Hr</v>
      </c>
      <c r="BE709" s="29">
        <f t="shared" ca="1" si="233"/>
        <v>54</v>
      </c>
      <c r="BF709" s="29">
        <f t="shared" ca="1" si="234"/>
        <v>6</v>
      </c>
      <c r="BG709" s="29">
        <f t="shared" ca="1" si="235"/>
        <v>1</v>
      </c>
      <c r="BH709" s="26" t="str">
        <f t="shared" ca="1" si="236"/>
        <v>4 Th,1 Bln,23 Hr</v>
      </c>
      <c r="BI709" s="24">
        <f t="shared" ca="1" si="237"/>
        <v>4</v>
      </c>
      <c r="BJ709" s="24">
        <f t="shared" ca="1" si="238"/>
        <v>1</v>
      </c>
      <c r="BK709" s="26" t="str">
        <f t="shared" ca="1" si="239"/>
        <v>4 Th,1 Bln,23 Hr</v>
      </c>
      <c r="BL709" s="4" t="str">
        <f>VLOOKUP(C709,[1]dbase!$C$3:$AW$827,38,FALSE)</f>
        <v>-</v>
      </c>
    </row>
    <row r="710" spans="1:64" x14ac:dyDescent="0.25">
      <c r="A710" s="24">
        <f t="shared" si="220"/>
        <v>707</v>
      </c>
      <c r="B710" s="31" t="s">
        <v>2902</v>
      </c>
      <c r="C710" s="24">
        <v>805478</v>
      </c>
      <c r="D710" s="24" t="s">
        <v>166</v>
      </c>
      <c r="E710" s="26">
        <v>29436</v>
      </c>
      <c r="F710" s="24" t="s">
        <v>65</v>
      </c>
      <c r="G710" s="24" t="s">
        <v>66</v>
      </c>
      <c r="H710" s="24" t="s">
        <v>88</v>
      </c>
      <c r="I710" s="24" t="s">
        <v>2903</v>
      </c>
      <c r="J710" s="27"/>
      <c r="K710" s="24"/>
      <c r="L710" s="24"/>
      <c r="M710" s="24" t="s">
        <v>109</v>
      </c>
      <c r="N710" s="24" t="s">
        <v>120</v>
      </c>
      <c r="O710" s="24"/>
      <c r="P710" s="24">
        <v>1998</v>
      </c>
      <c r="Q710" s="26">
        <v>39860</v>
      </c>
      <c r="R710" s="26">
        <v>39949</v>
      </c>
      <c r="S710" s="26" t="s">
        <v>213</v>
      </c>
      <c r="T710" s="28" t="s">
        <v>767</v>
      </c>
      <c r="U710" s="28" t="s">
        <v>768</v>
      </c>
      <c r="V710" s="26">
        <v>43374</v>
      </c>
      <c r="W710" s="28" t="s">
        <v>215</v>
      </c>
      <c r="X710" s="28" t="s">
        <v>195</v>
      </c>
      <c r="Y710" s="26" t="s">
        <v>78</v>
      </c>
      <c r="Z710" s="29">
        <v>4</v>
      </c>
      <c r="AA710" s="29">
        <v>2</v>
      </c>
      <c r="AB710" s="26">
        <v>44424</v>
      </c>
      <c r="AC710" s="30">
        <v>4900000</v>
      </c>
      <c r="AD710" s="30">
        <v>544444</v>
      </c>
      <c r="AE710" s="30">
        <v>1045455.555555556</v>
      </c>
      <c r="AF710" s="30">
        <v>-339993</v>
      </c>
      <c r="AG710" s="30">
        <f t="shared" si="221"/>
        <v>705462.55555555597</v>
      </c>
      <c r="AH710" s="30">
        <v>1871793</v>
      </c>
      <c r="AI710" s="30">
        <f t="shared" si="222"/>
        <v>8021699.555555556</v>
      </c>
      <c r="AJ710" s="30">
        <f t="shared" si="223"/>
        <v>3675000</v>
      </c>
      <c r="AK710" s="30">
        <f t="shared" si="224"/>
        <v>408333</v>
      </c>
      <c r="AL710" s="30">
        <f t="shared" si="225"/>
        <v>1045455.555555556</v>
      </c>
      <c r="AM710" s="30">
        <f t="shared" si="226"/>
        <v>-339993</v>
      </c>
      <c r="AN710" s="30">
        <f t="shared" si="227"/>
        <v>705462.55555555597</v>
      </c>
      <c r="AO710" s="30">
        <f t="shared" si="228"/>
        <v>935896.5</v>
      </c>
      <c r="AP710" s="30">
        <f t="shared" si="229"/>
        <v>5724692.055555556</v>
      </c>
      <c r="AQ710" s="30">
        <f t="shared" si="230"/>
        <v>0</v>
      </c>
      <c r="AR710" s="26" t="s">
        <v>79</v>
      </c>
      <c r="AS710" s="26" t="s">
        <v>80</v>
      </c>
      <c r="AT710" s="26"/>
      <c r="AU710" s="26" t="s">
        <v>80</v>
      </c>
      <c r="AV710" s="26" t="s">
        <v>196</v>
      </c>
      <c r="AW710" s="26" t="s">
        <v>80</v>
      </c>
      <c r="AX710" s="26" t="s">
        <v>82</v>
      </c>
      <c r="AY710" s="26" t="s">
        <v>83</v>
      </c>
      <c r="AZ710" s="26" t="s">
        <v>125</v>
      </c>
      <c r="BA710" s="26" t="s">
        <v>84</v>
      </c>
      <c r="BB710" s="26" t="s">
        <v>85</v>
      </c>
      <c r="BC710" s="26" t="str">
        <f t="shared" si="231"/>
        <v>C</v>
      </c>
      <c r="BD710" s="26" t="str">
        <f t="shared" ca="1" si="232"/>
        <v>42 Th,3 Bln,21 Hr</v>
      </c>
      <c r="BE710" s="29">
        <f t="shared" ca="1" si="233"/>
        <v>42</v>
      </c>
      <c r="BF710" s="29">
        <f t="shared" ca="1" si="234"/>
        <v>3</v>
      </c>
      <c r="BG710" s="29">
        <f t="shared" ca="1" si="235"/>
        <v>21</v>
      </c>
      <c r="BH710" s="26" t="str">
        <f t="shared" ca="1" si="236"/>
        <v>13 Th,9 Bln,8 Hr</v>
      </c>
      <c r="BI710" s="24">
        <f t="shared" ca="1" si="237"/>
        <v>13</v>
      </c>
      <c r="BJ710" s="24">
        <f t="shared" ca="1" si="238"/>
        <v>9</v>
      </c>
      <c r="BK710" s="26" t="str">
        <f t="shared" ca="1" si="239"/>
        <v>13 Th,6 Bln,8 Hr</v>
      </c>
      <c r="BL710" s="4" t="str">
        <f>VLOOKUP(C710,[1]dbase!$C$3:$AW$827,38,FALSE)</f>
        <v>-</v>
      </c>
    </row>
    <row r="711" spans="1:64" x14ac:dyDescent="0.25">
      <c r="A711" s="24">
        <f t="shared" si="220"/>
        <v>708</v>
      </c>
      <c r="B711" s="31" t="s">
        <v>2902</v>
      </c>
      <c r="C711" s="24">
        <v>694927</v>
      </c>
      <c r="D711" s="24" t="s">
        <v>342</v>
      </c>
      <c r="E711" s="26">
        <v>25339</v>
      </c>
      <c r="F711" s="24" t="s">
        <v>65</v>
      </c>
      <c r="G711" s="24" t="s">
        <v>66</v>
      </c>
      <c r="H711" s="24" t="s">
        <v>88</v>
      </c>
      <c r="I711" s="24" t="s">
        <v>2904</v>
      </c>
      <c r="J711" s="27"/>
      <c r="K711" s="24"/>
      <c r="L711" s="24"/>
      <c r="M711" s="24" t="s">
        <v>109</v>
      </c>
      <c r="N711" s="24" t="s">
        <v>120</v>
      </c>
      <c r="O711" s="24"/>
      <c r="P711" s="24" t="s">
        <v>323</v>
      </c>
      <c r="Q711" s="26">
        <v>33239</v>
      </c>
      <c r="R711" s="26">
        <v>33604</v>
      </c>
      <c r="S711" s="26" t="s">
        <v>90</v>
      </c>
      <c r="T711" s="28" t="s">
        <v>2905</v>
      </c>
      <c r="U711" s="28" t="s">
        <v>2905</v>
      </c>
      <c r="V711" s="26">
        <v>43891</v>
      </c>
      <c r="W711" s="28" t="s">
        <v>374</v>
      </c>
      <c r="X711" s="28" t="s">
        <v>207</v>
      </c>
      <c r="Y711" s="26" t="s">
        <v>78</v>
      </c>
      <c r="Z711" s="29">
        <v>6</v>
      </c>
      <c r="AA711" s="29">
        <v>2</v>
      </c>
      <c r="AB711" s="26">
        <v>44424</v>
      </c>
      <c r="AC711" s="30">
        <v>4900000</v>
      </c>
      <c r="AD711" s="30">
        <v>544444</v>
      </c>
      <c r="AE711" s="30">
        <v>1187505.555555556</v>
      </c>
      <c r="AF711" s="30">
        <v>152000</v>
      </c>
      <c r="AG711" s="30">
        <f t="shared" si="221"/>
        <v>1339505.555555556</v>
      </c>
      <c r="AH711" s="30">
        <v>0</v>
      </c>
      <c r="AI711" s="30">
        <f t="shared" si="222"/>
        <v>6783949.555555556</v>
      </c>
      <c r="AJ711" s="30">
        <f t="shared" si="223"/>
        <v>2450000</v>
      </c>
      <c r="AK711" s="30">
        <f t="shared" si="224"/>
        <v>0</v>
      </c>
      <c r="AL711" s="30">
        <f t="shared" si="225"/>
        <v>0</v>
      </c>
      <c r="AM711" s="30">
        <f t="shared" si="226"/>
        <v>0</v>
      </c>
      <c r="AN711" s="30">
        <f t="shared" si="227"/>
        <v>0</v>
      </c>
      <c r="AO711" s="30">
        <f t="shared" si="228"/>
        <v>0</v>
      </c>
      <c r="AP711" s="30">
        <f t="shared" si="229"/>
        <v>2450000</v>
      </c>
      <c r="AQ711" s="30">
        <f t="shared" si="230"/>
        <v>1922100</v>
      </c>
      <c r="AR711" s="26" t="s">
        <v>79</v>
      </c>
      <c r="AS711" s="26" t="s">
        <v>114</v>
      </c>
      <c r="AT711" s="24" t="s">
        <v>172</v>
      </c>
      <c r="AU711" s="26">
        <v>44433</v>
      </c>
      <c r="AV711" s="26" t="s">
        <v>209</v>
      </c>
      <c r="AW711" s="26" t="s">
        <v>375</v>
      </c>
      <c r="AX711" s="26" t="s">
        <v>105</v>
      </c>
      <c r="AY711" s="26" t="s">
        <v>83</v>
      </c>
      <c r="AZ711" s="26" t="s">
        <v>80</v>
      </c>
      <c r="BA711" s="26" t="s">
        <v>84</v>
      </c>
      <c r="BB711" s="26" t="s">
        <v>85</v>
      </c>
      <c r="BC711" s="26" t="str">
        <f t="shared" si="231"/>
        <v>C</v>
      </c>
      <c r="BD711" s="26" t="str">
        <f t="shared" ca="1" si="232"/>
        <v>53 Th,6 Bln,8 Hr</v>
      </c>
      <c r="BE711" s="29">
        <f t="shared" ca="1" si="233"/>
        <v>53</v>
      </c>
      <c r="BF711" s="29">
        <f t="shared" ca="1" si="234"/>
        <v>6</v>
      </c>
      <c r="BG711" s="29">
        <f t="shared" ca="1" si="235"/>
        <v>8</v>
      </c>
      <c r="BH711" s="26" t="str">
        <f t="shared" ca="1" si="236"/>
        <v>31 Th,10 Bln,23 Hr</v>
      </c>
      <c r="BI711" s="24">
        <f t="shared" ca="1" si="237"/>
        <v>31</v>
      </c>
      <c r="BJ711" s="24">
        <f t="shared" ca="1" si="238"/>
        <v>10</v>
      </c>
      <c r="BK711" s="26" t="str">
        <f t="shared" ca="1" si="239"/>
        <v>30 Th,10 Bln,23 Hr</v>
      </c>
      <c r="BL711" s="4" t="str">
        <f>VLOOKUP(C711,[1]dbase!$C$3:$AW$827,38,FALSE)</f>
        <v>H</v>
      </c>
    </row>
    <row r="712" spans="1:64" x14ac:dyDescent="0.25">
      <c r="A712" s="24">
        <f t="shared" si="220"/>
        <v>709</v>
      </c>
      <c r="B712" s="31" t="s">
        <v>2906</v>
      </c>
      <c r="C712" s="24">
        <v>806135</v>
      </c>
      <c r="D712" s="24" t="s">
        <v>244</v>
      </c>
      <c r="E712" s="26">
        <v>29265</v>
      </c>
      <c r="F712" s="24" t="s">
        <v>65</v>
      </c>
      <c r="G712" s="24" t="s">
        <v>66</v>
      </c>
      <c r="H712" s="24" t="s">
        <v>88</v>
      </c>
      <c r="I712" s="24" t="s">
        <v>2907</v>
      </c>
      <c r="J712" s="27" t="s">
        <v>2908</v>
      </c>
      <c r="K712" s="24"/>
      <c r="L712" s="24"/>
      <c r="M712" s="24" t="s">
        <v>109</v>
      </c>
      <c r="N712" s="24" t="s">
        <v>301</v>
      </c>
      <c r="O712" s="24"/>
      <c r="P712" s="24" t="s">
        <v>80</v>
      </c>
      <c r="Q712" s="26">
        <v>43374</v>
      </c>
      <c r="R712" s="26">
        <v>43374</v>
      </c>
      <c r="S712" s="26" t="s">
        <v>90</v>
      </c>
      <c r="T712" s="28" t="s">
        <v>138</v>
      </c>
      <c r="U712" s="28" t="s">
        <v>138</v>
      </c>
      <c r="V712" s="26">
        <v>44105</v>
      </c>
      <c r="W712" s="28" t="s">
        <v>430</v>
      </c>
      <c r="X712" s="28" t="s">
        <v>140</v>
      </c>
      <c r="Y712" s="26" t="s">
        <v>78</v>
      </c>
      <c r="Z712" s="29">
        <v>6</v>
      </c>
      <c r="AA712" s="29">
        <v>2</v>
      </c>
      <c r="AB712" s="26">
        <v>44424</v>
      </c>
      <c r="AC712" s="30">
        <v>4900000</v>
      </c>
      <c r="AD712" s="30">
        <v>544444</v>
      </c>
      <c r="AE712" s="30">
        <v>0</v>
      </c>
      <c r="AF712" s="30">
        <v>1211111.138888889</v>
      </c>
      <c r="AG712" s="30">
        <f t="shared" si="221"/>
        <v>1211111.138888889</v>
      </c>
      <c r="AH712" s="30">
        <v>0</v>
      </c>
      <c r="AI712" s="30">
        <f t="shared" si="222"/>
        <v>6655555.138888889</v>
      </c>
      <c r="AJ712" s="30">
        <f t="shared" si="223"/>
        <v>3675000</v>
      </c>
      <c r="AK712" s="30">
        <f t="shared" si="224"/>
        <v>408333</v>
      </c>
      <c r="AL712" s="30">
        <f t="shared" si="225"/>
        <v>0</v>
      </c>
      <c r="AM712" s="30">
        <f t="shared" si="226"/>
        <v>1211111.138888889</v>
      </c>
      <c r="AN712" s="30">
        <f t="shared" si="227"/>
        <v>1211111.138888889</v>
      </c>
      <c r="AO712" s="30">
        <f t="shared" si="228"/>
        <v>0</v>
      </c>
      <c r="AP712" s="30">
        <f t="shared" si="229"/>
        <v>5294444.138888889</v>
      </c>
      <c r="AQ712" s="30">
        <f t="shared" si="230"/>
        <v>0</v>
      </c>
      <c r="AR712" s="26" t="s">
        <v>79</v>
      </c>
      <c r="AS712" s="26" t="s">
        <v>80</v>
      </c>
      <c r="AT712" s="26"/>
      <c r="AU712" s="26" t="s">
        <v>80</v>
      </c>
      <c r="AV712" s="26" t="s">
        <v>141</v>
      </c>
      <c r="AW712" s="26" t="s">
        <v>80</v>
      </c>
      <c r="AX712" s="26" t="s">
        <v>82</v>
      </c>
      <c r="AY712" s="26" t="s">
        <v>82</v>
      </c>
      <c r="AZ712" s="26" t="s">
        <v>80</v>
      </c>
      <c r="BA712" s="26" t="s">
        <v>84</v>
      </c>
      <c r="BB712" s="26" t="s">
        <v>85</v>
      </c>
      <c r="BC712" s="26" t="str">
        <f t="shared" si="231"/>
        <v>C</v>
      </c>
      <c r="BD712" s="26" t="str">
        <f t="shared" ca="1" si="232"/>
        <v>42 Th,9 Bln,10 Hr</v>
      </c>
      <c r="BE712" s="29">
        <f t="shared" ca="1" si="233"/>
        <v>42</v>
      </c>
      <c r="BF712" s="29">
        <f t="shared" ca="1" si="234"/>
        <v>9</v>
      </c>
      <c r="BG712" s="29">
        <f t="shared" ca="1" si="235"/>
        <v>10</v>
      </c>
      <c r="BH712" s="26" t="str">
        <f t="shared" ca="1" si="236"/>
        <v>4 Th,1 Bln,23 Hr</v>
      </c>
      <c r="BI712" s="24">
        <f t="shared" ca="1" si="237"/>
        <v>4</v>
      </c>
      <c r="BJ712" s="24">
        <f t="shared" ca="1" si="238"/>
        <v>1</v>
      </c>
      <c r="BK712" s="26" t="str">
        <f t="shared" ca="1" si="239"/>
        <v>4 Th,1 Bln,23 Hr</v>
      </c>
      <c r="BL712" s="4" t="str">
        <f>VLOOKUP(C712,[1]dbase!$C$3:$AW$827,38,FALSE)</f>
        <v>-</v>
      </c>
    </row>
    <row r="713" spans="1:64" x14ac:dyDescent="0.25">
      <c r="A713" s="24">
        <f t="shared" si="220"/>
        <v>710</v>
      </c>
      <c r="B713" s="31" t="s">
        <v>2909</v>
      </c>
      <c r="C713" s="24">
        <v>806057</v>
      </c>
      <c r="D713" s="24" t="s">
        <v>597</v>
      </c>
      <c r="E713" s="26">
        <v>29468</v>
      </c>
      <c r="F713" s="24" t="s">
        <v>65</v>
      </c>
      <c r="G713" s="24" t="s">
        <v>66</v>
      </c>
      <c r="H713" s="24" t="s">
        <v>88</v>
      </c>
      <c r="I713" s="24" t="s">
        <v>2910</v>
      </c>
      <c r="J713" s="27" t="s">
        <v>2911</v>
      </c>
      <c r="K713" s="24"/>
      <c r="L713" s="24"/>
      <c r="M713" s="24" t="s">
        <v>70</v>
      </c>
      <c r="N713" s="24" t="s">
        <v>1301</v>
      </c>
      <c r="O713" s="24"/>
      <c r="P713" s="24" t="s">
        <v>80</v>
      </c>
      <c r="Q713" s="26">
        <v>43374</v>
      </c>
      <c r="R713" s="26">
        <v>43374</v>
      </c>
      <c r="S713" s="26" t="s">
        <v>90</v>
      </c>
      <c r="T713" s="28" t="s">
        <v>2912</v>
      </c>
      <c r="U713" s="28" t="s">
        <v>2912</v>
      </c>
      <c r="V713" s="26">
        <v>44562</v>
      </c>
      <c r="W713" s="28" t="s">
        <v>139</v>
      </c>
      <c r="X713" s="28" t="s">
        <v>140</v>
      </c>
      <c r="Y713" s="26" t="s">
        <v>78</v>
      </c>
      <c r="Z713" s="29">
        <v>3</v>
      </c>
      <c r="AA713" s="29">
        <v>7</v>
      </c>
      <c r="AB713" s="26">
        <v>44424</v>
      </c>
      <c r="AC713" s="30">
        <v>9900000</v>
      </c>
      <c r="AD713" s="30">
        <v>1100000</v>
      </c>
      <c r="AE713" s="30">
        <v>2445325</v>
      </c>
      <c r="AF713" s="30">
        <v>-263614.5</v>
      </c>
      <c r="AG713" s="30">
        <f t="shared" si="221"/>
        <v>2181710.5</v>
      </c>
      <c r="AH713" s="30">
        <v>2684905</v>
      </c>
      <c r="AI713" s="30">
        <f t="shared" si="222"/>
        <v>15866615.5</v>
      </c>
      <c r="AJ713" s="30">
        <f t="shared" si="223"/>
        <v>7425000</v>
      </c>
      <c r="AK713" s="30">
        <f t="shared" si="224"/>
        <v>825000</v>
      </c>
      <c r="AL713" s="30">
        <f t="shared" si="225"/>
        <v>2445325</v>
      </c>
      <c r="AM713" s="30">
        <f t="shared" si="226"/>
        <v>-263614.5</v>
      </c>
      <c r="AN713" s="30">
        <f t="shared" si="227"/>
        <v>2181710.5</v>
      </c>
      <c r="AO713" s="30">
        <f t="shared" si="228"/>
        <v>1342452.5</v>
      </c>
      <c r="AP713" s="30">
        <f t="shared" si="229"/>
        <v>11774163</v>
      </c>
      <c r="AQ713" s="30">
        <f t="shared" si="230"/>
        <v>0</v>
      </c>
      <c r="AR713" s="26" t="s">
        <v>79</v>
      </c>
      <c r="AS713" s="26" t="s">
        <v>80</v>
      </c>
      <c r="AT713" s="26"/>
      <c r="AU713" s="26" t="s">
        <v>80</v>
      </c>
      <c r="AV713" s="26" t="s">
        <v>141</v>
      </c>
      <c r="AW713" s="26" t="s">
        <v>80</v>
      </c>
      <c r="AX713" s="26" t="s">
        <v>83</v>
      </c>
      <c r="AY713" s="26" t="s">
        <v>83</v>
      </c>
      <c r="AZ713" s="26" t="s">
        <v>80</v>
      </c>
      <c r="BA713" s="26" t="s">
        <v>84</v>
      </c>
      <c r="BB713" s="26" t="s">
        <v>85</v>
      </c>
      <c r="BC713" s="26" t="str">
        <f t="shared" si="231"/>
        <v>F</v>
      </c>
      <c r="BD713" s="26" t="str">
        <f t="shared" ca="1" si="232"/>
        <v>42 Th,2 Bln,20 Hr</v>
      </c>
      <c r="BE713" s="29">
        <f t="shared" ca="1" si="233"/>
        <v>42</v>
      </c>
      <c r="BF713" s="29">
        <f t="shared" ca="1" si="234"/>
        <v>2</v>
      </c>
      <c r="BG713" s="29">
        <f t="shared" ca="1" si="235"/>
        <v>20</v>
      </c>
      <c r="BH713" s="26" t="str">
        <f t="shared" ca="1" si="236"/>
        <v>4 Th,1 Bln,23 Hr</v>
      </c>
      <c r="BI713" s="24">
        <f t="shared" ca="1" si="237"/>
        <v>4</v>
      </c>
      <c r="BJ713" s="24">
        <f t="shared" ca="1" si="238"/>
        <v>1</v>
      </c>
      <c r="BK713" s="26" t="str">
        <f t="shared" ca="1" si="239"/>
        <v>4 Th,1 Bln,23 Hr</v>
      </c>
      <c r="BL713" s="4" t="str">
        <f>VLOOKUP(C713,[1]dbase!$C$3:$AW$827,38,FALSE)</f>
        <v>-</v>
      </c>
    </row>
    <row r="714" spans="1:64" x14ac:dyDescent="0.25">
      <c r="A714" s="24">
        <f t="shared" si="220"/>
        <v>711</v>
      </c>
      <c r="B714" s="31" t="s">
        <v>2913</v>
      </c>
      <c r="C714" s="24">
        <v>865770</v>
      </c>
      <c r="D714" s="24" t="s">
        <v>244</v>
      </c>
      <c r="E714" s="26">
        <v>31573</v>
      </c>
      <c r="F714" s="24" t="s">
        <v>65</v>
      </c>
      <c r="G714" s="24" t="s">
        <v>66</v>
      </c>
      <c r="H714" s="24" t="s">
        <v>228</v>
      </c>
      <c r="I714" s="24" t="s">
        <v>2914</v>
      </c>
      <c r="J714" s="27"/>
      <c r="K714" s="24"/>
      <c r="L714" s="24"/>
      <c r="M714" s="24" t="s">
        <v>99</v>
      </c>
      <c r="N714" s="24" t="s">
        <v>2915</v>
      </c>
      <c r="O714" s="24"/>
      <c r="P714" s="24">
        <v>2017</v>
      </c>
      <c r="Q714" s="26">
        <v>42932</v>
      </c>
      <c r="R714" s="26">
        <v>43055</v>
      </c>
      <c r="S714" s="26" t="s">
        <v>90</v>
      </c>
      <c r="T714" s="28" t="s">
        <v>2916</v>
      </c>
      <c r="U714" s="28" t="s">
        <v>2916</v>
      </c>
      <c r="V714" s="26" t="s">
        <v>80</v>
      </c>
      <c r="W714" s="28" t="s">
        <v>1002</v>
      </c>
      <c r="X714" s="28" t="s">
        <v>140</v>
      </c>
      <c r="Y714" s="26" t="s">
        <v>78</v>
      </c>
      <c r="Z714" s="29">
        <v>6</v>
      </c>
      <c r="AA714" s="29">
        <v>1</v>
      </c>
      <c r="AB714" s="26">
        <v>44424</v>
      </c>
      <c r="AC714" s="30">
        <v>4500000</v>
      </c>
      <c r="AD714" s="30">
        <v>500000</v>
      </c>
      <c r="AE714" s="30">
        <v>291100</v>
      </c>
      <c r="AF714" s="30">
        <v>152000</v>
      </c>
      <c r="AG714" s="30">
        <f t="shared" si="221"/>
        <v>443100</v>
      </c>
      <c r="AH714" s="30">
        <v>0</v>
      </c>
      <c r="AI714" s="30">
        <f t="shared" si="222"/>
        <v>5443100</v>
      </c>
      <c r="AJ714" s="30">
        <f t="shared" si="223"/>
        <v>3375000</v>
      </c>
      <c r="AK714" s="30">
        <f t="shared" si="224"/>
        <v>375000</v>
      </c>
      <c r="AL714" s="30">
        <f t="shared" si="225"/>
        <v>291100</v>
      </c>
      <c r="AM714" s="30">
        <f t="shared" si="226"/>
        <v>152000</v>
      </c>
      <c r="AN714" s="30">
        <f t="shared" si="227"/>
        <v>443100</v>
      </c>
      <c r="AO714" s="30">
        <f t="shared" si="228"/>
        <v>0</v>
      </c>
      <c r="AP714" s="30">
        <f t="shared" si="229"/>
        <v>4193100</v>
      </c>
      <c r="AQ714" s="30">
        <f t="shared" si="230"/>
        <v>179000</v>
      </c>
      <c r="AR714" s="26" t="s">
        <v>79</v>
      </c>
      <c r="AS714" s="26" t="s">
        <v>80</v>
      </c>
      <c r="AT714" s="26"/>
      <c r="AU714" s="26" t="s">
        <v>80</v>
      </c>
      <c r="AV714" s="26" t="s">
        <v>141</v>
      </c>
      <c r="AW714" s="26" t="s">
        <v>80</v>
      </c>
      <c r="AX714" s="26" t="s">
        <v>82</v>
      </c>
      <c r="AY714" s="26" t="s">
        <v>82</v>
      </c>
      <c r="AZ714" s="26" t="s">
        <v>80</v>
      </c>
      <c r="BA714" s="26" t="s">
        <v>84</v>
      </c>
      <c r="BB714" s="26" t="s">
        <v>106</v>
      </c>
      <c r="BC714" s="26" t="str">
        <f t="shared" si="231"/>
        <v>C</v>
      </c>
      <c r="BD714" s="26" t="str">
        <f t="shared" ca="1" si="232"/>
        <v>36 Th,5 Bln,14 Hr</v>
      </c>
      <c r="BE714" s="29">
        <f t="shared" ca="1" si="233"/>
        <v>36</v>
      </c>
      <c r="BF714" s="29">
        <f t="shared" ca="1" si="234"/>
        <v>5</v>
      </c>
      <c r="BG714" s="29">
        <f t="shared" ca="1" si="235"/>
        <v>14</v>
      </c>
      <c r="BH714" s="26" t="str">
        <f t="shared" ca="1" si="236"/>
        <v>5 Th,4 Bln,8 Hr</v>
      </c>
      <c r="BI714" s="24">
        <f t="shared" ca="1" si="237"/>
        <v>5</v>
      </c>
      <c r="BJ714" s="24">
        <f t="shared" ca="1" si="238"/>
        <v>4</v>
      </c>
      <c r="BK714" s="26" t="str">
        <f t="shared" ca="1" si="239"/>
        <v>5 Th,0 Bln,8 Hr</v>
      </c>
      <c r="BL714" s="4" t="str">
        <f>VLOOKUP(C714,[1]dbase!$C$3:$AW$827,38,FALSE)</f>
        <v>-</v>
      </c>
    </row>
    <row r="715" spans="1:64" x14ac:dyDescent="0.25">
      <c r="A715" s="24">
        <f t="shared" si="220"/>
        <v>712</v>
      </c>
      <c r="B715" s="31" t="s">
        <v>2917</v>
      </c>
      <c r="C715" s="24">
        <v>745933</v>
      </c>
      <c r="D715" s="24" t="s">
        <v>286</v>
      </c>
      <c r="E715" s="26">
        <v>27221</v>
      </c>
      <c r="F715" s="24" t="s">
        <v>65</v>
      </c>
      <c r="G715" s="24" t="s">
        <v>66</v>
      </c>
      <c r="H715" s="24" t="s">
        <v>88</v>
      </c>
      <c r="I715" s="24" t="s">
        <v>2918</v>
      </c>
      <c r="J715" s="27"/>
      <c r="K715" s="24"/>
      <c r="L715" s="24"/>
      <c r="M715" s="24" t="s">
        <v>109</v>
      </c>
      <c r="N715" s="24" t="s">
        <v>301</v>
      </c>
      <c r="O715" s="24"/>
      <c r="P715" s="24" t="s">
        <v>80</v>
      </c>
      <c r="Q715" s="26">
        <v>43374</v>
      </c>
      <c r="R715" s="26">
        <v>43374</v>
      </c>
      <c r="S715" s="26" t="s">
        <v>90</v>
      </c>
      <c r="T715" s="28" t="s">
        <v>1826</v>
      </c>
      <c r="U715" s="28" t="s">
        <v>1826</v>
      </c>
      <c r="V715" s="26">
        <v>44105</v>
      </c>
      <c r="W715" s="28" t="s">
        <v>303</v>
      </c>
      <c r="X715" s="28" t="s">
        <v>140</v>
      </c>
      <c r="Y715" s="26" t="s">
        <v>78</v>
      </c>
      <c r="Z715" s="29">
        <v>6</v>
      </c>
      <c r="AA715" s="29">
        <v>2</v>
      </c>
      <c r="AB715" s="26">
        <v>44424</v>
      </c>
      <c r="AC715" s="30">
        <v>4900000</v>
      </c>
      <c r="AD715" s="30">
        <v>544444</v>
      </c>
      <c r="AE715" s="30">
        <v>0</v>
      </c>
      <c r="AF715" s="30">
        <v>754416.63888888899</v>
      </c>
      <c r="AG715" s="30">
        <f t="shared" si="221"/>
        <v>754416.63888888899</v>
      </c>
      <c r="AH715" s="30">
        <v>0</v>
      </c>
      <c r="AI715" s="30">
        <f t="shared" si="222"/>
        <v>6198860.638888889</v>
      </c>
      <c r="AJ715" s="30">
        <f t="shared" si="223"/>
        <v>3675000</v>
      </c>
      <c r="AK715" s="30">
        <f t="shared" si="224"/>
        <v>408333</v>
      </c>
      <c r="AL715" s="30">
        <f t="shared" si="225"/>
        <v>0</v>
      </c>
      <c r="AM715" s="30">
        <f t="shared" si="226"/>
        <v>754416.63888888899</v>
      </c>
      <c r="AN715" s="30">
        <f t="shared" si="227"/>
        <v>754416.63888888899</v>
      </c>
      <c r="AO715" s="30">
        <f t="shared" si="228"/>
        <v>0</v>
      </c>
      <c r="AP715" s="30">
        <f t="shared" si="229"/>
        <v>4837749.638888889</v>
      </c>
      <c r="AQ715" s="30">
        <f t="shared" si="230"/>
        <v>0</v>
      </c>
      <c r="AR715" s="26" t="s">
        <v>79</v>
      </c>
      <c r="AS715" s="26" t="s">
        <v>80</v>
      </c>
      <c r="AT715" s="26"/>
      <c r="AU715" s="26" t="s">
        <v>80</v>
      </c>
      <c r="AV715" s="26" t="s">
        <v>141</v>
      </c>
      <c r="AW715" s="26" t="s">
        <v>80</v>
      </c>
      <c r="AX715" s="26" t="s">
        <v>82</v>
      </c>
      <c r="AY715" s="26" t="s">
        <v>82</v>
      </c>
      <c r="AZ715" s="26" t="s">
        <v>80</v>
      </c>
      <c r="BA715" s="26" t="s">
        <v>84</v>
      </c>
      <c r="BB715" s="26" t="s">
        <v>85</v>
      </c>
      <c r="BC715" s="26" t="str">
        <f t="shared" si="231"/>
        <v>C</v>
      </c>
      <c r="BD715" s="26" t="str">
        <f t="shared" ca="1" si="232"/>
        <v>48 Th,4 Bln,13 Hr</v>
      </c>
      <c r="BE715" s="29">
        <f t="shared" ca="1" si="233"/>
        <v>48</v>
      </c>
      <c r="BF715" s="29">
        <f t="shared" ca="1" si="234"/>
        <v>4</v>
      </c>
      <c r="BG715" s="29">
        <f t="shared" ca="1" si="235"/>
        <v>13</v>
      </c>
      <c r="BH715" s="26" t="str">
        <f t="shared" ca="1" si="236"/>
        <v>4 Th,1 Bln,23 Hr</v>
      </c>
      <c r="BI715" s="24">
        <f t="shared" ca="1" si="237"/>
        <v>4</v>
      </c>
      <c r="BJ715" s="24">
        <f t="shared" ca="1" si="238"/>
        <v>1</v>
      </c>
      <c r="BK715" s="26" t="str">
        <f t="shared" ca="1" si="239"/>
        <v>4 Th,1 Bln,23 Hr</v>
      </c>
      <c r="BL715" s="4" t="str">
        <f>VLOOKUP(C715,[1]dbase!$C$3:$AW$827,38,FALSE)</f>
        <v>-</v>
      </c>
    </row>
    <row r="716" spans="1:64" x14ac:dyDescent="0.25">
      <c r="A716" s="24">
        <f t="shared" si="220"/>
        <v>713</v>
      </c>
      <c r="B716" s="31" t="s">
        <v>2919</v>
      </c>
      <c r="C716" s="24">
        <v>664696</v>
      </c>
      <c r="D716" s="24" t="s">
        <v>776</v>
      </c>
      <c r="E716" s="26">
        <v>24236</v>
      </c>
      <c r="F716" s="24" t="s">
        <v>65</v>
      </c>
      <c r="G716" s="24" t="s">
        <v>66</v>
      </c>
      <c r="H716" s="24" t="s">
        <v>88</v>
      </c>
      <c r="I716" s="24" t="s">
        <v>2920</v>
      </c>
      <c r="J716" s="27"/>
      <c r="K716" s="24"/>
      <c r="L716" s="24"/>
      <c r="M716" s="24" t="s">
        <v>109</v>
      </c>
      <c r="N716" s="24" t="s">
        <v>120</v>
      </c>
      <c r="O716" s="24"/>
      <c r="P716" s="24">
        <v>1986</v>
      </c>
      <c r="Q716" s="26">
        <v>32827</v>
      </c>
      <c r="R716" s="26">
        <v>33192</v>
      </c>
      <c r="S716" s="26" t="s">
        <v>90</v>
      </c>
      <c r="T716" s="28" t="s">
        <v>2921</v>
      </c>
      <c r="U716" s="28" t="s">
        <v>2921</v>
      </c>
      <c r="V716" s="26" t="s">
        <v>80</v>
      </c>
      <c r="W716" s="28" t="s">
        <v>399</v>
      </c>
      <c r="X716" s="28" t="s">
        <v>123</v>
      </c>
      <c r="Y716" s="26" t="s">
        <v>78</v>
      </c>
      <c r="Z716" s="29">
        <v>4</v>
      </c>
      <c r="AA716" s="29">
        <v>4</v>
      </c>
      <c r="AB716" s="26">
        <v>44424</v>
      </c>
      <c r="AC716" s="30">
        <v>6900000</v>
      </c>
      <c r="AD716" s="30">
        <v>766667</v>
      </c>
      <c r="AE716" s="30">
        <v>858883.33333333302</v>
      </c>
      <c r="AF716" s="30">
        <v>-377770</v>
      </c>
      <c r="AG716" s="30">
        <f t="shared" si="221"/>
        <v>481113.33333333302</v>
      </c>
      <c r="AH716" s="30">
        <v>2079770</v>
      </c>
      <c r="AI716" s="30">
        <f t="shared" si="222"/>
        <v>10227550.333333332</v>
      </c>
      <c r="AJ716" s="30">
        <f t="shared" si="223"/>
        <v>3450000</v>
      </c>
      <c r="AK716" s="30">
        <f t="shared" si="224"/>
        <v>0</v>
      </c>
      <c r="AL716" s="30">
        <f t="shared" si="225"/>
        <v>0</v>
      </c>
      <c r="AM716" s="30">
        <f t="shared" si="226"/>
        <v>0</v>
      </c>
      <c r="AN716" s="30">
        <f t="shared" si="227"/>
        <v>0</v>
      </c>
      <c r="AO716" s="30">
        <f t="shared" si="228"/>
        <v>0</v>
      </c>
      <c r="AP716" s="30">
        <f t="shared" si="229"/>
        <v>3450000</v>
      </c>
      <c r="AQ716" s="30">
        <f t="shared" si="230"/>
        <v>922100</v>
      </c>
      <c r="AR716" s="26" t="s">
        <v>208</v>
      </c>
      <c r="AS716" s="26" t="s">
        <v>114</v>
      </c>
      <c r="AT716" s="26" t="s">
        <v>115</v>
      </c>
      <c r="AU716" s="26">
        <v>44562</v>
      </c>
      <c r="AV716" s="26" t="s">
        <v>124</v>
      </c>
      <c r="AW716" s="26" t="s">
        <v>80</v>
      </c>
      <c r="AX716" s="26" t="s">
        <v>83</v>
      </c>
      <c r="AY716" s="26" t="s">
        <v>83</v>
      </c>
      <c r="AZ716" s="26" t="s">
        <v>125</v>
      </c>
      <c r="BA716" s="26" t="s">
        <v>84</v>
      </c>
      <c r="BB716" s="26" t="s">
        <v>85</v>
      </c>
      <c r="BC716" s="26" t="str">
        <f t="shared" si="231"/>
        <v>C</v>
      </c>
      <c r="BD716" s="26" t="str">
        <f t="shared" ca="1" si="232"/>
        <v>56 Th,6 Bln,15 Hr</v>
      </c>
      <c r="BE716" s="29">
        <f t="shared" ca="1" si="233"/>
        <v>56</v>
      </c>
      <c r="BF716" s="29">
        <f t="shared" ca="1" si="234"/>
        <v>6</v>
      </c>
      <c r="BG716" s="29">
        <f t="shared" ca="1" si="235"/>
        <v>15</v>
      </c>
      <c r="BH716" s="26" t="str">
        <f t="shared" ca="1" si="236"/>
        <v>33 Th,0 Bln,9 Hr</v>
      </c>
      <c r="BI716" s="24">
        <f t="shared" ca="1" si="237"/>
        <v>33</v>
      </c>
      <c r="BJ716" s="24">
        <f t="shared" ca="1" si="238"/>
        <v>0</v>
      </c>
      <c r="BK716" s="26" t="str">
        <f t="shared" ca="1" si="239"/>
        <v>32 Th,0 Bln,9 Hr</v>
      </c>
      <c r="BL716" s="4" t="str">
        <f>VLOOKUP(C716,[1]dbase!$C$3:$AW$827,38,FALSE)</f>
        <v>H</v>
      </c>
    </row>
    <row r="717" spans="1:64" x14ac:dyDescent="0.25">
      <c r="A717" s="24">
        <f t="shared" si="220"/>
        <v>714</v>
      </c>
      <c r="B717" s="31" t="s">
        <v>2922</v>
      </c>
      <c r="C717" s="24">
        <v>665276</v>
      </c>
      <c r="D717" s="24" t="s">
        <v>516</v>
      </c>
      <c r="E717" s="26">
        <v>24314</v>
      </c>
      <c r="F717" s="24" t="s">
        <v>65</v>
      </c>
      <c r="G717" s="24" t="s">
        <v>66</v>
      </c>
      <c r="H717" s="24" t="s">
        <v>133</v>
      </c>
      <c r="I717" s="24" t="s">
        <v>2923</v>
      </c>
      <c r="J717" s="27"/>
      <c r="K717" s="24"/>
      <c r="L717" s="24"/>
      <c r="M717" s="24" t="s">
        <v>109</v>
      </c>
      <c r="N717" s="24" t="s">
        <v>120</v>
      </c>
      <c r="O717" s="24"/>
      <c r="P717" s="24">
        <v>1988</v>
      </c>
      <c r="Q717" s="26">
        <v>34425</v>
      </c>
      <c r="R717" s="26">
        <v>34790</v>
      </c>
      <c r="S717" s="26" t="s">
        <v>90</v>
      </c>
      <c r="T717" s="28" t="s">
        <v>2924</v>
      </c>
      <c r="U717" s="28" t="s">
        <v>2924</v>
      </c>
      <c r="V717" s="26" t="s">
        <v>80</v>
      </c>
      <c r="W717" s="28" t="s">
        <v>613</v>
      </c>
      <c r="X717" s="28" t="s">
        <v>123</v>
      </c>
      <c r="Y717" s="26" t="s">
        <v>78</v>
      </c>
      <c r="Z717" s="29">
        <v>6</v>
      </c>
      <c r="AA717" s="29">
        <v>3</v>
      </c>
      <c r="AB717" s="26">
        <v>44424</v>
      </c>
      <c r="AC717" s="30">
        <v>5900000</v>
      </c>
      <c r="AD717" s="30">
        <v>655556</v>
      </c>
      <c r="AE717" s="30">
        <v>298394.44444444403</v>
      </c>
      <c r="AF717" s="30">
        <v>152000</v>
      </c>
      <c r="AG717" s="30">
        <f t="shared" si="221"/>
        <v>450394.44444444403</v>
      </c>
      <c r="AH717" s="30">
        <v>0</v>
      </c>
      <c r="AI717" s="30">
        <f t="shared" si="222"/>
        <v>7005950.444444444</v>
      </c>
      <c r="AJ717" s="30">
        <f t="shared" si="223"/>
        <v>2950000</v>
      </c>
      <c r="AK717" s="30">
        <f t="shared" si="224"/>
        <v>0</v>
      </c>
      <c r="AL717" s="30">
        <f t="shared" si="225"/>
        <v>0</v>
      </c>
      <c r="AM717" s="30">
        <f t="shared" si="226"/>
        <v>0</v>
      </c>
      <c r="AN717" s="30">
        <f t="shared" si="227"/>
        <v>0</v>
      </c>
      <c r="AO717" s="30">
        <f t="shared" si="228"/>
        <v>0</v>
      </c>
      <c r="AP717" s="30">
        <f t="shared" si="229"/>
        <v>2950000</v>
      </c>
      <c r="AQ717" s="30">
        <f t="shared" si="230"/>
        <v>1422100</v>
      </c>
      <c r="AR717" s="26" t="s">
        <v>208</v>
      </c>
      <c r="AS717" s="26" t="s">
        <v>114</v>
      </c>
      <c r="AT717" s="24" t="s">
        <v>172</v>
      </c>
      <c r="AU717" s="26">
        <v>44433</v>
      </c>
      <c r="AV717" s="26" t="s">
        <v>124</v>
      </c>
      <c r="AW717" s="26" t="s">
        <v>80</v>
      </c>
      <c r="AX717" s="26" t="s">
        <v>82</v>
      </c>
      <c r="AY717" s="26" t="s">
        <v>82</v>
      </c>
      <c r="AZ717" s="26" t="s">
        <v>125</v>
      </c>
      <c r="BA717" s="26" t="s">
        <v>84</v>
      </c>
      <c r="BB717" s="26" t="s">
        <v>85</v>
      </c>
      <c r="BC717" s="26" t="str">
        <f t="shared" si="231"/>
        <v>C</v>
      </c>
      <c r="BD717" s="26" t="str">
        <f t="shared" ca="1" si="232"/>
        <v>56 Th,3 Bln,29 Hr</v>
      </c>
      <c r="BE717" s="29">
        <f t="shared" ca="1" si="233"/>
        <v>56</v>
      </c>
      <c r="BF717" s="29">
        <f t="shared" ca="1" si="234"/>
        <v>3</v>
      </c>
      <c r="BG717" s="29">
        <f t="shared" ca="1" si="235"/>
        <v>29</v>
      </c>
      <c r="BH717" s="26" t="str">
        <f t="shared" ca="1" si="236"/>
        <v>28 Th,7 Bln,23 Hr</v>
      </c>
      <c r="BI717" s="24">
        <f t="shared" ca="1" si="237"/>
        <v>28</v>
      </c>
      <c r="BJ717" s="24">
        <f t="shared" ca="1" si="238"/>
        <v>7</v>
      </c>
      <c r="BK717" s="26" t="str">
        <f t="shared" ca="1" si="239"/>
        <v>27 Th,7 Bln,23 Hr</v>
      </c>
      <c r="BL717" s="4" t="str">
        <f>VLOOKUP(C717,[1]dbase!$C$3:$AW$827,38,FALSE)</f>
        <v>H</v>
      </c>
    </row>
    <row r="718" spans="1:64" x14ac:dyDescent="0.25">
      <c r="A718" s="24">
        <f t="shared" si="220"/>
        <v>715</v>
      </c>
      <c r="B718" s="31" t="s">
        <v>2925</v>
      </c>
      <c r="C718" s="24">
        <v>675265</v>
      </c>
      <c r="D718" s="24" t="s">
        <v>354</v>
      </c>
      <c r="E718" s="26">
        <v>24831</v>
      </c>
      <c r="F718" s="24" t="s">
        <v>65</v>
      </c>
      <c r="G718" s="24" t="s">
        <v>66</v>
      </c>
      <c r="H718" s="24" t="s">
        <v>133</v>
      </c>
      <c r="I718" s="24" t="s">
        <v>2926</v>
      </c>
      <c r="J718" s="27" t="s">
        <v>2927</v>
      </c>
      <c r="K718" s="24" t="s">
        <v>2928</v>
      </c>
      <c r="L718" s="24"/>
      <c r="M718" s="24" t="s">
        <v>109</v>
      </c>
      <c r="N718" s="24" t="s">
        <v>2929</v>
      </c>
      <c r="O718" s="24"/>
      <c r="P718" s="24">
        <v>1986</v>
      </c>
      <c r="Q718" s="26">
        <v>34425</v>
      </c>
      <c r="R718" s="26">
        <v>34790</v>
      </c>
      <c r="S718" s="26" t="s">
        <v>90</v>
      </c>
      <c r="T718" s="28" t="s">
        <v>2478</v>
      </c>
      <c r="U718" s="28" t="s">
        <v>2478</v>
      </c>
      <c r="V718" s="26" t="s">
        <v>80</v>
      </c>
      <c r="W718" s="28" t="s">
        <v>187</v>
      </c>
      <c r="X718" s="28" t="s">
        <v>113</v>
      </c>
      <c r="Y718" s="26" t="s">
        <v>78</v>
      </c>
      <c r="Z718" s="29">
        <v>6</v>
      </c>
      <c r="AA718" s="29">
        <v>3</v>
      </c>
      <c r="AB718" s="26">
        <v>44424</v>
      </c>
      <c r="AC718" s="30">
        <v>5900000</v>
      </c>
      <c r="AD718" s="30">
        <v>655556</v>
      </c>
      <c r="AE718" s="30">
        <v>298394.44444444403</v>
      </c>
      <c r="AF718" s="30">
        <v>152000</v>
      </c>
      <c r="AG718" s="30">
        <f t="shared" si="221"/>
        <v>450394.44444444403</v>
      </c>
      <c r="AH718" s="30">
        <v>0</v>
      </c>
      <c r="AI718" s="30">
        <f t="shared" si="222"/>
        <v>7005950.444444444</v>
      </c>
      <c r="AJ718" s="30">
        <f t="shared" si="223"/>
        <v>2950000</v>
      </c>
      <c r="AK718" s="30">
        <f t="shared" si="224"/>
        <v>0</v>
      </c>
      <c r="AL718" s="30">
        <f t="shared" si="225"/>
        <v>0</v>
      </c>
      <c r="AM718" s="30">
        <f t="shared" si="226"/>
        <v>0</v>
      </c>
      <c r="AN718" s="30">
        <f t="shared" si="227"/>
        <v>0</v>
      </c>
      <c r="AO718" s="30">
        <f t="shared" si="228"/>
        <v>0</v>
      </c>
      <c r="AP718" s="30">
        <f t="shared" si="229"/>
        <v>2950000</v>
      </c>
      <c r="AQ718" s="30">
        <f t="shared" si="230"/>
        <v>1422100</v>
      </c>
      <c r="AR718" s="26" t="s">
        <v>79</v>
      </c>
      <c r="AS718" s="26" t="s">
        <v>114</v>
      </c>
      <c r="AT718" s="24" t="s">
        <v>172</v>
      </c>
      <c r="AU718" s="26">
        <v>44433</v>
      </c>
      <c r="AV718" s="26" t="s">
        <v>116</v>
      </c>
      <c r="AW718" s="26" t="s">
        <v>117</v>
      </c>
      <c r="AX718" s="26" t="s">
        <v>83</v>
      </c>
      <c r="AY718" s="26" t="s">
        <v>83</v>
      </c>
      <c r="AZ718" s="26" t="s">
        <v>80</v>
      </c>
      <c r="BA718" s="26" t="s">
        <v>84</v>
      </c>
      <c r="BB718" s="26" t="s">
        <v>85</v>
      </c>
      <c r="BC718" s="26" t="str">
        <f t="shared" si="231"/>
        <v>C</v>
      </c>
      <c r="BD718" s="26" t="str">
        <f t="shared" ca="1" si="232"/>
        <v>54 Th,10 Bln,30 Hr</v>
      </c>
      <c r="BE718" s="29">
        <f t="shared" ca="1" si="233"/>
        <v>54</v>
      </c>
      <c r="BF718" s="29">
        <f t="shared" ca="1" si="234"/>
        <v>10</v>
      </c>
      <c r="BG718" s="29">
        <f t="shared" ca="1" si="235"/>
        <v>30</v>
      </c>
      <c r="BH718" s="26" t="str">
        <f t="shared" ca="1" si="236"/>
        <v>28 Th,7 Bln,23 Hr</v>
      </c>
      <c r="BI718" s="24">
        <f t="shared" ca="1" si="237"/>
        <v>28</v>
      </c>
      <c r="BJ718" s="24">
        <f t="shared" ca="1" si="238"/>
        <v>7</v>
      </c>
      <c r="BK718" s="26" t="str">
        <f t="shared" ca="1" si="239"/>
        <v>27 Th,7 Bln,23 Hr</v>
      </c>
      <c r="BL718" s="4" t="str">
        <f>VLOOKUP(C718,[1]dbase!$C$3:$AW$827,38,FALSE)</f>
        <v>H</v>
      </c>
    </row>
    <row r="719" spans="1:64" x14ac:dyDescent="0.25">
      <c r="A719" s="24">
        <f t="shared" si="220"/>
        <v>716</v>
      </c>
      <c r="B719" s="31" t="s">
        <v>2930</v>
      </c>
      <c r="C719" s="24">
        <v>775954</v>
      </c>
      <c r="D719" s="24" t="s">
        <v>160</v>
      </c>
      <c r="E719" s="26">
        <v>28233</v>
      </c>
      <c r="F719" s="24" t="s">
        <v>65</v>
      </c>
      <c r="G719" s="24" t="s">
        <v>66</v>
      </c>
      <c r="H719" s="24" t="s">
        <v>133</v>
      </c>
      <c r="I719" s="24" t="s">
        <v>2931</v>
      </c>
      <c r="J719" s="27" t="s">
        <v>2932</v>
      </c>
      <c r="K719" s="24"/>
      <c r="L719" s="24"/>
      <c r="M719" s="24" t="s">
        <v>109</v>
      </c>
      <c r="N719" s="24" t="s">
        <v>2933</v>
      </c>
      <c r="O719" s="24"/>
      <c r="P719" s="24" t="s">
        <v>80</v>
      </c>
      <c r="Q719" s="26">
        <v>43374</v>
      </c>
      <c r="R719" s="26">
        <v>43374</v>
      </c>
      <c r="S719" s="26" t="s">
        <v>90</v>
      </c>
      <c r="T719" s="28" t="s">
        <v>2009</v>
      </c>
      <c r="U719" s="28" t="s">
        <v>2009</v>
      </c>
      <c r="V719" s="26">
        <v>44105</v>
      </c>
      <c r="W719" s="28" t="s">
        <v>139</v>
      </c>
      <c r="X719" s="28" t="s">
        <v>140</v>
      </c>
      <c r="Y719" s="26" t="s">
        <v>78</v>
      </c>
      <c r="Z719" s="29">
        <v>6</v>
      </c>
      <c r="AA719" s="29">
        <v>1</v>
      </c>
      <c r="AB719" s="26">
        <v>44424</v>
      </c>
      <c r="AC719" s="30">
        <v>4500000</v>
      </c>
      <c r="AD719" s="30">
        <v>500000</v>
      </c>
      <c r="AE719" s="30">
        <v>0</v>
      </c>
      <c r="AF719" s="30">
        <v>261200</v>
      </c>
      <c r="AG719" s="30">
        <f t="shared" si="221"/>
        <v>261200</v>
      </c>
      <c r="AH719" s="30">
        <v>0</v>
      </c>
      <c r="AI719" s="30">
        <f t="shared" si="222"/>
        <v>5261200</v>
      </c>
      <c r="AJ719" s="30">
        <f t="shared" si="223"/>
        <v>2250000</v>
      </c>
      <c r="AK719" s="30">
        <f t="shared" si="224"/>
        <v>0</v>
      </c>
      <c r="AL719" s="30">
        <f t="shared" si="225"/>
        <v>0</v>
      </c>
      <c r="AM719" s="30">
        <f t="shared" si="226"/>
        <v>0</v>
      </c>
      <c r="AN719" s="30">
        <f t="shared" si="227"/>
        <v>0</v>
      </c>
      <c r="AO719" s="30">
        <f t="shared" si="228"/>
        <v>0</v>
      </c>
      <c r="AP719" s="30">
        <f t="shared" si="229"/>
        <v>2250000</v>
      </c>
      <c r="AQ719" s="30">
        <f t="shared" si="230"/>
        <v>2122100</v>
      </c>
      <c r="AR719" s="26" t="s">
        <v>79</v>
      </c>
      <c r="AS719" s="26" t="s">
        <v>114</v>
      </c>
      <c r="AT719" s="24" t="s">
        <v>172</v>
      </c>
      <c r="AU719" s="26">
        <v>44433</v>
      </c>
      <c r="AV719" s="26" t="s">
        <v>141</v>
      </c>
      <c r="AW719" s="26" t="s">
        <v>80</v>
      </c>
      <c r="AX719" s="26" t="s">
        <v>82</v>
      </c>
      <c r="AY719" s="26" t="s">
        <v>82</v>
      </c>
      <c r="AZ719" s="26" t="s">
        <v>80</v>
      </c>
      <c r="BA719" s="26" t="s">
        <v>84</v>
      </c>
      <c r="BB719" s="26" t="s">
        <v>85</v>
      </c>
      <c r="BC719" s="26" t="str">
        <f t="shared" si="231"/>
        <v>C</v>
      </c>
      <c r="BD719" s="26" t="str">
        <f t="shared" ca="1" si="232"/>
        <v>45 Th,7 Bln,6 Hr</v>
      </c>
      <c r="BE719" s="29">
        <f t="shared" ca="1" si="233"/>
        <v>45</v>
      </c>
      <c r="BF719" s="29">
        <f t="shared" ca="1" si="234"/>
        <v>7</v>
      </c>
      <c r="BG719" s="29">
        <f t="shared" ca="1" si="235"/>
        <v>6</v>
      </c>
      <c r="BH719" s="26" t="str">
        <f t="shared" ca="1" si="236"/>
        <v>4 Th,1 Bln,23 Hr</v>
      </c>
      <c r="BI719" s="24">
        <f t="shared" ca="1" si="237"/>
        <v>4</v>
      </c>
      <c r="BJ719" s="24">
        <f t="shared" ca="1" si="238"/>
        <v>1</v>
      </c>
      <c r="BK719" s="26" t="str">
        <f t="shared" ca="1" si="239"/>
        <v>4 Th,1 Bln,23 Hr</v>
      </c>
      <c r="BL719" s="4" t="str">
        <f>VLOOKUP(C719,[1]dbase!$C$3:$AW$827,38,FALSE)</f>
        <v>H</v>
      </c>
    </row>
    <row r="720" spans="1:64" x14ac:dyDescent="0.25">
      <c r="A720" s="24">
        <f t="shared" si="220"/>
        <v>717</v>
      </c>
      <c r="B720" s="31" t="s">
        <v>2934</v>
      </c>
      <c r="C720" s="24">
        <v>736162</v>
      </c>
      <c r="D720" s="24" t="s">
        <v>607</v>
      </c>
      <c r="E720" s="26">
        <v>26822</v>
      </c>
      <c r="F720" s="24" t="s">
        <v>65</v>
      </c>
      <c r="G720" s="24" t="s">
        <v>66</v>
      </c>
      <c r="H720" s="24" t="s">
        <v>67</v>
      </c>
      <c r="I720" s="24" t="s">
        <v>2935</v>
      </c>
      <c r="J720" s="27" t="s">
        <v>2936</v>
      </c>
      <c r="K720" s="24"/>
      <c r="L720" s="24"/>
      <c r="M720" s="24" t="s">
        <v>99</v>
      </c>
      <c r="N720" s="24" t="s">
        <v>276</v>
      </c>
      <c r="O720" s="24"/>
      <c r="P720" s="24" t="s">
        <v>80</v>
      </c>
      <c r="Q720" s="26">
        <v>43374</v>
      </c>
      <c r="R720" s="26">
        <v>43374</v>
      </c>
      <c r="S720" s="26" t="s">
        <v>90</v>
      </c>
      <c r="T720" s="28" t="s">
        <v>1635</v>
      </c>
      <c r="U720" s="28" t="s">
        <v>1635</v>
      </c>
      <c r="V720" s="26">
        <v>44105</v>
      </c>
      <c r="W720" s="28" t="s">
        <v>495</v>
      </c>
      <c r="X720" s="28" t="s">
        <v>207</v>
      </c>
      <c r="Y720" s="26" t="s">
        <v>78</v>
      </c>
      <c r="Z720" s="29">
        <v>6</v>
      </c>
      <c r="AA720" s="29">
        <v>2</v>
      </c>
      <c r="AB720" s="26">
        <v>44424</v>
      </c>
      <c r="AC720" s="30">
        <v>4900000</v>
      </c>
      <c r="AD720" s="30">
        <v>544444</v>
      </c>
      <c r="AE720" s="30">
        <v>0</v>
      </c>
      <c r="AF720" s="30">
        <v>735666.63888888899</v>
      </c>
      <c r="AG720" s="30">
        <f t="shared" si="221"/>
        <v>735666.63888888899</v>
      </c>
      <c r="AH720" s="30">
        <v>0</v>
      </c>
      <c r="AI720" s="30">
        <f t="shared" si="222"/>
        <v>6180110.638888889</v>
      </c>
      <c r="AJ720" s="30">
        <f t="shared" si="223"/>
        <v>3675000</v>
      </c>
      <c r="AK720" s="30">
        <f t="shared" si="224"/>
        <v>408333</v>
      </c>
      <c r="AL720" s="30">
        <f t="shared" si="225"/>
        <v>0</v>
      </c>
      <c r="AM720" s="30">
        <f t="shared" si="226"/>
        <v>735666.63888888899</v>
      </c>
      <c r="AN720" s="30">
        <f t="shared" si="227"/>
        <v>735666.63888888899</v>
      </c>
      <c r="AO720" s="30">
        <f t="shared" si="228"/>
        <v>0</v>
      </c>
      <c r="AP720" s="30">
        <f t="shared" si="229"/>
        <v>4818999.638888889</v>
      </c>
      <c r="AQ720" s="30">
        <f t="shared" si="230"/>
        <v>0</v>
      </c>
      <c r="AR720" s="26" t="s">
        <v>79</v>
      </c>
      <c r="AS720" s="26" t="s">
        <v>80</v>
      </c>
      <c r="AT720" s="26"/>
      <c r="AU720" s="26" t="s">
        <v>80</v>
      </c>
      <c r="AV720" s="26" t="s">
        <v>209</v>
      </c>
      <c r="AW720" s="26" t="s">
        <v>210</v>
      </c>
      <c r="AX720" s="26" t="s">
        <v>83</v>
      </c>
      <c r="AY720" s="26" t="s">
        <v>83</v>
      </c>
      <c r="AZ720" s="26" t="s">
        <v>80</v>
      </c>
      <c r="BA720" s="26" t="s">
        <v>84</v>
      </c>
      <c r="BB720" s="26" t="s">
        <v>106</v>
      </c>
      <c r="BC720" s="26" t="str">
        <f t="shared" si="231"/>
        <v>C</v>
      </c>
      <c r="BD720" s="26" t="str">
        <f t="shared" ca="1" si="232"/>
        <v>49 Th,5 Bln,17 Hr</v>
      </c>
      <c r="BE720" s="29">
        <f t="shared" ca="1" si="233"/>
        <v>49</v>
      </c>
      <c r="BF720" s="29">
        <f t="shared" ca="1" si="234"/>
        <v>5</v>
      </c>
      <c r="BG720" s="29">
        <f t="shared" ca="1" si="235"/>
        <v>17</v>
      </c>
      <c r="BH720" s="26" t="str">
        <f t="shared" ca="1" si="236"/>
        <v>4 Th,1 Bln,23 Hr</v>
      </c>
      <c r="BI720" s="24">
        <f t="shared" ca="1" si="237"/>
        <v>4</v>
      </c>
      <c r="BJ720" s="24">
        <f t="shared" ca="1" si="238"/>
        <v>1</v>
      </c>
      <c r="BK720" s="26" t="str">
        <f t="shared" ca="1" si="239"/>
        <v>4 Th,1 Bln,23 Hr</v>
      </c>
      <c r="BL720" s="4" t="str">
        <f>VLOOKUP(C720,[1]dbase!$C$3:$AW$827,38,FALSE)</f>
        <v>-</v>
      </c>
    </row>
    <row r="721" spans="1:64" x14ac:dyDescent="0.25">
      <c r="A721" s="24">
        <f t="shared" si="220"/>
        <v>718</v>
      </c>
      <c r="B721" s="31" t="s">
        <v>2937</v>
      </c>
      <c r="C721" s="24">
        <v>675215</v>
      </c>
      <c r="D721" s="24" t="s">
        <v>108</v>
      </c>
      <c r="E721" s="26">
        <v>24631</v>
      </c>
      <c r="F721" s="24" t="s">
        <v>65</v>
      </c>
      <c r="G721" s="24" t="s">
        <v>66</v>
      </c>
      <c r="H721" s="24" t="s">
        <v>88</v>
      </c>
      <c r="I721" s="24" t="s">
        <v>2938</v>
      </c>
      <c r="J721" s="27" t="s">
        <v>2939</v>
      </c>
      <c r="K721" s="24"/>
      <c r="L721" s="24"/>
      <c r="M721" s="24" t="s">
        <v>109</v>
      </c>
      <c r="N721" s="24" t="s">
        <v>120</v>
      </c>
      <c r="O721" s="24"/>
      <c r="P721" s="24">
        <v>1988</v>
      </c>
      <c r="Q721" s="26">
        <v>33679</v>
      </c>
      <c r="R721" s="26">
        <v>34044</v>
      </c>
      <c r="S721" s="26" t="s">
        <v>90</v>
      </c>
      <c r="T721" s="28" t="s">
        <v>2940</v>
      </c>
      <c r="U721" s="28" t="s">
        <v>2940</v>
      </c>
      <c r="V721" s="26" t="s">
        <v>80</v>
      </c>
      <c r="W721" s="28" t="s">
        <v>325</v>
      </c>
      <c r="X721" s="28" t="s">
        <v>140</v>
      </c>
      <c r="Y721" s="26" t="s">
        <v>78</v>
      </c>
      <c r="Z721" s="29">
        <v>4</v>
      </c>
      <c r="AA721" s="29">
        <v>4</v>
      </c>
      <c r="AB721" s="26">
        <v>44424</v>
      </c>
      <c r="AC721" s="30">
        <v>6900000</v>
      </c>
      <c r="AD721" s="30">
        <v>766667</v>
      </c>
      <c r="AE721" s="30">
        <v>594883.33333333302</v>
      </c>
      <c r="AF721" s="30">
        <v>566950</v>
      </c>
      <c r="AG721" s="30">
        <f t="shared" si="221"/>
        <v>1161833.333333333</v>
      </c>
      <c r="AH721" s="30">
        <v>0</v>
      </c>
      <c r="AI721" s="30">
        <f t="shared" si="222"/>
        <v>8828500.3333333321</v>
      </c>
      <c r="AJ721" s="30">
        <f t="shared" si="223"/>
        <v>3450000</v>
      </c>
      <c r="AK721" s="30">
        <f t="shared" si="224"/>
        <v>0</v>
      </c>
      <c r="AL721" s="30">
        <f t="shared" si="225"/>
        <v>0</v>
      </c>
      <c r="AM721" s="30">
        <f t="shared" si="226"/>
        <v>0</v>
      </c>
      <c r="AN721" s="30">
        <f t="shared" si="227"/>
        <v>0</v>
      </c>
      <c r="AO721" s="30">
        <f t="shared" si="228"/>
        <v>0</v>
      </c>
      <c r="AP721" s="30">
        <f t="shared" si="229"/>
        <v>3450000</v>
      </c>
      <c r="AQ721" s="30">
        <f t="shared" si="230"/>
        <v>922100</v>
      </c>
      <c r="AR721" s="26" t="s">
        <v>79</v>
      </c>
      <c r="AS721" s="26" t="s">
        <v>114</v>
      </c>
      <c r="AT721" s="24" t="s">
        <v>172</v>
      </c>
      <c r="AU721" s="26">
        <v>44433</v>
      </c>
      <c r="AV721" s="26" t="s">
        <v>141</v>
      </c>
      <c r="AW721" s="26" t="s">
        <v>80</v>
      </c>
      <c r="AX721" s="26" t="s">
        <v>83</v>
      </c>
      <c r="AY721" s="26" t="s">
        <v>83</v>
      </c>
      <c r="AZ721" s="26" t="s">
        <v>80</v>
      </c>
      <c r="BA721" s="26" t="s">
        <v>84</v>
      </c>
      <c r="BB721" s="26" t="s">
        <v>85</v>
      </c>
      <c r="BC721" s="26" t="str">
        <f t="shared" si="231"/>
        <v>C</v>
      </c>
      <c r="BD721" s="26" t="str">
        <f t="shared" ca="1" si="232"/>
        <v>55 Th,5 Bln,16 Hr</v>
      </c>
      <c r="BE721" s="29">
        <f t="shared" ca="1" si="233"/>
        <v>55</v>
      </c>
      <c r="BF721" s="29">
        <f t="shared" ca="1" si="234"/>
        <v>5</v>
      </c>
      <c r="BG721" s="29">
        <f t="shared" ca="1" si="235"/>
        <v>16</v>
      </c>
      <c r="BH721" s="26" t="str">
        <f t="shared" ca="1" si="236"/>
        <v>30 Th,8 Bln,8 Hr</v>
      </c>
      <c r="BI721" s="24">
        <f t="shared" ca="1" si="237"/>
        <v>30</v>
      </c>
      <c r="BJ721" s="24">
        <f t="shared" ca="1" si="238"/>
        <v>8</v>
      </c>
      <c r="BK721" s="26" t="str">
        <f t="shared" ca="1" si="239"/>
        <v>29 Th,8 Bln,8 Hr</v>
      </c>
      <c r="BL721" s="4" t="str">
        <f>VLOOKUP(C721,[1]dbase!$C$3:$AW$827,38,FALSE)</f>
        <v>H</v>
      </c>
    </row>
    <row r="722" spans="1:64" x14ac:dyDescent="0.25">
      <c r="A722" s="24">
        <f t="shared" si="220"/>
        <v>719</v>
      </c>
      <c r="B722" s="31" t="s">
        <v>2941</v>
      </c>
      <c r="C722" s="24">
        <v>665085</v>
      </c>
      <c r="D722" s="24" t="s">
        <v>87</v>
      </c>
      <c r="E722" s="26">
        <v>24222</v>
      </c>
      <c r="F722" s="24" t="s">
        <v>65</v>
      </c>
      <c r="G722" s="24" t="s">
        <v>66</v>
      </c>
      <c r="H722" s="24" t="s">
        <v>88</v>
      </c>
      <c r="I722" s="24" t="s">
        <v>2942</v>
      </c>
      <c r="J722" s="27"/>
      <c r="K722" s="24"/>
      <c r="L722" s="24"/>
      <c r="M722" s="24" t="s">
        <v>109</v>
      </c>
      <c r="N722" s="24" t="s">
        <v>120</v>
      </c>
      <c r="O722" s="24"/>
      <c r="P722" s="24">
        <v>1985</v>
      </c>
      <c r="Q722" s="26">
        <v>32373</v>
      </c>
      <c r="R722" s="26">
        <v>33848</v>
      </c>
      <c r="S722" s="26" t="s">
        <v>213</v>
      </c>
      <c r="T722" s="28" t="s">
        <v>620</v>
      </c>
      <c r="U722" s="28" t="s">
        <v>2943</v>
      </c>
      <c r="V722" s="26">
        <v>44271</v>
      </c>
      <c r="W722" s="28" t="s">
        <v>645</v>
      </c>
      <c r="X722" s="28" t="s">
        <v>93</v>
      </c>
      <c r="Y722" s="26" t="s">
        <v>78</v>
      </c>
      <c r="Z722" s="29">
        <v>4</v>
      </c>
      <c r="AA722" s="29">
        <v>3</v>
      </c>
      <c r="AB722" s="26">
        <v>44424</v>
      </c>
      <c r="AC722" s="30">
        <v>5900000</v>
      </c>
      <c r="AD722" s="30">
        <v>655556</v>
      </c>
      <c r="AE722" s="30">
        <v>588344.44444444403</v>
      </c>
      <c r="AF722" s="30">
        <v>-339993</v>
      </c>
      <c r="AG722" s="30">
        <f t="shared" si="221"/>
        <v>248351.44444444403</v>
      </c>
      <c r="AH722" s="30">
        <v>1871793</v>
      </c>
      <c r="AI722" s="30">
        <f t="shared" si="222"/>
        <v>8675700.444444444</v>
      </c>
      <c r="AJ722" s="30">
        <f t="shared" si="223"/>
        <v>2950000</v>
      </c>
      <c r="AK722" s="30">
        <f t="shared" si="224"/>
        <v>0</v>
      </c>
      <c r="AL722" s="30">
        <f t="shared" si="225"/>
        <v>0</v>
      </c>
      <c r="AM722" s="30">
        <f t="shared" si="226"/>
        <v>0</v>
      </c>
      <c r="AN722" s="30">
        <f t="shared" si="227"/>
        <v>0</v>
      </c>
      <c r="AO722" s="30">
        <f t="shared" si="228"/>
        <v>0</v>
      </c>
      <c r="AP722" s="30">
        <f t="shared" si="229"/>
        <v>2950000</v>
      </c>
      <c r="AQ722" s="30">
        <f t="shared" si="230"/>
        <v>1422100</v>
      </c>
      <c r="AR722" s="26" t="s">
        <v>208</v>
      </c>
      <c r="AS722" s="26" t="s">
        <v>114</v>
      </c>
      <c r="AT722" s="24" t="s">
        <v>172</v>
      </c>
      <c r="AU722" s="26">
        <v>44433</v>
      </c>
      <c r="AV722" s="26" t="s">
        <v>94</v>
      </c>
      <c r="AW722" s="26" t="s">
        <v>210</v>
      </c>
      <c r="AX722" s="26" t="s">
        <v>83</v>
      </c>
      <c r="AY722" s="26" t="s">
        <v>83</v>
      </c>
      <c r="AZ722" s="26" t="s">
        <v>80</v>
      </c>
      <c r="BA722" s="26" t="s">
        <v>84</v>
      </c>
      <c r="BB722" s="26" t="s">
        <v>85</v>
      </c>
      <c r="BC722" s="26" t="str">
        <f t="shared" si="231"/>
        <v>C</v>
      </c>
      <c r="BD722" s="26" t="str">
        <f t="shared" ca="1" si="232"/>
        <v>56 Th,6 Bln,30 Hr</v>
      </c>
      <c r="BE722" s="29">
        <f t="shared" ca="1" si="233"/>
        <v>56</v>
      </c>
      <c r="BF722" s="29">
        <f t="shared" ca="1" si="234"/>
        <v>6</v>
      </c>
      <c r="BG722" s="29">
        <f t="shared" ca="1" si="235"/>
        <v>30</v>
      </c>
      <c r="BH722" s="26" t="str">
        <f t="shared" ca="1" si="236"/>
        <v>34 Th,3 Bln,6 Hr</v>
      </c>
      <c r="BI722" s="24">
        <f t="shared" ca="1" si="237"/>
        <v>34</v>
      </c>
      <c r="BJ722" s="24">
        <f t="shared" ca="1" si="238"/>
        <v>3</v>
      </c>
      <c r="BK722" s="26" t="str">
        <f t="shared" ca="1" si="239"/>
        <v>30 Th,2 Bln,23 Hr</v>
      </c>
      <c r="BL722" s="4" t="str">
        <f>VLOOKUP(C722,[1]dbase!$C$3:$AW$827,38,FALSE)</f>
        <v>H</v>
      </c>
    </row>
    <row r="723" spans="1:64" x14ac:dyDescent="0.25">
      <c r="A723" s="24">
        <f t="shared" si="220"/>
        <v>720</v>
      </c>
      <c r="B723" s="31" t="s">
        <v>2944</v>
      </c>
      <c r="C723" s="24">
        <v>674553</v>
      </c>
      <c r="D723" s="24" t="s">
        <v>472</v>
      </c>
      <c r="E723" s="26">
        <v>24790</v>
      </c>
      <c r="F723" s="24" t="s">
        <v>65</v>
      </c>
      <c r="G723" s="24" t="s">
        <v>66</v>
      </c>
      <c r="H723" s="24" t="s">
        <v>88</v>
      </c>
      <c r="I723" s="24" t="s">
        <v>2945</v>
      </c>
      <c r="J723" s="27"/>
      <c r="K723" s="24"/>
      <c r="L723" s="24"/>
      <c r="M723" s="24" t="s">
        <v>2946</v>
      </c>
      <c r="N723" s="24" t="s">
        <v>2947</v>
      </c>
      <c r="O723" s="24"/>
      <c r="P723" s="24">
        <v>1984</v>
      </c>
      <c r="Q723" s="26">
        <v>32721</v>
      </c>
      <c r="R723" s="26">
        <v>33086</v>
      </c>
      <c r="S723" s="26" t="s">
        <v>90</v>
      </c>
      <c r="T723" s="28" t="s">
        <v>2948</v>
      </c>
      <c r="U723" s="28" t="s">
        <v>2948</v>
      </c>
      <c r="V723" s="26" t="s">
        <v>80</v>
      </c>
      <c r="W723" s="28" t="s">
        <v>1409</v>
      </c>
      <c r="X723" s="28" t="s">
        <v>113</v>
      </c>
      <c r="Y723" s="26" t="s">
        <v>78</v>
      </c>
      <c r="Z723" s="29">
        <v>6</v>
      </c>
      <c r="AA723" s="29">
        <v>3</v>
      </c>
      <c r="AB723" s="26">
        <v>44424</v>
      </c>
      <c r="AC723" s="30">
        <v>5900000</v>
      </c>
      <c r="AD723" s="30">
        <v>655556</v>
      </c>
      <c r="AE723" s="30">
        <v>520394.44444444403</v>
      </c>
      <c r="AF723" s="30">
        <v>152000</v>
      </c>
      <c r="AG723" s="30">
        <f t="shared" si="221"/>
        <v>672394.44444444403</v>
      </c>
      <c r="AH723" s="30">
        <v>0</v>
      </c>
      <c r="AI723" s="30">
        <f t="shared" si="222"/>
        <v>7227950.444444444</v>
      </c>
      <c r="AJ723" s="30">
        <f t="shared" si="223"/>
        <v>2950000</v>
      </c>
      <c r="AK723" s="30">
        <f t="shared" si="224"/>
        <v>0</v>
      </c>
      <c r="AL723" s="30">
        <f t="shared" si="225"/>
        <v>0</v>
      </c>
      <c r="AM723" s="30">
        <f t="shared" si="226"/>
        <v>0</v>
      </c>
      <c r="AN723" s="30">
        <f t="shared" si="227"/>
        <v>0</v>
      </c>
      <c r="AO723" s="30">
        <f t="shared" si="228"/>
        <v>0</v>
      </c>
      <c r="AP723" s="30">
        <f t="shared" si="229"/>
        <v>2950000</v>
      </c>
      <c r="AQ723" s="30">
        <f t="shared" si="230"/>
        <v>1422100</v>
      </c>
      <c r="AR723" s="26" t="s">
        <v>79</v>
      </c>
      <c r="AS723" s="26" t="s">
        <v>114</v>
      </c>
      <c r="AT723" s="26" t="s">
        <v>115</v>
      </c>
      <c r="AU723" s="26">
        <v>44562</v>
      </c>
      <c r="AV723" s="26" t="s">
        <v>116</v>
      </c>
      <c r="AW723" s="26" t="s">
        <v>210</v>
      </c>
      <c r="AX723" s="26" t="s">
        <v>83</v>
      </c>
      <c r="AY723" s="26" t="s">
        <v>83</v>
      </c>
      <c r="AZ723" s="26" t="s">
        <v>80</v>
      </c>
      <c r="BA723" s="26" t="s">
        <v>84</v>
      </c>
      <c r="BB723" s="26" t="s">
        <v>106</v>
      </c>
      <c r="BC723" s="26" t="str">
        <f t="shared" si="231"/>
        <v>B</v>
      </c>
      <c r="BD723" s="26" t="str">
        <f t="shared" ca="1" si="232"/>
        <v>55 Th,0 Bln,10 Hr</v>
      </c>
      <c r="BE723" s="29">
        <f t="shared" ca="1" si="233"/>
        <v>55</v>
      </c>
      <c r="BF723" s="29">
        <f t="shared" ca="1" si="234"/>
        <v>0</v>
      </c>
      <c r="BG723" s="29">
        <f t="shared" ca="1" si="235"/>
        <v>10</v>
      </c>
      <c r="BH723" s="26" t="str">
        <f t="shared" ca="1" si="236"/>
        <v>33 Th,3 Bln,23 Hr</v>
      </c>
      <c r="BI723" s="24">
        <f t="shared" ca="1" si="237"/>
        <v>33</v>
      </c>
      <c r="BJ723" s="24">
        <f t="shared" ca="1" si="238"/>
        <v>3</v>
      </c>
      <c r="BK723" s="26" t="str">
        <f t="shared" ca="1" si="239"/>
        <v>32 Th,3 Bln,23 Hr</v>
      </c>
      <c r="BL723" s="4" t="str">
        <f>VLOOKUP(C723,[1]dbase!$C$3:$AW$827,38,FALSE)</f>
        <v>H</v>
      </c>
    </row>
    <row r="724" spans="1:64" x14ac:dyDescent="0.25">
      <c r="A724" s="24">
        <f t="shared" si="220"/>
        <v>721</v>
      </c>
      <c r="B724" s="31" t="s">
        <v>2949</v>
      </c>
      <c r="C724" s="24">
        <v>695124</v>
      </c>
      <c r="D724" s="24" t="s">
        <v>539</v>
      </c>
      <c r="E724" s="26">
        <v>25327</v>
      </c>
      <c r="F724" s="24" t="s">
        <v>65</v>
      </c>
      <c r="G724" s="24" t="s">
        <v>66</v>
      </c>
      <c r="H724" s="24" t="s">
        <v>88</v>
      </c>
      <c r="I724" s="24" t="s">
        <v>2950</v>
      </c>
      <c r="J724" s="27"/>
      <c r="K724" s="24"/>
      <c r="L724" s="24"/>
      <c r="M724" s="24" t="s">
        <v>109</v>
      </c>
      <c r="N724" s="24" t="s">
        <v>120</v>
      </c>
      <c r="O724" s="24"/>
      <c r="P724" s="24">
        <v>1989</v>
      </c>
      <c r="Q724" s="26">
        <v>33543</v>
      </c>
      <c r="R724" s="26">
        <v>33909</v>
      </c>
      <c r="S724" s="26" t="s">
        <v>90</v>
      </c>
      <c r="T724" s="28" t="s">
        <v>2951</v>
      </c>
      <c r="U724" s="28" t="s">
        <v>2951</v>
      </c>
      <c r="V724" s="26">
        <v>44061</v>
      </c>
      <c r="W724" s="28" t="s">
        <v>219</v>
      </c>
      <c r="X724" s="28" t="s">
        <v>195</v>
      </c>
      <c r="Y724" s="26" t="s">
        <v>78</v>
      </c>
      <c r="Z724" s="29">
        <v>6</v>
      </c>
      <c r="AA724" s="29">
        <v>3</v>
      </c>
      <c r="AB724" s="26">
        <v>44424</v>
      </c>
      <c r="AC724" s="30">
        <v>5900000</v>
      </c>
      <c r="AD724" s="30">
        <v>655556</v>
      </c>
      <c r="AE724" s="30">
        <v>520394.44444444403</v>
      </c>
      <c r="AF724" s="30">
        <v>152000</v>
      </c>
      <c r="AG724" s="30">
        <f t="shared" si="221"/>
        <v>672394.44444444403</v>
      </c>
      <c r="AH724" s="30">
        <v>0</v>
      </c>
      <c r="AI724" s="30">
        <f t="shared" si="222"/>
        <v>7227950.444444444</v>
      </c>
      <c r="AJ724" s="30">
        <f t="shared" si="223"/>
        <v>2950000</v>
      </c>
      <c r="AK724" s="30">
        <f t="shared" si="224"/>
        <v>0</v>
      </c>
      <c r="AL724" s="30">
        <f t="shared" si="225"/>
        <v>0</v>
      </c>
      <c r="AM724" s="30">
        <f t="shared" si="226"/>
        <v>0</v>
      </c>
      <c r="AN724" s="30">
        <f t="shared" si="227"/>
        <v>0</v>
      </c>
      <c r="AO724" s="30">
        <f t="shared" si="228"/>
        <v>0</v>
      </c>
      <c r="AP724" s="30">
        <f t="shared" si="229"/>
        <v>2950000</v>
      </c>
      <c r="AQ724" s="30">
        <f t="shared" si="230"/>
        <v>1422100</v>
      </c>
      <c r="AR724" s="26" t="s">
        <v>79</v>
      </c>
      <c r="AS724" s="26" t="s">
        <v>114</v>
      </c>
      <c r="AT724" s="24" t="s">
        <v>172</v>
      </c>
      <c r="AU724" s="26">
        <v>44433</v>
      </c>
      <c r="AV724" s="26" t="s">
        <v>196</v>
      </c>
      <c r="AW724" s="26" t="s">
        <v>80</v>
      </c>
      <c r="AX724" s="26" t="s">
        <v>82</v>
      </c>
      <c r="AY724" s="26" t="s">
        <v>82</v>
      </c>
      <c r="AZ724" s="26" t="s">
        <v>125</v>
      </c>
      <c r="BA724" s="26" t="s">
        <v>84</v>
      </c>
      <c r="BB724" s="26" t="s">
        <v>85</v>
      </c>
      <c r="BC724" s="26" t="str">
        <f t="shared" si="231"/>
        <v>C</v>
      </c>
      <c r="BD724" s="26" t="str">
        <f t="shared" ca="1" si="232"/>
        <v>53 Th,6 Bln,20 Hr</v>
      </c>
      <c r="BE724" s="29">
        <f t="shared" ca="1" si="233"/>
        <v>53</v>
      </c>
      <c r="BF724" s="29">
        <f t="shared" ca="1" si="234"/>
        <v>6</v>
      </c>
      <c r="BG724" s="29">
        <f t="shared" ca="1" si="235"/>
        <v>20</v>
      </c>
      <c r="BH724" s="26" t="str">
        <f t="shared" ca="1" si="236"/>
        <v>31 Th,0 Bln,23 Hr</v>
      </c>
      <c r="BI724" s="24">
        <f t="shared" ca="1" si="237"/>
        <v>31</v>
      </c>
      <c r="BJ724" s="24">
        <f t="shared" ca="1" si="238"/>
        <v>0</v>
      </c>
      <c r="BK724" s="26" t="str">
        <f t="shared" ca="1" si="239"/>
        <v>30 Th,0 Bln,23 Hr</v>
      </c>
      <c r="BL724" s="4" t="str">
        <f>VLOOKUP(C724,[1]dbase!$C$3:$AW$827,38,FALSE)</f>
        <v>H</v>
      </c>
    </row>
    <row r="725" spans="1:64" x14ac:dyDescent="0.25">
      <c r="A725" s="24">
        <f t="shared" si="220"/>
        <v>722</v>
      </c>
      <c r="B725" s="31" t="s">
        <v>2952</v>
      </c>
      <c r="C725" s="24">
        <v>715341</v>
      </c>
      <c r="D725" s="24" t="s">
        <v>199</v>
      </c>
      <c r="E725" s="26">
        <v>26117</v>
      </c>
      <c r="F725" s="24" t="s">
        <v>65</v>
      </c>
      <c r="G725" s="24" t="s">
        <v>66</v>
      </c>
      <c r="H725" s="24" t="s">
        <v>133</v>
      </c>
      <c r="I725" s="24" t="s">
        <v>2953</v>
      </c>
      <c r="J725" s="27" t="s">
        <v>2954</v>
      </c>
      <c r="K725" s="24"/>
      <c r="L725" s="24"/>
      <c r="M725" s="24" t="s">
        <v>70</v>
      </c>
      <c r="N725" s="24" t="s">
        <v>71</v>
      </c>
      <c r="O725" s="24"/>
      <c r="P725" s="24">
        <v>2004</v>
      </c>
      <c r="Q725" s="26">
        <v>34827</v>
      </c>
      <c r="R725" s="26">
        <v>34827</v>
      </c>
      <c r="S725" s="26" t="s">
        <v>90</v>
      </c>
      <c r="T725" s="28" t="s">
        <v>2955</v>
      </c>
      <c r="U725" s="28" t="s">
        <v>2955</v>
      </c>
      <c r="V725" s="26">
        <v>44061</v>
      </c>
      <c r="W725" s="28" t="s">
        <v>215</v>
      </c>
      <c r="X725" s="28" t="s">
        <v>195</v>
      </c>
      <c r="Y725" s="26" t="s">
        <v>78</v>
      </c>
      <c r="Z725" s="29">
        <v>3</v>
      </c>
      <c r="AA725" s="29">
        <v>5</v>
      </c>
      <c r="AB725" s="26">
        <v>44424</v>
      </c>
      <c r="AC725" s="30">
        <v>7900000</v>
      </c>
      <c r="AD725" s="30">
        <v>877778</v>
      </c>
      <c r="AE725" s="30">
        <v>2157022.222222222</v>
      </c>
      <c r="AF725" s="30">
        <v>-292905</v>
      </c>
      <c r="AG725" s="30">
        <f t="shared" si="221"/>
        <v>1864117.222222222</v>
      </c>
      <c r="AH725" s="30">
        <v>2684905</v>
      </c>
      <c r="AI725" s="30">
        <f t="shared" si="222"/>
        <v>13326800.222222222</v>
      </c>
      <c r="AJ725" s="30">
        <f t="shared" si="223"/>
        <v>5925000</v>
      </c>
      <c r="AK725" s="30">
        <f t="shared" si="224"/>
        <v>658333.5</v>
      </c>
      <c r="AL725" s="30">
        <f t="shared" si="225"/>
        <v>2157022.222222222</v>
      </c>
      <c r="AM725" s="30">
        <f t="shared" si="226"/>
        <v>-292905</v>
      </c>
      <c r="AN725" s="30">
        <f t="shared" si="227"/>
        <v>1864117.222222222</v>
      </c>
      <c r="AO725" s="30">
        <f t="shared" si="228"/>
        <v>1342452.5</v>
      </c>
      <c r="AP725" s="30">
        <f t="shared" si="229"/>
        <v>9789903.222222222</v>
      </c>
      <c r="AQ725" s="30">
        <f t="shared" si="230"/>
        <v>0</v>
      </c>
      <c r="AR725" s="26" t="s">
        <v>79</v>
      </c>
      <c r="AS725" s="26" t="s">
        <v>80</v>
      </c>
      <c r="AT725" s="26"/>
      <c r="AU725" s="26" t="s">
        <v>80</v>
      </c>
      <c r="AV725" s="26" t="s">
        <v>196</v>
      </c>
      <c r="AW725" s="26" t="s">
        <v>80</v>
      </c>
      <c r="AX725" s="26" t="s">
        <v>83</v>
      </c>
      <c r="AY725" s="26" t="s">
        <v>83</v>
      </c>
      <c r="AZ725" s="26" t="s">
        <v>125</v>
      </c>
      <c r="BA725" s="26" t="s">
        <v>84</v>
      </c>
      <c r="BB725" s="26" t="s">
        <v>85</v>
      </c>
      <c r="BC725" s="26" t="str">
        <f t="shared" si="231"/>
        <v>F</v>
      </c>
      <c r="BD725" s="26" t="str">
        <f t="shared" ca="1" si="232"/>
        <v>51 Th,4 Bln,21 Hr</v>
      </c>
      <c r="BE725" s="29">
        <f t="shared" ca="1" si="233"/>
        <v>51</v>
      </c>
      <c r="BF725" s="29">
        <f t="shared" ca="1" si="234"/>
        <v>4</v>
      </c>
      <c r="BG725" s="29">
        <f t="shared" ca="1" si="235"/>
        <v>21</v>
      </c>
      <c r="BH725" s="26" t="str">
        <f t="shared" ca="1" si="236"/>
        <v>27 Th,6 Bln,16 Hr</v>
      </c>
      <c r="BI725" s="24">
        <f t="shared" ca="1" si="237"/>
        <v>27</v>
      </c>
      <c r="BJ725" s="24">
        <f t="shared" ca="1" si="238"/>
        <v>6</v>
      </c>
      <c r="BK725" s="26" t="str">
        <f t="shared" ca="1" si="239"/>
        <v>27 Th,6 Bln,16 Hr</v>
      </c>
      <c r="BL725" s="4" t="str">
        <f>VLOOKUP(C725,[1]dbase!$C$3:$AW$827,38,FALSE)</f>
        <v>-</v>
      </c>
    </row>
    <row r="726" spans="1:64" x14ac:dyDescent="0.25">
      <c r="A726" s="24">
        <f t="shared" si="220"/>
        <v>723</v>
      </c>
      <c r="B726" s="31" t="s">
        <v>2956</v>
      </c>
      <c r="C726" s="24">
        <v>664711</v>
      </c>
      <c r="D726" s="24" t="s">
        <v>166</v>
      </c>
      <c r="E726" s="26">
        <v>24315</v>
      </c>
      <c r="F726" s="24" t="s">
        <v>65</v>
      </c>
      <c r="G726" s="24" t="s">
        <v>66</v>
      </c>
      <c r="H726" s="24" t="s">
        <v>961</v>
      </c>
      <c r="I726" s="24" t="s">
        <v>2957</v>
      </c>
      <c r="J726" s="27"/>
      <c r="K726" s="24"/>
      <c r="L726" s="24"/>
      <c r="M726" s="24" t="s">
        <v>70</v>
      </c>
      <c r="N726" s="24" t="s">
        <v>71</v>
      </c>
      <c r="O726" s="24"/>
      <c r="P726" s="24">
        <v>2012</v>
      </c>
      <c r="Q726" s="26">
        <v>32828</v>
      </c>
      <c r="R726" s="26">
        <v>33193</v>
      </c>
      <c r="S726" s="26" t="s">
        <v>90</v>
      </c>
      <c r="T726" s="28" t="s">
        <v>2958</v>
      </c>
      <c r="U726" s="28" t="s">
        <v>2958</v>
      </c>
      <c r="V726" s="26">
        <v>44061</v>
      </c>
      <c r="W726" s="28" t="s">
        <v>215</v>
      </c>
      <c r="X726" s="28" t="s">
        <v>195</v>
      </c>
      <c r="Y726" s="26" t="s">
        <v>78</v>
      </c>
      <c r="Z726" s="29">
        <v>4</v>
      </c>
      <c r="AA726" s="29">
        <v>4</v>
      </c>
      <c r="AB726" s="26">
        <v>44424</v>
      </c>
      <c r="AC726" s="30">
        <v>6900000</v>
      </c>
      <c r="AD726" s="30">
        <v>766667</v>
      </c>
      <c r="AE726" s="30">
        <v>858883.33333333302</v>
      </c>
      <c r="AF726" s="30">
        <v>-377770</v>
      </c>
      <c r="AG726" s="30">
        <f t="shared" si="221"/>
        <v>481113.33333333302</v>
      </c>
      <c r="AH726" s="30">
        <v>2079770</v>
      </c>
      <c r="AI726" s="30">
        <f t="shared" si="222"/>
        <v>10227550.333333332</v>
      </c>
      <c r="AJ726" s="30">
        <f t="shared" si="223"/>
        <v>3450000</v>
      </c>
      <c r="AK726" s="30">
        <f t="shared" si="224"/>
        <v>0</v>
      </c>
      <c r="AL726" s="30">
        <f t="shared" si="225"/>
        <v>0</v>
      </c>
      <c r="AM726" s="30">
        <f t="shared" si="226"/>
        <v>0</v>
      </c>
      <c r="AN726" s="30">
        <f t="shared" si="227"/>
        <v>0</v>
      </c>
      <c r="AO726" s="30">
        <f t="shared" si="228"/>
        <v>0</v>
      </c>
      <c r="AP726" s="30">
        <f t="shared" si="229"/>
        <v>3450000</v>
      </c>
      <c r="AQ726" s="30">
        <f t="shared" si="230"/>
        <v>922100</v>
      </c>
      <c r="AR726" s="26" t="s">
        <v>208</v>
      </c>
      <c r="AS726" s="26" t="s">
        <v>114</v>
      </c>
      <c r="AT726" s="26" t="s">
        <v>115</v>
      </c>
      <c r="AU726" s="26">
        <v>44562</v>
      </c>
      <c r="AV726" s="26" t="s">
        <v>196</v>
      </c>
      <c r="AW726" s="26" t="s">
        <v>80</v>
      </c>
      <c r="AX726" s="26" t="s">
        <v>83</v>
      </c>
      <c r="AY726" s="26" t="s">
        <v>83</v>
      </c>
      <c r="AZ726" s="26" t="s">
        <v>125</v>
      </c>
      <c r="BA726" s="26" t="s">
        <v>84</v>
      </c>
      <c r="BB726" s="26" t="s">
        <v>85</v>
      </c>
      <c r="BC726" s="26" t="str">
        <f t="shared" si="231"/>
        <v>F</v>
      </c>
      <c r="BD726" s="26" t="str">
        <f t="shared" ca="1" si="232"/>
        <v>56 Th,3 Bln,28 Hr</v>
      </c>
      <c r="BE726" s="29">
        <f t="shared" ca="1" si="233"/>
        <v>56</v>
      </c>
      <c r="BF726" s="29">
        <f t="shared" ca="1" si="234"/>
        <v>3</v>
      </c>
      <c r="BG726" s="29">
        <f t="shared" ca="1" si="235"/>
        <v>28</v>
      </c>
      <c r="BH726" s="26" t="str">
        <f t="shared" ca="1" si="236"/>
        <v>33 Th,0 Bln,8 Hr</v>
      </c>
      <c r="BI726" s="24">
        <f t="shared" ca="1" si="237"/>
        <v>33</v>
      </c>
      <c r="BJ726" s="24">
        <f t="shared" ca="1" si="238"/>
        <v>0</v>
      </c>
      <c r="BK726" s="26" t="str">
        <f t="shared" ca="1" si="239"/>
        <v>32 Th,0 Bln,8 Hr</v>
      </c>
      <c r="BL726" s="4" t="str">
        <f>VLOOKUP(C726,[1]dbase!$C$3:$AW$827,38,FALSE)</f>
        <v>H</v>
      </c>
    </row>
    <row r="727" spans="1:64" x14ac:dyDescent="0.25">
      <c r="A727" s="24">
        <f t="shared" si="220"/>
        <v>724</v>
      </c>
      <c r="B727" s="31" t="s">
        <v>2959</v>
      </c>
      <c r="C727" s="24">
        <v>705269</v>
      </c>
      <c r="D727" s="24" t="s">
        <v>354</v>
      </c>
      <c r="E727" s="26">
        <v>25663</v>
      </c>
      <c r="F727" s="24" t="s">
        <v>65</v>
      </c>
      <c r="G727" s="24" t="s">
        <v>66</v>
      </c>
      <c r="H727" s="24" t="s">
        <v>133</v>
      </c>
      <c r="I727" s="24" t="s">
        <v>2960</v>
      </c>
      <c r="J727" s="27"/>
      <c r="K727" s="24"/>
      <c r="L727" s="24"/>
      <c r="M727" s="24" t="s">
        <v>70</v>
      </c>
      <c r="N727" s="24" t="s">
        <v>71</v>
      </c>
      <c r="O727" s="24"/>
      <c r="P727" s="24">
        <v>2010</v>
      </c>
      <c r="Q727" s="26">
        <v>34425</v>
      </c>
      <c r="R727" s="26">
        <v>34790</v>
      </c>
      <c r="S727" s="26" t="s">
        <v>90</v>
      </c>
      <c r="T727" s="28" t="s">
        <v>2961</v>
      </c>
      <c r="U727" s="28" t="s">
        <v>2961</v>
      </c>
      <c r="V727" s="26" t="s">
        <v>80</v>
      </c>
      <c r="W727" s="28" t="s">
        <v>122</v>
      </c>
      <c r="X727" s="28" t="s">
        <v>123</v>
      </c>
      <c r="Y727" s="26" t="s">
        <v>78</v>
      </c>
      <c r="Z727" s="29">
        <v>4</v>
      </c>
      <c r="AA727" s="29">
        <v>4</v>
      </c>
      <c r="AB727" s="26">
        <v>44424</v>
      </c>
      <c r="AC727" s="30">
        <v>6900000</v>
      </c>
      <c r="AD727" s="30">
        <v>766667</v>
      </c>
      <c r="AE727" s="30">
        <v>1122883.333333333</v>
      </c>
      <c r="AF727" s="30">
        <v>-377770</v>
      </c>
      <c r="AG727" s="30">
        <f t="shared" si="221"/>
        <v>745113.33333333302</v>
      </c>
      <c r="AH727" s="30">
        <v>2079770</v>
      </c>
      <c r="AI727" s="30">
        <f t="shared" si="222"/>
        <v>10491550.333333332</v>
      </c>
      <c r="AJ727" s="30">
        <f t="shared" si="223"/>
        <v>5175000</v>
      </c>
      <c r="AK727" s="30">
        <f t="shared" si="224"/>
        <v>575000.25</v>
      </c>
      <c r="AL727" s="30">
        <f t="shared" si="225"/>
        <v>1122883.333333333</v>
      </c>
      <c r="AM727" s="30">
        <f t="shared" si="226"/>
        <v>-377770</v>
      </c>
      <c r="AN727" s="30">
        <f t="shared" si="227"/>
        <v>745113.33333333302</v>
      </c>
      <c r="AO727" s="30">
        <f t="shared" si="228"/>
        <v>1039885</v>
      </c>
      <c r="AP727" s="30">
        <f t="shared" si="229"/>
        <v>7534998.583333333</v>
      </c>
      <c r="AQ727" s="30">
        <f t="shared" si="230"/>
        <v>0</v>
      </c>
      <c r="AR727" s="26" t="s">
        <v>79</v>
      </c>
      <c r="AS727" s="26" t="s">
        <v>80</v>
      </c>
      <c r="AT727" s="26"/>
      <c r="AU727" s="26" t="s">
        <v>80</v>
      </c>
      <c r="AV727" s="26" t="s">
        <v>124</v>
      </c>
      <c r="AW727" s="26" t="s">
        <v>80</v>
      </c>
      <c r="AX727" s="26" t="s">
        <v>83</v>
      </c>
      <c r="AY727" s="26" t="s">
        <v>83</v>
      </c>
      <c r="AZ727" s="26" t="s">
        <v>125</v>
      </c>
      <c r="BA727" s="26" t="s">
        <v>84</v>
      </c>
      <c r="BB727" s="26" t="s">
        <v>85</v>
      </c>
      <c r="BC727" s="26" t="str">
        <f t="shared" si="231"/>
        <v>F</v>
      </c>
      <c r="BD727" s="26" t="str">
        <f t="shared" ca="1" si="232"/>
        <v>52 Th,7 Bln,19 Hr</v>
      </c>
      <c r="BE727" s="29">
        <f t="shared" ca="1" si="233"/>
        <v>52</v>
      </c>
      <c r="BF727" s="29">
        <f t="shared" ca="1" si="234"/>
        <v>7</v>
      </c>
      <c r="BG727" s="29">
        <f t="shared" ca="1" si="235"/>
        <v>19</v>
      </c>
      <c r="BH727" s="26" t="str">
        <f t="shared" ca="1" si="236"/>
        <v>28 Th,7 Bln,23 Hr</v>
      </c>
      <c r="BI727" s="24">
        <f t="shared" ca="1" si="237"/>
        <v>28</v>
      </c>
      <c r="BJ727" s="24">
        <f t="shared" ca="1" si="238"/>
        <v>7</v>
      </c>
      <c r="BK727" s="26" t="str">
        <f t="shared" ca="1" si="239"/>
        <v>27 Th,7 Bln,23 Hr</v>
      </c>
      <c r="BL727" s="4" t="str">
        <f>VLOOKUP(C727,[1]dbase!$C$3:$AW$827,38,FALSE)</f>
        <v>-</v>
      </c>
    </row>
    <row r="728" spans="1:64" x14ac:dyDescent="0.25">
      <c r="A728" s="24">
        <f t="shared" si="220"/>
        <v>725</v>
      </c>
      <c r="B728" s="31" t="s">
        <v>2962</v>
      </c>
      <c r="C728" s="24">
        <v>816129</v>
      </c>
      <c r="D728" s="24" t="s">
        <v>244</v>
      </c>
      <c r="E728" s="26">
        <v>29883</v>
      </c>
      <c r="F728" s="24" t="s">
        <v>65</v>
      </c>
      <c r="G728" s="24" t="s">
        <v>66</v>
      </c>
      <c r="H728" s="24" t="s">
        <v>67</v>
      </c>
      <c r="I728" s="24" t="s">
        <v>2963</v>
      </c>
      <c r="J728" s="27" t="s">
        <v>2964</v>
      </c>
      <c r="K728" s="24"/>
      <c r="L728" s="24"/>
      <c r="M728" s="24" t="s">
        <v>136</v>
      </c>
      <c r="N728" s="24" t="s">
        <v>667</v>
      </c>
      <c r="O728" s="24"/>
      <c r="P728" s="24" t="s">
        <v>80</v>
      </c>
      <c r="Q728" s="26">
        <v>43374</v>
      </c>
      <c r="R728" s="26">
        <v>43374</v>
      </c>
      <c r="S728" s="26" t="s">
        <v>90</v>
      </c>
      <c r="T728" s="28" t="s">
        <v>138</v>
      </c>
      <c r="U728" s="28" t="s">
        <v>138</v>
      </c>
      <c r="V728" s="26">
        <v>44105</v>
      </c>
      <c r="W728" s="28" t="s">
        <v>430</v>
      </c>
      <c r="X728" s="28" t="s">
        <v>140</v>
      </c>
      <c r="Y728" s="26" t="s">
        <v>78</v>
      </c>
      <c r="Z728" s="29">
        <v>6</v>
      </c>
      <c r="AA728" s="29">
        <v>1</v>
      </c>
      <c r="AB728" s="26">
        <v>44424</v>
      </c>
      <c r="AC728" s="30">
        <v>4500000</v>
      </c>
      <c r="AD728" s="30">
        <v>500000</v>
      </c>
      <c r="AE728" s="30">
        <v>0</v>
      </c>
      <c r="AF728" s="30">
        <v>585779.91666666698</v>
      </c>
      <c r="AG728" s="30">
        <f t="shared" si="221"/>
        <v>585779.91666666698</v>
      </c>
      <c r="AH728" s="30">
        <v>0</v>
      </c>
      <c r="AI728" s="30">
        <f t="shared" si="222"/>
        <v>5585779.916666667</v>
      </c>
      <c r="AJ728" s="30">
        <f t="shared" si="223"/>
        <v>3375000</v>
      </c>
      <c r="AK728" s="30">
        <f t="shared" si="224"/>
        <v>375000</v>
      </c>
      <c r="AL728" s="30">
        <f t="shared" si="225"/>
        <v>0</v>
      </c>
      <c r="AM728" s="30">
        <f t="shared" si="226"/>
        <v>585779.91666666698</v>
      </c>
      <c r="AN728" s="30">
        <f t="shared" si="227"/>
        <v>585779.91666666698</v>
      </c>
      <c r="AO728" s="30">
        <f t="shared" si="228"/>
        <v>0</v>
      </c>
      <c r="AP728" s="30">
        <f t="shared" si="229"/>
        <v>4335779.916666667</v>
      </c>
      <c r="AQ728" s="30">
        <f t="shared" si="230"/>
        <v>36320.083333333023</v>
      </c>
      <c r="AR728" s="26" t="s">
        <v>79</v>
      </c>
      <c r="AS728" s="26" t="s">
        <v>80</v>
      </c>
      <c r="AT728" s="26"/>
      <c r="AU728" s="26" t="s">
        <v>80</v>
      </c>
      <c r="AV728" s="26" t="s">
        <v>141</v>
      </c>
      <c r="AW728" s="26" t="s">
        <v>80</v>
      </c>
      <c r="AX728" s="26" t="s">
        <v>82</v>
      </c>
      <c r="AY728" s="26" t="s">
        <v>82</v>
      </c>
      <c r="AZ728" s="26" t="s">
        <v>80</v>
      </c>
      <c r="BA728" s="26" t="s">
        <v>84</v>
      </c>
      <c r="BB728" s="26" t="s">
        <v>85</v>
      </c>
      <c r="BC728" s="26" t="str">
        <f t="shared" si="231"/>
        <v>D</v>
      </c>
      <c r="BD728" s="26" t="str">
        <f t="shared" ca="1" si="232"/>
        <v>41 Th,1 Bln,0 Hr</v>
      </c>
      <c r="BE728" s="29">
        <f t="shared" ca="1" si="233"/>
        <v>41</v>
      </c>
      <c r="BF728" s="29">
        <f t="shared" ca="1" si="234"/>
        <v>1</v>
      </c>
      <c r="BG728" s="29">
        <f t="shared" ca="1" si="235"/>
        <v>0</v>
      </c>
      <c r="BH728" s="26" t="str">
        <f t="shared" ca="1" si="236"/>
        <v>4 Th,1 Bln,23 Hr</v>
      </c>
      <c r="BI728" s="24">
        <f t="shared" ca="1" si="237"/>
        <v>4</v>
      </c>
      <c r="BJ728" s="24">
        <f t="shared" ca="1" si="238"/>
        <v>1</v>
      </c>
      <c r="BK728" s="26" t="str">
        <f t="shared" ca="1" si="239"/>
        <v>4 Th,1 Bln,23 Hr</v>
      </c>
      <c r="BL728" s="4" t="str">
        <f>VLOOKUP(C728,[1]dbase!$C$3:$AW$827,38,FALSE)</f>
        <v>-</v>
      </c>
    </row>
    <row r="729" spans="1:64" x14ac:dyDescent="0.25">
      <c r="A729" s="24">
        <f t="shared" si="220"/>
        <v>726</v>
      </c>
      <c r="B729" s="31" t="s">
        <v>2965</v>
      </c>
      <c r="C729" s="24">
        <v>855566</v>
      </c>
      <c r="D729" s="24" t="s">
        <v>349</v>
      </c>
      <c r="E729" s="26">
        <v>31192</v>
      </c>
      <c r="F729" s="24" t="s">
        <v>65</v>
      </c>
      <c r="G729" s="24" t="s">
        <v>66</v>
      </c>
      <c r="H729" s="24" t="s">
        <v>150</v>
      </c>
      <c r="I729" s="24" t="s">
        <v>2966</v>
      </c>
      <c r="J729" s="27"/>
      <c r="K729" s="24"/>
      <c r="L729" s="24"/>
      <c r="M729" s="24" t="s">
        <v>109</v>
      </c>
      <c r="N729" s="24" t="s">
        <v>1221</v>
      </c>
      <c r="O729" s="24"/>
      <c r="P729" s="24" t="s">
        <v>185</v>
      </c>
      <c r="Q729" s="26">
        <v>41867</v>
      </c>
      <c r="R729" s="26">
        <v>41989</v>
      </c>
      <c r="S729" s="26" t="s">
        <v>90</v>
      </c>
      <c r="T729" s="28" t="s">
        <v>1222</v>
      </c>
      <c r="U729" s="28" t="s">
        <v>1222</v>
      </c>
      <c r="V729" s="26">
        <v>44061</v>
      </c>
      <c r="W729" s="28" t="s">
        <v>650</v>
      </c>
      <c r="X729" s="28" t="s">
        <v>195</v>
      </c>
      <c r="Y729" s="26" t="s">
        <v>78</v>
      </c>
      <c r="Z729" s="29">
        <v>6</v>
      </c>
      <c r="AA729" s="29">
        <v>2</v>
      </c>
      <c r="AB729" s="26">
        <v>44424</v>
      </c>
      <c r="AC729" s="30">
        <v>4900000</v>
      </c>
      <c r="AD729" s="30">
        <v>544444</v>
      </c>
      <c r="AE729" s="30">
        <v>458655.55555555597</v>
      </c>
      <c r="AF729" s="30">
        <v>152000</v>
      </c>
      <c r="AG729" s="30">
        <f t="shared" si="221"/>
        <v>610655.55555555597</v>
      </c>
      <c r="AH729" s="30">
        <v>0</v>
      </c>
      <c r="AI729" s="30">
        <f t="shared" si="222"/>
        <v>6055099.555555556</v>
      </c>
      <c r="AJ729" s="30">
        <f t="shared" si="223"/>
        <v>2450000</v>
      </c>
      <c r="AK729" s="30">
        <f t="shared" si="224"/>
        <v>0</v>
      </c>
      <c r="AL729" s="30">
        <f t="shared" si="225"/>
        <v>0</v>
      </c>
      <c r="AM729" s="30">
        <f t="shared" si="226"/>
        <v>0</v>
      </c>
      <c r="AN729" s="30">
        <f t="shared" si="227"/>
        <v>0</v>
      </c>
      <c r="AO729" s="30">
        <f t="shared" si="228"/>
        <v>0</v>
      </c>
      <c r="AP729" s="30">
        <f t="shared" si="229"/>
        <v>2450000</v>
      </c>
      <c r="AQ729" s="30">
        <f t="shared" si="230"/>
        <v>1922100</v>
      </c>
      <c r="AR729" s="26" t="s">
        <v>79</v>
      </c>
      <c r="AS729" s="32" t="s">
        <v>114</v>
      </c>
      <c r="AT729" s="32" t="s">
        <v>156</v>
      </c>
      <c r="AU729" s="32">
        <v>44743</v>
      </c>
      <c r="AV729" s="26" t="s">
        <v>196</v>
      </c>
      <c r="AW729" s="26" t="s">
        <v>80</v>
      </c>
      <c r="AX729" s="26" t="s">
        <v>82</v>
      </c>
      <c r="AY729" s="26" t="s">
        <v>82</v>
      </c>
      <c r="AZ729" s="26" t="s">
        <v>125</v>
      </c>
      <c r="BA729" s="26" t="s">
        <v>84</v>
      </c>
      <c r="BB729" s="26" t="s">
        <v>106</v>
      </c>
      <c r="BC729" s="26" t="str">
        <f t="shared" si="231"/>
        <v>C</v>
      </c>
      <c r="BD729" s="26" t="str">
        <f t="shared" ca="1" si="232"/>
        <v>37 Th,5 Bln,30 Hr</v>
      </c>
      <c r="BE729" s="29">
        <f t="shared" ca="1" si="233"/>
        <v>37</v>
      </c>
      <c r="BF729" s="29">
        <f t="shared" ca="1" si="234"/>
        <v>5</v>
      </c>
      <c r="BG729" s="29">
        <f t="shared" ca="1" si="235"/>
        <v>30</v>
      </c>
      <c r="BH729" s="26" t="str">
        <f t="shared" ca="1" si="236"/>
        <v>8 Th,3 Bln,8 Hr</v>
      </c>
      <c r="BI729" s="24">
        <f t="shared" ca="1" si="237"/>
        <v>8</v>
      </c>
      <c r="BJ729" s="24">
        <f t="shared" ca="1" si="238"/>
        <v>3</v>
      </c>
      <c r="BK729" s="26" t="str">
        <f t="shared" ca="1" si="239"/>
        <v>7 Th,11 Bln,8 Hr</v>
      </c>
      <c r="BL729" s="4" t="str">
        <f>VLOOKUP(C729,[1]dbase!$C$3:$AW$827,38,FALSE)</f>
        <v>H</v>
      </c>
    </row>
    <row r="730" spans="1:64" x14ac:dyDescent="0.25">
      <c r="A730" s="24">
        <f t="shared" si="220"/>
        <v>727</v>
      </c>
      <c r="B730" s="31" t="s">
        <v>2967</v>
      </c>
      <c r="C730" s="24">
        <v>675211</v>
      </c>
      <c r="D730" s="24" t="s">
        <v>108</v>
      </c>
      <c r="E730" s="26">
        <v>24763</v>
      </c>
      <c r="F730" s="24" t="s">
        <v>65</v>
      </c>
      <c r="G730" s="24" t="s">
        <v>66</v>
      </c>
      <c r="H730" s="24" t="s">
        <v>133</v>
      </c>
      <c r="I730" s="24" t="s">
        <v>2968</v>
      </c>
      <c r="J730" s="27"/>
      <c r="K730" s="24"/>
      <c r="L730" s="24"/>
      <c r="M730" s="24" t="s">
        <v>109</v>
      </c>
      <c r="N730" s="24" t="s">
        <v>120</v>
      </c>
      <c r="O730" s="24"/>
      <c r="P730" s="24">
        <v>1987</v>
      </c>
      <c r="Q730" s="26">
        <v>33679</v>
      </c>
      <c r="R730" s="26">
        <v>34044</v>
      </c>
      <c r="S730" s="26" t="s">
        <v>90</v>
      </c>
      <c r="T730" s="28" t="s">
        <v>2969</v>
      </c>
      <c r="U730" s="28" t="s">
        <v>2969</v>
      </c>
      <c r="V730" s="26">
        <v>44061</v>
      </c>
      <c r="W730" s="28" t="s">
        <v>650</v>
      </c>
      <c r="X730" s="28" t="s">
        <v>195</v>
      </c>
      <c r="Y730" s="26" t="s">
        <v>78</v>
      </c>
      <c r="Z730" s="29">
        <v>6</v>
      </c>
      <c r="AA730" s="29">
        <v>3</v>
      </c>
      <c r="AB730" s="26">
        <v>44424</v>
      </c>
      <c r="AC730" s="30">
        <v>5900000</v>
      </c>
      <c r="AD730" s="30">
        <v>655556</v>
      </c>
      <c r="AE730" s="30">
        <v>298394.44444444403</v>
      </c>
      <c r="AF730" s="30">
        <v>152000</v>
      </c>
      <c r="AG730" s="30">
        <f t="shared" si="221"/>
        <v>450394.44444444403</v>
      </c>
      <c r="AH730" s="30">
        <v>0</v>
      </c>
      <c r="AI730" s="30">
        <f t="shared" si="222"/>
        <v>7005950.444444444</v>
      </c>
      <c r="AJ730" s="30">
        <f t="shared" si="223"/>
        <v>2950000</v>
      </c>
      <c r="AK730" s="30">
        <f t="shared" si="224"/>
        <v>0</v>
      </c>
      <c r="AL730" s="30">
        <f t="shared" si="225"/>
        <v>0</v>
      </c>
      <c r="AM730" s="30">
        <f t="shared" si="226"/>
        <v>0</v>
      </c>
      <c r="AN730" s="30">
        <f t="shared" si="227"/>
        <v>0</v>
      </c>
      <c r="AO730" s="30">
        <f t="shared" si="228"/>
        <v>0</v>
      </c>
      <c r="AP730" s="30">
        <f t="shared" si="229"/>
        <v>2950000</v>
      </c>
      <c r="AQ730" s="30">
        <f t="shared" si="230"/>
        <v>1422100</v>
      </c>
      <c r="AR730" s="26" t="s">
        <v>79</v>
      </c>
      <c r="AS730" s="26" t="s">
        <v>114</v>
      </c>
      <c r="AT730" s="24" t="s">
        <v>172</v>
      </c>
      <c r="AU730" s="26">
        <v>44433</v>
      </c>
      <c r="AV730" s="26" t="s">
        <v>196</v>
      </c>
      <c r="AW730" s="26" t="s">
        <v>80</v>
      </c>
      <c r="AX730" s="26" t="s">
        <v>82</v>
      </c>
      <c r="AY730" s="26" t="s">
        <v>82</v>
      </c>
      <c r="AZ730" s="26" t="s">
        <v>125</v>
      </c>
      <c r="BA730" s="26" t="s">
        <v>84</v>
      </c>
      <c r="BB730" s="26" t="s">
        <v>85</v>
      </c>
      <c r="BC730" s="26" t="str">
        <f t="shared" si="231"/>
        <v>C</v>
      </c>
      <c r="BD730" s="26" t="str">
        <f t="shared" ca="1" si="232"/>
        <v>55 Th,1 Bln,6 Hr</v>
      </c>
      <c r="BE730" s="29">
        <f t="shared" ca="1" si="233"/>
        <v>55</v>
      </c>
      <c r="BF730" s="29">
        <f t="shared" ca="1" si="234"/>
        <v>1</v>
      </c>
      <c r="BG730" s="29">
        <f t="shared" ca="1" si="235"/>
        <v>6</v>
      </c>
      <c r="BH730" s="26" t="str">
        <f t="shared" ca="1" si="236"/>
        <v>30 Th,8 Bln,8 Hr</v>
      </c>
      <c r="BI730" s="24">
        <f t="shared" ca="1" si="237"/>
        <v>30</v>
      </c>
      <c r="BJ730" s="24">
        <f t="shared" ca="1" si="238"/>
        <v>8</v>
      </c>
      <c r="BK730" s="26" t="str">
        <f t="shared" ca="1" si="239"/>
        <v>29 Th,8 Bln,8 Hr</v>
      </c>
      <c r="BL730" s="4" t="str">
        <f>VLOOKUP(C730,[1]dbase!$C$3:$AW$827,38,FALSE)</f>
        <v>H</v>
      </c>
    </row>
    <row r="731" spans="1:64" x14ac:dyDescent="0.25">
      <c r="A731" s="24">
        <f t="shared" si="220"/>
        <v>728</v>
      </c>
      <c r="B731" s="31" t="s">
        <v>2970</v>
      </c>
      <c r="C731" s="24">
        <v>806133</v>
      </c>
      <c r="D731" s="24" t="s">
        <v>947</v>
      </c>
      <c r="E731" s="26">
        <v>29291</v>
      </c>
      <c r="F731" s="24" t="s">
        <v>65</v>
      </c>
      <c r="G731" s="24" t="s">
        <v>66</v>
      </c>
      <c r="H731" s="24" t="s">
        <v>88</v>
      </c>
      <c r="I731" s="24" t="s">
        <v>2971</v>
      </c>
      <c r="J731" s="27"/>
      <c r="K731" s="24"/>
      <c r="L731" s="24"/>
      <c r="M731" s="24" t="s">
        <v>109</v>
      </c>
      <c r="N731" s="24" t="s">
        <v>301</v>
      </c>
      <c r="O731" s="24"/>
      <c r="P731" s="24" t="s">
        <v>80</v>
      </c>
      <c r="Q731" s="26">
        <v>43374</v>
      </c>
      <c r="R731" s="26">
        <v>43374</v>
      </c>
      <c r="S731" s="26" t="s">
        <v>90</v>
      </c>
      <c r="T731" s="28" t="s">
        <v>138</v>
      </c>
      <c r="U731" s="28" t="s">
        <v>138</v>
      </c>
      <c r="V731" s="26">
        <v>44105</v>
      </c>
      <c r="W731" s="28" t="s">
        <v>430</v>
      </c>
      <c r="X731" s="28" t="s">
        <v>140</v>
      </c>
      <c r="Y731" s="26" t="s">
        <v>78</v>
      </c>
      <c r="Z731" s="29">
        <v>6</v>
      </c>
      <c r="AA731" s="29">
        <v>2</v>
      </c>
      <c r="AB731" s="26">
        <v>44424</v>
      </c>
      <c r="AC731" s="30">
        <v>4900000</v>
      </c>
      <c r="AD731" s="30">
        <v>544444</v>
      </c>
      <c r="AE731" s="30">
        <v>0</v>
      </c>
      <c r="AF731" s="30">
        <v>754416.63888888899</v>
      </c>
      <c r="AG731" s="30">
        <f t="shared" si="221"/>
        <v>754416.63888888899</v>
      </c>
      <c r="AH731" s="30">
        <v>0</v>
      </c>
      <c r="AI731" s="30">
        <f t="shared" si="222"/>
        <v>6198860.638888889</v>
      </c>
      <c r="AJ731" s="30">
        <f t="shared" si="223"/>
        <v>3675000</v>
      </c>
      <c r="AK731" s="30">
        <f t="shared" si="224"/>
        <v>408333</v>
      </c>
      <c r="AL731" s="30">
        <f t="shared" si="225"/>
        <v>0</v>
      </c>
      <c r="AM731" s="30">
        <f t="shared" si="226"/>
        <v>754416.63888888899</v>
      </c>
      <c r="AN731" s="30">
        <f t="shared" si="227"/>
        <v>754416.63888888899</v>
      </c>
      <c r="AO731" s="30">
        <f t="shared" si="228"/>
        <v>0</v>
      </c>
      <c r="AP731" s="30">
        <f t="shared" si="229"/>
        <v>4837749.638888889</v>
      </c>
      <c r="AQ731" s="30">
        <f t="shared" si="230"/>
        <v>0</v>
      </c>
      <c r="AR731" s="26" t="s">
        <v>79</v>
      </c>
      <c r="AS731" s="26" t="s">
        <v>80</v>
      </c>
      <c r="AT731" s="26"/>
      <c r="AU731" s="26">
        <v>44652</v>
      </c>
      <c r="AV731" s="26" t="s">
        <v>141</v>
      </c>
      <c r="AW731" s="26" t="s">
        <v>80</v>
      </c>
      <c r="AX731" s="26" t="s">
        <v>82</v>
      </c>
      <c r="AY731" s="26" t="s">
        <v>82</v>
      </c>
      <c r="AZ731" s="26" t="s">
        <v>80</v>
      </c>
      <c r="BA731" s="26" t="s">
        <v>84</v>
      </c>
      <c r="BB731" s="26" t="s">
        <v>85</v>
      </c>
      <c r="BC731" s="26" t="str">
        <f t="shared" si="231"/>
        <v>C</v>
      </c>
      <c r="BD731" s="26" t="str">
        <f t="shared" ca="1" si="232"/>
        <v>42 Th,8 Bln,13 Hr</v>
      </c>
      <c r="BE731" s="29">
        <f t="shared" ca="1" si="233"/>
        <v>42</v>
      </c>
      <c r="BF731" s="29">
        <f t="shared" ca="1" si="234"/>
        <v>8</v>
      </c>
      <c r="BG731" s="29">
        <f t="shared" ca="1" si="235"/>
        <v>13</v>
      </c>
      <c r="BH731" s="26" t="str">
        <f t="shared" ca="1" si="236"/>
        <v>4 Th,1 Bln,23 Hr</v>
      </c>
      <c r="BI731" s="24">
        <f t="shared" ca="1" si="237"/>
        <v>4</v>
      </c>
      <c r="BJ731" s="24">
        <f t="shared" ca="1" si="238"/>
        <v>1</v>
      </c>
      <c r="BK731" s="26" t="str">
        <f t="shared" ca="1" si="239"/>
        <v>4 Th,1 Bln,23 Hr</v>
      </c>
      <c r="BL731" s="4" t="str">
        <f>VLOOKUP(C731,[1]dbase!$C$3:$AW$827,38,FALSE)</f>
        <v>-</v>
      </c>
    </row>
    <row r="732" spans="1:64" x14ac:dyDescent="0.25">
      <c r="A732" s="24">
        <f t="shared" si="220"/>
        <v>729</v>
      </c>
      <c r="B732" s="31" t="s">
        <v>2972</v>
      </c>
      <c r="C732" s="24">
        <v>705083</v>
      </c>
      <c r="D732" s="24" t="s">
        <v>87</v>
      </c>
      <c r="E732" s="26">
        <v>25707</v>
      </c>
      <c r="F732" s="24" t="s">
        <v>65</v>
      </c>
      <c r="G732" s="24" t="s">
        <v>66</v>
      </c>
      <c r="H732" s="24" t="s">
        <v>133</v>
      </c>
      <c r="I732" s="24" t="s">
        <v>2973</v>
      </c>
      <c r="J732" s="27"/>
      <c r="K732" s="24"/>
      <c r="L732" s="24"/>
      <c r="M732" s="24" t="s">
        <v>109</v>
      </c>
      <c r="N732" s="24" t="s">
        <v>120</v>
      </c>
      <c r="O732" s="24"/>
      <c r="P732" s="24">
        <v>1989</v>
      </c>
      <c r="Q732" s="26">
        <v>32678</v>
      </c>
      <c r="R732" s="26">
        <v>33848</v>
      </c>
      <c r="S732" s="26" t="s">
        <v>90</v>
      </c>
      <c r="T732" s="28" t="s">
        <v>2974</v>
      </c>
      <c r="U732" s="28" t="s">
        <v>2974</v>
      </c>
      <c r="V732" s="26">
        <v>44667</v>
      </c>
      <c r="W732" s="28" t="s">
        <v>242</v>
      </c>
      <c r="X732" s="28" t="s">
        <v>93</v>
      </c>
      <c r="Y732" s="26" t="s">
        <v>78</v>
      </c>
      <c r="Z732" s="29">
        <v>4</v>
      </c>
      <c r="AA732" s="29">
        <v>3</v>
      </c>
      <c r="AB732" s="26">
        <v>44424</v>
      </c>
      <c r="AC732" s="30">
        <v>5900000</v>
      </c>
      <c r="AD732" s="30">
        <v>655556</v>
      </c>
      <c r="AE732" s="30">
        <v>200969.44444444403</v>
      </c>
      <c r="AF732" s="30">
        <v>-339993</v>
      </c>
      <c r="AG732" s="30">
        <f t="shared" si="221"/>
        <v>-139023.55555555597</v>
      </c>
      <c r="AH732" s="30">
        <v>2079770</v>
      </c>
      <c r="AI732" s="30">
        <f t="shared" si="222"/>
        <v>8496302.444444444</v>
      </c>
      <c r="AJ732" s="30">
        <f t="shared" si="223"/>
        <v>4425000</v>
      </c>
      <c r="AK732" s="30">
        <f t="shared" si="224"/>
        <v>491667</v>
      </c>
      <c r="AL732" s="30">
        <f t="shared" si="225"/>
        <v>200969.44444444403</v>
      </c>
      <c r="AM732" s="30">
        <f t="shared" si="226"/>
        <v>-339993</v>
      </c>
      <c r="AN732" s="30">
        <f t="shared" si="227"/>
        <v>-139023.55555555597</v>
      </c>
      <c r="AO732" s="30">
        <f t="shared" si="228"/>
        <v>1039885</v>
      </c>
      <c r="AP732" s="30">
        <f t="shared" si="229"/>
        <v>5817528.444444444</v>
      </c>
      <c r="AQ732" s="30">
        <f t="shared" si="230"/>
        <v>0</v>
      </c>
      <c r="AR732" s="26" t="s">
        <v>79</v>
      </c>
      <c r="AS732" s="26" t="s">
        <v>80</v>
      </c>
      <c r="AT732" s="26"/>
      <c r="AU732" s="26" t="s">
        <v>80</v>
      </c>
      <c r="AV732" s="26" t="s">
        <v>94</v>
      </c>
      <c r="AW732" s="26" t="s">
        <v>210</v>
      </c>
      <c r="AX732" s="26" t="s">
        <v>83</v>
      </c>
      <c r="AY732" s="26" t="s">
        <v>83</v>
      </c>
      <c r="AZ732" s="26" t="s">
        <v>80</v>
      </c>
      <c r="BA732" s="26" t="s">
        <v>84</v>
      </c>
      <c r="BB732" s="26" t="s">
        <v>85</v>
      </c>
      <c r="BC732" s="26" t="str">
        <f t="shared" si="231"/>
        <v>C</v>
      </c>
      <c r="BD732" s="26" t="str">
        <f t="shared" ca="1" si="232"/>
        <v>52 Th,6 Bln,5 Hr</v>
      </c>
      <c r="BE732" s="29">
        <f t="shared" ca="1" si="233"/>
        <v>52</v>
      </c>
      <c r="BF732" s="29">
        <f t="shared" ca="1" si="234"/>
        <v>6</v>
      </c>
      <c r="BG732" s="29">
        <f t="shared" ca="1" si="235"/>
        <v>5</v>
      </c>
      <c r="BH732" s="26" t="str">
        <f t="shared" ca="1" si="236"/>
        <v>33 Th,5 Bln,5 Hr</v>
      </c>
      <c r="BI732" s="24">
        <f t="shared" ca="1" si="237"/>
        <v>33</v>
      </c>
      <c r="BJ732" s="24">
        <f t="shared" ca="1" si="238"/>
        <v>5</v>
      </c>
      <c r="BK732" s="26" t="str">
        <f t="shared" ca="1" si="239"/>
        <v>30 Th,2 Bln,23 Hr</v>
      </c>
      <c r="BL732" s="4" t="str">
        <f>VLOOKUP(C732,[1]dbase!$C$3:$AW$827,38,FALSE)</f>
        <v>-</v>
      </c>
    </row>
    <row r="733" spans="1:64" x14ac:dyDescent="0.25">
      <c r="A733" s="24">
        <f t="shared" si="220"/>
        <v>730</v>
      </c>
      <c r="B733" s="31" t="s">
        <v>2975</v>
      </c>
      <c r="C733" s="24">
        <v>695955</v>
      </c>
      <c r="D733" s="24" t="s">
        <v>174</v>
      </c>
      <c r="E733" s="26">
        <v>25307</v>
      </c>
      <c r="F733" s="24" t="s">
        <v>65</v>
      </c>
      <c r="G733" s="24" t="s">
        <v>66</v>
      </c>
      <c r="H733" s="24" t="s">
        <v>133</v>
      </c>
      <c r="I733" s="24" t="s">
        <v>2976</v>
      </c>
      <c r="J733" s="27" t="s">
        <v>2977</v>
      </c>
      <c r="K733" s="24"/>
      <c r="L733" s="24"/>
      <c r="M733" s="24" t="s">
        <v>99</v>
      </c>
      <c r="N733" s="24" t="s">
        <v>276</v>
      </c>
      <c r="O733" s="24"/>
      <c r="P733" s="24" t="s">
        <v>80</v>
      </c>
      <c r="Q733" s="26">
        <v>43374</v>
      </c>
      <c r="R733" s="26">
        <v>43374</v>
      </c>
      <c r="S733" s="26" t="s">
        <v>90</v>
      </c>
      <c r="T733" s="28" t="s">
        <v>456</v>
      </c>
      <c r="U733" s="28" t="s">
        <v>456</v>
      </c>
      <c r="V733" s="26">
        <v>44105</v>
      </c>
      <c r="W733" s="28" t="s">
        <v>139</v>
      </c>
      <c r="X733" s="28" t="s">
        <v>140</v>
      </c>
      <c r="Y733" s="26" t="s">
        <v>78</v>
      </c>
      <c r="Z733" s="29">
        <v>6</v>
      </c>
      <c r="AA733" s="29">
        <v>1</v>
      </c>
      <c r="AB733" s="26">
        <v>44424</v>
      </c>
      <c r="AC733" s="30">
        <v>4500000</v>
      </c>
      <c r="AD733" s="30">
        <v>500000</v>
      </c>
      <c r="AE733" s="30">
        <v>0</v>
      </c>
      <c r="AF733" s="30">
        <v>-31100</v>
      </c>
      <c r="AG733" s="30">
        <f t="shared" si="221"/>
        <v>-31100</v>
      </c>
      <c r="AH733" s="30">
        <v>0</v>
      </c>
      <c r="AI733" s="30">
        <f t="shared" si="222"/>
        <v>4968900</v>
      </c>
      <c r="AJ733" s="30">
        <f t="shared" si="223"/>
        <v>3375000</v>
      </c>
      <c r="AK733" s="30">
        <f t="shared" si="224"/>
        <v>375000</v>
      </c>
      <c r="AL733" s="30">
        <f t="shared" si="225"/>
        <v>0</v>
      </c>
      <c r="AM733" s="30">
        <f t="shared" si="226"/>
        <v>-31100</v>
      </c>
      <c r="AN733" s="30">
        <f t="shared" si="227"/>
        <v>-31100</v>
      </c>
      <c r="AO733" s="30">
        <f t="shared" si="228"/>
        <v>0</v>
      </c>
      <c r="AP733" s="30">
        <f t="shared" si="229"/>
        <v>3718900</v>
      </c>
      <c r="AQ733" s="30">
        <f t="shared" si="230"/>
        <v>653200</v>
      </c>
      <c r="AR733" s="26" t="s">
        <v>79</v>
      </c>
      <c r="AS733" s="26" t="s">
        <v>80</v>
      </c>
      <c r="AT733" s="26"/>
      <c r="AU733" s="26" t="s">
        <v>80</v>
      </c>
      <c r="AV733" s="26" t="s">
        <v>141</v>
      </c>
      <c r="AW733" s="26" t="s">
        <v>80</v>
      </c>
      <c r="AX733" s="26" t="s">
        <v>82</v>
      </c>
      <c r="AY733" s="26" t="s">
        <v>82</v>
      </c>
      <c r="AZ733" s="26" t="s">
        <v>80</v>
      </c>
      <c r="BA733" s="26" t="s">
        <v>84</v>
      </c>
      <c r="BB733" s="26" t="s">
        <v>106</v>
      </c>
      <c r="BC733" s="26" t="str">
        <f t="shared" si="231"/>
        <v>C</v>
      </c>
      <c r="BD733" s="26" t="str">
        <f t="shared" ca="1" si="232"/>
        <v>53 Th,7 Bln,10 Hr</v>
      </c>
      <c r="BE733" s="29">
        <f t="shared" ca="1" si="233"/>
        <v>53</v>
      </c>
      <c r="BF733" s="29">
        <f t="shared" ca="1" si="234"/>
        <v>7</v>
      </c>
      <c r="BG733" s="29">
        <f t="shared" ca="1" si="235"/>
        <v>10</v>
      </c>
      <c r="BH733" s="26" t="str">
        <f t="shared" ca="1" si="236"/>
        <v>4 Th,1 Bln,23 Hr</v>
      </c>
      <c r="BI733" s="24">
        <f t="shared" ca="1" si="237"/>
        <v>4</v>
      </c>
      <c r="BJ733" s="24">
        <f t="shared" ca="1" si="238"/>
        <v>1</v>
      </c>
      <c r="BK733" s="26" t="str">
        <f t="shared" ca="1" si="239"/>
        <v>4 Th,1 Bln,23 Hr</v>
      </c>
      <c r="BL733" s="4" t="str">
        <f>VLOOKUP(C733,[1]dbase!$C$3:$AW$827,38,FALSE)</f>
        <v>-</v>
      </c>
    </row>
    <row r="734" spans="1:64" x14ac:dyDescent="0.25">
      <c r="A734" s="24">
        <f t="shared" si="220"/>
        <v>731</v>
      </c>
      <c r="B734" s="31" t="s">
        <v>2978</v>
      </c>
      <c r="C734" s="24">
        <v>815931</v>
      </c>
      <c r="D734" s="24" t="s">
        <v>174</v>
      </c>
      <c r="E734" s="26">
        <v>29629</v>
      </c>
      <c r="F734" s="24" t="s">
        <v>65</v>
      </c>
      <c r="G734" s="24" t="s">
        <v>66</v>
      </c>
      <c r="H734" s="24" t="s">
        <v>88</v>
      </c>
      <c r="I734" s="24" t="s">
        <v>2979</v>
      </c>
      <c r="J734" s="27" t="s">
        <v>2980</v>
      </c>
      <c r="K734" s="24"/>
      <c r="L734" s="24"/>
      <c r="M734" s="24" t="s">
        <v>109</v>
      </c>
      <c r="N734" s="24" t="s">
        <v>301</v>
      </c>
      <c r="O734" s="24"/>
      <c r="P734" s="24" t="s">
        <v>80</v>
      </c>
      <c r="Q734" s="26">
        <v>43374</v>
      </c>
      <c r="R734" s="26">
        <v>43374</v>
      </c>
      <c r="S734" s="26" t="s">
        <v>90</v>
      </c>
      <c r="T734" s="28" t="s">
        <v>1826</v>
      </c>
      <c r="U734" s="28" t="s">
        <v>1826</v>
      </c>
      <c r="V734" s="26">
        <v>44105</v>
      </c>
      <c r="W734" s="28" t="s">
        <v>303</v>
      </c>
      <c r="X734" s="28" t="s">
        <v>140</v>
      </c>
      <c r="Y734" s="26" t="s">
        <v>78</v>
      </c>
      <c r="Z734" s="29">
        <v>6</v>
      </c>
      <c r="AA734" s="29">
        <v>1</v>
      </c>
      <c r="AB734" s="26">
        <v>44424</v>
      </c>
      <c r="AC734" s="30">
        <v>4500000</v>
      </c>
      <c r="AD734" s="30">
        <v>500000</v>
      </c>
      <c r="AE734" s="30">
        <v>0</v>
      </c>
      <c r="AF734" s="30">
        <v>592600</v>
      </c>
      <c r="AG734" s="30">
        <f t="shared" si="221"/>
        <v>592600</v>
      </c>
      <c r="AH734" s="30">
        <v>0</v>
      </c>
      <c r="AI734" s="30">
        <f t="shared" si="222"/>
        <v>5592600</v>
      </c>
      <c r="AJ734" s="30">
        <f t="shared" si="223"/>
        <v>3375000</v>
      </c>
      <c r="AK734" s="30">
        <f t="shared" si="224"/>
        <v>375000</v>
      </c>
      <c r="AL734" s="30">
        <f t="shared" si="225"/>
        <v>0</v>
      </c>
      <c r="AM734" s="30">
        <f t="shared" si="226"/>
        <v>592600</v>
      </c>
      <c r="AN734" s="30">
        <f t="shared" si="227"/>
        <v>592600</v>
      </c>
      <c r="AO734" s="30">
        <f t="shared" si="228"/>
        <v>0</v>
      </c>
      <c r="AP734" s="30">
        <f t="shared" si="229"/>
        <v>4342600</v>
      </c>
      <c r="AQ734" s="30">
        <f t="shared" si="230"/>
        <v>29500</v>
      </c>
      <c r="AR734" s="26" t="s">
        <v>79</v>
      </c>
      <c r="AS734" s="26" t="s">
        <v>80</v>
      </c>
      <c r="AT734" s="26"/>
      <c r="AU734" s="26" t="s">
        <v>80</v>
      </c>
      <c r="AV734" s="26" t="s">
        <v>141</v>
      </c>
      <c r="AW734" s="26" t="s">
        <v>80</v>
      </c>
      <c r="AX734" s="26" t="s">
        <v>82</v>
      </c>
      <c r="AY734" s="26" t="s">
        <v>82</v>
      </c>
      <c r="AZ734" s="26" t="s">
        <v>80</v>
      </c>
      <c r="BA734" s="26" t="s">
        <v>84</v>
      </c>
      <c r="BB734" s="26" t="s">
        <v>85</v>
      </c>
      <c r="BC734" s="26" t="str">
        <f t="shared" si="231"/>
        <v>C</v>
      </c>
      <c r="BD734" s="26" t="str">
        <f t="shared" ca="1" si="232"/>
        <v>41 Th,9 Bln,12 Hr</v>
      </c>
      <c r="BE734" s="29">
        <f t="shared" ca="1" si="233"/>
        <v>41</v>
      </c>
      <c r="BF734" s="29">
        <f t="shared" ca="1" si="234"/>
        <v>9</v>
      </c>
      <c r="BG734" s="29">
        <f t="shared" ca="1" si="235"/>
        <v>12</v>
      </c>
      <c r="BH734" s="26" t="str">
        <f t="shared" ca="1" si="236"/>
        <v>4 Th,1 Bln,23 Hr</v>
      </c>
      <c r="BI734" s="24">
        <f t="shared" ca="1" si="237"/>
        <v>4</v>
      </c>
      <c r="BJ734" s="24">
        <f t="shared" ca="1" si="238"/>
        <v>1</v>
      </c>
      <c r="BK734" s="26" t="str">
        <f t="shared" ca="1" si="239"/>
        <v>4 Th,1 Bln,23 Hr</v>
      </c>
      <c r="BL734" s="4" t="str">
        <f>VLOOKUP(C734,[1]dbase!$C$3:$AW$827,38,FALSE)</f>
        <v>-</v>
      </c>
    </row>
    <row r="735" spans="1:64" x14ac:dyDescent="0.25">
      <c r="A735" s="24">
        <f t="shared" si="220"/>
        <v>732</v>
      </c>
      <c r="B735" s="31" t="s">
        <v>2981</v>
      </c>
      <c r="C735" s="24">
        <v>715522</v>
      </c>
      <c r="D735" s="24" t="s">
        <v>87</v>
      </c>
      <c r="E735" s="26">
        <v>26156</v>
      </c>
      <c r="F735" s="24" t="s">
        <v>65</v>
      </c>
      <c r="G735" s="24" t="s">
        <v>66</v>
      </c>
      <c r="H735" s="24" t="s">
        <v>88</v>
      </c>
      <c r="I735" s="24" t="s">
        <v>2982</v>
      </c>
      <c r="J735" s="27"/>
      <c r="K735" s="24"/>
      <c r="L735" s="24"/>
      <c r="M735" s="24" t="s">
        <v>99</v>
      </c>
      <c r="N735" s="24" t="s">
        <v>100</v>
      </c>
      <c r="O735" s="24"/>
      <c r="P735" s="24">
        <v>1990</v>
      </c>
      <c r="Q735" s="26">
        <v>40238</v>
      </c>
      <c r="R735" s="26">
        <v>41229</v>
      </c>
      <c r="S735" s="26" t="s">
        <v>90</v>
      </c>
      <c r="T735" s="28" t="s">
        <v>2983</v>
      </c>
      <c r="U735" s="28" t="s">
        <v>2983</v>
      </c>
      <c r="V735" s="26">
        <v>44061</v>
      </c>
      <c r="W735" s="28" t="s">
        <v>1174</v>
      </c>
      <c r="X735" s="28" t="s">
        <v>93</v>
      </c>
      <c r="Y735" s="26" t="s">
        <v>78</v>
      </c>
      <c r="Z735" s="29">
        <v>5</v>
      </c>
      <c r="AA735" s="29">
        <v>3</v>
      </c>
      <c r="AB735" s="26">
        <v>44424</v>
      </c>
      <c r="AC735" s="30">
        <v>5900000</v>
      </c>
      <c r="AD735" s="30">
        <v>655556</v>
      </c>
      <c r="AE735" s="30">
        <v>-145605.55555555597</v>
      </c>
      <c r="AF735" s="30">
        <v>566950</v>
      </c>
      <c r="AG735" s="30">
        <f t="shared" si="221"/>
        <v>421344.44444444403</v>
      </c>
      <c r="AH735" s="30">
        <v>0</v>
      </c>
      <c r="AI735" s="30">
        <f t="shared" si="222"/>
        <v>6976900.444444444</v>
      </c>
      <c r="AJ735" s="30">
        <f t="shared" si="223"/>
        <v>4425000</v>
      </c>
      <c r="AK735" s="30">
        <f t="shared" si="224"/>
        <v>491667</v>
      </c>
      <c r="AL735" s="30">
        <f t="shared" si="225"/>
        <v>-145605.55555555597</v>
      </c>
      <c r="AM735" s="30">
        <f t="shared" si="226"/>
        <v>566950</v>
      </c>
      <c r="AN735" s="30">
        <f t="shared" si="227"/>
        <v>421344.44444444403</v>
      </c>
      <c r="AO735" s="30">
        <f t="shared" si="228"/>
        <v>0</v>
      </c>
      <c r="AP735" s="30">
        <f t="shared" si="229"/>
        <v>5338011.444444444</v>
      </c>
      <c r="AQ735" s="30">
        <f t="shared" si="230"/>
        <v>0</v>
      </c>
      <c r="AR735" s="26" t="s">
        <v>79</v>
      </c>
      <c r="AS735" s="26" t="s">
        <v>80</v>
      </c>
      <c r="AT735" s="26"/>
      <c r="AU735" s="26" t="s">
        <v>80</v>
      </c>
      <c r="AV735" s="26" t="s">
        <v>94</v>
      </c>
      <c r="AW735" s="26" t="s">
        <v>95</v>
      </c>
      <c r="AX735" s="26" t="s">
        <v>96</v>
      </c>
      <c r="AY735" s="26" t="s">
        <v>96</v>
      </c>
      <c r="AZ735" s="26" t="s">
        <v>80</v>
      </c>
      <c r="BA735" s="26" t="s">
        <v>84</v>
      </c>
      <c r="BB735" s="26" t="s">
        <v>106</v>
      </c>
      <c r="BC735" s="26" t="str">
        <f t="shared" si="231"/>
        <v>C</v>
      </c>
      <c r="BD735" s="26" t="str">
        <f t="shared" ca="1" si="232"/>
        <v>51 Th,3 Bln,13 Hr</v>
      </c>
      <c r="BE735" s="29">
        <f t="shared" ca="1" si="233"/>
        <v>51</v>
      </c>
      <c r="BF735" s="29">
        <f t="shared" ca="1" si="234"/>
        <v>3</v>
      </c>
      <c r="BG735" s="29">
        <f t="shared" ca="1" si="235"/>
        <v>13</v>
      </c>
      <c r="BH735" s="26" t="str">
        <f t="shared" ca="1" si="236"/>
        <v>12 Th,8 Bln,23 Hr</v>
      </c>
      <c r="BI735" s="24">
        <f t="shared" ca="1" si="237"/>
        <v>12</v>
      </c>
      <c r="BJ735" s="24">
        <f t="shared" ca="1" si="238"/>
        <v>8</v>
      </c>
      <c r="BK735" s="26" t="str">
        <f t="shared" ca="1" si="239"/>
        <v>10 Th,0 Bln,8 Hr</v>
      </c>
      <c r="BL735" s="4" t="str">
        <f>VLOOKUP(C735,[1]dbase!$C$3:$AW$827,38,FALSE)</f>
        <v>-</v>
      </c>
    </row>
    <row r="736" spans="1:64" x14ac:dyDescent="0.25">
      <c r="A736" s="24">
        <f t="shared" si="220"/>
        <v>733</v>
      </c>
      <c r="B736" s="31" t="s">
        <v>2984</v>
      </c>
      <c r="C736" s="24">
        <v>905889</v>
      </c>
      <c r="D736" s="24" t="s">
        <v>527</v>
      </c>
      <c r="E736" s="26">
        <v>33204</v>
      </c>
      <c r="F736" s="24" t="s">
        <v>65</v>
      </c>
      <c r="G736" s="24" t="s">
        <v>66</v>
      </c>
      <c r="H736" s="24" t="s">
        <v>67</v>
      </c>
      <c r="I736" s="24" t="s">
        <v>2985</v>
      </c>
      <c r="J736" s="27"/>
      <c r="K736" s="24"/>
      <c r="L736" s="24"/>
      <c r="M736" s="24" t="s">
        <v>70</v>
      </c>
      <c r="N736" s="24" t="s">
        <v>71</v>
      </c>
      <c r="O736" s="24" t="s">
        <v>72</v>
      </c>
      <c r="P736" s="24">
        <v>2014</v>
      </c>
      <c r="Q736" s="26">
        <v>43696</v>
      </c>
      <c r="R736" s="26">
        <v>43906</v>
      </c>
      <c r="S736" s="26" t="s">
        <v>90</v>
      </c>
      <c r="T736" s="28" t="s">
        <v>875</v>
      </c>
      <c r="U736" s="28" t="s">
        <v>875</v>
      </c>
      <c r="V736" s="26">
        <v>44061</v>
      </c>
      <c r="W736" s="28" t="s">
        <v>249</v>
      </c>
      <c r="X736" s="28" t="s">
        <v>123</v>
      </c>
      <c r="Y736" s="26" t="s">
        <v>78</v>
      </c>
      <c r="Z736" s="29">
        <v>5</v>
      </c>
      <c r="AA736" s="29">
        <v>4</v>
      </c>
      <c r="AB736" s="26">
        <v>44424</v>
      </c>
      <c r="AC736" s="30">
        <v>6900000</v>
      </c>
      <c r="AD736" s="30">
        <v>766667</v>
      </c>
      <c r="AE736" s="30">
        <v>-103816.66666666698</v>
      </c>
      <c r="AF736" s="30">
        <v>326600</v>
      </c>
      <c r="AG736" s="30">
        <f t="shared" si="221"/>
        <v>222783.33333333302</v>
      </c>
      <c r="AH736" s="30">
        <v>0</v>
      </c>
      <c r="AI736" s="30">
        <f t="shared" si="222"/>
        <v>7889450.333333333</v>
      </c>
      <c r="AJ736" s="30">
        <f t="shared" si="223"/>
        <v>5175000</v>
      </c>
      <c r="AK736" s="30">
        <f t="shared" si="224"/>
        <v>575000.25</v>
      </c>
      <c r="AL736" s="30">
        <f t="shared" si="225"/>
        <v>-103816.66666666698</v>
      </c>
      <c r="AM736" s="30">
        <f t="shared" si="226"/>
        <v>326600</v>
      </c>
      <c r="AN736" s="30">
        <f t="shared" si="227"/>
        <v>222783.33333333302</v>
      </c>
      <c r="AO736" s="30">
        <f t="shared" si="228"/>
        <v>0</v>
      </c>
      <c r="AP736" s="30">
        <f t="shared" si="229"/>
        <v>5972783.583333333</v>
      </c>
      <c r="AQ736" s="30">
        <f t="shared" si="230"/>
        <v>0</v>
      </c>
      <c r="AR736" s="26" t="s">
        <v>79</v>
      </c>
      <c r="AS736" s="26" t="s">
        <v>80</v>
      </c>
      <c r="AT736" s="26"/>
      <c r="AU736" s="26" t="s">
        <v>80</v>
      </c>
      <c r="AV736" s="26" t="s">
        <v>124</v>
      </c>
      <c r="AW736" s="26" t="s">
        <v>80</v>
      </c>
      <c r="AX736" s="26" t="s">
        <v>83</v>
      </c>
      <c r="AY736" s="26" t="s">
        <v>82</v>
      </c>
      <c r="AZ736" s="26" t="s">
        <v>197</v>
      </c>
      <c r="BA736" s="26" t="s">
        <v>84</v>
      </c>
      <c r="BB736" s="26" t="s">
        <v>85</v>
      </c>
      <c r="BC736" s="26" t="str">
        <f t="shared" si="231"/>
        <v>F</v>
      </c>
      <c r="BD736" s="26" t="str">
        <f t="shared" ca="1" si="232"/>
        <v>31 Th,11 Bln,28 Hr</v>
      </c>
      <c r="BE736" s="29">
        <f t="shared" ca="1" si="233"/>
        <v>31</v>
      </c>
      <c r="BF736" s="29">
        <f t="shared" ca="1" si="234"/>
        <v>11</v>
      </c>
      <c r="BG736" s="29">
        <f t="shared" ca="1" si="235"/>
        <v>28</v>
      </c>
      <c r="BH736" s="26" t="str">
        <f t="shared" ca="1" si="236"/>
        <v>3 Th,3 Bln,5 Hr</v>
      </c>
      <c r="BI736" s="24">
        <f t="shared" ca="1" si="237"/>
        <v>3</v>
      </c>
      <c r="BJ736" s="24">
        <f t="shared" ca="1" si="238"/>
        <v>3</v>
      </c>
      <c r="BK736" s="26" t="str">
        <f t="shared" ca="1" si="239"/>
        <v>2 Th,8 Bln,8 Hr</v>
      </c>
      <c r="BL736" s="4" t="str">
        <f>VLOOKUP(C736,[1]dbase!$C$3:$AW$827,38,FALSE)</f>
        <v>-</v>
      </c>
    </row>
    <row r="737" spans="1:64" x14ac:dyDescent="0.25">
      <c r="A737" s="24">
        <f t="shared" si="220"/>
        <v>734</v>
      </c>
      <c r="B737" s="31" t="s">
        <v>2986</v>
      </c>
      <c r="C737" s="24">
        <v>746038</v>
      </c>
      <c r="D737" s="24" t="s">
        <v>357</v>
      </c>
      <c r="E737" s="26">
        <v>27167</v>
      </c>
      <c r="F737" s="24" t="s">
        <v>65</v>
      </c>
      <c r="G737" s="24" t="s">
        <v>66</v>
      </c>
      <c r="H737" s="24" t="s">
        <v>133</v>
      </c>
      <c r="I737" s="24" t="s">
        <v>2987</v>
      </c>
      <c r="J737" s="27" t="s">
        <v>2988</v>
      </c>
      <c r="K737" s="24"/>
      <c r="L737" s="24"/>
      <c r="M737" s="24" t="s">
        <v>109</v>
      </c>
      <c r="N737" s="24" t="s">
        <v>80</v>
      </c>
      <c r="O737" s="24"/>
      <c r="P737" s="24" t="s">
        <v>80</v>
      </c>
      <c r="Q737" s="26">
        <v>43374</v>
      </c>
      <c r="R737" s="26">
        <v>43374</v>
      </c>
      <c r="S737" s="26" t="s">
        <v>90</v>
      </c>
      <c r="T737" s="28" t="s">
        <v>470</v>
      </c>
      <c r="U737" s="28" t="s">
        <v>470</v>
      </c>
      <c r="V737" s="26">
        <v>44105</v>
      </c>
      <c r="W737" s="28" t="s">
        <v>139</v>
      </c>
      <c r="X737" s="28" t="s">
        <v>140</v>
      </c>
      <c r="Y737" s="26" t="s">
        <v>78</v>
      </c>
      <c r="Z737" s="29">
        <v>6</v>
      </c>
      <c r="AA737" s="29">
        <v>2</v>
      </c>
      <c r="AB737" s="26">
        <v>44424</v>
      </c>
      <c r="AC737" s="30">
        <v>4900000</v>
      </c>
      <c r="AD737" s="30">
        <v>544444</v>
      </c>
      <c r="AE737" s="30">
        <v>0</v>
      </c>
      <c r="AF737" s="30">
        <v>1538448.805555556</v>
      </c>
      <c r="AG737" s="30">
        <f t="shared" si="221"/>
        <v>1538448.805555556</v>
      </c>
      <c r="AH737" s="30">
        <v>0</v>
      </c>
      <c r="AI737" s="30">
        <f t="shared" si="222"/>
        <v>6982892.805555556</v>
      </c>
      <c r="AJ737" s="30">
        <f t="shared" si="223"/>
        <v>3675000</v>
      </c>
      <c r="AK737" s="30">
        <f t="shared" si="224"/>
        <v>408333</v>
      </c>
      <c r="AL737" s="30">
        <f t="shared" si="225"/>
        <v>0</v>
      </c>
      <c r="AM737" s="30">
        <f t="shared" si="226"/>
        <v>1538448.805555556</v>
      </c>
      <c r="AN737" s="30">
        <f t="shared" si="227"/>
        <v>1538448.805555556</v>
      </c>
      <c r="AO737" s="30">
        <f t="shared" si="228"/>
        <v>0</v>
      </c>
      <c r="AP737" s="30">
        <f t="shared" si="229"/>
        <v>5621781.805555556</v>
      </c>
      <c r="AQ737" s="30">
        <f t="shared" si="230"/>
        <v>0</v>
      </c>
      <c r="AR737" s="26" t="s">
        <v>79</v>
      </c>
      <c r="AS737" s="26" t="s">
        <v>80</v>
      </c>
      <c r="AT737" s="26"/>
      <c r="AU737" s="26" t="s">
        <v>80</v>
      </c>
      <c r="AV737" s="26" t="s">
        <v>141</v>
      </c>
      <c r="AW737" s="26" t="s">
        <v>80</v>
      </c>
      <c r="AX737" s="26" t="s">
        <v>82</v>
      </c>
      <c r="AY737" s="26" t="s">
        <v>82</v>
      </c>
      <c r="AZ737" s="26" t="s">
        <v>80</v>
      </c>
      <c r="BA737" s="26" t="s">
        <v>84</v>
      </c>
      <c r="BB737" s="26" t="s">
        <v>85</v>
      </c>
      <c r="BC737" s="26" t="str">
        <f t="shared" si="231"/>
        <v>C</v>
      </c>
      <c r="BD737" s="26" t="str">
        <f t="shared" ca="1" si="232"/>
        <v>48 Th,6 Bln,6 Hr</v>
      </c>
      <c r="BE737" s="29">
        <f t="shared" ca="1" si="233"/>
        <v>48</v>
      </c>
      <c r="BF737" s="29">
        <f t="shared" ca="1" si="234"/>
        <v>6</v>
      </c>
      <c r="BG737" s="29">
        <f t="shared" ca="1" si="235"/>
        <v>6</v>
      </c>
      <c r="BH737" s="26" t="str">
        <f t="shared" ca="1" si="236"/>
        <v>4 Th,1 Bln,23 Hr</v>
      </c>
      <c r="BI737" s="24">
        <f t="shared" ca="1" si="237"/>
        <v>4</v>
      </c>
      <c r="BJ737" s="24">
        <f t="shared" ca="1" si="238"/>
        <v>1</v>
      </c>
      <c r="BK737" s="26" t="str">
        <f t="shared" ca="1" si="239"/>
        <v>4 Th,1 Bln,23 Hr</v>
      </c>
      <c r="BL737" s="4" t="str">
        <f>VLOOKUP(C737,[1]dbase!$C$3:$AW$827,38,FALSE)</f>
        <v>-</v>
      </c>
    </row>
    <row r="738" spans="1:64" x14ac:dyDescent="0.25">
      <c r="A738" s="24">
        <f t="shared" si="220"/>
        <v>735</v>
      </c>
      <c r="B738" s="31" t="s">
        <v>2989</v>
      </c>
      <c r="C738" s="24">
        <v>816123</v>
      </c>
      <c r="D738" s="24" t="s">
        <v>995</v>
      </c>
      <c r="E738" s="26">
        <v>29755</v>
      </c>
      <c r="F738" s="24" t="s">
        <v>65</v>
      </c>
      <c r="G738" s="24" t="s">
        <v>66</v>
      </c>
      <c r="H738" s="24" t="s">
        <v>88</v>
      </c>
      <c r="I738" s="24" t="s">
        <v>2990</v>
      </c>
      <c r="J738" s="27" t="s">
        <v>2991</v>
      </c>
      <c r="K738" s="24"/>
      <c r="L738" s="24"/>
      <c r="M738" s="24" t="s">
        <v>109</v>
      </c>
      <c r="N738" s="24" t="s">
        <v>254</v>
      </c>
      <c r="O738" s="24"/>
      <c r="P738" s="24" t="s">
        <v>80</v>
      </c>
      <c r="Q738" s="26">
        <v>43374</v>
      </c>
      <c r="R738" s="26">
        <v>43374</v>
      </c>
      <c r="S738" s="26" t="s">
        <v>90</v>
      </c>
      <c r="T738" s="28" t="s">
        <v>138</v>
      </c>
      <c r="U738" s="28" t="s">
        <v>138</v>
      </c>
      <c r="V738" s="26">
        <v>44105</v>
      </c>
      <c r="W738" s="28" t="s">
        <v>430</v>
      </c>
      <c r="X738" s="28" t="s">
        <v>140</v>
      </c>
      <c r="Y738" s="26" t="s">
        <v>78</v>
      </c>
      <c r="Z738" s="29">
        <v>6</v>
      </c>
      <c r="AA738" s="29">
        <v>1</v>
      </c>
      <c r="AB738" s="26">
        <v>44424</v>
      </c>
      <c r="AC738" s="30">
        <v>4500000</v>
      </c>
      <c r="AD738" s="30">
        <v>500000</v>
      </c>
      <c r="AE738" s="30">
        <v>0</v>
      </c>
      <c r="AF738" s="30">
        <v>253100</v>
      </c>
      <c r="AG738" s="30">
        <f t="shared" si="221"/>
        <v>253100</v>
      </c>
      <c r="AH738" s="30">
        <v>0</v>
      </c>
      <c r="AI738" s="30">
        <f t="shared" si="222"/>
        <v>5253100</v>
      </c>
      <c r="AJ738" s="30">
        <f t="shared" si="223"/>
        <v>3375000</v>
      </c>
      <c r="AK738" s="30">
        <f t="shared" si="224"/>
        <v>375000</v>
      </c>
      <c r="AL738" s="30">
        <f t="shared" si="225"/>
        <v>0</v>
      </c>
      <c r="AM738" s="30">
        <f t="shared" si="226"/>
        <v>253100</v>
      </c>
      <c r="AN738" s="30">
        <f t="shared" si="227"/>
        <v>253100</v>
      </c>
      <c r="AO738" s="30">
        <f t="shared" si="228"/>
        <v>0</v>
      </c>
      <c r="AP738" s="30">
        <f t="shared" si="229"/>
        <v>4003100</v>
      </c>
      <c r="AQ738" s="30">
        <f t="shared" si="230"/>
        <v>369000</v>
      </c>
      <c r="AR738" s="26" t="s">
        <v>79</v>
      </c>
      <c r="AS738" s="26" t="s">
        <v>80</v>
      </c>
      <c r="AT738" s="26"/>
      <c r="AU738" s="26" t="s">
        <v>80</v>
      </c>
      <c r="AV738" s="26" t="s">
        <v>141</v>
      </c>
      <c r="AW738" s="26" t="s">
        <v>80</v>
      </c>
      <c r="AX738" s="26" t="s">
        <v>82</v>
      </c>
      <c r="AY738" s="26" t="s">
        <v>82</v>
      </c>
      <c r="AZ738" s="26" t="s">
        <v>80</v>
      </c>
      <c r="BA738" s="26" t="s">
        <v>84</v>
      </c>
      <c r="BB738" s="26" t="s">
        <v>85</v>
      </c>
      <c r="BC738" s="26" t="str">
        <f t="shared" si="231"/>
        <v>C</v>
      </c>
      <c r="BD738" s="26" t="str">
        <f t="shared" ca="1" si="232"/>
        <v>41 Th,5 Bln,6 Hr</v>
      </c>
      <c r="BE738" s="29">
        <f t="shared" ca="1" si="233"/>
        <v>41</v>
      </c>
      <c r="BF738" s="29">
        <f t="shared" ca="1" si="234"/>
        <v>5</v>
      </c>
      <c r="BG738" s="29">
        <f t="shared" ca="1" si="235"/>
        <v>6</v>
      </c>
      <c r="BH738" s="26" t="str">
        <f t="shared" ca="1" si="236"/>
        <v>4 Th,1 Bln,23 Hr</v>
      </c>
      <c r="BI738" s="24">
        <f t="shared" ca="1" si="237"/>
        <v>4</v>
      </c>
      <c r="BJ738" s="24">
        <f t="shared" ca="1" si="238"/>
        <v>1</v>
      </c>
      <c r="BK738" s="26" t="str">
        <f t="shared" ca="1" si="239"/>
        <v>4 Th,1 Bln,23 Hr</v>
      </c>
      <c r="BL738" s="4" t="str">
        <f>VLOOKUP(C738,[1]dbase!$C$3:$AW$827,38,FALSE)</f>
        <v>-</v>
      </c>
    </row>
    <row r="739" spans="1:64" x14ac:dyDescent="0.25">
      <c r="A739" s="24">
        <f t="shared" si="220"/>
        <v>736</v>
      </c>
      <c r="B739" s="33" t="s">
        <v>2992</v>
      </c>
      <c r="C739" s="24">
        <v>715374</v>
      </c>
      <c r="D739" s="24" t="s">
        <v>597</v>
      </c>
      <c r="E739" s="26">
        <v>26067</v>
      </c>
      <c r="F739" s="24" t="s">
        <v>65</v>
      </c>
      <c r="G739" s="24" t="s">
        <v>66</v>
      </c>
      <c r="H739" s="24" t="s">
        <v>88</v>
      </c>
      <c r="I739" s="24" t="s">
        <v>2993</v>
      </c>
      <c r="J739" s="27"/>
      <c r="K739" s="24"/>
      <c r="L739" s="24" t="s">
        <v>2994</v>
      </c>
      <c r="M739" s="24" t="s">
        <v>70</v>
      </c>
      <c r="N739" s="24" t="s">
        <v>71</v>
      </c>
      <c r="O739" s="24"/>
      <c r="P739" s="24">
        <v>2005</v>
      </c>
      <c r="Q739" s="26">
        <v>34827</v>
      </c>
      <c r="R739" s="26">
        <v>34827</v>
      </c>
      <c r="S739" s="26" t="s">
        <v>90</v>
      </c>
      <c r="T739" s="28" t="s">
        <v>2995</v>
      </c>
      <c r="U739" s="28" t="s">
        <v>2995</v>
      </c>
      <c r="V739" s="26">
        <v>44760</v>
      </c>
      <c r="W739" s="28" t="s">
        <v>317</v>
      </c>
      <c r="X739" s="28" t="s">
        <v>113</v>
      </c>
      <c r="Y739" s="26" t="s">
        <v>78</v>
      </c>
      <c r="Z739" s="29">
        <v>5</v>
      </c>
      <c r="AA739" s="29">
        <v>6</v>
      </c>
      <c r="AB739" s="26">
        <v>44424</v>
      </c>
      <c r="AC739" s="30">
        <v>8900000</v>
      </c>
      <c r="AD739" s="30">
        <v>988889</v>
      </c>
      <c r="AE739" s="30">
        <v>1045911.1111111119</v>
      </c>
      <c r="AF739" s="30">
        <v>653200</v>
      </c>
      <c r="AG739" s="30">
        <f t="shared" si="221"/>
        <v>1699111.1111111119</v>
      </c>
      <c r="AH739" s="30">
        <v>0</v>
      </c>
      <c r="AI739" s="30">
        <f t="shared" si="222"/>
        <v>11588000.111111112</v>
      </c>
      <c r="AJ739" s="30">
        <f t="shared" si="223"/>
        <v>6675000</v>
      </c>
      <c r="AK739" s="30">
        <f t="shared" si="224"/>
        <v>741666.75</v>
      </c>
      <c r="AL739" s="30">
        <f t="shared" si="225"/>
        <v>1045911.1111111119</v>
      </c>
      <c r="AM739" s="30">
        <f t="shared" si="226"/>
        <v>653200</v>
      </c>
      <c r="AN739" s="30">
        <f t="shared" si="227"/>
        <v>1699111.1111111119</v>
      </c>
      <c r="AO739" s="30">
        <f t="shared" si="228"/>
        <v>0</v>
      </c>
      <c r="AP739" s="30">
        <f t="shared" si="229"/>
        <v>9115777.8611111119</v>
      </c>
      <c r="AQ739" s="30">
        <f t="shared" si="230"/>
        <v>0</v>
      </c>
      <c r="AR739" s="26" t="s">
        <v>79</v>
      </c>
      <c r="AS739" s="26" t="s">
        <v>80</v>
      </c>
      <c r="AT739" s="26"/>
      <c r="AU739" s="26" t="s">
        <v>80</v>
      </c>
      <c r="AV739" s="26" t="s">
        <v>116</v>
      </c>
      <c r="AW739" s="26" t="s">
        <v>95</v>
      </c>
      <c r="AX739" s="26" t="s">
        <v>96</v>
      </c>
      <c r="AY739" s="26" t="s">
        <v>96</v>
      </c>
      <c r="AZ739" s="26" t="s">
        <v>80</v>
      </c>
      <c r="BA739" s="26" t="s">
        <v>84</v>
      </c>
      <c r="BB739" s="26" t="s">
        <v>85</v>
      </c>
      <c r="BC739" s="26" t="str">
        <f t="shared" si="231"/>
        <v>F</v>
      </c>
      <c r="BD739" s="26" t="str">
        <f t="shared" ca="1" si="232"/>
        <v>51 Th,6 Bln,10 Hr</v>
      </c>
      <c r="BE739" s="29">
        <f t="shared" ca="1" si="233"/>
        <v>51</v>
      </c>
      <c r="BF739" s="29">
        <f t="shared" ca="1" si="234"/>
        <v>6</v>
      </c>
      <c r="BG739" s="29">
        <f t="shared" ca="1" si="235"/>
        <v>10</v>
      </c>
      <c r="BH739" s="26" t="str">
        <f t="shared" ca="1" si="236"/>
        <v>27 Th,6 Bln,16 Hr</v>
      </c>
      <c r="BI739" s="24">
        <f t="shared" ca="1" si="237"/>
        <v>27</v>
      </c>
      <c r="BJ739" s="24">
        <f t="shared" ca="1" si="238"/>
        <v>6</v>
      </c>
      <c r="BK739" s="26" t="str">
        <f t="shared" ca="1" si="239"/>
        <v>27 Th,6 Bln,16 Hr</v>
      </c>
      <c r="BL739" s="4" t="str">
        <f>VLOOKUP(C739,[1]dbase!$C$3:$AW$827,38,FALSE)</f>
        <v>-</v>
      </c>
    </row>
    <row r="740" spans="1:64" x14ac:dyDescent="0.25">
      <c r="A740" s="24">
        <f t="shared" si="220"/>
        <v>737</v>
      </c>
      <c r="B740" s="31" t="s">
        <v>2996</v>
      </c>
      <c r="C740" s="24">
        <v>745994</v>
      </c>
      <c r="D740" s="24" t="s">
        <v>160</v>
      </c>
      <c r="E740" s="26">
        <v>27204</v>
      </c>
      <c r="F740" s="24" t="s">
        <v>65</v>
      </c>
      <c r="G740" s="24" t="s">
        <v>66</v>
      </c>
      <c r="H740" s="24" t="s">
        <v>88</v>
      </c>
      <c r="I740" s="24" t="s">
        <v>2997</v>
      </c>
      <c r="J740" s="27"/>
      <c r="K740" s="24"/>
      <c r="L740" s="24"/>
      <c r="M740" s="24" t="s">
        <v>109</v>
      </c>
      <c r="N740" s="24" t="s">
        <v>2998</v>
      </c>
      <c r="O740" s="24"/>
      <c r="P740" s="24" t="s">
        <v>80</v>
      </c>
      <c r="Q740" s="26">
        <v>43374</v>
      </c>
      <c r="R740" s="26">
        <v>43374</v>
      </c>
      <c r="S740" s="26" t="s">
        <v>90</v>
      </c>
      <c r="T740" s="28" t="s">
        <v>289</v>
      </c>
      <c r="U740" s="28" t="s">
        <v>289</v>
      </c>
      <c r="V740" s="26">
        <v>44105</v>
      </c>
      <c r="W740" s="28" t="s">
        <v>139</v>
      </c>
      <c r="X740" s="28" t="s">
        <v>140</v>
      </c>
      <c r="Y740" s="26" t="s">
        <v>78</v>
      </c>
      <c r="Z740" s="29">
        <v>6</v>
      </c>
      <c r="AA740" s="29">
        <v>1</v>
      </c>
      <c r="AB740" s="26">
        <v>44424</v>
      </c>
      <c r="AC740" s="30">
        <v>4500000</v>
      </c>
      <c r="AD740" s="30">
        <v>500000</v>
      </c>
      <c r="AE740" s="30">
        <v>0</v>
      </c>
      <c r="AF740" s="30">
        <v>261200</v>
      </c>
      <c r="AG740" s="30">
        <f t="shared" si="221"/>
        <v>261200</v>
      </c>
      <c r="AH740" s="30">
        <v>0</v>
      </c>
      <c r="AI740" s="30">
        <f t="shared" si="222"/>
        <v>5261200</v>
      </c>
      <c r="AJ740" s="30">
        <f t="shared" si="223"/>
        <v>3375000</v>
      </c>
      <c r="AK740" s="30">
        <f t="shared" si="224"/>
        <v>375000</v>
      </c>
      <c r="AL740" s="30">
        <f t="shared" si="225"/>
        <v>0</v>
      </c>
      <c r="AM740" s="30">
        <f t="shared" si="226"/>
        <v>261200</v>
      </c>
      <c r="AN740" s="30">
        <f t="shared" si="227"/>
        <v>261200</v>
      </c>
      <c r="AO740" s="30">
        <f t="shared" si="228"/>
        <v>0</v>
      </c>
      <c r="AP740" s="30">
        <f t="shared" si="229"/>
        <v>4011200</v>
      </c>
      <c r="AQ740" s="30">
        <f t="shared" si="230"/>
        <v>360900</v>
      </c>
      <c r="AR740" s="26" t="s">
        <v>79</v>
      </c>
      <c r="AS740" s="26" t="s">
        <v>80</v>
      </c>
      <c r="AT740" s="26"/>
      <c r="AU740" s="26" t="s">
        <v>80</v>
      </c>
      <c r="AV740" s="26" t="s">
        <v>141</v>
      </c>
      <c r="AW740" s="26" t="s">
        <v>80</v>
      </c>
      <c r="AX740" s="26" t="s">
        <v>82</v>
      </c>
      <c r="AY740" s="26" t="s">
        <v>82</v>
      </c>
      <c r="AZ740" s="26" t="s">
        <v>80</v>
      </c>
      <c r="BA740" s="26" t="s">
        <v>84</v>
      </c>
      <c r="BB740" s="26" t="s">
        <v>85</v>
      </c>
      <c r="BC740" s="26" t="str">
        <f t="shared" si="231"/>
        <v>C</v>
      </c>
      <c r="BD740" s="26" t="str">
        <f t="shared" ca="1" si="232"/>
        <v>48 Th,5 Bln,0 Hr</v>
      </c>
      <c r="BE740" s="29">
        <f t="shared" ca="1" si="233"/>
        <v>48</v>
      </c>
      <c r="BF740" s="29">
        <f t="shared" ca="1" si="234"/>
        <v>5</v>
      </c>
      <c r="BG740" s="29">
        <f t="shared" ca="1" si="235"/>
        <v>0</v>
      </c>
      <c r="BH740" s="26" t="str">
        <f t="shared" ca="1" si="236"/>
        <v>4 Th,1 Bln,23 Hr</v>
      </c>
      <c r="BI740" s="24">
        <f t="shared" ca="1" si="237"/>
        <v>4</v>
      </c>
      <c r="BJ740" s="24">
        <f t="shared" ca="1" si="238"/>
        <v>1</v>
      </c>
      <c r="BK740" s="26" t="str">
        <f t="shared" ca="1" si="239"/>
        <v>4 Th,1 Bln,23 Hr</v>
      </c>
      <c r="BL740" s="4" t="str">
        <f>VLOOKUP(C740,[1]dbase!$C$3:$AW$827,38,FALSE)</f>
        <v>-</v>
      </c>
    </row>
    <row r="741" spans="1:64" x14ac:dyDescent="0.25">
      <c r="A741" s="24">
        <f t="shared" si="220"/>
        <v>738</v>
      </c>
      <c r="B741" s="31" t="s">
        <v>2999</v>
      </c>
      <c r="C741" s="24">
        <v>855999</v>
      </c>
      <c r="D741" s="24" t="s">
        <v>1633</v>
      </c>
      <c r="E741" s="26">
        <v>31300</v>
      </c>
      <c r="F741" s="24" t="s">
        <v>65</v>
      </c>
      <c r="G741" s="24" t="s">
        <v>66</v>
      </c>
      <c r="H741" s="24" t="s">
        <v>88</v>
      </c>
      <c r="I741" s="24" t="s">
        <v>3000</v>
      </c>
      <c r="J741" s="27"/>
      <c r="K741" s="24"/>
      <c r="L741" s="24"/>
      <c r="M741" s="24" t="s">
        <v>70</v>
      </c>
      <c r="N741" s="24" t="s">
        <v>3001</v>
      </c>
      <c r="O741" s="24"/>
      <c r="P741" s="24" t="s">
        <v>80</v>
      </c>
      <c r="Q741" s="26">
        <v>43374</v>
      </c>
      <c r="R741" s="26">
        <v>43374</v>
      </c>
      <c r="S741" s="26" t="s">
        <v>90</v>
      </c>
      <c r="T741" s="28" t="s">
        <v>289</v>
      </c>
      <c r="U741" s="28" t="s">
        <v>289</v>
      </c>
      <c r="V741" s="26">
        <v>44105</v>
      </c>
      <c r="W741" s="28" t="s">
        <v>139</v>
      </c>
      <c r="X741" s="28" t="s">
        <v>140</v>
      </c>
      <c r="Y741" s="26" t="s">
        <v>78</v>
      </c>
      <c r="Z741" s="29">
        <v>6</v>
      </c>
      <c r="AA741" s="29">
        <v>1</v>
      </c>
      <c r="AB741" s="26">
        <v>44424</v>
      </c>
      <c r="AC741" s="30">
        <v>4500000</v>
      </c>
      <c r="AD741" s="30">
        <v>500000</v>
      </c>
      <c r="AE741" s="30">
        <v>0</v>
      </c>
      <c r="AF741" s="30">
        <v>592600</v>
      </c>
      <c r="AG741" s="30">
        <f t="shared" si="221"/>
        <v>592600</v>
      </c>
      <c r="AH741" s="30">
        <v>0</v>
      </c>
      <c r="AI741" s="30">
        <f t="shared" si="222"/>
        <v>5592600</v>
      </c>
      <c r="AJ741" s="30">
        <f t="shared" si="223"/>
        <v>3375000</v>
      </c>
      <c r="AK741" s="30">
        <f t="shared" si="224"/>
        <v>375000</v>
      </c>
      <c r="AL741" s="30">
        <f t="shared" si="225"/>
        <v>0</v>
      </c>
      <c r="AM741" s="30">
        <f t="shared" si="226"/>
        <v>592600</v>
      </c>
      <c r="AN741" s="30">
        <f t="shared" si="227"/>
        <v>592600</v>
      </c>
      <c r="AO741" s="30">
        <f t="shared" si="228"/>
        <v>0</v>
      </c>
      <c r="AP741" s="30">
        <f t="shared" si="229"/>
        <v>4342600</v>
      </c>
      <c r="AQ741" s="30">
        <f t="shared" si="230"/>
        <v>29500</v>
      </c>
      <c r="AR741" s="26" t="s">
        <v>79</v>
      </c>
      <c r="AS741" s="26" t="s">
        <v>80</v>
      </c>
      <c r="AT741" s="26"/>
      <c r="AU741" s="26" t="s">
        <v>80</v>
      </c>
      <c r="AV741" s="26" t="s">
        <v>141</v>
      </c>
      <c r="AW741" s="26" t="s">
        <v>80</v>
      </c>
      <c r="AX741" s="26" t="s">
        <v>82</v>
      </c>
      <c r="AY741" s="26" t="s">
        <v>82</v>
      </c>
      <c r="AZ741" s="26" t="s">
        <v>80</v>
      </c>
      <c r="BA741" s="26" t="s">
        <v>84</v>
      </c>
      <c r="BB741" s="26" t="s">
        <v>85</v>
      </c>
      <c r="BC741" s="26" t="str">
        <f t="shared" si="231"/>
        <v>F</v>
      </c>
      <c r="BD741" s="26" t="str">
        <f t="shared" ca="1" si="232"/>
        <v>37 Th,2 Bln,14 Hr</v>
      </c>
      <c r="BE741" s="29">
        <f t="shared" ca="1" si="233"/>
        <v>37</v>
      </c>
      <c r="BF741" s="29">
        <f t="shared" ca="1" si="234"/>
        <v>2</v>
      </c>
      <c r="BG741" s="29">
        <f t="shared" ca="1" si="235"/>
        <v>14</v>
      </c>
      <c r="BH741" s="26" t="str">
        <f t="shared" ca="1" si="236"/>
        <v>4 Th,1 Bln,23 Hr</v>
      </c>
      <c r="BI741" s="24">
        <f t="shared" ca="1" si="237"/>
        <v>4</v>
      </c>
      <c r="BJ741" s="24">
        <f t="shared" ca="1" si="238"/>
        <v>1</v>
      </c>
      <c r="BK741" s="26" t="str">
        <f t="shared" ca="1" si="239"/>
        <v>4 Th,1 Bln,23 Hr</v>
      </c>
      <c r="BL741" s="4" t="str">
        <f>VLOOKUP(C741,[1]dbase!$C$3:$AW$827,38,FALSE)</f>
        <v>-</v>
      </c>
    </row>
    <row r="742" spans="1:64" x14ac:dyDescent="0.25">
      <c r="A742" s="24">
        <f t="shared" si="220"/>
        <v>739</v>
      </c>
      <c r="B742" s="31" t="s">
        <v>3002</v>
      </c>
      <c r="C742" s="24">
        <v>664595</v>
      </c>
      <c r="D742" s="24" t="s">
        <v>87</v>
      </c>
      <c r="E742" s="26">
        <v>24231</v>
      </c>
      <c r="F742" s="24" t="s">
        <v>65</v>
      </c>
      <c r="G742" s="24" t="s">
        <v>66</v>
      </c>
      <c r="H742" s="24" t="s">
        <v>67</v>
      </c>
      <c r="I742" s="24" t="s">
        <v>3003</v>
      </c>
      <c r="J742" s="27"/>
      <c r="K742" s="24"/>
      <c r="L742" s="24"/>
      <c r="M742" s="24" t="s">
        <v>109</v>
      </c>
      <c r="N742" s="24" t="s">
        <v>1454</v>
      </c>
      <c r="O742" s="24"/>
      <c r="P742" s="24">
        <v>1986</v>
      </c>
      <c r="Q742" s="26">
        <v>32338</v>
      </c>
      <c r="R742" s="26">
        <v>33147</v>
      </c>
      <c r="S742" s="26" t="s">
        <v>90</v>
      </c>
      <c r="T742" s="28" t="s">
        <v>3004</v>
      </c>
      <c r="U742" s="28" t="s">
        <v>3004</v>
      </c>
      <c r="V742" s="26" t="s">
        <v>80</v>
      </c>
      <c r="W742" s="28" t="s">
        <v>145</v>
      </c>
      <c r="X742" s="28" t="s">
        <v>146</v>
      </c>
      <c r="Y742" s="26" t="s">
        <v>78</v>
      </c>
      <c r="Z742" s="29">
        <v>4</v>
      </c>
      <c r="AA742" s="29">
        <v>4</v>
      </c>
      <c r="AB742" s="26">
        <v>44424</v>
      </c>
      <c r="AC742" s="30">
        <v>6900000</v>
      </c>
      <c r="AD742" s="30">
        <v>766667</v>
      </c>
      <c r="AE742" s="30">
        <v>2549833.333333333</v>
      </c>
      <c r="AF742" s="30">
        <v>-377770</v>
      </c>
      <c r="AG742" s="30">
        <f t="shared" si="221"/>
        <v>2172063.333333333</v>
      </c>
      <c r="AH742" s="30">
        <v>2079770</v>
      </c>
      <c r="AI742" s="30">
        <f t="shared" si="222"/>
        <v>11918500.333333332</v>
      </c>
      <c r="AJ742" s="30">
        <f t="shared" si="223"/>
        <v>3450000</v>
      </c>
      <c r="AK742" s="30">
        <f t="shared" si="224"/>
        <v>0</v>
      </c>
      <c r="AL742" s="30">
        <f t="shared" si="225"/>
        <v>0</v>
      </c>
      <c r="AM742" s="30">
        <f t="shared" si="226"/>
        <v>0</v>
      </c>
      <c r="AN742" s="30">
        <f t="shared" si="227"/>
        <v>0</v>
      </c>
      <c r="AO742" s="30">
        <f t="shared" si="228"/>
        <v>0</v>
      </c>
      <c r="AP742" s="30">
        <f t="shared" si="229"/>
        <v>3450000</v>
      </c>
      <c r="AQ742" s="30">
        <f t="shared" si="230"/>
        <v>922100</v>
      </c>
      <c r="AR742" s="24" t="s">
        <v>208</v>
      </c>
      <c r="AS742" s="24" t="s">
        <v>114</v>
      </c>
      <c r="AT742" s="24" t="s">
        <v>172</v>
      </c>
      <c r="AU742" s="26">
        <v>44433</v>
      </c>
      <c r="AV742" s="24" t="s">
        <v>147</v>
      </c>
      <c r="AW742" s="24" t="s">
        <v>80</v>
      </c>
      <c r="AX742" s="24" t="s">
        <v>83</v>
      </c>
      <c r="AY742" s="24" t="s">
        <v>83</v>
      </c>
      <c r="AZ742" s="24" t="s">
        <v>80</v>
      </c>
      <c r="BA742" s="24" t="s">
        <v>84</v>
      </c>
      <c r="BB742" s="24" t="s">
        <v>85</v>
      </c>
      <c r="BC742" s="26" t="str">
        <f t="shared" si="231"/>
        <v>C</v>
      </c>
      <c r="BD742" s="24" t="str">
        <f t="shared" ca="1" si="232"/>
        <v>56 Th,6 Bln,20 Hr</v>
      </c>
      <c r="BE742" s="24">
        <f t="shared" ca="1" si="233"/>
        <v>56</v>
      </c>
      <c r="BF742" s="24">
        <f t="shared" ca="1" si="234"/>
        <v>6</v>
      </c>
      <c r="BG742" s="24">
        <f t="shared" ca="1" si="235"/>
        <v>20</v>
      </c>
      <c r="BH742" s="24" t="str">
        <f t="shared" ca="1" si="236"/>
        <v>34 Th,4 Bln,10 Hr</v>
      </c>
      <c r="BI742" s="24">
        <f t="shared" ca="1" si="237"/>
        <v>34</v>
      </c>
      <c r="BJ742" s="24">
        <f t="shared" ca="1" si="238"/>
        <v>4</v>
      </c>
      <c r="BK742" s="24" t="str">
        <f t="shared" ca="1" si="239"/>
        <v>32 Th,1 Bln,23 Hr</v>
      </c>
      <c r="BL742" s="4" t="str">
        <f>VLOOKUP(C742,[1]dbase!$C$3:$AW$827,38,FALSE)</f>
        <v>H</v>
      </c>
    </row>
    <row r="743" spans="1:64" x14ac:dyDescent="0.25">
      <c r="A743" s="24">
        <f t="shared" si="220"/>
        <v>740</v>
      </c>
      <c r="B743" s="31" t="s">
        <v>3005</v>
      </c>
      <c r="C743" s="24">
        <v>906231</v>
      </c>
      <c r="D743" s="24" t="s">
        <v>516</v>
      </c>
      <c r="E743" s="26">
        <v>32942</v>
      </c>
      <c r="F743" s="24" t="s">
        <v>65</v>
      </c>
      <c r="G743" s="24" t="s">
        <v>66</v>
      </c>
      <c r="H743" s="24" t="s">
        <v>1042</v>
      </c>
      <c r="I743" s="24" t="s">
        <v>3006</v>
      </c>
      <c r="J743" s="27" t="s">
        <v>3007</v>
      </c>
      <c r="K743" s="24"/>
      <c r="L743" s="24"/>
      <c r="M743" s="24" t="s">
        <v>109</v>
      </c>
      <c r="N743" s="24" t="s">
        <v>80</v>
      </c>
      <c r="O743" s="24"/>
      <c r="P743" s="24" t="s">
        <v>80</v>
      </c>
      <c r="Q743" s="26">
        <v>43374</v>
      </c>
      <c r="R743" s="26">
        <v>43374</v>
      </c>
      <c r="S743" s="26" t="s">
        <v>90</v>
      </c>
      <c r="T743" s="28" t="s">
        <v>138</v>
      </c>
      <c r="U743" s="28" t="s">
        <v>138</v>
      </c>
      <c r="V743" s="26">
        <v>44105</v>
      </c>
      <c r="W743" s="28" t="s">
        <v>139</v>
      </c>
      <c r="X743" s="28" t="s">
        <v>140</v>
      </c>
      <c r="Y743" s="26" t="s">
        <v>78</v>
      </c>
      <c r="Z743" s="29">
        <v>6</v>
      </c>
      <c r="AA743" s="29">
        <v>1</v>
      </c>
      <c r="AB743" s="26">
        <v>44424</v>
      </c>
      <c r="AC743" s="30">
        <v>4500000</v>
      </c>
      <c r="AD743" s="30">
        <v>500000</v>
      </c>
      <c r="AE743" s="30">
        <v>0</v>
      </c>
      <c r="AF743" s="30">
        <v>763206.25</v>
      </c>
      <c r="AG743" s="30">
        <f t="shared" si="221"/>
        <v>763206.25</v>
      </c>
      <c r="AH743" s="30">
        <v>0</v>
      </c>
      <c r="AI743" s="30">
        <f t="shared" si="222"/>
        <v>5763206.25</v>
      </c>
      <c r="AJ743" s="30">
        <f t="shared" si="223"/>
        <v>3375000</v>
      </c>
      <c r="AK743" s="30">
        <f t="shared" si="224"/>
        <v>375000</v>
      </c>
      <c r="AL743" s="30">
        <f t="shared" si="225"/>
        <v>0</v>
      </c>
      <c r="AM743" s="30">
        <f t="shared" si="226"/>
        <v>763206.25</v>
      </c>
      <c r="AN743" s="30">
        <f t="shared" si="227"/>
        <v>763206.25</v>
      </c>
      <c r="AO743" s="30">
        <f t="shared" si="228"/>
        <v>0</v>
      </c>
      <c r="AP743" s="30">
        <f t="shared" si="229"/>
        <v>4513206.25</v>
      </c>
      <c r="AQ743" s="30">
        <f t="shared" si="230"/>
        <v>0</v>
      </c>
      <c r="AR743" s="26" t="s">
        <v>79</v>
      </c>
      <c r="AS743" s="26" t="s">
        <v>80</v>
      </c>
      <c r="AT743" s="26"/>
      <c r="AU743" s="26" t="s">
        <v>80</v>
      </c>
      <c r="AV743" s="26" t="s">
        <v>141</v>
      </c>
      <c r="AW743" s="26" t="s">
        <v>80</v>
      </c>
      <c r="AX743" s="26" t="s">
        <v>82</v>
      </c>
      <c r="AY743" s="26" t="s">
        <v>82</v>
      </c>
      <c r="AZ743" s="26" t="s">
        <v>80</v>
      </c>
      <c r="BA743" s="26" t="s">
        <v>84</v>
      </c>
      <c r="BB743" s="26" t="s">
        <v>85</v>
      </c>
      <c r="BC743" s="26" t="str">
        <f t="shared" si="231"/>
        <v>C</v>
      </c>
      <c r="BD743" s="26" t="str">
        <f t="shared" ca="1" si="232"/>
        <v>32 Th,8 Bln,14 Hr</v>
      </c>
      <c r="BE743" s="29">
        <f t="shared" ca="1" si="233"/>
        <v>32</v>
      </c>
      <c r="BF743" s="29">
        <f t="shared" ca="1" si="234"/>
        <v>8</v>
      </c>
      <c r="BG743" s="29">
        <f t="shared" ca="1" si="235"/>
        <v>14</v>
      </c>
      <c r="BH743" s="26" t="str">
        <f t="shared" ca="1" si="236"/>
        <v>4 Th,1 Bln,23 Hr</v>
      </c>
      <c r="BI743" s="24">
        <f t="shared" ca="1" si="237"/>
        <v>4</v>
      </c>
      <c r="BJ743" s="24">
        <f t="shared" ca="1" si="238"/>
        <v>1</v>
      </c>
      <c r="BK743" s="26" t="str">
        <f t="shared" ca="1" si="239"/>
        <v>4 Th,1 Bln,23 Hr</v>
      </c>
      <c r="BL743" s="4" t="str">
        <f>VLOOKUP(C743,[1]dbase!$C$3:$AW$827,38,FALSE)</f>
        <v>-</v>
      </c>
    </row>
    <row r="744" spans="1:64" x14ac:dyDescent="0.25">
      <c r="A744" s="24">
        <f t="shared" si="220"/>
        <v>741</v>
      </c>
      <c r="B744" s="31" t="s">
        <v>3008</v>
      </c>
      <c r="C744" s="24">
        <v>805583</v>
      </c>
      <c r="D744" s="24" t="s">
        <v>87</v>
      </c>
      <c r="E744" s="26">
        <v>29330</v>
      </c>
      <c r="F744" s="24" t="s">
        <v>65</v>
      </c>
      <c r="G744" s="24" t="s">
        <v>66</v>
      </c>
      <c r="H744" s="24" t="s">
        <v>150</v>
      </c>
      <c r="I744" s="24" t="s">
        <v>3009</v>
      </c>
      <c r="J744" s="27"/>
      <c r="K744" s="24"/>
      <c r="L744" s="24"/>
      <c r="M744" s="24" t="s">
        <v>109</v>
      </c>
      <c r="N744" s="24" t="s">
        <v>3010</v>
      </c>
      <c r="O744" s="24"/>
      <c r="P744" s="24">
        <v>1998</v>
      </c>
      <c r="Q744" s="26">
        <v>41593</v>
      </c>
      <c r="R744" s="26">
        <v>42005</v>
      </c>
      <c r="S744" s="26" t="s">
        <v>90</v>
      </c>
      <c r="T744" s="28" t="s">
        <v>3011</v>
      </c>
      <c r="U744" s="28" t="s">
        <v>3011</v>
      </c>
      <c r="V744" s="26" t="s">
        <v>80</v>
      </c>
      <c r="W744" s="28" t="s">
        <v>145</v>
      </c>
      <c r="X744" s="28" t="s">
        <v>146</v>
      </c>
      <c r="Y744" s="26" t="s">
        <v>78</v>
      </c>
      <c r="Z744" s="29">
        <v>6</v>
      </c>
      <c r="AA744" s="29">
        <v>1</v>
      </c>
      <c r="AB744" s="26">
        <v>44424</v>
      </c>
      <c r="AC744" s="30">
        <v>4500000</v>
      </c>
      <c r="AD744" s="30">
        <v>500000</v>
      </c>
      <c r="AE744" s="30">
        <v>699100</v>
      </c>
      <c r="AF744" s="30">
        <v>152000</v>
      </c>
      <c r="AG744" s="30">
        <f t="shared" si="221"/>
        <v>851100</v>
      </c>
      <c r="AH744" s="30">
        <v>0</v>
      </c>
      <c r="AI744" s="30">
        <f t="shared" si="222"/>
        <v>5851100</v>
      </c>
      <c r="AJ744" s="30">
        <f t="shared" si="223"/>
        <v>3375000</v>
      </c>
      <c r="AK744" s="30">
        <f t="shared" si="224"/>
        <v>375000</v>
      </c>
      <c r="AL744" s="30">
        <f t="shared" si="225"/>
        <v>699100</v>
      </c>
      <c r="AM744" s="30">
        <f t="shared" si="226"/>
        <v>152000</v>
      </c>
      <c r="AN744" s="30">
        <f t="shared" si="227"/>
        <v>851100</v>
      </c>
      <c r="AO744" s="30">
        <f t="shared" si="228"/>
        <v>0</v>
      </c>
      <c r="AP744" s="30">
        <f t="shared" si="229"/>
        <v>4601100</v>
      </c>
      <c r="AQ744" s="30">
        <f t="shared" si="230"/>
        <v>0</v>
      </c>
      <c r="AR744" s="26" t="s">
        <v>79</v>
      </c>
      <c r="AS744" s="26" t="s">
        <v>80</v>
      </c>
      <c r="AT744" s="26"/>
      <c r="AU744" s="26" t="s">
        <v>80</v>
      </c>
      <c r="AV744" s="26" t="s">
        <v>147</v>
      </c>
      <c r="AW744" s="26" t="s">
        <v>80</v>
      </c>
      <c r="AX744" s="26" t="s">
        <v>82</v>
      </c>
      <c r="AY744" s="26" t="s">
        <v>82</v>
      </c>
      <c r="AZ744" s="26" t="s">
        <v>80</v>
      </c>
      <c r="BA744" s="26" t="s">
        <v>84</v>
      </c>
      <c r="BB744" s="26" t="s">
        <v>85</v>
      </c>
      <c r="BC744" s="26" t="str">
        <f t="shared" si="231"/>
        <v>C</v>
      </c>
      <c r="BD744" s="26" t="str">
        <f t="shared" ca="1" si="232"/>
        <v>42 Th,7 Bln,5 Hr</v>
      </c>
      <c r="BE744" s="29">
        <f t="shared" ca="1" si="233"/>
        <v>42</v>
      </c>
      <c r="BF744" s="29">
        <f t="shared" ca="1" si="234"/>
        <v>7</v>
      </c>
      <c r="BG744" s="29">
        <f t="shared" ca="1" si="235"/>
        <v>5</v>
      </c>
      <c r="BH744" s="26" t="str">
        <f t="shared" ca="1" si="236"/>
        <v>9 Th,0 Bln,9 Hr</v>
      </c>
      <c r="BI744" s="24">
        <f t="shared" ca="1" si="237"/>
        <v>9</v>
      </c>
      <c r="BJ744" s="24">
        <f t="shared" ca="1" si="238"/>
        <v>0</v>
      </c>
      <c r="BK744" s="26" t="str">
        <f t="shared" ca="1" si="239"/>
        <v>7 Th,10 Bln,23 Hr</v>
      </c>
      <c r="BL744" s="4" t="str">
        <f>VLOOKUP(C744,[1]dbase!$C$3:$AW$827,38,FALSE)</f>
        <v>-</v>
      </c>
    </row>
    <row r="745" spans="1:64" x14ac:dyDescent="0.25">
      <c r="A745" s="24">
        <f t="shared" si="220"/>
        <v>742</v>
      </c>
      <c r="B745" s="31" t="s">
        <v>3012</v>
      </c>
      <c r="C745" s="24">
        <v>755580</v>
      </c>
      <c r="D745" s="24" t="s">
        <v>87</v>
      </c>
      <c r="E745" s="26">
        <v>27655</v>
      </c>
      <c r="F745" s="24" t="s">
        <v>65</v>
      </c>
      <c r="G745" s="24" t="s">
        <v>66</v>
      </c>
      <c r="H745" s="24" t="s">
        <v>88</v>
      </c>
      <c r="I745" s="24" t="s">
        <v>3013</v>
      </c>
      <c r="J745" s="27"/>
      <c r="K745" s="24"/>
      <c r="L745" s="24"/>
      <c r="M745" s="24" t="s">
        <v>109</v>
      </c>
      <c r="N745" s="24" t="s">
        <v>489</v>
      </c>
      <c r="O745" s="24"/>
      <c r="P745" s="24">
        <v>1994</v>
      </c>
      <c r="Q745" s="26">
        <v>41593</v>
      </c>
      <c r="R745" s="26">
        <v>42005</v>
      </c>
      <c r="S745" s="26" t="s">
        <v>90</v>
      </c>
      <c r="T745" s="28" t="s">
        <v>1064</v>
      </c>
      <c r="U745" s="28" t="s">
        <v>1064</v>
      </c>
      <c r="V745" s="26" t="s">
        <v>80</v>
      </c>
      <c r="W745" s="28" t="s">
        <v>145</v>
      </c>
      <c r="X745" s="28" t="s">
        <v>146</v>
      </c>
      <c r="Y745" s="26" t="s">
        <v>78</v>
      </c>
      <c r="Z745" s="29">
        <v>6</v>
      </c>
      <c r="AA745" s="29">
        <v>1</v>
      </c>
      <c r="AB745" s="26">
        <v>44424</v>
      </c>
      <c r="AC745" s="30">
        <v>4500000</v>
      </c>
      <c r="AD745" s="30">
        <v>500000</v>
      </c>
      <c r="AE745" s="30">
        <v>699100</v>
      </c>
      <c r="AF745" s="30">
        <v>152000</v>
      </c>
      <c r="AG745" s="30">
        <f t="shared" si="221"/>
        <v>851100</v>
      </c>
      <c r="AH745" s="30">
        <v>0</v>
      </c>
      <c r="AI745" s="30">
        <f t="shared" si="222"/>
        <v>5851100</v>
      </c>
      <c r="AJ745" s="30">
        <f t="shared" si="223"/>
        <v>3375000</v>
      </c>
      <c r="AK745" s="30">
        <f t="shared" si="224"/>
        <v>375000</v>
      </c>
      <c r="AL745" s="30">
        <f t="shared" si="225"/>
        <v>699100</v>
      </c>
      <c r="AM745" s="30">
        <f t="shared" si="226"/>
        <v>152000</v>
      </c>
      <c r="AN745" s="30">
        <f t="shared" si="227"/>
        <v>851100</v>
      </c>
      <c r="AO745" s="30">
        <f t="shared" si="228"/>
        <v>0</v>
      </c>
      <c r="AP745" s="30">
        <f t="shared" si="229"/>
        <v>4601100</v>
      </c>
      <c r="AQ745" s="30">
        <f t="shared" si="230"/>
        <v>0</v>
      </c>
      <c r="AR745" s="26" t="s">
        <v>79</v>
      </c>
      <c r="AS745" s="26" t="s">
        <v>80</v>
      </c>
      <c r="AT745" s="26"/>
      <c r="AU745" s="26" t="s">
        <v>80</v>
      </c>
      <c r="AV745" s="26" t="s">
        <v>147</v>
      </c>
      <c r="AW745" s="26" t="s">
        <v>80</v>
      </c>
      <c r="AX745" s="26" t="s">
        <v>82</v>
      </c>
      <c r="AY745" s="26" t="s">
        <v>82</v>
      </c>
      <c r="AZ745" s="26" t="s">
        <v>80</v>
      </c>
      <c r="BA745" s="26" t="s">
        <v>84</v>
      </c>
      <c r="BB745" s="26" t="s">
        <v>85</v>
      </c>
      <c r="BC745" s="26" t="str">
        <f t="shared" si="231"/>
        <v>C</v>
      </c>
      <c r="BD745" s="26" t="str">
        <f t="shared" ca="1" si="232"/>
        <v>47 Th,2 Bln,6 Hr</v>
      </c>
      <c r="BE745" s="29">
        <f t="shared" ca="1" si="233"/>
        <v>47</v>
      </c>
      <c r="BF745" s="29">
        <f t="shared" ca="1" si="234"/>
        <v>2</v>
      </c>
      <c r="BG745" s="29">
        <f t="shared" ca="1" si="235"/>
        <v>6</v>
      </c>
      <c r="BH745" s="26" t="str">
        <f t="shared" ca="1" si="236"/>
        <v>9 Th,0 Bln,9 Hr</v>
      </c>
      <c r="BI745" s="24">
        <f t="shared" ca="1" si="237"/>
        <v>9</v>
      </c>
      <c r="BJ745" s="24">
        <f t="shared" ca="1" si="238"/>
        <v>0</v>
      </c>
      <c r="BK745" s="26" t="str">
        <f t="shared" ca="1" si="239"/>
        <v>7 Th,10 Bln,23 Hr</v>
      </c>
      <c r="BL745" s="4" t="str">
        <f>VLOOKUP(C745,[1]dbase!$C$3:$AW$827,38,FALSE)</f>
        <v>-</v>
      </c>
    </row>
    <row r="746" spans="1:64" x14ac:dyDescent="0.25">
      <c r="A746" s="24">
        <f t="shared" si="220"/>
        <v>743</v>
      </c>
      <c r="B746" s="31" t="s">
        <v>3014</v>
      </c>
      <c r="C746" s="24">
        <v>845760</v>
      </c>
      <c r="D746" s="24" t="s">
        <v>87</v>
      </c>
      <c r="E746" s="26">
        <v>30804</v>
      </c>
      <c r="F746" s="24" t="s">
        <v>65</v>
      </c>
      <c r="G746" s="24" t="s">
        <v>66</v>
      </c>
      <c r="H746" s="24" t="s">
        <v>228</v>
      </c>
      <c r="I746" s="24" t="s">
        <v>3015</v>
      </c>
      <c r="J746" s="27"/>
      <c r="K746" s="24"/>
      <c r="L746" s="24"/>
      <c r="M746" s="24" t="s">
        <v>109</v>
      </c>
      <c r="N746" s="24" t="s">
        <v>71</v>
      </c>
      <c r="O746" s="24"/>
      <c r="P746" s="24">
        <v>2002</v>
      </c>
      <c r="Q746" s="26">
        <v>42932</v>
      </c>
      <c r="R746" s="26">
        <v>43055</v>
      </c>
      <c r="S746" s="26" t="s">
        <v>90</v>
      </c>
      <c r="T746" s="28" t="s">
        <v>3016</v>
      </c>
      <c r="U746" s="28" t="s">
        <v>3016</v>
      </c>
      <c r="V746" s="26" t="s">
        <v>80</v>
      </c>
      <c r="W746" s="28" t="s">
        <v>145</v>
      </c>
      <c r="X746" s="28" t="s">
        <v>146</v>
      </c>
      <c r="Y746" s="26" t="s">
        <v>78</v>
      </c>
      <c r="Z746" s="29">
        <v>6</v>
      </c>
      <c r="AA746" s="29">
        <v>1</v>
      </c>
      <c r="AB746" s="26">
        <v>44424</v>
      </c>
      <c r="AC746" s="30">
        <v>4500000</v>
      </c>
      <c r="AD746" s="30">
        <v>500000</v>
      </c>
      <c r="AE746" s="30">
        <v>291100</v>
      </c>
      <c r="AF746" s="30">
        <v>152000</v>
      </c>
      <c r="AG746" s="30">
        <f t="shared" si="221"/>
        <v>443100</v>
      </c>
      <c r="AH746" s="30">
        <v>0</v>
      </c>
      <c r="AI746" s="30">
        <f t="shared" si="222"/>
        <v>5443100</v>
      </c>
      <c r="AJ746" s="30">
        <f t="shared" si="223"/>
        <v>3375000</v>
      </c>
      <c r="AK746" s="30">
        <f t="shared" si="224"/>
        <v>375000</v>
      </c>
      <c r="AL746" s="30">
        <f t="shared" si="225"/>
        <v>291100</v>
      </c>
      <c r="AM746" s="30">
        <f t="shared" si="226"/>
        <v>152000</v>
      </c>
      <c r="AN746" s="30">
        <f t="shared" si="227"/>
        <v>443100</v>
      </c>
      <c r="AO746" s="30">
        <f t="shared" si="228"/>
        <v>0</v>
      </c>
      <c r="AP746" s="30">
        <f t="shared" si="229"/>
        <v>4193100</v>
      </c>
      <c r="AQ746" s="30">
        <f t="shared" si="230"/>
        <v>179000</v>
      </c>
      <c r="AR746" s="24" t="s">
        <v>79</v>
      </c>
      <c r="AS746" s="24" t="s">
        <v>80</v>
      </c>
      <c r="AT746" s="24"/>
      <c r="AU746" s="26" t="s">
        <v>80</v>
      </c>
      <c r="AV746" s="24" t="s">
        <v>147</v>
      </c>
      <c r="AW746" s="24" t="s">
        <v>80</v>
      </c>
      <c r="AX746" s="24" t="s">
        <v>82</v>
      </c>
      <c r="AY746" s="24" t="s">
        <v>82</v>
      </c>
      <c r="AZ746" s="24" t="s">
        <v>80</v>
      </c>
      <c r="BA746" s="24" t="s">
        <v>84</v>
      </c>
      <c r="BB746" s="24" t="s">
        <v>85</v>
      </c>
      <c r="BC746" s="26" t="str">
        <f t="shared" si="231"/>
        <v>C</v>
      </c>
      <c r="BD746" s="24" t="str">
        <f t="shared" ca="1" si="232"/>
        <v>38 Th,6 Bln,22 Hr</v>
      </c>
      <c r="BE746" s="24">
        <f t="shared" ca="1" si="233"/>
        <v>38</v>
      </c>
      <c r="BF746" s="24">
        <f t="shared" ca="1" si="234"/>
        <v>6</v>
      </c>
      <c r="BG746" s="24">
        <f t="shared" ca="1" si="235"/>
        <v>22</v>
      </c>
      <c r="BH746" s="24" t="str">
        <f t="shared" ca="1" si="236"/>
        <v>5 Th,4 Bln,8 Hr</v>
      </c>
      <c r="BI746" s="24">
        <f t="shared" ca="1" si="237"/>
        <v>5</v>
      </c>
      <c r="BJ746" s="24">
        <f t="shared" ca="1" si="238"/>
        <v>4</v>
      </c>
      <c r="BK746" s="24" t="str">
        <f t="shared" ca="1" si="239"/>
        <v>5 Th,0 Bln,8 Hr</v>
      </c>
      <c r="BL746" s="4" t="str">
        <f>VLOOKUP(C746,[1]dbase!$C$3:$AW$827,38,FALSE)</f>
        <v>-</v>
      </c>
    </row>
    <row r="747" spans="1:64" x14ac:dyDescent="0.25">
      <c r="A747" s="24">
        <f t="shared" si="220"/>
        <v>744</v>
      </c>
      <c r="B747" s="31" t="s">
        <v>3017</v>
      </c>
      <c r="C747" s="24">
        <v>696018</v>
      </c>
      <c r="D747" s="24" t="s">
        <v>516</v>
      </c>
      <c r="E747" s="26">
        <v>25472</v>
      </c>
      <c r="F747" s="24" t="s">
        <v>65</v>
      </c>
      <c r="G747" s="24" t="s">
        <v>66</v>
      </c>
      <c r="H747" s="24" t="s">
        <v>88</v>
      </c>
      <c r="I747" s="24" t="s">
        <v>3018</v>
      </c>
      <c r="J747" s="27"/>
      <c r="K747" s="24"/>
      <c r="L747" s="24"/>
      <c r="M747" s="24" t="s">
        <v>109</v>
      </c>
      <c r="N747" s="24" t="s">
        <v>80</v>
      </c>
      <c r="O747" s="24"/>
      <c r="P747" s="24" t="s">
        <v>80</v>
      </c>
      <c r="Q747" s="26">
        <v>43374</v>
      </c>
      <c r="R747" s="26">
        <v>43374</v>
      </c>
      <c r="S747" s="26" t="s">
        <v>90</v>
      </c>
      <c r="T747" s="28" t="s">
        <v>3019</v>
      </c>
      <c r="U747" s="28" t="s">
        <v>3019</v>
      </c>
      <c r="V747" s="26">
        <v>44105</v>
      </c>
      <c r="W747" s="28" t="s">
        <v>139</v>
      </c>
      <c r="X747" s="28" t="s">
        <v>140</v>
      </c>
      <c r="Y747" s="26" t="s">
        <v>78</v>
      </c>
      <c r="Z747" s="29">
        <v>5</v>
      </c>
      <c r="AA747" s="29">
        <v>4</v>
      </c>
      <c r="AB747" s="26">
        <v>44424</v>
      </c>
      <c r="AC747" s="30">
        <v>6900000</v>
      </c>
      <c r="AD747" s="30">
        <v>766667</v>
      </c>
      <c r="AE747" s="30">
        <v>0</v>
      </c>
      <c r="AF747" s="30">
        <v>1755612.7499999991</v>
      </c>
      <c r="AG747" s="30">
        <f t="shared" si="221"/>
        <v>1755612.7499999991</v>
      </c>
      <c r="AH747" s="30">
        <v>0</v>
      </c>
      <c r="AI747" s="30">
        <f t="shared" si="222"/>
        <v>9422279.75</v>
      </c>
      <c r="AJ747" s="30">
        <f t="shared" si="223"/>
        <v>5175000</v>
      </c>
      <c r="AK747" s="30">
        <f t="shared" si="224"/>
        <v>575000.25</v>
      </c>
      <c r="AL747" s="30">
        <f t="shared" si="225"/>
        <v>0</v>
      </c>
      <c r="AM747" s="30">
        <f t="shared" si="226"/>
        <v>1755612.7499999991</v>
      </c>
      <c r="AN747" s="30">
        <f t="shared" si="227"/>
        <v>1755612.7499999991</v>
      </c>
      <c r="AO747" s="30">
        <f t="shared" si="228"/>
        <v>0</v>
      </c>
      <c r="AP747" s="30">
        <f t="shared" si="229"/>
        <v>7505612.9999999991</v>
      </c>
      <c r="AQ747" s="30">
        <f t="shared" si="230"/>
        <v>0</v>
      </c>
      <c r="AR747" s="26" t="s">
        <v>79</v>
      </c>
      <c r="AS747" s="26" t="s">
        <v>80</v>
      </c>
      <c r="AT747" s="26"/>
      <c r="AU747" s="26" t="s">
        <v>80</v>
      </c>
      <c r="AV747" s="26" t="s">
        <v>141</v>
      </c>
      <c r="AW747" s="26" t="s">
        <v>80</v>
      </c>
      <c r="AX747" s="26" t="s">
        <v>83</v>
      </c>
      <c r="AY747" s="26" t="s">
        <v>82</v>
      </c>
      <c r="AZ747" s="26" t="s">
        <v>80</v>
      </c>
      <c r="BA747" s="26" t="s">
        <v>84</v>
      </c>
      <c r="BB747" s="26" t="s">
        <v>85</v>
      </c>
      <c r="BC747" s="26" t="str">
        <f t="shared" si="231"/>
        <v>C</v>
      </c>
      <c r="BD747" s="26" t="str">
        <f t="shared" ca="1" si="232"/>
        <v>53 Th,1 Bln,29 Hr</v>
      </c>
      <c r="BE747" s="29">
        <f t="shared" ca="1" si="233"/>
        <v>53</v>
      </c>
      <c r="BF747" s="29">
        <f t="shared" ca="1" si="234"/>
        <v>1</v>
      </c>
      <c r="BG747" s="29">
        <f t="shared" ca="1" si="235"/>
        <v>29</v>
      </c>
      <c r="BH747" s="26" t="str">
        <f t="shared" ca="1" si="236"/>
        <v>4 Th,1 Bln,23 Hr</v>
      </c>
      <c r="BI747" s="24">
        <f t="shared" ca="1" si="237"/>
        <v>4</v>
      </c>
      <c r="BJ747" s="24">
        <f t="shared" ca="1" si="238"/>
        <v>1</v>
      </c>
      <c r="BK747" s="26" t="str">
        <f t="shared" ca="1" si="239"/>
        <v>4 Th,1 Bln,23 Hr</v>
      </c>
      <c r="BL747" s="4" t="str">
        <f>VLOOKUP(C747,[1]dbase!$C$3:$AW$827,38,FALSE)</f>
        <v>-</v>
      </c>
    </row>
    <row r="748" spans="1:64" x14ac:dyDescent="0.25">
      <c r="A748" s="24">
        <f t="shared" si="220"/>
        <v>745</v>
      </c>
      <c r="B748" s="31" t="s">
        <v>3020</v>
      </c>
      <c r="C748" s="24">
        <v>816302</v>
      </c>
      <c r="D748" s="24" t="s">
        <v>1633</v>
      </c>
      <c r="E748" s="26">
        <v>29720</v>
      </c>
      <c r="F748" s="24" t="s">
        <v>65</v>
      </c>
      <c r="G748" s="24" t="s">
        <v>66</v>
      </c>
      <c r="H748" s="24" t="s">
        <v>279</v>
      </c>
      <c r="I748" s="24"/>
      <c r="J748" s="27"/>
      <c r="K748" s="24"/>
      <c r="L748" s="24"/>
      <c r="M748" s="24" t="s">
        <v>70</v>
      </c>
      <c r="N748" s="24" t="s">
        <v>718</v>
      </c>
      <c r="O748" s="24"/>
      <c r="P748" s="24" t="s">
        <v>80</v>
      </c>
      <c r="Q748" s="26">
        <v>43891</v>
      </c>
      <c r="R748" s="26">
        <v>44243</v>
      </c>
      <c r="S748" s="26" t="s">
        <v>90</v>
      </c>
      <c r="T748" s="28" t="s">
        <v>1370</v>
      </c>
      <c r="U748" s="28" t="s">
        <v>1370</v>
      </c>
      <c r="V748" s="26" t="s">
        <v>80</v>
      </c>
      <c r="W748" s="28" t="s">
        <v>645</v>
      </c>
      <c r="X748" s="28" t="s">
        <v>93</v>
      </c>
      <c r="Y748" s="26" t="s">
        <v>78</v>
      </c>
      <c r="Z748" s="29">
        <v>6</v>
      </c>
      <c r="AA748" s="29">
        <v>1</v>
      </c>
      <c r="AB748" s="26">
        <v>44424</v>
      </c>
      <c r="AC748" s="30">
        <v>4500000</v>
      </c>
      <c r="AD748" s="30">
        <v>500000</v>
      </c>
      <c r="AE748" s="30">
        <v>-116900</v>
      </c>
      <c r="AF748" s="30">
        <v>152000</v>
      </c>
      <c r="AG748" s="30">
        <f t="shared" si="221"/>
        <v>35100</v>
      </c>
      <c r="AH748" s="30">
        <v>0</v>
      </c>
      <c r="AI748" s="30">
        <f t="shared" si="222"/>
        <v>5035100</v>
      </c>
      <c r="AJ748" s="30">
        <f t="shared" si="223"/>
        <v>3375000</v>
      </c>
      <c r="AK748" s="30">
        <f t="shared" si="224"/>
        <v>375000</v>
      </c>
      <c r="AL748" s="30">
        <f t="shared" si="225"/>
        <v>-116900</v>
      </c>
      <c r="AM748" s="30">
        <f t="shared" si="226"/>
        <v>152000</v>
      </c>
      <c r="AN748" s="30">
        <f t="shared" si="227"/>
        <v>35100</v>
      </c>
      <c r="AO748" s="30">
        <f t="shared" si="228"/>
        <v>0</v>
      </c>
      <c r="AP748" s="30">
        <f t="shared" si="229"/>
        <v>3785100</v>
      </c>
      <c r="AQ748" s="30">
        <f t="shared" si="230"/>
        <v>587000</v>
      </c>
      <c r="AR748" s="26" t="s">
        <v>79</v>
      </c>
      <c r="AS748" s="26" t="s">
        <v>80</v>
      </c>
      <c r="AT748" s="26"/>
      <c r="AU748" s="26" t="s">
        <v>80</v>
      </c>
      <c r="AV748" s="26" t="s">
        <v>94</v>
      </c>
      <c r="AW748" s="26" t="s">
        <v>210</v>
      </c>
      <c r="AX748" s="26" t="s">
        <v>83</v>
      </c>
      <c r="AY748" s="26" t="s">
        <v>83</v>
      </c>
      <c r="AZ748" s="26" t="s">
        <v>80</v>
      </c>
      <c r="BA748" s="26" t="s">
        <v>84</v>
      </c>
      <c r="BB748" s="26" t="s">
        <v>85</v>
      </c>
      <c r="BC748" s="26" t="str">
        <f t="shared" si="231"/>
        <v>F</v>
      </c>
      <c r="BD748" s="26" t="str">
        <f t="shared" ca="1" si="232"/>
        <v>41 Th,6 Bln,10 Hr</v>
      </c>
      <c r="BE748" s="29">
        <f t="shared" ca="1" si="233"/>
        <v>41</v>
      </c>
      <c r="BF748" s="29">
        <f t="shared" ca="1" si="234"/>
        <v>6</v>
      </c>
      <c r="BG748" s="29">
        <f t="shared" ca="1" si="235"/>
        <v>10</v>
      </c>
      <c r="BH748" s="26" t="str">
        <f t="shared" ca="1" si="236"/>
        <v>2 Th,8 Bln,23 Hr</v>
      </c>
      <c r="BI748" s="24">
        <f t="shared" ca="1" si="237"/>
        <v>2</v>
      </c>
      <c r="BJ748" s="24">
        <f t="shared" ca="1" si="238"/>
        <v>8</v>
      </c>
      <c r="BK748" s="26" t="str">
        <f t="shared" ca="1" si="239"/>
        <v>1 Th,9 Bln,8 Hr</v>
      </c>
      <c r="BL748" s="4" t="str">
        <f>VLOOKUP(C748,[1]dbase!$C$3:$AW$827,38,FALSE)</f>
        <v>-</v>
      </c>
    </row>
    <row r="749" spans="1:64" x14ac:dyDescent="0.25">
      <c r="A749" s="24">
        <f t="shared" si="220"/>
        <v>746</v>
      </c>
      <c r="B749" s="33" t="s">
        <v>3021</v>
      </c>
      <c r="C749" s="24">
        <v>715251</v>
      </c>
      <c r="D749" s="24" t="s">
        <v>365</v>
      </c>
      <c r="E749" s="26">
        <v>25954</v>
      </c>
      <c r="F749" s="24" t="s">
        <v>65</v>
      </c>
      <c r="G749" s="24" t="s">
        <v>66</v>
      </c>
      <c r="H749" s="24" t="s">
        <v>88</v>
      </c>
      <c r="I749" s="24" t="s">
        <v>3022</v>
      </c>
      <c r="J749" s="27" t="s">
        <v>3023</v>
      </c>
      <c r="K749" s="24"/>
      <c r="L749" s="24"/>
      <c r="M749" s="24" t="s">
        <v>136</v>
      </c>
      <c r="N749" s="24" t="s">
        <v>71</v>
      </c>
      <c r="O749" s="24" t="s">
        <v>674</v>
      </c>
      <c r="P749" s="24" t="s">
        <v>2462</v>
      </c>
      <c r="Q749" s="26">
        <v>34350</v>
      </c>
      <c r="R749" s="26">
        <v>34715</v>
      </c>
      <c r="S749" s="26" t="s">
        <v>90</v>
      </c>
      <c r="T749" s="28" t="s">
        <v>3024</v>
      </c>
      <c r="U749" s="28" t="s">
        <v>3024</v>
      </c>
      <c r="V749" s="26">
        <v>44061</v>
      </c>
      <c r="W749" s="28" t="s">
        <v>1077</v>
      </c>
      <c r="X749" s="28" t="s">
        <v>113</v>
      </c>
      <c r="Y749" s="26" t="s">
        <v>78</v>
      </c>
      <c r="Z749" s="29">
        <v>2</v>
      </c>
      <c r="AA749" s="29">
        <v>7</v>
      </c>
      <c r="AB749" s="26">
        <v>44424</v>
      </c>
      <c r="AC749" s="30">
        <v>9900000</v>
      </c>
      <c r="AD749" s="30">
        <v>1100000</v>
      </c>
      <c r="AE749" s="30">
        <v>1266475</v>
      </c>
      <c r="AF749" s="30">
        <v>-877110</v>
      </c>
      <c r="AG749" s="30">
        <f t="shared" si="221"/>
        <v>389365</v>
      </c>
      <c r="AH749" s="30">
        <v>3468750</v>
      </c>
      <c r="AI749" s="30">
        <f t="shared" si="222"/>
        <v>14858115</v>
      </c>
      <c r="AJ749" s="30">
        <f t="shared" si="223"/>
        <v>7425000</v>
      </c>
      <c r="AK749" s="30">
        <f t="shared" si="224"/>
        <v>825000</v>
      </c>
      <c r="AL749" s="30">
        <f t="shared" si="225"/>
        <v>1266475</v>
      </c>
      <c r="AM749" s="30">
        <f t="shared" si="226"/>
        <v>-877110</v>
      </c>
      <c r="AN749" s="30">
        <f t="shared" si="227"/>
        <v>389365</v>
      </c>
      <c r="AO749" s="30">
        <f t="shared" si="228"/>
        <v>1734375</v>
      </c>
      <c r="AP749" s="30">
        <f t="shared" si="229"/>
        <v>10373740</v>
      </c>
      <c r="AQ749" s="30">
        <f t="shared" si="230"/>
        <v>0</v>
      </c>
      <c r="AR749" s="26" t="s">
        <v>79</v>
      </c>
      <c r="AS749" s="26" t="s">
        <v>80</v>
      </c>
      <c r="AT749" s="26"/>
      <c r="AU749" s="26" t="s">
        <v>80</v>
      </c>
      <c r="AV749" s="26" t="s">
        <v>116</v>
      </c>
      <c r="AW749" s="26" t="s">
        <v>117</v>
      </c>
      <c r="AX749" s="26" t="s">
        <v>83</v>
      </c>
      <c r="AY749" s="26" t="s">
        <v>83</v>
      </c>
      <c r="AZ749" s="26" t="s">
        <v>80</v>
      </c>
      <c r="BA749" s="26" t="s">
        <v>84</v>
      </c>
      <c r="BB749" s="26" t="s">
        <v>85</v>
      </c>
      <c r="BC749" s="26" t="str">
        <f t="shared" si="231"/>
        <v>D</v>
      </c>
      <c r="BD749" s="26" t="str">
        <f t="shared" ca="1" si="232"/>
        <v>51 Th,10 Bln,3 Hr</v>
      </c>
      <c r="BE749" s="29">
        <f t="shared" ca="1" si="233"/>
        <v>51</v>
      </c>
      <c r="BF749" s="29">
        <f t="shared" ca="1" si="234"/>
        <v>10</v>
      </c>
      <c r="BG749" s="29">
        <f t="shared" ca="1" si="235"/>
        <v>3</v>
      </c>
      <c r="BH749" s="26" t="str">
        <f t="shared" ca="1" si="236"/>
        <v>28 Th,10 Bln,8 Hr</v>
      </c>
      <c r="BI749" s="24">
        <f t="shared" ca="1" si="237"/>
        <v>28</v>
      </c>
      <c r="BJ749" s="24">
        <f t="shared" ca="1" si="238"/>
        <v>10</v>
      </c>
      <c r="BK749" s="26" t="str">
        <f t="shared" ca="1" si="239"/>
        <v>27 Th,10 Bln,8 Hr</v>
      </c>
      <c r="BL749" s="4" t="str">
        <f>VLOOKUP(C749,[1]dbase!$C$3:$AW$827,38,FALSE)</f>
        <v>-</v>
      </c>
    </row>
    <row r="750" spans="1:64" x14ac:dyDescent="0.25">
      <c r="A750" s="24">
        <f t="shared" si="220"/>
        <v>747</v>
      </c>
      <c r="B750" s="31" t="s">
        <v>3025</v>
      </c>
      <c r="C750" s="24">
        <v>664586</v>
      </c>
      <c r="D750" s="24" t="s">
        <v>1228</v>
      </c>
      <c r="E750" s="26">
        <v>24360</v>
      </c>
      <c r="F750" s="24" t="s">
        <v>65</v>
      </c>
      <c r="G750" s="24" t="s">
        <v>66</v>
      </c>
      <c r="H750" s="24" t="s">
        <v>88</v>
      </c>
      <c r="I750" s="24" t="s">
        <v>3026</v>
      </c>
      <c r="J750" s="27"/>
      <c r="K750" s="24"/>
      <c r="L750" s="24"/>
      <c r="M750" s="24" t="s">
        <v>109</v>
      </c>
      <c r="N750" s="24" t="s">
        <v>1454</v>
      </c>
      <c r="O750" s="24"/>
      <c r="P750" s="24">
        <v>1986</v>
      </c>
      <c r="Q750" s="26">
        <v>32373</v>
      </c>
      <c r="R750" s="26">
        <v>33147</v>
      </c>
      <c r="S750" s="26" t="s">
        <v>90</v>
      </c>
      <c r="T750" s="28" t="s">
        <v>3027</v>
      </c>
      <c r="U750" s="28" t="s">
        <v>3027</v>
      </c>
      <c r="V750" s="26" t="s">
        <v>80</v>
      </c>
      <c r="W750" s="28" t="s">
        <v>145</v>
      </c>
      <c r="X750" s="28" t="s">
        <v>146</v>
      </c>
      <c r="Y750" s="26" t="s">
        <v>78</v>
      </c>
      <c r="Z750" s="29">
        <v>6</v>
      </c>
      <c r="AA750" s="29">
        <v>3</v>
      </c>
      <c r="AB750" s="26">
        <v>44424</v>
      </c>
      <c r="AC750" s="30">
        <v>5900000</v>
      </c>
      <c r="AD750" s="30">
        <v>655556</v>
      </c>
      <c r="AE750" s="30">
        <v>298394.44444444403</v>
      </c>
      <c r="AF750" s="30">
        <v>152000</v>
      </c>
      <c r="AG750" s="30">
        <f t="shared" si="221"/>
        <v>450394.44444444403</v>
      </c>
      <c r="AH750" s="30">
        <v>0</v>
      </c>
      <c r="AI750" s="30">
        <f t="shared" si="222"/>
        <v>7005950.444444444</v>
      </c>
      <c r="AJ750" s="30">
        <f t="shared" si="223"/>
        <v>2950000</v>
      </c>
      <c r="AK750" s="30">
        <f t="shared" si="224"/>
        <v>0</v>
      </c>
      <c r="AL750" s="30">
        <f t="shared" si="225"/>
        <v>0</v>
      </c>
      <c r="AM750" s="30">
        <f t="shared" si="226"/>
        <v>0</v>
      </c>
      <c r="AN750" s="30">
        <f t="shared" si="227"/>
        <v>0</v>
      </c>
      <c r="AO750" s="30">
        <f t="shared" si="228"/>
        <v>0</v>
      </c>
      <c r="AP750" s="30">
        <f t="shared" si="229"/>
        <v>2950000</v>
      </c>
      <c r="AQ750" s="30">
        <f t="shared" si="230"/>
        <v>1422100</v>
      </c>
      <c r="AR750" s="26" t="s">
        <v>79</v>
      </c>
      <c r="AS750" s="26" t="s">
        <v>114</v>
      </c>
      <c r="AT750" s="24" t="s">
        <v>172</v>
      </c>
      <c r="AU750" s="26">
        <v>44433</v>
      </c>
      <c r="AV750" s="26" t="s">
        <v>147</v>
      </c>
      <c r="AW750" s="26" t="s">
        <v>80</v>
      </c>
      <c r="AX750" s="26" t="s">
        <v>82</v>
      </c>
      <c r="AY750" s="26" t="s">
        <v>82</v>
      </c>
      <c r="AZ750" s="26" t="s">
        <v>80</v>
      </c>
      <c r="BA750" s="26" t="s">
        <v>84</v>
      </c>
      <c r="BB750" s="26" t="s">
        <v>85</v>
      </c>
      <c r="BC750" s="26" t="str">
        <f t="shared" si="231"/>
        <v>C</v>
      </c>
      <c r="BD750" s="26" t="str">
        <f t="shared" ca="1" si="232"/>
        <v>56 Th,2 Bln,14 Hr</v>
      </c>
      <c r="BE750" s="29">
        <f t="shared" ca="1" si="233"/>
        <v>56</v>
      </c>
      <c r="BF750" s="29">
        <f t="shared" ca="1" si="234"/>
        <v>2</v>
      </c>
      <c r="BG750" s="29">
        <f t="shared" ca="1" si="235"/>
        <v>14</v>
      </c>
      <c r="BH750" s="26" t="str">
        <f t="shared" ca="1" si="236"/>
        <v>34 Th,3 Bln,6 Hr</v>
      </c>
      <c r="BI750" s="24">
        <f t="shared" ca="1" si="237"/>
        <v>34</v>
      </c>
      <c r="BJ750" s="24">
        <f t="shared" ca="1" si="238"/>
        <v>3</v>
      </c>
      <c r="BK750" s="26" t="str">
        <f t="shared" ca="1" si="239"/>
        <v>32 Th,1 Bln,23 Hr</v>
      </c>
      <c r="BL750" s="4" t="str">
        <f>VLOOKUP(C750,[1]dbase!$C$3:$AW$827,38,FALSE)</f>
        <v>H</v>
      </c>
    </row>
    <row r="751" spans="1:64" x14ac:dyDescent="0.25">
      <c r="A751" s="24">
        <f t="shared" si="220"/>
        <v>748</v>
      </c>
      <c r="B751" s="31" t="s">
        <v>3028</v>
      </c>
      <c r="C751" s="24">
        <v>876227</v>
      </c>
      <c r="D751" s="24" t="s">
        <v>885</v>
      </c>
      <c r="E751" s="26">
        <v>32057</v>
      </c>
      <c r="F751" s="24" t="s">
        <v>65</v>
      </c>
      <c r="G751" s="24" t="s">
        <v>66</v>
      </c>
      <c r="H751" s="24" t="s">
        <v>67</v>
      </c>
      <c r="I751" s="24" t="s">
        <v>3029</v>
      </c>
      <c r="J751" s="27" t="s">
        <v>3030</v>
      </c>
      <c r="K751" s="24"/>
      <c r="L751" s="24"/>
      <c r="M751" s="24" t="s">
        <v>109</v>
      </c>
      <c r="N751" s="24" t="s">
        <v>80</v>
      </c>
      <c r="O751" s="24"/>
      <c r="P751" s="24" t="s">
        <v>80</v>
      </c>
      <c r="Q751" s="26">
        <v>43374</v>
      </c>
      <c r="R751" s="26">
        <v>43374</v>
      </c>
      <c r="S751" s="26" t="s">
        <v>90</v>
      </c>
      <c r="T751" s="28" t="s">
        <v>138</v>
      </c>
      <c r="U751" s="28" t="s">
        <v>138</v>
      </c>
      <c r="V751" s="26">
        <v>44105</v>
      </c>
      <c r="W751" s="28" t="s">
        <v>139</v>
      </c>
      <c r="X751" s="28" t="s">
        <v>140</v>
      </c>
      <c r="Y751" s="26" t="s">
        <v>78</v>
      </c>
      <c r="Z751" s="29">
        <v>6</v>
      </c>
      <c r="AA751" s="29">
        <v>1</v>
      </c>
      <c r="AB751" s="26">
        <v>44424</v>
      </c>
      <c r="AC751" s="30">
        <v>4500000</v>
      </c>
      <c r="AD751" s="30">
        <v>500000</v>
      </c>
      <c r="AE751" s="30">
        <v>0</v>
      </c>
      <c r="AF751" s="30">
        <v>585779.91666666698</v>
      </c>
      <c r="AG751" s="30">
        <f t="shared" si="221"/>
        <v>585779.91666666698</v>
      </c>
      <c r="AH751" s="30">
        <v>0</v>
      </c>
      <c r="AI751" s="30">
        <f t="shared" si="222"/>
        <v>5585779.916666667</v>
      </c>
      <c r="AJ751" s="30">
        <f t="shared" si="223"/>
        <v>3375000</v>
      </c>
      <c r="AK751" s="30">
        <f t="shared" si="224"/>
        <v>375000</v>
      </c>
      <c r="AL751" s="30">
        <f t="shared" si="225"/>
        <v>0</v>
      </c>
      <c r="AM751" s="30">
        <f t="shared" si="226"/>
        <v>585779.91666666698</v>
      </c>
      <c r="AN751" s="30">
        <f t="shared" si="227"/>
        <v>585779.91666666698</v>
      </c>
      <c r="AO751" s="30">
        <f t="shared" si="228"/>
        <v>0</v>
      </c>
      <c r="AP751" s="30">
        <f t="shared" si="229"/>
        <v>4335779.916666667</v>
      </c>
      <c r="AQ751" s="30">
        <f t="shared" si="230"/>
        <v>36320.083333333023</v>
      </c>
      <c r="AR751" s="26" t="s">
        <v>79</v>
      </c>
      <c r="AS751" s="26" t="s">
        <v>80</v>
      </c>
      <c r="AT751" s="26"/>
      <c r="AU751" s="26" t="s">
        <v>80</v>
      </c>
      <c r="AV751" s="26" t="s">
        <v>141</v>
      </c>
      <c r="AW751" s="26" t="s">
        <v>80</v>
      </c>
      <c r="AX751" s="26" t="s">
        <v>82</v>
      </c>
      <c r="AY751" s="26" t="s">
        <v>82</v>
      </c>
      <c r="AZ751" s="26" t="s">
        <v>80</v>
      </c>
      <c r="BA751" s="26" t="s">
        <v>84</v>
      </c>
      <c r="BB751" s="26" t="s">
        <v>85</v>
      </c>
      <c r="BC751" s="26" t="str">
        <f t="shared" si="231"/>
        <v>C</v>
      </c>
      <c r="BD751" s="26" t="str">
        <f t="shared" ca="1" si="232"/>
        <v>35 Th,1 Bln,17 Hr</v>
      </c>
      <c r="BE751" s="29">
        <f t="shared" ca="1" si="233"/>
        <v>35</v>
      </c>
      <c r="BF751" s="29">
        <f t="shared" ca="1" si="234"/>
        <v>1</v>
      </c>
      <c r="BG751" s="29">
        <f t="shared" ca="1" si="235"/>
        <v>17</v>
      </c>
      <c r="BH751" s="26" t="str">
        <f t="shared" ca="1" si="236"/>
        <v>4 Th,1 Bln,23 Hr</v>
      </c>
      <c r="BI751" s="24">
        <f t="shared" ca="1" si="237"/>
        <v>4</v>
      </c>
      <c r="BJ751" s="24">
        <f t="shared" ca="1" si="238"/>
        <v>1</v>
      </c>
      <c r="BK751" s="26" t="str">
        <f t="shared" ca="1" si="239"/>
        <v>4 Th,1 Bln,23 Hr</v>
      </c>
      <c r="BL751" s="4" t="str">
        <f>VLOOKUP(C751,[1]dbase!$C$3:$AW$827,38,FALSE)</f>
        <v>-</v>
      </c>
    </row>
    <row r="752" spans="1:64" x14ac:dyDescent="0.25">
      <c r="A752" s="24">
        <f t="shared" si="220"/>
        <v>749</v>
      </c>
      <c r="B752" s="31" t="s">
        <v>3031</v>
      </c>
      <c r="C752" s="24">
        <v>835595</v>
      </c>
      <c r="D752" s="24" t="s">
        <v>406</v>
      </c>
      <c r="E752" s="26">
        <v>30376</v>
      </c>
      <c r="F752" s="24" t="s">
        <v>65</v>
      </c>
      <c r="G752" s="24" t="s">
        <v>66</v>
      </c>
      <c r="H752" s="24" t="s">
        <v>67</v>
      </c>
      <c r="I752" s="24" t="s">
        <v>3032</v>
      </c>
      <c r="J752" s="27"/>
      <c r="K752" s="24"/>
      <c r="L752" s="24"/>
      <c r="M752" s="24" t="s">
        <v>136</v>
      </c>
      <c r="N752" s="24" t="s">
        <v>71</v>
      </c>
      <c r="O752" s="24"/>
      <c r="P752" s="24">
        <v>2006</v>
      </c>
      <c r="Q752" s="26">
        <v>41883</v>
      </c>
      <c r="R752" s="26">
        <v>42005</v>
      </c>
      <c r="S752" s="26" t="s">
        <v>90</v>
      </c>
      <c r="T752" s="28" t="s">
        <v>3033</v>
      </c>
      <c r="U752" s="28" t="s">
        <v>3033</v>
      </c>
      <c r="V752" s="26" t="s">
        <v>80</v>
      </c>
      <c r="W752" s="28" t="s">
        <v>154</v>
      </c>
      <c r="X752" s="28" t="s">
        <v>207</v>
      </c>
      <c r="Y752" s="26" t="s">
        <v>78</v>
      </c>
      <c r="Z752" s="29">
        <v>6</v>
      </c>
      <c r="AA752" s="29">
        <v>2</v>
      </c>
      <c r="AB752" s="26">
        <v>44424</v>
      </c>
      <c r="AC752" s="30">
        <v>4900000</v>
      </c>
      <c r="AD752" s="30">
        <v>544444</v>
      </c>
      <c r="AE752" s="30">
        <v>458655.55555555597</v>
      </c>
      <c r="AF752" s="30">
        <v>152000</v>
      </c>
      <c r="AG752" s="30">
        <f t="shared" si="221"/>
        <v>610655.55555555597</v>
      </c>
      <c r="AH752" s="30">
        <v>0</v>
      </c>
      <c r="AI752" s="30">
        <f t="shared" si="222"/>
        <v>6055099.555555556</v>
      </c>
      <c r="AJ752" s="30">
        <f t="shared" si="223"/>
        <v>2450000</v>
      </c>
      <c r="AK752" s="30">
        <f t="shared" si="224"/>
        <v>0</v>
      </c>
      <c r="AL752" s="30">
        <f t="shared" si="225"/>
        <v>0</v>
      </c>
      <c r="AM752" s="30">
        <f t="shared" si="226"/>
        <v>0</v>
      </c>
      <c r="AN752" s="30">
        <f t="shared" si="227"/>
        <v>0</v>
      </c>
      <c r="AO752" s="30">
        <f t="shared" si="228"/>
        <v>0</v>
      </c>
      <c r="AP752" s="30">
        <f t="shared" si="229"/>
        <v>2450000</v>
      </c>
      <c r="AQ752" s="30">
        <f t="shared" si="230"/>
        <v>1922100</v>
      </c>
      <c r="AR752" s="26" t="s">
        <v>79</v>
      </c>
      <c r="AS752" s="26" t="s">
        <v>114</v>
      </c>
      <c r="AT752" s="24" t="s">
        <v>172</v>
      </c>
      <c r="AU752" s="26">
        <v>44433</v>
      </c>
      <c r="AV752" s="26" t="s">
        <v>209</v>
      </c>
      <c r="AW752" s="26" t="s">
        <v>158</v>
      </c>
      <c r="AX752" s="26" t="s">
        <v>83</v>
      </c>
      <c r="AY752" s="26" t="s">
        <v>83</v>
      </c>
      <c r="AZ752" s="26" t="s">
        <v>80</v>
      </c>
      <c r="BA752" s="26" t="s">
        <v>84</v>
      </c>
      <c r="BB752" s="26" t="s">
        <v>85</v>
      </c>
      <c r="BC752" s="26" t="str">
        <f t="shared" si="231"/>
        <v>D</v>
      </c>
      <c r="BD752" s="26" t="str">
        <f t="shared" ca="1" si="232"/>
        <v>39 Th,8 Bln,23 Hr</v>
      </c>
      <c r="BE752" s="29">
        <f t="shared" ca="1" si="233"/>
        <v>39</v>
      </c>
      <c r="BF752" s="29">
        <f t="shared" ca="1" si="234"/>
        <v>8</v>
      </c>
      <c r="BG752" s="29">
        <f t="shared" ca="1" si="235"/>
        <v>23</v>
      </c>
      <c r="BH752" s="26" t="str">
        <f t="shared" ca="1" si="236"/>
        <v>8 Th,2 Bln,23 Hr</v>
      </c>
      <c r="BI752" s="24">
        <f t="shared" ca="1" si="237"/>
        <v>8</v>
      </c>
      <c r="BJ752" s="24">
        <f t="shared" ca="1" si="238"/>
        <v>2</v>
      </c>
      <c r="BK752" s="26" t="str">
        <f t="shared" ca="1" si="239"/>
        <v>7 Th,10 Bln,23 Hr</v>
      </c>
      <c r="BL752" s="4" t="str">
        <f>VLOOKUP(C752,[1]dbase!$C$3:$AW$827,38,FALSE)</f>
        <v>H</v>
      </c>
    </row>
    <row r="753" spans="1:64" x14ac:dyDescent="0.25">
      <c r="A753" s="24">
        <f t="shared" si="220"/>
        <v>750</v>
      </c>
      <c r="B753" s="31" t="s">
        <v>3034</v>
      </c>
      <c r="C753" s="24">
        <v>694589</v>
      </c>
      <c r="D753" s="24" t="s">
        <v>342</v>
      </c>
      <c r="E753" s="26">
        <v>25388</v>
      </c>
      <c r="F753" s="24" t="s">
        <v>65</v>
      </c>
      <c r="G753" s="24" t="s">
        <v>66</v>
      </c>
      <c r="H753" s="24" t="s">
        <v>88</v>
      </c>
      <c r="I753" s="24" t="s">
        <v>3035</v>
      </c>
      <c r="J753" s="27" t="s">
        <v>3036</v>
      </c>
      <c r="K753" s="24"/>
      <c r="L753" s="24"/>
      <c r="M753" s="24" t="s">
        <v>346</v>
      </c>
      <c r="N753" s="24" t="s">
        <v>3037</v>
      </c>
      <c r="O753" s="24" t="s">
        <v>1652</v>
      </c>
      <c r="P753" s="24">
        <v>2017</v>
      </c>
      <c r="Q753" s="26">
        <v>32373</v>
      </c>
      <c r="R753" s="26">
        <v>33147</v>
      </c>
      <c r="S753" s="26" t="s">
        <v>90</v>
      </c>
      <c r="T753" s="28" t="s">
        <v>2526</v>
      </c>
      <c r="U753" s="28" t="s">
        <v>2526</v>
      </c>
      <c r="V753" s="26">
        <v>43102</v>
      </c>
      <c r="W753" s="28" t="s">
        <v>92</v>
      </c>
      <c r="X753" s="28" t="s">
        <v>93</v>
      </c>
      <c r="Y753" s="26" t="s">
        <v>78</v>
      </c>
      <c r="Z753" s="29">
        <v>2</v>
      </c>
      <c r="AA753" s="29">
        <v>7</v>
      </c>
      <c r="AB753" s="26">
        <v>44424</v>
      </c>
      <c r="AC753" s="30">
        <v>9900000</v>
      </c>
      <c r="AD753" s="30">
        <v>1100000</v>
      </c>
      <c r="AE753" s="30">
        <v>790900</v>
      </c>
      <c r="AF753" s="30">
        <v>-589150</v>
      </c>
      <c r="AG753" s="30">
        <f t="shared" si="221"/>
        <v>201750</v>
      </c>
      <c r="AH753" s="30">
        <v>3468750</v>
      </c>
      <c r="AI753" s="30">
        <f t="shared" si="222"/>
        <v>14670500</v>
      </c>
      <c r="AJ753" s="30">
        <f t="shared" si="223"/>
        <v>7425000</v>
      </c>
      <c r="AK753" s="30">
        <f t="shared" si="224"/>
        <v>825000</v>
      </c>
      <c r="AL753" s="30">
        <f t="shared" si="225"/>
        <v>790900</v>
      </c>
      <c r="AM753" s="30">
        <f t="shared" si="226"/>
        <v>-589150</v>
      </c>
      <c r="AN753" s="30">
        <f t="shared" si="227"/>
        <v>201750</v>
      </c>
      <c r="AO753" s="30">
        <f t="shared" si="228"/>
        <v>1734375</v>
      </c>
      <c r="AP753" s="30">
        <f t="shared" si="229"/>
        <v>10186125</v>
      </c>
      <c r="AQ753" s="30">
        <f t="shared" si="230"/>
        <v>0</v>
      </c>
      <c r="AR753" s="26" t="s">
        <v>79</v>
      </c>
      <c r="AS753" s="26" t="s">
        <v>80</v>
      </c>
      <c r="AT753" s="26"/>
      <c r="AU753" s="26" t="s">
        <v>80</v>
      </c>
      <c r="AV753" s="26" t="s">
        <v>94</v>
      </c>
      <c r="AW753" s="26" t="s">
        <v>95</v>
      </c>
      <c r="AX753" s="26" t="s">
        <v>96</v>
      </c>
      <c r="AY753" s="26" t="s">
        <v>96</v>
      </c>
      <c r="AZ753" s="26" t="s">
        <v>80</v>
      </c>
      <c r="BA753" s="26" t="s">
        <v>84</v>
      </c>
      <c r="BB753" s="26" t="s">
        <v>85</v>
      </c>
      <c r="BC753" s="26" t="str">
        <f t="shared" si="231"/>
        <v>G</v>
      </c>
      <c r="BD753" s="26" t="str">
        <f t="shared" ca="1" si="232"/>
        <v>53 Th,4 Bln,20 Hr</v>
      </c>
      <c r="BE753" s="29">
        <f t="shared" ca="1" si="233"/>
        <v>53</v>
      </c>
      <c r="BF753" s="29">
        <f t="shared" ca="1" si="234"/>
        <v>4</v>
      </c>
      <c r="BG753" s="29">
        <f t="shared" ca="1" si="235"/>
        <v>20</v>
      </c>
      <c r="BH753" s="26" t="str">
        <f t="shared" ca="1" si="236"/>
        <v>34 Th,3 Bln,6 Hr</v>
      </c>
      <c r="BI753" s="24">
        <f t="shared" ca="1" si="237"/>
        <v>34</v>
      </c>
      <c r="BJ753" s="24">
        <f t="shared" ca="1" si="238"/>
        <v>3</v>
      </c>
      <c r="BK753" s="26" t="str">
        <f t="shared" ca="1" si="239"/>
        <v>32 Th,1 Bln,23 Hr</v>
      </c>
      <c r="BL753" s="4" t="str">
        <f>VLOOKUP(C753,[1]dbase!$C$3:$AW$827,38,FALSE)</f>
        <v>-</v>
      </c>
    </row>
    <row r="754" spans="1:64" x14ac:dyDescent="0.25">
      <c r="A754" s="24">
        <f t="shared" si="220"/>
        <v>751</v>
      </c>
      <c r="B754" s="31" t="s">
        <v>3038</v>
      </c>
      <c r="C754" s="24">
        <v>664943</v>
      </c>
      <c r="D754" s="24" t="s">
        <v>199</v>
      </c>
      <c r="E754" s="26">
        <v>24166</v>
      </c>
      <c r="F754" s="24" t="s">
        <v>65</v>
      </c>
      <c r="G754" s="24" t="s">
        <v>66</v>
      </c>
      <c r="H754" s="24" t="s">
        <v>88</v>
      </c>
      <c r="I754" s="24" t="s">
        <v>3039</v>
      </c>
      <c r="J754" s="27"/>
      <c r="K754" s="24"/>
      <c r="L754" s="24"/>
      <c r="M754" s="24" t="s">
        <v>109</v>
      </c>
      <c r="N754" s="24" t="s">
        <v>203</v>
      </c>
      <c r="O754" s="24"/>
      <c r="P754" s="24" t="s">
        <v>2897</v>
      </c>
      <c r="Q754" s="26">
        <v>33222</v>
      </c>
      <c r="R754" s="26">
        <v>33587</v>
      </c>
      <c r="S754" s="26" t="s">
        <v>90</v>
      </c>
      <c r="T754" s="28" t="s">
        <v>559</v>
      </c>
      <c r="U754" s="28" t="s">
        <v>559</v>
      </c>
      <c r="V754" s="26">
        <v>43891</v>
      </c>
      <c r="W754" s="28" t="s">
        <v>206</v>
      </c>
      <c r="X754" s="28" t="s">
        <v>207</v>
      </c>
      <c r="Y754" s="26" t="s">
        <v>78</v>
      </c>
      <c r="Z754" s="29">
        <v>6</v>
      </c>
      <c r="AA754" s="29">
        <v>3</v>
      </c>
      <c r="AB754" s="26">
        <v>44424</v>
      </c>
      <c r="AC754" s="30">
        <v>5900000</v>
      </c>
      <c r="AD754" s="30">
        <v>655556</v>
      </c>
      <c r="AE754" s="30">
        <v>298394.44444444403</v>
      </c>
      <c r="AF754" s="30">
        <v>152000</v>
      </c>
      <c r="AG754" s="30">
        <f t="shared" si="221"/>
        <v>450394.44444444403</v>
      </c>
      <c r="AH754" s="30">
        <v>0</v>
      </c>
      <c r="AI754" s="30">
        <f t="shared" si="222"/>
        <v>7005950.444444444</v>
      </c>
      <c r="AJ754" s="30">
        <f t="shared" si="223"/>
        <v>2950000</v>
      </c>
      <c r="AK754" s="30">
        <f t="shared" si="224"/>
        <v>0</v>
      </c>
      <c r="AL754" s="30">
        <f t="shared" si="225"/>
        <v>0</v>
      </c>
      <c r="AM754" s="30">
        <f t="shared" si="226"/>
        <v>0</v>
      </c>
      <c r="AN754" s="30">
        <f t="shared" si="227"/>
        <v>0</v>
      </c>
      <c r="AO754" s="30">
        <f t="shared" si="228"/>
        <v>0</v>
      </c>
      <c r="AP754" s="30">
        <f t="shared" si="229"/>
        <v>2950000</v>
      </c>
      <c r="AQ754" s="30">
        <f t="shared" si="230"/>
        <v>1422100</v>
      </c>
      <c r="AR754" s="26" t="s">
        <v>208</v>
      </c>
      <c r="AS754" s="26" t="s">
        <v>114</v>
      </c>
      <c r="AT754" s="26" t="s">
        <v>115</v>
      </c>
      <c r="AU754" s="26">
        <v>44562</v>
      </c>
      <c r="AV754" s="26" t="s">
        <v>209</v>
      </c>
      <c r="AW754" s="26" t="s">
        <v>210</v>
      </c>
      <c r="AX754" s="26" t="s">
        <v>83</v>
      </c>
      <c r="AY754" s="26" t="s">
        <v>83</v>
      </c>
      <c r="AZ754" s="26" t="s">
        <v>80</v>
      </c>
      <c r="BA754" s="26" t="s">
        <v>84</v>
      </c>
      <c r="BB754" s="26" t="s">
        <v>85</v>
      </c>
      <c r="BC754" s="26" t="str">
        <f t="shared" si="231"/>
        <v>C</v>
      </c>
      <c r="BD754" s="26" t="str">
        <f t="shared" ca="1" si="232"/>
        <v>56 Th,8 Bln,27 Hr</v>
      </c>
      <c r="BE754" s="29">
        <f t="shared" ca="1" si="233"/>
        <v>56</v>
      </c>
      <c r="BF754" s="29">
        <f t="shared" ca="1" si="234"/>
        <v>8</v>
      </c>
      <c r="BG754" s="29">
        <f t="shared" ca="1" si="235"/>
        <v>27</v>
      </c>
      <c r="BH754" s="26" t="str">
        <f t="shared" ca="1" si="236"/>
        <v>31 Th,11 Bln,9 Hr</v>
      </c>
      <c r="BI754" s="24">
        <f t="shared" ca="1" si="237"/>
        <v>31</v>
      </c>
      <c r="BJ754" s="24">
        <f t="shared" ca="1" si="238"/>
        <v>11</v>
      </c>
      <c r="BK754" s="26" t="str">
        <f t="shared" ca="1" si="239"/>
        <v>30 Th,11 Bln,9 Hr</v>
      </c>
      <c r="BL754" s="4" t="str">
        <f>VLOOKUP(C754,[1]dbase!$C$3:$AW$827,38,FALSE)</f>
        <v>H</v>
      </c>
    </row>
    <row r="755" spans="1:64" x14ac:dyDescent="0.25">
      <c r="A755" s="24">
        <f t="shared" si="220"/>
        <v>752</v>
      </c>
      <c r="B755" s="31" t="s">
        <v>3040</v>
      </c>
      <c r="C755" s="24">
        <v>856050</v>
      </c>
      <c r="D755" s="24" t="s">
        <v>174</v>
      </c>
      <c r="E755" s="26">
        <v>31373</v>
      </c>
      <c r="F755" s="24" t="s">
        <v>65</v>
      </c>
      <c r="G755" s="24" t="s">
        <v>66</v>
      </c>
      <c r="H755" s="24" t="s">
        <v>88</v>
      </c>
      <c r="I755" s="24" t="s">
        <v>3041</v>
      </c>
      <c r="J755" s="27" t="s">
        <v>3042</v>
      </c>
      <c r="K755" s="24"/>
      <c r="L755" s="24"/>
      <c r="M755" s="24" t="s">
        <v>70</v>
      </c>
      <c r="N755" s="24" t="s">
        <v>2783</v>
      </c>
      <c r="O755" s="24"/>
      <c r="P755" s="24" t="s">
        <v>80</v>
      </c>
      <c r="Q755" s="26">
        <v>43374</v>
      </c>
      <c r="R755" s="26">
        <v>43374</v>
      </c>
      <c r="S755" s="26" t="s">
        <v>90</v>
      </c>
      <c r="T755" s="28" t="s">
        <v>3043</v>
      </c>
      <c r="U755" s="28" t="s">
        <v>3043</v>
      </c>
      <c r="V755" s="26">
        <v>44105</v>
      </c>
      <c r="W755" s="28" t="s">
        <v>2309</v>
      </c>
      <c r="X755" s="28" t="s">
        <v>207</v>
      </c>
      <c r="Y755" s="26" t="s">
        <v>78</v>
      </c>
      <c r="Z755" s="29">
        <v>6</v>
      </c>
      <c r="AA755" s="34">
        <v>1</v>
      </c>
      <c r="AB755" s="26">
        <v>44424</v>
      </c>
      <c r="AC755" s="30">
        <v>4500000</v>
      </c>
      <c r="AD755" s="30">
        <v>500000</v>
      </c>
      <c r="AE755" s="30">
        <v>0</v>
      </c>
      <c r="AF755" s="30">
        <v>592600</v>
      </c>
      <c r="AG755" s="30">
        <f t="shared" si="221"/>
        <v>592600</v>
      </c>
      <c r="AH755" s="30">
        <v>0</v>
      </c>
      <c r="AI755" s="30">
        <f t="shared" si="222"/>
        <v>5592600</v>
      </c>
      <c r="AJ755" s="30">
        <f t="shared" si="223"/>
        <v>2250000</v>
      </c>
      <c r="AK755" s="30">
        <f t="shared" si="224"/>
        <v>0</v>
      </c>
      <c r="AL755" s="30">
        <f t="shared" si="225"/>
        <v>0</v>
      </c>
      <c r="AM755" s="30">
        <f t="shared" si="226"/>
        <v>0</v>
      </c>
      <c r="AN755" s="30">
        <f t="shared" si="227"/>
        <v>0</v>
      </c>
      <c r="AO755" s="30">
        <f t="shared" si="228"/>
        <v>0</v>
      </c>
      <c r="AP755" s="30">
        <f t="shared" si="229"/>
        <v>2250000</v>
      </c>
      <c r="AQ755" s="30">
        <f t="shared" si="230"/>
        <v>2122100</v>
      </c>
      <c r="AR755" s="26" t="s">
        <v>79</v>
      </c>
      <c r="AS755" s="26" t="s">
        <v>114</v>
      </c>
      <c r="AT755" s="24" t="s">
        <v>172</v>
      </c>
      <c r="AU755" s="26">
        <v>44433</v>
      </c>
      <c r="AV755" s="26" t="s">
        <v>209</v>
      </c>
      <c r="AW755" s="26" t="s">
        <v>210</v>
      </c>
      <c r="AX755" s="26" t="s">
        <v>83</v>
      </c>
      <c r="AY755" s="26" t="s">
        <v>83</v>
      </c>
      <c r="AZ755" s="26" t="s">
        <v>80</v>
      </c>
      <c r="BA755" s="26" t="s">
        <v>84</v>
      </c>
      <c r="BB755" s="26" t="s">
        <v>85</v>
      </c>
      <c r="BC755" s="26" t="str">
        <f t="shared" si="231"/>
        <v>F</v>
      </c>
      <c r="BD755" s="26" t="str">
        <f t="shared" ca="1" si="232"/>
        <v>37 Th,0 Bln,2 Hr</v>
      </c>
      <c r="BE755" s="29">
        <f t="shared" ca="1" si="233"/>
        <v>37</v>
      </c>
      <c r="BF755" s="29">
        <f t="shared" ca="1" si="234"/>
        <v>0</v>
      </c>
      <c r="BG755" s="29">
        <f t="shared" ca="1" si="235"/>
        <v>2</v>
      </c>
      <c r="BH755" s="26" t="str">
        <f t="shared" ca="1" si="236"/>
        <v>4 Th,1 Bln,23 Hr</v>
      </c>
      <c r="BI755" s="24">
        <f t="shared" ca="1" si="237"/>
        <v>4</v>
      </c>
      <c r="BJ755" s="24">
        <f t="shared" ca="1" si="238"/>
        <v>1</v>
      </c>
      <c r="BK755" s="26" t="str">
        <f t="shared" ca="1" si="239"/>
        <v>4 Th,1 Bln,23 Hr</v>
      </c>
      <c r="BL755" s="4" t="str">
        <f>VLOOKUP(C755,[1]dbase!$C$3:$AW$827,38,FALSE)</f>
        <v>H</v>
      </c>
    </row>
    <row r="756" spans="1:64" x14ac:dyDescent="0.25">
      <c r="A756" s="24">
        <f t="shared" si="220"/>
        <v>753</v>
      </c>
      <c r="B756" s="31" t="s">
        <v>3044</v>
      </c>
      <c r="C756" s="24">
        <v>935993</v>
      </c>
      <c r="D756" s="24" t="s">
        <v>174</v>
      </c>
      <c r="E756" s="26">
        <v>34149</v>
      </c>
      <c r="F756" s="24" t="s">
        <v>65</v>
      </c>
      <c r="G756" s="24" t="s">
        <v>66</v>
      </c>
      <c r="H756" s="24" t="s">
        <v>67</v>
      </c>
      <c r="I756" s="24" t="s">
        <v>3045</v>
      </c>
      <c r="J756" s="27" t="s">
        <v>3046</v>
      </c>
      <c r="K756" s="24"/>
      <c r="L756" s="24"/>
      <c r="M756" s="24" t="s">
        <v>109</v>
      </c>
      <c r="N756" s="24" t="s">
        <v>80</v>
      </c>
      <c r="O756" s="24"/>
      <c r="P756" s="24" t="s">
        <v>80</v>
      </c>
      <c r="Q756" s="26">
        <v>43374</v>
      </c>
      <c r="R756" s="26">
        <v>43374</v>
      </c>
      <c r="S756" s="26" t="s">
        <v>90</v>
      </c>
      <c r="T756" s="28" t="s">
        <v>289</v>
      </c>
      <c r="U756" s="28" t="s">
        <v>289</v>
      </c>
      <c r="V756" s="26">
        <v>44105</v>
      </c>
      <c r="W756" s="28" t="s">
        <v>139</v>
      </c>
      <c r="X756" s="28" t="s">
        <v>140</v>
      </c>
      <c r="Y756" s="26" t="s">
        <v>78</v>
      </c>
      <c r="Z756" s="29">
        <v>6</v>
      </c>
      <c r="AA756" s="29">
        <v>1</v>
      </c>
      <c r="AB756" s="26">
        <v>44424</v>
      </c>
      <c r="AC756" s="30">
        <v>4500000</v>
      </c>
      <c r="AD756" s="30">
        <v>500000</v>
      </c>
      <c r="AE756" s="30">
        <v>0</v>
      </c>
      <c r="AF756" s="30">
        <v>69400</v>
      </c>
      <c r="AG756" s="30">
        <f t="shared" si="221"/>
        <v>69400</v>
      </c>
      <c r="AH756" s="30">
        <v>0</v>
      </c>
      <c r="AI756" s="30">
        <f t="shared" si="222"/>
        <v>5069400</v>
      </c>
      <c r="AJ756" s="30">
        <f t="shared" si="223"/>
        <v>3375000</v>
      </c>
      <c r="AK756" s="30">
        <f t="shared" si="224"/>
        <v>375000</v>
      </c>
      <c r="AL756" s="30">
        <f t="shared" si="225"/>
        <v>0</v>
      </c>
      <c r="AM756" s="30">
        <f t="shared" si="226"/>
        <v>69400</v>
      </c>
      <c r="AN756" s="30">
        <f t="shared" si="227"/>
        <v>69400</v>
      </c>
      <c r="AO756" s="30">
        <f t="shared" si="228"/>
        <v>0</v>
      </c>
      <c r="AP756" s="30">
        <f t="shared" si="229"/>
        <v>3819400</v>
      </c>
      <c r="AQ756" s="30">
        <f t="shared" si="230"/>
        <v>552700</v>
      </c>
      <c r="AR756" s="26" t="s">
        <v>79</v>
      </c>
      <c r="AS756" s="26" t="s">
        <v>80</v>
      </c>
      <c r="AT756" s="26"/>
      <c r="AU756" s="26" t="s">
        <v>80</v>
      </c>
      <c r="AV756" s="26" t="s">
        <v>141</v>
      </c>
      <c r="AW756" s="26" t="s">
        <v>80</v>
      </c>
      <c r="AX756" s="26" t="s">
        <v>82</v>
      </c>
      <c r="AY756" s="26" t="s">
        <v>82</v>
      </c>
      <c r="AZ756" s="26" t="s">
        <v>80</v>
      </c>
      <c r="BA756" s="26" t="s">
        <v>84</v>
      </c>
      <c r="BB756" s="26" t="s">
        <v>85</v>
      </c>
      <c r="BC756" s="26" t="str">
        <f t="shared" si="231"/>
        <v>C</v>
      </c>
      <c r="BD756" s="26" t="str">
        <f t="shared" ca="1" si="232"/>
        <v>29 Th,4 Bln,26 Hr</v>
      </c>
      <c r="BE756" s="29">
        <f t="shared" ca="1" si="233"/>
        <v>29</v>
      </c>
      <c r="BF756" s="29">
        <f t="shared" ca="1" si="234"/>
        <v>4</v>
      </c>
      <c r="BG756" s="29">
        <f t="shared" ca="1" si="235"/>
        <v>26</v>
      </c>
      <c r="BH756" s="26" t="str">
        <f t="shared" ca="1" si="236"/>
        <v>4 Th,1 Bln,23 Hr</v>
      </c>
      <c r="BI756" s="24">
        <f t="shared" ca="1" si="237"/>
        <v>4</v>
      </c>
      <c r="BJ756" s="24">
        <f t="shared" ca="1" si="238"/>
        <v>1</v>
      </c>
      <c r="BK756" s="26" t="str">
        <f t="shared" ca="1" si="239"/>
        <v>4 Th,1 Bln,23 Hr</v>
      </c>
      <c r="BL756" s="4" t="str">
        <f>VLOOKUP(C756,[1]dbase!$C$3:$AW$827,38,FALSE)</f>
        <v>-</v>
      </c>
    </row>
    <row r="757" spans="1:64" x14ac:dyDescent="0.25">
      <c r="A757" s="24">
        <f t="shared" si="220"/>
        <v>754</v>
      </c>
      <c r="B757" s="31" t="s">
        <v>3047</v>
      </c>
      <c r="C757" s="24">
        <v>694786</v>
      </c>
      <c r="D757" s="24" t="s">
        <v>87</v>
      </c>
      <c r="E757" s="26">
        <v>25272</v>
      </c>
      <c r="F757" s="24" t="s">
        <v>167</v>
      </c>
      <c r="G757" s="24" t="s">
        <v>66</v>
      </c>
      <c r="H757" s="24" t="s">
        <v>3048</v>
      </c>
      <c r="I757" s="24" t="s">
        <v>3049</v>
      </c>
      <c r="J757" s="27" t="s">
        <v>3050</v>
      </c>
      <c r="K757" s="24" t="s">
        <v>3051</v>
      </c>
      <c r="L757" s="24"/>
      <c r="M757" s="24" t="s">
        <v>109</v>
      </c>
      <c r="N757" s="24" t="s">
        <v>1777</v>
      </c>
      <c r="O757" s="24"/>
      <c r="P757" s="24">
        <v>1987</v>
      </c>
      <c r="Q757" s="26">
        <v>32548</v>
      </c>
      <c r="R757" s="26">
        <v>33512</v>
      </c>
      <c r="S757" s="26" t="s">
        <v>90</v>
      </c>
      <c r="T757" s="28" t="s">
        <v>2723</v>
      </c>
      <c r="U757" s="28" t="s">
        <v>2723</v>
      </c>
      <c r="V757" s="26" t="s">
        <v>80</v>
      </c>
      <c r="W757" s="28" t="s">
        <v>1779</v>
      </c>
      <c r="X757" s="28" t="s">
        <v>93</v>
      </c>
      <c r="Y757" s="26" t="s">
        <v>103</v>
      </c>
      <c r="Z757" s="29">
        <v>5</v>
      </c>
      <c r="AA757" s="29">
        <v>3</v>
      </c>
      <c r="AB757" s="26">
        <v>44424</v>
      </c>
      <c r="AC757" s="30">
        <v>5900000</v>
      </c>
      <c r="AD757" s="30">
        <v>655556</v>
      </c>
      <c r="AE757" s="30">
        <v>806344.44444444403</v>
      </c>
      <c r="AF757" s="30">
        <v>566950</v>
      </c>
      <c r="AG757" s="30">
        <f t="shared" si="221"/>
        <v>1373294.444444444</v>
      </c>
      <c r="AH757" s="30">
        <v>0</v>
      </c>
      <c r="AI757" s="30">
        <f t="shared" si="222"/>
        <v>7928850.444444444</v>
      </c>
      <c r="AJ757" s="30">
        <f t="shared" si="223"/>
        <v>4425000</v>
      </c>
      <c r="AK757" s="30">
        <f t="shared" si="224"/>
        <v>491667</v>
      </c>
      <c r="AL757" s="30">
        <f t="shared" si="225"/>
        <v>806344.44444444403</v>
      </c>
      <c r="AM757" s="30">
        <f t="shared" si="226"/>
        <v>566950</v>
      </c>
      <c r="AN757" s="30">
        <f t="shared" si="227"/>
        <v>1373294.444444444</v>
      </c>
      <c r="AO757" s="30">
        <f t="shared" si="228"/>
        <v>0</v>
      </c>
      <c r="AP757" s="30">
        <f t="shared" si="229"/>
        <v>6289961.444444444</v>
      </c>
      <c r="AQ757" s="30">
        <f t="shared" si="230"/>
        <v>0</v>
      </c>
      <c r="AR757" s="26" t="s">
        <v>79</v>
      </c>
      <c r="AS757" s="26" t="s">
        <v>80</v>
      </c>
      <c r="AT757" s="26"/>
      <c r="AU757" s="26" t="s">
        <v>80</v>
      </c>
      <c r="AV757" s="26" t="s">
        <v>94</v>
      </c>
      <c r="AW757" s="26" t="s">
        <v>104</v>
      </c>
      <c r="AX757" s="26" t="s">
        <v>105</v>
      </c>
      <c r="AY757" s="26" t="s">
        <v>105</v>
      </c>
      <c r="AZ757" s="26" t="s">
        <v>80</v>
      </c>
      <c r="BA757" s="26" t="s">
        <v>84</v>
      </c>
      <c r="BB757" s="26" t="s">
        <v>106</v>
      </c>
      <c r="BC757" s="26" t="str">
        <f t="shared" si="231"/>
        <v>C</v>
      </c>
      <c r="BD757" s="26" t="str">
        <f t="shared" ca="1" si="232"/>
        <v>53 Th,8 Bln,14 Hr</v>
      </c>
      <c r="BE757" s="29">
        <f t="shared" ca="1" si="233"/>
        <v>53</v>
      </c>
      <c r="BF757" s="29">
        <f t="shared" ca="1" si="234"/>
        <v>8</v>
      </c>
      <c r="BG757" s="29">
        <f t="shared" ca="1" si="235"/>
        <v>14</v>
      </c>
      <c r="BH757" s="26" t="str">
        <f t="shared" ca="1" si="236"/>
        <v>33 Th,9 Bln,15 Hr</v>
      </c>
      <c r="BI757" s="24">
        <f t="shared" ca="1" si="237"/>
        <v>33</v>
      </c>
      <c r="BJ757" s="24">
        <f t="shared" ca="1" si="238"/>
        <v>9</v>
      </c>
      <c r="BK757" s="26" t="str">
        <f t="shared" ca="1" si="239"/>
        <v>31 Th,1 Bln,23 Hr</v>
      </c>
      <c r="BL757" s="4" t="str">
        <f>VLOOKUP(C757,[1]dbase!$C$3:$AW$827,38,FALSE)</f>
        <v>-</v>
      </c>
    </row>
    <row r="758" spans="1:64" x14ac:dyDescent="0.25">
      <c r="A758" s="24">
        <f t="shared" si="220"/>
        <v>755</v>
      </c>
      <c r="B758" s="33" t="s">
        <v>3052</v>
      </c>
      <c r="C758" s="24">
        <v>915887</v>
      </c>
      <c r="D758" s="24" t="s">
        <v>342</v>
      </c>
      <c r="E758" s="26">
        <v>33356</v>
      </c>
      <c r="F758" s="24" t="s">
        <v>65</v>
      </c>
      <c r="G758" s="24" t="s">
        <v>532</v>
      </c>
      <c r="H758" s="24" t="s">
        <v>228</v>
      </c>
      <c r="I758" s="24"/>
      <c r="J758" s="27"/>
      <c r="K758" s="24"/>
      <c r="L758" s="24"/>
      <c r="M758" s="24" t="s">
        <v>70</v>
      </c>
      <c r="N758" s="24" t="s">
        <v>234</v>
      </c>
      <c r="O758" s="24"/>
      <c r="P758" s="24">
        <v>2015</v>
      </c>
      <c r="Q758" s="26">
        <v>43696</v>
      </c>
      <c r="R758" s="26">
        <v>43906</v>
      </c>
      <c r="S758" s="26" t="s">
        <v>73</v>
      </c>
      <c r="T758" s="28" t="s">
        <v>3053</v>
      </c>
      <c r="U758" s="28" t="s">
        <v>3054</v>
      </c>
      <c r="V758" s="26">
        <v>44760</v>
      </c>
      <c r="W758" s="28" t="s">
        <v>1342</v>
      </c>
      <c r="X758" s="28" t="s">
        <v>655</v>
      </c>
      <c r="Y758" s="26" t="s">
        <v>103</v>
      </c>
      <c r="Z758" s="29">
        <v>3</v>
      </c>
      <c r="AA758" s="29">
        <v>4</v>
      </c>
      <c r="AB758" s="26">
        <v>44424</v>
      </c>
      <c r="AC758" s="30">
        <v>6900000</v>
      </c>
      <c r="AD758" s="30">
        <v>766667</v>
      </c>
      <c r="AE758" s="30">
        <v>0</v>
      </c>
      <c r="AF758" s="30">
        <v>0</v>
      </c>
      <c r="AG758" s="30">
        <f t="shared" si="221"/>
        <v>0</v>
      </c>
      <c r="AH758" s="30">
        <v>1934064.0000000005</v>
      </c>
      <c r="AI758" s="30">
        <f t="shared" si="222"/>
        <v>9600731</v>
      </c>
      <c r="AJ758" s="30">
        <f t="shared" si="223"/>
        <v>5175000</v>
      </c>
      <c r="AK758" s="30">
        <f t="shared" si="224"/>
        <v>575000.25</v>
      </c>
      <c r="AL758" s="30">
        <f t="shared" si="225"/>
        <v>0</v>
      </c>
      <c r="AM758" s="30">
        <f t="shared" si="226"/>
        <v>0</v>
      </c>
      <c r="AN758" s="30">
        <f t="shared" si="227"/>
        <v>0</v>
      </c>
      <c r="AO758" s="30">
        <f t="shared" si="228"/>
        <v>967032.00000000023</v>
      </c>
      <c r="AP758" s="30">
        <f t="shared" si="229"/>
        <v>6717032.25</v>
      </c>
      <c r="AQ758" s="30">
        <f t="shared" si="230"/>
        <v>0</v>
      </c>
      <c r="AR758" s="26" t="s">
        <v>79</v>
      </c>
      <c r="AS758" s="26" t="s">
        <v>80</v>
      </c>
      <c r="AT758" s="26"/>
      <c r="AU758" s="26" t="s">
        <v>80</v>
      </c>
      <c r="AV758" s="26" t="s">
        <v>656</v>
      </c>
      <c r="AW758" s="26" t="s">
        <v>80</v>
      </c>
      <c r="AX758" s="26" t="s">
        <v>105</v>
      </c>
      <c r="AY758" s="26" t="s">
        <v>105</v>
      </c>
      <c r="AZ758" s="26" t="s">
        <v>80</v>
      </c>
      <c r="BA758" s="26" t="s">
        <v>84</v>
      </c>
      <c r="BB758" s="26" t="s">
        <v>106</v>
      </c>
      <c r="BC758" s="26" t="str">
        <f t="shared" si="231"/>
        <v>F</v>
      </c>
      <c r="BD758" s="26" t="str">
        <f t="shared" ca="1" si="232"/>
        <v>31 Th,6 Bln,27 Hr</v>
      </c>
      <c r="BE758" s="29">
        <f t="shared" ca="1" si="233"/>
        <v>31</v>
      </c>
      <c r="BF758" s="29">
        <f t="shared" ca="1" si="234"/>
        <v>6</v>
      </c>
      <c r="BG758" s="29">
        <f t="shared" ca="1" si="235"/>
        <v>27</v>
      </c>
      <c r="BH758" s="26" t="str">
        <f t="shared" ca="1" si="236"/>
        <v>3 Th,3 Bln,5 Hr</v>
      </c>
      <c r="BI758" s="24">
        <f t="shared" ca="1" si="237"/>
        <v>3</v>
      </c>
      <c r="BJ758" s="24">
        <f t="shared" ca="1" si="238"/>
        <v>3</v>
      </c>
      <c r="BK758" s="26" t="str">
        <f t="shared" ca="1" si="239"/>
        <v>2 Th,8 Bln,8 Hr</v>
      </c>
      <c r="BL758" s="4" t="str">
        <f>VLOOKUP(C758,[1]dbase!$C$3:$AW$827,38,FALSE)</f>
        <v>-</v>
      </c>
    </row>
    <row r="759" spans="1:64" x14ac:dyDescent="0.25">
      <c r="A759" s="24">
        <f t="shared" si="220"/>
        <v>756</v>
      </c>
      <c r="B759" s="31" t="s">
        <v>3055</v>
      </c>
      <c r="C759" s="24">
        <v>696054</v>
      </c>
      <c r="D759" s="24" t="s">
        <v>3056</v>
      </c>
      <c r="E759" s="26">
        <v>25350</v>
      </c>
      <c r="F759" s="24" t="s">
        <v>65</v>
      </c>
      <c r="G759" s="24" t="s">
        <v>66</v>
      </c>
      <c r="H759" s="24" t="s">
        <v>133</v>
      </c>
      <c r="I759" s="24" t="s">
        <v>3057</v>
      </c>
      <c r="J759" s="27" t="s">
        <v>3058</v>
      </c>
      <c r="K759" s="24"/>
      <c r="L759" s="24"/>
      <c r="M759" s="24" t="s">
        <v>70</v>
      </c>
      <c r="N759" s="24" t="s">
        <v>254</v>
      </c>
      <c r="O759" s="24"/>
      <c r="P759" s="24" t="s">
        <v>80</v>
      </c>
      <c r="Q759" s="26">
        <v>43374</v>
      </c>
      <c r="R759" s="26">
        <v>43374</v>
      </c>
      <c r="S759" s="26" t="s">
        <v>90</v>
      </c>
      <c r="T759" s="28" t="s">
        <v>3059</v>
      </c>
      <c r="U759" s="28" t="s">
        <v>3059</v>
      </c>
      <c r="V759" s="26">
        <v>44105</v>
      </c>
      <c r="W759" s="28" t="s">
        <v>1675</v>
      </c>
      <c r="X759" s="28" t="s">
        <v>207</v>
      </c>
      <c r="Y759" s="26" t="s">
        <v>78</v>
      </c>
      <c r="Z759" s="29">
        <v>4</v>
      </c>
      <c r="AA759" s="34">
        <v>4</v>
      </c>
      <c r="AB759" s="26">
        <v>44424</v>
      </c>
      <c r="AC759" s="30">
        <v>6900000</v>
      </c>
      <c r="AD759" s="30">
        <v>766667</v>
      </c>
      <c r="AE759" s="30">
        <v>0</v>
      </c>
      <c r="AF759" s="30">
        <v>2618065.6366666667</v>
      </c>
      <c r="AG759" s="30">
        <f t="shared" si="221"/>
        <v>2618065.6366666667</v>
      </c>
      <c r="AH759" s="30">
        <v>2079770</v>
      </c>
      <c r="AI759" s="30">
        <f t="shared" si="222"/>
        <v>12364502.636666667</v>
      </c>
      <c r="AJ759" s="30">
        <f t="shared" si="223"/>
        <v>5175000</v>
      </c>
      <c r="AK759" s="30">
        <f t="shared" si="224"/>
        <v>575000.25</v>
      </c>
      <c r="AL759" s="30">
        <f t="shared" si="225"/>
        <v>0</v>
      </c>
      <c r="AM759" s="30">
        <f t="shared" si="226"/>
        <v>2618065.6366666667</v>
      </c>
      <c r="AN759" s="30">
        <f t="shared" si="227"/>
        <v>2618065.6366666667</v>
      </c>
      <c r="AO759" s="30">
        <f t="shared" si="228"/>
        <v>1039885</v>
      </c>
      <c r="AP759" s="30">
        <f t="shared" si="229"/>
        <v>9407950.8866666667</v>
      </c>
      <c r="AQ759" s="30">
        <f t="shared" si="230"/>
        <v>0</v>
      </c>
      <c r="AR759" s="26" t="s">
        <v>79</v>
      </c>
      <c r="AS759" s="26" t="s">
        <v>80</v>
      </c>
      <c r="AT759" s="26"/>
      <c r="AU759" s="26" t="s">
        <v>80</v>
      </c>
      <c r="AV759" s="26" t="s">
        <v>209</v>
      </c>
      <c r="AW759" s="26" t="s">
        <v>210</v>
      </c>
      <c r="AX759" s="26" t="s">
        <v>83</v>
      </c>
      <c r="AY759" s="26" t="s">
        <v>83</v>
      </c>
      <c r="AZ759" s="26" t="s">
        <v>80</v>
      </c>
      <c r="BA759" s="26" t="s">
        <v>84</v>
      </c>
      <c r="BB759" s="26" t="s">
        <v>85</v>
      </c>
      <c r="BC759" s="26" t="str">
        <f t="shared" si="231"/>
        <v>F</v>
      </c>
      <c r="BD759" s="26" t="str">
        <f t="shared" ca="1" si="232"/>
        <v>53 Th,5 Bln,28 Hr</v>
      </c>
      <c r="BE759" s="29">
        <f t="shared" ca="1" si="233"/>
        <v>53</v>
      </c>
      <c r="BF759" s="29">
        <f t="shared" ca="1" si="234"/>
        <v>5</v>
      </c>
      <c r="BG759" s="29">
        <f t="shared" ca="1" si="235"/>
        <v>28</v>
      </c>
      <c r="BH759" s="26" t="str">
        <f t="shared" ca="1" si="236"/>
        <v>4 Th,1 Bln,23 Hr</v>
      </c>
      <c r="BI759" s="24">
        <f t="shared" ca="1" si="237"/>
        <v>4</v>
      </c>
      <c r="BJ759" s="24">
        <f t="shared" ca="1" si="238"/>
        <v>1</v>
      </c>
      <c r="BK759" s="26" t="str">
        <f t="shared" ca="1" si="239"/>
        <v>4 Th,1 Bln,23 Hr</v>
      </c>
      <c r="BL759" s="4" t="str">
        <f>VLOOKUP(C759,[1]dbase!$C$3:$AW$827,38,FALSE)</f>
        <v>-</v>
      </c>
    </row>
    <row r="760" spans="1:64" x14ac:dyDescent="0.25">
      <c r="A760" s="24">
        <f t="shared" si="220"/>
        <v>757</v>
      </c>
      <c r="B760" s="31" t="s">
        <v>3060</v>
      </c>
      <c r="C760" s="24">
        <v>665389</v>
      </c>
      <c r="D760" s="24" t="s">
        <v>342</v>
      </c>
      <c r="E760" s="26">
        <v>24172</v>
      </c>
      <c r="F760" s="24" t="s">
        <v>65</v>
      </c>
      <c r="G760" s="24" t="s">
        <v>66</v>
      </c>
      <c r="H760" s="24" t="s">
        <v>88</v>
      </c>
      <c r="I760" s="24" t="s">
        <v>3061</v>
      </c>
      <c r="J760" s="27"/>
      <c r="K760" s="24"/>
      <c r="L760" s="24"/>
      <c r="M760" s="24" t="s">
        <v>99</v>
      </c>
      <c r="N760" s="24" t="s">
        <v>100</v>
      </c>
      <c r="O760" s="24"/>
      <c r="P760" s="24" t="s">
        <v>594</v>
      </c>
      <c r="Q760" s="26">
        <v>34501</v>
      </c>
      <c r="R760" s="26">
        <v>34866</v>
      </c>
      <c r="S760" s="26" t="s">
        <v>90</v>
      </c>
      <c r="T760" s="28" t="s">
        <v>3062</v>
      </c>
      <c r="U760" s="28" t="s">
        <v>3062</v>
      </c>
      <c r="V760" s="26" t="s">
        <v>80</v>
      </c>
      <c r="W760" s="28" t="s">
        <v>1675</v>
      </c>
      <c r="X760" s="28" t="s">
        <v>207</v>
      </c>
      <c r="Y760" s="26" t="s">
        <v>78</v>
      </c>
      <c r="Z760" s="29">
        <v>5</v>
      </c>
      <c r="AA760" s="29">
        <v>2</v>
      </c>
      <c r="AB760" s="26">
        <v>44424</v>
      </c>
      <c r="AC760" s="30">
        <v>4900000</v>
      </c>
      <c r="AD760" s="30">
        <v>544444</v>
      </c>
      <c r="AE760" s="30">
        <v>1481455.555555556</v>
      </c>
      <c r="AF760" s="30">
        <v>566950</v>
      </c>
      <c r="AG760" s="30">
        <f t="shared" si="221"/>
        <v>2048405.555555556</v>
      </c>
      <c r="AH760" s="30">
        <v>0</v>
      </c>
      <c r="AI760" s="30">
        <f t="shared" si="222"/>
        <v>7492849.555555556</v>
      </c>
      <c r="AJ760" s="30">
        <f t="shared" si="223"/>
        <v>2450000</v>
      </c>
      <c r="AK760" s="30">
        <f t="shared" si="224"/>
        <v>0</v>
      </c>
      <c r="AL760" s="30">
        <f t="shared" si="225"/>
        <v>0</v>
      </c>
      <c r="AM760" s="30">
        <f t="shared" si="226"/>
        <v>0</v>
      </c>
      <c r="AN760" s="30">
        <f t="shared" si="227"/>
        <v>0</v>
      </c>
      <c r="AO760" s="30">
        <f t="shared" si="228"/>
        <v>0</v>
      </c>
      <c r="AP760" s="30">
        <f t="shared" si="229"/>
        <v>2450000</v>
      </c>
      <c r="AQ760" s="30">
        <f t="shared" si="230"/>
        <v>1922100</v>
      </c>
      <c r="AR760" s="26" t="s">
        <v>208</v>
      </c>
      <c r="AS760" s="26" t="s">
        <v>114</v>
      </c>
      <c r="AT760" s="26"/>
      <c r="AU760" s="26">
        <v>44626</v>
      </c>
      <c r="AV760" s="26" t="s">
        <v>209</v>
      </c>
      <c r="AW760" s="26" t="s">
        <v>210</v>
      </c>
      <c r="AX760" s="26" t="s">
        <v>83</v>
      </c>
      <c r="AY760" s="26" t="s">
        <v>83</v>
      </c>
      <c r="AZ760" s="26" t="s">
        <v>80</v>
      </c>
      <c r="BA760" s="26" t="s">
        <v>84</v>
      </c>
      <c r="BB760" s="26" t="s">
        <v>106</v>
      </c>
      <c r="BC760" s="26" t="str">
        <f t="shared" si="231"/>
        <v>C</v>
      </c>
      <c r="BD760" s="26" t="str">
        <f t="shared" ca="1" si="232"/>
        <v>56 Th,8 Bln,18 Hr</v>
      </c>
      <c r="BE760" s="29">
        <f t="shared" ca="1" si="233"/>
        <v>56</v>
      </c>
      <c r="BF760" s="29">
        <f t="shared" ca="1" si="234"/>
        <v>8</v>
      </c>
      <c r="BG760" s="29">
        <f t="shared" ca="1" si="235"/>
        <v>18</v>
      </c>
      <c r="BH760" s="26" t="str">
        <f t="shared" ca="1" si="236"/>
        <v>28 Th,5 Bln,8 Hr</v>
      </c>
      <c r="BI760" s="24">
        <f t="shared" ca="1" si="237"/>
        <v>28</v>
      </c>
      <c r="BJ760" s="24">
        <f t="shared" ca="1" si="238"/>
        <v>5</v>
      </c>
      <c r="BK760" s="26" t="str">
        <f t="shared" ca="1" si="239"/>
        <v>27 Th,5 Bln,8 Hr</v>
      </c>
      <c r="BL760" s="4" t="str">
        <f>VLOOKUP(C760,[1]dbase!$C$3:$AW$827,38,FALSE)</f>
        <v>H</v>
      </c>
    </row>
    <row r="761" spans="1:64" x14ac:dyDescent="0.25">
      <c r="A761" s="24">
        <f t="shared" si="220"/>
        <v>758</v>
      </c>
      <c r="B761" s="31" t="s">
        <v>3063</v>
      </c>
      <c r="C761" s="24">
        <v>745562</v>
      </c>
      <c r="D761" s="24" t="s">
        <v>166</v>
      </c>
      <c r="E761" s="26">
        <v>27108</v>
      </c>
      <c r="F761" s="24" t="s">
        <v>65</v>
      </c>
      <c r="G761" s="24" t="s">
        <v>66</v>
      </c>
      <c r="H761" s="24" t="s">
        <v>67</v>
      </c>
      <c r="I761" s="24" t="s">
        <v>3064</v>
      </c>
      <c r="J761" s="27"/>
      <c r="K761" s="24"/>
      <c r="L761" s="24"/>
      <c r="M761" s="24" t="s">
        <v>109</v>
      </c>
      <c r="N761" s="24" t="s">
        <v>706</v>
      </c>
      <c r="O761" s="24"/>
      <c r="P761" s="24" t="s">
        <v>3065</v>
      </c>
      <c r="Q761" s="26">
        <v>41579</v>
      </c>
      <c r="R761" s="26">
        <v>41989</v>
      </c>
      <c r="S761" s="26" t="s">
        <v>90</v>
      </c>
      <c r="T761" s="28" t="s">
        <v>186</v>
      </c>
      <c r="U761" s="28" t="s">
        <v>186</v>
      </c>
      <c r="V761" s="26" t="s">
        <v>80</v>
      </c>
      <c r="W761" s="28" t="s">
        <v>187</v>
      </c>
      <c r="X761" s="28" t="s">
        <v>113</v>
      </c>
      <c r="Y761" s="26" t="s">
        <v>78</v>
      </c>
      <c r="Z761" s="29">
        <v>6</v>
      </c>
      <c r="AA761" s="29">
        <v>2</v>
      </c>
      <c r="AB761" s="26">
        <v>44424</v>
      </c>
      <c r="AC761" s="30">
        <v>4900000</v>
      </c>
      <c r="AD761" s="30">
        <v>544444</v>
      </c>
      <c r="AE761" s="30">
        <v>254655.55555555597</v>
      </c>
      <c r="AF761" s="30">
        <v>152000</v>
      </c>
      <c r="AG761" s="30">
        <f t="shared" si="221"/>
        <v>406655.55555555597</v>
      </c>
      <c r="AH761" s="30">
        <v>0</v>
      </c>
      <c r="AI761" s="30">
        <f t="shared" si="222"/>
        <v>5851099.555555556</v>
      </c>
      <c r="AJ761" s="30">
        <f t="shared" si="223"/>
        <v>2450000</v>
      </c>
      <c r="AK761" s="30">
        <f t="shared" si="224"/>
        <v>0</v>
      </c>
      <c r="AL761" s="30">
        <f t="shared" si="225"/>
        <v>0</v>
      </c>
      <c r="AM761" s="30">
        <f t="shared" si="226"/>
        <v>0</v>
      </c>
      <c r="AN761" s="30">
        <f t="shared" si="227"/>
        <v>0</v>
      </c>
      <c r="AO761" s="30">
        <f t="shared" si="228"/>
        <v>0</v>
      </c>
      <c r="AP761" s="30">
        <f t="shared" si="229"/>
        <v>2450000</v>
      </c>
      <c r="AQ761" s="30">
        <f t="shared" si="230"/>
        <v>1922100</v>
      </c>
      <c r="AR761" s="26" t="s">
        <v>79</v>
      </c>
      <c r="AS761" s="26" t="s">
        <v>114</v>
      </c>
      <c r="AT761" s="24" t="s">
        <v>172</v>
      </c>
      <c r="AU761" s="26">
        <v>44433</v>
      </c>
      <c r="AV761" s="26" t="s">
        <v>116</v>
      </c>
      <c r="AW761" s="26" t="s">
        <v>117</v>
      </c>
      <c r="AX761" s="26" t="s">
        <v>83</v>
      </c>
      <c r="AY761" s="26" t="s">
        <v>83</v>
      </c>
      <c r="AZ761" s="26" t="s">
        <v>80</v>
      </c>
      <c r="BA761" s="26" t="s">
        <v>84</v>
      </c>
      <c r="BB761" s="26" t="s">
        <v>85</v>
      </c>
      <c r="BC761" s="26" t="str">
        <f t="shared" si="231"/>
        <v>C</v>
      </c>
      <c r="BD761" s="26" t="str">
        <f t="shared" ca="1" si="232"/>
        <v>48 Th,8 Bln,4 Hr</v>
      </c>
      <c r="BE761" s="29">
        <f t="shared" ca="1" si="233"/>
        <v>48</v>
      </c>
      <c r="BF761" s="29">
        <f t="shared" ca="1" si="234"/>
        <v>8</v>
      </c>
      <c r="BG761" s="29">
        <f t="shared" ca="1" si="235"/>
        <v>4</v>
      </c>
      <c r="BH761" s="26" t="str">
        <f t="shared" ca="1" si="236"/>
        <v>9 Th,0 Bln,23 Hr</v>
      </c>
      <c r="BI761" s="24">
        <f t="shared" ca="1" si="237"/>
        <v>9</v>
      </c>
      <c r="BJ761" s="24">
        <f t="shared" ca="1" si="238"/>
        <v>0</v>
      </c>
      <c r="BK761" s="26" t="str">
        <f t="shared" ca="1" si="239"/>
        <v>7 Th,11 Bln,8 Hr</v>
      </c>
      <c r="BL761" s="4" t="str">
        <f>VLOOKUP(C761,[1]dbase!$C$3:$AW$827,38,FALSE)</f>
        <v>H</v>
      </c>
    </row>
    <row r="762" spans="1:64" x14ac:dyDescent="0.25">
      <c r="A762" s="24">
        <f t="shared" si="220"/>
        <v>759</v>
      </c>
      <c r="B762" s="31" t="s">
        <v>3066</v>
      </c>
      <c r="C762" s="24">
        <v>715261</v>
      </c>
      <c r="D762" s="24" t="s">
        <v>354</v>
      </c>
      <c r="E762" s="26">
        <v>25950</v>
      </c>
      <c r="F762" s="24" t="s">
        <v>65</v>
      </c>
      <c r="G762" s="24" t="s">
        <v>66</v>
      </c>
      <c r="H762" s="24" t="s">
        <v>88</v>
      </c>
      <c r="I762" s="24" t="s">
        <v>3067</v>
      </c>
      <c r="J762" s="27"/>
      <c r="K762" s="24"/>
      <c r="L762" s="24"/>
      <c r="M762" s="24" t="s">
        <v>109</v>
      </c>
      <c r="N762" s="24" t="s">
        <v>120</v>
      </c>
      <c r="O762" s="24"/>
      <c r="P762" s="24">
        <v>1990</v>
      </c>
      <c r="Q762" s="26">
        <v>34425</v>
      </c>
      <c r="R762" s="26">
        <v>34790</v>
      </c>
      <c r="S762" s="26" t="s">
        <v>213</v>
      </c>
      <c r="T762" s="28" t="s">
        <v>3068</v>
      </c>
      <c r="U762" s="28" t="s">
        <v>3069</v>
      </c>
      <c r="V762" s="26">
        <v>44181</v>
      </c>
      <c r="W762" s="28" t="s">
        <v>399</v>
      </c>
      <c r="X762" s="28" t="s">
        <v>123</v>
      </c>
      <c r="Y762" s="26" t="s">
        <v>78</v>
      </c>
      <c r="Z762" s="29">
        <v>4</v>
      </c>
      <c r="AA762" s="29">
        <v>3</v>
      </c>
      <c r="AB762" s="26">
        <v>44424</v>
      </c>
      <c r="AC762" s="30">
        <v>5900000</v>
      </c>
      <c r="AD762" s="30">
        <v>655556</v>
      </c>
      <c r="AE762" s="30">
        <v>588344.44444444403</v>
      </c>
      <c r="AF762" s="30">
        <v>-339993</v>
      </c>
      <c r="AG762" s="30">
        <f t="shared" si="221"/>
        <v>248351.44444444403</v>
      </c>
      <c r="AH762" s="30">
        <v>1871793</v>
      </c>
      <c r="AI762" s="30">
        <f t="shared" si="222"/>
        <v>8675700.444444444</v>
      </c>
      <c r="AJ762" s="30">
        <f t="shared" si="223"/>
        <v>4425000</v>
      </c>
      <c r="AK762" s="30">
        <f t="shared" si="224"/>
        <v>491667</v>
      </c>
      <c r="AL762" s="30">
        <f t="shared" si="225"/>
        <v>588344.44444444403</v>
      </c>
      <c r="AM762" s="30">
        <f t="shared" si="226"/>
        <v>-339993</v>
      </c>
      <c r="AN762" s="30">
        <f t="shared" si="227"/>
        <v>248351.44444444403</v>
      </c>
      <c r="AO762" s="30">
        <f t="shared" si="228"/>
        <v>935896.5</v>
      </c>
      <c r="AP762" s="30">
        <f t="shared" si="229"/>
        <v>6100914.944444444</v>
      </c>
      <c r="AQ762" s="30">
        <f t="shared" si="230"/>
        <v>0</v>
      </c>
      <c r="AR762" s="26" t="s">
        <v>79</v>
      </c>
      <c r="AS762" s="26" t="s">
        <v>80</v>
      </c>
      <c r="AT762" s="26"/>
      <c r="AU762" s="26" t="s">
        <v>80</v>
      </c>
      <c r="AV762" s="26" t="s">
        <v>124</v>
      </c>
      <c r="AW762" s="26" t="s">
        <v>80</v>
      </c>
      <c r="AX762" s="26" t="s">
        <v>82</v>
      </c>
      <c r="AY762" s="26" t="s">
        <v>83</v>
      </c>
      <c r="AZ762" s="26" t="s">
        <v>125</v>
      </c>
      <c r="BA762" s="26" t="s">
        <v>84</v>
      </c>
      <c r="BB762" s="26" t="s">
        <v>85</v>
      </c>
      <c r="BC762" s="26" t="str">
        <f t="shared" si="231"/>
        <v>C</v>
      </c>
      <c r="BD762" s="26" t="str">
        <f t="shared" ca="1" si="232"/>
        <v>51 Th,10 Bln,7 Hr</v>
      </c>
      <c r="BE762" s="29">
        <f t="shared" ca="1" si="233"/>
        <v>51</v>
      </c>
      <c r="BF762" s="29">
        <f t="shared" ca="1" si="234"/>
        <v>10</v>
      </c>
      <c r="BG762" s="29">
        <f t="shared" ca="1" si="235"/>
        <v>7</v>
      </c>
      <c r="BH762" s="26" t="str">
        <f t="shared" ca="1" si="236"/>
        <v>28 Th,7 Bln,23 Hr</v>
      </c>
      <c r="BI762" s="24">
        <f t="shared" ca="1" si="237"/>
        <v>28</v>
      </c>
      <c r="BJ762" s="24">
        <f t="shared" ca="1" si="238"/>
        <v>7</v>
      </c>
      <c r="BK762" s="26" t="str">
        <f t="shared" ca="1" si="239"/>
        <v>27 Th,7 Bln,23 Hr</v>
      </c>
      <c r="BL762" s="4" t="str">
        <f>VLOOKUP(C762,[1]dbase!$C$3:$AW$827,38,FALSE)</f>
        <v>-</v>
      </c>
    </row>
    <row r="763" spans="1:64" x14ac:dyDescent="0.25">
      <c r="A763" s="24">
        <f t="shared" si="220"/>
        <v>760</v>
      </c>
      <c r="B763" s="31" t="s">
        <v>3070</v>
      </c>
      <c r="C763" s="24">
        <v>875552</v>
      </c>
      <c r="D763" s="24" t="s">
        <v>239</v>
      </c>
      <c r="E763" s="26">
        <v>31855</v>
      </c>
      <c r="F763" s="24" t="s">
        <v>65</v>
      </c>
      <c r="G763" s="24" t="s">
        <v>66</v>
      </c>
      <c r="H763" s="24" t="s">
        <v>88</v>
      </c>
      <c r="I763" s="24" t="s">
        <v>3071</v>
      </c>
      <c r="J763" s="27"/>
      <c r="K763" s="24"/>
      <c r="L763" s="24"/>
      <c r="M763" s="24" t="s">
        <v>109</v>
      </c>
      <c r="N763" s="24" t="s">
        <v>1221</v>
      </c>
      <c r="O763" s="24"/>
      <c r="P763" s="24" t="s">
        <v>1559</v>
      </c>
      <c r="Q763" s="26">
        <v>41579</v>
      </c>
      <c r="R763" s="26">
        <v>41989</v>
      </c>
      <c r="S763" s="26" t="s">
        <v>213</v>
      </c>
      <c r="T763" s="28" t="s">
        <v>3072</v>
      </c>
      <c r="U763" s="28" t="s">
        <v>3073</v>
      </c>
      <c r="V763" s="26">
        <v>43556</v>
      </c>
      <c r="W763" s="28" t="s">
        <v>122</v>
      </c>
      <c r="X763" s="28" t="s">
        <v>123</v>
      </c>
      <c r="Y763" s="26" t="s">
        <v>78</v>
      </c>
      <c r="Z763" s="29">
        <v>4</v>
      </c>
      <c r="AA763" s="29">
        <v>2</v>
      </c>
      <c r="AB763" s="26">
        <v>44424</v>
      </c>
      <c r="AC763" s="30">
        <v>4900000</v>
      </c>
      <c r="AD763" s="30">
        <v>544444</v>
      </c>
      <c r="AE763" s="30">
        <v>609455.55555555597</v>
      </c>
      <c r="AF763" s="30">
        <v>-339993</v>
      </c>
      <c r="AG763" s="30">
        <f t="shared" si="221"/>
        <v>269462.55555555597</v>
      </c>
      <c r="AH763" s="30">
        <v>1871793</v>
      </c>
      <c r="AI763" s="30">
        <f t="shared" si="222"/>
        <v>7585699.555555556</v>
      </c>
      <c r="AJ763" s="30">
        <f t="shared" si="223"/>
        <v>3675000</v>
      </c>
      <c r="AK763" s="30">
        <f t="shared" si="224"/>
        <v>408333</v>
      </c>
      <c r="AL763" s="30">
        <f t="shared" si="225"/>
        <v>609455.55555555597</v>
      </c>
      <c r="AM763" s="30">
        <f t="shared" si="226"/>
        <v>-339993</v>
      </c>
      <c r="AN763" s="30">
        <f t="shared" si="227"/>
        <v>269462.55555555597</v>
      </c>
      <c r="AO763" s="30">
        <f t="shared" si="228"/>
        <v>935896.5</v>
      </c>
      <c r="AP763" s="30">
        <f t="shared" si="229"/>
        <v>5288692.055555556</v>
      </c>
      <c r="AQ763" s="30">
        <f t="shared" si="230"/>
        <v>0</v>
      </c>
      <c r="AR763" s="26" t="s">
        <v>79</v>
      </c>
      <c r="AS763" s="26" t="s">
        <v>80</v>
      </c>
      <c r="AT763" s="26"/>
      <c r="AU763" s="26" t="s">
        <v>80</v>
      </c>
      <c r="AV763" s="26" t="s">
        <v>124</v>
      </c>
      <c r="AW763" s="26" t="s">
        <v>80</v>
      </c>
      <c r="AX763" s="26" t="s">
        <v>83</v>
      </c>
      <c r="AY763" s="26" t="s">
        <v>83</v>
      </c>
      <c r="AZ763" s="26" t="s">
        <v>125</v>
      </c>
      <c r="BA763" s="26" t="s">
        <v>84</v>
      </c>
      <c r="BB763" s="26" t="s">
        <v>85</v>
      </c>
      <c r="BC763" s="26" t="str">
        <f t="shared" si="231"/>
        <v>C</v>
      </c>
      <c r="BD763" s="26" t="str">
        <f t="shared" ca="1" si="232"/>
        <v>35 Th,8 Bln,5 Hr</v>
      </c>
      <c r="BE763" s="29">
        <f t="shared" ca="1" si="233"/>
        <v>35</v>
      </c>
      <c r="BF763" s="29">
        <f t="shared" ca="1" si="234"/>
        <v>8</v>
      </c>
      <c r="BG763" s="29">
        <f t="shared" ca="1" si="235"/>
        <v>5</v>
      </c>
      <c r="BH763" s="26" t="str">
        <f t="shared" ca="1" si="236"/>
        <v>9 Th,0 Bln,23 Hr</v>
      </c>
      <c r="BI763" s="24">
        <f t="shared" ca="1" si="237"/>
        <v>9</v>
      </c>
      <c r="BJ763" s="24">
        <f t="shared" ca="1" si="238"/>
        <v>0</v>
      </c>
      <c r="BK763" s="26" t="str">
        <f t="shared" ca="1" si="239"/>
        <v>7 Th,11 Bln,8 Hr</v>
      </c>
      <c r="BL763" s="4" t="str">
        <f>VLOOKUP(C763,[1]dbase!$C$3:$AW$827,38,FALSE)</f>
        <v>-</v>
      </c>
    </row>
    <row r="764" spans="1:64" x14ac:dyDescent="0.25">
      <c r="A764" s="24">
        <f t="shared" si="220"/>
        <v>761</v>
      </c>
      <c r="B764" s="33" t="s">
        <v>3074</v>
      </c>
      <c r="C764" s="24">
        <v>915676</v>
      </c>
      <c r="D764" s="24" t="s">
        <v>166</v>
      </c>
      <c r="E764" s="26">
        <v>33389</v>
      </c>
      <c r="F764" s="24" t="s">
        <v>167</v>
      </c>
      <c r="G764" s="24" t="s">
        <v>66</v>
      </c>
      <c r="H764" s="24" t="s">
        <v>67</v>
      </c>
      <c r="I764" s="24" t="s">
        <v>3075</v>
      </c>
      <c r="J764" s="27"/>
      <c r="K764" s="24"/>
      <c r="L764" s="24"/>
      <c r="M764" s="24" t="s">
        <v>70</v>
      </c>
      <c r="N764" s="24" t="s">
        <v>234</v>
      </c>
      <c r="O764" s="24" t="s">
        <v>3076</v>
      </c>
      <c r="P764" s="24">
        <v>2014</v>
      </c>
      <c r="Q764" s="26">
        <v>42445</v>
      </c>
      <c r="R764" s="26">
        <v>42629</v>
      </c>
      <c r="S764" s="26" t="s">
        <v>90</v>
      </c>
      <c r="T764" s="28" t="s">
        <v>3077</v>
      </c>
      <c r="U764" s="28" t="s">
        <v>3077</v>
      </c>
      <c r="V764" s="26">
        <v>44743</v>
      </c>
      <c r="W764" s="28" t="s">
        <v>2099</v>
      </c>
      <c r="X764" s="28" t="s">
        <v>510</v>
      </c>
      <c r="Y764" s="26" t="s">
        <v>103</v>
      </c>
      <c r="Z764" s="29">
        <v>2</v>
      </c>
      <c r="AA764" s="29">
        <v>4</v>
      </c>
      <c r="AB764" s="26">
        <v>44424</v>
      </c>
      <c r="AC764" s="30">
        <v>6900000</v>
      </c>
      <c r="AD764" s="30">
        <v>766667</v>
      </c>
      <c r="AE764" s="30">
        <v>1089508.333333333</v>
      </c>
      <c r="AF764" s="30">
        <v>415817.99999999953</v>
      </c>
      <c r="AG764" s="30">
        <f t="shared" si="221"/>
        <v>1505326.3333333326</v>
      </c>
      <c r="AH764" s="30">
        <v>3246750</v>
      </c>
      <c r="AI764" s="30">
        <f t="shared" si="222"/>
        <v>12418743.333333332</v>
      </c>
      <c r="AJ764" s="30">
        <f t="shared" si="223"/>
        <v>5175000</v>
      </c>
      <c r="AK764" s="30">
        <f t="shared" si="224"/>
        <v>575000.25</v>
      </c>
      <c r="AL764" s="30">
        <f t="shared" si="225"/>
        <v>1089508.333333333</v>
      </c>
      <c r="AM764" s="30">
        <f t="shared" si="226"/>
        <v>415817.99999999953</v>
      </c>
      <c r="AN764" s="30">
        <f t="shared" si="227"/>
        <v>1505326.3333333326</v>
      </c>
      <c r="AO764" s="30">
        <f t="shared" si="228"/>
        <v>1623375</v>
      </c>
      <c r="AP764" s="30">
        <f t="shared" si="229"/>
        <v>8878701.5833333321</v>
      </c>
      <c r="AQ764" s="30">
        <f t="shared" si="230"/>
        <v>0</v>
      </c>
      <c r="AR764" s="26" t="s">
        <v>79</v>
      </c>
      <c r="AS764" s="26" t="s">
        <v>80</v>
      </c>
      <c r="AT764" s="26"/>
      <c r="AU764" s="26" t="s">
        <v>80</v>
      </c>
      <c r="AV764" s="26" t="s">
        <v>511</v>
      </c>
      <c r="AW764" s="26" t="s">
        <v>80</v>
      </c>
      <c r="AX764" s="26" t="s">
        <v>105</v>
      </c>
      <c r="AY764" s="26" t="s">
        <v>105</v>
      </c>
      <c r="AZ764" s="26" t="s">
        <v>80</v>
      </c>
      <c r="BA764" s="26" t="s">
        <v>84</v>
      </c>
      <c r="BB764" s="26" t="s">
        <v>106</v>
      </c>
      <c r="BC764" s="26" t="str">
        <f t="shared" si="231"/>
        <v>F</v>
      </c>
      <c r="BD764" s="26" t="str">
        <f t="shared" ca="1" si="232"/>
        <v>31 Th,5 Bln,24 Hr</v>
      </c>
      <c r="BE764" s="29">
        <f t="shared" ca="1" si="233"/>
        <v>31</v>
      </c>
      <c r="BF764" s="29">
        <f t="shared" ca="1" si="234"/>
        <v>5</v>
      </c>
      <c r="BG764" s="29">
        <f t="shared" ca="1" si="235"/>
        <v>24</v>
      </c>
      <c r="BH764" s="26" t="str">
        <f t="shared" ca="1" si="236"/>
        <v>6 Th,8 Bln,8 Hr</v>
      </c>
      <c r="BI764" s="24">
        <f t="shared" ca="1" si="237"/>
        <v>6</v>
      </c>
      <c r="BJ764" s="24">
        <f t="shared" ca="1" si="238"/>
        <v>8</v>
      </c>
      <c r="BK764" s="26" t="str">
        <f t="shared" ca="1" si="239"/>
        <v>6 Th,2 Bln,8 Hr</v>
      </c>
      <c r="BL764" s="4" t="str">
        <f>VLOOKUP(C764,[1]dbase!$C$3:$AW$827,38,FALSE)</f>
        <v>-</v>
      </c>
    </row>
    <row r="765" spans="1:64" x14ac:dyDescent="0.25">
      <c r="A765" s="24">
        <f t="shared" si="220"/>
        <v>762</v>
      </c>
      <c r="B765" s="31" t="s">
        <v>3078</v>
      </c>
      <c r="C765" s="24">
        <v>936312</v>
      </c>
      <c r="D765" s="24" t="s">
        <v>354</v>
      </c>
      <c r="E765" s="26">
        <v>34055</v>
      </c>
      <c r="F765" s="24" t="s">
        <v>65</v>
      </c>
      <c r="G765" s="24" t="s">
        <v>66</v>
      </c>
      <c r="H765" s="24" t="s">
        <v>228</v>
      </c>
      <c r="I765" s="24"/>
      <c r="J765" s="27"/>
      <c r="K765" s="24"/>
      <c r="L765" s="24"/>
      <c r="M765" s="24" t="s">
        <v>109</v>
      </c>
      <c r="N765" s="24" t="s">
        <v>71</v>
      </c>
      <c r="O765" s="24"/>
      <c r="P765" s="24" t="s">
        <v>80</v>
      </c>
      <c r="Q765" s="26">
        <v>43877</v>
      </c>
      <c r="R765" s="26">
        <v>44243</v>
      </c>
      <c r="S765" s="26" t="s">
        <v>90</v>
      </c>
      <c r="T765" s="28" t="s">
        <v>3079</v>
      </c>
      <c r="U765" s="28" t="s">
        <v>3079</v>
      </c>
      <c r="V765" s="26" t="s">
        <v>80</v>
      </c>
      <c r="W765" s="28" t="s">
        <v>613</v>
      </c>
      <c r="X765" s="28" t="s">
        <v>123</v>
      </c>
      <c r="Y765" s="26" t="s">
        <v>78</v>
      </c>
      <c r="Z765" s="29">
        <v>6</v>
      </c>
      <c r="AA765" s="29">
        <v>1</v>
      </c>
      <c r="AB765" s="26">
        <v>44424</v>
      </c>
      <c r="AC765" s="30">
        <v>4500000</v>
      </c>
      <c r="AD765" s="30">
        <v>500000</v>
      </c>
      <c r="AE765" s="30">
        <v>-116900</v>
      </c>
      <c r="AF765" s="30">
        <v>152000</v>
      </c>
      <c r="AG765" s="30">
        <f t="shared" si="221"/>
        <v>35100</v>
      </c>
      <c r="AH765" s="30">
        <v>0</v>
      </c>
      <c r="AI765" s="30">
        <f t="shared" si="222"/>
        <v>5035100</v>
      </c>
      <c r="AJ765" s="30">
        <f t="shared" si="223"/>
        <v>3375000</v>
      </c>
      <c r="AK765" s="30">
        <f t="shared" si="224"/>
        <v>375000</v>
      </c>
      <c r="AL765" s="30">
        <f t="shared" si="225"/>
        <v>-116900</v>
      </c>
      <c r="AM765" s="30">
        <f t="shared" si="226"/>
        <v>152000</v>
      </c>
      <c r="AN765" s="30">
        <f t="shared" si="227"/>
        <v>35100</v>
      </c>
      <c r="AO765" s="30">
        <f t="shared" si="228"/>
        <v>0</v>
      </c>
      <c r="AP765" s="30">
        <f t="shared" si="229"/>
        <v>3785100</v>
      </c>
      <c r="AQ765" s="30">
        <f t="shared" si="230"/>
        <v>587000</v>
      </c>
      <c r="AR765" s="26" t="s">
        <v>79</v>
      </c>
      <c r="AS765" s="26" t="s">
        <v>80</v>
      </c>
      <c r="AT765" s="26"/>
      <c r="AU765" s="26" t="s">
        <v>80</v>
      </c>
      <c r="AV765" s="26" t="s">
        <v>124</v>
      </c>
      <c r="AW765" s="26" t="s">
        <v>80</v>
      </c>
      <c r="AX765" s="26" t="s">
        <v>82</v>
      </c>
      <c r="AY765" s="26" t="s">
        <v>82</v>
      </c>
      <c r="AZ765" s="26" t="s">
        <v>125</v>
      </c>
      <c r="BA765" s="26" t="s">
        <v>84</v>
      </c>
      <c r="BB765" s="26" t="s">
        <v>85</v>
      </c>
      <c r="BC765" s="26" t="str">
        <f t="shared" si="231"/>
        <v>C</v>
      </c>
      <c r="BD765" s="26" t="str">
        <f t="shared" ca="1" si="232"/>
        <v>29 Th,7 Bln,28 Hr</v>
      </c>
      <c r="BE765" s="29">
        <f t="shared" ca="1" si="233"/>
        <v>29</v>
      </c>
      <c r="BF765" s="29">
        <f t="shared" ca="1" si="234"/>
        <v>7</v>
      </c>
      <c r="BG765" s="29">
        <f t="shared" ca="1" si="235"/>
        <v>28</v>
      </c>
      <c r="BH765" s="26" t="str">
        <f t="shared" ca="1" si="236"/>
        <v>2 Th,9 Bln,8 Hr</v>
      </c>
      <c r="BI765" s="24">
        <f t="shared" ca="1" si="237"/>
        <v>2</v>
      </c>
      <c r="BJ765" s="24">
        <f t="shared" ca="1" si="238"/>
        <v>9</v>
      </c>
      <c r="BK765" s="26" t="str">
        <f t="shared" ca="1" si="239"/>
        <v>1 Th,9 Bln,8 Hr</v>
      </c>
      <c r="BL765" s="4" t="str">
        <f>VLOOKUP(C765,[1]dbase!$C$3:$AW$827,38,FALSE)</f>
        <v>-</v>
      </c>
    </row>
    <row r="766" spans="1:64" x14ac:dyDescent="0.25">
      <c r="A766" s="24">
        <f t="shared" si="220"/>
        <v>763</v>
      </c>
      <c r="B766" s="31" t="s">
        <v>3080</v>
      </c>
      <c r="C766" s="24">
        <v>866173</v>
      </c>
      <c r="D766" s="24" t="s">
        <v>174</v>
      </c>
      <c r="E766" s="26">
        <v>31625</v>
      </c>
      <c r="F766" s="24" t="s">
        <v>65</v>
      </c>
      <c r="G766" s="24" t="s">
        <v>66</v>
      </c>
      <c r="H766" s="24" t="s">
        <v>67</v>
      </c>
      <c r="I766" s="24" t="s">
        <v>3081</v>
      </c>
      <c r="J766" s="27" t="s">
        <v>3082</v>
      </c>
      <c r="K766" s="24"/>
      <c r="L766" s="24"/>
      <c r="M766" s="24" t="s">
        <v>70</v>
      </c>
      <c r="N766" s="24" t="s">
        <v>1263</v>
      </c>
      <c r="O766" s="24"/>
      <c r="P766" s="24" t="s">
        <v>80</v>
      </c>
      <c r="Q766" s="26">
        <v>43374</v>
      </c>
      <c r="R766" s="26">
        <v>43374</v>
      </c>
      <c r="S766" s="26" t="s">
        <v>90</v>
      </c>
      <c r="T766" s="28" t="s">
        <v>683</v>
      </c>
      <c r="U766" s="28" t="s">
        <v>683</v>
      </c>
      <c r="V766" s="26">
        <v>44105</v>
      </c>
      <c r="W766" s="28" t="s">
        <v>434</v>
      </c>
      <c r="X766" s="28" t="s">
        <v>207</v>
      </c>
      <c r="Y766" s="26" t="s">
        <v>78</v>
      </c>
      <c r="Z766" s="29">
        <v>5</v>
      </c>
      <c r="AA766" s="29">
        <v>4</v>
      </c>
      <c r="AB766" s="26">
        <v>44424</v>
      </c>
      <c r="AC766" s="30">
        <v>6900000</v>
      </c>
      <c r="AD766" s="30">
        <v>766667</v>
      </c>
      <c r="AE766" s="30">
        <v>0</v>
      </c>
      <c r="AF766" s="30">
        <v>346194.75</v>
      </c>
      <c r="AG766" s="30">
        <f t="shared" si="221"/>
        <v>346194.75</v>
      </c>
      <c r="AH766" s="30">
        <v>0</v>
      </c>
      <c r="AI766" s="30">
        <f t="shared" si="222"/>
        <v>8012861.75</v>
      </c>
      <c r="AJ766" s="30">
        <f t="shared" si="223"/>
        <v>5175000</v>
      </c>
      <c r="AK766" s="30">
        <f t="shared" si="224"/>
        <v>575000.25</v>
      </c>
      <c r="AL766" s="30">
        <f t="shared" si="225"/>
        <v>0</v>
      </c>
      <c r="AM766" s="30">
        <f t="shared" si="226"/>
        <v>346194.75</v>
      </c>
      <c r="AN766" s="30">
        <f t="shared" si="227"/>
        <v>346194.75</v>
      </c>
      <c r="AO766" s="30">
        <f t="shared" si="228"/>
        <v>0</v>
      </c>
      <c r="AP766" s="30">
        <f t="shared" si="229"/>
        <v>6096195</v>
      </c>
      <c r="AQ766" s="30">
        <f t="shared" si="230"/>
        <v>0</v>
      </c>
      <c r="AR766" s="26" t="s">
        <v>79</v>
      </c>
      <c r="AS766" s="26" t="s">
        <v>80</v>
      </c>
      <c r="AT766" s="26"/>
      <c r="AU766" s="26" t="s">
        <v>80</v>
      </c>
      <c r="AV766" s="26" t="s">
        <v>209</v>
      </c>
      <c r="AW766" s="26" t="s">
        <v>210</v>
      </c>
      <c r="AX766" s="26" t="s">
        <v>83</v>
      </c>
      <c r="AY766" s="26" t="s">
        <v>83</v>
      </c>
      <c r="AZ766" s="26" t="s">
        <v>80</v>
      </c>
      <c r="BA766" s="26" t="s">
        <v>84</v>
      </c>
      <c r="BB766" s="26" t="s">
        <v>85</v>
      </c>
      <c r="BC766" s="26" t="str">
        <f t="shared" si="231"/>
        <v>F</v>
      </c>
      <c r="BD766" s="26" t="str">
        <f t="shared" ca="1" si="232"/>
        <v>36 Th,3 Bln,23 Hr</v>
      </c>
      <c r="BE766" s="29">
        <f t="shared" ca="1" si="233"/>
        <v>36</v>
      </c>
      <c r="BF766" s="29">
        <f t="shared" ca="1" si="234"/>
        <v>3</v>
      </c>
      <c r="BG766" s="29">
        <f t="shared" ca="1" si="235"/>
        <v>23</v>
      </c>
      <c r="BH766" s="26" t="str">
        <f t="shared" ca="1" si="236"/>
        <v>4 Th,1 Bln,23 Hr</v>
      </c>
      <c r="BI766" s="24">
        <f t="shared" ca="1" si="237"/>
        <v>4</v>
      </c>
      <c r="BJ766" s="24">
        <f t="shared" ca="1" si="238"/>
        <v>1</v>
      </c>
      <c r="BK766" s="26" t="str">
        <f t="shared" ca="1" si="239"/>
        <v>4 Th,1 Bln,23 Hr</v>
      </c>
      <c r="BL766" s="4" t="str">
        <f>VLOOKUP(C766,[1]dbase!$C$3:$AW$827,38,FALSE)</f>
        <v>-</v>
      </c>
    </row>
    <row r="767" spans="1:64" x14ac:dyDescent="0.25">
      <c r="A767" s="24">
        <f t="shared" si="220"/>
        <v>764</v>
      </c>
      <c r="B767" s="33" t="s">
        <v>3083</v>
      </c>
      <c r="C767" s="24">
        <v>685381</v>
      </c>
      <c r="D767" s="24" t="s">
        <v>607</v>
      </c>
      <c r="E767" s="26">
        <v>25073</v>
      </c>
      <c r="F767" s="24" t="s">
        <v>65</v>
      </c>
      <c r="G767" s="24" t="s">
        <v>66</v>
      </c>
      <c r="H767" s="24" t="s">
        <v>88</v>
      </c>
      <c r="I767" s="24" t="s">
        <v>3084</v>
      </c>
      <c r="J767" s="27"/>
      <c r="K767" s="24"/>
      <c r="L767" s="24" t="s">
        <v>3085</v>
      </c>
      <c r="M767" s="24" t="s">
        <v>70</v>
      </c>
      <c r="N767" s="24" t="s">
        <v>3086</v>
      </c>
      <c r="O767" s="24" t="s">
        <v>1161</v>
      </c>
      <c r="P767" s="24">
        <v>1993</v>
      </c>
      <c r="Q767" s="26">
        <v>34516</v>
      </c>
      <c r="R767" s="26">
        <v>34881</v>
      </c>
      <c r="S767" s="26" t="s">
        <v>90</v>
      </c>
      <c r="T767" s="28" t="s">
        <v>3087</v>
      </c>
      <c r="U767" s="28" t="s">
        <v>3087</v>
      </c>
      <c r="V767" s="26">
        <v>44136</v>
      </c>
      <c r="W767" s="28" t="s">
        <v>482</v>
      </c>
      <c r="X767" s="28" t="s">
        <v>482</v>
      </c>
      <c r="Y767" s="26" t="s">
        <v>103</v>
      </c>
      <c r="Z767" s="29">
        <v>1</v>
      </c>
      <c r="AA767" s="29">
        <v>10</v>
      </c>
      <c r="AB767" s="26">
        <v>44424</v>
      </c>
      <c r="AC767" s="30">
        <v>13000000</v>
      </c>
      <c r="AD767" s="30">
        <v>1444444</v>
      </c>
      <c r="AE767" s="30">
        <v>2752055.555555556</v>
      </c>
      <c r="AF767" s="30">
        <v>-634450</v>
      </c>
      <c r="AG767" s="30">
        <f t="shared" si="221"/>
        <v>2117605.555555556</v>
      </c>
      <c r="AH767" s="30">
        <v>6615600</v>
      </c>
      <c r="AI767" s="30">
        <f t="shared" si="222"/>
        <v>23177649.555555556</v>
      </c>
      <c r="AJ767" s="30">
        <f t="shared" si="223"/>
        <v>9750000</v>
      </c>
      <c r="AK767" s="30">
        <f t="shared" si="224"/>
        <v>1083333</v>
      </c>
      <c r="AL767" s="30">
        <f t="shared" si="225"/>
        <v>2752055.555555556</v>
      </c>
      <c r="AM767" s="30">
        <f t="shared" si="226"/>
        <v>-634450</v>
      </c>
      <c r="AN767" s="30">
        <f t="shared" si="227"/>
        <v>2117605.555555556</v>
      </c>
      <c r="AO767" s="30">
        <f t="shared" si="228"/>
        <v>3307800</v>
      </c>
      <c r="AP767" s="30">
        <f t="shared" si="229"/>
        <v>16258738.555555556</v>
      </c>
      <c r="AQ767" s="30">
        <f t="shared" si="230"/>
        <v>0</v>
      </c>
      <c r="AR767" s="26" t="s">
        <v>79</v>
      </c>
      <c r="AS767" s="26" t="s">
        <v>80</v>
      </c>
      <c r="AT767" s="26"/>
      <c r="AU767" s="26" t="s">
        <v>80</v>
      </c>
      <c r="AV767" s="26" t="s">
        <v>483</v>
      </c>
      <c r="AW767" s="26" t="s">
        <v>80</v>
      </c>
      <c r="AX767" s="26" t="s">
        <v>105</v>
      </c>
      <c r="AY767" s="26" t="s">
        <v>105</v>
      </c>
      <c r="AZ767" s="26" t="s">
        <v>80</v>
      </c>
      <c r="BA767" s="26" t="s">
        <v>84</v>
      </c>
      <c r="BB767" s="26" t="s">
        <v>106</v>
      </c>
      <c r="BC767" s="26" t="str">
        <f t="shared" si="231"/>
        <v>F</v>
      </c>
      <c r="BD767" s="26" t="str">
        <f t="shared" ca="1" si="232"/>
        <v>54 Th,3 Bln,1 Hr</v>
      </c>
      <c r="BE767" s="29">
        <f t="shared" ca="1" si="233"/>
        <v>54</v>
      </c>
      <c r="BF767" s="29">
        <f t="shared" ca="1" si="234"/>
        <v>3</v>
      </c>
      <c r="BG767" s="29">
        <f t="shared" ca="1" si="235"/>
        <v>1</v>
      </c>
      <c r="BH767" s="26" t="str">
        <f t="shared" ca="1" si="236"/>
        <v>28 Th,4 Bln,23 Hr</v>
      </c>
      <c r="BI767" s="24">
        <f t="shared" ca="1" si="237"/>
        <v>28</v>
      </c>
      <c r="BJ767" s="24">
        <f t="shared" ca="1" si="238"/>
        <v>4</v>
      </c>
      <c r="BK767" s="26" t="str">
        <f t="shared" ca="1" si="239"/>
        <v>27 Th,4 Bln,23 Hr</v>
      </c>
      <c r="BL767" s="4" t="str">
        <f>VLOOKUP(C767,[1]dbase!$C$3:$AW$827,38,FALSE)</f>
        <v>-</v>
      </c>
    </row>
    <row r="768" spans="1:64" x14ac:dyDescent="0.25">
      <c r="A768" s="24">
        <f t="shared" si="220"/>
        <v>765</v>
      </c>
      <c r="B768" s="31" t="s">
        <v>3088</v>
      </c>
      <c r="C768" s="24">
        <v>736034</v>
      </c>
      <c r="D768" s="24" t="s">
        <v>174</v>
      </c>
      <c r="E768" s="26">
        <v>26720</v>
      </c>
      <c r="F768" s="24" t="s">
        <v>65</v>
      </c>
      <c r="G768" s="24" t="s">
        <v>66</v>
      </c>
      <c r="H768" s="24" t="s">
        <v>88</v>
      </c>
      <c r="I768" s="24" t="s">
        <v>3089</v>
      </c>
      <c r="J768" s="27"/>
      <c r="K768" s="24"/>
      <c r="L768" s="24"/>
      <c r="M768" s="24" t="s">
        <v>99</v>
      </c>
      <c r="N768" s="24" t="s">
        <v>276</v>
      </c>
      <c r="O768" s="24"/>
      <c r="P768" s="24" t="s">
        <v>80</v>
      </c>
      <c r="Q768" s="26">
        <v>43374</v>
      </c>
      <c r="R768" s="26">
        <v>43374</v>
      </c>
      <c r="S768" s="26" t="s">
        <v>90</v>
      </c>
      <c r="T768" s="28" t="s">
        <v>470</v>
      </c>
      <c r="U768" s="28" t="s">
        <v>470</v>
      </c>
      <c r="V768" s="26">
        <v>44105</v>
      </c>
      <c r="W768" s="28" t="s">
        <v>139</v>
      </c>
      <c r="X768" s="28" t="s">
        <v>140</v>
      </c>
      <c r="Y768" s="26" t="s">
        <v>78</v>
      </c>
      <c r="Z768" s="29">
        <v>6</v>
      </c>
      <c r="AA768" s="29">
        <v>2</v>
      </c>
      <c r="AB768" s="26">
        <v>44424</v>
      </c>
      <c r="AC768" s="30">
        <v>4900000</v>
      </c>
      <c r="AD768" s="30">
        <v>544444</v>
      </c>
      <c r="AE768" s="30">
        <v>0</v>
      </c>
      <c r="AF768" s="30">
        <v>1211111.138888889</v>
      </c>
      <c r="AG768" s="30">
        <f t="shared" si="221"/>
        <v>1211111.138888889</v>
      </c>
      <c r="AH768" s="30">
        <v>0</v>
      </c>
      <c r="AI768" s="30">
        <f t="shared" si="222"/>
        <v>6655555.138888889</v>
      </c>
      <c r="AJ768" s="30">
        <f t="shared" si="223"/>
        <v>3675000</v>
      </c>
      <c r="AK768" s="30">
        <f t="shared" si="224"/>
        <v>408333</v>
      </c>
      <c r="AL768" s="30">
        <f t="shared" si="225"/>
        <v>0</v>
      </c>
      <c r="AM768" s="30">
        <f t="shared" si="226"/>
        <v>1211111.138888889</v>
      </c>
      <c r="AN768" s="30">
        <f t="shared" si="227"/>
        <v>1211111.138888889</v>
      </c>
      <c r="AO768" s="30">
        <f t="shared" si="228"/>
        <v>0</v>
      </c>
      <c r="AP768" s="30">
        <f t="shared" si="229"/>
        <v>5294444.138888889</v>
      </c>
      <c r="AQ768" s="30">
        <f t="shared" si="230"/>
        <v>0</v>
      </c>
      <c r="AR768" s="26" t="s">
        <v>79</v>
      </c>
      <c r="AS768" s="26" t="s">
        <v>80</v>
      </c>
      <c r="AT768" s="26"/>
      <c r="AU768" s="26" t="s">
        <v>80</v>
      </c>
      <c r="AV768" s="26" t="s">
        <v>141</v>
      </c>
      <c r="AW768" s="26" t="s">
        <v>80</v>
      </c>
      <c r="AX768" s="26" t="s">
        <v>82</v>
      </c>
      <c r="AY768" s="26" t="s">
        <v>82</v>
      </c>
      <c r="AZ768" s="26" t="s">
        <v>80</v>
      </c>
      <c r="BA768" s="26" t="s">
        <v>84</v>
      </c>
      <c r="BB768" s="26" t="s">
        <v>106</v>
      </c>
      <c r="BC768" s="26" t="str">
        <f t="shared" si="231"/>
        <v>C</v>
      </c>
      <c r="BD768" s="26" t="str">
        <f t="shared" ca="1" si="232"/>
        <v>49 Th,8 Bln,30 Hr</v>
      </c>
      <c r="BE768" s="29">
        <f t="shared" ca="1" si="233"/>
        <v>49</v>
      </c>
      <c r="BF768" s="29">
        <f t="shared" ca="1" si="234"/>
        <v>8</v>
      </c>
      <c r="BG768" s="29">
        <f t="shared" ca="1" si="235"/>
        <v>30</v>
      </c>
      <c r="BH768" s="26" t="str">
        <f t="shared" ca="1" si="236"/>
        <v>4 Th,1 Bln,23 Hr</v>
      </c>
      <c r="BI768" s="24">
        <f t="shared" ca="1" si="237"/>
        <v>4</v>
      </c>
      <c r="BJ768" s="24">
        <f t="shared" ca="1" si="238"/>
        <v>1</v>
      </c>
      <c r="BK768" s="26" t="str">
        <f t="shared" ca="1" si="239"/>
        <v>4 Th,1 Bln,23 Hr</v>
      </c>
      <c r="BL768" s="4" t="str">
        <f>VLOOKUP(C768,[1]dbase!$C$3:$AW$827,38,FALSE)</f>
        <v>-</v>
      </c>
    </row>
    <row r="769" spans="1:64" x14ac:dyDescent="0.25">
      <c r="A769" s="24">
        <f t="shared" si="220"/>
        <v>766</v>
      </c>
      <c r="B769" s="33" t="s">
        <v>3090</v>
      </c>
      <c r="C769" s="24">
        <v>915600</v>
      </c>
      <c r="D769" s="24" t="s">
        <v>354</v>
      </c>
      <c r="E769" s="26">
        <v>33341</v>
      </c>
      <c r="F769" s="24" t="s">
        <v>65</v>
      </c>
      <c r="G769" s="24" t="s">
        <v>66</v>
      </c>
      <c r="H769" s="24" t="s">
        <v>67</v>
      </c>
      <c r="I769" s="24" t="s">
        <v>3091</v>
      </c>
      <c r="J769" s="27"/>
      <c r="K769" s="24"/>
      <c r="L769" s="24"/>
      <c r="M769" s="24" t="s">
        <v>307</v>
      </c>
      <c r="N769" s="24" t="s">
        <v>3092</v>
      </c>
      <c r="O769" s="24"/>
      <c r="P769" s="24">
        <v>2013</v>
      </c>
      <c r="Q769" s="26">
        <v>42037</v>
      </c>
      <c r="R769" s="26">
        <v>42186</v>
      </c>
      <c r="S769" s="26" t="s">
        <v>90</v>
      </c>
      <c r="T769" s="28" t="s">
        <v>3093</v>
      </c>
      <c r="U769" s="28" t="s">
        <v>3093</v>
      </c>
      <c r="V769" s="26">
        <v>44760</v>
      </c>
      <c r="W769" s="28" t="s">
        <v>154</v>
      </c>
      <c r="X769" s="28" t="s">
        <v>113</v>
      </c>
      <c r="Y769" s="26" t="s">
        <v>78</v>
      </c>
      <c r="Z769" s="29">
        <v>3</v>
      </c>
      <c r="AA769" s="29">
        <v>5</v>
      </c>
      <c r="AB769" s="26">
        <v>44424</v>
      </c>
      <c r="AC769" s="30">
        <v>7900000</v>
      </c>
      <c r="AD769" s="30">
        <v>877778</v>
      </c>
      <c r="AE769" s="30">
        <v>1438722.222222222</v>
      </c>
      <c r="AF769" s="30">
        <v>-23022.000000000466</v>
      </c>
      <c r="AG769" s="30">
        <f t="shared" si="221"/>
        <v>1415700.2222222215</v>
      </c>
      <c r="AH769" s="30">
        <v>2417580.0000000005</v>
      </c>
      <c r="AI769" s="30">
        <f t="shared" si="222"/>
        <v>12611058.222222222</v>
      </c>
      <c r="AJ769" s="30">
        <f t="shared" si="223"/>
        <v>5925000</v>
      </c>
      <c r="AK769" s="30">
        <f t="shared" si="224"/>
        <v>658333.5</v>
      </c>
      <c r="AL769" s="30">
        <f t="shared" si="225"/>
        <v>1438722.222222222</v>
      </c>
      <c r="AM769" s="30">
        <f t="shared" si="226"/>
        <v>-23022.000000000466</v>
      </c>
      <c r="AN769" s="30">
        <f t="shared" si="227"/>
        <v>1415700.2222222215</v>
      </c>
      <c r="AO769" s="30">
        <f t="shared" si="228"/>
        <v>1208790.0000000002</v>
      </c>
      <c r="AP769" s="30">
        <f t="shared" si="229"/>
        <v>9207823.722222222</v>
      </c>
      <c r="AQ769" s="30">
        <f t="shared" si="230"/>
        <v>0</v>
      </c>
      <c r="AR769" s="26" t="s">
        <v>79</v>
      </c>
      <c r="AS769" s="26" t="s">
        <v>80</v>
      </c>
      <c r="AT769" s="26"/>
      <c r="AU769" s="26" t="s">
        <v>80</v>
      </c>
      <c r="AV769" s="26" t="s">
        <v>116</v>
      </c>
      <c r="AW769" s="35" t="s">
        <v>158</v>
      </c>
      <c r="AX769" s="26" t="s">
        <v>105</v>
      </c>
      <c r="AY769" s="26" t="s">
        <v>83</v>
      </c>
      <c r="AZ769" s="26" t="s">
        <v>80</v>
      </c>
      <c r="BA769" s="26" t="s">
        <v>84</v>
      </c>
      <c r="BB769" s="26" t="s">
        <v>85</v>
      </c>
      <c r="BC769" s="26" t="str">
        <f t="shared" si="231"/>
        <v>E</v>
      </c>
      <c r="BD769" s="26" t="str">
        <f t="shared" ca="1" si="232"/>
        <v>31 Th,7 Bln,11 Hr</v>
      </c>
      <c r="BE769" s="29">
        <f t="shared" ca="1" si="233"/>
        <v>31</v>
      </c>
      <c r="BF769" s="29">
        <f t="shared" ca="1" si="234"/>
        <v>7</v>
      </c>
      <c r="BG769" s="29">
        <f t="shared" ca="1" si="235"/>
        <v>11</v>
      </c>
      <c r="BH769" s="26" t="str">
        <f t="shared" ca="1" si="236"/>
        <v>7 Th,9 Bln,22 Hr</v>
      </c>
      <c r="BI769" s="24">
        <f t="shared" ca="1" si="237"/>
        <v>7</v>
      </c>
      <c r="BJ769" s="24">
        <f t="shared" ca="1" si="238"/>
        <v>9</v>
      </c>
      <c r="BK769" s="26" t="str">
        <f t="shared" ca="1" si="239"/>
        <v>7 Th,4 Bln,23 Hr</v>
      </c>
      <c r="BL769" s="4" t="str">
        <f>VLOOKUP(C769,[1]dbase!$C$3:$AW$827,38,FALSE)</f>
        <v>-</v>
      </c>
    </row>
    <row r="770" spans="1:64" x14ac:dyDescent="0.25">
      <c r="A770" s="24">
        <f t="shared" si="220"/>
        <v>767</v>
      </c>
      <c r="B770" s="31" t="s">
        <v>3094</v>
      </c>
      <c r="C770" s="24">
        <v>876119</v>
      </c>
      <c r="D770" s="24" t="s">
        <v>244</v>
      </c>
      <c r="E770" s="26">
        <v>31876</v>
      </c>
      <c r="F770" s="24" t="s">
        <v>65</v>
      </c>
      <c r="G770" s="24" t="s">
        <v>66</v>
      </c>
      <c r="H770" s="24" t="s">
        <v>67</v>
      </c>
      <c r="I770" s="24" t="s">
        <v>3095</v>
      </c>
      <c r="J770" s="27" t="s">
        <v>3096</v>
      </c>
      <c r="K770" s="24"/>
      <c r="L770" s="24"/>
      <c r="M770" s="24" t="s">
        <v>136</v>
      </c>
      <c r="N770" s="24" t="s">
        <v>667</v>
      </c>
      <c r="O770" s="24"/>
      <c r="P770" s="24" t="s">
        <v>80</v>
      </c>
      <c r="Q770" s="26">
        <v>43374</v>
      </c>
      <c r="R770" s="26">
        <v>43374</v>
      </c>
      <c r="S770" s="26" t="s">
        <v>90</v>
      </c>
      <c r="T770" s="28" t="s">
        <v>138</v>
      </c>
      <c r="U770" s="28" t="s">
        <v>138</v>
      </c>
      <c r="V770" s="26">
        <v>44105</v>
      </c>
      <c r="W770" s="28" t="s">
        <v>430</v>
      </c>
      <c r="X770" s="28" t="s">
        <v>140</v>
      </c>
      <c r="Y770" s="26" t="s">
        <v>78</v>
      </c>
      <c r="Z770" s="29">
        <v>6</v>
      </c>
      <c r="AA770" s="29">
        <v>1</v>
      </c>
      <c r="AB770" s="26">
        <v>44424</v>
      </c>
      <c r="AC770" s="30">
        <v>4500000</v>
      </c>
      <c r="AD770" s="30">
        <v>500000</v>
      </c>
      <c r="AE770" s="30">
        <v>0</v>
      </c>
      <c r="AF770" s="30">
        <v>253100</v>
      </c>
      <c r="AG770" s="30">
        <f t="shared" si="221"/>
        <v>253100</v>
      </c>
      <c r="AH770" s="30">
        <v>0</v>
      </c>
      <c r="AI770" s="30">
        <f t="shared" si="222"/>
        <v>5253100</v>
      </c>
      <c r="AJ770" s="30">
        <f t="shared" si="223"/>
        <v>3375000</v>
      </c>
      <c r="AK770" s="30">
        <f t="shared" si="224"/>
        <v>375000</v>
      </c>
      <c r="AL770" s="30">
        <f t="shared" si="225"/>
        <v>0</v>
      </c>
      <c r="AM770" s="30">
        <f t="shared" si="226"/>
        <v>253100</v>
      </c>
      <c r="AN770" s="30">
        <f t="shared" si="227"/>
        <v>253100</v>
      </c>
      <c r="AO770" s="30">
        <f t="shared" si="228"/>
        <v>0</v>
      </c>
      <c r="AP770" s="30">
        <f t="shared" si="229"/>
        <v>4003100</v>
      </c>
      <c r="AQ770" s="30">
        <f t="shared" si="230"/>
        <v>369000</v>
      </c>
      <c r="AR770" s="26" t="s">
        <v>79</v>
      </c>
      <c r="AS770" s="26" t="s">
        <v>80</v>
      </c>
      <c r="AT770" s="26"/>
      <c r="AU770" s="26" t="s">
        <v>80</v>
      </c>
      <c r="AV770" s="26" t="s">
        <v>141</v>
      </c>
      <c r="AW770" s="26" t="s">
        <v>80</v>
      </c>
      <c r="AX770" s="26" t="s">
        <v>82</v>
      </c>
      <c r="AY770" s="26" t="s">
        <v>82</v>
      </c>
      <c r="AZ770" s="26" t="s">
        <v>80</v>
      </c>
      <c r="BA770" s="26" t="s">
        <v>84</v>
      </c>
      <c r="BB770" s="26" t="s">
        <v>85</v>
      </c>
      <c r="BC770" s="26" t="str">
        <f t="shared" si="231"/>
        <v>D</v>
      </c>
      <c r="BD770" s="26" t="str">
        <f t="shared" ca="1" si="232"/>
        <v>35 Th,7 Bln,15 Hr</v>
      </c>
      <c r="BE770" s="29">
        <f t="shared" ca="1" si="233"/>
        <v>35</v>
      </c>
      <c r="BF770" s="29">
        <f t="shared" ca="1" si="234"/>
        <v>7</v>
      </c>
      <c r="BG770" s="29">
        <f t="shared" ca="1" si="235"/>
        <v>15</v>
      </c>
      <c r="BH770" s="26" t="str">
        <f t="shared" ca="1" si="236"/>
        <v>4 Th,1 Bln,23 Hr</v>
      </c>
      <c r="BI770" s="24">
        <f t="shared" ca="1" si="237"/>
        <v>4</v>
      </c>
      <c r="BJ770" s="24">
        <f t="shared" ca="1" si="238"/>
        <v>1</v>
      </c>
      <c r="BK770" s="26" t="str">
        <f t="shared" ca="1" si="239"/>
        <v>4 Th,1 Bln,23 Hr</v>
      </c>
      <c r="BL770" s="4" t="str">
        <f>VLOOKUP(C770,[1]dbase!$C$3:$AW$827,38,FALSE)</f>
        <v>-</v>
      </c>
    </row>
    <row r="771" spans="1:64" x14ac:dyDescent="0.25">
      <c r="A771" s="24">
        <f t="shared" si="220"/>
        <v>768</v>
      </c>
      <c r="B771" s="31" t="s">
        <v>3097</v>
      </c>
      <c r="C771" s="24">
        <v>875820</v>
      </c>
      <c r="D771" s="24" t="s">
        <v>652</v>
      </c>
      <c r="E771" s="26">
        <v>32087</v>
      </c>
      <c r="F771" s="24" t="s">
        <v>65</v>
      </c>
      <c r="G771" s="24" t="s">
        <v>66</v>
      </c>
      <c r="H771" s="24" t="s">
        <v>67</v>
      </c>
      <c r="I771" s="24" t="s">
        <v>3098</v>
      </c>
      <c r="J771" s="27" t="s">
        <v>3099</v>
      </c>
      <c r="K771" s="24"/>
      <c r="L771" s="24"/>
      <c r="M771" s="24" t="s">
        <v>70</v>
      </c>
      <c r="N771" s="24" t="s">
        <v>3100</v>
      </c>
      <c r="O771" s="24" t="s">
        <v>235</v>
      </c>
      <c r="P771" s="24">
        <v>2010</v>
      </c>
      <c r="Q771" s="26">
        <v>43313</v>
      </c>
      <c r="R771" s="26">
        <v>43525</v>
      </c>
      <c r="S771" s="26" t="s">
        <v>90</v>
      </c>
      <c r="T771" s="28" t="s">
        <v>670</v>
      </c>
      <c r="U771" s="28" t="s">
        <v>670</v>
      </c>
      <c r="V771" s="26" t="s">
        <v>80</v>
      </c>
      <c r="W771" s="28" t="s">
        <v>1691</v>
      </c>
      <c r="X771" s="28" t="s">
        <v>1691</v>
      </c>
      <c r="Y771" s="26" t="s">
        <v>78</v>
      </c>
      <c r="Z771" s="29">
        <v>5</v>
      </c>
      <c r="AA771" s="29">
        <v>4</v>
      </c>
      <c r="AB771" s="26">
        <v>44424</v>
      </c>
      <c r="AC771" s="30">
        <v>6900000</v>
      </c>
      <c r="AD771" s="30">
        <v>766667</v>
      </c>
      <c r="AE771" s="30">
        <v>169183.33333333302</v>
      </c>
      <c r="AF771" s="30">
        <v>653200</v>
      </c>
      <c r="AG771" s="30">
        <f t="shared" si="221"/>
        <v>822383.33333333302</v>
      </c>
      <c r="AH771" s="30">
        <v>0</v>
      </c>
      <c r="AI771" s="30">
        <f t="shared" si="222"/>
        <v>8489050.3333333321</v>
      </c>
      <c r="AJ771" s="30">
        <f t="shared" si="223"/>
        <v>5175000</v>
      </c>
      <c r="AK771" s="30">
        <f t="shared" si="224"/>
        <v>575000.25</v>
      </c>
      <c r="AL771" s="30">
        <f t="shared" si="225"/>
        <v>169183.33333333302</v>
      </c>
      <c r="AM771" s="30">
        <f t="shared" si="226"/>
        <v>653200</v>
      </c>
      <c r="AN771" s="30">
        <f t="shared" si="227"/>
        <v>822383.33333333302</v>
      </c>
      <c r="AO771" s="30">
        <f t="shared" si="228"/>
        <v>0</v>
      </c>
      <c r="AP771" s="30">
        <f t="shared" si="229"/>
        <v>6572383.583333333</v>
      </c>
      <c r="AQ771" s="30">
        <f t="shared" si="230"/>
        <v>0</v>
      </c>
      <c r="AR771" s="26" t="s">
        <v>79</v>
      </c>
      <c r="AS771" s="26" t="s">
        <v>80</v>
      </c>
      <c r="AT771" s="26"/>
      <c r="AU771" s="26" t="s">
        <v>80</v>
      </c>
      <c r="AV771" s="26" t="s">
        <v>1692</v>
      </c>
      <c r="AW771" s="26" t="s">
        <v>80</v>
      </c>
      <c r="AX771" s="26" t="s">
        <v>82</v>
      </c>
      <c r="AY771" s="26" t="s">
        <v>83</v>
      </c>
      <c r="AZ771" s="26" t="s">
        <v>80</v>
      </c>
      <c r="BA771" s="26" t="s">
        <v>84</v>
      </c>
      <c r="BB771" s="26" t="s">
        <v>85</v>
      </c>
      <c r="BC771" s="26" t="str">
        <f t="shared" si="231"/>
        <v>F</v>
      </c>
      <c r="BD771" s="26" t="str">
        <f t="shared" ca="1" si="232"/>
        <v>35 Th,0 Bln,18 Hr</v>
      </c>
      <c r="BE771" s="29">
        <f t="shared" ca="1" si="233"/>
        <v>35</v>
      </c>
      <c r="BF771" s="29">
        <f t="shared" ca="1" si="234"/>
        <v>0</v>
      </c>
      <c r="BG771" s="29">
        <f t="shared" ca="1" si="235"/>
        <v>18</v>
      </c>
      <c r="BH771" s="26" t="str">
        <f t="shared" ca="1" si="236"/>
        <v>4 Th,3 Bln,23 Hr</v>
      </c>
      <c r="BI771" s="24">
        <f t="shared" ca="1" si="237"/>
        <v>4</v>
      </c>
      <c r="BJ771" s="24">
        <f t="shared" ca="1" si="238"/>
        <v>3</v>
      </c>
      <c r="BK771" s="26" t="str">
        <f t="shared" ca="1" si="239"/>
        <v>3 Th,8 Bln,23 Hr</v>
      </c>
      <c r="BL771" s="4" t="str">
        <f>VLOOKUP(C771,[1]dbase!$C$3:$AW$827,38,FALSE)</f>
        <v>-</v>
      </c>
    </row>
    <row r="772" spans="1:64" x14ac:dyDescent="0.25">
      <c r="A772" s="24">
        <f t="shared" ref="A772:A810" si="240">IF(B772="","",ROW()-3)</f>
        <v>769</v>
      </c>
      <c r="B772" s="31" t="s">
        <v>3101</v>
      </c>
      <c r="C772" s="24">
        <v>956310</v>
      </c>
      <c r="D772" s="24" t="s">
        <v>239</v>
      </c>
      <c r="E772" s="26">
        <v>34887</v>
      </c>
      <c r="F772" s="24" t="s">
        <v>65</v>
      </c>
      <c r="G772" s="24" t="s">
        <v>66</v>
      </c>
      <c r="H772" s="24" t="s">
        <v>88</v>
      </c>
      <c r="I772" s="24"/>
      <c r="J772" s="27"/>
      <c r="K772" s="24"/>
      <c r="L772" s="24"/>
      <c r="M772" s="24" t="s">
        <v>109</v>
      </c>
      <c r="N772" s="24" t="s">
        <v>71</v>
      </c>
      <c r="O772" s="24"/>
      <c r="P772" s="24" t="s">
        <v>80</v>
      </c>
      <c r="Q772" s="26">
        <v>43877</v>
      </c>
      <c r="R772" s="26">
        <v>44243</v>
      </c>
      <c r="S772" s="26" t="s">
        <v>90</v>
      </c>
      <c r="T772" s="28" t="s">
        <v>459</v>
      </c>
      <c r="U772" s="28" t="s">
        <v>459</v>
      </c>
      <c r="V772" s="26" t="s">
        <v>80</v>
      </c>
      <c r="W772" s="28" t="s">
        <v>130</v>
      </c>
      <c r="X772" s="28" t="s">
        <v>123</v>
      </c>
      <c r="Y772" s="26" t="s">
        <v>78</v>
      </c>
      <c r="Z772" s="29">
        <v>6</v>
      </c>
      <c r="AA772" s="29">
        <v>1</v>
      </c>
      <c r="AB772" s="26">
        <v>44424</v>
      </c>
      <c r="AC772" s="30">
        <v>4500000</v>
      </c>
      <c r="AD772" s="30">
        <v>500000</v>
      </c>
      <c r="AE772" s="30">
        <v>-116900</v>
      </c>
      <c r="AF772" s="30">
        <v>152000</v>
      </c>
      <c r="AG772" s="30">
        <f t="shared" ref="AG772:AG810" si="241">AE772+AF772</f>
        <v>35100</v>
      </c>
      <c r="AH772" s="30">
        <v>0</v>
      </c>
      <c r="AI772" s="30">
        <f t="shared" ref="AI772:AI810" si="242">AC772+AD772+AG772+AH772</f>
        <v>5035100</v>
      </c>
      <c r="AJ772" s="30">
        <f t="shared" ref="AJ772:AJ810" si="243">IF(AS772="-",AC772*0.75,IF(AS772="H",AC772*0.5))</f>
        <v>3375000</v>
      </c>
      <c r="AK772" s="30">
        <f t="shared" ref="AK772:AK810" si="244">IF(AS772="-",AD772*0.75,0)</f>
        <v>375000</v>
      </c>
      <c r="AL772" s="30">
        <f t="shared" ref="AL772:AL810" si="245">IF(AS772="-",AE772*1,0)</f>
        <v>-116900</v>
      </c>
      <c r="AM772" s="30">
        <f t="shared" ref="AM772:AM810" si="246">IF(AS772="-",AF772*1,0)</f>
        <v>152000</v>
      </c>
      <c r="AN772" s="30">
        <f t="shared" ref="AN772:AN810" si="247">AL772+AM772</f>
        <v>35100</v>
      </c>
      <c r="AO772" s="30">
        <f t="shared" ref="AO772:AO810" si="248">IF(AS772="-",AH772*0.5,0)</f>
        <v>0</v>
      </c>
      <c r="AP772" s="30">
        <f t="shared" ref="AP772:AP810" si="249">AJ772+AK772+AN772+AO772</f>
        <v>3785100</v>
      </c>
      <c r="AQ772" s="30">
        <f t="shared" ref="AQ772:AQ810" si="250">IF(AP772&lt;4372100,(4372100-AP772),0)</f>
        <v>587000</v>
      </c>
      <c r="AR772" s="26" t="s">
        <v>79</v>
      </c>
      <c r="AS772" s="26" t="s">
        <v>80</v>
      </c>
      <c r="AT772" s="26"/>
      <c r="AU772" s="26" t="s">
        <v>80</v>
      </c>
      <c r="AV772" s="26" t="s">
        <v>124</v>
      </c>
      <c r="AW772" s="26" t="s">
        <v>80</v>
      </c>
      <c r="AX772" s="26" t="s">
        <v>82</v>
      </c>
      <c r="AY772" s="26" t="s">
        <v>82</v>
      </c>
      <c r="AZ772" s="26" t="s">
        <v>125</v>
      </c>
      <c r="BA772" s="26" t="s">
        <v>84</v>
      </c>
      <c r="BB772" s="26" t="s">
        <v>85</v>
      </c>
      <c r="BC772" s="26" t="str">
        <f t="shared" ref="BC772:BC810" si="251">IF($M772="SD","A",IF($M772="SMP","B",IF($M772="SMK","C",IF($M772="D1","C",IF($M772="D2","C",IF($M772="SMA","C",IF($M772="D3","D",IF($M772="D4","E",IF($M772="S1","F",IF($M772="S2","G",""))))))))))</f>
        <v>C</v>
      </c>
      <c r="BD772" s="26" t="str">
        <f t="shared" ref="BD772:BD810" ca="1" si="252">IFERROR(DATEDIF(E772,$BD$3,"Y")&amp;" Th,"&amp;DATEDIF(E772,$BD$3,"YM")&amp;" Bln,"&amp;DATEDIF(E772,$BD$3,"MD")&amp;" Hr","")</f>
        <v>27 Th,4 Bln,17 Hr</v>
      </c>
      <c r="BE772" s="29">
        <f t="shared" ref="BE772:BE810" ca="1" si="253">IFERROR(DATEDIF(E772,$BD$3,"Y"),"")</f>
        <v>27</v>
      </c>
      <c r="BF772" s="29">
        <f t="shared" ref="BF772:BF810" ca="1" si="254">IFERROR(DATEDIF(E772,$BD$3,"YM"),"")</f>
        <v>4</v>
      </c>
      <c r="BG772" s="29">
        <f t="shared" ref="BG772:BG810" ca="1" si="255">IFERROR(DATEDIF(E772,$BD$3,"MD"),"")</f>
        <v>17</v>
      </c>
      <c r="BH772" s="26" t="str">
        <f t="shared" ref="BH772:BH810" ca="1" si="256">IFERROR(DATEDIF(Q772,$BD$3,"Y")&amp;" Th,"&amp;DATEDIF(Q772,$BD$3,"YM")&amp;" Bln,"&amp;DATEDIF(Q772,$BD$3,"MD")&amp;" Hr","")</f>
        <v>2 Th,9 Bln,8 Hr</v>
      </c>
      <c r="BI772" s="24">
        <f t="shared" ref="BI772:BI810" ca="1" si="257">IFERROR(DATEDIF(Q772,$BD$3,"Y"),"")</f>
        <v>2</v>
      </c>
      <c r="BJ772" s="24">
        <f t="shared" ref="BJ772:BJ810" ca="1" si="258">IFERROR(DATEDIF(Q772,$BD$3,"YM"),"")</f>
        <v>9</v>
      </c>
      <c r="BK772" s="26" t="str">
        <f t="shared" ref="BK772:BK810" ca="1" si="259">IFERROR(DATEDIF(R772,$BD$3,"Y")&amp;" Th,"&amp;DATEDIF(R772,$BD$3,"YM")&amp;" Bln,"&amp;DATEDIF(R772,$BD$3,"MD")&amp;" Hr","")</f>
        <v>1 Th,9 Bln,8 Hr</v>
      </c>
      <c r="BL772" s="4" t="str">
        <f>VLOOKUP(C772,[1]dbase!$C$3:$AW$827,38,FALSE)</f>
        <v>-</v>
      </c>
    </row>
    <row r="773" spans="1:64" x14ac:dyDescent="0.25">
      <c r="A773" s="24">
        <f t="shared" si="240"/>
        <v>770</v>
      </c>
      <c r="B773" s="31" t="s">
        <v>3102</v>
      </c>
      <c r="C773" s="24">
        <v>935627</v>
      </c>
      <c r="D773" s="24" t="s">
        <v>349</v>
      </c>
      <c r="E773" s="26">
        <v>34182</v>
      </c>
      <c r="F773" s="24" t="s">
        <v>65</v>
      </c>
      <c r="G773" s="24" t="s">
        <v>66</v>
      </c>
      <c r="H773" s="24" t="s">
        <v>150</v>
      </c>
      <c r="I773" s="24" t="s">
        <v>3103</v>
      </c>
      <c r="J773" s="27"/>
      <c r="K773" s="24"/>
      <c r="L773" s="24"/>
      <c r="M773" s="24" t="s">
        <v>70</v>
      </c>
      <c r="N773" s="24" t="s">
        <v>813</v>
      </c>
      <c r="O773" s="24"/>
      <c r="P773" s="24">
        <v>2015</v>
      </c>
      <c r="Q773" s="26">
        <v>42186</v>
      </c>
      <c r="R773" s="26">
        <v>42401</v>
      </c>
      <c r="S773" s="26" t="s">
        <v>90</v>
      </c>
      <c r="T773" s="28" t="s">
        <v>2530</v>
      </c>
      <c r="U773" s="28" t="s">
        <v>2530</v>
      </c>
      <c r="V773" s="26">
        <v>44667</v>
      </c>
      <c r="W773" s="28" t="s">
        <v>434</v>
      </c>
      <c r="X773" s="28" t="s">
        <v>93</v>
      </c>
      <c r="Y773" s="26" t="s">
        <v>78</v>
      </c>
      <c r="Z773" s="29">
        <v>3</v>
      </c>
      <c r="AA773" s="29">
        <v>5</v>
      </c>
      <c r="AB773" s="26">
        <v>44562</v>
      </c>
      <c r="AC773" s="30">
        <v>7900000</v>
      </c>
      <c r="AD773" s="30">
        <v>877778</v>
      </c>
      <c r="AE773" s="30">
        <v>1000500</v>
      </c>
      <c r="AF773" s="30">
        <v>-263615</v>
      </c>
      <c r="AG773" s="30">
        <f t="shared" si="241"/>
        <v>736885</v>
      </c>
      <c r="AH773" s="30">
        <v>2684905</v>
      </c>
      <c r="AI773" s="30">
        <f t="shared" si="242"/>
        <v>12199568</v>
      </c>
      <c r="AJ773" s="30">
        <f t="shared" si="243"/>
        <v>5925000</v>
      </c>
      <c r="AK773" s="30">
        <f t="shared" si="244"/>
        <v>658333.5</v>
      </c>
      <c r="AL773" s="30">
        <f t="shared" si="245"/>
        <v>1000500</v>
      </c>
      <c r="AM773" s="30">
        <f t="shared" si="246"/>
        <v>-263615</v>
      </c>
      <c r="AN773" s="30">
        <f t="shared" si="247"/>
        <v>736885</v>
      </c>
      <c r="AO773" s="30">
        <f t="shared" si="248"/>
        <v>1342452.5</v>
      </c>
      <c r="AP773" s="30">
        <f t="shared" si="249"/>
        <v>8662671</v>
      </c>
      <c r="AQ773" s="30">
        <f t="shared" si="250"/>
        <v>0</v>
      </c>
      <c r="AR773" s="26" t="s">
        <v>79</v>
      </c>
      <c r="AS773" s="26" t="s">
        <v>80</v>
      </c>
      <c r="AT773" s="26"/>
      <c r="AU773" s="26" t="s">
        <v>80</v>
      </c>
      <c r="AV773" s="26" t="s">
        <v>94</v>
      </c>
      <c r="AW773" s="26" t="s">
        <v>210</v>
      </c>
      <c r="AX773" s="26" t="s">
        <v>83</v>
      </c>
      <c r="AY773" s="26" t="s">
        <v>83</v>
      </c>
      <c r="AZ773" s="26" t="s">
        <v>80</v>
      </c>
      <c r="BA773" s="26" t="s">
        <v>84</v>
      </c>
      <c r="BB773" s="26" t="s">
        <v>85</v>
      </c>
      <c r="BC773" s="26" t="str">
        <f t="shared" si="251"/>
        <v>F</v>
      </c>
      <c r="BD773" s="26" t="str">
        <f t="shared" ca="1" si="252"/>
        <v>29 Th,3 Bln,23 Hr</v>
      </c>
      <c r="BE773" s="29">
        <f t="shared" ca="1" si="253"/>
        <v>29</v>
      </c>
      <c r="BF773" s="29">
        <f t="shared" ca="1" si="254"/>
        <v>3</v>
      </c>
      <c r="BG773" s="29">
        <f t="shared" ca="1" si="255"/>
        <v>23</v>
      </c>
      <c r="BH773" s="26" t="str">
        <f t="shared" ca="1" si="256"/>
        <v>7 Th,4 Bln,23 Hr</v>
      </c>
      <c r="BI773" s="24">
        <f t="shared" ca="1" si="257"/>
        <v>7</v>
      </c>
      <c r="BJ773" s="24">
        <f t="shared" ca="1" si="258"/>
        <v>4</v>
      </c>
      <c r="BK773" s="26" t="str">
        <f t="shared" ca="1" si="259"/>
        <v>6 Th,9 Bln,23 Hr</v>
      </c>
      <c r="BL773" s="4" t="str">
        <f>VLOOKUP(C773,[1]dbase!$C$3:$AW$827,38,FALSE)</f>
        <v>-</v>
      </c>
    </row>
    <row r="774" spans="1:64" x14ac:dyDescent="0.25">
      <c r="A774" s="24">
        <f t="shared" si="240"/>
        <v>771</v>
      </c>
      <c r="B774" s="31" t="s">
        <v>3104</v>
      </c>
      <c r="C774" s="24">
        <v>945878</v>
      </c>
      <c r="D774" s="24" t="s">
        <v>166</v>
      </c>
      <c r="E774" s="26">
        <v>34453</v>
      </c>
      <c r="F774" s="24" t="s">
        <v>65</v>
      </c>
      <c r="G774" s="24" t="s">
        <v>66</v>
      </c>
      <c r="H774" s="24" t="s">
        <v>150</v>
      </c>
      <c r="I774" s="24" t="s">
        <v>3105</v>
      </c>
      <c r="J774" s="27" t="s">
        <v>3106</v>
      </c>
      <c r="K774" s="24"/>
      <c r="L774" s="24"/>
      <c r="M774" s="24" t="s">
        <v>136</v>
      </c>
      <c r="N774" s="24" t="s">
        <v>71</v>
      </c>
      <c r="O774" s="24" t="s">
        <v>412</v>
      </c>
      <c r="P774" s="24">
        <v>2015</v>
      </c>
      <c r="Q774" s="26">
        <v>43313</v>
      </c>
      <c r="R774" s="26">
        <v>43617</v>
      </c>
      <c r="S774" s="26" t="s">
        <v>90</v>
      </c>
      <c r="T774" s="28" t="s">
        <v>1641</v>
      </c>
      <c r="U774" s="28" t="s">
        <v>1641</v>
      </c>
      <c r="V774" s="26" t="s">
        <v>80</v>
      </c>
      <c r="W774" s="28" t="s">
        <v>2309</v>
      </c>
      <c r="X774" s="28" t="s">
        <v>113</v>
      </c>
      <c r="Y774" s="26" t="s">
        <v>78</v>
      </c>
      <c r="Z774" s="29">
        <v>5</v>
      </c>
      <c r="AA774" s="29">
        <v>3</v>
      </c>
      <c r="AB774" s="26">
        <v>44424</v>
      </c>
      <c r="AC774" s="30">
        <v>5900000</v>
      </c>
      <c r="AD774" s="30">
        <v>655556</v>
      </c>
      <c r="AE774" s="30">
        <v>-36030.555555555969</v>
      </c>
      <c r="AF774" s="30">
        <v>566950</v>
      </c>
      <c r="AG774" s="30">
        <f t="shared" si="241"/>
        <v>530919.44444444403</v>
      </c>
      <c r="AH774" s="30">
        <v>0</v>
      </c>
      <c r="AI774" s="30">
        <f t="shared" si="242"/>
        <v>7086475.444444444</v>
      </c>
      <c r="AJ774" s="30">
        <f t="shared" si="243"/>
        <v>4425000</v>
      </c>
      <c r="AK774" s="30">
        <f t="shared" si="244"/>
        <v>491667</v>
      </c>
      <c r="AL774" s="30">
        <f t="shared" si="245"/>
        <v>-36030.555555555969</v>
      </c>
      <c r="AM774" s="30">
        <f t="shared" si="246"/>
        <v>566950</v>
      </c>
      <c r="AN774" s="30">
        <f t="shared" si="247"/>
        <v>530919.44444444403</v>
      </c>
      <c r="AO774" s="30">
        <f t="shared" si="248"/>
        <v>0</v>
      </c>
      <c r="AP774" s="30">
        <f t="shared" si="249"/>
        <v>5447586.444444444</v>
      </c>
      <c r="AQ774" s="30">
        <f t="shared" si="250"/>
        <v>0</v>
      </c>
      <c r="AR774" s="26" t="s">
        <v>79</v>
      </c>
      <c r="AS774" s="26" t="s">
        <v>80</v>
      </c>
      <c r="AT774" s="26"/>
      <c r="AU774" s="26">
        <v>44713</v>
      </c>
      <c r="AV774" s="26" t="s">
        <v>116</v>
      </c>
      <c r="AW774" s="26" t="s">
        <v>210</v>
      </c>
      <c r="AX774" s="26" t="s">
        <v>83</v>
      </c>
      <c r="AY774" s="26" t="s">
        <v>83</v>
      </c>
      <c r="AZ774" s="26" t="s">
        <v>80</v>
      </c>
      <c r="BA774" s="26" t="s">
        <v>84</v>
      </c>
      <c r="BB774" s="26" t="s">
        <v>85</v>
      </c>
      <c r="BC774" s="26" t="str">
        <f t="shared" si="251"/>
        <v>D</v>
      </c>
      <c r="BD774" s="26" t="str">
        <f t="shared" ca="1" si="252"/>
        <v>28 Th,6 Bln,26 Hr</v>
      </c>
      <c r="BE774" s="29">
        <f t="shared" ca="1" si="253"/>
        <v>28</v>
      </c>
      <c r="BF774" s="29">
        <f t="shared" ca="1" si="254"/>
        <v>6</v>
      </c>
      <c r="BG774" s="29">
        <f t="shared" ca="1" si="255"/>
        <v>26</v>
      </c>
      <c r="BH774" s="26" t="str">
        <f t="shared" ca="1" si="256"/>
        <v>4 Th,3 Bln,23 Hr</v>
      </c>
      <c r="BI774" s="24">
        <f t="shared" ca="1" si="257"/>
        <v>4</v>
      </c>
      <c r="BJ774" s="24">
        <f t="shared" ca="1" si="258"/>
        <v>3</v>
      </c>
      <c r="BK774" s="26" t="str">
        <f t="shared" ca="1" si="259"/>
        <v>3 Th,5 Bln,23 Hr</v>
      </c>
      <c r="BL774" s="4" t="str">
        <f>VLOOKUP(C774,[1]dbase!$C$3:$AW$827,38,FALSE)</f>
        <v>-</v>
      </c>
    </row>
    <row r="775" spans="1:64" x14ac:dyDescent="0.25">
      <c r="A775" s="24">
        <f t="shared" si="240"/>
        <v>772</v>
      </c>
      <c r="B775" s="31" t="s">
        <v>3107</v>
      </c>
      <c r="C775" s="24">
        <v>885605</v>
      </c>
      <c r="D775" s="24" t="s">
        <v>597</v>
      </c>
      <c r="E775" s="26">
        <v>32361</v>
      </c>
      <c r="F775" s="24" t="s">
        <v>65</v>
      </c>
      <c r="G775" s="24" t="s">
        <v>66</v>
      </c>
      <c r="H775" s="24" t="s">
        <v>228</v>
      </c>
      <c r="I775" s="24" t="s">
        <v>3108</v>
      </c>
      <c r="J775" s="27" t="s">
        <v>3109</v>
      </c>
      <c r="K775" s="24" t="s">
        <v>3110</v>
      </c>
      <c r="L775" s="24"/>
      <c r="M775" s="24" t="s">
        <v>70</v>
      </c>
      <c r="N775" s="24" t="s">
        <v>71</v>
      </c>
      <c r="O775" s="24"/>
      <c r="P775" s="24">
        <v>2011</v>
      </c>
      <c r="Q775" s="26">
        <v>42037</v>
      </c>
      <c r="R775" s="26">
        <v>42186</v>
      </c>
      <c r="S775" s="26" t="s">
        <v>90</v>
      </c>
      <c r="T775" s="28" t="s">
        <v>1195</v>
      </c>
      <c r="U775" s="28" t="s">
        <v>1195</v>
      </c>
      <c r="V775" s="26" t="s">
        <v>80</v>
      </c>
      <c r="W775" s="28" t="s">
        <v>154</v>
      </c>
      <c r="X775" s="28" t="s">
        <v>207</v>
      </c>
      <c r="Y775" s="26" t="s">
        <v>78</v>
      </c>
      <c r="Z775" s="29">
        <v>6</v>
      </c>
      <c r="AA775" s="29">
        <v>2</v>
      </c>
      <c r="AB775" s="26">
        <v>44424</v>
      </c>
      <c r="AC775" s="30">
        <v>4900000</v>
      </c>
      <c r="AD775" s="30">
        <v>544444</v>
      </c>
      <c r="AE775" s="30">
        <v>1187505.555555556</v>
      </c>
      <c r="AF775" s="30">
        <v>152000</v>
      </c>
      <c r="AG775" s="30">
        <f t="shared" si="241"/>
        <v>1339505.555555556</v>
      </c>
      <c r="AH775" s="30">
        <v>0</v>
      </c>
      <c r="AI775" s="30">
        <f t="shared" si="242"/>
        <v>6783949.555555556</v>
      </c>
      <c r="AJ775" s="30">
        <f t="shared" si="243"/>
        <v>2450000</v>
      </c>
      <c r="AK775" s="30">
        <f t="shared" si="244"/>
        <v>0</v>
      </c>
      <c r="AL775" s="30">
        <f t="shared" si="245"/>
        <v>0</v>
      </c>
      <c r="AM775" s="30">
        <f t="shared" si="246"/>
        <v>0</v>
      </c>
      <c r="AN775" s="30">
        <f t="shared" si="247"/>
        <v>0</v>
      </c>
      <c r="AO775" s="30">
        <f t="shared" si="248"/>
        <v>0</v>
      </c>
      <c r="AP775" s="30">
        <f t="shared" si="249"/>
        <v>2450000</v>
      </c>
      <c r="AQ775" s="30">
        <f t="shared" si="250"/>
        <v>1922100</v>
      </c>
      <c r="AR775" s="26" t="s">
        <v>79</v>
      </c>
      <c r="AS775" s="26" t="s">
        <v>114</v>
      </c>
      <c r="AT775" s="26"/>
      <c r="AU775" s="26">
        <v>44516</v>
      </c>
      <c r="AV775" s="26" t="s">
        <v>209</v>
      </c>
      <c r="AW775" s="26" t="s">
        <v>158</v>
      </c>
      <c r="AX775" s="26" t="s">
        <v>83</v>
      </c>
      <c r="AY775" s="26" t="s">
        <v>83</v>
      </c>
      <c r="AZ775" s="26" t="s">
        <v>80</v>
      </c>
      <c r="BA775" s="26" t="s">
        <v>84</v>
      </c>
      <c r="BB775" s="26" t="s">
        <v>85</v>
      </c>
      <c r="BC775" s="26" t="str">
        <f t="shared" si="251"/>
        <v>F</v>
      </c>
      <c r="BD775" s="26" t="str">
        <f t="shared" ca="1" si="252"/>
        <v>34 Th,3 Bln,18 Hr</v>
      </c>
      <c r="BE775" s="29">
        <f t="shared" ca="1" si="253"/>
        <v>34</v>
      </c>
      <c r="BF775" s="29">
        <f t="shared" ca="1" si="254"/>
        <v>3</v>
      </c>
      <c r="BG775" s="29">
        <f t="shared" ca="1" si="255"/>
        <v>18</v>
      </c>
      <c r="BH775" s="26" t="str">
        <f t="shared" ca="1" si="256"/>
        <v>7 Th,9 Bln,22 Hr</v>
      </c>
      <c r="BI775" s="24">
        <f t="shared" ca="1" si="257"/>
        <v>7</v>
      </c>
      <c r="BJ775" s="24">
        <f t="shared" ca="1" si="258"/>
        <v>9</v>
      </c>
      <c r="BK775" s="26" t="str">
        <f t="shared" ca="1" si="259"/>
        <v>7 Th,4 Bln,23 Hr</v>
      </c>
      <c r="BL775" s="4" t="str">
        <f>VLOOKUP(C775,[1]dbase!$C$3:$AW$827,38,FALSE)</f>
        <v>H</v>
      </c>
    </row>
    <row r="776" spans="1:64" x14ac:dyDescent="0.25">
      <c r="A776" s="24">
        <f t="shared" si="240"/>
        <v>773</v>
      </c>
      <c r="B776" s="31" t="s">
        <v>3111</v>
      </c>
      <c r="C776" s="24">
        <v>755407</v>
      </c>
      <c r="D776" s="24" t="s">
        <v>776</v>
      </c>
      <c r="E776" s="26">
        <v>27432</v>
      </c>
      <c r="F776" s="24" t="s">
        <v>65</v>
      </c>
      <c r="G776" s="24" t="s">
        <v>66</v>
      </c>
      <c r="H776" s="24" t="s">
        <v>88</v>
      </c>
      <c r="I776" s="24" t="s">
        <v>3112</v>
      </c>
      <c r="J776" s="27"/>
      <c r="K776" s="24"/>
      <c r="L776" s="24"/>
      <c r="M776" s="24" t="s">
        <v>109</v>
      </c>
      <c r="N776" s="24" t="s">
        <v>3113</v>
      </c>
      <c r="O776" s="24"/>
      <c r="P776" s="24">
        <v>1994</v>
      </c>
      <c r="Q776" s="26">
        <v>34639</v>
      </c>
      <c r="R776" s="26">
        <v>35004</v>
      </c>
      <c r="S776" s="26" t="s">
        <v>90</v>
      </c>
      <c r="T776" s="28" t="s">
        <v>3114</v>
      </c>
      <c r="U776" s="28" t="s">
        <v>3114</v>
      </c>
      <c r="V776" s="26">
        <v>44667</v>
      </c>
      <c r="W776" s="28" t="s">
        <v>145</v>
      </c>
      <c r="X776" s="28" t="s">
        <v>146</v>
      </c>
      <c r="Y776" s="26" t="s">
        <v>78</v>
      </c>
      <c r="Z776" s="29">
        <v>4</v>
      </c>
      <c r="AA776" s="29">
        <v>3</v>
      </c>
      <c r="AB776" s="26">
        <v>44424</v>
      </c>
      <c r="AC776" s="30">
        <v>5900000</v>
      </c>
      <c r="AD776" s="30">
        <v>655556</v>
      </c>
      <c r="AE776" s="30">
        <v>437969.44444444403</v>
      </c>
      <c r="AF776" s="30">
        <v>-339993</v>
      </c>
      <c r="AG776" s="30">
        <f t="shared" si="241"/>
        <v>97976.444444444031</v>
      </c>
      <c r="AH776" s="30">
        <v>2079770</v>
      </c>
      <c r="AI776" s="30">
        <f t="shared" si="242"/>
        <v>8733302.444444444</v>
      </c>
      <c r="AJ776" s="30">
        <f t="shared" si="243"/>
        <v>4425000</v>
      </c>
      <c r="AK776" s="30">
        <f t="shared" si="244"/>
        <v>491667</v>
      </c>
      <c r="AL776" s="30">
        <f t="shared" si="245"/>
        <v>437969.44444444403</v>
      </c>
      <c r="AM776" s="30">
        <f t="shared" si="246"/>
        <v>-339993</v>
      </c>
      <c r="AN776" s="30">
        <f t="shared" si="247"/>
        <v>97976.444444444031</v>
      </c>
      <c r="AO776" s="30">
        <f t="shared" si="248"/>
        <v>1039885</v>
      </c>
      <c r="AP776" s="30">
        <f t="shared" si="249"/>
        <v>6054528.444444444</v>
      </c>
      <c r="AQ776" s="30">
        <f t="shared" si="250"/>
        <v>0</v>
      </c>
      <c r="AR776" s="26" t="s">
        <v>79</v>
      </c>
      <c r="AS776" s="26" t="s">
        <v>80</v>
      </c>
      <c r="AT776" s="26"/>
      <c r="AU776" s="26" t="s">
        <v>80</v>
      </c>
      <c r="AV776" s="26" t="s">
        <v>147</v>
      </c>
      <c r="AW776" s="26" t="s">
        <v>80</v>
      </c>
      <c r="AX776" s="26" t="s">
        <v>83</v>
      </c>
      <c r="AY776" s="26" t="s">
        <v>83</v>
      </c>
      <c r="AZ776" s="26" t="s">
        <v>80</v>
      </c>
      <c r="BA776" s="26" t="s">
        <v>84</v>
      </c>
      <c r="BB776" s="26" t="s">
        <v>85</v>
      </c>
      <c r="BC776" s="26" t="str">
        <f t="shared" si="251"/>
        <v>C</v>
      </c>
      <c r="BD776" s="26" t="str">
        <f t="shared" ca="1" si="252"/>
        <v>47 Th,9 Bln,17 Hr</v>
      </c>
      <c r="BE776" s="29">
        <f t="shared" ca="1" si="253"/>
        <v>47</v>
      </c>
      <c r="BF776" s="29">
        <f t="shared" ca="1" si="254"/>
        <v>9</v>
      </c>
      <c r="BG776" s="29">
        <f t="shared" ca="1" si="255"/>
        <v>17</v>
      </c>
      <c r="BH776" s="26" t="str">
        <f t="shared" ca="1" si="256"/>
        <v>28 Th,0 Bln,23 Hr</v>
      </c>
      <c r="BI776" s="24">
        <f t="shared" ca="1" si="257"/>
        <v>28</v>
      </c>
      <c r="BJ776" s="24">
        <f t="shared" ca="1" si="258"/>
        <v>0</v>
      </c>
      <c r="BK776" s="26" t="str">
        <f t="shared" ca="1" si="259"/>
        <v>27 Th,0 Bln,23 Hr</v>
      </c>
      <c r="BL776" s="4" t="str">
        <f>VLOOKUP(C776,[1]dbase!$C$3:$AW$827,38,FALSE)</f>
        <v>-</v>
      </c>
    </row>
    <row r="777" spans="1:64" x14ac:dyDescent="0.25">
      <c r="A777" s="24">
        <f t="shared" si="240"/>
        <v>774</v>
      </c>
      <c r="B777" s="31" t="s">
        <v>3115</v>
      </c>
      <c r="C777" s="24">
        <v>725939</v>
      </c>
      <c r="D777" s="24" t="s">
        <v>885</v>
      </c>
      <c r="E777" s="26">
        <v>26519</v>
      </c>
      <c r="F777" s="24" t="s">
        <v>65</v>
      </c>
      <c r="G777" s="24" t="s">
        <v>66</v>
      </c>
      <c r="H777" s="24" t="s">
        <v>133</v>
      </c>
      <c r="I777" s="24" t="s">
        <v>3116</v>
      </c>
      <c r="J777" s="27" t="s">
        <v>3117</v>
      </c>
      <c r="K777" s="24"/>
      <c r="L777" s="24"/>
      <c r="M777" s="24" t="s">
        <v>109</v>
      </c>
      <c r="N777" s="24" t="s">
        <v>301</v>
      </c>
      <c r="O777" s="24"/>
      <c r="P777" s="24" t="s">
        <v>80</v>
      </c>
      <c r="Q777" s="26">
        <v>43374</v>
      </c>
      <c r="R777" s="26">
        <v>43374</v>
      </c>
      <c r="S777" s="26" t="s">
        <v>90</v>
      </c>
      <c r="T777" s="28" t="s">
        <v>3118</v>
      </c>
      <c r="U777" s="28" t="s">
        <v>3118</v>
      </c>
      <c r="V777" s="26">
        <v>44105</v>
      </c>
      <c r="W777" s="28" t="s">
        <v>303</v>
      </c>
      <c r="X777" s="28" t="s">
        <v>140</v>
      </c>
      <c r="Y777" s="26" t="s">
        <v>78</v>
      </c>
      <c r="Z777" s="29">
        <v>5</v>
      </c>
      <c r="AA777" s="29">
        <v>5</v>
      </c>
      <c r="AB777" s="26">
        <v>44424</v>
      </c>
      <c r="AC777" s="30">
        <v>7900000</v>
      </c>
      <c r="AD777" s="30">
        <v>877778</v>
      </c>
      <c r="AE777" s="30">
        <v>0</v>
      </c>
      <c r="AF777" s="30">
        <v>1760820.222222222</v>
      </c>
      <c r="AG777" s="30">
        <f t="shared" si="241"/>
        <v>1760820.222222222</v>
      </c>
      <c r="AH777" s="30">
        <v>0</v>
      </c>
      <c r="AI777" s="30">
        <f t="shared" si="242"/>
        <v>10538598.222222222</v>
      </c>
      <c r="AJ777" s="30">
        <f t="shared" si="243"/>
        <v>5925000</v>
      </c>
      <c r="AK777" s="30">
        <f t="shared" si="244"/>
        <v>658333.5</v>
      </c>
      <c r="AL777" s="30">
        <f t="shared" si="245"/>
        <v>0</v>
      </c>
      <c r="AM777" s="30">
        <f t="shared" si="246"/>
        <v>1760820.222222222</v>
      </c>
      <c r="AN777" s="30">
        <f t="shared" si="247"/>
        <v>1760820.222222222</v>
      </c>
      <c r="AO777" s="30">
        <f t="shared" si="248"/>
        <v>0</v>
      </c>
      <c r="AP777" s="30">
        <f t="shared" si="249"/>
        <v>8344153.722222222</v>
      </c>
      <c r="AQ777" s="30">
        <f t="shared" si="250"/>
        <v>0</v>
      </c>
      <c r="AR777" s="26" t="s">
        <v>79</v>
      </c>
      <c r="AS777" s="26" t="s">
        <v>80</v>
      </c>
      <c r="AT777" s="26"/>
      <c r="AU777" s="26" t="s">
        <v>80</v>
      </c>
      <c r="AV777" s="26" t="s">
        <v>141</v>
      </c>
      <c r="AW777" s="26" t="s">
        <v>80</v>
      </c>
      <c r="AX777" s="26" t="s">
        <v>83</v>
      </c>
      <c r="AY777" s="26" t="s">
        <v>82</v>
      </c>
      <c r="AZ777" s="26" t="s">
        <v>80</v>
      </c>
      <c r="BA777" s="26" t="s">
        <v>84</v>
      </c>
      <c r="BB777" s="26" t="s">
        <v>85</v>
      </c>
      <c r="BC777" s="26" t="str">
        <f t="shared" si="251"/>
        <v>C</v>
      </c>
      <c r="BD777" s="26" t="str">
        <f t="shared" ca="1" si="252"/>
        <v>50 Th,3 Bln,16 Hr</v>
      </c>
      <c r="BE777" s="29">
        <f t="shared" ca="1" si="253"/>
        <v>50</v>
      </c>
      <c r="BF777" s="29">
        <f t="shared" ca="1" si="254"/>
        <v>3</v>
      </c>
      <c r="BG777" s="29">
        <f t="shared" ca="1" si="255"/>
        <v>16</v>
      </c>
      <c r="BH777" s="26" t="str">
        <f t="shared" ca="1" si="256"/>
        <v>4 Th,1 Bln,23 Hr</v>
      </c>
      <c r="BI777" s="24">
        <f t="shared" ca="1" si="257"/>
        <v>4</v>
      </c>
      <c r="BJ777" s="24">
        <f t="shared" ca="1" si="258"/>
        <v>1</v>
      </c>
      <c r="BK777" s="26" t="str">
        <f t="shared" ca="1" si="259"/>
        <v>4 Th,1 Bln,23 Hr</v>
      </c>
      <c r="BL777" s="4" t="str">
        <f>VLOOKUP(C777,[1]dbase!$C$3:$AW$827,38,FALSE)</f>
        <v>-</v>
      </c>
    </row>
    <row r="778" spans="1:64" x14ac:dyDescent="0.25">
      <c r="A778" s="24">
        <f t="shared" si="240"/>
        <v>775</v>
      </c>
      <c r="B778" s="31" t="s">
        <v>3119</v>
      </c>
      <c r="C778" s="24">
        <v>706002</v>
      </c>
      <c r="D778" s="24" t="s">
        <v>724</v>
      </c>
      <c r="E778" s="26">
        <v>25810</v>
      </c>
      <c r="F778" s="24" t="s">
        <v>65</v>
      </c>
      <c r="G778" s="24" t="s">
        <v>66</v>
      </c>
      <c r="H778" s="24" t="s">
        <v>133</v>
      </c>
      <c r="I778" s="24" t="s">
        <v>3120</v>
      </c>
      <c r="J778" s="27" t="s">
        <v>3121</v>
      </c>
      <c r="K778" s="24"/>
      <c r="L778" s="24"/>
      <c r="M778" s="24" t="s">
        <v>109</v>
      </c>
      <c r="N778" s="24" t="s">
        <v>80</v>
      </c>
      <c r="O778" s="24"/>
      <c r="P778" s="24" t="s">
        <v>80</v>
      </c>
      <c r="Q778" s="26">
        <v>43374</v>
      </c>
      <c r="R778" s="26">
        <v>43374</v>
      </c>
      <c r="S778" s="26" t="s">
        <v>90</v>
      </c>
      <c r="T778" s="28" t="s">
        <v>289</v>
      </c>
      <c r="U778" s="28" t="s">
        <v>289</v>
      </c>
      <c r="V778" s="26">
        <v>44105</v>
      </c>
      <c r="W778" s="28" t="s">
        <v>139</v>
      </c>
      <c r="X778" s="28" t="s">
        <v>140</v>
      </c>
      <c r="Y778" s="26" t="s">
        <v>78</v>
      </c>
      <c r="Z778" s="29">
        <v>6</v>
      </c>
      <c r="AA778" s="29">
        <v>2</v>
      </c>
      <c r="AB778" s="26">
        <v>44424</v>
      </c>
      <c r="AC778" s="30">
        <v>4900000</v>
      </c>
      <c r="AD778" s="30">
        <v>544444</v>
      </c>
      <c r="AE778" s="30">
        <v>0</v>
      </c>
      <c r="AF778" s="30">
        <v>373955.55555555597</v>
      </c>
      <c r="AG778" s="30">
        <f t="shared" si="241"/>
        <v>373955.55555555597</v>
      </c>
      <c r="AH778" s="30">
        <v>0</v>
      </c>
      <c r="AI778" s="30">
        <f t="shared" si="242"/>
        <v>5818399.555555556</v>
      </c>
      <c r="AJ778" s="30">
        <f t="shared" si="243"/>
        <v>3675000</v>
      </c>
      <c r="AK778" s="30">
        <f t="shared" si="244"/>
        <v>408333</v>
      </c>
      <c r="AL778" s="30">
        <f t="shared" si="245"/>
        <v>0</v>
      </c>
      <c r="AM778" s="30">
        <f t="shared" si="246"/>
        <v>373955.55555555597</v>
      </c>
      <c r="AN778" s="30">
        <f t="shared" si="247"/>
        <v>373955.55555555597</v>
      </c>
      <c r="AO778" s="30">
        <f t="shared" si="248"/>
        <v>0</v>
      </c>
      <c r="AP778" s="30">
        <f t="shared" si="249"/>
        <v>4457288.555555556</v>
      </c>
      <c r="AQ778" s="30">
        <f t="shared" si="250"/>
        <v>0</v>
      </c>
      <c r="AR778" s="26" t="s">
        <v>79</v>
      </c>
      <c r="AS778" s="26" t="s">
        <v>80</v>
      </c>
      <c r="AT778" s="26"/>
      <c r="AU778" s="26" t="s">
        <v>80</v>
      </c>
      <c r="AV778" s="26" t="s">
        <v>141</v>
      </c>
      <c r="AW778" s="26" t="s">
        <v>80</v>
      </c>
      <c r="AX778" s="26" t="s">
        <v>82</v>
      </c>
      <c r="AY778" s="26" t="s">
        <v>82</v>
      </c>
      <c r="AZ778" s="26" t="s">
        <v>80</v>
      </c>
      <c r="BA778" s="26" t="s">
        <v>84</v>
      </c>
      <c r="BB778" s="26" t="s">
        <v>85</v>
      </c>
      <c r="BC778" s="26" t="str">
        <f t="shared" si="251"/>
        <v>C</v>
      </c>
      <c r="BD778" s="26" t="str">
        <f t="shared" ca="1" si="252"/>
        <v>52 Th,2 Bln,25 Hr</v>
      </c>
      <c r="BE778" s="29">
        <f t="shared" ca="1" si="253"/>
        <v>52</v>
      </c>
      <c r="BF778" s="29">
        <f t="shared" ca="1" si="254"/>
        <v>2</v>
      </c>
      <c r="BG778" s="29">
        <f t="shared" ca="1" si="255"/>
        <v>25</v>
      </c>
      <c r="BH778" s="26" t="str">
        <f t="shared" ca="1" si="256"/>
        <v>4 Th,1 Bln,23 Hr</v>
      </c>
      <c r="BI778" s="24">
        <f t="shared" ca="1" si="257"/>
        <v>4</v>
      </c>
      <c r="BJ778" s="24">
        <f t="shared" ca="1" si="258"/>
        <v>1</v>
      </c>
      <c r="BK778" s="26" t="str">
        <f t="shared" ca="1" si="259"/>
        <v>4 Th,1 Bln,23 Hr</v>
      </c>
      <c r="BL778" s="4" t="str">
        <f>VLOOKUP(C778,[1]dbase!$C$3:$AW$827,38,FALSE)</f>
        <v>-</v>
      </c>
    </row>
    <row r="779" spans="1:64" x14ac:dyDescent="0.25">
      <c r="A779" s="24">
        <f t="shared" si="240"/>
        <v>776</v>
      </c>
      <c r="B779" s="31" t="s">
        <v>3122</v>
      </c>
      <c r="C779" s="24">
        <v>705582</v>
      </c>
      <c r="D779" s="24" t="s">
        <v>87</v>
      </c>
      <c r="E779" s="26">
        <v>25774</v>
      </c>
      <c r="F779" s="24" t="s">
        <v>65</v>
      </c>
      <c r="G779" s="24" t="s">
        <v>66</v>
      </c>
      <c r="H779" s="24" t="s">
        <v>67</v>
      </c>
      <c r="I779" s="24" t="s">
        <v>3123</v>
      </c>
      <c r="J779" s="27"/>
      <c r="K779" s="24"/>
      <c r="L779" s="24"/>
      <c r="M779" s="24" t="s">
        <v>109</v>
      </c>
      <c r="N779" s="24" t="s">
        <v>489</v>
      </c>
      <c r="O779" s="24"/>
      <c r="P779" s="24">
        <v>1990</v>
      </c>
      <c r="Q779" s="26">
        <v>41593</v>
      </c>
      <c r="R779" s="26">
        <v>42005</v>
      </c>
      <c r="S779" s="26" t="s">
        <v>90</v>
      </c>
      <c r="T779" s="28" t="s">
        <v>3124</v>
      </c>
      <c r="U779" s="28" t="s">
        <v>3124</v>
      </c>
      <c r="V779" s="26" t="s">
        <v>80</v>
      </c>
      <c r="W779" s="28" t="s">
        <v>145</v>
      </c>
      <c r="X779" s="28" t="s">
        <v>146</v>
      </c>
      <c r="Y779" s="26" t="s">
        <v>78</v>
      </c>
      <c r="Z779" s="29">
        <v>6</v>
      </c>
      <c r="AA779" s="29">
        <v>1</v>
      </c>
      <c r="AB779" s="26">
        <v>44424</v>
      </c>
      <c r="AC779" s="30">
        <v>4500000</v>
      </c>
      <c r="AD779" s="30">
        <v>500000</v>
      </c>
      <c r="AE779" s="30">
        <v>699100</v>
      </c>
      <c r="AF779" s="30">
        <v>152000</v>
      </c>
      <c r="AG779" s="30">
        <f t="shared" si="241"/>
        <v>851100</v>
      </c>
      <c r="AH779" s="30">
        <v>0</v>
      </c>
      <c r="AI779" s="30">
        <f t="shared" si="242"/>
        <v>5851100</v>
      </c>
      <c r="AJ779" s="30">
        <f t="shared" si="243"/>
        <v>3375000</v>
      </c>
      <c r="AK779" s="30">
        <f t="shared" si="244"/>
        <v>375000</v>
      </c>
      <c r="AL779" s="30">
        <f t="shared" si="245"/>
        <v>699100</v>
      </c>
      <c r="AM779" s="30">
        <f t="shared" si="246"/>
        <v>152000</v>
      </c>
      <c r="AN779" s="30">
        <f t="shared" si="247"/>
        <v>851100</v>
      </c>
      <c r="AO779" s="30">
        <f t="shared" si="248"/>
        <v>0</v>
      </c>
      <c r="AP779" s="30">
        <f t="shared" si="249"/>
        <v>4601100</v>
      </c>
      <c r="AQ779" s="30">
        <f t="shared" si="250"/>
        <v>0</v>
      </c>
      <c r="AR779" s="26" t="s">
        <v>79</v>
      </c>
      <c r="AS779" s="26" t="s">
        <v>80</v>
      </c>
      <c r="AT779" s="26"/>
      <c r="AU779" s="26" t="s">
        <v>80</v>
      </c>
      <c r="AV779" s="26" t="s">
        <v>147</v>
      </c>
      <c r="AW779" s="26" t="s">
        <v>80</v>
      </c>
      <c r="AX779" s="26" t="s">
        <v>82</v>
      </c>
      <c r="AY779" s="26" t="s">
        <v>82</v>
      </c>
      <c r="AZ779" s="26" t="s">
        <v>80</v>
      </c>
      <c r="BA779" s="26" t="s">
        <v>84</v>
      </c>
      <c r="BB779" s="26" t="s">
        <v>85</v>
      </c>
      <c r="BC779" s="26" t="str">
        <f t="shared" si="251"/>
        <v>C</v>
      </c>
      <c r="BD779" s="26" t="str">
        <f t="shared" ca="1" si="252"/>
        <v>52 Th,3 Bln,30 Hr</v>
      </c>
      <c r="BE779" s="29">
        <f t="shared" ca="1" si="253"/>
        <v>52</v>
      </c>
      <c r="BF779" s="29">
        <f t="shared" ca="1" si="254"/>
        <v>3</v>
      </c>
      <c r="BG779" s="29">
        <f t="shared" ca="1" si="255"/>
        <v>30</v>
      </c>
      <c r="BH779" s="26" t="str">
        <f t="shared" ca="1" si="256"/>
        <v>9 Th,0 Bln,9 Hr</v>
      </c>
      <c r="BI779" s="24">
        <f t="shared" ca="1" si="257"/>
        <v>9</v>
      </c>
      <c r="BJ779" s="24">
        <f t="shared" ca="1" si="258"/>
        <v>0</v>
      </c>
      <c r="BK779" s="26" t="str">
        <f t="shared" ca="1" si="259"/>
        <v>7 Th,10 Bln,23 Hr</v>
      </c>
      <c r="BL779" s="4" t="str">
        <f>VLOOKUP(C779,[1]dbase!$C$3:$AW$827,38,FALSE)</f>
        <v>-</v>
      </c>
    </row>
    <row r="780" spans="1:64" x14ac:dyDescent="0.25">
      <c r="A780" s="24">
        <f t="shared" si="240"/>
        <v>777</v>
      </c>
      <c r="B780" s="31" t="s">
        <v>3125</v>
      </c>
      <c r="C780" s="24">
        <v>725331</v>
      </c>
      <c r="D780" s="24" t="s">
        <v>3126</v>
      </c>
      <c r="E780" s="26">
        <v>26613</v>
      </c>
      <c r="F780" s="24" t="s">
        <v>65</v>
      </c>
      <c r="G780" s="24" t="s">
        <v>66</v>
      </c>
      <c r="H780" s="24" t="s">
        <v>67</v>
      </c>
      <c r="I780" s="24" t="s">
        <v>3127</v>
      </c>
      <c r="J780" s="27"/>
      <c r="K780" s="24"/>
      <c r="L780" s="24"/>
      <c r="M780" s="24" t="s">
        <v>136</v>
      </c>
      <c r="N780" s="24" t="s">
        <v>3128</v>
      </c>
      <c r="O780" s="24"/>
      <c r="P780" s="24">
        <v>1995</v>
      </c>
      <c r="Q780" s="26">
        <v>34827</v>
      </c>
      <c r="R780" s="26">
        <v>34827</v>
      </c>
      <c r="S780" s="26" t="s">
        <v>90</v>
      </c>
      <c r="T780" s="28" t="s">
        <v>3129</v>
      </c>
      <c r="U780" s="28" t="s">
        <v>3129</v>
      </c>
      <c r="V780" s="26">
        <v>44440</v>
      </c>
      <c r="W780" s="28" t="s">
        <v>145</v>
      </c>
      <c r="X780" s="28" t="s">
        <v>146</v>
      </c>
      <c r="Y780" s="26" t="s">
        <v>78</v>
      </c>
      <c r="Z780" s="29">
        <v>5</v>
      </c>
      <c r="AA780" s="34">
        <v>5</v>
      </c>
      <c r="AB780" s="26">
        <v>44424</v>
      </c>
      <c r="AC780" s="30">
        <v>7900000</v>
      </c>
      <c r="AD780" s="30">
        <v>877778</v>
      </c>
      <c r="AE780" s="30">
        <v>1499022.222222222</v>
      </c>
      <c r="AF780" s="30">
        <v>2392000</v>
      </c>
      <c r="AG780" s="30">
        <f t="shared" si="241"/>
        <v>3891022.222222222</v>
      </c>
      <c r="AH780" s="30">
        <v>0</v>
      </c>
      <c r="AI780" s="30">
        <f t="shared" si="242"/>
        <v>12668800.222222222</v>
      </c>
      <c r="AJ780" s="30">
        <f t="shared" si="243"/>
        <v>5925000</v>
      </c>
      <c r="AK780" s="30">
        <f t="shared" si="244"/>
        <v>658333.5</v>
      </c>
      <c r="AL780" s="30">
        <f t="shared" si="245"/>
        <v>1499022.222222222</v>
      </c>
      <c r="AM780" s="30">
        <f t="shared" si="246"/>
        <v>2392000</v>
      </c>
      <c r="AN780" s="30">
        <f t="shared" si="247"/>
        <v>3891022.222222222</v>
      </c>
      <c r="AO780" s="30">
        <f t="shared" si="248"/>
        <v>0</v>
      </c>
      <c r="AP780" s="30">
        <f t="shared" si="249"/>
        <v>10474355.722222222</v>
      </c>
      <c r="AQ780" s="30">
        <f t="shared" si="250"/>
        <v>0</v>
      </c>
      <c r="AR780" s="26" t="s">
        <v>79</v>
      </c>
      <c r="AS780" s="26" t="s">
        <v>80</v>
      </c>
      <c r="AT780" s="26"/>
      <c r="AU780" s="26" t="s">
        <v>80</v>
      </c>
      <c r="AV780" s="26" t="s">
        <v>147</v>
      </c>
      <c r="AW780" s="26" t="s">
        <v>80</v>
      </c>
      <c r="AX780" s="26" t="s">
        <v>83</v>
      </c>
      <c r="AY780" s="26" t="s">
        <v>82</v>
      </c>
      <c r="AZ780" s="26" t="s">
        <v>80</v>
      </c>
      <c r="BA780" s="26" t="s">
        <v>84</v>
      </c>
      <c r="BB780" s="26" t="s">
        <v>85</v>
      </c>
      <c r="BC780" s="26" t="str">
        <f t="shared" si="251"/>
        <v>D</v>
      </c>
      <c r="BD780" s="26" t="str">
        <f t="shared" ca="1" si="252"/>
        <v>50 Th,0 Bln,14 Hr</v>
      </c>
      <c r="BE780" s="29">
        <f t="shared" ca="1" si="253"/>
        <v>50</v>
      </c>
      <c r="BF780" s="29">
        <f t="shared" ca="1" si="254"/>
        <v>0</v>
      </c>
      <c r="BG780" s="29">
        <f t="shared" ca="1" si="255"/>
        <v>14</v>
      </c>
      <c r="BH780" s="26" t="str">
        <f t="shared" ca="1" si="256"/>
        <v>27 Th,6 Bln,16 Hr</v>
      </c>
      <c r="BI780" s="24">
        <f t="shared" ca="1" si="257"/>
        <v>27</v>
      </c>
      <c r="BJ780" s="24">
        <f t="shared" ca="1" si="258"/>
        <v>6</v>
      </c>
      <c r="BK780" s="26" t="str">
        <f t="shared" ca="1" si="259"/>
        <v>27 Th,6 Bln,16 Hr</v>
      </c>
      <c r="BL780" s="4" t="str">
        <f>VLOOKUP(C780,[1]dbase!$C$3:$AW$827,38,FALSE)</f>
        <v>-</v>
      </c>
    </row>
    <row r="781" spans="1:64" x14ac:dyDescent="0.25">
      <c r="A781" s="24">
        <f t="shared" si="240"/>
        <v>778</v>
      </c>
      <c r="B781" s="31" t="s">
        <v>3130</v>
      </c>
      <c r="C781" s="24">
        <v>955879</v>
      </c>
      <c r="D781" s="24" t="s">
        <v>3131</v>
      </c>
      <c r="E781" s="26">
        <v>34760</v>
      </c>
      <c r="F781" s="24" t="s">
        <v>65</v>
      </c>
      <c r="G781" s="24" t="s">
        <v>66</v>
      </c>
      <c r="H781" s="24" t="s">
        <v>228</v>
      </c>
      <c r="I781" s="24" t="s">
        <v>3132</v>
      </c>
      <c r="J781" s="27" t="s">
        <v>3133</v>
      </c>
      <c r="K781" s="24"/>
      <c r="L781" s="24"/>
      <c r="M781" s="24" t="s">
        <v>70</v>
      </c>
      <c r="N781" s="24" t="s">
        <v>71</v>
      </c>
      <c r="O781" s="24" t="s">
        <v>235</v>
      </c>
      <c r="P781" s="24">
        <v>2017</v>
      </c>
      <c r="Q781" s="26">
        <v>43313</v>
      </c>
      <c r="R781" s="26">
        <v>43617</v>
      </c>
      <c r="S781" s="26" t="s">
        <v>90</v>
      </c>
      <c r="T781" s="28" t="s">
        <v>309</v>
      </c>
      <c r="U781" s="28" t="s">
        <v>309</v>
      </c>
      <c r="V781" s="26" t="s">
        <v>80</v>
      </c>
      <c r="W781" s="28" t="s">
        <v>92</v>
      </c>
      <c r="X781" s="28" t="s">
        <v>600</v>
      </c>
      <c r="Y781" s="26" t="s">
        <v>78</v>
      </c>
      <c r="Z781" s="29">
        <v>5</v>
      </c>
      <c r="AA781" s="29">
        <v>4</v>
      </c>
      <c r="AB781" s="26">
        <v>44424</v>
      </c>
      <c r="AC781" s="30">
        <v>6900000</v>
      </c>
      <c r="AD781" s="30">
        <v>766667</v>
      </c>
      <c r="AE781" s="30">
        <v>169183.33333333302</v>
      </c>
      <c r="AF781" s="30">
        <v>653200</v>
      </c>
      <c r="AG781" s="30">
        <f t="shared" si="241"/>
        <v>822383.33333333302</v>
      </c>
      <c r="AH781" s="30">
        <v>0</v>
      </c>
      <c r="AI781" s="30">
        <f t="shared" si="242"/>
        <v>8489050.3333333321</v>
      </c>
      <c r="AJ781" s="30">
        <f t="shared" si="243"/>
        <v>3450000</v>
      </c>
      <c r="AK781" s="30">
        <f t="shared" si="244"/>
        <v>0</v>
      </c>
      <c r="AL781" s="30">
        <f t="shared" si="245"/>
        <v>0</v>
      </c>
      <c r="AM781" s="30">
        <f t="shared" si="246"/>
        <v>0</v>
      </c>
      <c r="AN781" s="30">
        <f t="shared" si="247"/>
        <v>0</v>
      </c>
      <c r="AO781" s="30">
        <f t="shared" si="248"/>
        <v>0</v>
      </c>
      <c r="AP781" s="30">
        <f t="shared" si="249"/>
        <v>3450000</v>
      </c>
      <c r="AQ781" s="30">
        <f t="shared" si="250"/>
        <v>922100</v>
      </c>
      <c r="AR781" s="26" t="s">
        <v>79</v>
      </c>
      <c r="AS781" s="32" t="s">
        <v>114</v>
      </c>
      <c r="AT781" s="32" t="s">
        <v>156</v>
      </c>
      <c r="AU781" s="32">
        <v>44743</v>
      </c>
      <c r="AV781" s="26" t="s">
        <v>601</v>
      </c>
      <c r="AW781" s="26" t="s">
        <v>95</v>
      </c>
      <c r="AX781" s="26" t="s">
        <v>83</v>
      </c>
      <c r="AY781" s="26" t="s">
        <v>96</v>
      </c>
      <c r="AZ781" s="26" t="s">
        <v>80</v>
      </c>
      <c r="BA781" s="26" t="s">
        <v>84</v>
      </c>
      <c r="BB781" s="26" t="s">
        <v>85</v>
      </c>
      <c r="BC781" s="26" t="str">
        <f t="shared" si="251"/>
        <v>F</v>
      </c>
      <c r="BD781" s="26" t="str">
        <f t="shared" ca="1" si="252"/>
        <v>27 Th,8 Bln,22 Hr</v>
      </c>
      <c r="BE781" s="29">
        <f t="shared" ca="1" si="253"/>
        <v>27</v>
      </c>
      <c r="BF781" s="29">
        <f t="shared" ca="1" si="254"/>
        <v>8</v>
      </c>
      <c r="BG781" s="29">
        <f t="shared" ca="1" si="255"/>
        <v>22</v>
      </c>
      <c r="BH781" s="26" t="str">
        <f t="shared" ca="1" si="256"/>
        <v>4 Th,3 Bln,23 Hr</v>
      </c>
      <c r="BI781" s="24">
        <f t="shared" ca="1" si="257"/>
        <v>4</v>
      </c>
      <c r="BJ781" s="24">
        <f t="shared" ca="1" si="258"/>
        <v>3</v>
      </c>
      <c r="BK781" s="26" t="str">
        <f t="shared" ca="1" si="259"/>
        <v>3 Th,5 Bln,23 Hr</v>
      </c>
      <c r="BL781" s="4" t="str">
        <f>VLOOKUP(C781,[1]dbase!$C$3:$AW$827,38,FALSE)</f>
        <v>H</v>
      </c>
    </row>
    <row r="782" spans="1:64" x14ac:dyDescent="0.25">
      <c r="A782" s="24">
        <f t="shared" si="240"/>
        <v>779</v>
      </c>
      <c r="B782" s="31" t="s">
        <v>3134</v>
      </c>
      <c r="C782" s="24">
        <v>845589</v>
      </c>
      <c r="D782" s="24" t="s">
        <v>87</v>
      </c>
      <c r="E782" s="26">
        <v>30758</v>
      </c>
      <c r="F782" s="24" t="s">
        <v>167</v>
      </c>
      <c r="G782" s="24" t="s">
        <v>66</v>
      </c>
      <c r="H782" s="24" t="s">
        <v>1084</v>
      </c>
      <c r="I782" s="24" t="s">
        <v>3135</v>
      </c>
      <c r="J782" s="27"/>
      <c r="K782" s="24"/>
      <c r="L782" s="24"/>
      <c r="M782" s="24" t="s">
        <v>109</v>
      </c>
      <c r="N782" s="24" t="s">
        <v>3136</v>
      </c>
      <c r="O782" s="24"/>
      <c r="P782" s="24">
        <v>2006</v>
      </c>
      <c r="Q782" s="26">
        <v>41593</v>
      </c>
      <c r="R782" s="26">
        <v>42005</v>
      </c>
      <c r="S782" s="26" t="s">
        <v>90</v>
      </c>
      <c r="T782" s="28" t="s">
        <v>3137</v>
      </c>
      <c r="U782" s="28" t="s">
        <v>3137</v>
      </c>
      <c r="V782" s="26">
        <v>43800</v>
      </c>
      <c r="W782" s="28" t="s">
        <v>92</v>
      </c>
      <c r="X782" s="28" t="s">
        <v>93</v>
      </c>
      <c r="Y782" s="26" t="s">
        <v>78</v>
      </c>
      <c r="Z782" s="29">
        <v>6</v>
      </c>
      <c r="AA782" s="29">
        <v>2</v>
      </c>
      <c r="AB782" s="26">
        <v>44424</v>
      </c>
      <c r="AC782" s="30">
        <v>4900000</v>
      </c>
      <c r="AD782" s="30">
        <v>544444</v>
      </c>
      <c r="AE782" s="30">
        <v>521505.55555555597</v>
      </c>
      <c r="AF782" s="30">
        <v>152000</v>
      </c>
      <c r="AG782" s="30">
        <f t="shared" si="241"/>
        <v>673505.55555555597</v>
      </c>
      <c r="AH782" s="30">
        <v>0</v>
      </c>
      <c r="AI782" s="30">
        <f t="shared" si="242"/>
        <v>6117949.555555556</v>
      </c>
      <c r="AJ782" s="30">
        <f t="shared" si="243"/>
        <v>3675000</v>
      </c>
      <c r="AK782" s="30">
        <f t="shared" si="244"/>
        <v>408333</v>
      </c>
      <c r="AL782" s="30">
        <f t="shared" si="245"/>
        <v>521505.55555555597</v>
      </c>
      <c r="AM782" s="30">
        <f t="shared" si="246"/>
        <v>152000</v>
      </c>
      <c r="AN782" s="30">
        <f t="shared" si="247"/>
        <v>673505.55555555597</v>
      </c>
      <c r="AO782" s="30">
        <f t="shared" si="248"/>
        <v>0</v>
      </c>
      <c r="AP782" s="30">
        <f t="shared" si="249"/>
        <v>4756838.555555556</v>
      </c>
      <c r="AQ782" s="30">
        <f t="shared" si="250"/>
        <v>0</v>
      </c>
      <c r="AR782" s="26" t="s">
        <v>79</v>
      </c>
      <c r="AS782" s="26" t="s">
        <v>80</v>
      </c>
      <c r="AT782" s="26"/>
      <c r="AU782" s="26" t="s">
        <v>80</v>
      </c>
      <c r="AV782" s="26" t="s">
        <v>94</v>
      </c>
      <c r="AW782" s="26" t="s">
        <v>95</v>
      </c>
      <c r="AX782" s="26" t="s">
        <v>96</v>
      </c>
      <c r="AY782" s="26" t="s">
        <v>96</v>
      </c>
      <c r="AZ782" s="26" t="s">
        <v>80</v>
      </c>
      <c r="BA782" s="26" t="s">
        <v>84</v>
      </c>
      <c r="BB782" s="26" t="s">
        <v>106</v>
      </c>
      <c r="BC782" s="26" t="str">
        <f t="shared" si="251"/>
        <v>C</v>
      </c>
      <c r="BD782" s="26" t="str">
        <f t="shared" ca="1" si="252"/>
        <v>38 Th,8 Bln,7 Hr</v>
      </c>
      <c r="BE782" s="29">
        <f t="shared" ca="1" si="253"/>
        <v>38</v>
      </c>
      <c r="BF782" s="29">
        <f t="shared" ca="1" si="254"/>
        <v>8</v>
      </c>
      <c r="BG782" s="29">
        <f t="shared" ca="1" si="255"/>
        <v>7</v>
      </c>
      <c r="BH782" s="26" t="str">
        <f t="shared" ca="1" si="256"/>
        <v>9 Th,0 Bln,9 Hr</v>
      </c>
      <c r="BI782" s="24">
        <f t="shared" ca="1" si="257"/>
        <v>9</v>
      </c>
      <c r="BJ782" s="24">
        <f t="shared" ca="1" si="258"/>
        <v>0</v>
      </c>
      <c r="BK782" s="26" t="str">
        <f t="shared" ca="1" si="259"/>
        <v>7 Th,10 Bln,23 Hr</v>
      </c>
      <c r="BL782" s="4" t="str">
        <f>VLOOKUP(C782,[1]dbase!$C$3:$AW$827,38,FALSE)</f>
        <v>-</v>
      </c>
    </row>
    <row r="783" spans="1:64" x14ac:dyDescent="0.25">
      <c r="A783" s="24">
        <f t="shared" si="240"/>
        <v>780</v>
      </c>
      <c r="B783" s="31" t="s">
        <v>3138</v>
      </c>
      <c r="C783" s="24">
        <v>945851</v>
      </c>
      <c r="D783" s="24" t="s">
        <v>3139</v>
      </c>
      <c r="E783" s="26">
        <v>34450</v>
      </c>
      <c r="F783" s="24" t="s">
        <v>65</v>
      </c>
      <c r="G783" s="24" t="s">
        <v>66</v>
      </c>
      <c r="H783" s="24" t="s">
        <v>228</v>
      </c>
      <c r="I783" s="24" t="s">
        <v>3140</v>
      </c>
      <c r="J783" s="27" t="s">
        <v>3141</v>
      </c>
      <c r="K783" s="24"/>
      <c r="L783" s="24"/>
      <c r="M783" s="24" t="s">
        <v>307</v>
      </c>
      <c r="N783" s="24" t="s">
        <v>3142</v>
      </c>
      <c r="O783" s="24" t="s">
        <v>762</v>
      </c>
      <c r="P783" s="24">
        <v>2016</v>
      </c>
      <c r="Q783" s="26">
        <v>43313</v>
      </c>
      <c r="R783" s="26">
        <v>43525</v>
      </c>
      <c r="S783" s="26" t="s">
        <v>90</v>
      </c>
      <c r="T783" s="28" t="s">
        <v>309</v>
      </c>
      <c r="U783" s="28" t="s">
        <v>309</v>
      </c>
      <c r="V783" s="26" t="s">
        <v>80</v>
      </c>
      <c r="W783" s="28" t="s">
        <v>154</v>
      </c>
      <c r="X783" s="28" t="s">
        <v>207</v>
      </c>
      <c r="Y783" s="26" t="s">
        <v>78</v>
      </c>
      <c r="Z783" s="29">
        <v>5</v>
      </c>
      <c r="AA783" s="29">
        <v>3</v>
      </c>
      <c r="AB783" s="26">
        <v>44424</v>
      </c>
      <c r="AC783" s="30">
        <v>5900000</v>
      </c>
      <c r="AD783" s="30">
        <v>655556</v>
      </c>
      <c r="AE783" s="30">
        <v>913994.44444444403</v>
      </c>
      <c r="AF783" s="30">
        <v>653200</v>
      </c>
      <c r="AG783" s="30">
        <f t="shared" si="241"/>
        <v>1567194.444444444</v>
      </c>
      <c r="AH783" s="30">
        <v>0</v>
      </c>
      <c r="AI783" s="30">
        <f t="shared" si="242"/>
        <v>8122750.444444444</v>
      </c>
      <c r="AJ783" s="30">
        <f t="shared" si="243"/>
        <v>4425000</v>
      </c>
      <c r="AK783" s="30">
        <f t="shared" si="244"/>
        <v>491667</v>
      </c>
      <c r="AL783" s="30">
        <f t="shared" si="245"/>
        <v>913994.44444444403</v>
      </c>
      <c r="AM783" s="30">
        <f t="shared" si="246"/>
        <v>653200</v>
      </c>
      <c r="AN783" s="30">
        <f t="shared" si="247"/>
        <v>1567194.444444444</v>
      </c>
      <c r="AO783" s="30">
        <f t="shared" si="248"/>
        <v>0</v>
      </c>
      <c r="AP783" s="30">
        <f t="shared" si="249"/>
        <v>6483861.444444444</v>
      </c>
      <c r="AQ783" s="30">
        <f t="shared" si="250"/>
        <v>0</v>
      </c>
      <c r="AR783" s="26" t="s">
        <v>79</v>
      </c>
      <c r="AS783" s="26" t="s">
        <v>80</v>
      </c>
      <c r="AT783" s="26"/>
      <c r="AU783" s="26" t="s">
        <v>80</v>
      </c>
      <c r="AV783" s="26" t="s">
        <v>209</v>
      </c>
      <c r="AW783" s="26" t="s">
        <v>158</v>
      </c>
      <c r="AX783" s="26" t="s">
        <v>83</v>
      </c>
      <c r="AY783" s="26" t="s">
        <v>83</v>
      </c>
      <c r="AZ783" s="26" t="s">
        <v>80</v>
      </c>
      <c r="BA783" s="26" t="s">
        <v>84</v>
      </c>
      <c r="BB783" s="26" t="s">
        <v>85</v>
      </c>
      <c r="BC783" s="26" t="str">
        <f t="shared" si="251"/>
        <v>E</v>
      </c>
      <c r="BD783" s="26" t="str">
        <f t="shared" ca="1" si="252"/>
        <v>28 Th,6 Bln,29 Hr</v>
      </c>
      <c r="BE783" s="29">
        <f t="shared" ca="1" si="253"/>
        <v>28</v>
      </c>
      <c r="BF783" s="29">
        <f t="shared" ca="1" si="254"/>
        <v>6</v>
      </c>
      <c r="BG783" s="29">
        <f t="shared" ca="1" si="255"/>
        <v>29</v>
      </c>
      <c r="BH783" s="26" t="str">
        <f t="shared" ca="1" si="256"/>
        <v>4 Th,3 Bln,23 Hr</v>
      </c>
      <c r="BI783" s="24">
        <f t="shared" ca="1" si="257"/>
        <v>4</v>
      </c>
      <c r="BJ783" s="24">
        <f t="shared" ca="1" si="258"/>
        <v>3</v>
      </c>
      <c r="BK783" s="26" t="str">
        <f t="shared" ca="1" si="259"/>
        <v>3 Th,8 Bln,23 Hr</v>
      </c>
      <c r="BL783" s="4" t="str">
        <f>VLOOKUP(C783,[1]dbase!$C$3:$AW$827,38,FALSE)</f>
        <v>-</v>
      </c>
    </row>
    <row r="784" spans="1:64" x14ac:dyDescent="0.25">
      <c r="A784" s="24">
        <f t="shared" si="240"/>
        <v>781</v>
      </c>
      <c r="B784" s="33" t="s">
        <v>3143</v>
      </c>
      <c r="C784" s="24">
        <v>875670</v>
      </c>
      <c r="D784" s="24" t="s">
        <v>905</v>
      </c>
      <c r="E784" s="26">
        <v>31919</v>
      </c>
      <c r="F784" s="24" t="s">
        <v>65</v>
      </c>
      <c r="G784" s="24" t="s">
        <v>66</v>
      </c>
      <c r="H784" s="24" t="s">
        <v>67</v>
      </c>
      <c r="I784" s="24" t="s">
        <v>3144</v>
      </c>
      <c r="J784" s="27" t="s">
        <v>3145</v>
      </c>
      <c r="K784" s="24"/>
      <c r="L784" s="24" t="s">
        <v>3146</v>
      </c>
      <c r="M784" s="24" t="s">
        <v>70</v>
      </c>
      <c r="N784" s="24" t="s">
        <v>234</v>
      </c>
      <c r="O784" s="24" t="s">
        <v>3147</v>
      </c>
      <c r="P784" s="24">
        <v>2011</v>
      </c>
      <c r="Q784" s="26">
        <v>42445</v>
      </c>
      <c r="R784" s="26">
        <v>42629</v>
      </c>
      <c r="S784" s="26" t="s">
        <v>90</v>
      </c>
      <c r="T784" s="28" t="s">
        <v>164</v>
      </c>
      <c r="U784" s="28" t="s">
        <v>164</v>
      </c>
      <c r="V784" s="26">
        <v>44743</v>
      </c>
      <c r="W784" s="28" t="s">
        <v>93</v>
      </c>
      <c r="X784" s="28" t="s">
        <v>93</v>
      </c>
      <c r="Y784" s="26" t="s">
        <v>103</v>
      </c>
      <c r="Z784" s="29">
        <v>2</v>
      </c>
      <c r="AA784" s="29">
        <v>5</v>
      </c>
      <c r="AB784" s="26">
        <v>44424</v>
      </c>
      <c r="AC784" s="30">
        <v>7900000</v>
      </c>
      <c r="AD784" s="30">
        <v>877778</v>
      </c>
      <c r="AE784" s="30">
        <v>154722.22222222202</v>
      </c>
      <c r="AF784" s="30">
        <v>-330435</v>
      </c>
      <c r="AG784" s="30">
        <f t="shared" si="241"/>
        <v>-175712.77777777798</v>
      </c>
      <c r="AH784" s="30">
        <v>3246750</v>
      </c>
      <c r="AI784" s="30">
        <f t="shared" si="242"/>
        <v>11848815.222222222</v>
      </c>
      <c r="AJ784" s="30">
        <f t="shared" si="243"/>
        <v>5925000</v>
      </c>
      <c r="AK784" s="30">
        <f t="shared" si="244"/>
        <v>658333.5</v>
      </c>
      <c r="AL784" s="30">
        <f t="shared" si="245"/>
        <v>154722.22222222202</v>
      </c>
      <c r="AM784" s="30">
        <f t="shared" si="246"/>
        <v>-330435</v>
      </c>
      <c r="AN784" s="30">
        <f t="shared" si="247"/>
        <v>-175712.77777777798</v>
      </c>
      <c r="AO784" s="30">
        <f t="shared" si="248"/>
        <v>1623375</v>
      </c>
      <c r="AP784" s="30">
        <f t="shared" si="249"/>
        <v>8030995.722222222</v>
      </c>
      <c r="AQ784" s="30">
        <f t="shared" si="250"/>
        <v>0</v>
      </c>
      <c r="AR784" s="26" t="s">
        <v>79</v>
      </c>
      <c r="AS784" s="26" t="s">
        <v>80</v>
      </c>
      <c r="AT784" s="26"/>
      <c r="AU784" s="26" t="s">
        <v>80</v>
      </c>
      <c r="AV784" s="26" t="s">
        <v>94</v>
      </c>
      <c r="AW784" s="26" t="s">
        <v>104</v>
      </c>
      <c r="AX784" s="26" t="s">
        <v>105</v>
      </c>
      <c r="AY784" s="26" t="s">
        <v>105</v>
      </c>
      <c r="AZ784" s="26" t="s">
        <v>80</v>
      </c>
      <c r="BA784" s="26" t="s">
        <v>84</v>
      </c>
      <c r="BB784" s="26" t="s">
        <v>106</v>
      </c>
      <c r="BC784" s="26" t="str">
        <f t="shared" si="251"/>
        <v>F</v>
      </c>
      <c r="BD784" s="26" t="str">
        <f t="shared" ca="1" si="252"/>
        <v>35 Th,6 Bln,2 Hr</v>
      </c>
      <c r="BE784" s="29">
        <f t="shared" ca="1" si="253"/>
        <v>35</v>
      </c>
      <c r="BF784" s="29">
        <f t="shared" ca="1" si="254"/>
        <v>6</v>
      </c>
      <c r="BG784" s="29">
        <f t="shared" ca="1" si="255"/>
        <v>2</v>
      </c>
      <c r="BH784" s="26" t="str">
        <f t="shared" ca="1" si="256"/>
        <v>6 Th,8 Bln,8 Hr</v>
      </c>
      <c r="BI784" s="24">
        <f t="shared" ca="1" si="257"/>
        <v>6</v>
      </c>
      <c r="BJ784" s="24">
        <f t="shared" ca="1" si="258"/>
        <v>8</v>
      </c>
      <c r="BK784" s="26" t="str">
        <f t="shared" ca="1" si="259"/>
        <v>6 Th,2 Bln,8 Hr</v>
      </c>
      <c r="BL784" s="4" t="str">
        <f>VLOOKUP(C784,[1]dbase!$C$3:$AW$827,38,FALSE)</f>
        <v>-</v>
      </c>
    </row>
    <row r="785" spans="1:64" x14ac:dyDescent="0.25">
      <c r="A785" s="24">
        <f t="shared" si="240"/>
        <v>782</v>
      </c>
      <c r="B785" s="31" t="s">
        <v>3148</v>
      </c>
      <c r="C785" s="24">
        <v>676099</v>
      </c>
      <c r="D785" s="24" t="s">
        <v>174</v>
      </c>
      <c r="E785" s="26">
        <v>24578</v>
      </c>
      <c r="F785" s="24" t="s">
        <v>65</v>
      </c>
      <c r="G785" s="24" t="s">
        <v>66</v>
      </c>
      <c r="H785" s="24" t="s">
        <v>88</v>
      </c>
      <c r="I785" s="24" t="s">
        <v>3149</v>
      </c>
      <c r="J785" s="27" t="s">
        <v>3150</v>
      </c>
      <c r="K785" s="24"/>
      <c r="L785" s="24"/>
      <c r="M785" s="24" t="s">
        <v>109</v>
      </c>
      <c r="N785" s="24" t="s">
        <v>80</v>
      </c>
      <c r="O785" s="24"/>
      <c r="P785" s="24" t="s">
        <v>80</v>
      </c>
      <c r="Q785" s="26">
        <v>43374</v>
      </c>
      <c r="R785" s="26">
        <v>43374</v>
      </c>
      <c r="S785" s="26" t="s">
        <v>90</v>
      </c>
      <c r="T785" s="28" t="s">
        <v>261</v>
      </c>
      <c r="U785" s="28" t="s">
        <v>261</v>
      </c>
      <c r="V785" s="26">
        <v>44105</v>
      </c>
      <c r="W785" s="28" t="s">
        <v>139</v>
      </c>
      <c r="X785" s="28" t="s">
        <v>140</v>
      </c>
      <c r="Y785" s="26" t="s">
        <v>78</v>
      </c>
      <c r="Z785" s="29">
        <v>6</v>
      </c>
      <c r="AA785" s="29">
        <v>2</v>
      </c>
      <c r="AB785" s="26">
        <v>44424</v>
      </c>
      <c r="AC785" s="30">
        <v>4900000</v>
      </c>
      <c r="AD785" s="30">
        <v>544444</v>
      </c>
      <c r="AE785" s="30">
        <v>0</v>
      </c>
      <c r="AF785" s="30">
        <v>754416.63888888899</v>
      </c>
      <c r="AG785" s="30">
        <f t="shared" si="241"/>
        <v>754416.63888888899</v>
      </c>
      <c r="AH785" s="30">
        <v>0</v>
      </c>
      <c r="AI785" s="30">
        <f t="shared" si="242"/>
        <v>6198860.638888889</v>
      </c>
      <c r="AJ785" s="30">
        <f t="shared" si="243"/>
        <v>3675000</v>
      </c>
      <c r="AK785" s="30">
        <f t="shared" si="244"/>
        <v>408333</v>
      </c>
      <c r="AL785" s="30">
        <f t="shared" si="245"/>
        <v>0</v>
      </c>
      <c r="AM785" s="30">
        <f t="shared" si="246"/>
        <v>754416.63888888899</v>
      </c>
      <c r="AN785" s="30">
        <f t="shared" si="247"/>
        <v>754416.63888888899</v>
      </c>
      <c r="AO785" s="30">
        <f t="shared" si="248"/>
        <v>0</v>
      </c>
      <c r="AP785" s="30">
        <f t="shared" si="249"/>
        <v>4837749.638888889</v>
      </c>
      <c r="AQ785" s="30">
        <f t="shared" si="250"/>
        <v>0</v>
      </c>
      <c r="AR785" s="26" t="s">
        <v>79</v>
      </c>
      <c r="AS785" s="26" t="s">
        <v>80</v>
      </c>
      <c r="AT785" s="26"/>
      <c r="AU785" s="26" t="s">
        <v>80</v>
      </c>
      <c r="AV785" s="26" t="s">
        <v>141</v>
      </c>
      <c r="AW785" s="26" t="s">
        <v>80</v>
      </c>
      <c r="AX785" s="26" t="s">
        <v>82</v>
      </c>
      <c r="AY785" s="26" t="s">
        <v>82</v>
      </c>
      <c r="AZ785" s="26" t="s">
        <v>80</v>
      </c>
      <c r="BA785" s="26" t="s">
        <v>84</v>
      </c>
      <c r="BB785" s="26" t="s">
        <v>85</v>
      </c>
      <c r="BC785" s="26" t="str">
        <f t="shared" si="251"/>
        <v>C</v>
      </c>
      <c r="BD785" s="26" t="str">
        <f t="shared" ca="1" si="252"/>
        <v>55 Th,7 Bln,8 Hr</v>
      </c>
      <c r="BE785" s="29">
        <f t="shared" ca="1" si="253"/>
        <v>55</v>
      </c>
      <c r="BF785" s="29">
        <f t="shared" ca="1" si="254"/>
        <v>7</v>
      </c>
      <c r="BG785" s="29">
        <f t="shared" ca="1" si="255"/>
        <v>8</v>
      </c>
      <c r="BH785" s="26" t="str">
        <f t="shared" ca="1" si="256"/>
        <v>4 Th,1 Bln,23 Hr</v>
      </c>
      <c r="BI785" s="24">
        <f t="shared" ca="1" si="257"/>
        <v>4</v>
      </c>
      <c r="BJ785" s="24">
        <f t="shared" ca="1" si="258"/>
        <v>1</v>
      </c>
      <c r="BK785" s="26" t="str">
        <f t="shared" ca="1" si="259"/>
        <v>4 Th,1 Bln,23 Hr</v>
      </c>
      <c r="BL785" s="4" t="str">
        <f>VLOOKUP(C785,[1]dbase!$C$3:$AW$827,38,FALSE)</f>
        <v>-</v>
      </c>
    </row>
    <row r="786" spans="1:64" x14ac:dyDescent="0.25">
      <c r="A786" s="24">
        <f t="shared" si="240"/>
        <v>783</v>
      </c>
      <c r="B786" s="31" t="s">
        <v>3151</v>
      </c>
      <c r="C786" s="24">
        <v>706058</v>
      </c>
      <c r="D786" s="24" t="s">
        <v>244</v>
      </c>
      <c r="E786" s="26">
        <v>25714</v>
      </c>
      <c r="F786" s="24" t="s">
        <v>167</v>
      </c>
      <c r="G786" s="24" t="s">
        <v>66</v>
      </c>
      <c r="H786" s="24" t="s">
        <v>228</v>
      </c>
      <c r="I786" s="24" t="s">
        <v>3152</v>
      </c>
      <c r="J786" s="27" t="s">
        <v>3153</v>
      </c>
      <c r="K786" s="24"/>
      <c r="L786" s="24"/>
      <c r="M786" s="24" t="s">
        <v>136</v>
      </c>
      <c r="N786" s="24" t="s">
        <v>1621</v>
      </c>
      <c r="O786" s="24"/>
      <c r="P786" s="24" t="s">
        <v>80</v>
      </c>
      <c r="Q786" s="26">
        <v>43374</v>
      </c>
      <c r="R786" s="26">
        <v>43374</v>
      </c>
      <c r="S786" s="26" t="s">
        <v>90</v>
      </c>
      <c r="T786" s="28" t="s">
        <v>1434</v>
      </c>
      <c r="U786" s="28" t="s">
        <v>1434</v>
      </c>
      <c r="V786" s="26">
        <v>44105</v>
      </c>
      <c r="W786" s="28" t="s">
        <v>139</v>
      </c>
      <c r="X786" s="28" t="s">
        <v>140</v>
      </c>
      <c r="Y786" s="26" t="s">
        <v>78</v>
      </c>
      <c r="Z786" s="29">
        <v>6</v>
      </c>
      <c r="AA786" s="29">
        <v>1</v>
      </c>
      <c r="AB786" s="26">
        <v>44424</v>
      </c>
      <c r="AC786" s="30">
        <v>4500000</v>
      </c>
      <c r="AD786" s="30">
        <v>500000</v>
      </c>
      <c r="AE786" s="30">
        <v>0</v>
      </c>
      <c r="AF786" s="30">
        <v>50275.416666666977</v>
      </c>
      <c r="AG786" s="30">
        <f t="shared" si="241"/>
        <v>50275.416666666977</v>
      </c>
      <c r="AH786" s="30">
        <v>0</v>
      </c>
      <c r="AI786" s="30">
        <f t="shared" si="242"/>
        <v>5050275.416666667</v>
      </c>
      <c r="AJ786" s="30">
        <f t="shared" si="243"/>
        <v>3375000</v>
      </c>
      <c r="AK786" s="30">
        <f t="shared" si="244"/>
        <v>375000</v>
      </c>
      <c r="AL786" s="30">
        <f t="shared" si="245"/>
        <v>0</v>
      </c>
      <c r="AM786" s="30">
        <f t="shared" si="246"/>
        <v>50275.416666666977</v>
      </c>
      <c r="AN786" s="30">
        <f t="shared" si="247"/>
        <v>50275.416666666977</v>
      </c>
      <c r="AO786" s="30">
        <f t="shared" si="248"/>
        <v>0</v>
      </c>
      <c r="AP786" s="30">
        <f t="shared" si="249"/>
        <v>3800275.416666667</v>
      </c>
      <c r="AQ786" s="30">
        <f t="shared" si="250"/>
        <v>571824.58333333302</v>
      </c>
      <c r="AR786" s="26" t="s">
        <v>79</v>
      </c>
      <c r="AS786" s="26" t="s">
        <v>80</v>
      </c>
      <c r="AT786" s="26"/>
      <c r="AU786" s="26" t="s">
        <v>80</v>
      </c>
      <c r="AV786" s="26" t="s">
        <v>141</v>
      </c>
      <c r="AW786" s="26" t="s">
        <v>80</v>
      </c>
      <c r="AX786" s="26" t="s">
        <v>105</v>
      </c>
      <c r="AY786" s="26" t="s">
        <v>82</v>
      </c>
      <c r="AZ786" s="26" t="s">
        <v>80</v>
      </c>
      <c r="BA786" s="26" t="s">
        <v>84</v>
      </c>
      <c r="BB786" s="26" t="s">
        <v>106</v>
      </c>
      <c r="BC786" s="26" t="str">
        <f t="shared" si="251"/>
        <v>D</v>
      </c>
      <c r="BD786" s="26" t="str">
        <f t="shared" ca="1" si="252"/>
        <v>52 Th,5 Bln,29 Hr</v>
      </c>
      <c r="BE786" s="29">
        <f t="shared" ca="1" si="253"/>
        <v>52</v>
      </c>
      <c r="BF786" s="29">
        <f t="shared" ca="1" si="254"/>
        <v>5</v>
      </c>
      <c r="BG786" s="29">
        <f t="shared" ca="1" si="255"/>
        <v>29</v>
      </c>
      <c r="BH786" s="26" t="str">
        <f t="shared" ca="1" si="256"/>
        <v>4 Th,1 Bln,23 Hr</v>
      </c>
      <c r="BI786" s="24">
        <f t="shared" ca="1" si="257"/>
        <v>4</v>
      </c>
      <c r="BJ786" s="24">
        <f t="shared" ca="1" si="258"/>
        <v>1</v>
      </c>
      <c r="BK786" s="26" t="str">
        <f t="shared" ca="1" si="259"/>
        <v>4 Th,1 Bln,23 Hr</v>
      </c>
      <c r="BL786" s="4" t="str">
        <f>VLOOKUP(C786,[1]dbase!$C$3:$AW$827,38,FALSE)</f>
        <v>-</v>
      </c>
    </row>
    <row r="787" spans="1:64" x14ac:dyDescent="0.25">
      <c r="A787" s="24">
        <f t="shared" si="240"/>
        <v>784</v>
      </c>
      <c r="B787" s="31" t="s">
        <v>3154</v>
      </c>
      <c r="C787" s="24">
        <v>916332</v>
      </c>
      <c r="D787" s="24" t="s">
        <v>166</v>
      </c>
      <c r="E787" s="26">
        <v>33248</v>
      </c>
      <c r="F787" s="24" t="s">
        <v>167</v>
      </c>
      <c r="G787" s="24" t="s">
        <v>66</v>
      </c>
      <c r="H787" s="24" t="s">
        <v>228</v>
      </c>
      <c r="I787" s="24"/>
      <c r="J787" s="27" t="s">
        <v>3155</v>
      </c>
      <c r="K787" s="24" t="s">
        <v>3156</v>
      </c>
      <c r="L787" s="24"/>
      <c r="M787" s="24" t="s">
        <v>70</v>
      </c>
      <c r="N787" s="24" t="s">
        <v>3157</v>
      </c>
      <c r="O787" s="24" t="s">
        <v>3158</v>
      </c>
      <c r="P787" s="24">
        <v>2014</v>
      </c>
      <c r="Q787" s="26">
        <v>44593</v>
      </c>
      <c r="R787" s="26">
        <v>44593</v>
      </c>
      <c r="S787" s="26" t="s">
        <v>90</v>
      </c>
      <c r="T787" s="28" t="s">
        <v>1434</v>
      </c>
      <c r="U787" s="28" t="s">
        <v>1434</v>
      </c>
      <c r="V787" s="26">
        <v>44593</v>
      </c>
      <c r="W787" s="28" t="s">
        <v>466</v>
      </c>
      <c r="X787" s="28" t="s">
        <v>311</v>
      </c>
      <c r="Y787" s="26" t="s">
        <v>103</v>
      </c>
      <c r="Z787" s="29">
        <v>6</v>
      </c>
      <c r="AA787" s="34">
        <v>1</v>
      </c>
      <c r="AB787" s="26">
        <v>44593</v>
      </c>
      <c r="AC787" s="30">
        <v>4500000</v>
      </c>
      <c r="AD787" s="30">
        <v>500000</v>
      </c>
      <c r="AE787" s="30">
        <v>0</v>
      </c>
      <c r="AF787" s="30">
        <v>1100000</v>
      </c>
      <c r="AG787" s="30">
        <f t="shared" si="241"/>
        <v>1100000</v>
      </c>
      <c r="AH787" s="30">
        <v>0</v>
      </c>
      <c r="AI787" s="30">
        <f t="shared" si="242"/>
        <v>6100000</v>
      </c>
      <c r="AJ787" s="30">
        <f t="shared" si="243"/>
        <v>3375000</v>
      </c>
      <c r="AK787" s="30">
        <f t="shared" si="244"/>
        <v>375000</v>
      </c>
      <c r="AL787" s="30">
        <f t="shared" si="245"/>
        <v>0</v>
      </c>
      <c r="AM787" s="30">
        <f t="shared" si="246"/>
        <v>1100000</v>
      </c>
      <c r="AN787" s="30">
        <f t="shared" si="247"/>
        <v>1100000</v>
      </c>
      <c r="AO787" s="30">
        <f t="shared" si="248"/>
        <v>0</v>
      </c>
      <c r="AP787" s="30">
        <f t="shared" si="249"/>
        <v>4850000</v>
      </c>
      <c r="AQ787" s="30">
        <f t="shared" si="250"/>
        <v>0</v>
      </c>
      <c r="AR787" s="26" t="s">
        <v>79</v>
      </c>
      <c r="AS787" s="26" t="s">
        <v>80</v>
      </c>
      <c r="AT787" s="26"/>
      <c r="AU787" s="26" t="s">
        <v>80</v>
      </c>
      <c r="AV787" s="26" t="s">
        <v>312</v>
      </c>
      <c r="AW787" s="26" t="s">
        <v>80</v>
      </c>
      <c r="AX787" s="26" t="s">
        <v>105</v>
      </c>
      <c r="AY787" s="26" t="s">
        <v>105</v>
      </c>
      <c r="AZ787" s="26" t="s">
        <v>80</v>
      </c>
      <c r="BA787" s="26" t="s">
        <v>84</v>
      </c>
      <c r="BB787" s="26" t="s">
        <v>106</v>
      </c>
      <c r="BC787" s="26" t="str">
        <f t="shared" si="251"/>
        <v>F</v>
      </c>
      <c r="BD787" s="26" t="str">
        <f t="shared" ca="1" si="252"/>
        <v>31 Th,10 Bln,14 Hr</v>
      </c>
      <c r="BE787" s="29">
        <f t="shared" ca="1" si="253"/>
        <v>31</v>
      </c>
      <c r="BF787" s="29">
        <f t="shared" ca="1" si="254"/>
        <v>10</v>
      </c>
      <c r="BG787" s="29">
        <f t="shared" ca="1" si="255"/>
        <v>14</v>
      </c>
      <c r="BH787" s="26" t="str">
        <f t="shared" ca="1" si="256"/>
        <v>0 Th,9 Bln,23 Hr</v>
      </c>
      <c r="BI787" s="24">
        <f t="shared" ca="1" si="257"/>
        <v>0</v>
      </c>
      <c r="BJ787" s="24">
        <f t="shared" ca="1" si="258"/>
        <v>9</v>
      </c>
      <c r="BK787" s="26" t="str">
        <f t="shared" ca="1" si="259"/>
        <v>0 Th,9 Bln,23 Hr</v>
      </c>
      <c r="BL787" s="4" t="str">
        <f>VLOOKUP(C787,[1]dbase!$C$3:$AW$827,38,FALSE)</f>
        <v>-</v>
      </c>
    </row>
    <row r="788" spans="1:64" x14ac:dyDescent="0.25">
      <c r="A788" s="24">
        <f t="shared" si="240"/>
        <v>785</v>
      </c>
      <c r="B788" s="25" t="s">
        <v>3159</v>
      </c>
      <c r="C788" s="24">
        <v>715454</v>
      </c>
      <c r="D788" s="24" t="s">
        <v>947</v>
      </c>
      <c r="E788" s="26">
        <v>26146</v>
      </c>
      <c r="F788" s="24" t="s">
        <v>65</v>
      </c>
      <c r="G788" s="24" t="s">
        <v>66</v>
      </c>
      <c r="H788" s="24" t="s">
        <v>67</v>
      </c>
      <c r="I788" s="24" t="s">
        <v>3160</v>
      </c>
      <c r="J788" s="27" t="s">
        <v>3161</v>
      </c>
      <c r="K788" s="24" t="s">
        <v>3162</v>
      </c>
      <c r="L788" s="24"/>
      <c r="M788" s="24" t="s">
        <v>99</v>
      </c>
      <c r="N788" s="24" t="s">
        <v>100</v>
      </c>
      <c r="O788" s="24"/>
      <c r="P788" s="24" t="s">
        <v>977</v>
      </c>
      <c r="Q788" s="26">
        <v>34962</v>
      </c>
      <c r="R788" s="26">
        <v>35328</v>
      </c>
      <c r="S788" s="26" t="s">
        <v>90</v>
      </c>
      <c r="T788" s="28" t="s">
        <v>3163</v>
      </c>
      <c r="U788" s="28" t="s">
        <v>3163</v>
      </c>
      <c r="V788" s="26">
        <v>44774</v>
      </c>
      <c r="W788" s="28" t="s">
        <v>102</v>
      </c>
      <c r="X788" s="28" t="s">
        <v>113</v>
      </c>
      <c r="Y788" s="26" t="s">
        <v>103</v>
      </c>
      <c r="Z788" s="29">
        <v>5</v>
      </c>
      <c r="AA788" s="29">
        <v>4</v>
      </c>
      <c r="AB788" s="26">
        <v>44424</v>
      </c>
      <c r="AC788" s="30">
        <v>6900000</v>
      </c>
      <c r="AD788" s="30">
        <v>766667</v>
      </c>
      <c r="AE788" s="30">
        <v>37858.333333333023</v>
      </c>
      <c r="AF788" s="30">
        <v>-23022.000000000466</v>
      </c>
      <c r="AG788" s="30">
        <f t="shared" si="241"/>
        <v>14836.333333332557</v>
      </c>
      <c r="AH788" s="30">
        <v>882450</v>
      </c>
      <c r="AI788" s="30">
        <f t="shared" si="242"/>
        <v>8563953.3333333321</v>
      </c>
      <c r="AJ788" s="30">
        <f t="shared" si="243"/>
        <v>5175000</v>
      </c>
      <c r="AK788" s="30">
        <f t="shared" si="244"/>
        <v>575000.25</v>
      </c>
      <c r="AL788" s="30">
        <f t="shared" si="245"/>
        <v>37858.333333333023</v>
      </c>
      <c r="AM788" s="30">
        <f t="shared" si="246"/>
        <v>-23022.000000000466</v>
      </c>
      <c r="AN788" s="30">
        <f t="shared" si="247"/>
        <v>14836.333333332557</v>
      </c>
      <c r="AO788" s="30">
        <f t="shared" si="248"/>
        <v>441225</v>
      </c>
      <c r="AP788" s="30">
        <f t="shared" si="249"/>
        <v>6206061.5833333321</v>
      </c>
      <c r="AQ788" s="30">
        <f t="shared" si="250"/>
        <v>0</v>
      </c>
      <c r="AR788" s="26" t="s">
        <v>79</v>
      </c>
      <c r="AS788" s="26" t="s">
        <v>80</v>
      </c>
      <c r="AT788" s="26"/>
      <c r="AU788" s="26" t="s">
        <v>80</v>
      </c>
      <c r="AV788" s="26" t="s">
        <v>116</v>
      </c>
      <c r="AW788" s="26" t="s">
        <v>104</v>
      </c>
      <c r="AX788" s="26" t="s">
        <v>105</v>
      </c>
      <c r="AY788" s="26" t="s">
        <v>105</v>
      </c>
      <c r="AZ788" s="26" t="s">
        <v>80</v>
      </c>
      <c r="BA788" s="26" t="s">
        <v>84</v>
      </c>
      <c r="BB788" s="26" t="s">
        <v>106</v>
      </c>
      <c r="BC788" s="26" t="str">
        <f t="shared" si="251"/>
        <v>C</v>
      </c>
      <c r="BD788" s="26" t="str">
        <f t="shared" ca="1" si="252"/>
        <v>51 Th,3 Bln,23 Hr</v>
      </c>
      <c r="BE788" s="29">
        <f t="shared" ca="1" si="253"/>
        <v>51</v>
      </c>
      <c r="BF788" s="29">
        <f t="shared" ca="1" si="254"/>
        <v>3</v>
      </c>
      <c r="BG788" s="29">
        <f t="shared" ca="1" si="255"/>
        <v>23</v>
      </c>
      <c r="BH788" s="26" t="str">
        <f t="shared" ca="1" si="256"/>
        <v>27 Th,2 Bln,4 Hr</v>
      </c>
      <c r="BI788" s="24">
        <f t="shared" ca="1" si="257"/>
        <v>27</v>
      </c>
      <c r="BJ788" s="24">
        <f t="shared" ca="1" si="258"/>
        <v>2</v>
      </c>
      <c r="BK788" s="26" t="str">
        <f t="shared" ca="1" si="259"/>
        <v>26 Th,2 Bln,4 Hr</v>
      </c>
      <c r="BL788" s="4" t="str">
        <f>VLOOKUP(C788,[1]dbase!$C$3:$AW$827,38,FALSE)</f>
        <v>-</v>
      </c>
    </row>
    <row r="789" spans="1:64" x14ac:dyDescent="0.25">
      <c r="A789" s="24">
        <f t="shared" si="240"/>
        <v>786</v>
      </c>
      <c r="B789" s="31" t="s">
        <v>3164</v>
      </c>
      <c r="C789" s="24">
        <v>906220</v>
      </c>
      <c r="D789" s="24" t="s">
        <v>2738</v>
      </c>
      <c r="E789" s="26">
        <v>32876</v>
      </c>
      <c r="F789" s="24" t="s">
        <v>65</v>
      </c>
      <c r="G789" s="24" t="s">
        <v>66</v>
      </c>
      <c r="H789" s="24" t="s">
        <v>228</v>
      </c>
      <c r="I789" s="24" t="s">
        <v>3165</v>
      </c>
      <c r="J789" s="27"/>
      <c r="K789" s="24"/>
      <c r="L789" s="24"/>
      <c r="M789" s="24" t="s">
        <v>109</v>
      </c>
      <c r="N789" s="24" t="s">
        <v>80</v>
      </c>
      <c r="O789" s="24"/>
      <c r="P789" s="24" t="s">
        <v>80</v>
      </c>
      <c r="Q789" s="26">
        <v>43374</v>
      </c>
      <c r="R789" s="26">
        <v>43374</v>
      </c>
      <c r="S789" s="26" t="s">
        <v>90</v>
      </c>
      <c r="T789" s="28" t="s">
        <v>138</v>
      </c>
      <c r="U789" s="28" t="s">
        <v>138</v>
      </c>
      <c r="V789" s="26">
        <v>44105</v>
      </c>
      <c r="W789" s="28" t="s">
        <v>139</v>
      </c>
      <c r="X789" s="28" t="s">
        <v>140</v>
      </c>
      <c r="Y789" s="26" t="s">
        <v>78</v>
      </c>
      <c r="Z789" s="29">
        <v>6</v>
      </c>
      <c r="AA789" s="29">
        <v>1</v>
      </c>
      <c r="AB789" s="26">
        <v>44424</v>
      </c>
      <c r="AC789" s="30">
        <v>4500000</v>
      </c>
      <c r="AD789" s="30">
        <v>500000</v>
      </c>
      <c r="AE789" s="30">
        <v>0</v>
      </c>
      <c r="AF789" s="30">
        <v>548279.91666666698</v>
      </c>
      <c r="AG789" s="30">
        <f t="shared" si="241"/>
        <v>548279.91666666698</v>
      </c>
      <c r="AH789" s="30">
        <v>0</v>
      </c>
      <c r="AI789" s="30">
        <f t="shared" si="242"/>
        <v>5548279.916666667</v>
      </c>
      <c r="AJ789" s="30">
        <f t="shared" si="243"/>
        <v>3375000</v>
      </c>
      <c r="AK789" s="30">
        <f t="shared" si="244"/>
        <v>375000</v>
      </c>
      <c r="AL789" s="30">
        <f t="shared" si="245"/>
        <v>0</v>
      </c>
      <c r="AM789" s="30">
        <f t="shared" si="246"/>
        <v>548279.91666666698</v>
      </c>
      <c r="AN789" s="30">
        <f t="shared" si="247"/>
        <v>548279.91666666698</v>
      </c>
      <c r="AO789" s="30">
        <f t="shared" si="248"/>
        <v>0</v>
      </c>
      <c r="AP789" s="30">
        <f t="shared" si="249"/>
        <v>4298279.916666667</v>
      </c>
      <c r="AQ789" s="30">
        <f t="shared" si="250"/>
        <v>73820.083333333023</v>
      </c>
      <c r="AR789" s="26" t="s">
        <v>79</v>
      </c>
      <c r="AS789" s="26" t="s">
        <v>80</v>
      </c>
      <c r="AT789" s="26"/>
      <c r="AU789" s="26" t="s">
        <v>80</v>
      </c>
      <c r="AV789" s="26" t="s">
        <v>141</v>
      </c>
      <c r="AW789" s="26" t="s">
        <v>80</v>
      </c>
      <c r="AX789" s="26" t="s">
        <v>82</v>
      </c>
      <c r="AY789" s="26" t="s">
        <v>82</v>
      </c>
      <c r="AZ789" s="26" t="s">
        <v>80</v>
      </c>
      <c r="BA789" s="26" t="s">
        <v>84</v>
      </c>
      <c r="BB789" s="26" t="s">
        <v>85</v>
      </c>
      <c r="BC789" s="26" t="str">
        <f t="shared" si="251"/>
        <v>C</v>
      </c>
      <c r="BD789" s="26" t="str">
        <f t="shared" ca="1" si="252"/>
        <v>32 Th,10 Bln,21 Hr</v>
      </c>
      <c r="BE789" s="29">
        <f t="shared" ca="1" si="253"/>
        <v>32</v>
      </c>
      <c r="BF789" s="29">
        <f t="shared" ca="1" si="254"/>
        <v>10</v>
      </c>
      <c r="BG789" s="29">
        <f t="shared" ca="1" si="255"/>
        <v>21</v>
      </c>
      <c r="BH789" s="26" t="str">
        <f t="shared" ca="1" si="256"/>
        <v>4 Th,1 Bln,23 Hr</v>
      </c>
      <c r="BI789" s="24">
        <f t="shared" ca="1" si="257"/>
        <v>4</v>
      </c>
      <c r="BJ789" s="24">
        <f t="shared" ca="1" si="258"/>
        <v>1</v>
      </c>
      <c r="BK789" s="26" t="str">
        <f t="shared" ca="1" si="259"/>
        <v>4 Th,1 Bln,23 Hr</v>
      </c>
      <c r="BL789" s="4" t="str">
        <f>VLOOKUP(C789,[1]dbase!$C$3:$AW$827,38,FALSE)</f>
        <v>-</v>
      </c>
    </row>
    <row r="790" spans="1:64" x14ac:dyDescent="0.25">
      <c r="A790" s="24">
        <f t="shared" si="240"/>
        <v>787</v>
      </c>
      <c r="B790" s="31" t="s">
        <v>3166</v>
      </c>
      <c r="C790" s="24">
        <v>726041</v>
      </c>
      <c r="D790" s="24" t="s">
        <v>174</v>
      </c>
      <c r="E790" s="26">
        <v>26613</v>
      </c>
      <c r="F790" s="24" t="s">
        <v>65</v>
      </c>
      <c r="G790" s="24" t="s">
        <v>66</v>
      </c>
      <c r="H790" s="24" t="s">
        <v>133</v>
      </c>
      <c r="I790" s="24" t="s">
        <v>3167</v>
      </c>
      <c r="J790" s="27" t="s">
        <v>3168</v>
      </c>
      <c r="K790" s="24"/>
      <c r="L790" s="24"/>
      <c r="M790" s="24" t="s">
        <v>109</v>
      </c>
      <c r="N790" s="24" t="s">
        <v>80</v>
      </c>
      <c r="O790" s="24"/>
      <c r="P790" s="24" t="s">
        <v>80</v>
      </c>
      <c r="Q790" s="26">
        <v>43374</v>
      </c>
      <c r="R790" s="26">
        <v>43374</v>
      </c>
      <c r="S790" s="26" t="s">
        <v>90</v>
      </c>
      <c r="T790" s="28" t="s">
        <v>470</v>
      </c>
      <c r="U790" s="28" t="s">
        <v>470</v>
      </c>
      <c r="V790" s="26">
        <v>44105</v>
      </c>
      <c r="W790" s="28" t="s">
        <v>139</v>
      </c>
      <c r="X790" s="28" t="s">
        <v>140</v>
      </c>
      <c r="Y790" s="26" t="s">
        <v>78</v>
      </c>
      <c r="Z790" s="29">
        <v>6</v>
      </c>
      <c r="AA790" s="29">
        <v>2</v>
      </c>
      <c r="AB790" s="26">
        <v>44424</v>
      </c>
      <c r="AC790" s="30">
        <v>4900000</v>
      </c>
      <c r="AD790" s="30">
        <v>544444</v>
      </c>
      <c r="AE790" s="30">
        <v>0</v>
      </c>
      <c r="AF790" s="30">
        <v>1551788.7222222229</v>
      </c>
      <c r="AG790" s="30">
        <f t="shared" si="241"/>
        <v>1551788.7222222229</v>
      </c>
      <c r="AH790" s="30">
        <v>0</v>
      </c>
      <c r="AI790" s="30">
        <f t="shared" si="242"/>
        <v>6996232.7222222229</v>
      </c>
      <c r="AJ790" s="30">
        <f t="shared" si="243"/>
        <v>3675000</v>
      </c>
      <c r="AK790" s="30">
        <f t="shared" si="244"/>
        <v>408333</v>
      </c>
      <c r="AL790" s="30">
        <f t="shared" si="245"/>
        <v>0</v>
      </c>
      <c r="AM790" s="30">
        <f t="shared" si="246"/>
        <v>1551788.7222222229</v>
      </c>
      <c r="AN790" s="30">
        <f t="shared" si="247"/>
        <v>1551788.7222222229</v>
      </c>
      <c r="AO790" s="30">
        <f t="shared" si="248"/>
        <v>0</v>
      </c>
      <c r="AP790" s="30">
        <f t="shared" si="249"/>
        <v>5635121.7222222229</v>
      </c>
      <c r="AQ790" s="30">
        <f t="shared" si="250"/>
        <v>0</v>
      </c>
      <c r="AR790" s="26" t="s">
        <v>79</v>
      </c>
      <c r="AS790" s="26" t="s">
        <v>80</v>
      </c>
      <c r="AT790" s="26"/>
      <c r="AU790" s="26" t="s">
        <v>80</v>
      </c>
      <c r="AV790" s="26" t="s">
        <v>141</v>
      </c>
      <c r="AW790" s="26" t="s">
        <v>80</v>
      </c>
      <c r="AX790" s="26" t="s">
        <v>82</v>
      </c>
      <c r="AY790" s="26" t="s">
        <v>82</v>
      </c>
      <c r="AZ790" s="26" t="s">
        <v>80</v>
      </c>
      <c r="BA790" s="26" t="s">
        <v>84</v>
      </c>
      <c r="BB790" s="26" t="s">
        <v>85</v>
      </c>
      <c r="BC790" s="26" t="str">
        <f t="shared" si="251"/>
        <v>C</v>
      </c>
      <c r="BD790" s="26" t="str">
        <f t="shared" ca="1" si="252"/>
        <v>50 Th,0 Bln,14 Hr</v>
      </c>
      <c r="BE790" s="29">
        <f t="shared" ca="1" si="253"/>
        <v>50</v>
      </c>
      <c r="BF790" s="29">
        <f t="shared" ca="1" si="254"/>
        <v>0</v>
      </c>
      <c r="BG790" s="29">
        <f t="shared" ca="1" si="255"/>
        <v>14</v>
      </c>
      <c r="BH790" s="26" t="str">
        <f t="shared" ca="1" si="256"/>
        <v>4 Th,1 Bln,23 Hr</v>
      </c>
      <c r="BI790" s="24">
        <f t="shared" ca="1" si="257"/>
        <v>4</v>
      </c>
      <c r="BJ790" s="24">
        <f t="shared" ca="1" si="258"/>
        <v>1</v>
      </c>
      <c r="BK790" s="26" t="str">
        <f t="shared" ca="1" si="259"/>
        <v>4 Th,1 Bln,23 Hr</v>
      </c>
      <c r="BL790" s="4" t="str">
        <f>VLOOKUP(C790,[1]dbase!$C$3:$AW$827,38,FALSE)</f>
        <v>-</v>
      </c>
    </row>
    <row r="791" spans="1:64" x14ac:dyDescent="0.25">
      <c r="A791" s="24">
        <f t="shared" si="240"/>
        <v>788</v>
      </c>
      <c r="B791" s="31" t="s">
        <v>3169</v>
      </c>
      <c r="C791" s="24">
        <v>846121</v>
      </c>
      <c r="D791" s="24" t="s">
        <v>244</v>
      </c>
      <c r="E791" s="26">
        <v>30991</v>
      </c>
      <c r="F791" s="24" t="s">
        <v>65</v>
      </c>
      <c r="G791" s="24" t="s">
        <v>66</v>
      </c>
      <c r="H791" s="24" t="s">
        <v>67</v>
      </c>
      <c r="I791" s="24" t="s">
        <v>3170</v>
      </c>
      <c r="J791" s="27" t="s">
        <v>3171</v>
      </c>
      <c r="K791" s="24"/>
      <c r="L791" s="24"/>
      <c r="M791" s="24" t="s">
        <v>109</v>
      </c>
      <c r="N791" s="24" t="s">
        <v>1825</v>
      </c>
      <c r="O791" s="24"/>
      <c r="P791" s="24" t="s">
        <v>80</v>
      </c>
      <c r="Q791" s="26">
        <v>43374</v>
      </c>
      <c r="R791" s="26">
        <v>43374</v>
      </c>
      <c r="S791" s="26" t="s">
        <v>90</v>
      </c>
      <c r="T791" s="28" t="s">
        <v>138</v>
      </c>
      <c r="U791" s="28" t="s">
        <v>138</v>
      </c>
      <c r="V791" s="26">
        <v>44105</v>
      </c>
      <c r="W791" s="28" t="s">
        <v>430</v>
      </c>
      <c r="X791" s="28" t="s">
        <v>140</v>
      </c>
      <c r="Y791" s="26" t="s">
        <v>78</v>
      </c>
      <c r="Z791" s="29">
        <v>6</v>
      </c>
      <c r="AA791" s="29">
        <v>1</v>
      </c>
      <c r="AB791" s="26">
        <v>44424</v>
      </c>
      <c r="AC791" s="30">
        <v>4500000</v>
      </c>
      <c r="AD791" s="30">
        <v>500000</v>
      </c>
      <c r="AE791" s="30">
        <v>0</v>
      </c>
      <c r="AF791" s="30">
        <v>253100</v>
      </c>
      <c r="AG791" s="30">
        <f t="shared" si="241"/>
        <v>253100</v>
      </c>
      <c r="AH791" s="30">
        <v>0</v>
      </c>
      <c r="AI791" s="30">
        <f t="shared" si="242"/>
        <v>5253100</v>
      </c>
      <c r="AJ791" s="30">
        <f t="shared" si="243"/>
        <v>3375000</v>
      </c>
      <c r="AK791" s="30">
        <f t="shared" si="244"/>
        <v>375000</v>
      </c>
      <c r="AL791" s="30">
        <f t="shared" si="245"/>
        <v>0</v>
      </c>
      <c r="AM791" s="30">
        <f t="shared" si="246"/>
        <v>253100</v>
      </c>
      <c r="AN791" s="30">
        <f t="shared" si="247"/>
        <v>253100</v>
      </c>
      <c r="AO791" s="30">
        <f t="shared" si="248"/>
        <v>0</v>
      </c>
      <c r="AP791" s="30">
        <f t="shared" si="249"/>
        <v>4003100</v>
      </c>
      <c r="AQ791" s="30">
        <f t="shared" si="250"/>
        <v>369000</v>
      </c>
      <c r="AR791" s="26" t="s">
        <v>79</v>
      </c>
      <c r="AS791" s="26" t="s">
        <v>80</v>
      </c>
      <c r="AT791" s="26"/>
      <c r="AU791" s="26" t="s">
        <v>80</v>
      </c>
      <c r="AV791" s="26" t="s">
        <v>141</v>
      </c>
      <c r="AW791" s="26" t="s">
        <v>80</v>
      </c>
      <c r="AX791" s="26" t="s">
        <v>82</v>
      </c>
      <c r="AY791" s="26" t="s">
        <v>82</v>
      </c>
      <c r="AZ791" s="26" t="s">
        <v>80</v>
      </c>
      <c r="BA791" s="26" t="s">
        <v>84</v>
      </c>
      <c r="BB791" s="26" t="s">
        <v>85</v>
      </c>
      <c r="BC791" s="26" t="str">
        <f t="shared" si="251"/>
        <v>C</v>
      </c>
      <c r="BD791" s="26" t="str">
        <f t="shared" ca="1" si="252"/>
        <v>38 Th,0 Bln,19 Hr</v>
      </c>
      <c r="BE791" s="29">
        <f t="shared" ca="1" si="253"/>
        <v>38</v>
      </c>
      <c r="BF791" s="29">
        <f t="shared" ca="1" si="254"/>
        <v>0</v>
      </c>
      <c r="BG791" s="29">
        <f t="shared" ca="1" si="255"/>
        <v>19</v>
      </c>
      <c r="BH791" s="26" t="str">
        <f t="shared" ca="1" si="256"/>
        <v>4 Th,1 Bln,23 Hr</v>
      </c>
      <c r="BI791" s="24">
        <f t="shared" ca="1" si="257"/>
        <v>4</v>
      </c>
      <c r="BJ791" s="24">
        <f t="shared" ca="1" si="258"/>
        <v>1</v>
      </c>
      <c r="BK791" s="26" t="str">
        <f t="shared" ca="1" si="259"/>
        <v>4 Th,1 Bln,23 Hr</v>
      </c>
      <c r="BL791" s="4" t="str">
        <f>VLOOKUP(C791,[1]dbase!$C$3:$AW$827,38,FALSE)</f>
        <v>-</v>
      </c>
    </row>
    <row r="792" spans="1:64" x14ac:dyDescent="0.25">
      <c r="A792" s="24">
        <f t="shared" si="240"/>
        <v>789</v>
      </c>
      <c r="B792" s="31" t="s">
        <v>3172</v>
      </c>
      <c r="C792" s="24">
        <v>696266</v>
      </c>
      <c r="D792" s="24" t="s">
        <v>342</v>
      </c>
      <c r="E792" s="26">
        <v>25498</v>
      </c>
      <c r="F792" s="24" t="s">
        <v>167</v>
      </c>
      <c r="G792" s="24" t="s">
        <v>66</v>
      </c>
      <c r="H792" s="24" t="s">
        <v>228</v>
      </c>
      <c r="I792" s="24" t="s">
        <v>3173</v>
      </c>
      <c r="J792" s="27" t="s">
        <v>3174</v>
      </c>
      <c r="K792" s="24"/>
      <c r="L792" s="24"/>
      <c r="M792" s="24" t="s">
        <v>136</v>
      </c>
      <c r="N792" s="24" t="s">
        <v>3175</v>
      </c>
      <c r="O792" s="24"/>
      <c r="P792" s="24" t="s">
        <v>80</v>
      </c>
      <c r="Q792" s="26">
        <v>43374</v>
      </c>
      <c r="R792" s="26">
        <v>43374</v>
      </c>
      <c r="S792" s="26" t="s">
        <v>90</v>
      </c>
      <c r="T792" s="28" t="s">
        <v>3176</v>
      </c>
      <c r="U792" s="28" t="s">
        <v>3176</v>
      </c>
      <c r="V792" s="26">
        <v>44105</v>
      </c>
      <c r="W792" s="28" t="s">
        <v>374</v>
      </c>
      <c r="X792" s="28" t="s">
        <v>207</v>
      </c>
      <c r="Y792" s="26" t="s">
        <v>103</v>
      </c>
      <c r="Z792" s="29">
        <v>6</v>
      </c>
      <c r="AA792" s="29">
        <v>1</v>
      </c>
      <c r="AB792" s="26">
        <v>44424</v>
      </c>
      <c r="AC792" s="30">
        <v>4500000</v>
      </c>
      <c r="AD792" s="30">
        <v>500000</v>
      </c>
      <c r="AE792" s="30">
        <v>0</v>
      </c>
      <c r="AF792" s="30">
        <v>558905.91666666698</v>
      </c>
      <c r="AG792" s="30">
        <f t="shared" si="241"/>
        <v>558905.91666666698</v>
      </c>
      <c r="AH792" s="30">
        <v>0</v>
      </c>
      <c r="AI792" s="30">
        <f t="shared" si="242"/>
        <v>5558905.916666667</v>
      </c>
      <c r="AJ792" s="30">
        <f t="shared" si="243"/>
        <v>2250000</v>
      </c>
      <c r="AK792" s="30">
        <f t="shared" si="244"/>
        <v>0</v>
      </c>
      <c r="AL792" s="30">
        <f t="shared" si="245"/>
        <v>0</v>
      </c>
      <c r="AM792" s="30">
        <f t="shared" si="246"/>
        <v>0</v>
      </c>
      <c r="AN792" s="30">
        <f t="shared" si="247"/>
        <v>0</v>
      </c>
      <c r="AO792" s="30">
        <f t="shared" si="248"/>
        <v>0</v>
      </c>
      <c r="AP792" s="30">
        <f t="shared" si="249"/>
        <v>2250000</v>
      </c>
      <c r="AQ792" s="30">
        <f t="shared" si="250"/>
        <v>2122100</v>
      </c>
      <c r="AR792" s="26" t="s">
        <v>79</v>
      </c>
      <c r="AS792" s="32" t="s">
        <v>114</v>
      </c>
      <c r="AT792" s="32" t="s">
        <v>156</v>
      </c>
      <c r="AU792" s="32">
        <v>44743</v>
      </c>
      <c r="AV792" s="26" t="s">
        <v>209</v>
      </c>
      <c r="AW792" s="26" t="s">
        <v>375</v>
      </c>
      <c r="AX792" s="26" t="s">
        <v>105</v>
      </c>
      <c r="AY792" s="26" t="s">
        <v>83</v>
      </c>
      <c r="AZ792" s="26" t="s">
        <v>80</v>
      </c>
      <c r="BA792" s="26" t="s">
        <v>84</v>
      </c>
      <c r="BB792" s="26" t="s">
        <v>106</v>
      </c>
      <c r="BC792" s="26" t="str">
        <f t="shared" si="251"/>
        <v>D</v>
      </c>
      <c r="BD792" s="26" t="str">
        <f t="shared" ca="1" si="252"/>
        <v>53 Th,1 Bln,2 Hr</v>
      </c>
      <c r="BE792" s="29">
        <f t="shared" ca="1" si="253"/>
        <v>53</v>
      </c>
      <c r="BF792" s="29">
        <f t="shared" ca="1" si="254"/>
        <v>1</v>
      </c>
      <c r="BG792" s="29">
        <f t="shared" ca="1" si="255"/>
        <v>2</v>
      </c>
      <c r="BH792" s="26" t="str">
        <f t="shared" ca="1" si="256"/>
        <v>4 Th,1 Bln,23 Hr</v>
      </c>
      <c r="BI792" s="24">
        <f t="shared" ca="1" si="257"/>
        <v>4</v>
      </c>
      <c r="BJ792" s="24">
        <f t="shared" ca="1" si="258"/>
        <v>1</v>
      </c>
      <c r="BK792" s="26" t="str">
        <f t="shared" ca="1" si="259"/>
        <v>4 Th,1 Bln,23 Hr</v>
      </c>
      <c r="BL792" s="4" t="str">
        <f>VLOOKUP(C792,[1]dbase!$C$3:$AW$827,38,FALSE)</f>
        <v>H</v>
      </c>
    </row>
    <row r="793" spans="1:64" x14ac:dyDescent="0.25">
      <c r="A793" s="24">
        <f t="shared" si="240"/>
        <v>790</v>
      </c>
      <c r="B793" s="31" t="s">
        <v>3177</v>
      </c>
      <c r="C793" s="24">
        <v>695285</v>
      </c>
      <c r="D793" s="24" t="s">
        <v>166</v>
      </c>
      <c r="E793" s="26">
        <v>25553</v>
      </c>
      <c r="F793" s="24" t="s">
        <v>167</v>
      </c>
      <c r="G793" s="24" t="s">
        <v>66</v>
      </c>
      <c r="H793" s="24" t="s">
        <v>228</v>
      </c>
      <c r="I793" s="24" t="s">
        <v>3178</v>
      </c>
      <c r="J793" s="27"/>
      <c r="K793" s="24"/>
      <c r="L793" s="24"/>
      <c r="M793" s="24" t="s">
        <v>70</v>
      </c>
      <c r="N793" s="24" t="s">
        <v>3179</v>
      </c>
      <c r="O793" s="24"/>
      <c r="P793" s="24">
        <v>2005</v>
      </c>
      <c r="Q793" s="26">
        <v>34440</v>
      </c>
      <c r="R793" s="26">
        <v>34805</v>
      </c>
      <c r="S793" s="26" t="s">
        <v>90</v>
      </c>
      <c r="T793" s="28" t="s">
        <v>3180</v>
      </c>
      <c r="U793" s="28" t="s">
        <v>3180</v>
      </c>
      <c r="V793" s="26">
        <v>44104</v>
      </c>
      <c r="W793" s="28" t="s">
        <v>800</v>
      </c>
      <c r="X793" s="28" t="s">
        <v>272</v>
      </c>
      <c r="Y793" s="26" t="s">
        <v>103</v>
      </c>
      <c r="Z793" s="29">
        <v>5</v>
      </c>
      <c r="AA793" s="29">
        <v>4</v>
      </c>
      <c r="AB793" s="26">
        <v>44424</v>
      </c>
      <c r="AC793" s="30">
        <v>6900000</v>
      </c>
      <c r="AD793" s="30">
        <v>766667</v>
      </c>
      <c r="AE793" s="30">
        <v>1534183.333333333</v>
      </c>
      <c r="AF793" s="30">
        <v>616400</v>
      </c>
      <c r="AG793" s="30">
        <f t="shared" si="241"/>
        <v>2150583.333333333</v>
      </c>
      <c r="AH793" s="30">
        <v>0</v>
      </c>
      <c r="AI793" s="30">
        <f t="shared" si="242"/>
        <v>9817250.3333333321</v>
      </c>
      <c r="AJ793" s="30">
        <f t="shared" si="243"/>
        <v>3450000</v>
      </c>
      <c r="AK793" s="30">
        <f t="shared" si="244"/>
        <v>0</v>
      </c>
      <c r="AL793" s="30">
        <f t="shared" si="245"/>
        <v>0</v>
      </c>
      <c r="AM793" s="30">
        <f t="shared" si="246"/>
        <v>0</v>
      </c>
      <c r="AN793" s="30">
        <f t="shared" si="247"/>
        <v>0</v>
      </c>
      <c r="AO793" s="30">
        <f t="shared" si="248"/>
        <v>0</v>
      </c>
      <c r="AP793" s="30">
        <f t="shared" si="249"/>
        <v>3450000</v>
      </c>
      <c r="AQ793" s="30">
        <f t="shared" si="250"/>
        <v>922100</v>
      </c>
      <c r="AR793" s="26" t="s">
        <v>79</v>
      </c>
      <c r="AS793" s="26" t="s">
        <v>114</v>
      </c>
      <c r="AT793" s="24" t="s">
        <v>172</v>
      </c>
      <c r="AU793" s="26">
        <v>44433</v>
      </c>
      <c r="AV793" s="26" t="s">
        <v>273</v>
      </c>
      <c r="AW793" s="26" t="s">
        <v>80</v>
      </c>
      <c r="AX793" s="26" t="s">
        <v>105</v>
      </c>
      <c r="AY793" s="26" t="s">
        <v>105</v>
      </c>
      <c r="AZ793" s="26" t="s">
        <v>80</v>
      </c>
      <c r="BA793" s="26" t="s">
        <v>84</v>
      </c>
      <c r="BB793" s="26" t="s">
        <v>106</v>
      </c>
      <c r="BC793" s="26" t="str">
        <f t="shared" si="251"/>
        <v>F</v>
      </c>
      <c r="BD793" s="26" t="str">
        <f t="shared" ca="1" si="252"/>
        <v>52 Th,11 Bln,8 Hr</v>
      </c>
      <c r="BE793" s="29">
        <f t="shared" ca="1" si="253"/>
        <v>52</v>
      </c>
      <c r="BF793" s="29">
        <f t="shared" ca="1" si="254"/>
        <v>11</v>
      </c>
      <c r="BG793" s="29">
        <f t="shared" ca="1" si="255"/>
        <v>8</v>
      </c>
      <c r="BH793" s="26" t="str">
        <f t="shared" ca="1" si="256"/>
        <v>28 Th,7 Bln,8 Hr</v>
      </c>
      <c r="BI793" s="24">
        <f t="shared" ca="1" si="257"/>
        <v>28</v>
      </c>
      <c r="BJ793" s="24">
        <f t="shared" ca="1" si="258"/>
        <v>7</v>
      </c>
      <c r="BK793" s="26" t="str">
        <f t="shared" ca="1" si="259"/>
        <v>27 Th,7 Bln,8 Hr</v>
      </c>
      <c r="BL793" s="4" t="str">
        <f>VLOOKUP(C793,[1]dbase!$C$3:$AW$827,38,FALSE)</f>
        <v>H</v>
      </c>
    </row>
    <row r="794" spans="1:64" x14ac:dyDescent="0.25">
      <c r="A794" s="24">
        <f t="shared" si="240"/>
        <v>791</v>
      </c>
      <c r="B794" s="31" t="s">
        <v>3181</v>
      </c>
      <c r="C794" s="24">
        <v>826138</v>
      </c>
      <c r="D794" s="24" t="s">
        <v>3182</v>
      </c>
      <c r="E794" s="26">
        <v>30056</v>
      </c>
      <c r="F794" s="24" t="s">
        <v>65</v>
      </c>
      <c r="G794" s="24" t="s">
        <v>66</v>
      </c>
      <c r="H794" s="24" t="s">
        <v>88</v>
      </c>
      <c r="I794" s="24" t="s">
        <v>3183</v>
      </c>
      <c r="J794" s="27" t="s">
        <v>3184</v>
      </c>
      <c r="K794" s="24"/>
      <c r="L794" s="24"/>
      <c r="M794" s="24" t="s">
        <v>70</v>
      </c>
      <c r="N794" s="24" t="s">
        <v>3185</v>
      </c>
      <c r="O794" s="24"/>
      <c r="P794" s="24" t="s">
        <v>80</v>
      </c>
      <c r="Q794" s="26">
        <v>43374</v>
      </c>
      <c r="R794" s="26">
        <v>43374</v>
      </c>
      <c r="S794" s="26" t="s">
        <v>90</v>
      </c>
      <c r="T794" s="28" t="s">
        <v>687</v>
      </c>
      <c r="U794" s="28" t="s">
        <v>687</v>
      </c>
      <c r="V794" s="26">
        <v>44667</v>
      </c>
      <c r="W794" s="28" t="s">
        <v>1675</v>
      </c>
      <c r="X794" s="28" t="s">
        <v>207</v>
      </c>
      <c r="Y794" s="26" t="s">
        <v>78</v>
      </c>
      <c r="Z794" s="29">
        <v>4</v>
      </c>
      <c r="AA794" s="29">
        <v>4</v>
      </c>
      <c r="AB794" s="26">
        <v>44424</v>
      </c>
      <c r="AC794" s="30">
        <v>6900000</v>
      </c>
      <c r="AD794" s="30">
        <v>766667</v>
      </c>
      <c r="AE794" s="30">
        <v>0</v>
      </c>
      <c r="AF794" s="30">
        <v>-418792.69333333336</v>
      </c>
      <c r="AG794" s="30">
        <f t="shared" si="241"/>
        <v>-418792.69333333336</v>
      </c>
      <c r="AH794" s="30">
        <v>2079770</v>
      </c>
      <c r="AI794" s="30">
        <f t="shared" si="242"/>
        <v>9327644.3066666666</v>
      </c>
      <c r="AJ794" s="30">
        <f t="shared" si="243"/>
        <v>5175000</v>
      </c>
      <c r="AK794" s="30">
        <f t="shared" si="244"/>
        <v>575000.25</v>
      </c>
      <c r="AL794" s="30">
        <f t="shared" si="245"/>
        <v>0</v>
      </c>
      <c r="AM794" s="30">
        <f t="shared" si="246"/>
        <v>-418792.69333333336</v>
      </c>
      <c r="AN794" s="30">
        <f t="shared" si="247"/>
        <v>-418792.69333333336</v>
      </c>
      <c r="AO794" s="30">
        <f t="shared" si="248"/>
        <v>1039885</v>
      </c>
      <c r="AP794" s="30">
        <f t="shared" si="249"/>
        <v>6371092.5566666666</v>
      </c>
      <c r="AQ794" s="30">
        <f t="shared" si="250"/>
        <v>0</v>
      </c>
      <c r="AR794" s="26" t="s">
        <v>79</v>
      </c>
      <c r="AS794" s="26" t="s">
        <v>80</v>
      </c>
      <c r="AT794" s="26"/>
      <c r="AU794" s="26" t="s">
        <v>80</v>
      </c>
      <c r="AV794" s="26" t="s">
        <v>209</v>
      </c>
      <c r="AW794" s="26" t="s">
        <v>210</v>
      </c>
      <c r="AX794" s="26" t="s">
        <v>83</v>
      </c>
      <c r="AY794" s="26" t="s">
        <v>83</v>
      </c>
      <c r="AZ794" s="26" t="s">
        <v>80</v>
      </c>
      <c r="BA794" s="26" t="s">
        <v>84</v>
      </c>
      <c r="BB794" s="26" t="s">
        <v>85</v>
      </c>
      <c r="BC794" s="26" t="str">
        <f t="shared" si="251"/>
        <v>F</v>
      </c>
      <c r="BD794" s="26" t="str">
        <f t="shared" ca="1" si="252"/>
        <v>40 Th,7 Bln,9 Hr</v>
      </c>
      <c r="BE794" s="29">
        <f t="shared" ca="1" si="253"/>
        <v>40</v>
      </c>
      <c r="BF794" s="29">
        <f t="shared" ca="1" si="254"/>
        <v>7</v>
      </c>
      <c r="BG794" s="29">
        <f t="shared" ca="1" si="255"/>
        <v>9</v>
      </c>
      <c r="BH794" s="26" t="str">
        <f t="shared" ca="1" si="256"/>
        <v>4 Th,1 Bln,23 Hr</v>
      </c>
      <c r="BI794" s="24">
        <f t="shared" ca="1" si="257"/>
        <v>4</v>
      </c>
      <c r="BJ794" s="24">
        <f t="shared" ca="1" si="258"/>
        <v>1</v>
      </c>
      <c r="BK794" s="26" t="str">
        <f t="shared" ca="1" si="259"/>
        <v>4 Th,1 Bln,23 Hr</v>
      </c>
      <c r="BL794" s="4" t="str">
        <f>VLOOKUP(C794,[1]dbase!$C$3:$AW$827,38,FALSE)</f>
        <v>-</v>
      </c>
    </row>
    <row r="795" spans="1:64" x14ac:dyDescent="0.25">
      <c r="A795" s="24">
        <f t="shared" si="240"/>
        <v>792</v>
      </c>
      <c r="B795" s="31" t="s">
        <v>3186</v>
      </c>
      <c r="C795" s="24">
        <v>885652</v>
      </c>
      <c r="D795" s="24" t="s">
        <v>166</v>
      </c>
      <c r="E795" s="26">
        <v>32494</v>
      </c>
      <c r="F795" s="24" t="s">
        <v>65</v>
      </c>
      <c r="G795" s="24" t="s">
        <v>66</v>
      </c>
      <c r="H795" s="24" t="s">
        <v>150</v>
      </c>
      <c r="I795" s="24" t="s">
        <v>3187</v>
      </c>
      <c r="J795" s="27"/>
      <c r="K795" s="24"/>
      <c r="L795" s="24"/>
      <c r="M795" s="24" t="s">
        <v>70</v>
      </c>
      <c r="N795" s="24" t="s">
        <v>71</v>
      </c>
      <c r="O795" s="24"/>
      <c r="P795" s="24">
        <v>2014</v>
      </c>
      <c r="Q795" s="26">
        <v>42416</v>
      </c>
      <c r="R795" s="26">
        <v>42614</v>
      </c>
      <c r="S795" s="26" t="s">
        <v>73</v>
      </c>
      <c r="T795" s="28" t="s">
        <v>3188</v>
      </c>
      <c r="U795" s="28" t="s">
        <v>3189</v>
      </c>
      <c r="V795" s="26">
        <v>44061</v>
      </c>
      <c r="W795" s="28" t="s">
        <v>249</v>
      </c>
      <c r="X795" s="28" t="s">
        <v>696</v>
      </c>
      <c r="Y795" s="26" t="s">
        <v>78</v>
      </c>
      <c r="Z795" s="29">
        <v>3</v>
      </c>
      <c r="AA795" s="29">
        <v>4</v>
      </c>
      <c r="AB795" s="26">
        <v>44424</v>
      </c>
      <c r="AC795" s="30">
        <v>6900000</v>
      </c>
      <c r="AD795" s="30">
        <v>766667</v>
      </c>
      <c r="AE795" s="30">
        <v>813508.33333333302</v>
      </c>
      <c r="AF795" s="30">
        <v>-20464.000000000466</v>
      </c>
      <c r="AG795" s="30">
        <f t="shared" si="241"/>
        <v>793044.33333333256</v>
      </c>
      <c r="AH795" s="30">
        <v>1934064.0000000005</v>
      </c>
      <c r="AI795" s="30">
        <f t="shared" si="242"/>
        <v>10393775.333333332</v>
      </c>
      <c r="AJ795" s="30">
        <f t="shared" si="243"/>
        <v>3450000</v>
      </c>
      <c r="AK795" s="30">
        <f t="shared" si="244"/>
        <v>0</v>
      </c>
      <c r="AL795" s="30">
        <f t="shared" si="245"/>
        <v>0</v>
      </c>
      <c r="AM795" s="30">
        <f t="shared" si="246"/>
        <v>0</v>
      </c>
      <c r="AN795" s="30">
        <f t="shared" si="247"/>
        <v>0</v>
      </c>
      <c r="AO795" s="30">
        <f t="shared" si="248"/>
        <v>0</v>
      </c>
      <c r="AP795" s="30">
        <f t="shared" si="249"/>
        <v>3450000</v>
      </c>
      <c r="AQ795" s="30">
        <f t="shared" si="250"/>
        <v>922100</v>
      </c>
      <c r="AR795" s="26" t="s">
        <v>79</v>
      </c>
      <c r="AS795" s="26" t="s">
        <v>114</v>
      </c>
      <c r="AT795" s="24" t="s">
        <v>172</v>
      </c>
      <c r="AU795" s="26">
        <v>44433</v>
      </c>
      <c r="AV795" s="26" t="s">
        <v>697</v>
      </c>
      <c r="AW795" s="26" t="s">
        <v>80</v>
      </c>
      <c r="AX795" s="26" t="s">
        <v>83</v>
      </c>
      <c r="AY795" s="26" t="s">
        <v>83</v>
      </c>
      <c r="AZ795" s="26" t="s">
        <v>80</v>
      </c>
      <c r="BA795" s="26" t="s">
        <v>84</v>
      </c>
      <c r="BB795" s="26" t="s">
        <v>85</v>
      </c>
      <c r="BC795" s="26" t="str">
        <f t="shared" si="251"/>
        <v>F</v>
      </c>
      <c r="BD795" s="26" t="str">
        <f t="shared" ca="1" si="252"/>
        <v>33 Th,11 Bln,7 Hr</v>
      </c>
      <c r="BE795" s="29">
        <f t="shared" ca="1" si="253"/>
        <v>33</v>
      </c>
      <c r="BF795" s="29">
        <f t="shared" ca="1" si="254"/>
        <v>11</v>
      </c>
      <c r="BG795" s="29">
        <f t="shared" ca="1" si="255"/>
        <v>7</v>
      </c>
      <c r="BH795" s="26" t="str">
        <f t="shared" ca="1" si="256"/>
        <v>6 Th,9 Bln,8 Hr</v>
      </c>
      <c r="BI795" s="24">
        <f t="shared" ca="1" si="257"/>
        <v>6</v>
      </c>
      <c r="BJ795" s="24">
        <f t="shared" ca="1" si="258"/>
        <v>9</v>
      </c>
      <c r="BK795" s="26" t="str">
        <f t="shared" ca="1" si="259"/>
        <v>6 Th,2 Bln,23 Hr</v>
      </c>
      <c r="BL795" s="4" t="str">
        <f>VLOOKUP(C795,[1]dbase!$C$3:$AW$827,38,FALSE)</f>
        <v>H</v>
      </c>
    </row>
    <row r="796" spans="1:64" x14ac:dyDescent="0.25">
      <c r="A796" s="24">
        <f t="shared" si="240"/>
        <v>793</v>
      </c>
      <c r="B796" s="31" t="s">
        <v>3190</v>
      </c>
      <c r="C796" s="24">
        <v>815529</v>
      </c>
      <c r="D796" s="24" t="s">
        <v>704</v>
      </c>
      <c r="E796" s="26">
        <v>29822</v>
      </c>
      <c r="F796" s="24" t="s">
        <v>65</v>
      </c>
      <c r="G796" s="24" t="s">
        <v>343</v>
      </c>
      <c r="H796" s="24" t="s">
        <v>228</v>
      </c>
      <c r="I796" s="24" t="s">
        <v>3191</v>
      </c>
      <c r="J796" s="27" t="s">
        <v>3192</v>
      </c>
      <c r="K796" s="24" t="s">
        <v>3193</v>
      </c>
      <c r="L796" s="24"/>
      <c r="M796" s="24" t="s">
        <v>70</v>
      </c>
      <c r="N796" s="24" t="s">
        <v>1119</v>
      </c>
      <c r="O796" s="24" t="s">
        <v>269</v>
      </c>
      <c r="P796" s="24">
        <v>2006</v>
      </c>
      <c r="Q796" s="26">
        <v>41395</v>
      </c>
      <c r="R796" s="26">
        <v>41533</v>
      </c>
      <c r="S796" s="26" t="s">
        <v>90</v>
      </c>
      <c r="T796" s="28" t="s">
        <v>750</v>
      </c>
      <c r="U796" s="28" t="s">
        <v>750</v>
      </c>
      <c r="V796" s="26">
        <v>44440</v>
      </c>
      <c r="W796" s="28" t="s">
        <v>154</v>
      </c>
      <c r="X796" s="28" t="s">
        <v>207</v>
      </c>
      <c r="Y796" s="26" t="s">
        <v>78</v>
      </c>
      <c r="Z796" s="29">
        <v>2</v>
      </c>
      <c r="AA796" s="29">
        <v>6</v>
      </c>
      <c r="AB796" s="26">
        <v>44424</v>
      </c>
      <c r="AC796" s="30">
        <v>8900000</v>
      </c>
      <c r="AD796" s="30">
        <v>988889</v>
      </c>
      <c r="AE796" s="30">
        <v>387911.11111111194</v>
      </c>
      <c r="AF796" s="30">
        <v>-589150</v>
      </c>
      <c r="AG796" s="30">
        <f t="shared" si="241"/>
        <v>-201238.88888888806</v>
      </c>
      <c r="AH796" s="30">
        <v>3468750</v>
      </c>
      <c r="AI796" s="30">
        <f t="shared" si="242"/>
        <v>13156400.111111112</v>
      </c>
      <c r="AJ796" s="30">
        <f t="shared" si="243"/>
        <v>4450000</v>
      </c>
      <c r="AK796" s="30">
        <f t="shared" si="244"/>
        <v>0</v>
      </c>
      <c r="AL796" s="30">
        <f t="shared" si="245"/>
        <v>0</v>
      </c>
      <c r="AM796" s="30">
        <f t="shared" si="246"/>
        <v>0</v>
      </c>
      <c r="AN796" s="30">
        <f t="shared" si="247"/>
        <v>0</v>
      </c>
      <c r="AO796" s="30">
        <f t="shared" si="248"/>
        <v>0</v>
      </c>
      <c r="AP796" s="30">
        <f t="shared" si="249"/>
        <v>4450000</v>
      </c>
      <c r="AQ796" s="30">
        <f t="shared" si="250"/>
        <v>0</v>
      </c>
      <c r="AR796" s="26" t="s">
        <v>79</v>
      </c>
      <c r="AS796" s="32" t="s">
        <v>114</v>
      </c>
      <c r="AT796" s="32" t="s">
        <v>156</v>
      </c>
      <c r="AU796" s="32">
        <v>44743</v>
      </c>
      <c r="AV796" s="26" t="s">
        <v>209</v>
      </c>
      <c r="AW796" s="26" t="s">
        <v>158</v>
      </c>
      <c r="AX796" s="26" t="s">
        <v>83</v>
      </c>
      <c r="AY796" s="26" t="s">
        <v>83</v>
      </c>
      <c r="AZ796" s="26" t="s">
        <v>80</v>
      </c>
      <c r="BA796" s="26" t="s">
        <v>84</v>
      </c>
      <c r="BB796" s="26" t="s">
        <v>85</v>
      </c>
      <c r="BC796" s="26" t="str">
        <f t="shared" si="251"/>
        <v>F</v>
      </c>
      <c r="BD796" s="26" t="str">
        <f t="shared" ca="1" si="252"/>
        <v>41 Th,3 Bln,0 Hr</v>
      </c>
      <c r="BE796" s="29">
        <f t="shared" ca="1" si="253"/>
        <v>41</v>
      </c>
      <c r="BF796" s="29">
        <f t="shared" ca="1" si="254"/>
        <v>3</v>
      </c>
      <c r="BG796" s="29">
        <f t="shared" ca="1" si="255"/>
        <v>0</v>
      </c>
      <c r="BH796" s="26" t="str">
        <f t="shared" ca="1" si="256"/>
        <v>9 Th,6 Bln,23 Hr</v>
      </c>
      <c r="BI796" s="24">
        <f t="shared" ca="1" si="257"/>
        <v>9</v>
      </c>
      <c r="BJ796" s="24">
        <f t="shared" ca="1" si="258"/>
        <v>6</v>
      </c>
      <c r="BK796" s="26" t="str">
        <f t="shared" ca="1" si="259"/>
        <v>9 Th,2 Bln,8 Hr</v>
      </c>
      <c r="BL796" s="4" t="str">
        <f>VLOOKUP(C796,[1]dbase!$C$3:$AW$827,38,FALSE)</f>
        <v>H</v>
      </c>
    </row>
    <row r="797" spans="1:64" x14ac:dyDescent="0.25">
      <c r="A797" s="24">
        <f t="shared" si="240"/>
        <v>794</v>
      </c>
      <c r="B797" s="31" t="s">
        <v>3194</v>
      </c>
      <c r="C797" s="24">
        <v>835479</v>
      </c>
      <c r="D797" s="24" t="s">
        <v>166</v>
      </c>
      <c r="E797" s="26">
        <v>30403</v>
      </c>
      <c r="F797" s="24" t="s">
        <v>65</v>
      </c>
      <c r="G797" s="24" t="s">
        <v>66</v>
      </c>
      <c r="H797" s="24" t="s">
        <v>88</v>
      </c>
      <c r="I797" s="24" t="s">
        <v>3195</v>
      </c>
      <c r="J797" s="27" t="s">
        <v>3196</v>
      </c>
      <c r="K797" s="24"/>
      <c r="L797" s="24"/>
      <c r="M797" s="24" t="s">
        <v>109</v>
      </c>
      <c r="N797" s="24" t="s">
        <v>120</v>
      </c>
      <c r="O797" s="24"/>
      <c r="P797" s="24">
        <v>2001</v>
      </c>
      <c r="Q797" s="26">
        <v>39860</v>
      </c>
      <c r="R797" s="26">
        <v>39949</v>
      </c>
      <c r="S797" s="26" t="s">
        <v>90</v>
      </c>
      <c r="T797" s="28" t="s">
        <v>2463</v>
      </c>
      <c r="U797" s="28" t="s">
        <v>2463</v>
      </c>
      <c r="V797" s="26" t="s">
        <v>80</v>
      </c>
      <c r="W797" s="28" t="s">
        <v>613</v>
      </c>
      <c r="X797" s="28" t="s">
        <v>123</v>
      </c>
      <c r="Y797" s="26" t="s">
        <v>78</v>
      </c>
      <c r="Z797" s="29">
        <v>6</v>
      </c>
      <c r="AA797" s="29">
        <v>2</v>
      </c>
      <c r="AB797" s="26">
        <v>44424</v>
      </c>
      <c r="AC797" s="30">
        <v>4900000</v>
      </c>
      <c r="AD797" s="30">
        <v>544444</v>
      </c>
      <c r="AE797" s="30">
        <v>662655.55555555597</v>
      </c>
      <c r="AF797" s="30">
        <v>152000</v>
      </c>
      <c r="AG797" s="30">
        <f t="shared" si="241"/>
        <v>814655.55555555597</v>
      </c>
      <c r="AH797" s="30">
        <v>0</v>
      </c>
      <c r="AI797" s="30">
        <f t="shared" si="242"/>
        <v>6259099.555555556</v>
      </c>
      <c r="AJ797" s="30">
        <f t="shared" si="243"/>
        <v>2450000</v>
      </c>
      <c r="AK797" s="30">
        <f t="shared" si="244"/>
        <v>0</v>
      </c>
      <c r="AL797" s="30">
        <f t="shared" si="245"/>
        <v>0</v>
      </c>
      <c r="AM797" s="30">
        <f t="shared" si="246"/>
        <v>0</v>
      </c>
      <c r="AN797" s="30">
        <f t="shared" si="247"/>
        <v>0</v>
      </c>
      <c r="AO797" s="30">
        <f t="shared" si="248"/>
        <v>0</v>
      </c>
      <c r="AP797" s="30">
        <f t="shared" si="249"/>
        <v>2450000</v>
      </c>
      <c r="AQ797" s="30">
        <f t="shared" si="250"/>
        <v>1922100</v>
      </c>
      <c r="AR797" s="26" t="s">
        <v>79</v>
      </c>
      <c r="AS797" s="26" t="s">
        <v>114</v>
      </c>
      <c r="AT797" s="26" t="s">
        <v>115</v>
      </c>
      <c r="AU797" s="26">
        <v>44562</v>
      </c>
      <c r="AV797" s="26" t="s">
        <v>124</v>
      </c>
      <c r="AW797" s="26" t="s">
        <v>80</v>
      </c>
      <c r="AX797" s="26" t="s">
        <v>82</v>
      </c>
      <c r="AY797" s="26" t="s">
        <v>82</v>
      </c>
      <c r="AZ797" s="26" t="s">
        <v>125</v>
      </c>
      <c r="BA797" s="26" t="s">
        <v>84</v>
      </c>
      <c r="BB797" s="26" t="s">
        <v>85</v>
      </c>
      <c r="BC797" s="26" t="str">
        <f t="shared" si="251"/>
        <v>C</v>
      </c>
      <c r="BD797" s="26" t="str">
        <f t="shared" ca="1" si="252"/>
        <v>39 Th,7 Bln,27 Hr</v>
      </c>
      <c r="BE797" s="29">
        <f t="shared" ca="1" si="253"/>
        <v>39</v>
      </c>
      <c r="BF797" s="29">
        <f t="shared" ca="1" si="254"/>
        <v>7</v>
      </c>
      <c r="BG797" s="29">
        <f t="shared" ca="1" si="255"/>
        <v>27</v>
      </c>
      <c r="BH797" s="26" t="str">
        <f t="shared" ca="1" si="256"/>
        <v>13 Th,9 Bln,8 Hr</v>
      </c>
      <c r="BI797" s="24">
        <f t="shared" ca="1" si="257"/>
        <v>13</v>
      </c>
      <c r="BJ797" s="24">
        <f t="shared" ca="1" si="258"/>
        <v>9</v>
      </c>
      <c r="BK797" s="26" t="str">
        <f t="shared" ca="1" si="259"/>
        <v>13 Th,6 Bln,8 Hr</v>
      </c>
      <c r="BL797" s="4" t="str">
        <f>VLOOKUP(C797,[1]dbase!$C$3:$AW$827,38,FALSE)</f>
        <v>H</v>
      </c>
    </row>
    <row r="798" spans="1:64" x14ac:dyDescent="0.25">
      <c r="A798" s="24">
        <f t="shared" si="240"/>
        <v>795</v>
      </c>
      <c r="B798" s="31" t="s">
        <v>3197</v>
      </c>
      <c r="C798" s="24">
        <v>835597</v>
      </c>
      <c r="D798" s="24" t="s">
        <v>166</v>
      </c>
      <c r="E798" s="26">
        <v>30344</v>
      </c>
      <c r="F798" s="24" t="s">
        <v>65</v>
      </c>
      <c r="G798" s="24" t="s">
        <v>66</v>
      </c>
      <c r="H798" s="24" t="s">
        <v>150</v>
      </c>
      <c r="I798" s="24" t="s">
        <v>3198</v>
      </c>
      <c r="J798" s="27"/>
      <c r="K798" s="24"/>
      <c r="L798" s="24"/>
      <c r="M798" s="24" t="s">
        <v>109</v>
      </c>
      <c r="N798" s="24" t="s">
        <v>489</v>
      </c>
      <c r="O798" s="24"/>
      <c r="P798" s="24" t="s">
        <v>3199</v>
      </c>
      <c r="Q798" s="26">
        <v>41579</v>
      </c>
      <c r="R798" s="26">
        <v>42110</v>
      </c>
      <c r="S798" s="26" t="s">
        <v>90</v>
      </c>
      <c r="T798" s="28" t="s">
        <v>3200</v>
      </c>
      <c r="U798" s="28" t="s">
        <v>3200</v>
      </c>
      <c r="V798" s="26" t="s">
        <v>80</v>
      </c>
      <c r="W798" s="28" t="s">
        <v>219</v>
      </c>
      <c r="X798" s="28" t="s">
        <v>195</v>
      </c>
      <c r="Y798" s="26" t="s">
        <v>78</v>
      </c>
      <c r="Z798" s="29">
        <v>6</v>
      </c>
      <c r="AA798" s="29">
        <v>2</v>
      </c>
      <c r="AB798" s="26">
        <v>44424</v>
      </c>
      <c r="AC798" s="30">
        <v>4900000</v>
      </c>
      <c r="AD798" s="30">
        <v>544444</v>
      </c>
      <c r="AE798" s="30">
        <v>254655.55555555597</v>
      </c>
      <c r="AF798" s="30">
        <v>152000</v>
      </c>
      <c r="AG798" s="30">
        <f t="shared" si="241"/>
        <v>406655.55555555597</v>
      </c>
      <c r="AH798" s="30">
        <v>0</v>
      </c>
      <c r="AI798" s="30">
        <f t="shared" si="242"/>
        <v>5851099.555555556</v>
      </c>
      <c r="AJ798" s="30">
        <f t="shared" si="243"/>
        <v>2450000</v>
      </c>
      <c r="AK798" s="30">
        <f t="shared" si="244"/>
        <v>0</v>
      </c>
      <c r="AL798" s="30">
        <f t="shared" si="245"/>
        <v>0</v>
      </c>
      <c r="AM798" s="30">
        <f t="shared" si="246"/>
        <v>0</v>
      </c>
      <c r="AN798" s="30">
        <f t="shared" si="247"/>
        <v>0</v>
      </c>
      <c r="AO798" s="30">
        <f t="shared" si="248"/>
        <v>0</v>
      </c>
      <c r="AP798" s="30">
        <f t="shared" si="249"/>
        <v>2450000</v>
      </c>
      <c r="AQ798" s="30">
        <f t="shared" si="250"/>
        <v>1922100</v>
      </c>
      <c r="AR798" s="26" t="s">
        <v>79</v>
      </c>
      <c r="AS798" s="26" t="s">
        <v>114</v>
      </c>
      <c r="AT798" s="24" t="s">
        <v>172</v>
      </c>
      <c r="AU798" s="26">
        <v>44433</v>
      </c>
      <c r="AV798" s="26" t="s">
        <v>196</v>
      </c>
      <c r="AW798" s="26" t="s">
        <v>80</v>
      </c>
      <c r="AX798" s="26" t="s">
        <v>82</v>
      </c>
      <c r="AY798" s="26" t="s">
        <v>82</v>
      </c>
      <c r="AZ798" s="26" t="s">
        <v>125</v>
      </c>
      <c r="BA798" s="26" t="s">
        <v>84</v>
      </c>
      <c r="BB798" s="26" t="s">
        <v>106</v>
      </c>
      <c r="BC798" s="26" t="str">
        <f t="shared" si="251"/>
        <v>C</v>
      </c>
      <c r="BD798" s="26" t="str">
        <f t="shared" ca="1" si="252"/>
        <v>39 Th,9 Bln,27 Hr</v>
      </c>
      <c r="BE798" s="29">
        <f t="shared" ca="1" si="253"/>
        <v>39</v>
      </c>
      <c r="BF798" s="29">
        <f t="shared" ca="1" si="254"/>
        <v>9</v>
      </c>
      <c r="BG798" s="29">
        <f t="shared" ca="1" si="255"/>
        <v>27</v>
      </c>
      <c r="BH798" s="26" t="str">
        <f t="shared" ca="1" si="256"/>
        <v>9 Th,0 Bln,23 Hr</v>
      </c>
      <c r="BI798" s="24">
        <f t="shared" ca="1" si="257"/>
        <v>9</v>
      </c>
      <c r="BJ798" s="24">
        <f t="shared" ca="1" si="258"/>
        <v>0</v>
      </c>
      <c r="BK798" s="26" t="str">
        <f t="shared" ca="1" si="259"/>
        <v>7 Th,7 Bln,8 Hr</v>
      </c>
      <c r="BL798" s="4" t="str">
        <f>VLOOKUP(C798,[1]dbase!$C$3:$AW$827,38,FALSE)</f>
        <v>H</v>
      </c>
    </row>
    <row r="799" spans="1:64" x14ac:dyDescent="0.25">
      <c r="A799" s="24">
        <f t="shared" si="240"/>
        <v>796</v>
      </c>
      <c r="B799" s="31" t="s">
        <v>3201</v>
      </c>
      <c r="C799" s="24">
        <v>825542</v>
      </c>
      <c r="D799" s="24" t="s">
        <v>607</v>
      </c>
      <c r="E799" s="26">
        <v>29952</v>
      </c>
      <c r="F799" s="24" t="s">
        <v>65</v>
      </c>
      <c r="G799" s="24" t="s">
        <v>66</v>
      </c>
      <c r="H799" s="24" t="s">
        <v>88</v>
      </c>
      <c r="I799" s="24" t="s">
        <v>3202</v>
      </c>
      <c r="J799" s="27" t="s">
        <v>3203</v>
      </c>
      <c r="K799" s="24" t="s">
        <v>3204</v>
      </c>
      <c r="L799" s="24"/>
      <c r="M799" s="24" t="s">
        <v>99</v>
      </c>
      <c r="N799" s="24" t="s">
        <v>2915</v>
      </c>
      <c r="O799" s="24"/>
      <c r="P799" s="24" t="s">
        <v>80</v>
      </c>
      <c r="Q799" s="26">
        <v>41579</v>
      </c>
      <c r="R799" s="26">
        <v>41989</v>
      </c>
      <c r="S799" s="26" t="s">
        <v>90</v>
      </c>
      <c r="T799" s="28" t="s">
        <v>3205</v>
      </c>
      <c r="U799" s="28" t="s">
        <v>3205</v>
      </c>
      <c r="V799" s="26">
        <v>44571</v>
      </c>
      <c r="W799" s="28" t="s">
        <v>112</v>
      </c>
      <c r="X799" s="28" t="s">
        <v>113</v>
      </c>
      <c r="Y799" s="26" t="s">
        <v>78</v>
      </c>
      <c r="Z799" s="29">
        <v>6</v>
      </c>
      <c r="AA799" s="29">
        <v>3</v>
      </c>
      <c r="AB799" s="26">
        <v>44424</v>
      </c>
      <c r="AC799" s="30">
        <v>5900000</v>
      </c>
      <c r="AD799" s="30">
        <v>655556</v>
      </c>
      <c r="AE799" s="30">
        <v>-367606</v>
      </c>
      <c r="AF799" s="30">
        <v>0</v>
      </c>
      <c r="AG799" s="30">
        <f t="shared" si="241"/>
        <v>-367606</v>
      </c>
      <c r="AH799" s="30">
        <v>0</v>
      </c>
      <c r="AI799" s="30">
        <f t="shared" si="242"/>
        <v>6187950</v>
      </c>
      <c r="AJ799" s="30">
        <f t="shared" si="243"/>
        <v>4425000</v>
      </c>
      <c r="AK799" s="30">
        <f t="shared" si="244"/>
        <v>491667</v>
      </c>
      <c r="AL799" s="30">
        <f t="shared" si="245"/>
        <v>-367606</v>
      </c>
      <c r="AM799" s="30">
        <f t="shared" si="246"/>
        <v>0</v>
      </c>
      <c r="AN799" s="30">
        <f t="shared" si="247"/>
        <v>-367606</v>
      </c>
      <c r="AO799" s="30">
        <f t="shared" si="248"/>
        <v>0</v>
      </c>
      <c r="AP799" s="30">
        <f t="shared" si="249"/>
        <v>4549061</v>
      </c>
      <c r="AQ799" s="30">
        <f t="shared" si="250"/>
        <v>0</v>
      </c>
      <c r="AR799" s="26" t="s">
        <v>79</v>
      </c>
      <c r="AS799" s="26" t="s">
        <v>80</v>
      </c>
      <c r="AT799" s="26"/>
      <c r="AU799" s="26" t="s">
        <v>80</v>
      </c>
      <c r="AV799" s="26" t="s">
        <v>116</v>
      </c>
      <c r="AW799" s="26" t="s">
        <v>117</v>
      </c>
      <c r="AX799" s="26" t="s">
        <v>83</v>
      </c>
      <c r="AY799" s="26" t="s">
        <v>83</v>
      </c>
      <c r="AZ799" s="26" t="s">
        <v>80</v>
      </c>
      <c r="BA799" s="26" t="s">
        <v>84</v>
      </c>
      <c r="BB799" s="26" t="s">
        <v>106</v>
      </c>
      <c r="BC799" s="26" t="str">
        <f t="shared" si="251"/>
        <v>C</v>
      </c>
      <c r="BD799" s="26" t="str">
        <f t="shared" ca="1" si="252"/>
        <v>40 Th,10 Bln,23 Hr</v>
      </c>
      <c r="BE799" s="29">
        <f t="shared" ca="1" si="253"/>
        <v>40</v>
      </c>
      <c r="BF799" s="29">
        <f t="shared" ca="1" si="254"/>
        <v>10</v>
      </c>
      <c r="BG799" s="29">
        <f t="shared" ca="1" si="255"/>
        <v>23</v>
      </c>
      <c r="BH799" s="26" t="str">
        <f t="shared" ca="1" si="256"/>
        <v>9 Th,0 Bln,23 Hr</v>
      </c>
      <c r="BI799" s="24">
        <f t="shared" ca="1" si="257"/>
        <v>9</v>
      </c>
      <c r="BJ799" s="24">
        <f t="shared" ca="1" si="258"/>
        <v>0</v>
      </c>
      <c r="BK799" s="26" t="str">
        <f t="shared" ca="1" si="259"/>
        <v>7 Th,11 Bln,8 Hr</v>
      </c>
      <c r="BL799" s="4" t="str">
        <f>VLOOKUP(C799,[1]dbase!$C$3:$AW$827,38,FALSE)</f>
        <v>-</v>
      </c>
    </row>
    <row r="800" spans="1:64" x14ac:dyDescent="0.25">
      <c r="A800" s="24">
        <f t="shared" si="240"/>
        <v>797</v>
      </c>
      <c r="B800" s="31" t="s">
        <v>3206</v>
      </c>
      <c r="C800" s="24">
        <v>665279</v>
      </c>
      <c r="D800" s="24" t="s">
        <v>166</v>
      </c>
      <c r="E800" s="26">
        <v>24183</v>
      </c>
      <c r="F800" s="24" t="s">
        <v>65</v>
      </c>
      <c r="G800" s="24" t="s">
        <v>66</v>
      </c>
      <c r="H800" s="24" t="s">
        <v>88</v>
      </c>
      <c r="I800" s="24" t="s">
        <v>3207</v>
      </c>
      <c r="J800" s="27" t="s">
        <v>3208</v>
      </c>
      <c r="K800" s="24"/>
      <c r="L800" s="24"/>
      <c r="M800" s="24" t="s">
        <v>70</v>
      </c>
      <c r="N800" s="24" t="s">
        <v>71</v>
      </c>
      <c r="O800" s="24"/>
      <c r="P800" s="24">
        <v>1988</v>
      </c>
      <c r="Q800" s="26">
        <v>34425</v>
      </c>
      <c r="R800" s="26">
        <v>34790</v>
      </c>
      <c r="S800" s="26" t="s">
        <v>90</v>
      </c>
      <c r="T800" s="28" t="s">
        <v>3209</v>
      </c>
      <c r="U800" s="28" t="s">
        <v>3209</v>
      </c>
      <c r="V800" s="26">
        <v>44562</v>
      </c>
      <c r="W800" s="28" t="s">
        <v>399</v>
      </c>
      <c r="X800" s="28" t="s">
        <v>123</v>
      </c>
      <c r="Y800" s="26" t="s">
        <v>78</v>
      </c>
      <c r="Z800" s="29">
        <v>3</v>
      </c>
      <c r="AA800" s="29">
        <v>5</v>
      </c>
      <c r="AB800" s="26">
        <v>44424</v>
      </c>
      <c r="AC800" s="30">
        <v>7900000</v>
      </c>
      <c r="AD800" s="30">
        <v>877778</v>
      </c>
      <c r="AE800" s="30">
        <v>2579547.222222222</v>
      </c>
      <c r="AF800" s="30">
        <v>-292905</v>
      </c>
      <c r="AG800" s="30">
        <f t="shared" si="241"/>
        <v>2286642.222222222</v>
      </c>
      <c r="AH800" s="30">
        <v>2684905</v>
      </c>
      <c r="AI800" s="30">
        <f t="shared" si="242"/>
        <v>13749325.222222222</v>
      </c>
      <c r="AJ800" s="30">
        <f t="shared" si="243"/>
        <v>3950000</v>
      </c>
      <c r="AK800" s="30">
        <f t="shared" si="244"/>
        <v>0</v>
      </c>
      <c r="AL800" s="30">
        <f t="shared" si="245"/>
        <v>0</v>
      </c>
      <c r="AM800" s="30">
        <f t="shared" si="246"/>
        <v>0</v>
      </c>
      <c r="AN800" s="30">
        <f t="shared" si="247"/>
        <v>0</v>
      </c>
      <c r="AO800" s="30">
        <f t="shared" si="248"/>
        <v>0</v>
      </c>
      <c r="AP800" s="30">
        <f t="shared" si="249"/>
        <v>3950000</v>
      </c>
      <c r="AQ800" s="30">
        <f t="shared" si="250"/>
        <v>422100</v>
      </c>
      <c r="AR800" s="26" t="s">
        <v>208</v>
      </c>
      <c r="AS800" s="26" t="s">
        <v>114</v>
      </c>
      <c r="AT800" s="26" t="s">
        <v>115</v>
      </c>
      <c r="AU800" s="26">
        <v>44562</v>
      </c>
      <c r="AV800" s="26" t="s">
        <v>124</v>
      </c>
      <c r="AW800" s="26" t="s">
        <v>80</v>
      </c>
      <c r="AX800" s="26" t="s">
        <v>83</v>
      </c>
      <c r="AY800" s="26" t="s">
        <v>83</v>
      </c>
      <c r="AZ800" s="26" t="s">
        <v>125</v>
      </c>
      <c r="BA800" s="26" t="s">
        <v>84</v>
      </c>
      <c r="BB800" s="26" t="s">
        <v>85</v>
      </c>
      <c r="BC800" s="26" t="str">
        <f t="shared" si="251"/>
        <v>F</v>
      </c>
      <c r="BD800" s="26" t="str">
        <f t="shared" ca="1" si="252"/>
        <v>56 Th,8 Bln,7 Hr</v>
      </c>
      <c r="BE800" s="29">
        <f t="shared" ca="1" si="253"/>
        <v>56</v>
      </c>
      <c r="BF800" s="29">
        <f t="shared" ca="1" si="254"/>
        <v>8</v>
      </c>
      <c r="BG800" s="29">
        <f t="shared" ca="1" si="255"/>
        <v>7</v>
      </c>
      <c r="BH800" s="26" t="str">
        <f t="shared" ca="1" si="256"/>
        <v>28 Th,7 Bln,23 Hr</v>
      </c>
      <c r="BI800" s="24">
        <f t="shared" ca="1" si="257"/>
        <v>28</v>
      </c>
      <c r="BJ800" s="24">
        <f t="shared" ca="1" si="258"/>
        <v>7</v>
      </c>
      <c r="BK800" s="26" t="str">
        <f t="shared" ca="1" si="259"/>
        <v>27 Th,7 Bln,23 Hr</v>
      </c>
      <c r="BL800" s="4" t="str">
        <f>VLOOKUP(C800,[1]dbase!$C$3:$AW$827,38,FALSE)</f>
        <v>H</v>
      </c>
    </row>
    <row r="801" spans="1:64" x14ac:dyDescent="0.25">
      <c r="A801" s="24">
        <f t="shared" si="240"/>
        <v>798</v>
      </c>
      <c r="B801" s="31" t="s">
        <v>3210</v>
      </c>
      <c r="C801" s="24">
        <v>925679</v>
      </c>
      <c r="D801" s="24" t="s">
        <v>166</v>
      </c>
      <c r="E801" s="26">
        <v>33794</v>
      </c>
      <c r="F801" s="24" t="s">
        <v>167</v>
      </c>
      <c r="G801" s="24" t="s">
        <v>66</v>
      </c>
      <c r="H801" s="24" t="s">
        <v>67</v>
      </c>
      <c r="I801" s="24" t="s">
        <v>3211</v>
      </c>
      <c r="J801" s="27"/>
      <c r="K801" s="24"/>
      <c r="L801" s="24" t="s">
        <v>3212</v>
      </c>
      <c r="M801" s="24" t="s">
        <v>70</v>
      </c>
      <c r="N801" s="24" t="s">
        <v>463</v>
      </c>
      <c r="O801" s="24"/>
      <c r="P801" s="24">
        <v>2015</v>
      </c>
      <c r="Q801" s="26">
        <v>42445</v>
      </c>
      <c r="R801" s="26">
        <v>42629</v>
      </c>
      <c r="S801" s="26" t="s">
        <v>213</v>
      </c>
      <c r="T801" s="28" t="s">
        <v>3213</v>
      </c>
      <c r="U801" s="28" t="s">
        <v>3214</v>
      </c>
      <c r="V801" s="26">
        <v>44571</v>
      </c>
      <c r="W801" s="28" t="s">
        <v>3215</v>
      </c>
      <c r="X801" s="28" t="s">
        <v>311</v>
      </c>
      <c r="Y801" s="26" t="s">
        <v>103</v>
      </c>
      <c r="Z801" s="29">
        <v>3</v>
      </c>
      <c r="AA801" s="29">
        <v>4</v>
      </c>
      <c r="AB801" s="26">
        <v>44424</v>
      </c>
      <c r="AC801" s="30">
        <v>6900000</v>
      </c>
      <c r="AD801" s="30">
        <v>766667</v>
      </c>
      <c r="AE801" s="30">
        <v>813508</v>
      </c>
      <c r="AF801" s="30">
        <v>-20464</v>
      </c>
      <c r="AG801" s="30">
        <f t="shared" si="241"/>
        <v>793044</v>
      </c>
      <c r="AH801" s="30">
        <v>2175822</v>
      </c>
      <c r="AI801" s="30">
        <f t="shared" si="242"/>
        <v>10635533</v>
      </c>
      <c r="AJ801" s="30">
        <f t="shared" si="243"/>
        <v>5175000</v>
      </c>
      <c r="AK801" s="30">
        <f t="shared" si="244"/>
        <v>575000.25</v>
      </c>
      <c r="AL801" s="30">
        <f t="shared" si="245"/>
        <v>813508</v>
      </c>
      <c r="AM801" s="30">
        <f t="shared" si="246"/>
        <v>-20464</v>
      </c>
      <c r="AN801" s="30">
        <f t="shared" si="247"/>
        <v>793044</v>
      </c>
      <c r="AO801" s="30">
        <f t="shared" si="248"/>
        <v>1087911</v>
      </c>
      <c r="AP801" s="30">
        <f t="shared" si="249"/>
        <v>7630955.25</v>
      </c>
      <c r="AQ801" s="30">
        <f t="shared" si="250"/>
        <v>0</v>
      </c>
      <c r="AR801" s="26" t="s">
        <v>79</v>
      </c>
      <c r="AS801" s="26" t="s">
        <v>80</v>
      </c>
      <c r="AT801" s="26"/>
      <c r="AU801" s="26" t="s">
        <v>80</v>
      </c>
      <c r="AV801" s="26" t="s">
        <v>312</v>
      </c>
      <c r="AW801" s="26" t="s">
        <v>80</v>
      </c>
      <c r="AX801" s="26" t="s">
        <v>83</v>
      </c>
      <c r="AY801" s="26" t="s">
        <v>83</v>
      </c>
      <c r="AZ801" s="26" t="s">
        <v>80</v>
      </c>
      <c r="BA801" s="26" t="s">
        <v>84</v>
      </c>
      <c r="BB801" s="26" t="s">
        <v>106</v>
      </c>
      <c r="BC801" s="26" t="str">
        <f t="shared" si="251"/>
        <v>F</v>
      </c>
      <c r="BD801" s="26" t="str">
        <f t="shared" ca="1" si="252"/>
        <v>30 Th,4 Bln,15 Hr</v>
      </c>
      <c r="BE801" s="29">
        <f t="shared" ca="1" si="253"/>
        <v>30</v>
      </c>
      <c r="BF801" s="29">
        <f t="shared" ca="1" si="254"/>
        <v>4</v>
      </c>
      <c r="BG801" s="29">
        <f t="shared" ca="1" si="255"/>
        <v>15</v>
      </c>
      <c r="BH801" s="26" t="str">
        <f t="shared" ca="1" si="256"/>
        <v>6 Th,8 Bln,8 Hr</v>
      </c>
      <c r="BI801" s="24">
        <f t="shared" ca="1" si="257"/>
        <v>6</v>
      </c>
      <c r="BJ801" s="24">
        <f t="shared" ca="1" si="258"/>
        <v>8</v>
      </c>
      <c r="BK801" s="26" t="str">
        <f t="shared" ca="1" si="259"/>
        <v>6 Th,2 Bln,8 Hr</v>
      </c>
      <c r="BL801" s="4" t="str">
        <f>VLOOKUP(C801,[1]dbase!$C$3:$AW$827,38,FALSE)</f>
        <v>-</v>
      </c>
    </row>
    <row r="802" spans="1:64" x14ac:dyDescent="0.25">
      <c r="A802" s="24">
        <f t="shared" si="240"/>
        <v>799</v>
      </c>
      <c r="B802" s="31" t="s">
        <v>3216</v>
      </c>
      <c r="C802" s="24">
        <v>765551</v>
      </c>
      <c r="D802" s="24" t="s">
        <v>166</v>
      </c>
      <c r="E802" s="26">
        <v>27952</v>
      </c>
      <c r="F802" s="24" t="s">
        <v>65</v>
      </c>
      <c r="G802" s="24" t="s">
        <v>66</v>
      </c>
      <c r="H802" s="24" t="s">
        <v>67</v>
      </c>
      <c r="I802" s="24" t="s">
        <v>3217</v>
      </c>
      <c r="J802" s="27" t="s">
        <v>3218</v>
      </c>
      <c r="K802" s="24" t="s">
        <v>3219</v>
      </c>
      <c r="L802" s="24"/>
      <c r="M802" s="24" t="s">
        <v>70</v>
      </c>
      <c r="N802" s="24" t="s">
        <v>71</v>
      </c>
      <c r="O802" s="24"/>
      <c r="P802" s="24" t="s">
        <v>1565</v>
      </c>
      <c r="Q802" s="26">
        <v>41579</v>
      </c>
      <c r="R802" s="26">
        <v>41989</v>
      </c>
      <c r="S802" s="26" t="s">
        <v>90</v>
      </c>
      <c r="T802" s="28" t="s">
        <v>793</v>
      </c>
      <c r="U802" s="28" t="s">
        <v>793</v>
      </c>
      <c r="V802" s="26" t="s">
        <v>80</v>
      </c>
      <c r="W802" s="28" t="s">
        <v>130</v>
      </c>
      <c r="X802" s="28" t="s">
        <v>123</v>
      </c>
      <c r="Y802" s="26" t="s">
        <v>78</v>
      </c>
      <c r="Z802" s="29">
        <v>6</v>
      </c>
      <c r="AA802" s="29">
        <v>1</v>
      </c>
      <c r="AB802" s="26">
        <v>44424</v>
      </c>
      <c r="AC802" s="30">
        <v>4500000</v>
      </c>
      <c r="AD802" s="30">
        <v>500000</v>
      </c>
      <c r="AE802" s="30">
        <v>699100</v>
      </c>
      <c r="AF802" s="30">
        <v>152000</v>
      </c>
      <c r="AG802" s="30">
        <f t="shared" si="241"/>
        <v>851100</v>
      </c>
      <c r="AH802" s="30">
        <v>0</v>
      </c>
      <c r="AI802" s="30">
        <f t="shared" si="242"/>
        <v>5851100</v>
      </c>
      <c r="AJ802" s="30">
        <f t="shared" si="243"/>
        <v>3375000</v>
      </c>
      <c r="AK802" s="30">
        <f t="shared" si="244"/>
        <v>375000</v>
      </c>
      <c r="AL802" s="30">
        <f t="shared" si="245"/>
        <v>699100</v>
      </c>
      <c r="AM802" s="30">
        <f t="shared" si="246"/>
        <v>152000</v>
      </c>
      <c r="AN802" s="30">
        <f t="shared" si="247"/>
        <v>851100</v>
      </c>
      <c r="AO802" s="30">
        <f t="shared" si="248"/>
        <v>0</v>
      </c>
      <c r="AP802" s="30">
        <f t="shared" si="249"/>
        <v>4601100</v>
      </c>
      <c r="AQ802" s="30">
        <f t="shared" si="250"/>
        <v>0</v>
      </c>
      <c r="AR802" s="26" t="s">
        <v>79</v>
      </c>
      <c r="AS802" s="26" t="s">
        <v>80</v>
      </c>
      <c r="AT802" s="26"/>
      <c r="AU802" s="26" t="s">
        <v>80</v>
      </c>
      <c r="AV802" s="26" t="s">
        <v>124</v>
      </c>
      <c r="AW802" s="26" t="s">
        <v>80</v>
      </c>
      <c r="AX802" s="26" t="s">
        <v>82</v>
      </c>
      <c r="AY802" s="26" t="s">
        <v>82</v>
      </c>
      <c r="AZ802" s="26" t="s">
        <v>125</v>
      </c>
      <c r="BA802" s="26" t="s">
        <v>84</v>
      </c>
      <c r="BB802" s="26" t="s">
        <v>85</v>
      </c>
      <c r="BC802" s="26" t="str">
        <f t="shared" si="251"/>
        <v>F</v>
      </c>
      <c r="BD802" s="26" t="str">
        <f t="shared" ca="1" si="252"/>
        <v>46 Th,4 Bln,13 Hr</v>
      </c>
      <c r="BE802" s="29">
        <f t="shared" ca="1" si="253"/>
        <v>46</v>
      </c>
      <c r="BF802" s="29">
        <f t="shared" ca="1" si="254"/>
        <v>4</v>
      </c>
      <c r="BG802" s="29">
        <f t="shared" ca="1" si="255"/>
        <v>13</v>
      </c>
      <c r="BH802" s="26" t="str">
        <f t="shared" ca="1" si="256"/>
        <v>9 Th,0 Bln,23 Hr</v>
      </c>
      <c r="BI802" s="24">
        <f t="shared" ca="1" si="257"/>
        <v>9</v>
      </c>
      <c r="BJ802" s="24">
        <f t="shared" ca="1" si="258"/>
        <v>0</v>
      </c>
      <c r="BK802" s="26" t="str">
        <f t="shared" ca="1" si="259"/>
        <v>7 Th,11 Bln,8 Hr</v>
      </c>
      <c r="BL802" s="4" t="str">
        <f>VLOOKUP(C802,[1]dbase!$C$3:$AW$827,38,FALSE)</f>
        <v>-</v>
      </c>
    </row>
    <row r="803" spans="1:64" x14ac:dyDescent="0.25">
      <c r="A803" s="24">
        <f t="shared" si="240"/>
        <v>800</v>
      </c>
      <c r="B803" s="31" t="s">
        <v>3220</v>
      </c>
      <c r="C803" s="24">
        <v>896306</v>
      </c>
      <c r="D803" s="24" t="s">
        <v>500</v>
      </c>
      <c r="E803" s="26">
        <v>32680</v>
      </c>
      <c r="F803" s="24" t="s">
        <v>167</v>
      </c>
      <c r="G803" s="24" t="s">
        <v>66</v>
      </c>
      <c r="H803" s="24" t="s">
        <v>88</v>
      </c>
      <c r="I803" s="24"/>
      <c r="J803" s="27"/>
      <c r="K803" s="24" t="s">
        <v>3221</v>
      </c>
      <c r="L803" s="24"/>
      <c r="M803" s="24" t="s">
        <v>70</v>
      </c>
      <c r="N803" s="24" t="s">
        <v>3222</v>
      </c>
      <c r="O803" s="24"/>
      <c r="P803" s="24" t="s">
        <v>80</v>
      </c>
      <c r="Q803" s="26">
        <v>43877</v>
      </c>
      <c r="R803" s="26">
        <v>44243</v>
      </c>
      <c r="S803" s="26" t="s">
        <v>90</v>
      </c>
      <c r="T803" s="28" t="s">
        <v>3223</v>
      </c>
      <c r="U803" s="28" t="s">
        <v>3223</v>
      </c>
      <c r="V803" s="26" t="s">
        <v>80</v>
      </c>
      <c r="W803" s="28" t="s">
        <v>2457</v>
      </c>
      <c r="X803" s="28" t="s">
        <v>482</v>
      </c>
      <c r="Y803" s="26" t="s">
        <v>103</v>
      </c>
      <c r="Z803" s="29">
        <v>6</v>
      </c>
      <c r="AA803" s="29">
        <v>1</v>
      </c>
      <c r="AB803" s="26">
        <v>44424</v>
      </c>
      <c r="AC803" s="30">
        <v>4500000</v>
      </c>
      <c r="AD803" s="30">
        <v>500000</v>
      </c>
      <c r="AE803" s="30">
        <v>-116900</v>
      </c>
      <c r="AF803" s="30">
        <v>152000</v>
      </c>
      <c r="AG803" s="30">
        <f t="shared" si="241"/>
        <v>35100</v>
      </c>
      <c r="AH803" s="30">
        <v>0</v>
      </c>
      <c r="AI803" s="30">
        <f t="shared" si="242"/>
        <v>5035100</v>
      </c>
      <c r="AJ803" s="30">
        <f t="shared" si="243"/>
        <v>2250000</v>
      </c>
      <c r="AK803" s="30">
        <f t="shared" si="244"/>
        <v>0</v>
      </c>
      <c r="AL803" s="30">
        <f t="shared" si="245"/>
        <v>0</v>
      </c>
      <c r="AM803" s="30">
        <f t="shared" si="246"/>
        <v>0</v>
      </c>
      <c r="AN803" s="30">
        <f t="shared" si="247"/>
        <v>0</v>
      </c>
      <c r="AO803" s="30">
        <f t="shared" si="248"/>
        <v>0</v>
      </c>
      <c r="AP803" s="30">
        <f t="shared" si="249"/>
        <v>2250000</v>
      </c>
      <c r="AQ803" s="30">
        <f t="shared" si="250"/>
        <v>2122100</v>
      </c>
      <c r="AR803" s="26" t="s">
        <v>79</v>
      </c>
      <c r="AS803" s="26" t="s">
        <v>114</v>
      </c>
      <c r="AT803" s="24" t="s">
        <v>172</v>
      </c>
      <c r="AU803" s="26">
        <v>44433</v>
      </c>
      <c r="AV803" s="26" t="s">
        <v>483</v>
      </c>
      <c r="AW803" s="26" t="s">
        <v>80</v>
      </c>
      <c r="AX803" s="26" t="s">
        <v>105</v>
      </c>
      <c r="AY803" s="26" t="s">
        <v>105</v>
      </c>
      <c r="AZ803" s="26" t="s">
        <v>80</v>
      </c>
      <c r="BA803" s="26" t="s">
        <v>84</v>
      </c>
      <c r="BB803" s="26" t="s">
        <v>106</v>
      </c>
      <c r="BC803" s="26" t="str">
        <f t="shared" si="251"/>
        <v>F</v>
      </c>
      <c r="BD803" s="26" t="str">
        <f t="shared" ca="1" si="252"/>
        <v>33 Th,5 Bln,3 Hr</v>
      </c>
      <c r="BE803" s="29">
        <f t="shared" ca="1" si="253"/>
        <v>33</v>
      </c>
      <c r="BF803" s="29">
        <f t="shared" ca="1" si="254"/>
        <v>5</v>
      </c>
      <c r="BG803" s="29">
        <f t="shared" ca="1" si="255"/>
        <v>3</v>
      </c>
      <c r="BH803" s="26" t="str">
        <f t="shared" ca="1" si="256"/>
        <v>2 Th,9 Bln,8 Hr</v>
      </c>
      <c r="BI803" s="24">
        <f t="shared" ca="1" si="257"/>
        <v>2</v>
      </c>
      <c r="BJ803" s="24">
        <f t="shared" ca="1" si="258"/>
        <v>9</v>
      </c>
      <c r="BK803" s="26" t="str">
        <f t="shared" ca="1" si="259"/>
        <v>1 Th,9 Bln,8 Hr</v>
      </c>
      <c r="BL803" s="4" t="str">
        <f>VLOOKUP(C803,[1]dbase!$C$3:$AW$827,38,FALSE)</f>
        <v>H</v>
      </c>
    </row>
    <row r="804" spans="1:64" x14ac:dyDescent="0.25">
      <c r="A804" s="24">
        <f t="shared" si="240"/>
        <v>801</v>
      </c>
      <c r="B804" s="33" t="s">
        <v>3224</v>
      </c>
      <c r="C804" s="24">
        <v>955822</v>
      </c>
      <c r="D804" s="24" t="s">
        <v>811</v>
      </c>
      <c r="E804" s="26">
        <v>34861</v>
      </c>
      <c r="F804" s="24" t="s">
        <v>167</v>
      </c>
      <c r="G804" s="24" t="s">
        <v>66</v>
      </c>
      <c r="H804" s="24" t="s">
        <v>228</v>
      </c>
      <c r="I804" s="24" t="s">
        <v>3225</v>
      </c>
      <c r="J804" s="27"/>
      <c r="K804" s="24"/>
      <c r="L804" s="24"/>
      <c r="M804" s="24" t="s">
        <v>307</v>
      </c>
      <c r="N804" s="24" t="s">
        <v>152</v>
      </c>
      <c r="O804" s="24" t="s">
        <v>72</v>
      </c>
      <c r="P804" s="24">
        <v>2017</v>
      </c>
      <c r="Q804" s="26">
        <v>43313</v>
      </c>
      <c r="R804" s="26">
        <v>43525</v>
      </c>
      <c r="S804" s="26" t="s">
        <v>90</v>
      </c>
      <c r="T804" s="28" t="s">
        <v>153</v>
      </c>
      <c r="U804" s="28" t="s">
        <v>153</v>
      </c>
      <c r="V804" s="26">
        <v>44760</v>
      </c>
      <c r="W804" s="28" t="s">
        <v>154</v>
      </c>
      <c r="X804" s="28" t="s">
        <v>113</v>
      </c>
      <c r="Y804" s="26" t="s">
        <v>78</v>
      </c>
      <c r="Z804" s="29">
        <v>5</v>
      </c>
      <c r="AA804" s="29">
        <v>4</v>
      </c>
      <c r="AB804" s="26">
        <v>44424</v>
      </c>
      <c r="AC804" s="30">
        <v>6900000</v>
      </c>
      <c r="AD804" s="30">
        <v>766667</v>
      </c>
      <c r="AE804" s="30">
        <v>-197116.66666666698</v>
      </c>
      <c r="AF804" s="30">
        <v>653200</v>
      </c>
      <c r="AG804" s="30">
        <f t="shared" si="241"/>
        <v>456083.33333333302</v>
      </c>
      <c r="AH804" s="30">
        <v>0</v>
      </c>
      <c r="AI804" s="30">
        <f t="shared" si="242"/>
        <v>8122750.333333333</v>
      </c>
      <c r="AJ804" s="30">
        <f t="shared" si="243"/>
        <v>5175000</v>
      </c>
      <c r="AK804" s="30">
        <f t="shared" si="244"/>
        <v>575000.25</v>
      </c>
      <c r="AL804" s="30">
        <f t="shared" si="245"/>
        <v>-197116.66666666698</v>
      </c>
      <c r="AM804" s="30">
        <f t="shared" si="246"/>
        <v>653200</v>
      </c>
      <c r="AN804" s="30">
        <f t="shared" si="247"/>
        <v>456083.33333333302</v>
      </c>
      <c r="AO804" s="30">
        <f t="shared" si="248"/>
        <v>0</v>
      </c>
      <c r="AP804" s="30">
        <f t="shared" si="249"/>
        <v>6206083.583333333</v>
      </c>
      <c r="AQ804" s="30">
        <f t="shared" si="250"/>
        <v>0</v>
      </c>
      <c r="AR804" s="26" t="s">
        <v>79</v>
      </c>
      <c r="AS804" s="26" t="s">
        <v>80</v>
      </c>
      <c r="AT804" s="26"/>
      <c r="AU804" s="26" t="s">
        <v>80</v>
      </c>
      <c r="AV804" s="26" t="s">
        <v>116</v>
      </c>
      <c r="AW804" s="26" t="s">
        <v>158</v>
      </c>
      <c r="AX804" s="26" t="s">
        <v>83</v>
      </c>
      <c r="AY804" s="26" t="s">
        <v>83</v>
      </c>
      <c r="AZ804" s="26" t="s">
        <v>80</v>
      </c>
      <c r="BA804" s="26" t="s">
        <v>84</v>
      </c>
      <c r="BB804" s="26" t="s">
        <v>85</v>
      </c>
      <c r="BC804" s="26" t="str">
        <f t="shared" si="251"/>
        <v>E</v>
      </c>
      <c r="BD804" s="26" t="str">
        <f t="shared" ca="1" si="252"/>
        <v>27 Th,5 Bln,13 Hr</v>
      </c>
      <c r="BE804" s="29">
        <f t="shared" ca="1" si="253"/>
        <v>27</v>
      </c>
      <c r="BF804" s="29">
        <f t="shared" ca="1" si="254"/>
        <v>5</v>
      </c>
      <c r="BG804" s="29">
        <f t="shared" ca="1" si="255"/>
        <v>13</v>
      </c>
      <c r="BH804" s="26" t="str">
        <f t="shared" ca="1" si="256"/>
        <v>4 Th,3 Bln,23 Hr</v>
      </c>
      <c r="BI804" s="24">
        <f t="shared" ca="1" si="257"/>
        <v>4</v>
      </c>
      <c r="BJ804" s="24">
        <f t="shared" ca="1" si="258"/>
        <v>3</v>
      </c>
      <c r="BK804" s="26" t="str">
        <f t="shared" ca="1" si="259"/>
        <v>3 Th,8 Bln,23 Hr</v>
      </c>
      <c r="BL804" s="4" t="str">
        <f>VLOOKUP(C804,[1]dbase!$C$3:$AW$827,38,FALSE)</f>
        <v>-</v>
      </c>
    </row>
    <row r="805" spans="1:64" x14ac:dyDescent="0.25">
      <c r="A805" s="24">
        <f t="shared" si="240"/>
        <v>802</v>
      </c>
      <c r="B805" s="31" t="s">
        <v>3226</v>
      </c>
      <c r="C805" s="24">
        <v>885794</v>
      </c>
      <c r="D805" s="24" t="s">
        <v>166</v>
      </c>
      <c r="E805" s="26">
        <v>32434</v>
      </c>
      <c r="F805" s="24" t="s">
        <v>65</v>
      </c>
      <c r="G805" s="24" t="s">
        <v>66</v>
      </c>
      <c r="H805" s="24" t="s">
        <v>88</v>
      </c>
      <c r="I805" s="24" t="s">
        <v>3227</v>
      </c>
      <c r="J805" s="27" t="s">
        <v>3228</v>
      </c>
      <c r="K805" s="24" t="s">
        <v>3229</v>
      </c>
      <c r="L805" s="24" t="s">
        <v>3230</v>
      </c>
      <c r="M805" s="24" t="s">
        <v>70</v>
      </c>
      <c r="N805" s="24" t="s">
        <v>162</v>
      </c>
      <c r="O805" s="24" t="s">
        <v>2736</v>
      </c>
      <c r="P805" s="24">
        <v>2013</v>
      </c>
      <c r="Q805" s="26">
        <v>43088</v>
      </c>
      <c r="R805" s="26">
        <v>43313</v>
      </c>
      <c r="S805" s="26" t="s">
        <v>90</v>
      </c>
      <c r="T805" s="28" t="s">
        <v>828</v>
      </c>
      <c r="U805" s="28" t="s">
        <v>828</v>
      </c>
      <c r="V805" s="26">
        <v>44104</v>
      </c>
      <c r="W805" s="28" t="s">
        <v>829</v>
      </c>
      <c r="X805" s="28" t="s">
        <v>272</v>
      </c>
      <c r="Y805" s="26" t="s">
        <v>103</v>
      </c>
      <c r="Z805" s="29">
        <v>5</v>
      </c>
      <c r="AA805" s="29">
        <v>4</v>
      </c>
      <c r="AB805" s="26">
        <v>44424</v>
      </c>
      <c r="AC805" s="30">
        <v>6900000</v>
      </c>
      <c r="AD805" s="30">
        <v>766667</v>
      </c>
      <c r="AE805" s="30">
        <v>442183.33333333302</v>
      </c>
      <c r="AF805" s="30">
        <v>653200</v>
      </c>
      <c r="AG805" s="30">
        <f t="shared" si="241"/>
        <v>1095383.333333333</v>
      </c>
      <c r="AH805" s="30">
        <v>0</v>
      </c>
      <c r="AI805" s="30">
        <f t="shared" si="242"/>
        <v>8762050.3333333321</v>
      </c>
      <c r="AJ805" s="30">
        <f t="shared" si="243"/>
        <v>5175000</v>
      </c>
      <c r="AK805" s="30">
        <f t="shared" si="244"/>
        <v>575000.25</v>
      </c>
      <c r="AL805" s="30">
        <f t="shared" si="245"/>
        <v>442183.33333333302</v>
      </c>
      <c r="AM805" s="30">
        <f t="shared" si="246"/>
        <v>653200</v>
      </c>
      <c r="AN805" s="30">
        <f t="shared" si="247"/>
        <v>1095383.333333333</v>
      </c>
      <c r="AO805" s="30">
        <f t="shared" si="248"/>
        <v>0</v>
      </c>
      <c r="AP805" s="30">
        <f t="shared" si="249"/>
        <v>6845383.583333333</v>
      </c>
      <c r="AQ805" s="30">
        <f t="shared" si="250"/>
        <v>0</v>
      </c>
      <c r="AR805" s="26" t="s">
        <v>79</v>
      </c>
      <c r="AS805" s="26" t="s">
        <v>80</v>
      </c>
      <c r="AT805" s="26"/>
      <c r="AU805" s="26" t="s">
        <v>80</v>
      </c>
      <c r="AV805" s="26" t="s">
        <v>273</v>
      </c>
      <c r="AW805" s="26" t="s">
        <v>80</v>
      </c>
      <c r="AX805" s="26" t="s">
        <v>105</v>
      </c>
      <c r="AY805" s="26" t="s">
        <v>105</v>
      </c>
      <c r="AZ805" s="26" t="s">
        <v>80</v>
      </c>
      <c r="BA805" s="26" t="s">
        <v>84</v>
      </c>
      <c r="BB805" s="26" t="s">
        <v>106</v>
      </c>
      <c r="BC805" s="26" t="str">
        <f t="shared" si="251"/>
        <v>F</v>
      </c>
      <c r="BD805" s="26" t="str">
        <f t="shared" ca="1" si="252"/>
        <v>34 Th,1 Bln,6 Hr</v>
      </c>
      <c r="BE805" s="29">
        <f t="shared" ca="1" si="253"/>
        <v>34</v>
      </c>
      <c r="BF805" s="29">
        <f t="shared" ca="1" si="254"/>
        <v>1</v>
      </c>
      <c r="BG805" s="29">
        <f t="shared" ca="1" si="255"/>
        <v>6</v>
      </c>
      <c r="BH805" s="26" t="str">
        <f t="shared" ca="1" si="256"/>
        <v>4 Th,11 Bln,5 Hr</v>
      </c>
      <c r="BI805" s="24">
        <f t="shared" ca="1" si="257"/>
        <v>4</v>
      </c>
      <c r="BJ805" s="24">
        <f t="shared" ca="1" si="258"/>
        <v>11</v>
      </c>
      <c r="BK805" s="26" t="str">
        <f t="shared" ca="1" si="259"/>
        <v>4 Th,3 Bln,23 Hr</v>
      </c>
      <c r="BL805" s="4" t="str">
        <f>VLOOKUP(C805,[1]dbase!$C$3:$AW$827,38,FALSE)</f>
        <v>-</v>
      </c>
    </row>
    <row r="806" spans="1:64" x14ac:dyDescent="0.25">
      <c r="A806" s="24">
        <f t="shared" si="240"/>
        <v>803</v>
      </c>
      <c r="B806" s="31" t="s">
        <v>3231</v>
      </c>
      <c r="C806" s="24">
        <v>696285</v>
      </c>
      <c r="D806" s="24" t="s">
        <v>365</v>
      </c>
      <c r="E806" s="26">
        <v>25479</v>
      </c>
      <c r="F806" s="24" t="s">
        <v>65</v>
      </c>
      <c r="G806" s="24" t="s">
        <v>66</v>
      </c>
      <c r="H806" s="24" t="s">
        <v>133</v>
      </c>
      <c r="I806" s="24" t="s">
        <v>3232</v>
      </c>
      <c r="J806" s="27" t="s">
        <v>3233</v>
      </c>
      <c r="K806" s="24"/>
      <c r="L806" s="24"/>
      <c r="M806" s="24" t="s">
        <v>346</v>
      </c>
      <c r="N806" s="24" t="s">
        <v>3234</v>
      </c>
      <c r="O806" s="24"/>
      <c r="P806" s="24" t="s">
        <v>80</v>
      </c>
      <c r="Q806" s="26">
        <v>43374</v>
      </c>
      <c r="R806" s="26">
        <v>43374</v>
      </c>
      <c r="S806" s="26" t="s">
        <v>90</v>
      </c>
      <c r="T806" s="28" t="s">
        <v>255</v>
      </c>
      <c r="U806" s="28" t="s">
        <v>255</v>
      </c>
      <c r="V806" s="26">
        <v>44105</v>
      </c>
      <c r="W806" s="28" t="s">
        <v>256</v>
      </c>
      <c r="X806" s="28" t="s">
        <v>207</v>
      </c>
      <c r="Y806" s="26" t="s">
        <v>103</v>
      </c>
      <c r="Z806" s="29">
        <v>5</v>
      </c>
      <c r="AA806" s="29">
        <v>5</v>
      </c>
      <c r="AB806" s="26">
        <v>44424</v>
      </c>
      <c r="AC806" s="30">
        <v>7900000</v>
      </c>
      <c r="AD806" s="30">
        <v>877778</v>
      </c>
      <c r="AE806" s="30">
        <v>0</v>
      </c>
      <c r="AF806" s="30">
        <v>184446.38888888806</v>
      </c>
      <c r="AG806" s="30">
        <f t="shared" si="241"/>
        <v>184446.38888888806</v>
      </c>
      <c r="AH806" s="30">
        <v>0</v>
      </c>
      <c r="AI806" s="30">
        <f t="shared" si="242"/>
        <v>8962224.3888888881</v>
      </c>
      <c r="AJ806" s="30">
        <f t="shared" si="243"/>
        <v>5925000</v>
      </c>
      <c r="AK806" s="30">
        <f t="shared" si="244"/>
        <v>658333.5</v>
      </c>
      <c r="AL806" s="30">
        <f t="shared" si="245"/>
        <v>0</v>
      </c>
      <c r="AM806" s="30">
        <f t="shared" si="246"/>
        <v>184446.38888888806</v>
      </c>
      <c r="AN806" s="30">
        <f t="shared" si="247"/>
        <v>184446.38888888806</v>
      </c>
      <c r="AO806" s="30">
        <f t="shared" si="248"/>
        <v>0</v>
      </c>
      <c r="AP806" s="30">
        <f t="shared" si="249"/>
        <v>6767779.8888888881</v>
      </c>
      <c r="AQ806" s="30">
        <f t="shared" si="250"/>
        <v>0</v>
      </c>
      <c r="AR806" s="26" t="s">
        <v>79</v>
      </c>
      <c r="AS806" s="26" t="s">
        <v>80</v>
      </c>
      <c r="AT806" s="26"/>
      <c r="AU806" s="26">
        <v>44516</v>
      </c>
      <c r="AV806" s="26" t="s">
        <v>209</v>
      </c>
      <c r="AW806" s="26" t="s">
        <v>95</v>
      </c>
      <c r="AX806" s="26" t="s">
        <v>83</v>
      </c>
      <c r="AY806" s="26" t="s">
        <v>83</v>
      </c>
      <c r="AZ806" s="26" t="s">
        <v>80</v>
      </c>
      <c r="BA806" s="26" t="s">
        <v>84</v>
      </c>
      <c r="BB806" s="26" t="s">
        <v>106</v>
      </c>
      <c r="BC806" s="26" t="str">
        <f t="shared" si="251"/>
        <v>G</v>
      </c>
      <c r="BD806" s="26" t="str">
        <f t="shared" ca="1" si="252"/>
        <v>53 Th,1 Bln,21 Hr</v>
      </c>
      <c r="BE806" s="29">
        <f t="shared" ca="1" si="253"/>
        <v>53</v>
      </c>
      <c r="BF806" s="29">
        <f t="shared" ca="1" si="254"/>
        <v>1</v>
      </c>
      <c r="BG806" s="29">
        <f t="shared" ca="1" si="255"/>
        <v>21</v>
      </c>
      <c r="BH806" s="26" t="str">
        <f t="shared" ca="1" si="256"/>
        <v>4 Th,1 Bln,23 Hr</v>
      </c>
      <c r="BI806" s="24">
        <f t="shared" ca="1" si="257"/>
        <v>4</v>
      </c>
      <c r="BJ806" s="24">
        <f t="shared" ca="1" si="258"/>
        <v>1</v>
      </c>
      <c r="BK806" s="26" t="str">
        <f t="shared" ca="1" si="259"/>
        <v>4 Th,1 Bln,23 Hr</v>
      </c>
      <c r="BL806" s="4" t="str">
        <f>VLOOKUP(C806,[1]dbase!$C$3:$AW$827,38,FALSE)</f>
        <v>-</v>
      </c>
    </row>
    <row r="807" spans="1:64" x14ac:dyDescent="0.25">
      <c r="A807" s="24">
        <f t="shared" si="240"/>
        <v>804</v>
      </c>
      <c r="B807" s="31" t="s">
        <v>3235</v>
      </c>
      <c r="C807" s="24">
        <v>685249</v>
      </c>
      <c r="D807" s="24" t="s">
        <v>704</v>
      </c>
      <c r="E807" s="26">
        <v>25184</v>
      </c>
      <c r="F807" s="24" t="s">
        <v>65</v>
      </c>
      <c r="G807" s="24" t="s">
        <v>66</v>
      </c>
      <c r="H807" s="24" t="s">
        <v>88</v>
      </c>
      <c r="I807" s="24" t="s">
        <v>3236</v>
      </c>
      <c r="J807" s="27"/>
      <c r="K807" s="24"/>
      <c r="L807" s="24"/>
      <c r="M807" s="24" t="s">
        <v>70</v>
      </c>
      <c r="N807" s="24" t="s">
        <v>254</v>
      </c>
      <c r="O807" s="24"/>
      <c r="P807" s="24">
        <v>2019</v>
      </c>
      <c r="Q807" s="26">
        <v>34335</v>
      </c>
      <c r="R807" s="26">
        <v>34700</v>
      </c>
      <c r="S807" s="26" t="s">
        <v>90</v>
      </c>
      <c r="T807" s="28" t="s">
        <v>2606</v>
      </c>
      <c r="U807" s="28" t="s">
        <v>2606</v>
      </c>
      <c r="V807" s="26">
        <v>44061</v>
      </c>
      <c r="W807" s="28" t="s">
        <v>194</v>
      </c>
      <c r="X807" s="28" t="s">
        <v>195</v>
      </c>
      <c r="Y807" s="26" t="s">
        <v>78</v>
      </c>
      <c r="Z807" s="29">
        <v>5</v>
      </c>
      <c r="AA807" s="29">
        <v>3</v>
      </c>
      <c r="AB807" s="26">
        <v>44424</v>
      </c>
      <c r="AC807" s="30">
        <v>5900000</v>
      </c>
      <c r="AD807" s="30">
        <v>655556</v>
      </c>
      <c r="AE807" s="30">
        <v>911969.44444444403</v>
      </c>
      <c r="AF807" s="30">
        <v>596850</v>
      </c>
      <c r="AG807" s="30">
        <f t="shared" si="241"/>
        <v>1508819.444444444</v>
      </c>
      <c r="AH807" s="30">
        <v>0</v>
      </c>
      <c r="AI807" s="30">
        <f t="shared" si="242"/>
        <v>8064375.444444444</v>
      </c>
      <c r="AJ807" s="30">
        <f t="shared" si="243"/>
        <v>2950000</v>
      </c>
      <c r="AK807" s="30">
        <f t="shared" si="244"/>
        <v>0</v>
      </c>
      <c r="AL807" s="30">
        <f t="shared" si="245"/>
        <v>0</v>
      </c>
      <c r="AM807" s="30">
        <f t="shared" si="246"/>
        <v>0</v>
      </c>
      <c r="AN807" s="30">
        <f t="shared" si="247"/>
        <v>0</v>
      </c>
      <c r="AO807" s="30">
        <f t="shared" si="248"/>
        <v>0</v>
      </c>
      <c r="AP807" s="30">
        <f t="shared" si="249"/>
        <v>2950000</v>
      </c>
      <c r="AQ807" s="30">
        <f t="shared" si="250"/>
        <v>1422100</v>
      </c>
      <c r="AR807" s="26" t="s">
        <v>79</v>
      </c>
      <c r="AS807" s="26" t="s">
        <v>114</v>
      </c>
      <c r="AT807" s="24" t="s">
        <v>172</v>
      </c>
      <c r="AU807" s="26">
        <v>44433</v>
      </c>
      <c r="AV807" s="26" t="s">
        <v>196</v>
      </c>
      <c r="AW807" s="26" t="s">
        <v>80</v>
      </c>
      <c r="AX807" s="26" t="s">
        <v>83</v>
      </c>
      <c r="AY807" s="26" t="s">
        <v>82</v>
      </c>
      <c r="AZ807" s="26" t="s">
        <v>197</v>
      </c>
      <c r="BA807" s="26" t="s">
        <v>84</v>
      </c>
      <c r="BB807" s="26" t="s">
        <v>85</v>
      </c>
      <c r="BC807" s="26" t="str">
        <f t="shared" si="251"/>
        <v>F</v>
      </c>
      <c r="BD807" s="26" t="str">
        <f t="shared" ca="1" si="252"/>
        <v>53 Th,11 Bln,12 Hr</v>
      </c>
      <c r="BE807" s="29">
        <f t="shared" ca="1" si="253"/>
        <v>53</v>
      </c>
      <c r="BF807" s="29">
        <f t="shared" ca="1" si="254"/>
        <v>11</v>
      </c>
      <c r="BG807" s="29">
        <f t="shared" ca="1" si="255"/>
        <v>12</v>
      </c>
      <c r="BH807" s="26" t="str">
        <f t="shared" ca="1" si="256"/>
        <v>28 Th,10 Bln,23 Hr</v>
      </c>
      <c r="BI807" s="24">
        <f t="shared" ca="1" si="257"/>
        <v>28</v>
      </c>
      <c r="BJ807" s="24">
        <f t="shared" ca="1" si="258"/>
        <v>10</v>
      </c>
      <c r="BK807" s="26" t="str">
        <f t="shared" ca="1" si="259"/>
        <v>27 Th,10 Bln,23 Hr</v>
      </c>
      <c r="BL807" s="4" t="str">
        <f>VLOOKUP(C807,[1]dbase!$C$3:$AW$827,38,FALSE)</f>
        <v>H</v>
      </c>
    </row>
    <row r="808" spans="1:64" x14ac:dyDescent="0.25">
      <c r="A808" s="24">
        <f t="shared" si="240"/>
        <v>805</v>
      </c>
      <c r="B808" s="31" t="s">
        <v>3237</v>
      </c>
      <c r="C808" s="24">
        <v>725938</v>
      </c>
      <c r="D808" s="24" t="s">
        <v>741</v>
      </c>
      <c r="E808" s="26">
        <v>26458</v>
      </c>
      <c r="F808" s="24" t="s">
        <v>65</v>
      </c>
      <c r="G808" s="24" t="s">
        <v>66</v>
      </c>
      <c r="H808" s="24" t="s">
        <v>133</v>
      </c>
      <c r="I808" s="24" t="s">
        <v>3238</v>
      </c>
      <c r="J808" s="27" t="s">
        <v>3239</v>
      </c>
      <c r="K808" s="24"/>
      <c r="L808" s="24"/>
      <c r="M808" s="24" t="s">
        <v>109</v>
      </c>
      <c r="N808" s="24" t="s">
        <v>80</v>
      </c>
      <c r="O808" s="24"/>
      <c r="P808" s="24" t="s">
        <v>80</v>
      </c>
      <c r="Q808" s="26">
        <v>43374</v>
      </c>
      <c r="R808" s="26">
        <v>43374</v>
      </c>
      <c r="S808" s="26" t="s">
        <v>90</v>
      </c>
      <c r="T808" s="28" t="s">
        <v>3240</v>
      </c>
      <c r="U808" s="28" t="s">
        <v>3240</v>
      </c>
      <c r="V808" s="26">
        <v>44105</v>
      </c>
      <c r="W808" s="28" t="s">
        <v>303</v>
      </c>
      <c r="X808" s="28" t="s">
        <v>140</v>
      </c>
      <c r="Y808" s="26" t="s">
        <v>78</v>
      </c>
      <c r="Z808" s="29">
        <v>5</v>
      </c>
      <c r="AA808" s="29">
        <v>4</v>
      </c>
      <c r="AB808" s="26">
        <v>44424</v>
      </c>
      <c r="AC808" s="30">
        <v>6900000</v>
      </c>
      <c r="AD808" s="30">
        <v>766667</v>
      </c>
      <c r="AE808" s="30">
        <v>0</v>
      </c>
      <c r="AF808" s="30">
        <v>1295557.4999999991</v>
      </c>
      <c r="AG808" s="30">
        <f t="shared" si="241"/>
        <v>1295557.4999999991</v>
      </c>
      <c r="AH808" s="30">
        <v>0</v>
      </c>
      <c r="AI808" s="30">
        <f t="shared" si="242"/>
        <v>8962224.5</v>
      </c>
      <c r="AJ808" s="30">
        <f t="shared" si="243"/>
        <v>5175000</v>
      </c>
      <c r="AK808" s="30">
        <f t="shared" si="244"/>
        <v>575000.25</v>
      </c>
      <c r="AL808" s="30">
        <f t="shared" si="245"/>
        <v>0</v>
      </c>
      <c r="AM808" s="30">
        <f t="shared" si="246"/>
        <v>1295557.4999999991</v>
      </c>
      <c r="AN808" s="30">
        <f t="shared" si="247"/>
        <v>1295557.4999999991</v>
      </c>
      <c r="AO808" s="30">
        <f t="shared" si="248"/>
        <v>0</v>
      </c>
      <c r="AP808" s="30">
        <f t="shared" si="249"/>
        <v>7045557.7499999991</v>
      </c>
      <c r="AQ808" s="30">
        <f t="shared" si="250"/>
        <v>0</v>
      </c>
      <c r="AR808" s="26" t="s">
        <v>79</v>
      </c>
      <c r="AS808" s="26" t="s">
        <v>80</v>
      </c>
      <c r="AT808" s="26"/>
      <c r="AU808" s="26" t="s">
        <v>80</v>
      </c>
      <c r="AV808" s="26" t="s">
        <v>141</v>
      </c>
      <c r="AW808" s="26" t="s">
        <v>80</v>
      </c>
      <c r="AX808" s="26" t="s">
        <v>83</v>
      </c>
      <c r="AY808" s="26" t="s">
        <v>82</v>
      </c>
      <c r="AZ808" s="26" t="s">
        <v>80</v>
      </c>
      <c r="BA808" s="26" t="s">
        <v>84</v>
      </c>
      <c r="BB808" s="26" t="s">
        <v>85</v>
      </c>
      <c r="BC808" s="26" t="str">
        <f t="shared" si="251"/>
        <v>C</v>
      </c>
      <c r="BD808" s="26" t="str">
        <f t="shared" ca="1" si="252"/>
        <v>50 Th,5 Bln,16 Hr</v>
      </c>
      <c r="BE808" s="29">
        <f t="shared" ca="1" si="253"/>
        <v>50</v>
      </c>
      <c r="BF808" s="29">
        <f t="shared" ca="1" si="254"/>
        <v>5</v>
      </c>
      <c r="BG808" s="29">
        <f t="shared" ca="1" si="255"/>
        <v>16</v>
      </c>
      <c r="BH808" s="26" t="str">
        <f t="shared" ca="1" si="256"/>
        <v>4 Th,1 Bln,23 Hr</v>
      </c>
      <c r="BI808" s="24">
        <f t="shared" ca="1" si="257"/>
        <v>4</v>
      </c>
      <c r="BJ808" s="24">
        <f t="shared" ca="1" si="258"/>
        <v>1</v>
      </c>
      <c r="BK808" s="26" t="str">
        <f t="shared" ca="1" si="259"/>
        <v>4 Th,1 Bln,23 Hr</v>
      </c>
      <c r="BL808" s="4" t="str">
        <f>VLOOKUP(C808,[1]dbase!$C$3:$AW$827,38,FALSE)</f>
        <v>-</v>
      </c>
    </row>
    <row r="809" spans="1:64" x14ac:dyDescent="0.25">
      <c r="A809" s="24">
        <f t="shared" si="240"/>
        <v>806</v>
      </c>
      <c r="B809" s="33" t="s">
        <v>3241</v>
      </c>
      <c r="C809" s="24">
        <v>855476</v>
      </c>
      <c r="D809" s="24" t="s">
        <v>166</v>
      </c>
      <c r="E809" s="26">
        <v>31074</v>
      </c>
      <c r="F809" s="24" t="s">
        <v>65</v>
      </c>
      <c r="G809" s="24" t="s">
        <v>66</v>
      </c>
      <c r="H809" s="24" t="s">
        <v>88</v>
      </c>
      <c r="I809" s="24" t="s">
        <v>3242</v>
      </c>
      <c r="J809" s="27"/>
      <c r="K809" s="24"/>
      <c r="L809" s="24"/>
      <c r="M809" s="24" t="s">
        <v>70</v>
      </c>
      <c r="N809" s="24" t="s">
        <v>71</v>
      </c>
      <c r="O809" s="24"/>
      <c r="P809" s="24">
        <v>2020</v>
      </c>
      <c r="Q809" s="26">
        <v>39860</v>
      </c>
      <c r="R809" s="26">
        <v>39949</v>
      </c>
      <c r="S809" s="26" t="s">
        <v>90</v>
      </c>
      <c r="T809" s="28" t="s">
        <v>785</v>
      </c>
      <c r="U809" s="28" t="s">
        <v>785</v>
      </c>
      <c r="V809" s="26">
        <v>44760</v>
      </c>
      <c r="W809" s="28" t="s">
        <v>434</v>
      </c>
      <c r="X809" s="28" t="s">
        <v>113</v>
      </c>
      <c r="Y809" s="26" t="s">
        <v>78</v>
      </c>
      <c r="Z809" s="29">
        <v>5</v>
      </c>
      <c r="AA809" s="29">
        <v>4</v>
      </c>
      <c r="AB809" s="26">
        <v>44424</v>
      </c>
      <c r="AC809" s="30">
        <v>6900000</v>
      </c>
      <c r="AD809" s="30">
        <v>766667</v>
      </c>
      <c r="AE809" s="30">
        <v>-958766.66666666698</v>
      </c>
      <c r="AF809" s="30">
        <v>596850</v>
      </c>
      <c r="AG809" s="30">
        <f t="shared" si="241"/>
        <v>-361916.66666666698</v>
      </c>
      <c r="AH809" s="30">
        <v>0</v>
      </c>
      <c r="AI809" s="30">
        <f t="shared" si="242"/>
        <v>7304750.333333333</v>
      </c>
      <c r="AJ809" s="30">
        <f t="shared" si="243"/>
        <v>5175000</v>
      </c>
      <c r="AK809" s="30">
        <f t="shared" si="244"/>
        <v>575000.25</v>
      </c>
      <c r="AL809" s="30">
        <f t="shared" si="245"/>
        <v>-958766.66666666698</v>
      </c>
      <c r="AM809" s="30">
        <f t="shared" si="246"/>
        <v>596850</v>
      </c>
      <c r="AN809" s="30">
        <f t="shared" si="247"/>
        <v>-361916.66666666698</v>
      </c>
      <c r="AO809" s="30">
        <f t="shared" si="248"/>
        <v>0</v>
      </c>
      <c r="AP809" s="30">
        <f t="shared" si="249"/>
        <v>5388083.583333333</v>
      </c>
      <c r="AQ809" s="30">
        <f t="shared" si="250"/>
        <v>0</v>
      </c>
      <c r="AR809" s="26" t="s">
        <v>79</v>
      </c>
      <c r="AS809" s="26" t="s">
        <v>80</v>
      </c>
      <c r="AT809" s="26"/>
      <c r="AU809" s="26" t="s">
        <v>80</v>
      </c>
      <c r="AV809" s="26" t="s">
        <v>116</v>
      </c>
      <c r="AW809" s="26" t="s">
        <v>95</v>
      </c>
      <c r="AX809" s="26" t="s">
        <v>83</v>
      </c>
      <c r="AY809" s="26" t="s">
        <v>83</v>
      </c>
      <c r="AZ809" s="26" t="s">
        <v>80</v>
      </c>
      <c r="BA809" s="26" t="s">
        <v>84</v>
      </c>
      <c r="BB809" s="26" t="s">
        <v>85</v>
      </c>
      <c r="BC809" s="26" t="str">
        <f t="shared" si="251"/>
        <v>F</v>
      </c>
      <c r="BD809" s="26" t="str">
        <f t="shared" ca="1" si="252"/>
        <v>37 Th,9 Bln,28 Hr</v>
      </c>
      <c r="BE809" s="29">
        <f t="shared" ca="1" si="253"/>
        <v>37</v>
      </c>
      <c r="BF809" s="29">
        <f t="shared" ca="1" si="254"/>
        <v>9</v>
      </c>
      <c r="BG809" s="29">
        <f t="shared" ca="1" si="255"/>
        <v>28</v>
      </c>
      <c r="BH809" s="26" t="str">
        <f t="shared" ca="1" si="256"/>
        <v>13 Th,9 Bln,8 Hr</v>
      </c>
      <c r="BI809" s="24">
        <f t="shared" ca="1" si="257"/>
        <v>13</v>
      </c>
      <c r="BJ809" s="24">
        <f t="shared" ca="1" si="258"/>
        <v>9</v>
      </c>
      <c r="BK809" s="26" t="str">
        <f t="shared" ca="1" si="259"/>
        <v>13 Th,6 Bln,8 Hr</v>
      </c>
      <c r="BL809" s="4" t="str">
        <f>VLOOKUP(C809,[1]dbase!$C$3:$AW$827,38,FALSE)</f>
        <v>-</v>
      </c>
    </row>
    <row r="810" spans="1:64" x14ac:dyDescent="0.25">
      <c r="A810" s="24">
        <f t="shared" si="240"/>
        <v>807</v>
      </c>
      <c r="B810" s="31" t="s">
        <v>3243</v>
      </c>
      <c r="C810" s="24">
        <v>685977</v>
      </c>
      <c r="D810" s="24" t="s">
        <v>3244</v>
      </c>
      <c r="E810" s="26">
        <v>25100</v>
      </c>
      <c r="F810" s="24" t="s">
        <v>65</v>
      </c>
      <c r="G810" s="24" t="s">
        <v>66</v>
      </c>
      <c r="H810" s="24" t="s">
        <v>133</v>
      </c>
      <c r="I810" s="24" t="s">
        <v>3245</v>
      </c>
      <c r="J810" s="27" t="s">
        <v>3246</v>
      </c>
      <c r="K810" s="24"/>
      <c r="L810" s="24"/>
      <c r="M810" s="24" t="s">
        <v>109</v>
      </c>
      <c r="N810" s="24" t="s">
        <v>80</v>
      </c>
      <c r="O810" s="24"/>
      <c r="P810" s="24" t="s">
        <v>80</v>
      </c>
      <c r="Q810" s="26">
        <v>43374</v>
      </c>
      <c r="R810" s="26">
        <v>43374</v>
      </c>
      <c r="S810" s="26" t="s">
        <v>90</v>
      </c>
      <c r="T810" s="28" t="s">
        <v>289</v>
      </c>
      <c r="U810" s="28" t="s">
        <v>289</v>
      </c>
      <c r="V810" s="26">
        <v>44105</v>
      </c>
      <c r="W810" s="28" t="s">
        <v>139</v>
      </c>
      <c r="X810" s="28" t="s">
        <v>140</v>
      </c>
      <c r="Y810" s="26" t="s">
        <v>78</v>
      </c>
      <c r="Z810" s="29">
        <v>6</v>
      </c>
      <c r="AA810" s="29">
        <v>1</v>
      </c>
      <c r="AB810" s="26">
        <v>44424</v>
      </c>
      <c r="AC810" s="30">
        <v>4500000</v>
      </c>
      <c r="AD810" s="30">
        <v>500000</v>
      </c>
      <c r="AE810" s="30">
        <v>0</v>
      </c>
      <c r="AF810" s="30">
        <v>261200</v>
      </c>
      <c r="AG810" s="30">
        <f t="shared" si="241"/>
        <v>261200</v>
      </c>
      <c r="AH810" s="30">
        <v>0</v>
      </c>
      <c r="AI810" s="30">
        <f t="shared" si="242"/>
        <v>5261200</v>
      </c>
      <c r="AJ810" s="30">
        <f t="shared" si="243"/>
        <v>3375000</v>
      </c>
      <c r="AK810" s="30">
        <f t="shared" si="244"/>
        <v>375000</v>
      </c>
      <c r="AL810" s="30">
        <f t="shared" si="245"/>
        <v>0</v>
      </c>
      <c r="AM810" s="30">
        <f t="shared" si="246"/>
        <v>261200</v>
      </c>
      <c r="AN810" s="30">
        <f t="shared" si="247"/>
        <v>261200</v>
      </c>
      <c r="AO810" s="30">
        <f t="shared" si="248"/>
        <v>0</v>
      </c>
      <c r="AP810" s="30">
        <f t="shared" si="249"/>
        <v>4011200</v>
      </c>
      <c r="AQ810" s="30">
        <f t="shared" si="250"/>
        <v>360900</v>
      </c>
      <c r="AR810" s="26" t="s">
        <v>79</v>
      </c>
      <c r="AS810" s="26" t="s">
        <v>80</v>
      </c>
      <c r="AT810" s="26"/>
      <c r="AU810" s="26" t="s">
        <v>80</v>
      </c>
      <c r="AV810" s="26" t="s">
        <v>141</v>
      </c>
      <c r="AW810" s="26" t="s">
        <v>80</v>
      </c>
      <c r="AX810" s="26" t="s">
        <v>82</v>
      </c>
      <c r="AY810" s="26" t="s">
        <v>82</v>
      </c>
      <c r="AZ810" s="26" t="s">
        <v>80</v>
      </c>
      <c r="BA810" s="26" t="s">
        <v>84</v>
      </c>
      <c r="BB810" s="26" t="s">
        <v>85</v>
      </c>
      <c r="BC810" s="26" t="str">
        <f t="shared" si="251"/>
        <v>C</v>
      </c>
      <c r="BD810" s="26" t="str">
        <f t="shared" ca="1" si="252"/>
        <v>54 Th,2 Bln,5 Hr</v>
      </c>
      <c r="BE810" s="29">
        <f t="shared" ca="1" si="253"/>
        <v>54</v>
      </c>
      <c r="BF810" s="29">
        <f t="shared" ca="1" si="254"/>
        <v>2</v>
      </c>
      <c r="BG810" s="29">
        <f t="shared" ca="1" si="255"/>
        <v>5</v>
      </c>
      <c r="BH810" s="26" t="str">
        <f t="shared" ca="1" si="256"/>
        <v>4 Th,1 Bln,23 Hr</v>
      </c>
      <c r="BI810" s="24">
        <f t="shared" ca="1" si="257"/>
        <v>4</v>
      </c>
      <c r="BJ810" s="24">
        <f t="shared" ca="1" si="258"/>
        <v>1</v>
      </c>
      <c r="BK810" s="26" t="str">
        <f t="shared" ca="1" si="259"/>
        <v>4 Th,1 Bln,23 Hr</v>
      </c>
      <c r="BL810" s="4" t="str">
        <f>VLOOKUP(C810,[1]dbase!$C$3:$AW$827,38,FALSE)</f>
        <v>-</v>
      </c>
    </row>
  </sheetData>
  <autoFilter ref="A3:BL810" xr:uid="{EB7F4E65-F05E-4E6D-BCF6-D8228C040EAE}"/>
  <mergeCells count="9">
    <mergeCell ref="AJ2:AP2"/>
    <mergeCell ref="BD2:BG2"/>
    <mergeCell ref="BH2:BK2"/>
    <mergeCell ref="D2:I2"/>
    <mergeCell ref="J2:L2"/>
    <mergeCell ref="M2:P2"/>
    <mergeCell ref="Q2:Z2"/>
    <mergeCell ref="AA2:AB2"/>
    <mergeCell ref="AC2:A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097FA-F3AD-42BA-90FD-7F86D453B2D6}">
  <sheetPr>
    <tabColor rgb="FF00B050"/>
  </sheetPr>
  <dimension ref="A1:BL810"/>
  <sheetViews>
    <sheetView zoomScale="90" zoomScaleNormal="9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T1" sqref="T1:T1048576"/>
    </sheetView>
  </sheetViews>
  <sheetFormatPr defaultRowHeight="15" outlineLevelCol="1" x14ac:dyDescent="0.25"/>
  <cols>
    <col min="1" max="1" width="5.5703125" customWidth="1"/>
    <col min="2" max="2" width="35.5703125" customWidth="1"/>
    <col min="3" max="3" width="8.7109375" style="4" customWidth="1"/>
    <col min="4" max="4" width="14" hidden="1" customWidth="1" outlineLevel="1"/>
    <col min="5" max="5" width="14.85546875" hidden="1" customWidth="1" outlineLevel="1"/>
    <col min="6" max="8" width="9.140625" hidden="1" customWidth="1" outlineLevel="1"/>
    <col min="9" max="9" width="20.85546875" hidden="1" customWidth="1" collapsed="1"/>
    <col min="10" max="10" width="22.140625" hidden="1" customWidth="1" outlineLevel="1"/>
    <col min="11" max="11" width="17.42578125" hidden="1" customWidth="1" outlineLevel="1"/>
    <col min="12" max="12" width="18.85546875" hidden="1" customWidth="1" outlineLevel="1"/>
    <col min="13" max="13" width="8.85546875" hidden="1" customWidth="1" collapsed="1"/>
    <col min="14" max="14" width="27.7109375" hidden="1" customWidth="1"/>
    <col min="15" max="15" width="33" hidden="1" customWidth="1" outlineLevel="1"/>
    <col min="16" max="16" width="10.140625" hidden="1" customWidth="1" outlineLevel="1"/>
    <col min="17" max="17" width="15.28515625" customWidth="1" collapsed="1"/>
    <col min="18" max="18" width="15.28515625" customWidth="1"/>
    <col min="19" max="19" width="12" customWidth="1" outlineLevel="1"/>
    <col min="20" max="20" width="38.5703125" customWidth="1" outlineLevel="1"/>
    <col min="21" max="21" width="38.5703125" customWidth="1"/>
    <col min="22" max="22" width="15.5703125" customWidth="1"/>
    <col min="23" max="23" width="39" customWidth="1"/>
    <col min="24" max="24" width="37.42578125" customWidth="1"/>
    <col min="25" max="25" width="9.140625" customWidth="1" outlineLevel="1"/>
    <col min="26" max="27" width="6.28515625" customWidth="1"/>
    <col min="28" max="28" width="14.140625" customWidth="1"/>
    <col min="29" max="29" width="16.7109375" customWidth="1" outlineLevel="1"/>
    <col min="30" max="30" width="18.5703125" customWidth="1" outlineLevel="1"/>
    <col min="31" max="33" width="17.28515625" customWidth="1" outlineLevel="1"/>
    <col min="34" max="34" width="18.5703125" customWidth="1" outlineLevel="1"/>
    <col min="35" max="35" width="18.5703125" customWidth="1"/>
    <col min="36" max="36" width="16.7109375" customWidth="1" outlineLevel="1"/>
    <col min="37" max="41" width="18.5703125" customWidth="1" outlineLevel="1"/>
    <col min="42" max="43" width="18.5703125" customWidth="1"/>
    <col min="44" max="44" width="10.85546875" customWidth="1"/>
    <col min="45" max="45" width="7.28515625" customWidth="1"/>
    <col min="46" max="46" width="4.7109375" customWidth="1"/>
    <col min="47" max="47" width="12.28515625" customWidth="1"/>
    <col min="48" max="52" width="7.140625" customWidth="1"/>
    <col min="53" max="53" width="7.28515625" customWidth="1"/>
    <col min="54" max="55" width="7.42578125" customWidth="1"/>
    <col min="56" max="56" width="21.28515625" customWidth="1"/>
    <col min="57" max="59" width="4" customWidth="1"/>
    <col min="60" max="60" width="17.28515625" customWidth="1"/>
    <col min="61" max="62" width="4" customWidth="1"/>
    <col min="63" max="63" width="17.28515625" customWidth="1"/>
    <col min="64" max="64" width="9.140625" style="4"/>
  </cols>
  <sheetData>
    <row r="1" spans="1:64" s="1" customFormat="1" ht="12.75" thickBot="1" x14ac:dyDescent="0.25">
      <c r="C1" s="2">
        <v>1</v>
      </c>
      <c r="D1" s="3">
        <v>2</v>
      </c>
      <c r="E1" s="3">
        <v>3</v>
      </c>
      <c r="F1" s="2">
        <v>4</v>
      </c>
      <c r="G1" s="3">
        <v>5</v>
      </c>
      <c r="H1" s="3">
        <v>6</v>
      </c>
      <c r="I1" s="2">
        <v>7</v>
      </c>
      <c r="J1" s="3">
        <v>8</v>
      </c>
      <c r="K1" s="3">
        <v>9</v>
      </c>
      <c r="L1" s="2">
        <v>10</v>
      </c>
      <c r="M1" s="3">
        <v>11</v>
      </c>
      <c r="N1" s="3">
        <v>12</v>
      </c>
      <c r="O1" s="2">
        <v>13</v>
      </c>
      <c r="P1" s="3">
        <v>14</v>
      </c>
      <c r="Q1" s="3">
        <v>15</v>
      </c>
      <c r="R1" s="2">
        <v>16</v>
      </c>
      <c r="S1" s="3">
        <v>17</v>
      </c>
      <c r="T1" s="3">
        <v>18</v>
      </c>
      <c r="U1" s="2">
        <v>19</v>
      </c>
      <c r="V1" s="3">
        <v>20</v>
      </c>
      <c r="W1" s="3">
        <v>21</v>
      </c>
      <c r="X1" s="2">
        <v>22</v>
      </c>
      <c r="Y1" s="3">
        <v>23</v>
      </c>
      <c r="Z1" s="3">
        <v>24</v>
      </c>
      <c r="AA1" s="2">
        <v>25</v>
      </c>
      <c r="AB1" s="3">
        <v>26</v>
      </c>
      <c r="AC1" s="3">
        <v>27</v>
      </c>
      <c r="AD1" s="2">
        <v>28</v>
      </c>
      <c r="AE1" s="3">
        <v>29</v>
      </c>
      <c r="AF1" s="3">
        <v>30</v>
      </c>
      <c r="AG1" s="2">
        <v>31</v>
      </c>
      <c r="AH1" s="3">
        <v>32</v>
      </c>
      <c r="AI1" s="3">
        <v>33</v>
      </c>
      <c r="AJ1" s="2">
        <v>34</v>
      </c>
      <c r="AK1" s="3">
        <v>35</v>
      </c>
      <c r="AL1" s="3">
        <v>36</v>
      </c>
      <c r="AM1" s="2">
        <v>37</v>
      </c>
      <c r="AN1" s="3">
        <v>38</v>
      </c>
      <c r="AO1" s="3">
        <v>39</v>
      </c>
      <c r="AP1" s="2">
        <v>40</v>
      </c>
      <c r="AQ1" s="3">
        <v>41</v>
      </c>
      <c r="AR1" s="3">
        <v>42</v>
      </c>
      <c r="AS1" s="2">
        <v>43</v>
      </c>
      <c r="AT1" s="3">
        <v>44</v>
      </c>
      <c r="AU1" s="3">
        <v>45</v>
      </c>
      <c r="AV1" s="2">
        <v>46</v>
      </c>
      <c r="AW1" s="3">
        <v>47</v>
      </c>
      <c r="AX1" s="3">
        <v>48</v>
      </c>
      <c r="AY1" s="2">
        <v>49</v>
      </c>
      <c r="AZ1" s="3">
        <v>50</v>
      </c>
      <c r="BA1" s="3">
        <v>51</v>
      </c>
      <c r="BB1" s="2">
        <v>52</v>
      </c>
      <c r="BC1" s="3">
        <v>53</v>
      </c>
      <c r="BD1" s="3">
        <v>54</v>
      </c>
      <c r="BE1" s="2">
        <v>55</v>
      </c>
      <c r="BF1" s="3">
        <v>56</v>
      </c>
      <c r="BG1" s="3">
        <v>57</v>
      </c>
      <c r="BH1" s="2">
        <v>58</v>
      </c>
      <c r="BI1" s="3">
        <v>59</v>
      </c>
      <c r="BJ1" s="3">
        <v>60</v>
      </c>
      <c r="BK1" s="2">
        <v>61</v>
      </c>
    </row>
    <row r="2" spans="1:64" ht="16.5" thickTop="1" thickBot="1" x14ac:dyDescent="0.3">
      <c r="A2" s="4"/>
      <c r="C2" s="5"/>
      <c r="D2" s="37" t="s">
        <v>0</v>
      </c>
      <c r="E2" s="38"/>
      <c r="F2" s="38"/>
      <c r="G2" s="38"/>
      <c r="H2" s="38"/>
      <c r="I2" s="39"/>
      <c r="J2" s="43" t="s">
        <v>1</v>
      </c>
      <c r="K2" s="44"/>
      <c r="L2" s="45"/>
      <c r="M2" s="37" t="s">
        <v>2</v>
      </c>
      <c r="N2" s="38"/>
      <c r="O2" s="38"/>
      <c r="P2" s="39"/>
      <c r="Q2" s="37" t="s">
        <v>3</v>
      </c>
      <c r="R2" s="38"/>
      <c r="S2" s="38"/>
      <c r="T2" s="38"/>
      <c r="U2" s="38"/>
      <c r="V2" s="38"/>
      <c r="W2" s="38"/>
      <c r="X2" s="38"/>
      <c r="Y2" s="38"/>
      <c r="Z2" s="39"/>
      <c r="AA2" s="37" t="s">
        <v>4</v>
      </c>
      <c r="AB2" s="39"/>
      <c r="AC2" s="37" t="s">
        <v>5</v>
      </c>
      <c r="AD2" s="38"/>
      <c r="AE2" s="38"/>
      <c r="AF2" s="38"/>
      <c r="AG2" s="38"/>
      <c r="AH2" s="38"/>
      <c r="AI2" s="39"/>
      <c r="AJ2" s="37" t="s">
        <v>6</v>
      </c>
      <c r="AK2" s="38"/>
      <c r="AL2" s="38"/>
      <c r="AM2" s="38"/>
      <c r="AN2" s="38"/>
      <c r="AO2" s="38"/>
      <c r="AP2" s="39"/>
      <c r="AQ2" s="6"/>
      <c r="AR2" s="4"/>
      <c r="AS2" s="4"/>
      <c r="AT2" s="4"/>
      <c r="AU2" s="4"/>
      <c r="AV2" s="4"/>
      <c r="AW2" s="4"/>
      <c r="AX2" s="4"/>
      <c r="AY2" s="7"/>
      <c r="AZ2" s="4"/>
      <c r="BA2" s="4"/>
      <c r="BB2" s="4"/>
      <c r="BC2" s="4"/>
      <c r="BD2" s="40" t="s">
        <v>7</v>
      </c>
      <c r="BE2" s="40"/>
      <c r="BF2" s="40"/>
      <c r="BG2" s="41"/>
      <c r="BH2" s="42" t="s">
        <v>8</v>
      </c>
      <c r="BI2" s="42"/>
      <c r="BJ2" s="42"/>
      <c r="BK2" s="42"/>
    </row>
    <row r="3" spans="1:64" ht="52.5" thickTop="1" thickBot="1" x14ac:dyDescent="0.3">
      <c r="A3" s="8" t="s">
        <v>9</v>
      </c>
      <c r="B3" s="9" t="s">
        <v>10</v>
      </c>
      <c r="C3" s="10" t="s">
        <v>11</v>
      </c>
      <c r="D3" s="11" t="s">
        <v>12</v>
      </c>
      <c r="E3" s="11" t="s">
        <v>13</v>
      </c>
      <c r="F3" s="11" t="s">
        <v>14</v>
      </c>
      <c r="G3" s="11" t="s">
        <v>15</v>
      </c>
      <c r="H3" s="11" t="s">
        <v>16</v>
      </c>
      <c r="I3" s="11" t="s">
        <v>17</v>
      </c>
      <c r="J3" s="12" t="s">
        <v>18</v>
      </c>
      <c r="K3" s="12" t="s">
        <v>19</v>
      </c>
      <c r="L3" s="12" t="s">
        <v>20</v>
      </c>
      <c r="M3" s="11" t="s">
        <v>21</v>
      </c>
      <c r="N3" s="11" t="s">
        <v>22</v>
      </c>
      <c r="O3" s="12" t="s">
        <v>23</v>
      </c>
      <c r="P3" s="12" t="s">
        <v>24</v>
      </c>
      <c r="Q3" s="11" t="s">
        <v>25</v>
      </c>
      <c r="R3" s="11" t="s">
        <v>26</v>
      </c>
      <c r="S3" s="12" t="s">
        <v>27</v>
      </c>
      <c r="T3" s="12" t="s">
        <v>28</v>
      </c>
      <c r="U3" s="13" t="s">
        <v>29</v>
      </c>
      <c r="V3" s="13" t="s">
        <v>30</v>
      </c>
      <c r="W3" s="13" t="s">
        <v>31</v>
      </c>
      <c r="X3" s="11" t="s">
        <v>32</v>
      </c>
      <c r="Y3" s="14" t="s">
        <v>33</v>
      </c>
      <c r="Z3" s="15" t="s">
        <v>34</v>
      </c>
      <c r="AA3" s="16" t="s">
        <v>35</v>
      </c>
      <c r="AB3" s="11" t="s">
        <v>36</v>
      </c>
      <c r="AC3" s="17" t="s">
        <v>37</v>
      </c>
      <c r="AD3" s="17" t="s">
        <v>38</v>
      </c>
      <c r="AE3" s="18" t="s">
        <v>39</v>
      </c>
      <c r="AF3" s="18" t="s">
        <v>40</v>
      </c>
      <c r="AG3" s="17" t="s">
        <v>41</v>
      </c>
      <c r="AH3" s="17" t="s">
        <v>42</v>
      </c>
      <c r="AI3" s="11" t="s">
        <v>43</v>
      </c>
      <c r="AJ3" s="17" t="s">
        <v>37</v>
      </c>
      <c r="AK3" s="17" t="s">
        <v>38</v>
      </c>
      <c r="AL3" s="18" t="s">
        <v>39</v>
      </c>
      <c r="AM3" s="18" t="s">
        <v>40</v>
      </c>
      <c r="AN3" s="17" t="s">
        <v>41</v>
      </c>
      <c r="AO3" s="17" t="s">
        <v>42</v>
      </c>
      <c r="AP3" s="11" t="s">
        <v>44</v>
      </c>
      <c r="AQ3" s="18" t="s">
        <v>45</v>
      </c>
      <c r="AR3" s="19" t="s">
        <v>46</v>
      </c>
      <c r="AS3" s="20" t="s">
        <v>47</v>
      </c>
      <c r="AT3" s="20" t="s">
        <v>48</v>
      </c>
      <c r="AU3" s="21" t="s">
        <v>49</v>
      </c>
      <c r="AV3" s="19" t="s">
        <v>50</v>
      </c>
      <c r="AW3" s="19" t="s">
        <v>51</v>
      </c>
      <c r="AX3" s="19" t="s">
        <v>52</v>
      </c>
      <c r="AY3" s="22" t="s">
        <v>53</v>
      </c>
      <c r="AZ3" s="19" t="s">
        <v>54</v>
      </c>
      <c r="BA3" s="19" t="s">
        <v>55</v>
      </c>
      <c r="BB3" s="19" t="s">
        <v>56</v>
      </c>
      <c r="BC3" s="19" t="s">
        <v>57</v>
      </c>
      <c r="BD3" s="23">
        <f ca="1">TODAY()</f>
        <v>44889</v>
      </c>
      <c r="BE3" s="14" t="s">
        <v>58</v>
      </c>
      <c r="BF3" s="14" t="s">
        <v>59</v>
      </c>
      <c r="BG3" s="14" t="s">
        <v>60</v>
      </c>
      <c r="BH3" s="11" t="s">
        <v>61</v>
      </c>
      <c r="BI3" s="14" t="s">
        <v>58</v>
      </c>
      <c r="BJ3" s="14" t="s">
        <v>59</v>
      </c>
      <c r="BK3" s="11" t="s">
        <v>62</v>
      </c>
    </row>
    <row r="4" spans="1:64" ht="15.75" thickTop="1" x14ac:dyDescent="0.25">
      <c r="A4" s="24">
        <f t="shared" ref="A4:A67" si="0">IF(B4="","",ROW()-3)</f>
        <v>1</v>
      </c>
      <c r="B4" s="25" t="s">
        <v>63</v>
      </c>
      <c r="C4" s="24">
        <v>935800</v>
      </c>
      <c r="D4" s="24" t="s">
        <v>64</v>
      </c>
      <c r="E4" s="26">
        <v>34101</v>
      </c>
      <c r="F4" s="24" t="s">
        <v>65</v>
      </c>
      <c r="G4" s="24" t="s">
        <v>66</v>
      </c>
      <c r="H4" s="24" t="s">
        <v>67</v>
      </c>
      <c r="I4" s="24" t="s">
        <v>68</v>
      </c>
      <c r="J4" s="27" t="s">
        <v>69</v>
      </c>
      <c r="K4" s="24"/>
      <c r="L4" s="24"/>
      <c r="M4" s="24" t="s">
        <v>70</v>
      </c>
      <c r="N4" s="24" t="s">
        <v>71</v>
      </c>
      <c r="O4" s="24" t="s">
        <v>72</v>
      </c>
      <c r="P4" s="24">
        <v>2016</v>
      </c>
      <c r="Q4" s="26">
        <v>43313</v>
      </c>
      <c r="R4" s="26">
        <v>43525</v>
      </c>
      <c r="S4" s="26" t="s">
        <v>73</v>
      </c>
      <c r="T4" s="28" t="s">
        <v>74</v>
      </c>
      <c r="U4" s="28" t="s">
        <v>75</v>
      </c>
      <c r="V4" s="26">
        <v>44774</v>
      </c>
      <c r="W4" s="28" t="s">
        <v>76</v>
      </c>
      <c r="X4" s="28" t="s">
        <v>77</v>
      </c>
      <c r="Y4" s="26" t="s">
        <v>78</v>
      </c>
      <c r="Z4" s="29">
        <v>3</v>
      </c>
      <c r="AA4" s="29">
        <v>4</v>
      </c>
      <c r="AB4" s="26">
        <v>44424</v>
      </c>
      <c r="AC4" s="30">
        <v>6900000</v>
      </c>
      <c r="AD4" s="30">
        <v>766667</v>
      </c>
      <c r="AE4" s="30">
        <v>442183.33333333302</v>
      </c>
      <c r="AF4" s="30">
        <v>0</v>
      </c>
      <c r="AG4" s="30">
        <f t="shared" ref="AG4:AG67" si="1">AE4+AF4</f>
        <v>442183.33333333302</v>
      </c>
      <c r="AH4" s="30">
        <v>1934064.0000000005</v>
      </c>
      <c r="AI4" s="30">
        <f t="shared" ref="AI4:AI67" si="2">AC4+AD4+AG4+AH4</f>
        <v>10042914.333333334</v>
      </c>
      <c r="AJ4" s="30">
        <f t="shared" ref="AJ4:AJ67" si="3">IF(AS4="-",AC4*0.75,IF(AS4="H",AC4*0.5))</f>
        <v>5175000</v>
      </c>
      <c r="AK4" s="30">
        <f t="shared" ref="AK4:AK67" si="4">IF(AS4="-",AD4*0.75,0)</f>
        <v>575000.25</v>
      </c>
      <c r="AL4" s="30">
        <f t="shared" ref="AL4:AL67" si="5">IF(AS4="-",AE4*1,0)</f>
        <v>442183.33333333302</v>
      </c>
      <c r="AM4" s="30">
        <f t="shared" ref="AM4:AM67" si="6">IF(AS4="-",AF4*1,0)</f>
        <v>0</v>
      </c>
      <c r="AN4" s="30">
        <f t="shared" ref="AN4:AN67" si="7">AL4+AM4</f>
        <v>442183.33333333302</v>
      </c>
      <c r="AO4" s="30">
        <f t="shared" ref="AO4:AO67" si="8">IF(AS4="-",AH4*0.5,0)</f>
        <v>967032.00000000023</v>
      </c>
      <c r="AP4" s="30">
        <f t="shared" ref="AP4:AP67" si="9">AJ4+AK4+AN4+AO4</f>
        <v>7159215.583333333</v>
      </c>
      <c r="AQ4" s="30">
        <f t="shared" ref="AQ4:AQ67" si="10">IF(AP4&lt;4372100,(4372100-AP4),0)</f>
        <v>0</v>
      </c>
      <c r="AR4" s="26" t="s">
        <v>79</v>
      </c>
      <c r="AS4" s="26" t="s">
        <v>80</v>
      </c>
      <c r="AT4" s="26"/>
      <c r="AU4" s="26" t="s">
        <v>80</v>
      </c>
      <c r="AV4" s="26" t="s">
        <v>81</v>
      </c>
      <c r="AW4" s="26" t="s">
        <v>80</v>
      </c>
      <c r="AX4" s="26" t="s">
        <v>82</v>
      </c>
      <c r="AY4" s="26" t="s">
        <v>83</v>
      </c>
      <c r="AZ4" s="26" t="s">
        <v>80</v>
      </c>
      <c r="BA4" s="26" t="s">
        <v>84</v>
      </c>
      <c r="BB4" s="26" t="s">
        <v>85</v>
      </c>
      <c r="BC4" s="26" t="str">
        <f t="shared" ref="BC4:BC67" si="11">IF($M4="SD","A",IF($M4="SMP","B",IF($M4="SMK","C",IF($M4="D1","C",IF($M4="D2","C",IF($M4="SMA","C",IF($M4="D3","D",IF($M4="D4","E",IF($M4="S1","F",IF($M4="S2","G",""))))))))))</f>
        <v>F</v>
      </c>
      <c r="BD4" s="26" t="str">
        <f t="shared" ref="BD4:BD67" ca="1" si="12">IFERROR(DATEDIF(E4,$BD$3,"Y")&amp;" Th,"&amp;DATEDIF(E4,$BD$3,"YM")&amp;" Bln,"&amp;DATEDIF(E4,$BD$3,"MD")&amp;" Hr","")</f>
        <v>29 Th,6 Bln,12 Hr</v>
      </c>
      <c r="BE4" s="29">
        <f t="shared" ref="BE4:BE67" ca="1" si="13">IFERROR(DATEDIF(E4,$BD$3,"Y"),"")</f>
        <v>29</v>
      </c>
      <c r="BF4" s="29">
        <f t="shared" ref="BF4:BF67" ca="1" si="14">IFERROR(DATEDIF(E4,$BD$3,"YM"),"")</f>
        <v>6</v>
      </c>
      <c r="BG4" s="29">
        <f t="shared" ref="BG4:BG67" ca="1" si="15">IFERROR(DATEDIF(E4,$BD$3,"MD"),"")</f>
        <v>12</v>
      </c>
      <c r="BH4" s="26" t="str">
        <f t="shared" ref="BH4:BH67" ca="1" si="16">IFERROR(DATEDIF(Q4,$BD$3,"Y")&amp;" Th,"&amp;DATEDIF(Q4,$BD$3,"YM")&amp;" Bln,"&amp;DATEDIF(Q4,$BD$3,"MD")&amp;" Hr","")</f>
        <v>4 Th,3 Bln,23 Hr</v>
      </c>
      <c r="BI4" s="24">
        <f t="shared" ref="BI4:BI67" ca="1" si="17">IFERROR(DATEDIF(Q4,$BD$3,"Y"),"")</f>
        <v>4</v>
      </c>
      <c r="BJ4" s="24">
        <f t="shared" ref="BJ4:BJ67" ca="1" si="18">IFERROR(DATEDIF(Q4,$BD$3,"YM"),"")</f>
        <v>3</v>
      </c>
      <c r="BK4" s="26" t="str">
        <f t="shared" ref="BK4:BK67" ca="1" si="19">IFERROR(DATEDIF(R4,$BD$3,"Y")&amp;" Th,"&amp;DATEDIF(R4,$BD$3,"YM")&amp;" Bln,"&amp;DATEDIF(R4,$BD$3,"MD")&amp;" Hr","")</f>
        <v>3 Th,8 Bln,23 Hr</v>
      </c>
      <c r="BL4" s="4" t="str">
        <f>VLOOKUP(C4,[1]dbase!$C$3:$AW$827,38,FALSE)</f>
        <v>-</v>
      </c>
    </row>
    <row r="5" spans="1:64" x14ac:dyDescent="0.25">
      <c r="A5" s="24">
        <f t="shared" si="0"/>
        <v>2</v>
      </c>
      <c r="B5" s="31" t="s">
        <v>86</v>
      </c>
      <c r="C5" s="24">
        <v>785644</v>
      </c>
      <c r="D5" s="24" t="s">
        <v>87</v>
      </c>
      <c r="E5" s="26">
        <v>28745</v>
      </c>
      <c r="F5" s="24" t="s">
        <v>65</v>
      </c>
      <c r="G5" s="24" t="s">
        <v>66</v>
      </c>
      <c r="H5" s="24" t="s">
        <v>88</v>
      </c>
      <c r="I5" s="24" t="s">
        <v>89</v>
      </c>
      <c r="J5" s="27"/>
      <c r="K5" s="24"/>
      <c r="L5" s="24"/>
      <c r="M5" s="24" t="s">
        <v>70</v>
      </c>
      <c r="N5" s="24" t="s">
        <v>71</v>
      </c>
      <c r="O5" s="24"/>
      <c r="P5" s="24">
        <v>2004</v>
      </c>
      <c r="Q5" s="26">
        <v>42416</v>
      </c>
      <c r="R5" s="26">
        <v>42614</v>
      </c>
      <c r="S5" s="26" t="s">
        <v>90</v>
      </c>
      <c r="T5" s="28" t="s">
        <v>91</v>
      </c>
      <c r="U5" s="28" t="s">
        <v>91</v>
      </c>
      <c r="V5" s="26" t="s">
        <v>80</v>
      </c>
      <c r="W5" s="28" t="s">
        <v>92</v>
      </c>
      <c r="X5" s="28" t="s">
        <v>93</v>
      </c>
      <c r="Y5" s="26" t="s">
        <v>78</v>
      </c>
      <c r="Z5" s="29">
        <v>5</v>
      </c>
      <c r="AA5" s="29">
        <v>4</v>
      </c>
      <c r="AB5" s="26">
        <v>44424</v>
      </c>
      <c r="AC5" s="30">
        <v>6900000</v>
      </c>
      <c r="AD5" s="30">
        <v>766667</v>
      </c>
      <c r="AE5" s="30">
        <v>1089508.333333333</v>
      </c>
      <c r="AF5" s="30">
        <v>653200</v>
      </c>
      <c r="AG5" s="30">
        <f t="shared" si="1"/>
        <v>1742708.333333333</v>
      </c>
      <c r="AH5" s="30">
        <v>0</v>
      </c>
      <c r="AI5" s="30">
        <f t="shared" si="2"/>
        <v>9409375.3333333321</v>
      </c>
      <c r="AJ5" s="30">
        <f t="shared" si="3"/>
        <v>5175000</v>
      </c>
      <c r="AK5" s="30">
        <f t="shared" si="4"/>
        <v>575000.25</v>
      </c>
      <c r="AL5" s="30">
        <f t="shared" si="5"/>
        <v>1089508.333333333</v>
      </c>
      <c r="AM5" s="30">
        <f t="shared" si="6"/>
        <v>653200</v>
      </c>
      <c r="AN5" s="30">
        <f t="shared" si="7"/>
        <v>1742708.333333333</v>
      </c>
      <c r="AO5" s="30">
        <f t="shared" si="8"/>
        <v>0</v>
      </c>
      <c r="AP5" s="30">
        <f t="shared" si="9"/>
        <v>7492708.583333333</v>
      </c>
      <c r="AQ5" s="30">
        <f t="shared" si="10"/>
        <v>0</v>
      </c>
      <c r="AR5" s="26" t="s">
        <v>79</v>
      </c>
      <c r="AS5" s="26" t="s">
        <v>80</v>
      </c>
      <c r="AT5" s="26"/>
      <c r="AU5" s="26" t="s">
        <v>80</v>
      </c>
      <c r="AV5" s="26" t="s">
        <v>94</v>
      </c>
      <c r="AW5" s="26" t="s">
        <v>95</v>
      </c>
      <c r="AX5" s="26" t="s">
        <v>96</v>
      </c>
      <c r="AY5" s="26" t="s">
        <v>96</v>
      </c>
      <c r="AZ5" s="26" t="s">
        <v>80</v>
      </c>
      <c r="BA5" s="26" t="s">
        <v>84</v>
      </c>
      <c r="BB5" s="26" t="s">
        <v>85</v>
      </c>
      <c r="BC5" s="26" t="str">
        <f t="shared" si="11"/>
        <v>F</v>
      </c>
      <c r="BD5" s="26" t="str">
        <f t="shared" ca="1" si="12"/>
        <v>44 Th,2 Bln,12 Hr</v>
      </c>
      <c r="BE5" s="29">
        <f t="shared" ca="1" si="13"/>
        <v>44</v>
      </c>
      <c r="BF5" s="29">
        <f t="shared" ca="1" si="14"/>
        <v>2</v>
      </c>
      <c r="BG5" s="29">
        <f t="shared" ca="1" si="15"/>
        <v>12</v>
      </c>
      <c r="BH5" s="26" t="str">
        <f t="shared" ca="1" si="16"/>
        <v>6 Th,9 Bln,8 Hr</v>
      </c>
      <c r="BI5" s="24">
        <f t="shared" ca="1" si="17"/>
        <v>6</v>
      </c>
      <c r="BJ5" s="24">
        <f t="shared" ca="1" si="18"/>
        <v>9</v>
      </c>
      <c r="BK5" s="26" t="str">
        <f t="shared" ca="1" si="19"/>
        <v>6 Th,2 Bln,23 Hr</v>
      </c>
      <c r="BL5" s="4" t="str">
        <f>VLOOKUP(C5,[1]dbase!$C$3:$AW$827,38,FALSE)</f>
        <v>-</v>
      </c>
    </row>
    <row r="6" spans="1:64" x14ac:dyDescent="0.25">
      <c r="A6" s="24">
        <f t="shared" si="0"/>
        <v>3</v>
      </c>
      <c r="B6" s="31" t="s">
        <v>97</v>
      </c>
      <c r="C6" s="24">
        <v>705077</v>
      </c>
      <c r="D6" s="24" t="s">
        <v>87</v>
      </c>
      <c r="E6" s="26">
        <v>25783</v>
      </c>
      <c r="F6" s="24" t="s">
        <v>65</v>
      </c>
      <c r="G6" s="24" t="s">
        <v>66</v>
      </c>
      <c r="H6" s="24" t="s">
        <v>88</v>
      </c>
      <c r="I6" s="24" t="s">
        <v>98</v>
      </c>
      <c r="J6" s="27"/>
      <c r="K6" s="24"/>
      <c r="L6" s="24"/>
      <c r="M6" s="24" t="s">
        <v>99</v>
      </c>
      <c r="N6" s="24" t="s">
        <v>100</v>
      </c>
      <c r="O6" s="24"/>
      <c r="P6" s="24">
        <v>1989</v>
      </c>
      <c r="Q6" s="26">
        <v>32980</v>
      </c>
      <c r="R6" s="26">
        <v>33848</v>
      </c>
      <c r="S6" s="26" t="s">
        <v>90</v>
      </c>
      <c r="T6" s="28" t="s">
        <v>101</v>
      </c>
      <c r="U6" s="28" t="s">
        <v>101</v>
      </c>
      <c r="V6" s="26">
        <v>44667</v>
      </c>
      <c r="W6" s="28" t="s">
        <v>102</v>
      </c>
      <c r="X6" s="28" t="s">
        <v>93</v>
      </c>
      <c r="Y6" s="26" t="s">
        <v>103</v>
      </c>
      <c r="Z6" s="29">
        <v>3</v>
      </c>
      <c r="AA6" s="29">
        <v>4</v>
      </c>
      <c r="AB6" s="26">
        <v>44424</v>
      </c>
      <c r="AC6" s="30">
        <v>6900000</v>
      </c>
      <c r="AD6" s="30">
        <v>766667</v>
      </c>
      <c r="AE6" s="30">
        <v>3191833.333333333</v>
      </c>
      <c r="AF6" s="30">
        <v>-23022.000000000466</v>
      </c>
      <c r="AG6" s="30">
        <f t="shared" si="1"/>
        <v>3168811.3333333326</v>
      </c>
      <c r="AH6" s="30">
        <v>2417580.0000000005</v>
      </c>
      <c r="AI6" s="30">
        <f t="shared" si="2"/>
        <v>13253058.333333332</v>
      </c>
      <c r="AJ6" s="30">
        <f t="shared" si="3"/>
        <v>5175000</v>
      </c>
      <c r="AK6" s="30">
        <f t="shared" si="4"/>
        <v>575000.25</v>
      </c>
      <c r="AL6" s="30">
        <f t="shared" si="5"/>
        <v>3191833.333333333</v>
      </c>
      <c r="AM6" s="30">
        <f t="shared" si="6"/>
        <v>-23022.000000000466</v>
      </c>
      <c r="AN6" s="30">
        <f t="shared" si="7"/>
        <v>3168811.3333333326</v>
      </c>
      <c r="AO6" s="30">
        <f t="shared" si="8"/>
        <v>1208790.0000000002</v>
      </c>
      <c r="AP6" s="30">
        <f t="shared" si="9"/>
        <v>10127601.583333332</v>
      </c>
      <c r="AQ6" s="30">
        <f t="shared" si="10"/>
        <v>0</v>
      </c>
      <c r="AR6" s="26" t="s">
        <v>79</v>
      </c>
      <c r="AS6" s="26" t="s">
        <v>80</v>
      </c>
      <c r="AT6" s="26"/>
      <c r="AU6" s="26" t="s">
        <v>80</v>
      </c>
      <c r="AV6" s="26" t="s">
        <v>94</v>
      </c>
      <c r="AW6" s="26" t="s">
        <v>104</v>
      </c>
      <c r="AX6" s="26" t="s">
        <v>105</v>
      </c>
      <c r="AY6" s="26" t="s">
        <v>105</v>
      </c>
      <c r="AZ6" s="26" t="s">
        <v>80</v>
      </c>
      <c r="BA6" s="26" t="s">
        <v>84</v>
      </c>
      <c r="BB6" s="26" t="s">
        <v>106</v>
      </c>
      <c r="BC6" s="26" t="str">
        <f t="shared" si="11"/>
        <v>C</v>
      </c>
      <c r="BD6" s="26" t="str">
        <f t="shared" ca="1" si="12"/>
        <v>52 Th,3 Bln,21 Hr</v>
      </c>
      <c r="BE6" s="29">
        <f t="shared" ca="1" si="13"/>
        <v>52</v>
      </c>
      <c r="BF6" s="29">
        <f t="shared" ca="1" si="14"/>
        <v>3</v>
      </c>
      <c r="BG6" s="29">
        <f t="shared" ca="1" si="15"/>
        <v>21</v>
      </c>
      <c r="BH6" s="26" t="str">
        <f t="shared" ca="1" si="16"/>
        <v>32 Th,7 Bln,7 Hr</v>
      </c>
      <c r="BI6" s="24">
        <f t="shared" ca="1" si="17"/>
        <v>32</v>
      </c>
      <c r="BJ6" s="24">
        <f t="shared" ca="1" si="18"/>
        <v>7</v>
      </c>
      <c r="BK6" s="26" t="str">
        <f t="shared" ca="1" si="19"/>
        <v>30 Th,2 Bln,23 Hr</v>
      </c>
      <c r="BL6" s="4" t="str">
        <f>VLOOKUP(C6,[1]dbase!$C$3:$AW$827,38,FALSE)</f>
        <v>-</v>
      </c>
    </row>
    <row r="7" spans="1:64" x14ac:dyDescent="0.25">
      <c r="A7" s="24">
        <f t="shared" si="0"/>
        <v>4</v>
      </c>
      <c r="B7" s="31" t="s">
        <v>107</v>
      </c>
      <c r="C7" s="24">
        <v>906300</v>
      </c>
      <c r="D7" s="24" t="s">
        <v>108</v>
      </c>
      <c r="E7" s="26">
        <v>32943</v>
      </c>
      <c r="F7" s="24" t="s">
        <v>65</v>
      </c>
      <c r="G7" s="24" t="s">
        <v>66</v>
      </c>
      <c r="H7" s="24" t="s">
        <v>88</v>
      </c>
      <c r="I7" s="24"/>
      <c r="J7" s="27"/>
      <c r="K7" s="24"/>
      <c r="L7" s="24"/>
      <c r="M7" s="24" t="s">
        <v>109</v>
      </c>
      <c r="N7" s="24" t="s">
        <v>110</v>
      </c>
      <c r="O7" s="24"/>
      <c r="P7" s="24" t="s">
        <v>80</v>
      </c>
      <c r="Q7" s="26">
        <v>43877</v>
      </c>
      <c r="R7" s="26">
        <v>44243</v>
      </c>
      <c r="S7" s="26" t="s">
        <v>90</v>
      </c>
      <c r="T7" s="28" t="s">
        <v>111</v>
      </c>
      <c r="U7" s="28" t="s">
        <v>111</v>
      </c>
      <c r="V7" s="26" t="s">
        <v>80</v>
      </c>
      <c r="W7" s="28" t="s">
        <v>112</v>
      </c>
      <c r="X7" s="28" t="s">
        <v>113</v>
      </c>
      <c r="Y7" s="26" t="s">
        <v>78</v>
      </c>
      <c r="Z7" s="29">
        <v>6</v>
      </c>
      <c r="AA7" s="29">
        <v>1</v>
      </c>
      <c r="AB7" s="26">
        <v>44424</v>
      </c>
      <c r="AC7" s="30">
        <v>4500000</v>
      </c>
      <c r="AD7" s="30">
        <v>500000</v>
      </c>
      <c r="AE7" s="30">
        <v>-116900</v>
      </c>
      <c r="AF7" s="30">
        <v>152000</v>
      </c>
      <c r="AG7" s="30">
        <f t="shared" si="1"/>
        <v>35100</v>
      </c>
      <c r="AH7" s="30">
        <v>0</v>
      </c>
      <c r="AI7" s="30">
        <f t="shared" si="2"/>
        <v>5035100</v>
      </c>
      <c r="AJ7" s="30">
        <f t="shared" si="3"/>
        <v>2250000</v>
      </c>
      <c r="AK7" s="30">
        <f t="shared" si="4"/>
        <v>0</v>
      </c>
      <c r="AL7" s="30">
        <f t="shared" si="5"/>
        <v>0</v>
      </c>
      <c r="AM7" s="30">
        <f t="shared" si="6"/>
        <v>0</v>
      </c>
      <c r="AN7" s="30">
        <f t="shared" si="7"/>
        <v>0</v>
      </c>
      <c r="AO7" s="30">
        <f t="shared" si="8"/>
        <v>0</v>
      </c>
      <c r="AP7" s="30">
        <f t="shared" si="9"/>
        <v>2250000</v>
      </c>
      <c r="AQ7" s="30">
        <f t="shared" si="10"/>
        <v>2122100</v>
      </c>
      <c r="AR7" s="26" t="s">
        <v>79</v>
      </c>
      <c r="AS7" s="26" t="s">
        <v>114</v>
      </c>
      <c r="AT7" s="26" t="s">
        <v>115</v>
      </c>
      <c r="AU7" s="26">
        <v>44562</v>
      </c>
      <c r="AV7" s="26" t="s">
        <v>116</v>
      </c>
      <c r="AW7" s="26" t="s">
        <v>117</v>
      </c>
      <c r="AX7" s="26" t="s">
        <v>83</v>
      </c>
      <c r="AY7" s="26" t="s">
        <v>83</v>
      </c>
      <c r="AZ7" s="26" t="s">
        <v>80</v>
      </c>
      <c r="BA7" s="26" t="s">
        <v>84</v>
      </c>
      <c r="BB7" s="26" t="s">
        <v>85</v>
      </c>
      <c r="BC7" s="26" t="str">
        <f t="shared" si="11"/>
        <v>C</v>
      </c>
      <c r="BD7" s="26" t="str">
        <f t="shared" ca="1" si="12"/>
        <v>32 Th,8 Bln,13 Hr</v>
      </c>
      <c r="BE7" s="29">
        <f t="shared" ca="1" si="13"/>
        <v>32</v>
      </c>
      <c r="BF7" s="29">
        <f t="shared" ca="1" si="14"/>
        <v>8</v>
      </c>
      <c r="BG7" s="29">
        <f t="shared" ca="1" si="15"/>
        <v>13</v>
      </c>
      <c r="BH7" s="26" t="str">
        <f t="shared" ca="1" si="16"/>
        <v>2 Th,9 Bln,8 Hr</v>
      </c>
      <c r="BI7" s="24">
        <f t="shared" ca="1" si="17"/>
        <v>2</v>
      </c>
      <c r="BJ7" s="24">
        <f t="shared" ca="1" si="18"/>
        <v>9</v>
      </c>
      <c r="BK7" s="26" t="str">
        <f t="shared" ca="1" si="19"/>
        <v>1 Th,9 Bln,8 Hr</v>
      </c>
      <c r="BL7" s="4" t="str">
        <f>VLOOKUP(C7,[1]dbase!$C$3:$AW$827,38,FALSE)</f>
        <v>H</v>
      </c>
    </row>
    <row r="8" spans="1:64" x14ac:dyDescent="0.25">
      <c r="A8" s="24">
        <f t="shared" si="0"/>
        <v>5</v>
      </c>
      <c r="B8" s="31" t="s">
        <v>118</v>
      </c>
      <c r="C8" s="24">
        <v>684830</v>
      </c>
      <c r="D8" s="24" t="s">
        <v>108</v>
      </c>
      <c r="E8" s="26">
        <v>24913</v>
      </c>
      <c r="F8" s="24" t="s">
        <v>65</v>
      </c>
      <c r="G8" s="24" t="s">
        <v>66</v>
      </c>
      <c r="H8" s="24" t="s">
        <v>88</v>
      </c>
      <c r="I8" s="24" t="s">
        <v>119</v>
      </c>
      <c r="J8" s="27"/>
      <c r="K8" s="24"/>
      <c r="L8" s="24"/>
      <c r="M8" s="24" t="s">
        <v>109</v>
      </c>
      <c r="N8" s="24" t="s">
        <v>120</v>
      </c>
      <c r="O8" s="24"/>
      <c r="P8" s="24">
        <v>1988</v>
      </c>
      <c r="Q8" s="26">
        <v>33070</v>
      </c>
      <c r="R8" s="26">
        <v>33527</v>
      </c>
      <c r="S8" s="26" t="s">
        <v>90</v>
      </c>
      <c r="T8" s="28" t="s">
        <v>121</v>
      </c>
      <c r="U8" s="28" t="s">
        <v>121</v>
      </c>
      <c r="V8" s="26">
        <v>44136</v>
      </c>
      <c r="W8" s="28" t="s">
        <v>122</v>
      </c>
      <c r="X8" s="28" t="s">
        <v>123</v>
      </c>
      <c r="Y8" s="26" t="s">
        <v>78</v>
      </c>
      <c r="Z8" s="29">
        <v>3</v>
      </c>
      <c r="AA8" s="29">
        <v>5</v>
      </c>
      <c r="AB8" s="26">
        <v>44424</v>
      </c>
      <c r="AC8" s="30">
        <v>7900000</v>
      </c>
      <c r="AD8" s="30">
        <v>877778</v>
      </c>
      <c r="AE8" s="30">
        <v>2157022.222222222</v>
      </c>
      <c r="AF8" s="30">
        <v>-292905</v>
      </c>
      <c r="AG8" s="30">
        <f t="shared" si="1"/>
        <v>1864117.222222222</v>
      </c>
      <c r="AH8" s="30">
        <v>2684905</v>
      </c>
      <c r="AI8" s="30">
        <f t="shared" si="2"/>
        <v>13326800.222222222</v>
      </c>
      <c r="AJ8" s="30">
        <f t="shared" si="3"/>
        <v>5925000</v>
      </c>
      <c r="AK8" s="30">
        <f t="shared" si="4"/>
        <v>658333.5</v>
      </c>
      <c r="AL8" s="30">
        <f t="shared" si="5"/>
        <v>2157022.222222222</v>
      </c>
      <c r="AM8" s="30">
        <f t="shared" si="6"/>
        <v>-292905</v>
      </c>
      <c r="AN8" s="30">
        <f t="shared" si="7"/>
        <v>1864117.222222222</v>
      </c>
      <c r="AO8" s="30">
        <f t="shared" si="8"/>
        <v>1342452.5</v>
      </c>
      <c r="AP8" s="30">
        <f t="shared" si="9"/>
        <v>9789903.222222222</v>
      </c>
      <c r="AQ8" s="30">
        <f t="shared" si="10"/>
        <v>0</v>
      </c>
      <c r="AR8" s="26" t="s">
        <v>79</v>
      </c>
      <c r="AS8" s="26" t="s">
        <v>80</v>
      </c>
      <c r="AT8" s="26"/>
      <c r="AU8" s="26" t="s">
        <v>80</v>
      </c>
      <c r="AV8" s="26" t="s">
        <v>124</v>
      </c>
      <c r="AW8" s="26" t="s">
        <v>80</v>
      </c>
      <c r="AX8" s="26" t="s">
        <v>83</v>
      </c>
      <c r="AY8" s="26" t="s">
        <v>83</v>
      </c>
      <c r="AZ8" s="26" t="s">
        <v>125</v>
      </c>
      <c r="BA8" s="26" t="s">
        <v>84</v>
      </c>
      <c r="BB8" s="26" t="s">
        <v>85</v>
      </c>
      <c r="BC8" s="26" t="str">
        <f t="shared" si="11"/>
        <v>C</v>
      </c>
      <c r="BD8" s="26" t="str">
        <f t="shared" ca="1" si="12"/>
        <v>54 Th,8 Bln,8 Hr</v>
      </c>
      <c r="BE8" s="29">
        <f t="shared" ca="1" si="13"/>
        <v>54</v>
      </c>
      <c r="BF8" s="29">
        <f t="shared" ca="1" si="14"/>
        <v>8</v>
      </c>
      <c r="BG8" s="29">
        <f t="shared" ca="1" si="15"/>
        <v>8</v>
      </c>
      <c r="BH8" s="26" t="str">
        <f t="shared" ca="1" si="16"/>
        <v>32 Th,4 Bln,8 Hr</v>
      </c>
      <c r="BI8" s="24">
        <f t="shared" ca="1" si="17"/>
        <v>32</v>
      </c>
      <c r="BJ8" s="24">
        <f t="shared" ca="1" si="18"/>
        <v>4</v>
      </c>
      <c r="BK8" s="26" t="str">
        <f t="shared" ca="1" si="19"/>
        <v>31 Th,1 Bln,8 Hr</v>
      </c>
      <c r="BL8" s="4" t="str">
        <f>VLOOKUP(C8,[1]dbase!$C$3:$AW$827,38,FALSE)</f>
        <v>-</v>
      </c>
    </row>
    <row r="9" spans="1:64" x14ac:dyDescent="0.25">
      <c r="A9" s="24">
        <f t="shared" si="0"/>
        <v>6</v>
      </c>
      <c r="B9" s="31" t="s">
        <v>126</v>
      </c>
      <c r="C9" s="24">
        <v>745488</v>
      </c>
      <c r="D9" s="24" t="s">
        <v>127</v>
      </c>
      <c r="E9" s="26">
        <v>27144</v>
      </c>
      <c r="F9" s="24" t="s">
        <v>65</v>
      </c>
      <c r="G9" s="24" t="s">
        <v>66</v>
      </c>
      <c r="H9" s="24" t="s">
        <v>88</v>
      </c>
      <c r="I9" s="24" t="s">
        <v>128</v>
      </c>
      <c r="J9" s="27"/>
      <c r="K9" s="24"/>
      <c r="L9" s="24"/>
      <c r="M9" s="24" t="s">
        <v>109</v>
      </c>
      <c r="N9" s="24" t="s">
        <v>120</v>
      </c>
      <c r="O9" s="24"/>
      <c r="P9" s="24">
        <v>1993</v>
      </c>
      <c r="Q9" s="26">
        <v>39860</v>
      </c>
      <c r="R9" s="26">
        <v>39949</v>
      </c>
      <c r="S9" s="26" t="s">
        <v>90</v>
      </c>
      <c r="T9" s="28" t="s">
        <v>129</v>
      </c>
      <c r="U9" s="28" t="s">
        <v>129</v>
      </c>
      <c r="V9" s="26" t="s">
        <v>80</v>
      </c>
      <c r="W9" s="28" t="s">
        <v>130</v>
      </c>
      <c r="X9" s="28" t="s">
        <v>123</v>
      </c>
      <c r="Y9" s="26" t="s">
        <v>78</v>
      </c>
      <c r="Z9" s="29">
        <v>6</v>
      </c>
      <c r="AA9" s="29">
        <v>2</v>
      </c>
      <c r="AB9" s="26">
        <v>44424</v>
      </c>
      <c r="AC9" s="30">
        <v>4900000</v>
      </c>
      <c r="AD9" s="30">
        <v>544444</v>
      </c>
      <c r="AE9" s="30">
        <v>662655.55555555597</v>
      </c>
      <c r="AF9" s="30">
        <v>152000</v>
      </c>
      <c r="AG9" s="30">
        <f t="shared" si="1"/>
        <v>814655.55555555597</v>
      </c>
      <c r="AH9" s="30">
        <v>0</v>
      </c>
      <c r="AI9" s="30">
        <f t="shared" si="2"/>
        <v>6259099.555555556</v>
      </c>
      <c r="AJ9" s="30">
        <f t="shared" si="3"/>
        <v>2450000</v>
      </c>
      <c r="AK9" s="30">
        <f t="shared" si="4"/>
        <v>0</v>
      </c>
      <c r="AL9" s="30">
        <f t="shared" si="5"/>
        <v>0</v>
      </c>
      <c r="AM9" s="30">
        <f t="shared" si="6"/>
        <v>0</v>
      </c>
      <c r="AN9" s="30">
        <f t="shared" si="7"/>
        <v>0</v>
      </c>
      <c r="AO9" s="30">
        <f t="shared" si="8"/>
        <v>0</v>
      </c>
      <c r="AP9" s="30">
        <f t="shared" si="9"/>
        <v>2450000</v>
      </c>
      <c r="AQ9" s="30">
        <f t="shared" si="10"/>
        <v>1922100</v>
      </c>
      <c r="AR9" s="26" t="s">
        <v>79</v>
      </c>
      <c r="AS9" s="26" t="s">
        <v>114</v>
      </c>
      <c r="AT9" s="26" t="s">
        <v>115</v>
      </c>
      <c r="AU9" s="26">
        <v>44562</v>
      </c>
      <c r="AV9" s="26" t="s">
        <v>124</v>
      </c>
      <c r="AW9" s="26" t="s">
        <v>80</v>
      </c>
      <c r="AX9" s="26" t="s">
        <v>82</v>
      </c>
      <c r="AY9" s="26" t="s">
        <v>82</v>
      </c>
      <c r="AZ9" s="26" t="s">
        <v>125</v>
      </c>
      <c r="BA9" s="26" t="s">
        <v>84</v>
      </c>
      <c r="BB9" s="26" t="s">
        <v>85</v>
      </c>
      <c r="BC9" s="26" t="str">
        <f t="shared" si="11"/>
        <v>C</v>
      </c>
      <c r="BD9" s="26" t="str">
        <f t="shared" ca="1" si="12"/>
        <v>48 Th,6 Bln,30 Hr</v>
      </c>
      <c r="BE9" s="29">
        <f t="shared" ca="1" si="13"/>
        <v>48</v>
      </c>
      <c r="BF9" s="29">
        <f t="shared" ca="1" si="14"/>
        <v>6</v>
      </c>
      <c r="BG9" s="29">
        <f t="shared" ca="1" si="15"/>
        <v>30</v>
      </c>
      <c r="BH9" s="26" t="str">
        <f t="shared" ca="1" si="16"/>
        <v>13 Th,9 Bln,8 Hr</v>
      </c>
      <c r="BI9" s="24">
        <f t="shared" ca="1" si="17"/>
        <v>13</v>
      </c>
      <c r="BJ9" s="24">
        <f t="shared" ca="1" si="18"/>
        <v>9</v>
      </c>
      <c r="BK9" s="26" t="str">
        <f t="shared" ca="1" si="19"/>
        <v>13 Th,6 Bln,8 Hr</v>
      </c>
      <c r="BL9" s="4" t="str">
        <f>VLOOKUP(C9,[1]dbase!$C$3:$AW$827,38,FALSE)</f>
        <v>H</v>
      </c>
    </row>
    <row r="10" spans="1:64" x14ac:dyDescent="0.25">
      <c r="A10" s="24">
        <f t="shared" si="0"/>
        <v>7</v>
      </c>
      <c r="B10" s="31" t="s">
        <v>131</v>
      </c>
      <c r="C10" s="24">
        <v>696234</v>
      </c>
      <c r="D10" s="24" t="s">
        <v>132</v>
      </c>
      <c r="E10" s="26">
        <v>25302</v>
      </c>
      <c r="F10" s="24" t="s">
        <v>65</v>
      </c>
      <c r="G10" s="24" t="s">
        <v>66</v>
      </c>
      <c r="H10" s="24" t="s">
        <v>133</v>
      </c>
      <c r="I10" s="24" t="s">
        <v>134</v>
      </c>
      <c r="J10" s="27" t="s">
        <v>135</v>
      </c>
      <c r="K10" s="24"/>
      <c r="L10" s="24"/>
      <c r="M10" s="24" t="s">
        <v>136</v>
      </c>
      <c r="N10" s="24" t="s">
        <v>137</v>
      </c>
      <c r="O10" s="24"/>
      <c r="P10" s="24" t="s">
        <v>80</v>
      </c>
      <c r="Q10" s="26">
        <v>43374</v>
      </c>
      <c r="R10" s="26">
        <v>43374</v>
      </c>
      <c r="S10" s="26" t="s">
        <v>90</v>
      </c>
      <c r="T10" s="28" t="s">
        <v>138</v>
      </c>
      <c r="U10" s="28" t="s">
        <v>138</v>
      </c>
      <c r="V10" s="26">
        <v>44105</v>
      </c>
      <c r="W10" s="28" t="s">
        <v>139</v>
      </c>
      <c r="X10" s="28" t="s">
        <v>140</v>
      </c>
      <c r="Y10" s="26" t="s">
        <v>78</v>
      </c>
      <c r="Z10" s="29">
        <v>6</v>
      </c>
      <c r="AA10" s="29">
        <v>2</v>
      </c>
      <c r="AB10" s="26">
        <v>44424</v>
      </c>
      <c r="AC10" s="30">
        <v>4900000</v>
      </c>
      <c r="AD10" s="30">
        <v>544444</v>
      </c>
      <c r="AE10" s="30">
        <v>0</v>
      </c>
      <c r="AF10" s="30">
        <v>1229861.138888889</v>
      </c>
      <c r="AG10" s="30">
        <f t="shared" si="1"/>
        <v>1229861.138888889</v>
      </c>
      <c r="AH10" s="30">
        <v>0</v>
      </c>
      <c r="AI10" s="30">
        <f t="shared" si="2"/>
        <v>6674305.138888889</v>
      </c>
      <c r="AJ10" s="30">
        <f t="shared" si="3"/>
        <v>3675000</v>
      </c>
      <c r="AK10" s="30">
        <f t="shared" si="4"/>
        <v>408333</v>
      </c>
      <c r="AL10" s="30">
        <f t="shared" si="5"/>
        <v>0</v>
      </c>
      <c r="AM10" s="30">
        <f t="shared" si="6"/>
        <v>1229861.138888889</v>
      </c>
      <c r="AN10" s="30">
        <f t="shared" si="7"/>
        <v>1229861.138888889</v>
      </c>
      <c r="AO10" s="30">
        <f t="shared" si="8"/>
        <v>0</v>
      </c>
      <c r="AP10" s="30">
        <f t="shared" si="9"/>
        <v>5313194.138888889</v>
      </c>
      <c r="AQ10" s="30">
        <f t="shared" si="10"/>
        <v>0</v>
      </c>
      <c r="AR10" s="26" t="s">
        <v>79</v>
      </c>
      <c r="AS10" s="26" t="s">
        <v>80</v>
      </c>
      <c r="AT10" s="26"/>
      <c r="AU10" s="26" t="s">
        <v>80</v>
      </c>
      <c r="AV10" s="26" t="s">
        <v>141</v>
      </c>
      <c r="AW10" s="26" t="s">
        <v>80</v>
      </c>
      <c r="AX10" s="26" t="s">
        <v>82</v>
      </c>
      <c r="AY10" s="26" t="s">
        <v>82</v>
      </c>
      <c r="AZ10" s="26" t="s">
        <v>80</v>
      </c>
      <c r="BA10" s="26" t="s">
        <v>84</v>
      </c>
      <c r="BB10" s="26" t="s">
        <v>85</v>
      </c>
      <c r="BC10" s="26" t="str">
        <f t="shared" si="11"/>
        <v>D</v>
      </c>
      <c r="BD10" s="26" t="str">
        <f t="shared" ca="1" si="12"/>
        <v>53 Th,7 Bln,15 Hr</v>
      </c>
      <c r="BE10" s="29">
        <f t="shared" ca="1" si="13"/>
        <v>53</v>
      </c>
      <c r="BF10" s="29">
        <f t="shared" ca="1" si="14"/>
        <v>7</v>
      </c>
      <c r="BG10" s="29">
        <f t="shared" ca="1" si="15"/>
        <v>15</v>
      </c>
      <c r="BH10" s="26" t="str">
        <f t="shared" ca="1" si="16"/>
        <v>4 Th,1 Bln,23 Hr</v>
      </c>
      <c r="BI10" s="24">
        <f t="shared" ca="1" si="17"/>
        <v>4</v>
      </c>
      <c r="BJ10" s="24">
        <f t="shared" ca="1" si="18"/>
        <v>1</v>
      </c>
      <c r="BK10" s="26" t="str">
        <f t="shared" ca="1" si="19"/>
        <v>4 Th,1 Bln,23 Hr</v>
      </c>
      <c r="BL10" s="4" t="str">
        <f>VLOOKUP(C10,[1]dbase!$C$3:$AW$827,38,FALSE)</f>
        <v>-</v>
      </c>
    </row>
    <row r="11" spans="1:64" x14ac:dyDescent="0.25">
      <c r="A11" s="24">
        <f t="shared" si="0"/>
        <v>8</v>
      </c>
      <c r="B11" s="31" t="s">
        <v>142</v>
      </c>
      <c r="C11" s="24">
        <v>705096</v>
      </c>
      <c r="D11" s="24" t="s">
        <v>87</v>
      </c>
      <c r="E11" s="26">
        <v>25592</v>
      </c>
      <c r="F11" s="24" t="s">
        <v>65</v>
      </c>
      <c r="G11" s="24" t="s">
        <v>66</v>
      </c>
      <c r="H11" s="24" t="s">
        <v>133</v>
      </c>
      <c r="I11" s="24" t="s">
        <v>143</v>
      </c>
      <c r="J11" s="27"/>
      <c r="K11" s="24"/>
      <c r="L11" s="24"/>
      <c r="M11" s="24" t="s">
        <v>109</v>
      </c>
      <c r="N11" s="24" t="s">
        <v>120</v>
      </c>
      <c r="O11" s="24"/>
      <c r="P11" s="24">
        <v>1990</v>
      </c>
      <c r="Q11" s="26">
        <v>33086</v>
      </c>
      <c r="R11" s="26">
        <v>33848</v>
      </c>
      <c r="S11" s="26" t="s">
        <v>90</v>
      </c>
      <c r="T11" s="28" t="s">
        <v>144</v>
      </c>
      <c r="U11" s="28" t="s">
        <v>144</v>
      </c>
      <c r="V11" s="26" t="s">
        <v>80</v>
      </c>
      <c r="W11" s="28" t="s">
        <v>145</v>
      </c>
      <c r="X11" s="28" t="s">
        <v>146</v>
      </c>
      <c r="Y11" s="26" t="s">
        <v>78</v>
      </c>
      <c r="Z11" s="29">
        <v>4</v>
      </c>
      <c r="AA11" s="29">
        <v>4</v>
      </c>
      <c r="AB11" s="26">
        <v>44424</v>
      </c>
      <c r="AC11" s="30">
        <v>6900000</v>
      </c>
      <c r="AD11" s="30">
        <v>766667</v>
      </c>
      <c r="AE11" s="30">
        <v>594883.33333333302</v>
      </c>
      <c r="AF11" s="30">
        <v>-377770</v>
      </c>
      <c r="AG11" s="30">
        <f t="shared" si="1"/>
        <v>217113.33333333302</v>
      </c>
      <c r="AH11" s="30">
        <v>2079770</v>
      </c>
      <c r="AI11" s="30">
        <f t="shared" si="2"/>
        <v>9963550.3333333321</v>
      </c>
      <c r="AJ11" s="30">
        <f t="shared" si="3"/>
        <v>5175000</v>
      </c>
      <c r="AK11" s="30">
        <f t="shared" si="4"/>
        <v>575000.25</v>
      </c>
      <c r="AL11" s="30">
        <f t="shared" si="5"/>
        <v>594883.33333333302</v>
      </c>
      <c r="AM11" s="30">
        <f t="shared" si="6"/>
        <v>-377770</v>
      </c>
      <c r="AN11" s="30">
        <f t="shared" si="7"/>
        <v>217113.33333333302</v>
      </c>
      <c r="AO11" s="30">
        <f t="shared" si="8"/>
        <v>1039885</v>
      </c>
      <c r="AP11" s="30">
        <f t="shared" si="9"/>
        <v>7006998.583333333</v>
      </c>
      <c r="AQ11" s="30">
        <f t="shared" si="10"/>
        <v>0</v>
      </c>
      <c r="AR11" s="26" t="s">
        <v>79</v>
      </c>
      <c r="AS11" s="26" t="s">
        <v>80</v>
      </c>
      <c r="AT11" s="26"/>
      <c r="AU11" s="26" t="s">
        <v>80</v>
      </c>
      <c r="AV11" s="26" t="s">
        <v>147</v>
      </c>
      <c r="AW11" s="26" t="s">
        <v>80</v>
      </c>
      <c r="AX11" s="26" t="s">
        <v>83</v>
      </c>
      <c r="AY11" s="26" t="s">
        <v>83</v>
      </c>
      <c r="AZ11" s="26" t="s">
        <v>80</v>
      </c>
      <c r="BA11" s="26" t="s">
        <v>84</v>
      </c>
      <c r="BB11" s="26" t="s">
        <v>85</v>
      </c>
      <c r="BC11" s="26" t="str">
        <f t="shared" si="11"/>
        <v>C</v>
      </c>
      <c r="BD11" s="26" t="str">
        <f t="shared" ca="1" si="12"/>
        <v>52 Th,10 Bln,0 Hr</v>
      </c>
      <c r="BE11" s="29">
        <f t="shared" ca="1" si="13"/>
        <v>52</v>
      </c>
      <c r="BF11" s="29">
        <f t="shared" ca="1" si="14"/>
        <v>10</v>
      </c>
      <c r="BG11" s="29">
        <f t="shared" ca="1" si="15"/>
        <v>0</v>
      </c>
      <c r="BH11" s="26" t="str">
        <f t="shared" ca="1" si="16"/>
        <v>32 Th,3 Bln,23 Hr</v>
      </c>
      <c r="BI11" s="24">
        <f t="shared" ca="1" si="17"/>
        <v>32</v>
      </c>
      <c r="BJ11" s="24">
        <f t="shared" ca="1" si="18"/>
        <v>3</v>
      </c>
      <c r="BK11" s="26" t="str">
        <f t="shared" ca="1" si="19"/>
        <v>30 Th,2 Bln,23 Hr</v>
      </c>
      <c r="BL11" s="4" t="str">
        <f>VLOOKUP(C11,[1]dbase!$C$3:$AW$827,38,FALSE)</f>
        <v>-</v>
      </c>
    </row>
    <row r="12" spans="1:64" x14ac:dyDescent="0.25">
      <c r="A12" s="24">
        <f t="shared" si="0"/>
        <v>9</v>
      </c>
      <c r="B12" s="31" t="s">
        <v>148</v>
      </c>
      <c r="C12" s="24">
        <v>935619</v>
      </c>
      <c r="D12" s="24" t="s">
        <v>149</v>
      </c>
      <c r="E12" s="26">
        <v>34246</v>
      </c>
      <c r="F12" s="24" t="s">
        <v>65</v>
      </c>
      <c r="G12" s="24" t="s">
        <v>66</v>
      </c>
      <c r="H12" s="24" t="s">
        <v>150</v>
      </c>
      <c r="I12" s="24" t="s">
        <v>151</v>
      </c>
      <c r="J12" s="27"/>
      <c r="K12" s="24"/>
      <c r="L12" s="24"/>
      <c r="M12" s="24" t="s">
        <v>70</v>
      </c>
      <c r="N12" s="24" t="s">
        <v>152</v>
      </c>
      <c r="O12" s="24"/>
      <c r="P12" s="24">
        <v>2015</v>
      </c>
      <c r="Q12" s="26">
        <v>42201</v>
      </c>
      <c r="R12" s="26">
        <v>42401</v>
      </c>
      <c r="S12" s="26" t="s">
        <v>90</v>
      </c>
      <c r="T12" s="28" t="s">
        <v>153</v>
      </c>
      <c r="U12" s="28" t="s">
        <v>153</v>
      </c>
      <c r="V12" s="26">
        <v>44061</v>
      </c>
      <c r="W12" s="28" t="s">
        <v>154</v>
      </c>
      <c r="X12" s="28" t="s">
        <v>155</v>
      </c>
      <c r="Y12" s="26" t="s">
        <v>78</v>
      </c>
      <c r="Z12" s="29">
        <v>5</v>
      </c>
      <c r="AA12" s="29">
        <v>5</v>
      </c>
      <c r="AB12" s="26">
        <v>44424</v>
      </c>
      <c r="AC12" s="30">
        <v>7900000</v>
      </c>
      <c r="AD12" s="30">
        <v>877778</v>
      </c>
      <c r="AE12" s="30">
        <v>-21602.777777777985</v>
      </c>
      <c r="AF12" s="30">
        <v>653200</v>
      </c>
      <c r="AG12" s="30">
        <f t="shared" si="1"/>
        <v>631597.22222222202</v>
      </c>
      <c r="AH12" s="30">
        <v>0</v>
      </c>
      <c r="AI12" s="30">
        <f t="shared" si="2"/>
        <v>9409375.222222222</v>
      </c>
      <c r="AJ12" s="30">
        <f t="shared" si="3"/>
        <v>3950000</v>
      </c>
      <c r="AK12" s="30">
        <f t="shared" si="4"/>
        <v>0</v>
      </c>
      <c r="AL12" s="30">
        <f t="shared" si="5"/>
        <v>0</v>
      </c>
      <c r="AM12" s="30">
        <f t="shared" si="6"/>
        <v>0</v>
      </c>
      <c r="AN12" s="30">
        <f t="shared" si="7"/>
        <v>0</v>
      </c>
      <c r="AO12" s="30">
        <f t="shared" si="8"/>
        <v>0</v>
      </c>
      <c r="AP12" s="30">
        <f t="shared" si="9"/>
        <v>3950000</v>
      </c>
      <c r="AQ12" s="30">
        <f t="shared" si="10"/>
        <v>422100</v>
      </c>
      <c r="AR12" s="26" t="s">
        <v>79</v>
      </c>
      <c r="AS12" s="32" t="s">
        <v>114</v>
      </c>
      <c r="AT12" s="32" t="s">
        <v>156</v>
      </c>
      <c r="AU12" s="32">
        <v>44743</v>
      </c>
      <c r="AV12" s="26" t="s">
        <v>157</v>
      </c>
      <c r="AW12" s="26" t="s">
        <v>158</v>
      </c>
      <c r="AX12" s="26" t="s">
        <v>83</v>
      </c>
      <c r="AY12" s="26" t="s">
        <v>83</v>
      </c>
      <c r="AZ12" s="26" t="s">
        <v>80</v>
      </c>
      <c r="BA12" s="26" t="s">
        <v>84</v>
      </c>
      <c r="BB12" s="26" t="s">
        <v>85</v>
      </c>
      <c r="BC12" s="26" t="str">
        <f t="shared" si="11"/>
        <v>F</v>
      </c>
      <c r="BD12" s="26" t="str">
        <f t="shared" ca="1" si="12"/>
        <v>29 Th,1 Bln,20 Hr</v>
      </c>
      <c r="BE12" s="29">
        <f t="shared" ca="1" si="13"/>
        <v>29</v>
      </c>
      <c r="BF12" s="29">
        <f t="shared" ca="1" si="14"/>
        <v>1</v>
      </c>
      <c r="BG12" s="29">
        <f t="shared" ca="1" si="15"/>
        <v>20</v>
      </c>
      <c r="BH12" s="26" t="str">
        <f t="shared" ca="1" si="16"/>
        <v>7 Th,4 Bln,8 Hr</v>
      </c>
      <c r="BI12" s="24">
        <f t="shared" ca="1" si="17"/>
        <v>7</v>
      </c>
      <c r="BJ12" s="24">
        <f t="shared" ca="1" si="18"/>
        <v>4</v>
      </c>
      <c r="BK12" s="26" t="str">
        <f t="shared" ca="1" si="19"/>
        <v>6 Th,9 Bln,23 Hr</v>
      </c>
      <c r="BL12" s="4" t="str">
        <f>VLOOKUP(C12,[1]dbase!$C$3:$AW$827,38,FALSE)</f>
        <v>H</v>
      </c>
    </row>
    <row r="13" spans="1:64" x14ac:dyDescent="0.25">
      <c r="A13" s="24">
        <f t="shared" si="0"/>
        <v>10</v>
      </c>
      <c r="B13" s="33" t="s">
        <v>159</v>
      </c>
      <c r="C13" s="24">
        <v>875672</v>
      </c>
      <c r="D13" s="24" t="s">
        <v>160</v>
      </c>
      <c r="E13" s="26">
        <v>31801</v>
      </c>
      <c r="F13" s="24" t="s">
        <v>65</v>
      </c>
      <c r="G13" s="24" t="s">
        <v>66</v>
      </c>
      <c r="H13" s="24" t="s">
        <v>67</v>
      </c>
      <c r="I13" s="24" t="s">
        <v>161</v>
      </c>
      <c r="J13" s="27"/>
      <c r="K13" s="24"/>
      <c r="L13" s="24"/>
      <c r="M13" s="24" t="s">
        <v>70</v>
      </c>
      <c r="N13" s="24" t="s">
        <v>162</v>
      </c>
      <c r="O13" s="24" t="s">
        <v>163</v>
      </c>
      <c r="P13" s="24">
        <v>2012</v>
      </c>
      <c r="Q13" s="26">
        <v>42445</v>
      </c>
      <c r="R13" s="26">
        <v>42659</v>
      </c>
      <c r="S13" s="26" t="s">
        <v>90</v>
      </c>
      <c r="T13" s="28" t="s">
        <v>164</v>
      </c>
      <c r="U13" s="28" t="s">
        <v>164</v>
      </c>
      <c r="V13" s="26">
        <v>44562</v>
      </c>
      <c r="W13" s="28" t="s">
        <v>102</v>
      </c>
      <c r="X13" s="28" t="s">
        <v>113</v>
      </c>
      <c r="Y13" s="26" t="s">
        <v>103</v>
      </c>
      <c r="Z13" s="29">
        <v>2</v>
      </c>
      <c r="AA13" s="29">
        <v>5</v>
      </c>
      <c r="AB13" s="26">
        <v>44424</v>
      </c>
      <c r="AC13" s="30">
        <v>7900000</v>
      </c>
      <c r="AD13" s="30">
        <v>877778</v>
      </c>
      <c r="AE13" s="30">
        <v>154722.22222222202</v>
      </c>
      <c r="AF13" s="30">
        <v>-330435</v>
      </c>
      <c r="AG13" s="30">
        <f t="shared" si="1"/>
        <v>-175712.77777777798</v>
      </c>
      <c r="AH13" s="30">
        <v>3246750</v>
      </c>
      <c r="AI13" s="30">
        <f t="shared" si="2"/>
        <v>11848815.222222222</v>
      </c>
      <c r="AJ13" s="30">
        <f t="shared" si="3"/>
        <v>5925000</v>
      </c>
      <c r="AK13" s="30">
        <f t="shared" si="4"/>
        <v>658333.5</v>
      </c>
      <c r="AL13" s="30">
        <f t="shared" si="5"/>
        <v>154722.22222222202</v>
      </c>
      <c r="AM13" s="30">
        <f t="shared" si="6"/>
        <v>-330435</v>
      </c>
      <c r="AN13" s="30">
        <f t="shared" si="7"/>
        <v>-175712.77777777798</v>
      </c>
      <c r="AO13" s="30">
        <f t="shared" si="8"/>
        <v>1623375</v>
      </c>
      <c r="AP13" s="30">
        <f t="shared" si="9"/>
        <v>8030995.722222222</v>
      </c>
      <c r="AQ13" s="30">
        <f t="shared" si="10"/>
        <v>0</v>
      </c>
      <c r="AR13" s="26" t="s">
        <v>79</v>
      </c>
      <c r="AS13" s="26" t="s">
        <v>80</v>
      </c>
      <c r="AT13" s="26"/>
      <c r="AU13" s="26" t="s">
        <v>80</v>
      </c>
      <c r="AV13" s="26" t="s">
        <v>116</v>
      </c>
      <c r="AW13" s="26" t="s">
        <v>104</v>
      </c>
      <c r="AX13" s="26" t="s">
        <v>105</v>
      </c>
      <c r="AY13" s="26" t="s">
        <v>105</v>
      </c>
      <c r="AZ13" s="26" t="s">
        <v>80</v>
      </c>
      <c r="BA13" s="26" t="s">
        <v>84</v>
      </c>
      <c r="BB13" s="26" t="s">
        <v>106</v>
      </c>
      <c r="BC13" s="26" t="str">
        <f t="shared" si="11"/>
        <v>F</v>
      </c>
      <c r="BD13" s="26" t="str">
        <f t="shared" ca="1" si="12"/>
        <v>35 Th,10 Bln,0 Hr</v>
      </c>
      <c r="BE13" s="29">
        <f t="shared" ca="1" si="13"/>
        <v>35</v>
      </c>
      <c r="BF13" s="29">
        <f t="shared" ca="1" si="14"/>
        <v>10</v>
      </c>
      <c r="BG13" s="29">
        <f t="shared" ca="1" si="15"/>
        <v>0</v>
      </c>
      <c r="BH13" s="26" t="str">
        <f t="shared" ca="1" si="16"/>
        <v>6 Th,8 Bln,8 Hr</v>
      </c>
      <c r="BI13" s="24">
        <f t="shared" ca="1" si="17"/>
        <v>6</v>
      </c>
      <c r="BJ13" s="24">
        <f t="shared" ca="1" si="18"/>
        <v>8</v>
      </c>
      <c r="BK13" s="26" t="str">
        <f t="shared" ca="1" si="19"/>
        <v>6 Th,1 Bln,8 Hr</v>
      </c>
      <c r="BL13" s="4" t="str">
        <f>VLOOKUP(C13,[1]dbase!$C$3:$AW$827,38,FALSE)</f>
        <v>-</v>
      </c>
    </row>
    <row r="14" spans="1:64" x14ac:dyDescent="0.25">
      <c r="A14" s="24">
        <f t="shared" si="0"/>
        <v>11</v>
      </c>
      <c r="B14" s="31" t="s">
        <v>165</v>
      </c>
      <c r="C14" s="24">
        <v>875532</v>
      </c>
      <c r="D14" s="24" t="s">
        <v>166</v>
      </c>
      <c r="E14" s="26">
        <v>31957</v>
      </c>
      <c r="F14" s="24" t="s">
        <v>167</v>
      </c>
      <c r="G14" s="24" t="s">
        <v>66</v>
      </c>
      <c r="H14" s="24" t="s">
        <v>67</v>
      </c>
      <c r="I14" s="24" t="s">
        <v>168</v>
      </c>
      <c r="J14" s="27"/>
      <c r="K14" s="24"/>
      <c r="L14" s="24" t="s">
        <v>169</v>
      </c>
      <c r="M14" s="24" t="s">
        <v>70</v>
      </c>
      <c r="N14" s="24" t="s">
        <v>170</v>
      </c>
      <c r="O14" s="24"/>
      <c r="P14" s="24">
        <v>2012</v>
      </c>
      <c r="Q14" s="26">
        <v>41395</v>
      </c>
      <c r="R14" s="26">
        <v>41533</v>
      </c>
      <c r="S14" s="26" t="s">
        <v>90</v>
      </c>
      <c r="T14" s="28" t="s">
        <v>171</v>
      </c>
      <c r="U14" s="28" t="s">
        <v>171</v>
      </c>
      <c r="V14" s="26">
        <v>44243</v>
      </c>
      <c r="W14" s="28" t="s">
        <v>154</v>
      </c>
      <c r="X14" s="28" t="s">
        <v>155</v>
      </c>
      <c r="Y14" s="26" t="s">
        <v>78</v>
      </c>
      <c r="Z14" s="29">
        <v>5</v>
      </c>
      <c r="AA14" s="29">
        <v>5</v>
      </c>
      <c r="AB14" s="26">
        <v>44424</v>
      </c>
      <c r="AC14" s="30">
        <v>7900000</v>
      </c>
      <c r="AD14" s="30">
        <v>877778</v>
      </c>
      <c r="AE14" s="30">
        <v>841022.22222222202</v>
      </c>
      <c r="AF14" s="30">
        <v>1121250</v>
      </c>
      <c r="AG14" s="30">
        <f t="shared" si="1"/>
        <v>1962272.222222222</v>
      </c>
      <c r="AH14" s="30">
        <v>0</v>
      </c>
      <c r="AI14" s="30">
        <f t="shared" si="2"/>
        <v>10740050.222222222</v>
      </c>
      <c r="AJ14" s="30">
        <f t="shared" si="3"/>
        <v>3950000</v>
      </c>
      <c r="AK14" s="30">
        <f t="shared" si="4"/>
        <v>0</v>
      </c>
      <c r="AL14" s="30">
        <f t="shared" si="5"/>
        <v>0</v>
      </c>
      <c r="AM14" s="30">
        <f t="shared" si="6"/>
        <v>0</v>
      </c>
      <c r="AN14" s="30">
        <f t="shared" si="7"/>
        <v>0</v>
      </c>
      <c r="AO14" s="30">
        <f t="shared" si="8"/>
        <v>0</v>
      </c>
      <c r="AP14" s="30">
        <f t="shared" si="9"/>
        <v>3950000</v>
      </c>
      <c r="AQ14" s="30">
        <f t="shared" si="10"/>
        <v>422100</v>
      </c>
      <c r="AR14" s="26" t="s">
        <v>79</v>
      </c>
      <c r="AS14" s="26" t="s">
        <v>114</v>
      </c>
      <c r="AT14" s="24" t="s">
        <v>172</v>
      </c>
      <c r="AU14" s="26">
        <v>44433</v>
      </c>
      <c r="AV14" s="26" t="s">
        <v>157</v>
      </c>
      <c r="AW14" s="26" t="s">
        <v>158</v>
      </c>
      <c r="AX14" s="26" t="s">
        <v>83</v>
      </c>
      <c r="AY14" s="26" t="s">
        <v>83</v>
      </c>
      <c r="AZ14" s="26" t="s">
        <v>80</v>
      </c>
      <c r="BA14" s="26" t="s">
        <v>84</v>
      </c>
      <c r="BB14" s="26" t="s">
        <v>85</v>
      </c>
      <c r="BC14" s="26" t="str">
        <f t="shared" si="11"/>
        <v>F</v>
      </c>
      <c r="BD14" s="26" t="str">
        <f t="shared" ca="1" si="12"/>
        <v>35 Th,4 Bln,26 Hr</v>
      </c>
      <c r="BE14" s="29">
        <f t="shared" ca="1" si="13"/>
        <v>35</v>
      </c>
      <c r="BF14" s="29">
        <f t="shared" ca="1" si="14"/>
        <v>4</v>
      </c>
      <c r="BG14" s="29">
        <f t="shared" ca="1" si="15"/>
        <v>26</v>
      </c>
      <c r="BH14" s="26" t="str">
        <f t="shared" ca="1" si="16"/>
        <v>9 Th,6 Bln,23 Hr</v>
      </c>
      <c r="BI14" s="24">
        <f t="shared" ca="1" si="17"/>
        <v>9</v>
      </c>
      <c r="BJ14" s="24">
        <f t="shared" ca="1" si="18"/>
        <v>6</v>
      </c>
      <c r="BK14" s="26" t="str">
        <f t="shared" ca="1" si="19"/>
        <v>9 Th,2 Bln,8 Hr</v>
      </c>
      <c r="BL14" s="4" t="str">
        <f>VLOOKUP(C14,[1]dbase!$C$3:$AW$827,38,FALSE)</f>
        <v>H</v>
      </c>
    </row>
    <row r="15" spans="1:64" x14ac:dyDescent="0.25">
      <c r="A15" s="24">
        <f t="shared" si="0"/>
        <v>12</v>
      </c>
      <c r="B15" s="31" t="s">
        <v>173</v>
      </c>
      <c r="C15" s="24">
        <v>726216</v>
      </c>
      <c r="D15" s="24" t="s">
        <v>174</v>
      </c>
      <c r="E15" s="26">
        <v>26582</v>
      </c>
      <c r="F15" s="24" t="s">
        <v>65</v>
      </c>
      <c r="G15" s="24" t="s">
        <v>66</v>
      </c>
      <c r="H15" s="24" t="s">
        <v>88</v>
      </c>
      <c r="I15" s="24" t="s">
        <v>175</v>
      </c>
      <c r="J15" s="27" t="s">
        <v>176</v>
      </c>
      <c r="K15" s="24"/>
      <c r="L15" s="24"/>
      <c r="M15" s="24" t="s">
        <v>109</v>
      </c>
      <c r="N15" s="24" t="s">
        <v>80</v>
      </c>
      <c r="O15" s="24"/>
      <c r="P15" s="24" t="s">
        <v>80</v>
      </c>
      <c r="Q15" s="26">
        <v>43374</v>
      </c>
      <c r="R15" s="26">
        <v>43374</v>
      </c>
      <c r="S15" s="26" t="s">
        <v>90</v>
      </c>
      <c r="T15" s="28" t="s">
        <v>177</v>
      </c>
      <c r="U15" s="28" t="s">
        <v>177</v>
      </c>
      <c r="V15" s="26">
        <v>44105</v>
      </c>
      <c r="W15" s="28" t="s">
        <v>178</v>
      </c>
      <c r="X15" s="28" t="s">
        <v>140</v>
      </c>
      <c r="Y15" s="26" t="s">
        <v>78</v>
      </c>
      <c r="Z15" s="29">
        <v>4</v>
      </c>
      <c r="AA15" s="29">
        <v>3</v>
      </c>
      <c r="AB15" s="26">
        <v>44424</v>
      </c>
      <c r="AC15" s="30">
        <v>5900000</v>
      </c>
      <c r="AD15" s="30">
        <v>655556</v>
      </c>
      <c r="AE15" s="30">
        <v>0</v>
      </c>
      <c r="AF15" s="30">
        <v>786953.86111111008</v>
      </c>
      <c r="AG15" s="30">
        <f t="shared" si="1"/>
        <v>786953.86111111008</v>
      </c>
      <c r="AH15" s="30">
        <v>2079770</v>
      </c>
      <c r="AI15" s="30">
        <f t="shared" si="2"/>
        <v>9422279.8611111101</v>
      </c>
      <c r="AJ15" s="30">
        <f t="shared" si="3"/>
        <v>4425000</v>
      </c>
      <c r="AK15" s="30">
        <f t="shared" si="4"/>
        <v>491667</v>
      </c>
      <c r="AL15" s="30">
        <f t="shared" si="5"/>
        <v>0</v>
      </c>
      <c r="AM15" s="30">
        <f t="shared" si="6"/>
        <v>786953.86111111008</v>
      </c>
      <c r="AN15" s="30">
        <f t="shared" si="7"/>
        <v>786953.86111111008</v>
      </c>
      <c r="AO15" s="30">
        <f t="shared" si="8"/>
        <v>1039885</v>
      </c>
      <c r="AP15" s="30">
        <f t="shared" si="9"/>
        <v>6743505.8611111101</v>
      </c>
      <c r="AQ15" s="30">
        <f t="shared" si="10"/>
        <v>0</v>
      </c>
      <c r="AR15" s="26" t="s">
        <v>79</v>
      </c>
      <c r="AS15" s="26" t="s">
        <v>80</v>
      </c>
      <c r="AT15" s="26"/>
      <c r="AU15" s="26" t="s">
        <v>80</v>
      </c>
      <c r="AV15" s="26" t="s">
        <v>141</v>
      </c>
      <c r="AW15" s="26" t="s">
        <v>80</v>
      </c>
      <c r="AX15" s="26" t="s">
        <v>83</v>
      </c>
      <c r="AY15" s="26" t="s">
        <v>83</v>
      </c>
      <c r="AZ15" s="26" t="s">
        <v>80</v>
      </c>
      <c r="BA15" s="26" t="s">
        <v>84</v>
      </c>
      <c r="BB15" s="26" t="s">
        <v>85</v>
      </c>
      <c r="BC15" s="26" t="str">
        <f t="shared" si="11"/>
        <v>C</v>
      </c>
      <c r="BD15" s="26" t="str">
        <f t="shared" ca="1" si="12"/>
        <v>50 Th,1 Bln,14 Hr</v>
      </c>
      <c r="BE15" s="29">
        <f t="shared" ca="1" si="13"/>
        <v>50</v>
      </c>
      <c r="BF15" s="29">
        <f t="shared" ca="1" si="14"/>
        <v>1</v>
      </c>
      <c r="BG15" s="29">
        <f t="shared" ca="1" si="15"/>
        <v>14</v>
      </c>
      <c r="BH15" s="26" t="str">
        <f t="shared" ca="1" si="16"/>
        <v>4 Th,1 Bln,23 Hr</v>
      </c>
      <c r="BI15" s="24">
        <f t="shared" ca="1" si="17"/>
        <v>4</v>
      </c>
      <c r="BJ15" s="24">
        <f t="shared" ca="1" si="18"/>
        <v>1</v>
      </c>
      <c r="BK15" s="26" t="str">
        <f t="shared" ca="1" si="19"/>
        <v>4 Th,1 Bln,23 Hr</v>
      </c>
      <c r="BL15" s="4" t="str">
        <f>VLOOKUP(C15,[1]dbase!$C$3:$AW$827,38,FALSE)</f>
        <v>-</v>
      </c>
    </row>
    <row r="16" spans="1:64" x14ac:dyDescent="0.25">
      <c r="A16" s="24">
        <f t="shared" si="0"/>
        <v>13</v>
      </c>
      <c r="B16" s="31" t="s">
        <v>179</v>
      </c>
      <c r="C16" s="24">
        <v>845543</v>
      </c>
      <c r="D16" s="24" t="s">
        <v>180</v>
      </c>
      <c r="E16" s="26">
        <v>30909</v>
      </c>
      <c r="F16" s="24" t="s">
        <v>65</v>
      </c>
      <c r="G16" s="24" t="s">
        <v>66</v>
      </c>
      <c r="H16" s="24" t="s">
        <v>133</v>
      </c>
      <c r="I16" s="24" t="s">
        <v>181</v>
      </c>
      <c r="J16" s="27" t="s">
        <v>182</v>
      </c>
      <c r="K16" s="24" t="s">
        <v>183</v>
      </c>
      <c r="L16" s="24"/>
      <c r="M16" s="24" t="s">
        <v>109</v>
      </c>
      <c r="N16" s="24" t="s">
        <v>184</v>
      </c>
      <c r="O16" s="24"/>
      <c r="P16" s="24" t="s">
        <v>185</v>
      </c>
      <c r="Q16" s="26">
        <v>41579</v>
      </c>
      <c r="R16" s="26">
        <v>41989</v>
      </c>
      <c r="S16" s="26" t="s">
        <v>90</v>
      </c>
      <c r="T16" s="28" t="s">
        <v>186</v>
      </c>
      <c r="U16" s="28" t="s">
        <v>186</v>
      </c>
      <c r="V16" s="26" t="s">
        <v>80</v>
      </c>
      <c r="W16" s="28" t="s">
        <v>187</v>
      </c>
      <c r="X16" s="28" t="s">
        <v>113</v>
      </c>
      <c r="Y16" s="26" t="s">
        <v>78</v>
      </c>
      <c r="Z16" s="29">
        <v>6</v>
      </c>
      <c r="AA16" s="29">
        <v>2</v>
      </c>
      <c r="AB16" s="26">
        <v>44424</v>
      </c>
      <c r="AC16" s="30">
        <v>4900000</v>
      </c>
      <c r="AD16" s="30">
        <v>544444</v>
      </c>
      <c r="AE16" s="30">
        <v>254655.55555555597</v>
      </c>
      <c r="AF16" s="30">
        <v>152000</v>
      </c>
      <c r="AG16" s="30">
        <f t="shared" si="1"/>
        <v>406655.55555555597</v>
      </c>
      <c r="AH16" s="30">
        <v>0</v>
      </c>
      <c r="AI16" s="30">
        <f t="shared" si="2"/>
        <v>5851099.555555556</v>
      </c>
      <c r="AJ16" s="30">
        <f t="shared" si="3"/>
        <v>2450000</v>
      </c>
      <c r="AK16" s="30">
        <f t="shared" si="4"/>
        <v>0</v>
      </c>
      <c r="AL16" s="30">
        <f t="shared" si="5"/>
        <v>0</v>
      </c>
      <c r="AM16" s="30">
        <f t="shared" si="6"/>
        <v>0</v>
      </c>
      <c r="AN16" s="30">
        <f t="shared" si="7"/>
        <v>0</v>
      </c>
      <c r="AO16" s="30">
        <f t="shared" si="8"/>
        <v>0</v>
      </c>
      <c r="AP16" s="30">
        <f t="shared" si="9"/>
        <v>2450000</v>
      </c>
      <c r="AQ16" s="30">
        <f t="shared" si="10"/>
        <v>1922100</v>
      </c>
      <c r="AR16" s="26" t="s">
        <v>79</v>
      </c>
      <c r="AS16" s="32" t="s">
        <v>114</v>
      </c>
      <c r="AT16" s="32" t="s">
        <v>156</v>
      </c>
      <c r="AU16" s="32">
        <v>44743</v>
      </c>
      <c r="AV16" s="26" t="s">
        <v>116</v>
      </c>
      <c r="AW16" s="26" t="s">
        <v>117</v>
      </c>
      <c r="AX16" s="26" t="s">
        <v>83</v>
      </c>
      <c r="AY16" s="26" t="s">
        <v>83</v>
      </c>
      <c r="AZ16" s="26" t="s">
        <v>80</v>
      </c>
      <c r="BA16" s="26" t="s">
        <v>84</v>
      </c>
      <c r="BB16" s="26" t="s">
        <v>85</v>
      </c>
      <c r="BC16" s="26" t="str">
        <f t="shared" si="11"/>
        <v>C</v>
      </c>
      <c r="BD16" s="26" t="str">
        <f t="shared" ca="1" si="12"/>
        <v>38 Th,3 Bln,9 Hr</v>
      </c>
      <c r="BE16" s="29">
        <f t="shared" ca="1" si="13"/>
        <v>38</v>
      </c>
      <c r="BF16" s="29">
        <f t="shared" ca="1" si="14"/>
        <v>3</v>
      </c>
      <c r="BG16" s="29">
        <f t="shared" ca="1" si="15"/>
        <v>9</v>
      </c>
      <c r="BH16" s="26" t="str">
        <f t="shared" ca="1" si="16"/>
        <v>9 Th,0 Bln,23 Hr</v>
      </c>
      <c r="BI16" s="24">
        <f t="shared" ca="1" si="17"/>
        <v>9</v>
      </c>
      <c r="BJ16" s="24">
        <f t="shared" ca="1" si="18"/>
        <v>0</v>
      </c>
      <c r="BK16" s="26" t="str">
        <f t="shared" ca="1" si="19"/>
        <v>7 Th,11 Bln,8 Hr</v>
      </c>
      <c r="BL16" s="4" t="str">
        <f>VLOOKUP(C16,[1]dbase!$C$3:$AW$827,38,FALSE)</f>
        <v>H</v>
      </c>
    </row>
    <row r="17" spans="1:64" x14ac:dyDescent="0.25">
      <c r="A17" s="24">
        <f t="shared" si="0"/>
        <v>14</v>
      </c>
      <c r="B17" s="31" t="s">
        <v>188</v>
      </c>
      <c r="C17" s="24">
        <v>845756</v>
      </c>
      <c r="D17" s="24" t="s">
        <v>166</v>
      </c>
      <c r="E17" s="26">
        <v>30722</v>
      </c>
      <c r="F17" s="24" t="s">
        <v>65</v>
      </c>
      <c r="G17" s="24" t="s">
        <v>66</v>
      </c>
      <c r="H17" s="24" t="s">
        <v>133</v>
      </c>
      <c r="I17" s="24" t="s">
        <v>189</v>
      </c>
      <c r="J17" s="27" t="s">
        <v>190</v>
      </c>
      <c r="K17" s="24" t="s">
        <v>191</v>
      </c>
      <c r="L17" s="24"/>
      <c r="M17" s="24" t="s">
        <v>109</v>
      </c>
      <c r="N17" s="24" t="s">
        <v>192</v>
      </c>
      <c r="O17" s="24"/>
      <c r="P17" s="24">
        <v>2003</v>
      </c>
      <c r="Q17" s="26">
        <v>42932</v>
      </c>
      <c r="R17" s="26">
        <v>43055</v>
      </c>
      <c r="S17" s="26" t="s">
        <v>90</v>
      </c>
      <c r="T17" s="28" t="s">
        <v>193</v>
      </c>
      <c r="U17" s="28" t="s">
        <v>193</v>
      </c>
      <c r="V17" s="26">
        <v>44061</v>
      </c>
      <c r="W17" s="28" t="s">
        <v>194</v>
      </c>
      <c r="X17" s="28" t="s">
        <v>195</v>
      </c>
      <c r="Y17" s="26" t="s">
        <v>78</v>
      </c>
      <c r="Z17" s="29">
        <v>6</v>
      </c>
      <c r="AA17" s="34">
        <v>1</v>
      </c>
      <c r="AB17" s="26">
        <v>44424</v>
      </c>
      <c r="AC17" s="30">
        <v>4500000</v>
      </c>
      <c r="AD17" s="30">
        <v>500000</v>
      </c>
      <c r="AE17" s="30">
        <v>291100</v>
      </c>
      <c r="AF17" s="30">
        <v>152000</v>
      </c>
      <c r="AG17" s="30">
        <f t="shared" si="1"/>
        <v>443100</v>
      </c>
      <c r="AH17" s="30">
        <v>0</v>
      </c>
      <c r="AI17" s="30">
        <f t="shared" si="2"/>
        <v>5443100</v>
      </c>
      <c r="AJ17" s="30">
        <f t="shared" si="3"/>
        <v>3375000</v>
      </c>
      <c r="AK17" s="30">
        <f t="shared" si="4"/>
        <v>375000</v>
      </c>
      <c r="AL17" s="30">
        <f t="shared" si="5"/>
        <v>291100</v>
      </c>
      <c r="AM17" s="30">
        <f t="shared" si="6"/>
        <v>152000</v>
      </c>
      <c r="AN17" s="30">
        <f t="shared" si="7"/>
        <v>443100</v>
      </c>
      <c r="AO17" s="30">
        <f t="shared" si="8"/>
        <v>0</v>
      </c>
      <c r="AP17" s="30">
        <f t="shared" si="9"/>
        <v>4193100</v>
      </c>
      <c r="AQ17" s="30">
        <f t="shared" si="10"/>
        <v>179000</v>
      </c>
      <c r="AR17" s="26" t="s">
        <v>79</v>
      </c>
      <c r="AS17" s="26" t="s">
        <v>80</v>
      </c>
      <c r="AT17" s="26"/>
      <c r="AU17" s="26" t="s">
        <v>80</v>
      </c>
      <c r="AV17" s="26" t="s">
        <v>196</v>
      </c>
      <c r="AW17" s="26" t="s">
        <v>80</v>
      </c>
      <c r="AX17" s="26" t="s">
        <v>83</v>
      </c>
      <c r="AY17" s="26" t="s">
        <v>82</v>
      </c>
      <c r="AZ17" s="26" t="s">
        <v>197</v>
      </c>
      <c r="BA17" s="26" t="s">
        <v>84</v>
      </c>
      <c r="BB17" s="26" t="s">
        <v>106</v>
      </c>
      <c r="BC17" s="26" t="str">
        <f t="shared" si="11"/>
        <v>C</v>
      </c>
      <c r="BD17" s="26" t="str">
        <f t="shared" ca="1" si="12"/>
        <v>38 Th,9 Bln,14 Hr</v>
      </c>
      <c r="BE17" s="29">
        <f t="shared" ca="1" si="13"/>
        <v>38</v>
      </c>
      <c r="BF17" s="29">
        <f t="shared" ca="1" si="14"/>
        <v>9</v>
      </c>
      <c r="BG17" s="29">
        <f t="shared" ca="1" si="15"/>
        <v>14</v>
      </c>
      <c r="BH17" s="26" t="str">
        <f t="shared" ca="1" si="16"/>
        <v>5 Th,4 Bln,8 Hr</v>
      </c>
      <c r="BI17" s="24">
        <f t="shared" ca="1" si="17"/>
        <v>5</v>
      </c>
      <c r="BJ17" s="24">
        <f t="shared" ca="1" si="18"/>
        <v>4</v>
      </c>
      <c r="BK17" s="26" t="str">
        <f t="shared" ca="1" si="19"/>
        <v>5 Th,0 Bln,8 Hr</v>
      </c>
      <c r="BL17" s="4" t="str">
        <f>VLOOKUP(C17,[1]dbase!$C$3:$AW$827,38,FALSE)</f>
        <v>-</v>
      </c>
    </row>
    <row r="18" spans="1:64" x14ac:dyDescent="0.25">
      <c r="A18" s="24">
        <f t="shared" si="0"/>
        <v>15</v>
      </c>
      <c r="B18" s="31" t="s">
        <v>198</v>
      </c>
      <c r="C18" s="24">
        <v>664942</v>
      </c>
      <c r="D18" s="24" t="s">
        <v>199</v>
      </c>
      <c r="E18" s="26">
        <v>24271</v>
      </c>
      <c r="F18" s="24" t="s">
        <v>65</v>
      </c>
      <c r="G18" s="24" t="s">
        <v>66</v>
      </c>
      <c r="H18" s="24" t="s">
        <v>88</v>
      </c>
      <c r="I18" s="24" t="s">
        <v>200</v>
      </c>
      <c r="J18" s="27" t="s">
        <v>201</v>
      </c>
      <c r="K18" s="24" t="s">
        <v>202</v>
      </c>
      <c r="L18" s="24"/>
      <c r="M18" s="24" t="s">
        <v>109</v>
      </c>
      <c r="N18" s="24" t="s">
        <v>203</v>
      </c>
      <c r="O18" s="24"/>
      <c r="P18" s="24" t="s">
        <v>204</v>
      </c>
      <c r="Q18" s="26">
        <v>33222</v>
      </c>
      <c r="R18" s="26">
        <v>33587</v>
      </c>
      <c r="S18" s="26" t="s">
        <v>90</v>
      </c>
      <c r="T18" s="28" t="s">
        <v>205</v>
      </c>
      <c r="U18" s="28" t="s">
        <v>205</v>
      </c>
      <c r="V18" s="26">
        <v>43891</v>
      </c>
      <c r="W18" s="28" t="s">
        <v>206</v>
      </c>
      <c r="X18" s="28" t="s">
        <v>207</v>
      </c>
      <c r="Y18" s="26" t="s">
        <v>78</v>
      </c>
      <c r="Z18" s="29">
        <v>5</v>
      </c>
      <c r="AA18" s="29">
        <v>2</v>
      </c>
      <c r="AB18" s="26">
        <v>44424</v>
      </c>
      <c r="AC18" s="30">
        <v>4900000</v>
      </c>
      <c r="AD18" s="30">
        <v>544444</v>
      </c>
      <c r="AE18" s="30">
        <v>1263455.555555556</v>
      </c>
      <c r="AF18" s="30">
        <v>566950</v>
      </c>
      <c r="AG18" s="30">
        <f t="shared" si="1"/>
        <v>1830405.555555556</v>
      </c>
      <c r="AH18" s="30">
        <v>0</v>
      </c>
      <c r="AI18" s="30">
        <f t="shared" si="2"/>
        <v>7274849.555555556</v>
      </c>
      <c r="AJ18" s="30">
        <f t="shared" si="3"/>
        <v>2450000</v>
      </c>
      <c r="AK18" s="30">
        <f t="shared" si="4"/>
        <v>0</v>
      </c>
      <c r="AL18" s="30">
        <f t="shared" si="5"/>
        <v>0</v>
      </c>
      <c r="AM18" s="30">
        <f t="shared" si="6"/>
        <v>0</v>
      </c>
      <c r="AN18" s="30">
        <f t="shared" si="7"/>
        <v>0</v>
      </c>
      <c r="AO18" s="30">
        <f t="shared" si="8"/>
        <v>0</v>
      </c>
      <c r="AP18" s="30">
        <f t="shared" si="9"/>
        <v>2450000</v>
      </c>
      <c r="AQ18" s="30">
        <f t="shared" si="10"/>
        <v>1922100</v>
      </c>
      <c r="AR18" s="26" t="s">
        <v>208</v>
      </c>
      <c r="AS18" s="26" t="s">
        <v>114</v>
      </c>
      <c r="AT18" s="26"/>
      <c r="AU18" s="26">
        <v>44725</v>
      </c>
      <c r="AV18" s="26" t="s">
        <v>209</v>
      </c>
      <c r="AW18" s="26" t="s">
        <v>210</v>
      </c>
      <c r="AX18" s="26" t="s">
        <v>83</v>
      </c>
      <c r="AY18" s="26" t="s">
        <v>83</v>
      </c>
      <c r="AZ18" s="26" t="s">
        <v>80</v>
      </c>
      <c r="BA18" s="26" t="s">
        <v>84</v>
      </c>
      <c r="BB18" s="26" t="s">
        <v>85</v>
      </c>
      <c r="BC18" s="26" t="str">
        <f t="shared" si="11"/>
        <v>C</v>
      </c>
      <c r="BD18" s="26" t="str">
        <f t="shared" ca="1" si="12"/>
        <v>56 Th,5 Bln,11 Hr</v>
      </c>
      <c r="BE18" s="29">
        <f t="shared" ca="1" si="13"/>
        <v>56</v>
      </c>
      <c r="BF18" s="29">
        <f t="shared" ca="1" si="14"/>
        <v>5</v>
      </c>
      <c r="BG18" s="29">
        <f t="shared" ca="1" si="15"/>
        <v>11</v>
      </c>
      <c r="BH18" s="26" t="str">
        <f t="shared" ca="1" si="16"/>
        <v>31 Th,11 Bln,9 Hr</v>
      </c>
      <c r="BI18" s="24">
        <f t="shared" ca="1" si="17"/>
        <v>31</v>
      </c>
      <c r="BJ18" s="24">
        <f t="shared" ca="1" si="18"/>
        <v>11</v>
      </c>
      <c r="BK18" s="26" t="str">
        <f t="shared" ca="1" si="19"/>
        <v>30 Th,11 Bln,9 Hr</v>
      </c>
      <c r="BL18" s="4" t="str">
        <f>VLOOKUP(C18,[1]dbase!$C$3:$AW$827,38,FALSE)</f>
        <v>H</v>
      </c>
    </row>
    <row r="19" spans="1:64" x14ac:dyDescent="0.25">
      <c r="A19" s="24">
        <f t="shared" si="0"/>
        <v>16</v>
      </c>
      <c r="B19" s="31" t="s">
        <v>211</v>
      </c>
      <c r="C19" s="24">
        <v>835474</v>
      </c>
      <c r="D19" s="24" t="s">
        <v>166</v>
      </c>
      <c r="E19" s="26">
        <v>30560</v>
      </c>
      <c r="F19" s="24" t="s">
        <v>65</v>
      </c>
      <c r="G19" s="24" t="s">
        <v>66</v>
      </c>
      <c r="H19" s="24" t="s">
        <v>88</v>
      </c>
      <c r="I19" s="24" t="s">
        <v>212</v>
      </c>
      <c r="J19" s="27"/>
      <c r="K19" s="24"/>
      <c r="L19" s="24"/>
      <c r="M19" s="24" t="s">
        <v>109</v>
      </c>
      <c r="N19" s="24" t="s">
        <v>120</v>
      </c>
      <c r="O19" s="24"/>
      <c r="P19" s="24">
        <v>2001</v>
      </c>
      <c r="Q19" s="26">
        <v>39860</v>
      </c>
      <c r="R19" s="26">
        <v>39949</v>
      </c>
      <c r="S19" s="26" t="s">
        <v>213</v>
      </c>
      <c r="T19" s="28" t="s">
        <v>144</v>
      </c>
      <c r="U19" s="28" t="s">
        <v>214</v>
      </c>
      <c r="V19" s="26">
        <v>44287</v>
      </c>
      <c r="W19" s="28" t="s">
        <v>215</v>
      </c>
      <c r="X19" s="28" t="s">
        <v>195</v>
      </c>
      <c r="Y19" s="26" t="s">
        <v>78</v>
      </c>
      <c r="Z19" s="29">
        <v>4</v>
      </c>
      <c r="AA19" s="29">
        <v>2</v>
      </c>
      <c r="AB19" s="26">
        <v>44424</v>
      </c>
      <c r="AC19" s="30">
        <v>4900000</v>
      </c>
      <c r="AD19" s="30">
        <v>544444</v>
      </c>
      <c r="AE19" s="30">
        <v>965505.55555555597</v>
      </c>
      <c r="AF19" s="30">
        <v>-339993</v>
      </c>
      <c r="AG19" s="30">
        <f t="shared" si="1"/>
        <v>625512.55555555597</v>
      </c>
      <c r="AH19" s="30">
        <v>1871793</v>
      </c>
      <c r="AI19" s="30">
        <f t="shared" si="2"/>
        <v>7941749.555555556</v>
      </c>
      <c r="AJ19" s="30">
        <f t="shared" si="3"/>
        <v>2450000</v>
      </c>
      <c r="AK19" s="30">
        <f t="shared" si="4"/>
        <v>0</v>
      </c>
      <c r="AL19" s="30">
        <f t="shared" si="5"/>
        <v>0</v>
      </c>
      <c r="AM19" s="30">
        <f t="shared" si="6"/>
        <v>0</v>
      </c>
      <c r="AN19" s="30">
        <f t="shared" si="7"/>
        <v>0</v>
      </c>
      <c r="AO19" s="30">
        <f t="shared" si="8"/>
        <v>0</v>
      </c>
      <c r="AP19" s="30">
        <f t="shared" si="9"/>
        <v>2450000</v>
      </c>
      <c r="AQ19" s="30">
        <f t="shared" si="10"/>
        <v>1922100</v>
      </c>
      <c r="AR19" s="26" t="s">
        <v>79</v>
      </c>
      <c r="AS19" s="32" t="s">
        <v>114</v>
      </c>
      <c r="AT19" s="32" t="s">
        <v>156</v>
      </c>
      <c r="AU19" s="32">
        <v>44743</v>
      </c>
      <c r="AV19" s="26" t="s">
        <v>196</v>
      </c>
      <c r="AW19" s="26" t="s">
        <v>80</v>
      </c>
      <c r="AX19" s="26" t="s">
        <v>82</v>
      </c>
      <c r="AY19" s="26" t="s">
        <v>83</v>
      </c>
      <c r="AZ19" s="26" t="s">
        <v>125</v>
      </c>
      <c r="BA19" s="26" t="s">
        <v>84</v>
      </c>
      <c r="BB19" s="26" t="s">
        <v>85</v>
      </c>
      <c r="BC19" s="26" t="str">
        <f t="shared" si="11"/>
        <v>C</v>
      </c>
      <c r="BD19" s="26" t="str">
        <f t="shared" ca="1" si="12"/>
        <v>39 Th,2 Bln,23 Hr</v>
      </c>
      <c r="BE19" s="29">
        <f t="shared" ca="1" si="13"/>
        <v>39</v>
      </c>
      <c r="BF19" s="29">
        <f t="shared" ca="1" si="14"/>
        <v>2</v>
      </c>
      <c r="BG19" s="29">
        <f t="shared" ca="1" si="15"/>
        <v>23</v>
      </c>
      <c r="BH19" s="26" t="str">
        <f t="shared" ca="1" si="16"/>
        <v>13 Th,9 Bln,8 Hr</v>
      </c>
      <c r="BI19" s="24">
        <f t="shared" ca="1" si="17"/>
        <v>13</v>
      </c>
      <c r="BJ19" s="24">
        <f t="shared" ca="1" si="18"/>
        <v>9</v>
      </c>
      <c r="BK19" s="26" t="str">
        <f t="shared" ca="1" si="19"/>
        <v>13 Th,6 Bln,8 Hr</v>
      </c>
      <c r="BL19" s="4" t="str">
        <f>VLOOKUP(C19,[1]dbase!$C$3:$AW$827,38,FALSE)</f>
        <v>H</v>
      </c>
    </row>
    <row r="20" spans="1:64" x14ac:dyDescent="0.25">
      <c r="A20" s="24">
        <f t="shared" si="0"/>
        <v>17</v>
      </c>
      <c r="B20" s="31" t="s">
        <v>216</v>
      </c>
      <c r="C20" s="24">
        <v>825473</v>
      </c>
      <c r="D20" s="24" t="s">
        <v>166</v>
      </c>
      <c r="E20" s="26">
        <v>30063</v>
      </c>
      <c r="F20" s="24" t="s">
        <v>65</v>
      </c>
      <c r="G20" s="24" t="s">
        <v>66</v>
      </c>
      <c r="H20" s="24" t="s">
        <v>67</v>
      </c>
      <c r="I20" s="24" t="s">
        <v>217</v>
      </c>
      <c r="J20" s="27"/>
      <c r="K20" s="24"/>
      <c r="L20" s="24"/>
      <c r="M20" s="24" t="s">
        <v>70</v>
      </c>
      <c r="N20" s="24" t="s">
        <v>71</v>
      </c>
      <c r="O20" s="24"/>
      <c r="P20" s="24">
        <v>2014</v>
      </c>
      <c r="Q20" s="26">
        <v>39860</v>
      </c>
      <c r="R20" s="26">
        <v>39949</v>
      </c>
      <c r="S20" s="26" t="s">
        <v>90</v>
      </c>
      <c r="T20" s="28" t="s">
        <v>218</v>
      </c>
      <c r="U20" s="28" t="s">
        <v>218</v>
      </c>
      <c r="V20" s="26">
        <v>44061</v>
      </c>
      <c r="W20" s="28" t="s">
        <v>219</v>
      </c>
      <c r="X20" s="28" t="s">
        <v>195</v>
      </c>
      <c r="Y20" s="26" t="s">
        <v>78</v>
      </c>
      <c r="Z20" s="29">
        <v>6</v>
      </c>
      <c r="AA20" s="29">
        <v>2</v>
      </c>
      <c r="AB20" s="26">
        <v>44424</v>
      </c>
      <c r="AC20" s="30">
        <v>4900000</v>
      </c>
      <c r="AD20" s="30">
        <v>544444</v>
      </c>
      <c r="AE20" s="30">
        <v>965505.55555555597</v>
      </c>
      <c r="AF20" s="30">
        <v>152000</v>
      </c>
      <c r="AG20" s="30">
        <f t="shared" si="1"/>
        <v>1117505.555555556</v>
      </c>
      <c r="AH20" s="30">
        <v>0</v>
      </c>
      <c r="AI20" s="30">
        <f t="shared" si="2"/>
        <v>6561949.555555556</v>
      </c>
      <c r="AJ20" s="30">
        <f t="shared" si="3"/>
        <v>3675000</v>
      </c>
      <c r="AK20" s="30">
        <f t="shared" si="4"/>
        <v>408333</v>
      </c>
      <c r="AL20" s="30">
        <f t="shared" si="5"/>
        <v>965505.55555555597</v>
      </c>
      <c r="AM20" s="30">
        <f t="shared" si="6"/>
        <v>152000</v>
      </c>
      <c r="AN20" s="30">
        <f t="shared" si="7"/>
        <v>1117505.555555556</v>
      </c>
      <c r="AO20" s="30">
        <f t="shared" si="8"/>
        <v>0</v>
      </c>
      <c r="AP20" s="30">
        <f t="shared" si="9"/>
        <v>5200838.555555556</v>
      </c>
      <c r="AQ20" s="30">
        <f t="shared" si="10"/>
        <v>0</v>
      </c>
      <c r="AR20" s="26" t="s">
        <v>79</v>
      </c>
      <c r="AS20" s="26" t="s">
        <v>80</v>
      </c>
      <c r="AT20" s="26"/>
      <c r="AU20" s="26" t="s">
        <v>80</v>
      </c>
      <c r="AV20" s="26" t="s">
        <v>196</v>
      </c>
      <c r="AW20" s="26" t="s">
        <v>80</v>
      </c>
      <c r="AX20" s="26" t="s">
        <v>82</v>
      </c>
      <c r="AY20" s="26" t="s">
        <v>82</v>
      </c>
      <c r="AZ20" s="26" t="s">
        <v>125</v>
      </c>
      <c r="BA20" s="26" t="s">
        <v>84</v>
      </c>
      <c r="BB20" s="26" t="s">
        <v>85</v>
      </c>
      <c r="BC20" s="26" t="str">
        <f t="shared" si="11"/>
        <v>F</v>
      </c>
      <c r="BD20" s="26" t="str">
        <f t="shared" ca="1" si="12"/>
        <v>40 Th,7 Bln,2 Hr</v>
      </c>
      <c r="BE20" s="29">
        <f t="shared" ca="1" si="13"/>
        <v>40</v>
      </c>
      <c r="BF20" s="29">
        <f t="shared" ca="1" si="14"/>
        <v>7</v>
      </c>
      <c r="BG20" s="29">
        <f t="shared" ca="1" si="15"/>
        <v>2</v>
      </c>
      <c r="BH20" s="26" t="str">
        <f t="shared" ca="1" si="16"/>
        <v>13 Th,9 Bln,8 Hr</v>
      </c>
      <c r="BI20" s="24">
        <f t="shared" ca="1" si="17"/>
        <v>13</v>
      </c>
      <c r="BJ20" s="24">
        <f t="shared" ca="1" si="18"/>
        <v>9</v>
      </c>
      <c r="BK20" s="26" t="str">
        <f t="shared" ca="1" si="19"/>
        <v>13 Th,6 Bln,8 Hr</v>
      </c>
      <c r="BL20" s="4" t="str">
        <f>VLOOKUP(C20,[1]dbase!$C$3:$AW$827,38,FALSE)</f>
        <v>-</v>
      </c>
    </row>
    <row r="21" spans="1:64" x14ac:dyDescent="0.25">
      <c r="A21" s="24">
        <f t="shared" si="0"/>
        <v>18</v>
      </c>
      <c r="B21" s="31" t="s">
        <v>220</v>
      </c>
      <c r="C21" s="24">
        <v>836151</v>
      </c>
      <c r="D21" s="24" t="s">
        <v>221</v>
      </c>
      <c r="E21" s="26">
        <v>30578</v>
      </c>
      <c r="F21" s="24" t="s">
        <v>65</v>
      </c>
      <c r="G21" s="24" t="s">
        <v>66</v>
      </c>
      <c r="H21" s="24" t="s">
        <v>133</v>
      </c>
      <c r="I21" s="24" t="s">
        <v>222</v>
      </c>
      <c r="J21" s="27" t="s">
        <v>223</v>
      </c>
      <c r="K21" s="24"/>
      <c r="L21" s="24"/>
      <c r="M21" s="24" t="s">
        <v>70</v>
      </c>
      <c r="N21" s="24" t="s">
        <v>224</v>
      </c>
      <c r="O21" s="24"/>
      <c r="P21" s="24" t="s">
        <v>80</v>
      </c>
      <c r="Q21" s="26">
        <v>43374</v>
      </c>
      <c r="R21" s="26">
        <v>43374</v>
      </c>
      <c r="S21" s="26" t="s">
        <v>90</v>
      </c>
      <c r="T21" s="28" t="s">
        <v>225</v>
      </c>
      <c r="U21" s="28" t="s">
        <v>225</v>
      </c>
      <c r="V21" s="26">
        <v>44105</v>
      </c>
      <c r="W21" s="28" t="s">
        <v>226</v>
      </c>
      <c r="X21" s="28" t="s">
        <v>207</v>
      </c>
      <c r="Y21" s="26" t="s">
        <v>78</v>
      </c>
      <c r="Z21" s="29">
        <v>6</v>
      </c>
      <c r="AA21" s="29">
        <v>2</v>
      </c>
      <c r="AB21" s="26">
        <v>44424</v>
      </c>
      <c r="AC21" s="30">
        <v>4900000</v>
      </c>
      <c r="AD21" s="30">
        <v>544444</v>
      </c>
      <c r="AE21" s="30">
        <v>0</v>
      </c>
      <c r="AF21" s="30">
        <v>772555.55555555597</v>
      </c>
      <c r="AG21" s="30">
        <f t="shared" si="1"/>
        <v>772555.55555555597</v>
      </c>
      <c r="AH21" s="30">
        <v>0</v>
      </c>
      <c r="AI21" s="30">
        <f t="shared" si="2"/>
        <v>6216999.555555556</v>
      </c>
      <c r="AJ21" s="30">
        <f t="shared" si="3"/>
        <v>3675000</v>
      </c>
      <c r="AK21" s="30">
        <f t="shared" si="4"/>
        <v>408333</v>
      </c>
      <c r="AL21" s="30">
        <f t="shared" si="5"/>
        <v>0</v>
      </c>
      <c r="AM21" s="30">
        <f t="shared" si="6"/>
        <v>772555.55555555597</v>
      </c>
      <c r="AN21" s="30">
        <f t="shared" si="7"/>
        <v>772555.55555555597</v>
      </c>
      <c r="AO21" s="30">
        <f t="shared" si="8"/>
        <v>0</v>
      </c>
      <c r="AP21" s="30">
        <f t="shared" si="9"/>
        <v>4855888.555555556</v>
      </c>
      <c r="AQ21" s="30">
        <f t="shared" si="10"/>
        <v>0</v>
      </c>
      <c r="AR21" s="26" t="s">
        <v>79</v>
      </c>
      <c r="AS21" s="26" t="s">
        <v>80</v>
      </c>
      <c r="AT21" s="26"/>
      <c r="AU21" s="26" t="s">
        <v>80</v>
      </c>
      <c r="AV21" s="26" t="s">
        <v>209</v>
      </c>
      <c r="AW21" s="26" t="s">
        <v>210</v>
      </c>
      <c r="AX21" s="26" t="s">
        <v>83</v>
      </c>
      <c r="AY21" s="26" t="s">
        <v>83</v>
      </c>
      <c r="AZ21" s="26" t="s">
        <v>80</v>
      </c>
      <c r="BA21" s="26" t="s">
        <v>84</v>
      </c>
      <c r="BB21" s="26" t="s">
        <v>85</v>
      </c>
      <c r="BC21" s="26" t="str">
        <f t="shared" si="11"/>
        <v>F</v>
      </c>
      <c r="BD21" s="26" t="str">
        <f t="shared" ca="1" si="12"/>
        <v>39 Th,2 Bln,5 Hr</v>
      </c>
      <c r="BE21" s="29">
        <f t="shared" ca="1" si="13"/>
        <v>39</v>
      </c>
      <c r="BF21" s="29">
        <f t="shared" ca="1" si="14"/>
        <v>2</v>
      </c>
      <c r="BG21" s="29">
        <f t="shared" ca="1" si="15"/>
        <v>5</v>
      </c>
      <c r="BH21" s="26" t="str">
        <f t="shared" ca="1" si="16"/>
        <v>4 Th,1 Bln,23 Hr</v>
      </c>
      <c r="BI21" s="24">
        <f t="shared" ca="1" si="17"/>
        <v>4</v>
      </c>
      <c r="BJ21" s="24">
        <f t="shared" ca="1" si="18"/>
        <v>1</v>
      </c>
      <c r="BK21" s="26" t="str">
        <f t="shared" ca="1" si="19"/>
        <v>4 Th,1 Bln,23 Hr</v>
      </c>
      <c r="BL21" s="4" t="str">
        <f>VLOOKUP(C21,[1]dbase!$C$3:$AW$827,38,FALSE)</f>
        <v>-</v>
      </c>
    </row>
    <row r="22" spans="1:64" x14ac:dyDescent="0.25">
      <c r="A22" s="24">
        <f t="shared" si="0"/>
        <v>19</v>
      </c>
      <c r="B22" s="31" t="s">
        <v>227</v>
      </c>
      <c r="C22" s="24">
        <v>915732</v>
      </c>
      <c r="D22" s="24" t="s">
        <v>108</v>
      </c>
      <c r="E22" s="26">
        <v>33590</v>
      </c>
      <c r="F22" s="24" t="s">
        <v>65</v>
      </c>
      <c r="G22" s="24" t="s">
        <v>66</v>
      </c>
      <c r="H22" s="24" t="s">
        <v>228</v>
      </c>
      <c r="I22" s="24" t="s">
        <v>229</v>
      </c>
      <c r="J22" s="27"/>
      <c r="K22" s="24"/>
      <c r="L22" s="24"/>
      <c r="M22" s="24" t="s">
        <v>136</v>
      </c>
      <c r="N22" s="24" t="s">
        <v>71</v>
      </c>
      <c r="O22" s="24" t="s">
        <v>72</v>
      </c>
      <c r="P22" s="24">
        <v>2012</v>
      </c>
      <c r="Q22" s="26">
        <v>42888</v>
      </c>
      <c r="R22" s="26">
        <v>43116</v>
      </c>
      <c r="S22" s="26" t="s">
        <v>90</v>
      </c>
      <c r="T22" s="28" t="s">
        <v>230</v>
      </c>
      <c r="U22" s="28" t="s">
        <v>230</v>
      </c>
      <c r="V22" s="26">
        <v>44061</v>
      </c>
      <c r="W22" s="28" t="s">
        <v>154</v>
      </c>
      <c r="X22" s="28" t="s">
        <v>207</v>
      </c>
      <c r="Y22" s="26" t="s">
        <v>78</v>
      </c>
      <c r="Z22" s="29">
        <v>5</v>
      </c>
      <c r="AA22" s="29">
        <v>3</v>
      </c>
      <c r="AB22" s="26">
        <v>44424</v>
      </c>
      <c r="AC22" s="30">
        <v>5900000</v>
      </c>
      <c r="AD22" s="30">
        <v>655556</v>
      </c>
      <c r="AE22" s="30">
        <v>200969.44444444403</v>
      </c>
      <c r="AF22" s="30">
        <v>566950</v>
      </c>
      <c r="AG22" s="30">
        <f t="shared" si="1"/>
        <v>767919.44444444403</v>
      </c>
      <c r="AH22" s="30">
        <v>0</v>
      </c>
      <c r="AI22" s="30">
        <f t="shared" si="2"/>
        <v>7323475.444444444</v>
      </c>
      <c r="AJ22" s="30">
        <f t="shared" si="3"/>
        <v>4425000</v>
      </c>
      <c r="AK22" s="30">
        <f t="shared" si="4"/>
        <v>491667</v>
      </c>
      <c r="AL22" s="30">
        <f t="shared" si="5"/>
        <v>200969.44444444403</v>
      </c>
      <c r="AM22" s="30">
        <f t="shared" si="6"/>
        <v>566950</v>
      </c>
      <c r="AN22" s="30">
        <f t="shared" si="7"/>
        <v>767919.44444444403</v>
      </c>
      <c r="AO22" s="30">
        <f t="shared" si="8"/>
        <v>0</v>
      </c>
      <c r="AP22" s="30">
        <f t="shared" si="9"/>
        <v>5684586.444444444</v>
      </c>
      <c r="AQ22" s="30">
        <f t="shared" si="10"/>
        <v>0</v>
      </c>
      <c r="AR22" s="26" t="s">
        <v>79</v>
      </c>
      <c r="AS22" s="26" t="s">
        <v>80</v>
      </c>
      <c r="AT22" s="26"/>
      <c r="AU22" s="26" t="s">
        <v>80</v>
      </c>
      <c r="AV22" s="26" t="s">
        <v>209</v>
      </c>
      <c r="AW22" s="26" t="s">
        <v>158</v>
      </c>
      <c r="AX22" s="26" t="s">
        <v>83</v>
      </c>
      <c r="AY22" s="26" t="s">
        <v>83</v>
      </c>
      <c r="AZ22" s="26" t="s">
        <v>80</v>
      </c>
      <c r="BA22" s="26" t="s">
        <v>84</v>
      </c>
      <c r="BB22" s="26" t="s">
        <v>85</v>
      </c>
      <c r="BC22" s="26" t="str">
        <f t="shared" si="11"/>
        <v>D</v>
      </c>
      <c r="BD22" s="26" t="str">
        <f t="shared" ca="1" si="12"/>
        <v>30 Th,11 Bln,6 Hr</v>
      </c>
      <c r="BE22" s="29">
        <f t="shared" ca="1" si="13"/>
        <v>30</v>
      </c>
      <c r="BF22" s="29">
        <f t="shared" ca="1" si="14"/>
        <v>11</v>
      </c>
      <c r="BG22" s="29">
        <f t="shared" ca="1" si="15"/>
        <v>6</v>
      </c>
      <c r="BH22" s="26" t="str">
        <f t="shared" ca="1" si="16"/>
        <v>5 Th,5 Bln,22 Hr</v>
      </c>
      <c r="BI22" s="24">
        <f t="shared" ca="1" si="17"/>
        <v>5</v>
      </c>
      <c r="BJ22" s="24">
        <f t="shared" ca="1" si="18"/>
        <v>5</v>
      </c>
      <c r="BK22" s="26" t="str">
        <f t="shared" ca="1" si="19"/>
        <v>4 Th,10 Bln,8 Hr</v>
      </c>
      <c r="BL22" s="4" t="str">
        <f>VLOOKUP(C22,[1]dbase!$C$3:$AW$827,38,FALSE)</f>
        <v>-</v>
      </c>
    </row>
    <row r="23" spans="1:64" x14ac:dyDescent="0.25">
      <c r="A23" s="24">
        <f t="shared" si="0"/>
        <v>20</v>
      </c>
      <c r="B23" s="33" t="s">
        <v>231</v>
      </c>
      <c r="C23" s="24">
        <v>945874</v>
      </c>
      <c r="D23" s="24" t="s">
        <v>108</v>
      </c>
      <c r="E23" s="26">
        <v>34527</v>
      </c>
      <c r="F23" s="24" t="s">
        <v>65</v>
      </c>
      <c r="G23" s="24" t="s">
        <v>66</v>
      </c>
      <c r="H23" s="24" t="s">
        <v>228</v>
      </c>
      <c r="I23" s="24" t="s">
        <v>232</v>
      </c>
      <c r="J23" s="27" t="s">
        <v>233</v>
      </c>
      <c r="K23" s="24"/>
      <c r="L23" s="24"/>
      <c r="M23" s="24" t="s">
        <v>70</v>
      </c>
      <c r="N23" s="24" t="s">
        <v>234</v>
      </c>
      <c r="O23" s="24" t="s">
        <v>235</v>
      </c>
      <c r="P23" s="24">
        <v>2016</v>
      </c>
      <c r="Q23" s="26">
        <v>43313</v>
      </c>
      <c r="R23" s="26">
        <v>43617</v>
      </c>
      <c r="S23" s="26" t="s">
        <v>90</v>
      </c>
      <c r="T23" s="28" t="s">
        <v>236</v>
      </c>
      <c r="U23" s="28" t="s">
        <v>236</v>
      </c>
      <c r="V23" s="26">
        <v>44760</v>
      </c>
      <c r="W23" s="28" t="s">
        <v>237</v>
      </c>
      <c r="X23" s="28" t="s">
        <v>113</v>
      </c>
      <c r="Y23" s="26" t="s">
        <v>78</v>
      </c>
      <c r="Z23" s="29">
        <v>5</v>
      </c>
      <c r="AA23" s="29">
        <v>4</v>
      </c>
      <c r="AB23" s="26">
        <v>44424</v>
      </c>
      <c r="AC23" s="30">
        <v>6900000</v>
      </c>
      <c r="AD23" s="30">
        <v>766667</v>
      </c>
      <c r="AE23" s="30">
        <v>169183.33333333302</v>
      </c>
      <c r="AF23" s="30">
        <v>653200</v>
      </c>
      <c r="AG23" s="30">
        <f t="shared" si="1"/>
        <v>822383.33333333302</v>
      </c>
      <c r="AH23" s="30">
        <v>0</v>
      </c>
      <c r="AI23" s="30">
        <f t="shared" si="2"/>
        <v>8489050.3333333321</v>
      </c>
      <c r="AJ23" s="30">
        <f t="shared" si="3"/>
        <v>5175000</v>
      </c>
      <c r="AK23" s="30">
        <f t="shared" si="4"/>
        <v>575000.25</v>
      </c>
      <c r="AL23" s="30">
        <f t="shared" si="5"/>
        <v>169183.33333333302</v>
      </c>
      <c r="AM23" s="30">
        <f t="shared" si="6"/>
        <v>653200</v>
      </c>
      <c r="AN23" s="30">
        <f t="shared" si="7"/>
        <v>822383.33333333302</v>
      </c>
      <c r="AO23" s="30">
        <f t="shared" si="8"/>
        <v>0</v>
      </c>
      <c r="AP23" s="30">
        <f t="shared" si="9"/>
        <v>6572383.583333333</v>
      </c>
      <c r="AQ23" s="30">
        <f t="shared" si="10"/>
        <v>0</v>
      </c>
      <c r="AR23" s="26" t="s">
        <v>79</v>
      </c>
      <c r="AS23" s="26" t="s">
        <v>80</v>
      </c>
      <c r="AT23" s="26"/>
      <c r="AU23" s="26" t="s">
        <v>80</v>
      </c>
      <c r="AV23" s="26" t="s">
        <v>116</v>
      </c>
      <c r="AW23" s="35" t="s">
        <v>210</v>
      </c>
      <c r="AX23" s="26" t="s">
        <v>83</v>
      </c>
      <c r="AY23" s="26" t="s">
        <v>83</v>
      </c>
      <c r="AZ23" s="26" t="s">
        <v>80</v>
      </c>
      <c r="BA23" s="26" t="s">
        <v>84</v>
      </c>
      <c r="BB23" s="26" t="s">
        <v>85</v>
      </c>
      <c r="BC23" s="26" t="str">
        <f t="shared" si="11"/>
        <v>F</v>
      </c>
      <c r="BD23" s="26" t="str">
        <f t="shared" ca="1" si="12"/>
        <v>28 Th,4 Bln,12 Hr</v>
      </c>
      <c r="BE23" s="29">
        <f t="shared" ca="1" si="13"/>
        <v>28</v>
      </c>
      <c r="BF23" s="29">
        <f t="shared" ca="1" si="14"/>
        <v>4</v>
      </c>
      <c r="BG23" s="29">
        <f t="shared" ca="1" si="15"/>
        <v>12</v>
      </c>
      <c r="BH23" s="26" t="str">
        <f t="shared" ca="1" si="16"/>
        <v>4 Th,3 Bln,23 Hr</v>
      </c>
      <c r="BI23" s="24">
        <f t="shared" ca="1" si="17"/>
        <v>4</v>
      </c>
      <c r="BJ23" s="24">
        <f t="shared" ca="1" si="18"/>
        <v>3</v>
      </c>
      <c r="BK23" s="26" t="str">
        <f t="shared" ca="1" si="19"/>
        <v>3 Th,5 Bln,23 Hr</v>
      </c>
      <c r="BL23" s="4" t="str">
        <f>VLOOKUP(C23,[1]dbase!$C$3:$AW$827,38,FALSE)</f>
        <v>-</v>
      </c>
    </row>
    <row r="24" spans="1:64" x14ac:dyDescent="0.25">
      <c r="A24" s="24">
        <f t="shared" si="0"/>
        <v>21</v>
      </c>
      <c r="B24" s="31" t="s">
        <v>238</v>
      </c>
      <c r="C24" s="24">
        <v>966295</v>
      </c>
      <c r="D24" s="24" t="s">
        <v>239</v>
      </c>
      <c r="E24" s="26">
        <v>35074</v>
      </c>
      <c r="F24" s="24" t="s">
        <v>65</v>
      </c>
      <c r="G24" s="24" t="s">
        <v>66</v>
      </c>
      <c r="H24" s="24" t="s">
        <v>228</v>
      </c>
      <c r="I24" s="24"/>
      <c r="J24" s="27"/>
      <c r="K24" s="24"/>
      <c r="L24" s="24"/>
      <c r="M24" s="24" t="s">
        <v>109</v>
      </c>
      <c r="N24" s="24" t="s">
        <v>240</v>
      </c>
      <c r="O24" s="24"/>
      <c r="P24" s="24" t="s">
        <v>80</v>
      </c>
      <c r="Q24" s="26">
        <v>43877</v>
      </c>
      <c r="R24" s="26">
        <v>44243</v>
      </c>
      <c r="S24" s="26" t="s">
        <v>90</v>
      </c>
      <c r="T24" s="28" t="s">
        <v>241</v>
      </c>
      <c r="U24" s="28" t="s">
        <v>241</v>
      </c>
      <c r="V24" s="26" t="s">
        <v>80</v>
      </c>
      <c r="W24" s="28" t="s">
        <v>242</v>
      </c>
      <c r="X24" s="28" t="s">
        <v>113</v>
      </c>
      <c r="Y24" s="26" t="s">
        <v>78</v>
      </c>
      <c r="Z24" s="29">
        <v>6</v>
      </c>
      <c r="AA24" s="29">
        <v>1</v>
      </c>
      <c r="AB24" s="26">
        <v>44424</v>
      </c>
      <c r="AC24" s="30">
        <v>4500000</v>
      </c>
      <c r="AD24" s="30">
        <v>500000</v>
      </c>
      <c r="AE24" s="30">
        <v>-116900</v>
      </c>
      <c r="AF24" s="30">
        <v>152000</v>
      </c>
      <c r="AG24" s="30">
        <f t="shared" si="1"/>
        <v>35100</v>
      </c>
      <c r="AH24" s="30">
        <v>0</v>
      </c>
      <c r="AI24" s="30">
        <f t="shared" si="2"/>
        <v>5035100</v>
      </c>
      <c r="AJ24" s="30">
        <f t="shared" si="3"/>
        <v>3375000</v>
      </c>
      <c r="AK24" s="30">
        <f t="shared" si="4"/>
        <v>375000</v>
      </c>
      <c r="AL24" s="30">
        <f t="shared" si="5"/>
        <v>-116900</v>
      </c>
      <c r="AM24" s="30">
        <f t="shared" si="6"/>
        <v>152000</v>
      </c>
      <c r="AN24" s="30">
        <f t="shared" si="7"/>
        <v>35100</v>
      </c>
      <c r="AO24" s="30">
        <f t="shared" si="8"/>
        <v>0</v>
      </c>
      <c r="AP24" s="30">
        <f t="shared" si="9"/>
        <v>3785100</v>
      </c>
      <c r="AQ24" s="30">
        <f t="shared" si="10"/>
        <v>587000</v>
      </c>
      <c r="AR24" s="26" t="s">
        <v>79</v>
      </c>
      <c r="AS24" s="26" t="s">
        <v>80</v>
      </c>
      <c r="AT24" s="26"/>
      <c r="AU24" s="26" t="s">
        <v>80</v>
      </c>
      <c r="AV24" s="26" t="s">
        <v>116</v>
      </c>
      <c r="AW24" s="26" t="s">
        <v>210</v>
      </c>
      <c r="AX24" s="26" t="s">
        <v>83</v>
      </c>
      <c r="AY24" s="26" t="s">
        <v>83</v>
      </c>
      <c r="AZ24" s="26" t="s">
        <v>80</v>
      </c>
      <c r="BA24" s="26" t="s">
        <v>84</v>
      </c>
      <c r="BB24" s="26" t="s">
        <v>85</v>
      </c>
      <c r="BC24" s="26" t="str">
        <f t="shared" si="11"/>
        <v>C</v>
      </c>
      <c r="BD24" s="26" t="str">
        <f t="shared" ca="1" si="12"/>
        <v>26 Th,10 Bln,14 Hr</v>
      </c>
      <c r="BE24" s="29">
        <f t="shared" ca="1" si="13"/>
        <v>26</v>
      </c>
      <c r="BF24" s="29">
        <f t="shared" ca="1" si="14"/>
        <v>10</v>
      </c>
      <c r="BG24" s="29">
        <f t="shared" ca="1" si="15"/>
        <v>14</v>
      </c>
      <c r="BH24" s="26" t="str">
        <f t="shared" ca="1" si="16"/>
        <v>2 Th,9 Bln,8 Hr</v>
      </c>
      <c r="BI24" s="24">
        <f t="shared" ca="1" si="17"/>
        <v>2</v>
      </c>
      <c r="BJ24" s="24">
        <f t="shared" ca="1" si="18"/>
        <v>9</v>
      </c>
      <c r="BK24" s="26" t="str">
        <f t="shared" ca="1" si="19"/>
        <v>1 Th,9 Bln,8 Hr</v>
      </c>
      <c r="BL24" s="4" t="str">
        <f>VLOOKUP(C24,[1]dbase!$C$3:$AW$827,38,FALSE)</f>
        <v>-</v>
      </c>
    </row>
    <row r="25" spans="1:64" x14ac:dyDescent="0.25">
      <c r="A25" s="24">
        <f t="shared" si="0"/>
        <v>22</v>
      </c>
      <c r="B25" s="31" t="s">
        <v>243</v>
      </c>
      <c r="C25" s="24">
        <v>776252</v>
      </c>
      <c r="D25" s="24" t="s">
        <v>244</v>
      </c>
      <c r="E25" s="26">
        <v>28214</v>
      </c>
      <c r="F25" s="24" t="s">
        <v>65</v>
      </c>
      <c r="G25" s="24" t="s">
        <v>66</v>
      </c>
      <c r="H25" s="24" t="s">
        <v>88</v>
      </c>
      <c r="I25" s="24" t="s">
        <v>245</v>
      </c>
      <c r="J25" s="27" t="s">
        <v>246</v>
      </c>
      <c r="K25" s="24"/>
      <c r="L25" s="24"/>
      <c r="M25" s="24" t="s">
        <v>109</v>
      </c>
      <c r="N25" s="24" t="s">
        <v>247</v>
      </c>
      <c r="O25" s="24"/>
      <c r="P25" s="24" t="s">
        <v>80</v>
      </c>
      <c r="Q25" s="26">
        <v>43374</v>
      </c>
      <c r="R25" s="26">
        <v>43374</v>
      </c>
      <c r="S25" s="26" t="s">
        <v>90</v>
      </c>
      <c r="T25" s="28" t="s">
        <v>248</v>
      </c>
      <c r="U25" s="28" t="s">
        <v>248</v>
      </c>
      <c r="V25" s="26">
        <v>44105</v>
      </c>
      <c r="W25" s="28" t="s">
        <v>249</v>
      </c>
      <c r="X25" s="28" t="s">
        <v>140</v>
      </c>
      <c r="Y25" s="26" t="s">
        <v>78</v>
      </c>
      <c r="Z25" s="29">
        <v>6</v>
      </c>
      <c r="AA25" s="29">
        <v>1</v>
      </c>
      <c r="AB25" s="26">
        <v>44424</v>
      </c>
      <c r="AC25" s="30">
        <v>4500000</v>
      </c>
      <c r="AD25" s="30">
        <v>500000</v>
      </c>
      <c r="AE25" s="30">
        <v>0</v>
      </c>
      <c r="AF25" s="30">
        <v>253100</v>
      </c>
      <c r="AG25" s="30">
        <f t="shared" si="1"/>
        <v>253100</v>
      </c>
      <c r="AH25" s="30">
        <v>0</v>
      </c>
      <c r="AI25" s="30">
        <f t="shared" si="2"/>
        <v>5253100</v>
      </c>
      <c r="AJ25" s="30">
        <f t="shared" si="3"/>
        <v>3375000</v>
      </c>
      <c r="AK25" s="30">
        <f t="shared" si="4"/>
        <v>375000</v>
      </c>
      <c r="AL25" s="30">
        <f t="shared" si="5"/>
        <v>0</v>
      </c>
      <c r="AM25" s="30">
        <f t="shared" si="6"/>
        <v>253100</v>
      </c>
      <c r="AN25" s="30">
        <f t="shared" si="7"/>
        <v>253100</v>
      </c>
      <c r="AO25" s="30">
        <f t="shared" si="8"/>
        <v>0</v>
      </c>
      <c r="AP25" s="30">
        <f t="shared" si="9"/>
        <v>4003100</v>
      </c>
      <c r="AQ25" s="30">
        <f t="shared" si="10"/>
        <v>369000</v>
      </c>
      <c r="AR25" s="26" t="s">
        <v>79</v>
      </c>
      <c r="AS25" s="26" t="s">
        <v>80</v>
      </c>
      <c r="AT25" s="26"/>
      <c r="AU25" s="26" t="s">
        <v>80</v>
      </c>
      <c r="AV25" s="26" t="s">
        <v>141</v>
      </c>
      <c r="AW25" s="26" t="s">
        <v>80</v>
      </c>
      <c r="AX25" s="26" t="s">
        <v>83</v>
      </c>
      <c r="AY25" s="26" t="s">
        <v>82</v>
      </c>
      <c r="AZ25" s="26" t="s">
        <v>80</v>
      </c>
      <c r="BA25" s="26" t="s">
        <v>84</v>
      </c>
      <c r="BB25" s="26" t="s">
        <v>85</v>
      </c>
      <c r="BC25" s="26" t="str">
        <f t="shared" si="11"/>
        <v>C</v>
      </c>
      <c r="BD25" s="26" t="str">
        <f t="shared" ca="1" si="12"/>
        <v>45 Th,7 Bln,25 Hr</v>
      </c>
      <c r="BE25" s="29">
        <f t="shared" ca="1" si="13"/>
        <v>45</v>
      </c>
      <c r="BF25" s="29">
        <f t="shared" ca="1" si="14"/>
        <v>7</v>
      </c>
      <c r="BG25" s="29">
        <f t="shared" ca="1" si="15"/>
        <v>25</v>
      </c>
      <c r="BH25" s="26" t="str">
        <f t="shared" ca="1" si="16"/>
        <v>4 Th,1 Bln,23 Hr</v>
      </c>
      <c r="BI25" s="24">
        <f t="shared" ca="1" si="17"/>
        <v>4</v>
      </c>
      <c r="BJ25" s="24">
        <f t="shared" ca="1" si="18"/>
        <v>1</v>
      </c>
      <c r="BK25" s="26" t="str">
        <f t="shared" ca="1" si="19"/>
        <v>4 Th,1 Bln,23 Hr</v>
      </c>
      <c r="BL25" s="4" t="str">
        <f>VLOOKUP(C25,[1]dbase!$C$3:$AW$827,38,FALSE)</f>
        <v>-</v>
      </c>
    </row>
    <row r="26" spans="1:64" x14ac:dyDescent="0.25">
      <c r="A26" s="24">
        <f t="shared" si="0"/>
        <v>23</v>
      </c>
      <c r="B26" s="31" t="s">
        <v>250</v>
      </c>
      <c r="C26" s="24">
        <v>766287</v>
      </c>
      <c r="D26" s="24" t="s">
        <v>251</v>
      </c>
      <c r="E26" s="26">
        <v>27920</v>
      </c>
      <c r="F26" s="24" t="s">
        <v>65</v>
      </c>
      <c r="G26" s="24" t="s">
        <v>66</v>
      </c>
      <c r="H26" s="24" t="s">
        <v>88</v>
      </c>
      <c r="I26" s="24" t="s">
        <v>252</v>
      </c>
      <c r="J26" s="27" t="s">
        <v>253</v>
      </c>
      <c r="K26" s="24"/>
      <c r="L26" s="24"/>
      <c r="M26" s="24" t="s">
        <v>70</v>
      </c>
      <c r="N26" s="24" t="s">
        <v>254</v>
      </c>
      <c r="O26" s="24"/>
      <c r="P26" s="24" t="s">
        <v>80</v>
      </c>
      <c r="Q26" s="26">
        <v>43374</v>
      </c>
      <c r="R26" s="26">
        <v>43374</v>
      </c>
      <c r="S26" s="26" t="s">
        <v>90</v>
      </c>
      <c r="T26" s="28" t="s">
        <v>255</v>
      </c>
      <c r="U26" s="28" t="s">
        <v>255</v>
      </c>
      <c r="V26" s="26">
        <v>44105</v>
      </c>
      <c r="W26" s="28" t="s">
        <v>256</v>
      </c>
      <c r="X26" s="28" t="s">
        <v>207</v>
      </c>
      <c r="Y26" s="26" t="s">
        <v>103</v>
      </c>
      <c r="Z26" s="29">
        <v>5</v>
      </c>
      <c r="AA26" s="29">
        <v>4</v>
      </c>
      <c r="AB26" s="26">
        <v>44424</v>
      </c>
      <c r="AC26" s="30">
        <v>6900000</v>
      </c>
      <c r="AD26" s="30">
        <v>766667</v>
      </c>
      <c r="AE26" s="30">
        <v>0</v>
      </c>
      <c r="AF26" s="30">
        <v>234426.93333333265</v>
      </c>
      <c r="AG26" s="30">
        <f t="shared" si="1"/>
        <v>234426.93333333265</v>
      </c>
      <c r="AH26" s="30">
        <v>0</v>
      </c>
      <c r="AI26" s="30">
        <f t="shared" si="2"/>
        <v>7901093.9333333327</v>
      </c>
      <c r="AJ26" s="30">
        <f t="shared" si="3"/>
        <v>3450000</v>
      </c>
      <c r="AK26" s="30">
        <f t="shared" si="4"/>
        <v>0</v>
      </c>
      <c r="AL26" s="30">
        <f t="shared" si="5"/>
        <v>0</v>
      </c>
      <c r="AM26" s="30">
        <f t="shared" si="6"/>
        <v>0</v>
      </c>
      <c r="AN26" s="30">
        <f t="shared" si="7"/>
        <v>0</v>
      </c>
      <c r="AO26" s="30">
        <f t="shared" si="8"/>
        <v>0</v>
      </c>
      <c r="AP26" s="30">
        <f t="shared" si="9"/>
        <v>3450000</v>
      </c>
      <c r="AQ26" s="30">
        <f t="shared" si="10"/>
        <v>922100</v>
      </c>
      <c r="AR26" s="26" t="s">
        <v>79</v>
      </c>
      <c r="AS26" s="26" t="s">
        <v>114</v>
      </c>
      <c r="AT26" s="24" t="s">
        <v>172</v>
      </c>
      <c r="AU26" s="26">
        <v>44433</v>
      </c>
      <c r="AV26" s="26" t="s">
        <v>209</v>
      </c>
      <c r="AW26" s="26" t="s">
        <v>95</v>
      </c>
      <c r="AX26" s="26" t="s">
        <v>83</v>
      </c>
      <c r="AY26" s="26" t="s">
        <v>83</v>
      </c>
      <c r="AZ26" s="26" t="s">
        <v>80</v>
      </c>
      <c r="BA26" s="26" t="s">
        <v>84</v>
      </c>
      <c r="BB26" s="26" t="s">
        <v>85</v>
      </c>
      <c r="BC26" s="26" t="str">
        <f t="shared" si="11"/>
        <v>F</v>
      </c>
      <c r="BD26" s="26" t="str">
        <f t="shared" ca="1" si="12"/>
        <v>46 Th,5 Bln,15 Hr</v>
      </c>
      <c r="BE26" s="29">
        <f t="shared" ca="1" si="13"/>
        <v>46</v>
      </c>
      <c r="BF26" s="29">
        <f t="shared" ca="1" si="14"/>
        <v>5</v>
      </c>
      <c r="BG26" s="29">
        <f t="shared" ca="1" si="15"/>
        <v>15</v>
      </c>
      <c r="BH26" s="26" t="str">
        <f t="shared" ca="1" si="16"/>
        <v>4 Th,1 Bln,23 Hr</v>
      </c>
      <c r="BI26" s="24">
        <f t="shared" ca="1" si="17"/>
        <v>4</v>
      </c>
      <c r="BJ26" s="24">
        <f t="shared" ca="1" si="18"/>
        <v>1</v>
      </c>
      <c r="BK26" s="26" t="str">
        <f t="shared" ca="1" si="19"/>
        <v>4 Th,1 Bln,23 Hr</v>
      </c>
      <c r="BL26" s="4" t="str">
        <f>VLOOKUP(C26,[1]dbase!$C$3:$AW$827,38,FALSE)</f>
        <v>H</v>
      </c>
    </row>
    <row r="27" spans="1:64" x14ac:dyDescent="0.25">
      <c r="A27" s="24">
        <f t="shared" si="0"/>
        <v>24</v>
      </c>
      <c r="B27" s="31" t="s">
        <v>257</v>
      </c>
      <c r="C27" s="24">
        <v>696089</v>
      </c>
      <c r="D27" s="24" t="s">
        <v>258</v>
      </c>
      <c r="E27" s="26">
        <v>25380</v>
      </c>
      <c r="F27" s="24" t="s">
        <v>65</v>
      </c>
      <c r="G27" s="24" t="s">
        <v>66</v>
      </c>
      <c r="H27" s="24" t="s">
        <v>88</v>
      </c>
      <c r="I27" s="24" t="s">
        <v>259</v>
      </c>
      <c r="J27" s="27" t="s">
        <v>260</v>
      </c>
      <c r="K27" s="24"/>
      <c r="L27" s="24"/>
      <c r="M27" s="24" t="s">
        <v>109</v>
      </c>
      <c r="N27" s="24" t="s">
        <v>80</v>
      </c>
      <c r="O27" s="24"/>
      <c r="P27" s="24" t="s">
        <v>80</v>
      </c>
      <c r="Q27" s="26">
        <v>43374</v>
      </c>
      <c r="R27" s="26">
        <v>43374</v>
      </c>
      <c r="S27" s="26" t="s">
        <v>90</v>
      </c>
      <c r="T27" s="28" t="s">
        <v>261</v>
      </c>
      <c r="U27" s="28" t="s">
        <v>261</v>
      </c>
      <c r="V27" s="26">
        <v>44105</v>
      </c>
      <c r="W27" s="28" t="s">
        <v>139</v>
      </c>
      <c r="X27" s="28" t="s">
        <v>140</v>
      </c>
      <c r="Y27" s="26" t="s">
        <v>78</v>
      </c>
      <c r="Z27" s="29">
        <v>6</v>
      </c>
      <c r="AA27" s="29">
        <v>2</v>
      </c>
      <c r="AB27" s="26">
        <v>44424</v>
      </c>
      <c r="AC27" s="30">
        <v>4900000</v>
      </c>
      <c r="AD27" s="30">
        <v>544444</v>
      </c>
      <c r="AE27" s="30">
        <v>0</v>
      </c>
      <c r="AF27" s="30">
        <v>373955.55555555597</v>
      </c>
      <c r="AG27" s="30">
        <f t="shared" si="1"/>
        <v>373955.55555555597</v>
      </c>
      <c r="AH27" s="30">
        <v>0</v>
      </c>
      <c r="AI27" s="30">
        <f t="shared" si="2"/>
        <v>5818399.555555556</v>
      </c>
      <c r="AJ27" s="30">
        <f t="shared" si="3"/>
        <v>3675000</v>
      </c>
      <c r="AK27" s="30">
        <f t="shared" si="4"/>
        <v>408333</v>
      </c>
      <c r="AL27" s="30">
        <f t="shared" si="5"/>
        <v>0</v>
      </c>
      <c r="AM27" s="30">
        <f t="shared" si="6"/>
        <v>373955.55555555597</v>
      </c>
      <c r="AN27" s="30">
        <f t="shared" si="7"/>
        <v>373955.55555555597</v>
      </c>
      <c r="AO27" s="30">
        <f t="shared" si="8"/>
        <v>0</v>
      </c>
      <c r="AP27" s="30">
        <f t="shared" si="9"/>
        <v>4457288.555555556</v>
      </c>
      <c r="AQ27" s="30">
        <f t="shared" si="10"/>
        <v>0</v>
      </c>
      <c r="AR27" s="26" t="s">
        <v>79</v>
      </c>
      <c r="AS27" s="26" t="s">
        <v>80</v>
      </c>
      <c r="AT27" s="26"/>
      <c r="AU27" s="26" t="s">
        <v>80</v>
      </c>
      <c r="AV27" s="26" t="s">
        <v>141</v>
      </c>
      <c r="AW27" s="26" t="s">
        <v>80</v>
      </c>
      <c r="AX27" s="26" t="s">
        <v>82</v>
      </c>
      <c r="AY27" s="26" t="s">
        <v>82</v>
      </c>
      <c r="AZ27" s="26" t="s">
        <v>80</v>
      </c>
      <c r="BA27" s="26" t="s">
        <v>84</v>
      </c>
      <c r="BB27" s="26" t="s">
        <v>85</v>
      </c>
      <c r="BC27" s="26" t="str">
        <f t="shared" si="11"/>
        <v>C</v>
      </c>
      <c r="BD27" s="26" t="str">
        <f t="shared" ca="1" si="12"/>
        <v>53 Th,4 Bln,29 Hr</v>
      </c>
      <c r="BE27" s="29">
        <f t="shared" ca="1" si="13"/>
        <v>53</v>
      </c>
      <c r="BF27" s="29">
        <f t="shared" ca="1" si="14"/>
        <v>4</v>
      </c>
      <c r="BG27" s="29">
        <f t="shared" ca="1" si="15"/>
        <v>29</v>
      </c>
      <c r="BH27" s="26" t="str">
        <f t="shared" ca="1" si="16"/>
        <v>4 Th,1 Bln,23 Hr</v>
      </c>
      <c r="BI27" s="24">
        <f t="shared" ca="1" si="17"/>
        <v>4</v>
      </c>
      <c r="BJ27" s="24">
        <f t="shared" ca="1" si="18"/>
        <v>1</v>
      </c>
      <c r="BK27" s="26" t="str">
        <f t="shared" ca="1" si="19"/>
        <v>4 Th,1 Bln,23 Hr</v>
      </c>
      <c r="BL27" s="4" t="str">
        <f>VLOOKUP(C27,[1]dbase!$C$3:$AW$827,38,FALSE)</f>
        <v>-</v>
      </c>
    </row>
    <row r="28" spans="1:64" x14ac:dyDescent="0.25">
      <c r="A28" s="24">
        <f t="shared" si="0"/>
        <v>25</v>
      </c>
      <c r="B28" s="31" t="s">
        <v>262</v>
      </c>
      <c r="C28" s="24">
        <v>826232</v>
      </c>
      <c r="D28" s="24" t="s">
        <v>174</v>
      </c>
      <c r="E28" s="26">
        <v>30199</v>
      </c>
      <c r="F28" s="24" t="s">
        <v>65</v>
      </c>
      <c r="G28" s="24" t="s">
        <v>66</v>
      </c>
      <c r="H28" s="24" t="s">
        <v>133</v>
      </c>
      <c r="I28" s="24" t="s">
        <v>263</v>
      </c>
      <c r="J28" s="27" t="s">
        <v>264</v>
      </c>
      <c r="K28" s="24"/>
      <c r="L28" s="24"/>
      <c r="M28" s="24" t="s">
        <v>109</v>
      </c>
      <c r="N28" s="24" t="s">
        <v>80</v>
      </c>
      <c r="O28" s="24"/>
      <c r="P28" s="24" t="s">
        <v>80</v>
      </c>
      <c r="Q28" s="26">
        <v>43374</v>
      </c>
      <c r="R28" s="26">
        <v>43374</v>
      </c>
      <c r="S28" s="26" t="s">
        <v>90</v>
      </c>
      <c r="T28" s="28" t="s">
        <v>138</v>
      </c>
      <c r="U28" s="28" t="s">
        <v>138</v>
      </c>
      <c r="V28" s="26">
        <v>44105</v>
      </c>
      <c r="W28" s="28" t="s">
        <v>139</v>
      </c>
      <c r="X28" s="28" t="s">
        <v>140</v>
      </c>
      <c r="Y28" s="26" t="s">
        <v>78</v>
      </c>
      <c r="Z28" s="29">
        <v>6</v>
      </c>
      <c r="AA28" s="29">
        <v>2</v>
      </c>
      <c r="AB28" s="26">
        <v>44424</v>
      </c>
      <c r="AC28" s="30">
        <v>4900000</v>
      </c>
      <c r="AD28" s="30">
        <v>544444</v>
      </c>
      <c r="AE28" s="30">
        <v>0</v>
      </c>
      <c r="AF28" s="30">
        <v>772555.55555555597</v>
      </c>
      <c r="AG28" s="30">
        <f t="shared" si="1"/>
        <v>772555.55555555597</v>
      </c>
      <c r="AH28" s="30">
        <v>0</v>
      </c>
      <c r="AI28" s="30">
        <f t="shared" si="2"/>
        <v>6216999.555555556</v>
      </c>
      <c r="AJ28" s="30">
        <f t="shared" si="3"/>
        <v>3675000</v>
      </c>
      <c r="AK28" s="30">
        <f t="shared" si="4"/>
        <v>408333</v>
      </c>
      <c r="AL28" s="30">
        <f t="shared" si="5"/>
        <v>0</v>
      </c>
      <c r="AM28" s="30">
        <f t="shared" si="6"/>
        <v>772555.55555555597</v>
      </c>
      <c r="AN28" s="30">
        <f t="shared" si="7"/>
        <v>772555.55555555597</v>
      </c>
      <c r="AO28" s="30">
        <f t="shared" si="8"/>
        <v>0</v>
      </c>
      <c r="AP28" s="30">
        <f t="shared" si="9"/>
        <v>4855888.555555556</v>
      </c>
      <c r="AQ28" s="30">
        <f t="shared" si="10"/>
        <v>0</v>
      </c>
      <c r="AR28" s="26" t="s">
        <v>79</v>
      </c>
      <c r="AS28" s="26" t="s">
        <v>80</v>
      </c>
      <c r="AT28" s="26"/>
      <c r="AU28" s="26" t="s">
        <v>80</v>
      </c>
      <c r="AV28" s="26" t="s">
        <v>141</v>
      </c>
      <c r="AW28" s="26" t="s">
        <v>80</v>
      </c>
      <c r="AX28" s="26" t="s">
        <v>82</v>
      </c>
      <c r="AY28" s="26" t="s">
        <v>82</v>
      </c>
      <c r="AZ28" s="26" t="s">
        <v>80</v>
      </c>
      <c r="BA28" s="26" t="s">
        <v>84</v>
      </c>
      <c r="BB28" s="26" t="s">
        <v>85</v>
      </c>
      <c r="BC28" s="26" t="str">
        <f t="shared" si="11"/>
        <v>C</v>
      </c>
      <c r="BD28" s="26" t="str">
        <f t="shared" ca="1" si="12"/>
        <v>40 Th,2 Bln,19 Hr</v>
      </c>
      <c r="BE28" s="29">
        <f t="shared" ca="1" si="13"/>
        <v>40</v>
      </c>
      <c r="BF28" s="29">
        <f t="shared" ca="1" si="14"/>
        <v>2</v>
      </c>
      <c r="BG28" s="29">
        <f t="shared" ca="1" si="15"/>
        <v>19</v>
      </c>
      <c r="BH28" s="26" t="str">
        <f t="shared" ca="1" si="16"/>
        <v>4 Th,1 Bln,23 Hr</v>
      </c>
      <c r="BI28" s="24">
        <f t="shared" ca="1" si="17"/>
        <v>4</v>
      </c>
      <c r="BJ28" s="24">
        <f t="shared" ca="1" si="18"/>
        <v>1</v>
      </c>
      <c r="BK28" s="26" t="str">
        <f t="shared" ca="1" si="19"/>
        <v>4 Th,1 Bln,23 Hr</v>
      </c>
      <c r="BL28" s="4" t="str">
        <f>VLOOKUP(C28,[1]dbase!$C$3:$AW$827,38,FALSE)</f>
        <v>-</v>
      </c>
    </row>
    <row r="29" spans="1:64" x14ac:dyDescent="0.25">
      <c r="A29" s="24">
        <f t="shared" si="0"/>
        <v>26</v>
      </c>
      <c r="B29" s="31" t="s">
        <v>265</v>
      </c>
      <c r="C29" s="24">
        <v>915775</v>
      </c>
      <c r="D29" s="24" t="s">
        <v>166</v>
      </c>
      <c r="E29" s="26">
        <v>33496</v>
      </c>
      <c r="F29" s="24" t="s">
        <v>167</v>
      </c>
      <c r="G29" s="24" t="s">
        <v>66</v>
      </c>
      <c r="H29" s="24" t="s">
        <v>150</v>
      </c>
      <c r="I29" s="24" t="s">
        <v>266</v>
      </c>
      <c r="J29" s="27"/>
      <c r="K29" s="24"/>
      <c r="L29" s="24" t="s">
        <v>267</v>
      </c>
      <c r="M29" s="24" t="s">
        <v>136</v>
      </c>
      <c r="N29" s="24" t="s">
        <v>268</v>
      </c>
      <c r="O29" s="24" t="s">
        <v>269</v>
      </c>
      <c r="P29" s="24">
        <v>2013</v>
      </c>
      <c r="Q29" s="26">
        <v>43191</v>
      </c>
      <c r="R29" s="26">
        <v>43191</v>
      </c>
      <c r="S29" s="26" t="s">
        <v>90</v>
      </c>
      <c r="T29" s="28" t="s">
        <v>270</v>
      </c>
      <c r="U29" s="28" t="s">
        <v>270</v>
      </c>
      <c r="V29" s="26">
        <v>44562</v>
      </c>
      <c r="W29" s="28" t="s">
        <v>271</v>
      </c>
      <c r="X29" s="28" t="s">
        <v>272</v>
      </c>
      <c r="Y29" s="26" t="s">
        <v>103</v>
      </c>
      <c r="Z29" s="29">
        <v>2</v>
      </c>
      <c r="AA29" s="29">
        <v>4</v>
      </c>
      <c r="AB29" s="26">
        <v>44424</v>
      </c>
      <c r="AC29" s="30">
        <v>6900000</v>
      </c>
      <c r="AD29" s="30">
        <v>766667</v>
      </c>
      <c r="AE29" s="30">
        <v>787000</v>
      </c>
      <c r="AF29" s="30">
        <v>0</v>
      </c>
      <c r="AG29" s="30">
        <f t="shared" si="1"/>
        <v>787000</v>
      </c>
      <c r="AH29" s="30">
        <v>3246750</v>
      </c>
      <c r="AI29" s="30">
        <f t="shared" si="2"/>
        <v>11700417</v>
      </c>
      <c r="AJ29" s="30">
        <f t="shared" si="3"/>
        <v>5175000</v>
      </c>
      <c r="AK29" s="30">
        <f t="shared" si="4"/>
        <v>575000.25</v>
      </c>
      <c r="AL29" s="30">
        <f t="shared" si="5"/>
        <v>787000</v>
      </c>
      <c r="AM29" s="30">
        <f t="shared" si="6"/>
        <v>0</v>
      </c>
      <c r="AN29" s="30">
        <f t="shared" si="7"/>
        <v>787000</v>
      </c>
      <c r="AO29" s="30">
        <f t="shared" si="8"/>
        <v>1623375</v>
      </c>
      <c r="AP29" s="30">
        <f t="shared" si="9"/>
        <v>8160375.25</v>
      </c>
      <c r="AQ29" s="30">
        <f t="shared" si="10"/>
        <v>0</v>
      </c>
      <c r="AR29" s="26" t="s">
        <v>79</v>
      </c>
      <c r="AS29" s="26" t="s">
        <v>80</v>
      </c>
      <c r="AT29" s="26"/>
      <c r="AU29" s="26" t="s">
        <v>80</v>
      </c>
      <c r="AV29" s="26" t="s">
        <v>273</v>
      </c>
      <c r="AW29" s="26" t="s">
        <v>80</v>
      </c>
      <c r="AX29" s="26" t="s">
        <v>105</v>
      </c>
      <c r="AY29" s="26" t="s">
        <v>105</v>
      </c>
      <c r="AZ29" s="26" t="s">
        <v>80</v>
      </c>
      <c r="BA29" s="26" t="s">
        <v>84</v>
      </c>
      <c r="BB29" s="26" t="s">
        <v>85</v>
      </c>
      <c r="BC29" s="26" t="str">
        <f t="shared" si="11"/>
        <v>D</v>
      </c>
      <c r="BD29" s="26" t="str">
        <f t="shared" ca="1" si="12"/>
        <v>31 Th,2 Bln,9 Hr</v>
      </c>
      <c r="BE29" s="29">
        <f t="shared" ca="1" si="13"/>
        <v>31</v>
      </c>
      <c r="BF29" s="29">
        <f t="shared" ca="1" si="14"/>
        <v>2</v>
      </c>
      <c r="BG29" s="29">
        <f t="shared" ca="1" si="15"/>
        <v>9</v>
      </c>
      <c r="BH29" s="26" t="str">
        <f t="shared" ca="1" si="16"/>
        <v>4 Th,7 Bln,23 Hr</v>
      </c>
      <c r="BI29" s="24">
        <f t="shared" ca="1" si="17"/>
        <v>4</v>
      </c>
      <c r="BJ29" s="24">
        <f t="shared" ca="1" si="18"/>
        <v>7</v>
      </c>
      <c r="BK29" s="26" t="str">
        <f t="shared" ca="1" si="19"/>
        <v>4 Th,7 Bln,23 Hr</v>
      </c>
      <c r="BL29" s="4" t="str">
        <f>VLOOKUP(C29,[1]dbase!$C$3:$AW$827,38,FALSE)</f>
        <v>-</v>
      </c>
    </row>
    <row r="30" spans="1:64" x14ac:dyDescent="0.25">
      <c r="A30" s="24">
        <f t="shared" si="0"/>
        <v>27</v>
      </c>
      <c r="B30" s="31" t="s">
        <v>274</v>
      </c>
      <c r="C30" s="24">
        <v>865765</v>
      </c>
      <c r="D30" s="24" t="s">
        <v>87</v>
      </c>
      <c r="E30" s="26">
        <v>31530</v>
      </c>
      <c r="F30" s="24" t="s">
        <v>65</v>
      </c>
      <c r="G30" s="24" t="s">
        <v>66</v>
      </c>
      <c r="H30" s="24" t="s">
        <v>228</v>
      </c>
      <c r="I30" s="24" t="s">
        <v>275</v>
      </c>
      <c r="J30" s="27"/>
      <c r="K30" s="24"/>
      <c r="L30" s="24"/>
      <c r="M30" s="24" t="s">
        <v>99</v>
      </c>
      <c r="N30" s="24" t="s">
        <v>276</v>
      </c>
      <c r="O30" s="24"/>
      <c r="P30" s="24">
        <v>2005</v>
      </c>
      <c r="Q30" s="26">
        <v>42932</v>
      </c>
      <c r="R30" s="26">
        <v>43055</v>
      </c>
      <c r="S30" s="26" t="s">
        <v>90</v>
      </c>
      <c r="T30" s="28" t="s">
        <v>277</v>
      </c>
      <c r="U30" s="28" t="s">
        <v>277</v>
      </c>
      <c r="V30" s="26" t="s">
        <v>80</v>
      </c>
      <c r="W30" s="28" t="s">
        <v>102</v>
      </c>
      <c r="X30" s="28" t="s">
        <v>93</v>
      </c>
      <c r="Y30" s="26" t="s">
        <v>103</v>
      </c>
      <c r="Z30" s="29">
        <v>6</v>
      </c>
      <c r="AA30" s="29">
        <v>1</v>
      </c>
      <c r="AB30" s="26">
        <v>44424</v>
      </c>
      <c r="AC30" s="30">
        <v>4500000</v>
      </c>
      <c r="AD30" s="30">
        <v>500000</v>
      </c>
      <c r="AE30" s="30">
        <v>291100</v>
      </c>
      <c r="AF30" s="30">
        <v>152000</v>
      </c>
      <c r="AG30" s="30">
        <f t="shared" si="1"/>
        <v>443100</v>
      </c>
      <c r="AH30" s="30">
        <v>0</v>
      </c>
      <c r="AI30" s="30">
        <f t="shared" si="2"/>
        <v>5443100</v>
      </c>
      <c r="AJ30" s="30">
        <f t="shared" si="3"/>
        <v>3375000</v>
      </c>
      <c r="AK30" s="30">
        <f t="shared" si="4"/>
        <v>375000</v>
      </c>
      <c r="AL30" s="30">
        <f t="shared" si="5"/>
        <v>291100</v>
      </c>
      <c r="AM30" s="30">
        <f t="shared" si="6"/>
        <v>152000</v>
      </c>
      <c r="AN30" s="30">
        <f t="shared" si="7"/>
        <v>443100</v>
      </c>
      <c r="AO30" s="30">
        <f t="shared" si="8"/>
        <v>0</v>
      </c>
      <c r="AP30" s="30">
        <f t="shared" si="9"/>
        <v>4193100</v>
      </c>
      <c r="AQ30" s="30">
        <f t="shared" si="10"/>
        <v>179000</v>
      </c>
      <c r="AR30" s="26" t="s">
        <v>79</v>
      </c>
      <c r="AS30" s="26" t="s">
        <v>80</v>
      </c>
      <c r="AT30" s="26"/>
      <c r="AU30" s="26" t="s">
        <v>80</v>
      </c>
      <c r="AV30" s="26" t="s">
        <v>94</v>
      </c>
      <c r="AW30" s="26" t="s">
        <v>104</v>
      </c>
      <c r="AX30" s="26" t="s">
        <v>105</v>
      </c>
      <c r="AY30" s="26" t="s">
        <v>105</v>
      </c>
      <c r="AZ30" s="26" t="s">
        <v>80</v>
      </c>
      <c r="BA30" s="26" t="s">
        <v>84</v>
      </c>
      <c r="BB30" s="26" t="s">
        <v>106</v>
      </c>
      <c r="BC30" s="26" t="str">
        <f t="shared" si="11"/>
        <v>C</v>
      </c>
      <c r="BD30" s="26" t="str">
        <f t="shared" ca="1" si="12"/>
        <v>36 Th,6 Bln,27 Hr</v>
      </c>
      <c r="BE30" s="29">
        <f t="shared" ca="1" si="13"/>
        <v>36</v>
      </c>
      <c r="BF30" s="29">
        <f t="shared" ca="1" si="14"/>
        <v>6</v>
      </c>
      <c r="BG30" s="29">
        <f t="shared" ca="1" si="15"/>
        <v>27</v>
      </c>
      <c r="BH30" s="26" t="str">
        <f t="shared" ca="1" si="16"/>
        <v>5 Th,4 Bln,8 Hr</v>
      </c>
      <c r="BI30" s="24">
        <f t="shared" ca="1" si="17"/>
        <v>5</v>
      </c>
      <c r="BJ30" s="24">
        <f t="shared" ca="1" si="18"/>
        <v>4</v>
      </c>
      <c r="BK30" s="26" t="str">
        <f t="shared" ca="1" si="19"/>
        <v>5 Th,0 Bln,8 Hr</v>
      </c>
      <c r="BL30" s="4" t="str">
        <f>VLOOKUP(C30,[1]dbase!$C$3:$AW$827,38,FALSE)</f>
        <v>-</v>
      </c>
    </row>
    <row r="31" spans="1:64" x14ac:dyDescent="0.25">
      <c r="A31" s="24">
        <f t="shared" si="0"/>
        <v>28</v>
      </c>
      <c r="B31" s="31" t="s">
        <v>278</v>
      </c>
      <c r="C31" s="24">
        <v>806303</v>
      </c>
      <c r="D31" s="24" t="s">
        <v>87</v>
      </c>
      <c r="E31" s="26">
        <v>29441</v>
      </c>
      <c r="F31" s="24" t="s">
        <v>65</v>
      </c>
      <c r="G31" s="24" t="s">
        <v>66</v>
      </c>
      <c r="H31" s="24" t="s">
        <v>279</v>
      </c>
      <c r="I31" s="24"/>
      <c r="J31" s="27"/>
      <c r="K31" s="24"/>
      <c r="L31" s="24"/>
      <c r="M31" s="24" t="s">
        <v>109</v>
      </c>
      <c r="N31" s="24" t="s">
        <v>203</v>
      </c>
      <c r="O31" s="24"/>
      <c r="P31" s="24" t="s">
        <v>80</v>
      </c>
      <c r="Q31" s="26">
        <v>43891</v>
      </c>
      <c r="R31" s="26">
        <v>44243</v>
      </c>
      <c r="S31" s="26" t="s">
        <v>90</v>
      </c>
      <c r="T31" s="28" t="s">
        <v>111</v>
      </c>
      <c r="U31" s="28" t="s">
        <v>111</v>
      </c>
      <c r="V31" s="26" t="s">
        <v>80</v>
      </c>
      <c r="W31" s="28" t="s">
        <v>226</v>
      </c>
      <c r="X31" s="28" t="s">
        <v>93</v>
      </c>
      <c r="Y31" s="26" t="s">
        <v>78</v>
      </c>
      <c r="Z31" s="29">
        <v>6</v>
      </c>
      <c r="AA31" s="29">
        <v>1</v>
      </c>
      <c r="AB31" s="26">
        <v>44424</v>
      </c>
      <c r="AC31" s="30">
        <v>4500000</v>
      </c>
      <c r="AD31" s="30">
        <v>500000</v>
      </c>
      <c r="AE31" s="30">
        <v>-116900</v>
      </c>
      <c r="AF31" s="30">
        <v>152000</v>
      </c>
      <c r="AG31" s="30">
        <f t="shared" si="1"/>
        <v>35100</v>
      </c>
      <c r="AH31" s="30">
        <v>0</v>
      </c>
      <c r="AI31" s="30">
        <f t="shared" si="2"/>
        <v>5035100</v>
      </c>
      <c r="AJ31" s="30">
        <f t="shared" si="3"/>
        <v>3375000</v>
      </c>
      <c r="AK31" s="30">
        <f t="shared" si="4"/>
        <v>375000</v>
      </c>
      <c r="AL31" s="30">
        <f t="shared" si="5"/>
        <v>-116900</v>
      </c>
      <c r="AM31" s="30">
        <f t="shared" si="6"/>
        <v>152000</v>
      </c>
      <c r="AN31" s="30">
        <f t="shared" si="7"/>
        <v>35100</v>
      </c>
      <c r="AO31" s="30">
        <f t="shared" si="8"/>
        <v>0</v>
      </c>
      <c r="AP31" s="30">
        <f t="shared" si="9"/>
        <v>3785100</v>
      </c>
      <c r="AQ31" s="30">
        <f t="shared" si="10"/>
        <v>587000</v>
      </c>
      <c r="AR31" s="26" t="s">
        <v>79</v>
      </c>
      <c r="AS31" s="26" t="s">
        <v>80</v>
      </c>
      <c r="AT31" s="26"/>
      <c r="AU31" s="26" t="s">
        <v>80</v>
      </c>
      <c r="AV31" s="26" t="s">
        <v>94</v>
      </c>
      <c r="AW31" s="26" t="s">
        <v>210</v>
      </c>
      <c r="AX31" s="26" t="s">
        <v>83</v>
      </c>
      <c r="AY31" s="26" t="s">
        <v>83</v>
      </c>
      <c r="AZ31" s="26" t="s">
        <v>80</v>
      </c>
      <c r="BA31" s="26" t="s">
        <v>84</v>
      </c>
      <c r="BB31" s="26" t="s">
        <v>85</v>
      </c>
      <c r="BC31" s="26" t="str">
        <f t="shared" si="11"/>
        <v>C</v>
      </c>
      <c r="BD31" s="26" t="str">
        <f t="shared" ca="1" si="12"/>
        <v>42 Th,3 Bln,16 Hr</v>
      </c>
      <c r="BE31" s="29">
        <f t="shared" ca="1" si="13"/>
        <v>42</v>
      </c>
      <c r="BF31" s="29">
        <f t="shared" ca="1" si="14"/>
        <v>3</v>
      </c>
      <c r="BG31" s="29">
        <f t="shared" ca="1" si="15"/>
        <v>16</v>
      </c>
      <c r="BH31" s="26" t="str">
        <f t="shared" ca="1" si="16"/>
        <v>2 Th,8 Bln,23 Hr</v>
      </c>
      <c r="BI31" s="24">
        <f t="shared" ca="1" si="17"/>
        <v>2</v>
      </c>
      <c r="BJ31" s="24">
        <f t="shared" ca="1" si="18"/>
        <v>8</v>
      </c>
      <c r="BK31" s="26" t="str">
        <f t="shared" ca="1" si="19"/>
        <v>1 Th,9 Bln,8 Hr</v>
      </c>
      <c r="BL31" s="4" t="str">
        <f>VLOOKUP(C31,[1]dbase!$C$3:$AW$827,38,FALSE)</f>
        <v>-</v>
      </c>
    </row>
    <row r="32" spans="1:64" x14ac:dyDescent="0.25">
      <c r="A32" s="24">
        <f t="shared" si="0"/>
        <v>29</v>
      </c>
      <c r="B32" s="31" t="s">
        <v>280</v>
      </c>
      <c r="C32" s="24">
        <v>775477</v>
      </c>
      <c r="D32" s="24" t="s">
        <v>281</v>
      </c>
      <c r="E32" s="26">
        <v>28342</v>
      </c>
      <c r="F32" s="24" t="s">
        <v>65</v>
      </c>
      <c r="G32" s="24" t="s">
        <v>66</v>
      </c>
      <c r="H32" s="24" t="s">
        <v>88</v>
      </c>
      <c r="I32" s="24" t="s">
        <v>282</v>
      </c>
      <c r="J32" s="27" t="s">
        <v>283</v>
      </c>
      <c r="K32" s="24" t="s">
        <v>284</v>
      </c>
      <c r="L32" s="24"/>
      <c r="M32" s="24" t="s">
        <v>109</v>
      </c>
      <c r="N32" s="24" t="s">
        <v>120</v>
      </c>
      <c r="O32" s="24"/>
      <c r="P32" s="24">
        <v>1997</v>
      </c>
      <c r="Q32" s="26">
        <v>39860</v>
      </c>
      <c r="R32" s="26">
        <v>39949</v>
      </c>
      <c r="S32" s="26" t="s">
        <v>90</v>
      </c>
      <c r="T32" s="28" t="s">
        <v>218</v>
      </c>
      <c r="U32" s="28" t="s">
        <v>218</v>
      </c>
      <c r="V32" s="26">
        <v>44061</v>
      </c>
      <c r="W32" s="28" t="s">
        <v>219</v>
      </c>
      <c r="X32" s="28" t="s">
        <v>195</v>
      </c>
      <c r="Y32" s="26" t="s">
        <v>78</v>
      </c>
      <c r="Z32" s="29">
        <v>6</v>
      </c>
      <c r="AA32" s="29">
        <v>2</v>
      </c>
      <c r="AB32" s="26">
        <v>44424</v>
      </c>
      <c r="AC32" s="30">
        <v>4900000</v>
      </c>
      <c r="AD32" s="30">
        <v>544444</v>
      </c>
      <c r="AE32" s="30">
        <v>662655.55555555597</v>
      </c>
      <c r="AF32" s="30">
        <v>152000</v>
      </c>
      <c r="AG32" s="30">
        <f t="shared" si="1"/>
        <v>814655.55555555597</v>
      </c>
      <c r="AH32" s="30">
        <v>0</v>
      </c>
      <c r="AI32" s="30">
        <f t="shared" si="2"/>
        <v>6259099.555555556</v>
      </c>
      <c r="AJ32" s="30">
        <f t="shared" si="3"/>
        <v>2450000</v>
      </c>
      <c r="AK32" s="30">
        <f t="shared" si="4"/>
        <v>0</v>
      </c>
      <c r="AL32" s="30">
        <f t="shared" si="5"/>
        <v>0</v>
      </c>
      <c r="AM32" s="30">
        <f t="shared" si="6"/>
        <v>0</v>
      </c>
      <c r="AN32" s="30">
        <f t="shared" si="7"/>
        <v>0</v>
      </c>
      <c r="AO32" s="30">
        <f t="shared" si="8"/>
        <v>0</v>
      </c>
      <c r="AP32" s="30">
        <f t="shared" si="9"/>
        <v>2450000</v>
      </c>
      <c r="AQ32" s="30">
        <f t="shared" si="10"/>
        <v>1922100</v>
      </c>
      <c r="AR32" s="26" t="s">
        <v>79</v>
      </c>
      <c r="AS32" s="26" t="s">
        <v>114</v>
      </c>
      <c r="AT32" s="26" t="s">
        <v>115</v>
      </c>
      <c r="AU32" s="26">
        <v>44562</v>
      </c>
      <c r="AV32" s="26" t="s">
        <v>196</v>
      </c>
      <c r="AW32" s="26" t="s">
        <v>80</v>
      </c>
      <c r="AX32" s="26" t="s">
        <v>82</v>
      </c>
      <c r="AY32" s="26" t="s">
        <v>82</v>
      </c>
      <c r="AZ32" s="26" t="s">
        <v>125</v>
      </c>
      <c r="BA32" s="26" t="s">
        <v>84</v>
      </c>
      <c r="BB32" s="26" t="s">
        <v>85</v>
      </c>
      <c r="BC32" s="26" t="str">
        <f t="shared" si="11"/>
        <v>C</v>
      </c>
      <c r="BD32" s="26" t="str">
        <f t="shared" ca="1" si="12"/>
        <v>45 Th,3 Bln,19 Hr</v>
      </c>
      <c r="BE32" s="29">
        <f t="shared" ca="1" si="13"/>
        <v>45</v>
      </c>
      <c r="BF32" s="29">
        <f t="shared" ca="1" si="14"/>
        <v>3</v>
      </c>
      <c r="BG32" s="29">
        <f t="shared" ca="1" si="15"/>
        <v>19</v>
      </c>
      <c r="BH32" s="26" t="str">
        <f t="shared" ca="1" si="16"/>
        <v>13 Th,9 Bln,8 Hr</v>
      </c>
      <c r="BI32" s="24">
        <f t="shared" ca="1" si="17"/>
        <v>13</v>
      </c>
      <c r="BJ32" s="24">
        <f t="shared" ca="1" si="18"/>
        <v>9</v>
      </c>
      <c r="BK32" s="26" t="str">
        <f t="shared" ca="1" si="19"/>
        <v>13 Th,6 Bln,8 Hr</v>
      </c>
      <c r="BL32" s="4" t="str">
        <f>VLOOKUP(C32,[1]dbase!$C$3:$AW$827,38,FALSE)</f>
        <v>H</v>
      </c>
    </row>
    <row r="33" spans="1:64" x14ac:dyDescent="0.25">
      <c r="A33" s="24">
        <f t="shared" si="0"/>
        <v>30</v>
      </c>
      <c r="B33" s="31" t="s">
        <v>285</v>
      </c>
      <c r="C33" s="24">
        <v>815998</v>
      </c>
      <c r="D33" s="24" t="s">
        <v>286</v>
      </c>
      <c r="E33" s="26">
        <v>29680</v>
      </c>
      <c r="F33" s="24" t="s">
        <v>65</v>
      </c>
      <c r="G33" s="24" t="s">
        <v>66</v>
      </c>
      <c r="H33" s="24" t="s">
        <v>67</v>
      </c>
      <c r="I33" s="24" t="s">
        <v>287</v>
      </c>
      <c r="J33" s="27" t="s">
        <v>288</v>
      </c>
      <c r="K33" s="24"/>
      <c r="L33" s="24"/>
      <c r="M33" s="24" t="s">
        <v>109</v>
      </c>
      <c r="N33" s="24" t="s">
        <v>80</v>
      </c>
      <c r="O33" s="24"/>
      <c r="P33" s="24" t="s">
        <v>80</v>
      </c>
      <c r="Q33" s="26">
        <v>43374</v>
      </c>
      <c r="R33" s="26">
        <v>43374</v>
      </c>
      <c r="S33" s="26" t="s">
        <v>90</v>
      </c>
      <c r="T33" s="28" t="s">
        <v>289</v>
      </c>
      <c r="U33" s="28" t="s">
        <v>289</v>
      </c>
      <c r="V33" s="26">
        <v>44105</v>
      </c>
      <c r="W33" s="28" t="s">
        <v>139</v>
      </c>
      <c r="X33" s="28" t="s">
        <v>140</v>
      </c>
      <c r="Y33" s="26" t="s">
        <v>78</v>
      </c>
      <c r="Z33" s="29">
        <v>6</v>
      </c>
      <c r="AA33" s="29">
        <v>1</v>
      </c>
      <c r="AB33" s="26">
        <v>44424</v>
      </c>
      <c r="AC33" s="30">
        <v>4500000</v>
      </c>
      <c r="AD33" s="30">
        <v>500000</v>
      </c>
      <c r="AE33" s="30">
        <v>0</v>
      </c>
      <c r="AF33" s="30">
        <v>585779.91666666698</v>
      </c>
      <c r="AG33" s="30">
        <f t="shared" si="1"/>
        <v>585779.91666666698</v>
      </c>
      <c r="AH33" s="30">
        <v>0</v>
      </c>
      <c r="AI33" s="30">
        <f t="shared" si="2"/>
        <v>5585779.916666667</v>
      </c>
      <c r="AJ33" s="30">
        <f t="shared" si="3"/>
        <v>3375000</v>
      </c>
      <c r="AK33" s="30">
        <f t="shared" si="4"/>
        <v>375000</v>
      </c>
      <c r="AL33" s="30">
        <f t="shared" si="5"/>
        <v>0</v>
      </c>
      <c r="AM33" s="30">
        <f t="shared" si="6"/>
        <v>585779.91666666698</v>
      </c>
      <c r="AN33" s="30">
        <f t="shared" si="7"/>
        <v>585779.91666666698</v>
      </c>
      <c r="AO33" s="30">
        <f t="shared" si="8"/>
        <v>0</v>
      </c>
      <c r="AP33" s="30">
        <f t="shared" si="9"/>
        <v>4335779.916666667</v>
      </c>
      <c r="AQ33" s="30">
        <f t="shared" si="10"/>
        <v>36320.083333333023</v>
      </c>
      <c r="AR33" s="26" t="s">
        <v>79</v>
      </c>
      <c r="AS33" s="26" t="s">
        <v>80</v>
      </c>
      <c r="AT33" s="26"/>
      <c r="AU33" s="26" t="s">
        <v>80</v>
      </c>
      <c r="AV33" s="26" t="s">
        <v>141</v>
      </c>
      <c r="AW33" s="26" t="s">
        <v>80</v>
      </c>
      <c r="AX33" s="26" t="s">
        <v>82</v>
      </c>
      <c r="AY33" s="26" t="s">
        <v>82</v>
      </c>
      <c r="AZ33" s="26" t="s">
        <v>80</v>
      </c>
      <c r="BA33" s="26" t="s">
        <v>84</v>
      </c>
      <c r="BB33" s="26" t="s">
        <v>85</v>
      </c>
      <c r="BC33" s="26" t="str">
        <f t="shared" si="11"/>
        <v>C</v>
      </c>
      <c r="BD33" s="26" t="str">
        <f t="shared" ca="1" si="12"/>
        <v>41 Th,7 Bln,20 Hr</v>
      </c>
      <c r="BE33" s="29">
        <f t="shared" ca="1" si="13"/>
        <v>41</v>
      </c>
      <c r="BF33" s="29">
        <f t="shared" ca="1" si="14"/>
        <v>7</v>
      </c>
      <c r="BG33" s="29">
        <f t="shared" ca="1" si="15"/>
        <v>20</v>
      </c>
      <c r="BH33" s="26" t="str">
        <f t="shared" ca="1" si="16"/>
        <v>4 Th,1 Bln,23 Hr</v>
      </c>
      <c r="BI33" s="24">
        <f t="shared" ca="1" si="17"/>
        <v>4</v>
      </c>
      <c r="BJ33" s="24">
        <f t="shared" ca="1" si="18"/>
        <v>1</v>
      </c>
      <c r="BK33" s="26" t="str">
        <f t="shared" ca="1" si="19"/>
        <v>4 Th,1 Bln,23 Hr</v>
      </c>
      <c r="BL33" s="4" t="str">
        <f>VLOOKUP(C33,[1]dbase!$C$3:$AW$827,38,FALSE)</f>
        <v>-</v>
      </c>
    </row>
    <row r="34" spans="1:64" x14ac:dyDescent="0.25">
      <c r="A34" s="24">
        <f t="shared" si="0"/>
        <v>31</v>
      </c>
      <c r="B34" s="31" t="s">
        <v>290</v>
      </c>
      <c r="C34" s="24">
        <v>885611</v>
      </c>
      <c r="D34" s="24" t="s">
        <v>166</v>
      </c>
      <c r="E34" s="26">
        <v>32313</v>
      </c>
      <c r="F34" s="24" t="s">
        <v>65</v>
      </c>
      <c r="G34" s="24" t="s">
        <v>66</v>
      </c>
      <c r="H34" s="24" t="s">
        <v>228</v>
      </c>
      <c r="I34" s="24" t="s">
        <v>291</v>
      </c>
      <c r="J34" s="27"/>
      <c r="K34" s="24"/>
      <c r="L34" s="24" t="s">
        <v>292</v>
      </c>
      <c r="M34" s="24" t="s">
        <v>136</v>
      </c>
      <c r="N34" s="24" t="s">
        <v>224</v>
      </c>
      <c r="O34" s="24"/>
      <c r="P34" s="24">
        <v>2013</v>
      </c>
      <c r="Q34" s="26">
        <v>42201</v>
      </c>
      <c r="R34" s="26">
        <v>42401</v>
      </c>
      <c r="S34" s="26" t="s">
        <v>90</v>
      </c>
      <c r="T34" s="28" t="s">
        <v>293</v>
      </c>
      <c r="U34" s="28" t="s">
        <v>293</v>
      </c>
      <c r="V34" s="26">
        <v>44104</v>
      </c>
      <c r="W34" s="28" t="s">
        <v>294</v>
      </c>
      <c r="X34" s="28" t="s">
        <v>295</v>
      </c>
      <c r="Y34" s="26" t="s">
        <v>103</v>
      </c>
      <c r="Z34" s="29">
        <v>5</v>
      </c>
      <c r="AA34" s="29">
        <v>3</v>
      </c>
      <c r="AB34" s="26">
        <v>44424</v>
      </c>
      <c r="AC34" s="30">
        <v>5900000</v>
      </c>
      <c r="AD34" s="30">
        <v>655556</v>
      </c>
      <c r="AE34" s="30">
        <v>911969.44444444403</v>
      </c>
      <c r="AF34" s="30">
        <v>556600</v>
      </c>
      <c r="AG34" s="30">
        <f t="shared" si="1"/>
        <v>1468569.444444444</v>
      </c>
      <c r="AH34" s="30">
        <v>0</v>
      </c>
      <c r="AI34" s="30">
        <f t="shared" si="2"/>
        <v>8024125.444444444</v>
      </c>
      <c r="AJ34" s="30">
        <f t="shared" si="3"/>
        <v>4425000</v>
      </c>
      <c r="AK34" s="30">
        <f t="shared" si="4"/>
        <v>491667</v>
      </c>
      <c r="AL34" s="30">
        <f t="shared" si="5"/>
        <v>911969.44444444403</v>
      </c>
      <c r="AM34" s="30">
        <f t="shared" si="6"/>
        <v>556600</v>
      </c>
      <c r="AN34" s="30">
        <f t="shared" si="7"/>
        <v>1468569.444444444</v>
      </c>
      <c r="AO34" s="30">
        <f t="shared" si="8"/>
        <v>0</v>
      </c>
      <c r="AP34" s="30">
        <f t="shared" si="9"/>
        <v>6385236.444444444</v>
      </c>
      <c r="AQ34" s="30">
        <f t="shared" si="10"/>
        <v>0</v>
      </c>
      <c r="AR34" s="26" t="s">
        <v>79</v>
      </c>
      <c r="AS34" s="26" t="s">
        <v>80</v>
      </c>
      <c r="AT34" s="26"/>
      <c r="AU34" s="26" t="s">
        <v>80</v>
      </c>
      <c r="AV34" s="26" t="s">
        <v>296</v>
      </c>
      <c r="AW34" s="26" t="s">
        <v>80</v>
      </c>
      <c r="AX34" s="26" t="s">
        <v>105</v>
      </c>
      <c r="AY34" s="26" t="s">
        <v>105</v>
      </c>
      <c r="AZ34" s="26" t="s">
        <v>80</v>
      </c>
      <c r="BA34" s="26" t="s">
        <v>84</v>
      </c>
      <c r="BB34" s="26" t="s">
        <v>85</v>
      </c>
      <c r="BC34" s="26" t="str">
        <f t="shared" si="11"/>
        <v>D</v>
      </c>
      <c r="BD34" s="26" t="str">
        <f t="shared" ca="1" si="12"/>
        <v>34 Th,5 Bln,5 Hr</v>
      </c>
      <c r="BE34" s="29">
        <f t="shared" ca="1" si="13"/>
        <v>34</v>
      </c>
      <c r="BF34" s="29">
        <f t="shared" ca="1" si="14"/>
        <v>5</v>
      </c>
      <c r="BG34" s="29">
        <f t="shared" ca="1" si="15"/>
        <v>5</v>
      </c>
      <c r="BH34" s="26" t="str">
        <f t="shared" ca="1" si="16"/>
        <v>7 Th,4 Bln,8 Hr</v>
      </c>
      <c r="BI34" s="24">
        <f t="shared" ca="1" si="17"/>
        <v>7</v>
      </c>
      <c r="BJ34" s="24">
        <f t="shared" ca="1" si="18"/>
        <v>4</v>
      </c>
      <c r="BK34" s="26" t="str">
        <f t="shared" ca="1" si="19"/>
        <v>6 Th,9 Bln,23 Hr</v>
      </c>
      <c r="BL34" s="4" t="str">
        <f>VLOOKUP(C34,[1]dbase!$C$3:$AW$827,38,FALSE)</f>
        <v>-</v>
      </c>
    </row>
    <row r="35" spans="1:64" x14ac:dyDescent="0.25">
      <c r="A35" s="24">
        <f t="shared" si="0"/>
        <v>32</v>
      </c>
      <c r="B35" s="31" t="s">
        <v>297</v>
      </c>
      <c r="C35" s="24">
        <v>755948</v>
      </c>
      <c r="D35" s="24" t="s">
        <v>298</v>
      </c>
      <c r="E35" s="26">
        <v>27757</v>
      </c>
      <c r="F35" s="24" t="s">
        <v>65</v>
      </c>
      <c r="G35" s="24" t="s">
        <v>66</v>
      </c>
      <c r="H35" s="24" t="s">
        <v>133</v>
      </c>
      <c r="I35" s="24" t="s">
        <v>299</v>
      </c>
      <c r="J35" s="27" t="s">
        <v>300</v>
      </c>
      <c r="K35" s="24"/>
      <c r="L35" s="24"/>
      <c r="M35" s="24" t="s">
        <v>109</v>
      </c>
      <c r="N35" s="24" t="s">
        <v>301</v>
      </c>
      <c r="O35" s="24"/>
      <c r="P35" s="24" t="s">
        <v>80</v>
      </c>
      <c r="Q35" s="26">
        <v>43374</v>
      </c>
      <c r="R35" s="26">
        <v>43374</v>
      </c>
      <c r="S35" s="26" t="s">
        <v>90</v>
      </c>
      <c r="T35" s="28" t="s">
        <v>302</v>
      </c>
      <c r="U35" s="28" t="s">
        <v>302</v>
      </c>
      <c r="V35" s="26">
        <v>44105</v>
      </c>
      <c r="W35" s="28" t="s">
        <v>303</v>
      </c>
      <c r="X35" s="28" t="s">
        <v>140</v>
      </c>
      <c r="Y35" s="26" t="s">
        <v>78</v>
      </c>
      <c r="Z35" s="29">
        <v>6</v>
      </c>
      <c r="AA35" s="29">
        <v>1</v>
      </c>
      <c r="AB35" s="26">
        <v>44424</v>
      </c>
      <c r="AC35" s="30">
        <v>4500000</v>
      </c>
      <c r="AD35" s="30">
        <v>500000</v>
      </c>
      <c r="AE35" s="30">
        <v>0</v>
      </c>
      <c r="AF35" s="30">
        <v>69400</v>
      </c>
      <c r="AG35" s="30">
        <f t="shared" si="1"/>
        <v>69400</v>
      </c>
      <c r="AH35" s="30">
        <v>0</v>
      </c>
      <c r="AI35" s="30">
        <f t="shared" si="2"/>
        <v>5069400</v>
      </c>
      <c r="AJ35" s="30">
        <f t="shared" si="3"/>
        <v>3375000</v>
      </c>
      <c r="AK35" s="30">
        <f t="shared" si="4"/>
        <v>375000</v>
      </c>
      <c r="AL35" s="30">
        <f t="shared" si="5"/>
        <v>0</v>
      </c>
      <c r="AM35" s="30">
        <f t="shared" si="6"/>
        <v>69400</v>
      </c>
      <c r="AN35" s="30">
        <f t="shared" si="7"/>
        <v>69400</v>
      </c>
      <c r="AO35" s="30">
        <f t="shared" si="8"/>
        <v>0</v>
      </c>
      <c r="AP35" s="30">
        <f t="shared" si="9"/>
        <v>3819400</v>
      </c>
      <c r="AQ35" s="30">
        <f t="shared" si="10"/>
        <v>552700</v>
      </c>
      <c r="AR35" s="26" t="s">
        <v>79</v>
      </c>
      <c r="AS35" s="26" t="s">
        <v>80</v>
      </c>
      <c r="AT35" s="26"/>
      <c r="AU35" s="26" t="s">
        <v>80</v>
      </c>
      <c r="AV35" s="26" t="s">
        <v>141</v>
      </c>
      <c r="AW35" s="26" t="s">
        <v>80</v>
      </c>
      <c r="AX35" s="26" t="s">
        <v>82</v>
      </c>
      <c r="AY35" s="26" t="s">
        <v>82</v>
      </c>
      <c r="AZ35" s="26" t="s">
        <v>80</v>
      </c>
      <c r="BA35" s="26" t="s">
        <v>84</v>
      </c>
      <c r="BB35" s="26" t="s">
        <v>85</v>
      </c>
      <c r="BC35" s="26" t="str">
        <f t="shared" si="11"/>
        <v>C</v>
      </c>
      <c r="BD35" s="26" t="str">
        <f t="shared" ca="1" si="12"/>
        <v>46 Th,10 Bln,26 Hr</v>
      </c>
      <c r="BE35" s="29">
        <f t="shared" ca="1" si="13"/>
        <v>46</v>
      </c>
      <c r="BF35" s="29">
        <f t="shared" ca="1" si="14"/>
        <v>10</v>
      </c>
      <c r="BG35" s="29">
        <f t="shared" ca="1" si="15"/>
        <v>26</v>
      </c>
      <c r="BH35" s="26" t="str">
        <f t="shared" ca="1" si="16"/>
        <v>4 Th,1 Bln,23 Hr</v>
      </c>
      <c r="BI35" s="24">
        <f t="shared" ca="1" si="17"/>
        <v>4</v>
      </c>
      <c r="BJ35" s="24">
        <f t="shared" ca="1" si="18"/>
        <v>1</v>
      </c>
      <c r="BK35" s="26" t="str">
        <f t="shared" ca="1" si="19"/>
        <v>4 Th,1 Bln,23 Hr</v>
      </c>
      <c r="BL35" s="4" t="str">
        <f>VLOOKUP(C35,[1]dbase!$C$3:$AW$827,38,FALSE)</f>
        <v>-</v>
      </c>
    </row>
    <row r="36" spans="1:64" x14ac:dyDescent="0.25">
      <c r="A36" s="24">
        <f t="shared" si="0"/>
        <v>33</v>
      </c>
      <c r="B36" s="31" t="s">
        <v>304</v>
      </c>
      <c r="C36" s="24">
        <v>935823</v>
      </c>
      <c r="D36" s="24" t="s">
        <v>160</v>
      </c>
      <c r="E36" s="26">
        <v>33970</v>
      </c>
      <c r="F36" s="24" t="s">
        <v>65</v>
      </c>
      <c r="G36" s="24" t="s">
        <v>66</v>
      </c>
      <c r="H36" s="24" t="s">
        <v>150</v>
      </c>
      <c r="I36" s="24" t="s">
        <v>305</v>
      </c>
      <c r="J36" s="27"/>
      <c r="K36" s="24"/>
      <c r="L36" s="24" t="s">
        <v>306</v>
      </c>
      <c r="M36" s="24" t="s">
        <v>307</v>
      </c>
      <c r="N36" s="24" t="s">
        <v>308</v>
      </c>
      <c r="O36" s="24"/>
      <c r="P36" s="24">
        <v>2016</v>
      </c>
      <c r="Q36" s="26">
        <v>43313</v>
      </c>
      <c r="R36" s="26">
        <v>43525</v>
      </c>
      <c r="S36" s="26" t="s">
        <v>90</v>
      </c>
      <c r="T36" s="28" t="s">
        <v>309</v>
      </c>
      <c r="U36" s="28" t="s">
        <v>309</v>
      </c>
      <c r="V36" s="26" t="s">
        <v>80</v>
      </c>
      <c r="W36" s="28" t="s">
        <v>310</v>
      </c>
      <c r="X36" s="28" t="s">
        <v>311</v>
      </c>
      <c r="Y36" s="26" t="s">
        <v>103</v>
      </c>
      <c r="Z36" s="29">
        <v>5</v>
      </c>
      <c r="AA36" s="29">
        <v>4</v>
      </c>
      <c r="AB36" s="26">
        <v>44424</v>
      </c>
      <c r="AC36" s="30">
        <v>6900000</v>
      </c>
      <c r="AD36" s="30">
        <v>766667</v>
      </c>
      <c r="AE36" s="30">
        <v>-197116.66666666698</v>
      </c>
      <c r="AF36" s="30">
        <v>653200</v>
      </c>
      <c r="AG36" s="30">
        <f t="shared" si="1"/>
        <v>456083.33333333302</v>
      </c>
      <c r="AH36" s="30">
        <v>0</v>
      </c>
      <c r="AI36" s="30">
        <f t="shared" si="2"/>
        <v>8122750.333333333</v>
      </c>
      <c r="AJ36" s="30">
        <f t="shared" si="3"/>
        <v>5175000</v>
      </c>
      <c r="AK36" s="30">
        <f t="shared" si="4"/>
        <v>575000.25</v>
      </c>
      <c r="AL36" s="30">
        <f t="shared" si="5"/>
        <v>-197116.66666666698</v>
      </c>
      <c r="AM36" s="30">
        <f t="shared" si="6"/>
        <v>653200</v>
      </c>
      <c r="AN36" s="30">
        <f t="shared" si="7"/>
        <v>456083.33333333302</v>
      </c>
      <c r="AO36" s="30">
        <f t="shared" si="8"/>
        <v>0</v>
      </c>
      <c r="AP36" s="30">
        <f t="shared" si="9"/>
        <v>6206083.583333333</v>
      </c>
      <c r="AQ36" s="30">
        <f t="shared" si="10"/>
        <v>0</v>
      </c>
      <c r="AR36" s="26" t="s">
        <v>79</v>
      </c>
      <c r="AS36" s="26" t="s">
        <v>80</v>
      </c>
      <c r="AT36" s="26"/>
      <c r="AU36" s="26" t="s">
        <v>80</v>
      </c>
      <c r="AV36" s="26" t="s">
        <v>312</v>
      </c>
      <c r="AW36" s="26" t="s">
        <v>80</v>
      </c>
      <c r="AX36" s="26" t="s">
        <v>83</v>
      </c>
      <c r="AY36" s="26" t="s">
        <v>83</v>
      </c>
      <c r="AZ36" s="26" t="s">
        <v>80</v>
      </c>
      <c r="BA36" s="26" t="s">
        <v>84</v>
      </c>
      <c r="BB36" s="26" t="s">
        <v>85</v>
      </c>
      <c r="BC36" s="26" t="str">
        <f t="shared" si="11"/>
        <v>E</v>
      </c>
      <c r="BD36" s="26" t="str">
        <f t="shared" ca="1" si="12"/>
        <v>29 Th,10 Bln,23 Hr</v>
      </c>
      <c r="BE36" s="29">
        <f t="shared" ca="1" si="13"/>
        <v>29</v>
      </c>
      <c r="BF36" s="29">
        <f t="shared" ca="1" si="14"/>
        <v>10</v>
      </c>
      <c r="BG36" s="29">
        <f t="shared" ca="1" si="15"/>
        <v>23</v>
      </c>
      <c r="BH36" s="26" t="str">
        <f t="shared" ca="1" si="16"/>
        <v>4 Th,3 Bln,23 Hr</v>
      </c>
      <c r="BI36" s="24">
        <f t="shared" ca="1" si="17"/>
        <v>4</v>
      </c>
      <c r="BJ36" s="24">
        <f t="shared" ca="1" si="18"/>
        <v>3</v>
      </c>
      <c r="BK36" s="26" t="str">
        <f t="shared" ca="1" si="19"/>
        <v>3 Th,8 Bln,23 Hr</v>
      </c>
      <c r="BL36" s="4" t="str">
        <f>VLOOKUP(C36,[1]dbase!$C$3:$AW$827,38,FALSE)</f>
        <v>-</v>
      </c>
    </row>
    <row r="37" spans="1:64" x14ac:dyDescent="0.25">
      <c r="A37" s="24">
        <f t="shared" si="0"/>
        <v>34</v>
      </c>
      <c r="B37" s="33" t="s">
        <v>313</v>
      </c>
      <c r="C37" s="24">
        <v>945698</v>
      </c>
      <c r="D37" s="24" t="s">
        <v>108</v>
      </c>
      <c r="E37" s="26">
        <v>34628</v>
      </c>
      <c r="F37" s="24" t="s">
        <v>65</v>
      </c>
      <c r="G37" s="24" t="s">
        <v>66</v>
      </c>
      <c r="H37" s="24" t="s">
        <v>228</v>
      </c>
      <c r="I37" s="24" t="s">
        <v>314</v>
      </c>
      <c r="J37" s="27"/>
      <c r="K37" s="24"/>
      <c r="L37" s="24"/>
      <c r="M37" s="24" t="s">
        <v>70</v>
      </c>
      <c r="N37" s="24" t="s">
        <v>71</v>
      </c>
      <c r="O37" s="24" t="s">
        <v>315</v>
      </c>
      <c r="P37" s="24">
        <v>2016</v>
      </c>
      <c r="Q37" s="26">
        <v>42888</v>
      </c>
      <c r="R37" s="26">
        <v>43206</v>
      </c>
      <c r="S37" s="26" t="s">
        <v>90</v>
      </c>
      <c r="T37" s="28" t="s">
        <v>316</v>
      </c>
      <c r="U37" s="28" t="s">
        <v>316</v>
      </c>
      <c r="V37" s="26">
        <v>44760</v>
      </c>
      <c r="W37" s="28" t="s">
        <v>317</v>
      </c>
      <c r="X37" s="28" t="s">
        <v>113</v>
      </c>
      <c r="Y37" s="26" t="s">
        <v>78</v>
      </c>
      <c r="Z37" s="29">
        <v>5</v>
      </c>
      <c r="AA37" s="29">
        <v>4</v>
      </c>
      <c r="AB37" s="26">
        <v>44424</v>
      </c>
      <c r="AC37" s="30">
        <v>6900000</v>
      </c>
      <c r="AD37" s="30">
        <v>766667</v>
      </c>
      <c r="AE37" s="30">
        <v>442183.33333333302</v>
      </c>
      <c r="AF37" s="30">
        <v>653200</v>
      </c>
      <c r="AG37" s="30">
        <f t="shared" si="1"/>
        <v>1095383.333333333</v>
      </c>
      <c r="AH37" s="30">
        <v>0</v>
      </c>
      <c r="AI37" s="30">
        <f t="shared" si="2"/>
        <v>8762050.3333333321</v>
      </c>
      <c r="AJ37" s="30">
        <f t="shared" si="3"/>
        <v>5175000</v>
      </c>
      <c r="AK37" s="30">
        <f t="shared" si="4"/>
        <v>575000.25</v>
      </c>
      <c r="AL37" s="30">
        <f t="shared" si="5"/>
        <v>442183.33333333302</v>
      </c>
      <c r="AM37" s="30">
        <f t="shared" si="6"/>
        <v>653200</v>
      </c>
      <c r="AN37" s="30">
        <f t="shared" si="7"/>
        <v>1095383.333333333</v>
      </c>
      <c r="AO37" s="30">
        <f t="shared" si="8"/>
        <v>0</v>
      </c>
      <c r="AP37" s="30">
        <f t="shared" si="9"/>
        <v>6845383.583333333</v>
      </c>
      <c r="AQ37" s="30">
        <f t="shared" si="10"/>
        <v>0</v>
      </c>
      <c r="AR37" s="26" t="s">
        <v>79</v>
      </c>
      <c r="AS37" s="26" t="s">
        <v>80</v>
      </c>
      <c r="AT37" s="26"/>
      <c r="AU37" s="26" t="s">
        <v>80</v>
      </c>
      <c r="AV37" s="26" t="s">
        <v>116</v>
      </c>
      <c r="AW37" s="26" t="s">
        <v>95</v>
      </c>
      <c r="AX37" s="26" t="s">
        <v>96</v>
      </c>
      <c r="AY37" s="26" t="s">
        <v>96</v>
      </c>
      <c r="AZ37" s="26" t="s">
        <v>80</v>
      </c>
      <c r="BA37" s="26" t="s">
        <v>84</v>
      </c>
      <c r="BB37" s="26" t="s">
        <v>85</v>
      </c>
      <c r="BC37" s="26" t="str">
        <f t="shared" si="11"/>
        <v>F</v>
      </c>
      <c r="BD37" s="26" t="str">
        <f t="shared" ca="1" si="12"/>
        <v>28 Th,1 Bln,3 Hr</v>
      </c>
      <c r="BE37" s="29">
        <f t="shared" ca="1" si="13"/>
        <v>28</v>
      </c>
      <c r="BF37" s="29">
        <f t="shared" ca="1" si="14"/>
        <v>1</v>
      </c>
      <c r="BG37" s="29">
        <f t="shared" ca="1" si="15"/>
        <v>3</v>
      </c>
      <c r="BH37" s="26" t="str">
        <f t="shared" ca="1" si="16"/>
        <v>5 Th,5 Bln,22 Hr</v>
      </c>
      <c r="BI37" s="24">
        <f t="shared" ca="1" si="17"/>
        <v>5</v>
      </c>
      <c r="BJ37" s="24">
        <f t="shared" ca="1" si="18"/>
        <v>5</v>
      </c>
      <c r="BK37" s="26" t="str">
        <f t="shared" ca="1" si="19"/>
        <v>4 Th,7 Bln,8 Hr</v>
      </c>
      <c r="BL37" s="4" t="str">
        <f>VLOOKUP(C37,[1]dbase!$C$3:$AW$827,38,FALSE)</f>
        <v>-</v>
      </c>
    </row>
    <row r="38" spans="1:64" x14ac:dyDescent="0.25">
      <c r="A38" s="24">
        <f t="shared" si="0"/>
        <v>35</v>
      </c>
      <c r="B38" s="31" t="s">
        <v>318</v>
      </c>
      <c r="C38" s="24">
        <v>705218</v>
      </c>
      <c r="D38" s="24" t="s">
        <v>319</v>
      </c>
      <c r="E38" s="26">
        <v>25640</v>
      </c>
      <c r="F38" s="24" t="s">
        <v>65</v>
      </c>
      <c r="G38" s="24" t="s">
        <v>66</v>
      </c>
      <c r="H38" s="24" t="s">
        <v>88</v>
      </c>
      <c r="I38" s="24" t="s">
        <v>320</v>
      </c>
      <c r="J38" s="27" t="s">
        <v>321</v>
      </c>
      <c r="K38" s="24" t="s">
        <v>322</v>
      </c>
      <c r="L38" s="24"/>
      <c r="M38" s="24" t="s">
        <v>109</v>
      </c>
      <c r="N38" s="24" t="s">
        <v>120</v>
      </c>
      <c r="O38" s="24"/>
      <c r="P38" s="24" t="s">
        <v>323</v>
      </c>
      <c r="Q38" s="26">
        <v>33574</v>
      </c>
      <c r="R38" s="26">
        <v>33940</v>
      </c>
      <c r="S38" s="26" t="s">
        <v>90</v>
      </c>
      <c r="T38" s="28" t="s">
        <v>324</v>
      </c>
      <c r="U38" s="28" t="s">
        <v>324</v>
      </c>
      <c r="V38" s="26" t="s">
        <v>80</v>
      </c>
      <c r="W38" s="28" t="s">
        <v>325</v>
      </c>
      <c r="X38" s="28" t="s">
        <v>140</v>
      </c>
      <c r="Y38" s="26" t="s">
        <v>78</v>
      </c>
      <c r="Z38" s="29">
        <v>6</v>
      </c>
      <c r="AA38" s="29">
        <v>3</v>
      </c>
      <c r="AB38" s="26">
        <v>44424</v>
      </c>
      <c r="AC38" s="30">
        <v>5900000</v>
      </c>
      <c r="AD38" s="30">
        <v>655556</v>
      </c>
      <c r="AE38" s="30">
        <v>298394.44444444403</v>
      </c>
      <c r="AF38" s="30">
        <v>152000</v>
      </c>
      <c r="AG38" s="30">
        <f t="shared" si="1"/>
        <v>450394.44444444403</v>
      </c>
      <c r="AH38" s="30">
        <v>0</v>
      </c>
      <c r="AI38" s="30">
        <f t="shared" si="2"/>
        <v>7005950.444444444</v>
      </c>
      <c r="AJ38" s="30">
        <f t="shared" si="3"/>
        <v>4425000</v>
      </c>
      <c r="AK38" s="30">
        <f t="shared" si="4"/>
        <v>491667</v>
      </c>
      <c r="AL38" s="30">
        <f t="shared" si="5"/>
        <v>298394.44444444403</v>
      </c>
      <c r="AM38" s="30">
        <f t="shared" si="6"/>
        <v>152000</v>
      </c>
      <c r="AN38" s="30">
        <f t="shared" si="7"/>
        <v>450394.44444444403</v>
      </c>
      <c r="AO38" s="30">
        <f t="shared" si="8"/>
        <v>0</v>
      </c>
      <c r="AP38" s="30">
        <f t="shared" si="9"/>
        <v>5367061.444444444</v>
      </c>
      <c r="AQ38" s="30">
        <f t="shared" si="10"/>
        <v>0</v>
      </c>
      <c r="AR38" s="26" t="s">
        <v>79</v>
      </c>
      <c r="AS38" s="26" t="s">
        <v>80</v>
      </c>
      <c r="AT38" s="26"/>
      <c r="AU38" s="26" t="s">
        <v>80</v>
      </c>
      <c r="AV38" s="26" t="s">
        <v>141</v>
      </c>
      <c r="AW38" s="26" t="s">
        <v>80</v>
      </c>
      <c r="AX38" s="26" t="s">
        <v>82</v>
      </c>
      <c r="AY38" s="26" t="s">
        <v>82</v>
      </c>
      <c r="AZ38" s="26" t="s">
        <v>80</v>
      </c>
      <c r="BA38" s="26" t="s">
        <v>84</v>
      </c>
      <c r="BB38" s="26" t="s">
        <v>85</v>
      </c>
      <c r="BC38" s="26" t="str">
        <f t="shared" si="11"/>
        <v>C</v>
      </c>
      <c r="BD38" s="26" t="str">
        <f t="shared" ca="1" si="12"/>
        <v>52 Th,8 Bln,11 Hr</v>
      </c>
      <c r="BE38" s="29">
        <f t="shared" ca="1" si="13"/>
        <v>52</v>
      </c>
      <c r="BF38" s="29">
        <f t="shared" ca="1" si="14"/>
        <v>8</v>
      </c>
      <c r="BG38" s="29">
        <f t="shared" ca="1" si="15"/>
        <v>11</v>
      </c>
      <c r="BH38" s="26" t="str">
        <f t="shared" ca="1" si="16"/>
        <v>30 Th,11 Bln,22 Hr</v>
      </c>
      <c r="BI38" s="24">
        <f t="shared" ca="1" si="17"/>
        <v>30</v>
      </c>
      <c r="BJ38" s="24">
        <f t="shared" ca="1" si="18"/>
        <v>11</v>
      </c>
      <c r="BK38" s="26" t="str">
        <f t="shared" ca="1" si="19"/>
        <v>29 Th,11 Bln,22 Hr</v>
      </c>
      <c r="BL38" s="4" t="str">
        <f>VLOOKUP(C38,[1]dbase!$C$3:$AW$827,38,FALSE)</f>
        <v>-</v>
      </c>
    </row>
    <row r="39" spans="1:64" x14ac:dyDescent="0.25">
      <c r="A39" s="24">
        <f t="shared" si="0"/>
        <v>36</v>
      </c>
      <c r="B39" s="31" t="s">
        <v>326</v>
      </c>
      <c r="C39" s="24">
        <v>716073</v>
      </c>
      <c r="D39" s="24" t="s">
        <v>244</v>
      </c>
      <c r="E39" s="26">
        <v>26138</v>
      </c>
      <c r="F39" s="24" t="s">
        <v>65</v>
      </c>
      <c r="G39" s="24" t="s">
        <v>66</v>
      </c>
      <c r="H39" s="24" t="s">
        <v>88</v>
      </c>
      <c r="I39" s="24" t="s">
        <v>327</v>
      </c>
      <c r="J39" s="27" t="s">
        <v>328</v>
      </c>
      <c r="K39" s="24"/>
      <c r="L39" s="24"/>
      <c r="M39" s="24" t="s">
        <v>109</v>
      </c>
      <c r="N39" s="24" t="s">
        <v>80</v>
      </c>
      <c r="O39" s="24"/>
      <c r="P39" s="24" t="s">
        <v>80</v>
      </c>
      <c r="Q39" s="26">
        <v>43374</v>
      </c>
      <c r="R39" s="26">
        <v>43374</v>
      </c>
      <c r="S39" s="26" t="s">
        <v>90</v>
      </c>
      <c r="T39" s="28" t="s">
        <v>261</v>
      </c>
      <c r="U39" s="28" t="s">
        <v>261</v>
      </c>
      <c r="V39" s="26">
        <v>44105</v>
      </c>
      <c r="W39" s="28" t="s">
        <v>139</v>
      </c>
      <c r="X39" s="28" t="s">
        <v>140</v>
      </c>
      <c r="Y39" s="26" t="s">
        <v>78</v>
      </c>
      <c r="Z39" s="29">
        <v>6</v>
      </c>
      <c r="AA39" s="29">
        <v>1</v>
      </c>
      <c r="AB39" s="26">
        <v>44424</v>
      </c>
      <c r="AC39" s="30">
        <v>4500000</v>
      </c>
      <c r="AD39" s="30">
        <v>500000</v>
      </c>
      <c r="AE39" s="30">
        <v>0</v>
      </c>
      <c r="AF39" s="30">
        <v>261200</v>
      </c>
      <c r="AG39" s="30">
        <f t="shared" si="1"/>
        <v>261200</v>
      </c>
      <c r="AH39" s="30">
        <v>0</v>
      </c>
      <c r="AI39" s="30">
        <f t="shared" si="2"/>
        <v>5261200</v>
      </c>
      <c r="AJ39" s="30">
        <f t="shared" si="3"/>
        <v>2250000</v>
      </c>
      <c r="AK39" s="30">
        <f t="shared" si="4"/>
        <v>0</v>
      </c>
      <c r="AL39" s="30">
        <f t="shared" si="5"/>
        <v>0</v>
      </c>
      <c r="AM39" s="30">
        <f t="shared" si="6"/>
        <v>0</v>
      </c>
      <c r="AN39" s="30">
        <f t="shared" si="7"/>
        <v>0</v>
      </c>
      <c r="AO39" s="30">
        <f t="shared" si="8"/>
        <v>0</v>
      </c>
      <c r="AP39" s="30">
        <f t="shared" si="9"/>
        <v>2250000</v>
      </c>
      <c r="AQ39" s="30">
        <f t="shared" si="10"/>
        <v>2122100</v>
      </c>
      <c r="AR39" s="26" t="s">
        <v>79</v>
      </c>
      <c r="AS39" s="26" t="s">
        <v>114</v>
      </c>
      <c r="AT39" s="26"/>
      <c r="AU39" s="26">
        <v>44516</v>
      </c>
      <c r="AV39" s="26" t="s">
        <v>141</v>
      </c>
      <c r="AW39" s="26" t="s">
        <v>80</v>
      </c>
      <c r="AX39" s="26" t="s">
        <v>82</v>
      </c>
      <c r="AY39" s="26" t="s">
        <v>82</v>
      </c>
      <c r="AZ39" s="26" t="s">
        <v>80</v>
      </c>
      <c r="BA39" s="26" t="s">
        <v>84</v>
      </c>
      <c r="BB39" s="26" t="s">
        <v>85</v>
      </c>
      <c r="BC39" s="26" t="str">
        <f t="shared" si="11"/>
        <v>C</v>
      </c>
      <c r="BD39" s="26" t="str">
        <f t="shared" ca="1" si="12"/>
        <v>51 Th,4 Bln,0 Hr</v>
      </c>
      <c r="BE39" s="29">
        <f t="shared" ca="1" si="13"/>
        <v>51</v>
      </c>
      <c r="BF39" s="29">
        <f t="shared" ca="1" si="14"/>
        <v>4</v>
      </c>
      <c r="BG39" s="29">
        <f t="shared" ca="1" si="15"/>
        <v>0</v>
      </c>
      <c r="BH39" s="26" t="str">
        <f t="shared" ca="1" si="16"/>
        <v>4 Th,1 Bln,23 Hr</v>
      </c>
      <c r="BI39" s="24">
        <f t="shared" ca="1" si="17"/>
        <v>4</v>
      </c>
      <c r="BJ39" s="24">
        <f t="shared" ca="1" si="18"/>
        <v>1</v>
      </c>
      <c r="BK39" s="26" t="str">
        <f t="shared" ca="1" si="19"/>
        <v>4 Th,1 Bln,23 Hr</v>
      </c>
      <c r="BL39" s="4" t="str">
        <f>VLOOKUP(C39,[1]dbase!$C$3:$AW$827,38,FALSE)</f>
        <v>H</v>
      </c>
    </row>
    <row r="40" spans="1:64" x14ac:dyDescent="0.25">
      <c r="A40" s="24">
        <f t="shared" si="0"/>
        <v>37</v>
      </c>
      <c r="B40" s="31" t="s">
        <v>329</v>
      </c>
      <c r="C40" s="24">
        <v>856051</v>
      </c>
      <c r="D40" s="24" t="s">
        <v>330</v>
      </c>
      <c r="E40" s="26">
        <v>31130</v>
      </c>
      <c r="F40" s="24" t="s">
        <v>65</v>
      </c>
      <c r="G40" s="24" t="s">
        <v>66</v>
      </c>
      <c r="H40" s="24" t="s">
        <v>88</v>
      </c>
      <c r="I40" s="24" t="s">
        <v>331</v>
      </c>
      <c r="J40" s="27" t="s">
        <v>332</v>
      </c>
      <c r="K40" s="24"/>
      <c r="L40" s="24"/>
      <c r="M40" s="24" t="s">
        <v>136</v>
      </c>
      <c r="N40" s="24" t="s">
        <v>80</v>
      </c>
      <c r="O40" s="24"/>
      <c r="P40" s="24" t="s">
        <v>80</v>
      </c>
      <c r="Q40" s="26">
        <v>43374</v>
      </c>
      <c r="R40" s="26">
        <v>43374</v>
      </c>
      <c r="S40" s="26" t="s">
        <v>90</v>
      </c>
      <c r="T40" s="28" t="s">
        <v>333</v>
      </c>
      <c r="U40" s="28" t="s">
        <v>333</v>
      </c>
      <c r="V40" s="26">
        <v>44562</v>
      </c>
      <c r="W40" s="28" t="s">
        <v>334</v>
      </c>
      <c r="X40" s="28" t="s">
        <v>207</v>
      </c>
      <c r="Y40" s="26" t="s">
        <v>78</v>
      </c>
      <c r="Z40" s="29">
        <v>3</v>
      </c>
      <c r="AA40" s="29">
        <v>4</v>
      </c>
      <c r="AB40" s="26">
        <v>44424</v>
      </c>
      <c r="AC40" s="30">
        <v>6900000</v>
      </c>
      <c r="AD40" s="30">
        <v>766667</v>
      </c>
      <c r="AE40" s="30">
        <v>-14491.666666666977</v>
      </c>
      <c r="AF40" s="30">
        <v>-263614.5</v>
      </c>
      <c r="AG40" s="30">
        <f t="shared" si="1"/>
        <v>-278106.16666666698</v>
      </c>
      <c r="AH40" s="30">
        <v>2684905</v>
      </c>
      <c r="AI40" s="30">
        <f t="shared" si="2"/>
        <v>10073465.833333332</v>
      </c>
      <c r="AJ40" s="30">
        <f t="shared" si="3"/>
        <v>5175000</v>
      </c>
      <c r="AK40" s="30">
        <f t="shared" si="4"/>
        <v>575000.25</v>
      </c>
      <c r="AL40" s="30">
        <f t="shared" si="5"/>
        <v>-14491.666666666977</v>
      </c>
      <c r="AM40" s="30">
        <f t="shared" si="6"/>
        <v>-263614.5</v>
      </c>
      <c r="AN40" s="30">
        <f t="shared" si="7"/>
        <v>-278106.16666666698</v>
      </c>
      <c r="AO40" s="30">
        <f t="shared" si="8"/>
        <v>1342452.5</v>
      </c>
      <c r="AP40" s="30">
        <f t="shared" si="9"/>
        <v>6814346.583333333</v>
      </c>
      <c r="AQ40" s="30">
        <f t="shared" si="10"/>
        <v>0</v>
      </c>
      <c r="AR40" s="26" t="s">
        <v>79</v>
      </c>
      <c r="AS40" s="26" t="s">
        <v>80</v>
      </c>
      <c r="AT40" s="26"/>
      <c r="AU40" s="26" t="s">
        <v>80</v>
      </c>
      <c r="AV40" s="26" t="s">
        <v>209</v>
      </c>
      <c r="AW40" s="26" t="s">
        <v>210</v>
      </c>
      <c r="AX40" s="26" t="s">
        <v>83</v>
      </c>
      <c r="AY40" s="26" t="s">
        <v>83</v>
      </c>
      <c r="AZ40" s="26" t="s">
        <v>80</v>
      </c>
      <c r="BA40" s="26" t="s">
        <v>84</v>
      </c>
      <c r="BB40" s="26" t="s">
        <v>85</v>
      </c>
      <c r="BC40" s="26" t="str">
        <f t="shared" si="11"/>
        <v>D</v>
      </c>
      <c r="BD40" s="26" t="str">
        <f t="shared" ca="1" si="12"/>
        <v>37 Th,8 Bln,0 Hr</v>
      </c>
      <c r="BE40" s="29">
        <f t="shared" ca="1" si="13"/>
        <v>37</v>
      </c>
      <c r="BF40" s="29">
        <f t="shared" ca="1" si="14"/>
        <v>8</v>
      </c>
      <c r="BG40" s="29">
        <f t="shared" ca="1" si="15"/>
        <v>0</v>
      </c>
      <c r="BH40" s="26" t="str">
        <f t="shared" ca="1" si="16"/>
        <v>4 Th,1 Bln,23 Hr</v>
      </c>
      <c r="BI40" s="24">
        <f t="shared" ca="1" si="17"/>
        <v>4</v>
      </c>
      <c r="BJ40" s="24">
        <f t="shared" ca="1" si="18"/>
        <v>1</v>
      </c>
      <c r="BK40" s="26" t="str">
        <f t="shared" ca="1" si="19"/>
        <v>4 Th,1 Bln,23 Hr</v>
      </c>
      <c r="BL40" s="4" t="str">
        <f>VLOOKUP(C40,[1]dbase!$C$3:$AW$827,38,FALSE)</f>
        <v>-</v>
      </c>
    </row>
    <row r="41" spans="1:64" x14ac:dyDescent="0.25">
      <c r="A41" s="24">
        <f t="shared" si="0"/>
        <v>38</v>
      </c>
      <c r="B41" s="31" t="s">
        <v>335</v>
      </c>
      <c r="C41" s="24">
        <v>865528</v>
      </c>
      <c r="D41" s="24" t="s">
        <v>336</v>
      </c>
      <c r="E41" s="26">
        <v>32829</v>
      </c>
      <c r="F41" s="24" t="s">
        <v>65</v>
      </c>
      <c r="G41" s="24" t="s">
        <v>66</v>
      </c>
      <c r="H41" s="24" t="s">
        <v>67</v>
      </c>
      <c r="I41" s="24" t="s">
        <v>337</v>
      </c>
      <c r="J41" s="27" t="s">
        <v>338</v>
      </c>
      <c r="K41" s="24"/>
      <c r="L41" s="24"/>
      <c r="M41" s="24" t="s">
        <v>70</v>
      </c>
      <c r="N41" s="24" t="s">
        <v>71</v>
      </c>
      <c r="O41" s="24"/>
      <c r="P41" s="24">
        <v>2012</v>
      </c>
      <c r="Q41" s="26">
        <v>41395</v>
      </c>
      <c r="R41" s="26">
        <v>41518</v>
      </c>
      <c r="S41" s="26" t="s">
        <v>90</v>
      </c>
      <c r="T41" s="28" t="s">
        <v>339</v>
      </c>
      <c r="U41" s="28" t="s">
        <v>339</v>
      </c>
      <c r="V41" s="26">
        <v>43891</v>
      </c>
      <c r="W41" s="28" t="s">
        <v>340</v>
      </c>
      <c r="X41" s="28" t="s">
        <v>207</v>
      </c>
      <c r="Y41" s="26" t="s">
        <v>78</v>
      </c>
      <c r="Z41" s="29">
        <v>5</v>
      </c>
      <c r="AA41" s="29">
        <v>5</v>
      </c>
      <c r="AB41" s="26">
        <v>44424</v>
      </c>
      <c r="AC41" s="30">
        <v>7900000</v>
      </c>
      <c r="AD41" s="30">
        <v>877778</v>
      </c>
      <c r="AE41" s="30">
        <v>1117722.222222222</v>
      </c>
      <c r="AF41" s="30">
        <v>653200</v>
      </c>
      <c r="AG41" s="30">
        <f t="shared" si="1"/>
        <v>1770922.222222222</v>
      </c>
      <c r="AH41" s="30">
        <v>0</v>
      </c>
      <c r="AI41" s="30">
        <f t="shared" si="2"/>
        <v>10548700.222222222</v>
      </c>
      <c r="AJ41" s="30">
        <f t="shared" si="3"/>
        <v>5925000</v>
      </c>
      <c r="AK41" s="30">
        <f t="shared" si="4"/>
        <v>658333.5</v>
      </c>
      <c r="AL41" s="30">
        <f t="shared" si="5"/>
        <v>1117722.222222222</v>
      </c>
      <c r="AM41" s="30">
        <f t="shared" si="6"/>
        <v>653200</v>
      </c>
      <c r="AN41" s="30">
        <f t="shared" si="7"/>
        <v>1770922.222222222</v>
      </c>
      <c r="AO41" s="30">
        <f t="shared" si="8"/>
        <v>0</v>
      </c>
      <c r="AP41" s="30">
        <f t="shared" si="9"/>
        <v>8354255.722222222</v>
      </c>
      <c r="AQ41" s="30">
        <f t="shared" si="10"/>
        <v>0</v>
      </c>
      <c r="AR41" s="26" t="s">
        <v>79</v>
      </c>
      <c r="AS41" s="26" t="s">
        <v>80</v>
      </c>
      <c r="AT41" s="26"/>
      <c r="AU41" s="26" t="s">
        <v>80</v>
      </c>
      <c r="AV41" s="26" t="s">
        <v>209</v>
      </c>
      <c r="AW41" s="26" t="s">
        <v>95</v>
      </c>
      <c r="AX41" s="26" t="s">
        <v>83</v>
      </c>
      <c r="AY41" s="26" t="s">
        <v>96</v>
      </c>
      <c r="AZ41" s="26" t="s">
        <v>80</v>
      </c>
      <c r="BA41" s="26" t="s">
        <v>84</v>
      </c>
      <c r="BB41" s="26" t="s">
        <v>85</v>
      </c>
      <c r="BC41" s="26" t="str">
        <f t="shared" si="11"/>
        <v>F</v>
      </c>
      <c r="BD41" s="26" t="str">
        <f t="shared" ca="1" si="12"/>
        <v>33 Th,0 Bln,7 Hr</v>
      </c>
      <c r="BE41" s="29">
        <f t="shared" ca="1" si="13"/>
        <v>33</v>
      </c>
      <c r="BF41" s="29">
        <f t="shared" ca="1" si="14"/>
        <v>0</v>
      </c>
      <c r="BG41" s="29">
        <f t="shared" ca="1" si="15"/>
        <v>7</v>
      </c>
      <c r="BH41" s="26" t="str">
        <f t="shared" ca="1" si="16"/>
        <v>9 Th,6 Bln,23 Hr</v>
      </c>
      <c r="BI41" s="24">
        <f t="shared" ca="1" si="17"/>
        <v>9</v>
      </c>
      <c r="BJ41" s="24">
        <f t="shared" ca="1" si="18"/>
        <v>6</v>
      </c>
      <c r="BK41" s="26" t="str">
        <f t="shared" ca="1" si="19"/>
        <v>9 Th,2 Bln,23 Hr</v>
      </c>
      <c r="BL41" s="4" t="str">
        <f>VLOOKUP(C41,[1]dbase!$C$3:$AW$827,38,FALSE)</f>
        <v>-</v>
      </c>
    </row>
    <row r="42" spans="1:64" x14ac:dyDescent="0.25">
      <c r="A42" s="24">
        <f t="shared" si="0"/>
        <v>39</v>
      </c>
      <c r="B42" s="31" t="s">
        <v>341</v>
      </c>
      <c r="C42" s="24">
        <v>815901</v>
      </c>
      <c r="D42" s="24" t="s">
        <v>342</v>
      </c>
      <c r="E42" s="26">
        <v>29782</v>
      </c>
      <c r="F42" s="24" t="s">
        <v>65</v>
      </c>
      <c r="G42" s="24" t="s">
        <v>343</v>
      </c>
      <c r="H42" s="24" t="s">
        <v>133</v>
      </c>
      <c r="I42" s="24" t="s">
        <v>344</v>
      </c>
      <c r="J42" s="27" t="s">
        <v>345</v>
      </c>
      <c r="K42" s="24"/>
      <c r="L42" s="24"/>
      <c r="M42" s="24" t="s">
        <v>346</v>
      </c>
      <c r="N42" s="24" t="s">
        <v>254</v>
      </c>
      <c r="O42" s="24"/>
      <c r="P42" s="24" t="s">
        <v>80</v>
      </c>
      <c r="Q42" s="26">
        <v>43374</v>
      </c>
      <c r="R42" s="26">
        <v>43374</v>
      </c>
      <c r="S42" s="26" t="s">
        <v>90</v>
      </c>
      <c r="T42" s="28" t="s">
        <v>347</v>
      </c>
      <c r="U42" s="28" t="s">
        <v>347</v>
      </c>
      <c r="V42" s="26">
        <v>43497</v>
      </c>
      <c r="W42" s="28" t="s">
        <v>102</v>
      </c>
      <c r="X42" s="28" t="s">
        <v>207</v>
      </c>
      <c r="Y42" s="26" t="s">
        <v>103</v>
      </c>
      <c r="Z42" s="29">
        <v>2</v>
      </c>
      <c r="AA42" s="29">
        <v>8</v>
      </c>
      <c r="AB42" s="26">
        <v>44424</v>
      </c>
      <c r="AC42" s="30">
        <v>10900000</v>
      </c>
      <c r="AD42" s="30">
        <v>1211111</v>
      </c>
      <c r="AE42" s="30">
        <v>5796138.8888888881</v>
      </c>
      <c r="AF42" s="30">
        <v>14475</v>
      </c>
      <c r="AG42" s="30">
        <f t="shared" si="1"/>
        <v>5810613.8888888881</v>
      </c>
      <c r="AH42" s="30">
        <v>3246750</v>
      </c>
      <c r="AI42" s="30">
        <f t="shared" si="2"/>
        <v>21168474.888888888</v>
      </c>
      <c r="AJ42" s="30">
        <f t="shared" si="3"/>
        <v>8175000</v>
      </c>
      <c r="AK42" s="30">
        <f t="shared" si="4"/>
        <v>908333.25</v>
      </c>
      <c r="AL42" s="30">
        <f t="shared" si="5"/>
        <v>5796138.8888888881</v>
      </c>
      <c r="AM42" s="30">
        <f t="shared" si="6"/>
        <v>14475</v>
      </c>
      <c r="AN42" s="30">
        <f t="shared" si="7"/>
        <v>5810613.8888888881</v>
      </c>
      <c r="AO42" s="30">
        <f t="shared" si="8"/>
        <v>1623375</v>
      </c>
      <c r="AP42" s="30">
        <f t="shared" si="9"/>
        <v>16517322.138888888</v>
      </c>
      <c r="AQ42" s="30">
        <f t="shared" si="10"/>
        <v>0</v>
      </c>
      <c r="AR42" s="26" t="s">
        <v>79</v>
      </c>
      <c r="AS42" s="26" t="s">
        <v>80</v>
      </c>
      <c r="AT42" s="26"/>
      <c r="AU42" s="26" t="s">
        <v>80</v>
      </c>
      <c r="AV42" s="26" t="s">
        <v>209</v>
      </c>
      <c r="AW42" s="26" t="s">
        <v>104</v>
      </c>
      <c r="AX42" s="26" t="s">
        <v>105</v>
      </c>
      <c r="AY42" s="26" t="s">
        <v>105</v>
      </c>
      <c r="AZ42" s="26" t="s">
        <v>80</v>
      </c>
      <c r="BA42" s="26" t="s">
        <v>84</v>
      </c>
      <c r="BB42" s="26" t="s">
        <v>85</v>
      </c>
      <c r="BC42" s="26" t="str">
        <f t="shared" si="11"/>
        <v>G</v>
      </c>
      <c r="BD42" s="26" t="str">
        <f t="shared" ca="1" si="12"/>
        <v>41 Th,4 Bln,9 Hr</v>
      </c>
      <c r="BE42" s="29">
        <f t="shared" ca="1" si="13"/>
        <v>41</v>
      </c>
      <c r="BF42" s="29">
        <f t="shared" ca="1" si="14"/>
        <v>4</v>
      </c>
      <c r="BG42" s="29">
        <f t="shared" ca="1" si="15"/>
        <v>9</v>
      </c>
      <c r="BH42" s="26" t="str">
        <f t="shared" ca="1" si="16"/>
        <v>4 Th,1 Bln,23 Hr</v>
      </c>
      <c r="BI42" s="24">
        <f t="shared" ca="1" si="17"/>
        <v>4</v>
      </c>
      <c r="BJ42" s="24">
        <f t="shared" ca="1" si="18"/>
        <v>1</v>
      </c>
      <c r="BK42" s="26" t="str">
        <f t="shared" ca="1" si="19"/>
        <v>4 Th,1 Bln,23 Hr</v>
      </c>
      <c r="BL42" s="4" t="str">
        <f>VLOOKUP(C42,[1]dbase!$C$3:$AW$827,38,FALSE)</f>
        <v>-</v>
      </c>
    </row>
    <row r="43" spans="1:64" x14ac:dyDescent="0.25">
      <c r="A43" s="24">
        <f t="shared" si="0"/>
        <v>40</v>
      </c>
      <c r="B43" s="31" t="s">
        <v>348</v>
      </c>
      <c r="C43" s="24">
        <v>815492</v>
      </c>
      <c r="D43" s="24" t="s">
        <v>349</v>
      </c>
      <c r="E43" s="26">
        <v>29596</v>
      </c>
      <c r="F43" s="24" t="s">
        <v>65</v>
      </c>
      <c r="G43" s="24" t="s">
        <v>66</v>
      </c>
      <c r="H43" s="24" t="s">
        <v>88</v>
      </c>
      <c r="I43" s="24" t="s">
        <v>350</v>
      </c>
      <c r="J43" s="27"/>
      <c r="K43" s="24"/>
      <c r="L43" s="24"/>
      <c r="M43" s="24" t="s">
        <v>99</v>
      </c>
      <c r="N43" s="24" t="s">
        <v>351</v>
      </c>
      <c r="O43" s="24"/>
      <c r="P43" s="24">
        <v>1999</v>
      </c>
      <c r="Q43" s="26">
        <v>40041</v>
      </c>
      <c r="R43" s="26">
        <v>40148</v>
      </c>
      <c r="S43" s="26" t="s">
        <v>90</v>
      </c>
      <c r="T43" s="28" t="s">
        <v>352</v>
      </c>
      <c r="U43" s="28" t="s">
        <v>352</v>
      </c>
      <c r="V43" s="26">
        <v>44061</v>
      </c>
      <c r="W43" s="28" t="s">
        <v>219</v>
      </c>
      <c r="X43" s="28" t="s">
        <v>195</v>
      </c>
      <c r="Y43" s="26" t="s">
        <v>78</v>
      </c>
      <c r="Z43" s="29">
        <v>6</v>
      </c>
      <c r="AA43" s="29">
        <v>2</v>
      </c>
      <c r="AB43" s="26">
        <v>44424</v>
      </c>
      <c r="AC43" s="30">
        <v>4900000</v>
      </c>
      <c r="AD43" s="30">
        <v>544444</v>
      </c>
      <c r="AE43" s="30">
        <v>866655.55555555597</v>
      </c>
      <c r="AF43" s="30">
        <v>152000</v>
      </c>
      <c r="AG43" s="30">
        <f t="shared" si="1"/>
        <v>1018655.555555556</v>
      </c>
      <c r="AH43" s="30">
        <v>0</v>
      </c>
      <c r="AI43" s="30">
        <f t="shared" si="2"/>
        <v>6463099.555555556</v>
      </c>
      <c r="AJ43" s="30">
        <f t="shared" si="3"/>
        <v>3675000</v>
      </c>
      <c r="AK43" s="30">
        <f t="shared" si="4"/>
        <v>408333</v>
      </c>
      <c r="AL43" s="30">
        <f t="shared" si="5"/>
        <v>866655.55555555597</v>
      </c>
      <c r="AM43" s="30">
        <f t="shared" si="6"/>
        <v>152000</v>
      </c>
      <c r="AN43" s="30">
        <f t="shared" si="7"/>
        <v>1018655.555555556</v>
      </c>
      <c r="AO43" s="30">
        <f t="shared" si="8"/>
        <v>0</v>
      </c>
      <c r="AP43" s="30">
        <f t="shared" si="9"/>
        <v>5101988.555555556</v>
      </c>
      <c r="AQ43" s="30">
        <f t="shared" si="10"/>
        <v>0</v>
      </c>
      <c r="AR43" s="26" t="s">
        <v>79</v>
      </c>
      <c r="AS43" s="26" t="s">
        <v>80</v>
      </c>
      <c r="AT43" s="26"/>
      <c r="AU43" s="26" t="s">
        <v>80</v>
      </c>
      <c r="AV43" s="26" t="s">
        <v>196</v>
      </c>
      <c r="AW43" s="26" t="s">
        <v>80</v>
      </c>
      <c r="AX43" s="26" t="s">
        <v>82</v>
      </c>
      <c r="AY43" s="26" t="s">
        <v>82</v>
      </c>
      <c r="AZ43" s="26" t="s">
        <v>125</v>
      </c>
      <c r="BA43" s="26" t="s">
        <v>84</v>
      </c>
      <c r="BB43" s="26" t="s">
        <v>106</v>
      </c>
      <c r="BC43" s="26" t="str">
        <f t="shared" si="11"/>
        <v>C</v>
      </c>
      <c r="BD43" s="26" t="str">
        <f t="shared" ca="1" si="12"/>
        <v>41 Th,10 Bln,14 Hr</v>
      </c>
      <c r="BE43" s="29">
        <f t="shared" ca="1" si="13"/>
        <v>41</v>
      </c>
      <c r="BF43" s="29">
        <f t="shared" ca="1" si="14"/>
        <v>10</v>
      </c>
      <c r="BG43" s="29">
        <f t="shared" ca="1" si="15"/>
        <v>14</v>
      </c>
      <c r="BH43" s="26" t="str">
        <f t="shared" ca="1" si="16"/>
        <v>13 Th,3 Bln,8 Hr</v>
      </c>
      <c r="BI43" s="24">
        <f t="shared" ca="1" si="17"/>
        <v>13</v>
      </c>
      <c r="BJ43" s="24">
        <f t="shared" ca="1" si="18"/>
        <v>3</v>
      </c>
      <c r="BK43" s="26" t="str">
        <f t="shared" ca="1" si="19"/>
        <v>12 Th,11 Bln,23 Hr</v>
      </c>
      <c r="BL43" s="4" t="str">
        <f>VLOOKUP(C43,[1]dbase!$C$3:$AW$827,38,FALSE)</f>
        <v>-</v>
      </c>
    </row>
    <row r="44" spans="1:64" x14ac:dyDescent="0.25">
      <c r="A44" s="24">
        <f t="shared" si="0"/>
        <v>41</v>
      </c>
      <c r="B44" s="31" t="s">
        <v>353</v>
      </c>
      <c r="C44" s="24">
        <v>896309</v>
      </c>
      <c r="D44" s="24" t="s">
        <v>354</v>
      </c>
      <c r="E44" s="26">
        <v>32778</v>
      </c>
      <c r="F44" s="24" t="s">
        <v>65</v>
      </c>
      <c r="G44" s="24" t="s">
        <v>66</v>
      </c>
      <c r="H44" s="24" t="s">
        <v>67</v>
      </c>
      <c r="I44" s="24"/>
      <c r="J44" s="27"/>
      <c r="K44" s="24"/>
      <c r="L44" s="24"/>
      <c r="M44" s="24" t="s">
        <v>70</v>
      </c>
      <c r="N44" s="24" t="s">
        <v>71</v>
      </c>
      <c r="O44" s="24"/>
      <c r="P44" s="24" t="s">
        <v>80</v>
      </c>
      <c r="Q44" s="26">
        <v>43877</v>
      </c>
      <c r="R44" s="26">
        <v>44243</v>
      </c>
      <c r="S44" s="26" t="s">
        <v>90</v>
      </c>
      <c r="T44" s="28" t="s">
        <v>355</v>
      </c>
      <c r="U44" s="28" t="s">
        <v>355</v>
      </c>
      <c r="V44" s="26" t="s">
        <v>80</v>
      </c>
      <c r="W44" s="28" t="s">
        <v>249</v>
      </c>
      <c r="X44" s="28" t="s">
        <v>123</v>
      </c>
      <c r="Y44" s="26" t="s">
        <v>78</v>
      </c>
      <c r="Z44" s="29">
        <v>6</v>
      </c>
      <c r="AA44" s="29">
        <v>1</v>
      </c>
      <c r="AB44" s="26">
        <v>44424</v>
      </c>
      <c r="AC44" s="30">
        <v>4500000</v>
      </c>
      <c r="AD44" s="30">
        <v>500000</v>
      </c>
      <c r="AE44" s="30">
        <v>-116900</v>
      </c>
      <c r="AF44" s="30">
        <v>152000</v>
      </c>
      <c r="AG44" s="30">
        <f t="shared" si="1"/>
        <v>35100</v>
      </c>
      <c r="AH44" s="30">
        <v>0</v>
      </c>
      <c r="AI44" s="30">
        <f t="shared" si="2"/>
        <v>5035100</v>
      </c>
      <c r="AJ44" s="30">
        <f t="shared" si="3"/>
        <v>3375000</v>
      </c>
      <c r="AK44" s="30">
        <f t="shared" si="4"/>
        <v>375000</v>
      </c>
      <c r="AL44" s="30">
        <f t="shared" si="5"/>
        <v>-116900</v>
      </c>
      <c r="AM44" s="30">
        <f t="shared" si="6"/>
        <v>152000</v>
      </c>
      <c r="AN44" s="30">
        <f t="shared" si="7"/>
        <v>35100</v>
      </c>
      <c r="AO44" s="30">
        <f t="shared" si="8"/>
        <v>0</v>
      </c>
      <c r="AP44" s="30">
        <f t="shared" si="9"/>
        <v>3785100</v>
      </c>
      <c r="AQ44" s="30">
        <f t="shared" si="10"/>
        <v>587000</v>
      </c>
      <c r="AR44" s="26" t="s">
        <v>79</v>
      </c>
      <c r="AS44" s="26" t="s">
        <v>80</v>
      </c>
      <c r="AT44" s="26"/>
      <c r="AU44" s="26" t="s">
        <v>80</v>
      </c>
      <c r="AV44" s="26" t="s">
        <v>124</v>
      </c>
      <c r="AW44" s="26" t="s">
        <v>80</v>
      </c>
      <c r="AX44" s="26" t="s">
        <v>83</v>
      </c>
      <c r="AY44" s="26" t="s">
        <v>82</v>
      </c>
      <c r="AZ44" s="26" t="s">
        <v>197</v>
      </c>
      <c r="BA44" s="26" t="s">
        <v>84</v>
      </c>
      <c r="BB44" s="26" t="s">
        <v>85</v>
      </c>
      <c r="BC44" s="26" t="str">
        <f t="shared" si="11"/>
        <v>F</v>
      </c>
      <c r="BD44" s="26" t="str">
        <f t="shared" ca="1" si="12"/>
        <v>33 Th,1 Bln,28 Hr</v>
      </c>
      <c r="BE44" s="29">
        <f t="shared" ca="1" si="13"/>
        <v>33</v>
      </c>
      <c r="BF44" s="29">
        <f t="shared" ca="1" si="14"/>
        <v>1</v>
      </c>
      <c r="BG44" s="29">
        <f t="shared" ca="1" si="15"/>
        <v>28</v>
      </c>
      <c r="BH44" s="26" t="str">
        <f t="shared" ca="1" si="16"/>
        <v>2 Th,9 Bln,8 Hr</v>
      </c>
      <c r="BI44" s="24">
        <f t="shared" ca="1" si="17"/>
        <v>2</v>
      </c>
      <c r="BJ44" s="24">
        <f t="shared" ca="1" si="18"/>
        <v>9</v>
      </c>
      <c r="BK44" s="26" t="str">
        <f t="shared" ca="1" si="19"/>
        <v>1 Th,9 Bln,8 Hr</v>
      </c>
      <c r="BL44" s="4" t="str">
        <f>VLOOKUP(C44,[1]dbase!$C$3:$AW$827,38,FALSE)</f>
        <v>-</v>
      </c>
    </row>
    <row r="45" spans="1:64" x14ac:dyDescent="0.25">
      <c r="A45" s="24">
        <f t="shared" si="0"/>
        <v>42</v>
      </c>
      <c r="B45" s="31" t="s">
        <v>356</v>
      </c>
      <c r="C45" s="24">
        <v>816280</v>
      </c>
      <c r="D45" s="24" t="s">
        <v>357</v>
      </c>
      <c r="E45" s="26">
        <v>29694</v>
      </c>
      <c r="F45" s="24" t="s">
        <v>65</v>
      </c>
      <c r="G45" s="24" t="s">
        <v>66</v>
      </c>
      <c r="H45" s="24" t="s">
        <v>88</v>
      </c>
      <c r="I45" s="24" t="s">
        <v>358</v>
      </c>
      <c r="J45" s="27" t="s">
        <v>359</v>
      </c>
      <c r="K45" s="24"/>
      <c r="L45" s="24"/>
      <c r="M45" s="24" t="s">
        <v>70</v>
      </c>
      <c r="N45" s="24" t="s">
        <v>360</v>
      </c>
      <c r="O45" s="24"/>
      <c r="P45" s="24" t="s">
        <v>80</v>
      </c>
      <c r="Q45" s="26">
        <v>43374</v>
      </c>
      <c r="R45" s="26">
        <v>43374</v>
      </c>
      <c r="S45" s="26" t="s">
        <v>90</v>
      </c>
      <c r="T45" s="28" t="s">
        <v>361</v>
      </c>
      <c r="U45" s="28" t="s">
        <v>361</v>
      </c>
      <c r="V45" s="26">
        <v>44105</v>
      </c>
      <c r="W45" s="28" t="s">
        <v>340</v>
      </c>
      <c r="X45" s="28" t="s">
        <v>207</v>
      </c>
      <c r="Y45" s="26" t="s">
        <v>103</v>
      </c>
      <c r="Z45" s="29">
        <v>5</v>
      </c>
      <c r="AA45" s="34">
        <v>4</v>
      </c>
      <c r="AB45" s="26">
        <v>44424</v>
      </c>
      <c r="AC45" s="30">
        <v>6900000</v>
      </c>
      <c r="AD45" s="30">
        <v>766667</v>
      </c>
      <c r="AE45" s="30">
        <v>0</v>
      </c>
      <c r="AF45" s="30">
        <v>2269745.6866666665</v>
      </c>
      <c r="AG45" s="30">
        <f t="shared" si="1"/>
        <v>2269745.6866666665</v>
      </c>
      <c r="AH45" s="30">
        <v>0</v>
      </c>
      <c r="AI45" s="30">
        <f t="shared" si="2"/>
        <v>9936412.6866666675</v>
      </c>
      <c r="AJ45" s="30">
        <f t="shared" si="3"/>
        <v>5175000</v>
      </c>
      <c r="AK45" s="30">
        <f t="shared" si="4"/>
        <v>575000.25</v>
      </c>
      <c r="AL45" s="30">
        <f t="shared" si="5"/>
        <v>0</v>
      </c>
      <c r="AM45" s="30">
        <f t="shared" si="6"/>
        <v>2269745.6866666665</v>
      </c>
      <c r="AN45" s="30">
        <f t="shared" si="7"/>
        <v>2269745.6866666665</v>
      </c>
      <c r="AO45" s="30">
        <f t="shared" si="8"/>
        <v>0</v>
      </c>
      <c r="AP45" s="30">
        <f t="shared" si="9"/>
        <v>8019745.9366666665</v>
      </c>
      <c r="AQ45" s="30">
        <f t="shared" si="10"/>
        <v>0</v>
      </c>
      <c r="AR45" s="26" t="s">
        <v>79</v>
      </c>
      <c r="AS45" s="26" t="s">
        <v>80</v>
      </c>
      <c r="AT45" s="26"/>
      <c r="AU45" s="26" t="s">
        <v>80</v>
      </c>
      <c r="AV45" s="26" t="s">
        <v>209</v>
      </c>
      <c r="AW45" s="26" t="s">
        <v>95</v>
      </c>
      <c r="AX45" s="26" t="s">
        <v>83</v>
      </c>
      <c r="AY45" s="26" t="s">
        <v>83</v>
      </c>
      <c r="AZ45" s="26" t="s">
        <v>80</v>
      </c>
      <c r="BA45" s="26" t="s">
        <v>84</v>
      </c>
      <c r="BB45" s="26" t="s">
        <v>85</v>
      </c>
      <c r="BC45" s="26" t="str">
        <f t="shared" si="11"/>
        <v>F</v>
      </c>
      <c r="BD45" s="26" t="str">
        <f t="shared" ca="1" si="12"/>
        <v>41 Th,7 Bln,6 Hr</v>
      </c>
      <c r="BE45" s="29">
        <f t="shared" ca="1" si="13"/>
        <v>41</v>
      </c>
      <c r="BF45" s="29">
        <f t="shared" ca="1" si="14"/>
        <v>7</v>
      </c>
      <c r="BG45" s="29">
        <f t="shared" ca="1" si="15"/>
        <v>6</v>
      </c>
      <c r="BH45" s="26" t="str">
        <f t="shared" ca="1" si="16"/>
        <v>4 Th,1 Bln,23 Hr</v>
      </c>
      <c r="BI45" s="24">
        <f t="shared" ca="1" si="17"/>
        <v>4</v>
      </c>
      <c r="BJ45" s="24">
        <f t="shared" ca="1" si="18"/>
        <v>1</v>
      </c>
      <c r="BK45" s="26" t="str">
        <f t="shared" ca="1" si="19"/>
        <v>4 Th,1 Bln,23 Hr</v>
      </c>
      <c r="BL45" s="4" t="str">
        <f>VLOOKUP(C45,[1]dbase!$C$3:$AW$827,38,FALSE)</f>
        <v>-</v>
      </c>
    </row>
    <row r="46" spans="1:64" x14ac:dyDescent="0.25">
      <c r="A46" s="24">
        <f t="shared" si="0"/>
        <v>43</v>
      </c>
      <c r="B46" s="31" t="s">
        <v>362</v>
      </c>
      <c r="C46" s="24">
        <v>936299</v>
      </c>
      <c r="D46" s="24" t="s">
        <v>354</v>
      </c>
      <c r="E46" s="26">
        <v>34200</v>
      </c>
      <c r="F46" s="24" t="s">
        <v>65</v>
      </c>
      <c r="G46" s="24" t="s">
        <v>66</v>
      </c>
      <c r="H46" s="24" t="s">
        <v>67</v>
      </c>
      <c r="I46" s="24"/>
      <c r="J46" s="27"/>
      <c r="K46" s="24"/>
      <c r="L46" s="24"/>
      <c r="M46" s="24" t="s">
        <v>109</v>
      </c>
      <c r="N46" s="24" t="s">
        <v>363</v>
      </c>
      <c r="O46" s="24"/>
      <c r="P46" s="24" t="s">
        <v>80</v>
      </c>
      <c r="Q46" s="26">
        <v>43877</v>
      </c>
      <c r="R46" s="26">
        <v>44243</v>
      </c>
      <c r="S46" s="26" t="s">
        <v>90</v>
      </c>
      <c r="T46" s="28" t="s">
        <v>111</v>
      </c>
      <c r="U46" s="28" t="s">
        <v>111</v>
      </c>
      <c r="V46" s="26" t="s">
        <v>80</v>
      </c>
      <c r="W46" s="28" t="s">
        <v>187</v>
      </c>
      <c r="X46" s="28" t="s">
        <v>113</v>
      </c>
      <c r="Y46" s="26" t="s">
        <v>78</v>
      </c>
      <c r="Z46" s="29">
        <v>6</v>
      </c>
      <c r="AA46" s="29">
        <v>1</v>
      </c>
      <c r="AB46" s="26">
        <v>44424</v>
      </c>
      <c r="AC46" s="30">
        <v>4500000</v>
      </c>
      <c r="AD46" s="30">
        <v>500000</v>
      </c>
      <c r="AE46" s="30">
        <v>-116900</v>
      </c>
      <c r="AF46" s="30">
        <v>152000</v>
      </c>
      <c r="AG46" s="30">
        <f t="shared" si="1"/>
        <v>35100</v>
      </c>
      <c r="AH46" s="30">
        <v>0</v>
      </c>
      <c r="AI46" s="30">
        <f t="shared" si="2"/>
        <v>5035100</v>
      </c>
      <c r="AJ46" s="30">
        <f t="shared" si="3"/>
        <v>2250000</v>
      </c>
      <c r="AK46" s="30">
        <f t="shared" si="4"/>
        <v>0</v>
      </c>
      <c r="AL46" s="30">
        <f t="shared" si="5"/>
        <v>0</v>
      </c>
      <c r="AM46" s="30">
        <f t="shared" si="6"/>
        <v>0</v>
      </c>
      <c r="AN46" s="30">
        <f t="shared" si="7"/>
        <v>0</v>
      </c>
      <c r="AO46" s="30">
        <f t="shared" si="8"/>
        <v>0</v>
      </c>
      <c r="AP46" s="30">
        <f t="shared" si="9"/>
        <v>2250000</v>
      </c>
      <c r="AQ46" s="30">
        <f t="shared" si="10"/>
        <v>2122100</v>
      </c>
      <c r="AR46" s="26" t="s">
        <v>79</v>
      </c>
      <c r="AS46" s="32" t="s">
        <v>114</v>
      </c>
      <c r="AT46" s="32" t="s">
        <v>156</v>
      </c>
      <c r="AU46" s="32">
        <v>44743</v>
      </c>
      <c r="AV46" s="26" t="s">
        <v>116</v>
      </c>
      <c r="AW46" s="26" t="s">
        <v>117</v>
      </c>
      <c r="AX46" s="26" t="s">
        <v>83</v>
      </c>
      <c r="AY46" s="26" t="s">
        <v>83</v>
      </c>
      <c r="AZ46" s="26" t="s">
        <v>80</v>
      </c>
      <c r="BA46" s="26" t="s">
        <v>84</v>
      </c>
      <c r="BB46" s="26" t="s">
        <v>85</v>
      </c>
      <c r="BC46" s="26" t="str">
        <f t="shared" si="11"/>
        <v>C</v>
      </c>
      <c r="BD46" s="26" t="str">
        <f t="shared" ca="1" si="12"/>
        <v>29 Th,3 Bln,5 Hr</v>
      </c>
      <c r="BE46" s="29">
        <f t="shared" ca="1" si="13"/>
        <v>29</v>
      </c>
      <c r="BF46" s="29">
        <f t="shared" ca="1" si="14"/>
        <v>3</v>
      </c>
      <c r="BG46" s="29">
        <f t="shared" ca="1" si="15"/>
        <v>5</v>
      </c>
      <c r="BH46" s="26" t="str">
        <f t="shared" ca="1" si="16"/>
        <v>2 Th,9 Bln,8 Hr</v>
      </c>
      <c r="BI46" s="24">
        <f t="shared" ca="1" si="17"/>
        <v>2</v>
      </c>
      <c r="BJ46" s="24">
        <f t="shared" ca="1" si="18"/>
        <v>9</v>
      </c>
      <c r="BK46" s="26" t="str">
        <f t="shared" ca="1" si="19"/>
        <v>1 Th,9 Bln,8 Hr</v>
      </c>
      <c r="BL46" s="4" t="str">
        <f>VLOOKUP(C46,[1]dbase!$C$3:$AW$827,38,FALSE)</f>
        <v>H</v>
      </c>
    </row>
    <row r="47" spans="1:64" x14ac:dyDescent="0.25">
      <c r="A47" s="24">
        <f t="shared" si="0"/>
        <v>44</v>
      </c>
      <c r="B47" s="31" t="s">
        <v>364</v>
      </c>
      <c r="C47" s="24">
        <v>836301</v>
      </c>
      <c r="D47" s="24" t="s">
        <v>365</v>
      </c>
      <c r="E47" s="26">
        <v>30360</v>
      </c>
      <c r="F47" s="24" t="s">
        <v>65</v>
      </c>
      <c r="G47" s="24" t="s">
        <v>66</v>
      </c>
      <c r="H47" s="24" t="s">
        <v>67</v>
      </c>
      <c r="I47" s="24"/>
      <c r="J47" s="27"/>
      <c r="K47" s="24"/>
      <c r="L47" s="24"/>
      <c r="M47" s="24" t="s">
        <v>109</v>
      </c>
      <c r="N47" s="24" t="s">
        <v>71</v>
      </c>
      <c r="O47" s="24"/>
      <c r="P47" s="24" t="s">
        <v>80</v>
      </c>
      <c r="Q47" s="26">
        <v>43877</v>
      </c>
      <c r="R47" s="26">
        <v>44243</v>
      </c>
      <c r="S47" s="26" t="s">
        <v>90</v>
      </c>
      <c r="T47" s="28" t="s">
        <v>366</v>
      </c>
      <c r="U47" s="28" t="s">
        <v>366</v>
      </c>
      <c r="V47" s="26" t="s">
        <v>80</v>
      </c>
      <c r="W47" s="28" t="s">
        <v>187</v>
      </c>
      <c r="X47" s="28" t="s">
        <v>113</v>
      </c>
      <c r="Y47" s="26" t="s">
        <v>78</v>
      </c>
      <c r="Z47" s="29">
        <v>6</v>
      </c>
      <c r="AA47" s="29">
        <v>1</v>
      </c>
      <c r="AB47" s="26">
        <v>44424</v>
      </c>
      <c r="AC47" s="30">
        <v>4500000</v>
      </c>
      <c r="AD47" s="30">
        <v>500000</v>
      </c>
      <c r="AE47" s="30">
        <v>-116900</v>
      </c>
      <c r="AF47" s="30">
        <v>152000</v>
      </c>
      <c r="AG47" s="30">
        <f t="shared" si="1"/>
        <v>35100</v>
      </c>
      <c r="AH47" s="30">
        <v>0</v>
      </c>
      <c r="AI47" s="30">
        <f t="shared" si="2"/>
        <v>5035100</v>
      </c>
      <c r="AJ47" s="30">
        <f t="shared" si="3"/>
        <v>2250000</v>
      </c>
      <c r="AK47" s="30">
        <f t="shared" si="4"/>
        <v>0</v>
      </c>
      <c r="AL47" s="30">
        <f t="shared" si="5"/>
        <v>0</v>
      </c>
      <c r="AM47" s="30">
        <f t="shared" si="6"/>
        <v>0</v>
      </c>
      <c r="AN47" s="30">
        <f t="shared" si="7"/>
        <v>0</v>
      </c>
      <c r="AO47" s="30">
        <f t="shared" si="8"/>
        <v>0</v>
      </c>
      <c r="AP47" s="30">
        <f t="shared" si="9"/>
        <v>2250000</v>
      </c>
      <c r="AQ47" s="30">
        <f t="shared" si="10"/>
        <v>2122100</v>
      </c>
      <c r="AR47" s="26" t="s">
        <v>79</v>
      </c>
      <c r="AS47" s="26" t="s">
        <v>114</v>
      </c>
      <c r="AT47" s="26" t="s">
        <v>115</v>
      </c>
      <c r="AU47" s="26">
        <v>44562</v>
      </c>
      <c r="AV47" s="26" t="s">
        <v>116</v>
      </c>
      <c r="AW47" s="26" t="s">
        <v>117</v>
      </c>
      <c r="AX47" s="26" t="s">
        <v>83</v>
      </c>
      <c r="AY47" s="26" t="s">
        <v>83</v>
      </c>
      <c r="AZ47" s="26" t="s">
        <v>80</v>
      </c>
      <c r="BA47" s="26" t="s">
        <v>84</v>
      </c>
      <c r="BB47" s="26" t="s">
        <v>85</v>
      </c>
      <c r="BC47" s="26" t="str">
        <f t="shared" si="11"/>
        <v>C</v>
      </c>
      <c r="BD47" s="26" t="str">
        <f t="shared" ca="1" si="12"/>
        <v>39 Th,9 Bln,11 Hr</v>
      </c>
      <c r="BE47" s="29">
        <f t="shared" ca="1" si="13"/>
        <v>39</v>
      </c>
      <c r="BF47" s="29">
        <f t="shared" ca="1" si="14"/>
        <v>9</v>
      </c>
      <c r="BG47" s="29">
        <f t="shared" ca="1" si="15"/>
        <v>11</v>
      </c>
      <c r="BH47" s="26" t="str">
        <f t="shared" ca="1" si="16"/>
        <v>2 Th,9 Bln,8 Hr</v>
      </c>
      <c r="BI47" s="24">
        <f t="shared" ca="1" si="17"/>
        <v>2</v>
      </c>
      <c r="BJ47" s="24">
        <f t="shared" ca="1" si="18"/>
        <v>9</v>
      </c>
      <c r="BK47" s="26" t="str">
        <f t="shared" ca="1" si="19"/>
        <v>1 Th,9 Bln,8 Hr</v>
      </c>
      <c r="BL47" s="4" t="str">
        <f>VLOOKUP(C47,[1]dbase!$C$3:$AW$827,38,FALSE)</f>
        <v>H</v>
      </c>
    </row>
    <row r="48" spans="1:64" x14ac:dyDescent="0.25">
      <c r="A48" s="24">
        <f t="shared" si="0"/>
        <v>45</v>
      </c>
      <c r="B48" s="31" t="s">
        <v>367</v>
      </c>
      <c r="C48" s="24">
        <v>835486</v>
      </c>
      <c r="D48" s="24" t="s">
        <v>166</v>
      </c>
      <c r="E48" s="26">
        <v>30349</v>
      </c>
      <c r="F48" s="24" t="s">
        <v>65</v>
      </c>
      <c r="G48" s="24" t="s">
        <v>66</v>
      </c>
      <c r="H48" s="24" t="s">
        <v>67</v>
      </c>
      <c r="I48" s="24" t="s">
        <v>368</v>
      </c>
      <c r="J48" s="27"/>
      <c r="K48" s="24"/>
      <c r="L48" s="24"/>
      <c r="M48" s="24" t="s">
        <v>109</v>
      </c>
      <c r="N48" s="24" t="s">
        <v>120</v>
      </c>
      <c r="O48" s="24"/>
      <c r="P48" s="24">
        <v>2002</v>
      </c>
      <c r="Q48" s="26">
        <v>39860</v>
      </c>
      <c r="R48" s="26">
        <v>39949</v>
      </c>
      <c r="S48" s="26" t="s">
        <v>90</v>
      </c>
      <c r="T48" s="28" t="s">
        <v>369</v>
      </c>
      <c r="U48" s="28" t="s">
        <v>369</v>
      </c>
      <c r="V48" s="26">
        <v>44571</v>
      </c>
      <c r="W48" s="28" t="s">
        <v>122</v>
      </c>
      <c r="X48" s="28" t="s">
        <v>195</v>
      </c>
      <c r="Y48" s="26" t="s">
        <v>78</v>
      </c>
      <c r="Z48" s="29">
        <v>6</v>
      </c>
      <c r="AA48" s="29">
        <v>3</v>
      </c>
      <c r="AB48" s="26">
        <v>44424</v>
      </c>
      <c r="AC48" s="30">
        <v>5900000</v>
      </c>
      <c r="AD48" s="30">
        <v>655556</v>
      </c>
      <c r="AE48" s="30">
        <v>-367606</v>
      </c>
      <c r="AF48" s="30">
        <v>-339993</v>
      </c>
      <c r="AG48" s="30">
        <f t="shared" si="1"/>
        <v>-707599</v>
      </c>
      <c r="AH48" s="30">
        <v>0</v>
      </c>
      <c r="AI48" s="30">
        <f t="shared" si="2"/>
        <v>5847957</v>
      </c>
      <c r="AJ48" s="30">
        <f t="shared" si="3"/>
        <v>2950000</v>
      </c>
      <c r="AK48" s="30">
        <f t="shared" si="4"/>
        <v>0</v>
      </c>
      <c r="AL48" s="30">
        <f t="shared" si="5"/>
        <v>0</v>
      </c>
      <c r="AM48" s="30">
        <f t="shared" si="6"/>
        <v>0</v>
      </c>
      <c r="AN48" s="30">
        <f t="shared" si="7"/>
        <v>0</v>
      </c>
      <c r="AO48" s="30">
        <f t="shared" si="8"/>
        <v>0</v>
      </c>
      <c r="AP48" s="30">
        <f t="shared" si="9"/>
        <v>2950000</v>
      </c>
      <c r="AQ48" s="30">
        <f t="shared" si="10"/>
        <v>1422100</v>
      </c>
      <c r="AR48" s="26" t="s">
        <v>79</v>
      </c>
      <c r="AS48" s="26" t="s">
        <v>114</v>
      </c>
      <c r="AT48" s="24" t="s">
        <v>172</v>
      </c>
      <c r="AU48" s="26">
        <v>44433</v>
      </c>
      <c r="AV48" s="26" t="s">
        <v>196</v>
      </c>
      <c r="AW48" s="26" t="s">
        <v>80</v>
      </c>
      <c r="AX48" s="26" t="s">
        <v>83</v>
      </c>
      <c r="AY48" s="26" t="s">
        <v>82</v>
      </c>
      <c r="AZ48" s="26" t="s">
        <v>125</v>
      </c>
      <c r="BA48" s="26" t="s">
        <v>84</v>
      </c>
      <c r="BB48" s="26" t="s">
        <v>85</v>
      </c>
      <c r="BC48" s="26" t="str">
        <f t="shared" si="11"/>
        <v>C</v>
      </c>
      <c r="BD48" s="26" t="str">
        <f t="shared" ca="1" si="12"/>
        <v>39 Th,9 Bln,22 Hr</v>
      </c>
      <c r="BE48" s="29">
        <f t="shared" ca="1" si="13"/>
        <v>39</v>
      </c>
      <c r="BF48" s="29">
        <f t="shared" ca="1" si="14"/>
        <v>9</v>
      </c>
      <c r="BG48" s="29">
        <f t="shared" ca="1" si="15"/>
        <v>22</v>
      </c>
      <c r="BH48" s="26" t="str">
        <f t="shared" ca="1" si="16"/>
        <v>13 Th,9 Bln,8 Hr</v>
      </c>
      <c r="BI48" s="24">
        <f t="shared" ca="1" si="17"/>
        <v>13</v>
      </c>
      <c r="BJ48" s="24">
        <f t="shared" ca="1" si="18"/>
        <v>9</v>
      </c>
      <c r="BK48" s="26" t="str">
        <f t="shared" ca="1" si="19"/>
        <v>13 Th,6 Bln,8 Hr</v>
      </c>
      <c r="BL48" s="4" t="str">
        <f>VLOOKUP(C48,[1]dbase!$C$3:$AW$827,38,FALSE)</f>
        <v>H</v>
      </c>
    </row>
    <row r="49" spans="1:64" x14ac:dyDescent="0.25">
      <c r="A49" s="24">
        <f t="shared" si="0"/>
        <v>46</v>
      </c>
      <c r="B49" s="31" t="s">
        <v>370</v>
      </c>
      <c r="C49" s="24">
        <v>706261</v>
      </c>
      <c r="D49" s="24" t="s">
        <v>371</v>
      </c>
      <c r="E49" s="26">
        <v>25790</v>
      </c>
      <c r="F49" s="24" t="s">
        <v>65</v>
      </c>
      <c r="G49" s="24" t="s">
        <v>66</v>
      </c>
      <c r="H49" s="24" t="s">
        <v>67</v>
      </c>
      <c r="I49" s="24" t="s">
        <v>372</v>
      </c>
      <c r="J49" s="27"/>
      <c r="K49" s="24"/>
      <c r="L49" s="24"/>
      <c r="M49" s="24" t="s">
        <v>70</v>
      </c>
      <c r="N49" s="24" t="s">
        <v>254</v>
      </c>
      <c r="O49" s="24"/>
      <c r="P49" s="24" t="s">
        <v>80</v>
      </c>
      <c r="Q49" s="26">
        <v>43374</v>
      </c>
      <c r="R49" s="26">
        <v>43374</v>
      </c>
      <c r="S49" s="26" t="s">
        <v>90</v>
      </c>
      <c r="T49" s="28" t="s">
        <v>373</v>
      </c>
      <c r="U49" s="28" t="s">
        <v>373</v>
      </c>
      <c r="V49" s="26">
        <v>44667</v>
      </c>
      <c r="W49" s="28" t="s">
        <v>374</v>
      </c>
      <c r="X49" s="28" t="s">
        <v>207</v>
      </c>
      <c r="Y49" s="26" t="s">
        <v>103</v>
      </c>
      <c r="Z49" s="29">
        <v>3</v>
      </c>
      <c r="AA49" s="29">
        <v>5</v>
      </c>
      <c r="AB49" s="26">
        <v>44424</v>
      </c>
      <c r="AC49" s="30">
        <v>7900000</v>
      </c>
      <c r="AD49" s="30">
        <v>877778</v>
      </c>
      <c r="AE49" s="30">
        <v>1535547.222222222</v>
      </c>
      <c r="AF49" s="30">
        <v>112081.99999999953</v>
      </c>
      <c r="AG49" s="30">
        <f t="shared" si="1"/>
        <v>1647629.2222222215</v>
      </c>
      <c r="AH49" s="30">
        <v>2417580.0000000005</v>
      </c>
      <c r="AI49" s="30">
        <f t="shared" si="2"/>
        <v>12842987.222222222</v>
      </c>
      <c r="AJ49" s="30">
        <f t="shared" si="3"/>
        <v>5925000</v>
      </c>
      <c r="AK49" s="30">
        <f t="shared" si="4"/>
        <v>658333.5</v>
      </c>
      <c r="AL49" s="30">
        <f t="shared" si="5"/>
        <v>1535547.222222222</v>
      </c>
      <c r="AM49" s="30">
        <f t="shared" si="6"/>
        <v>112081.99999999953</v>
      </c>
      <c r="AN49" s="30">
        <f t="shared" si="7"/>
        <v>1647629.2222222215</v>
      </c>
      <c r="AO49" s="30">
        <f t="shared" si="8"/>
        <v>1208790.0000000002</v>
      </c>
      <c r="AP49" s="30">
        <f t="shared" si="9"/>
        <v>9439752.722222222</v>
      </c>
      <c r="AQ49" s="30">
        <f t="shared" si="10"/>
        <v>0</v>
      </c>
      <c r="AR49" s="26" t="s">
        <v>79</v>
      </c>
      <c r="AS49" s="26" t="s">
        <v>80</v>
      </c>
      <c r="AT49" s="26"/>
      <c r="AU49" s="26" t="s">
        <v>80</v>
      </c>
      <c r="AV49" s="26" t="s">
        <v>209</v>
      </c>
      <c r="AW49" s="26" t="s">
        <v>375</v>
      </c>
      <c r="AX49" s="26" t="s">
        <v>105</v>
      </c>
      <c r="AY49" s="26" t="s">
        <v>83</v>
      </c>
      <c r="AZ49" s="26" t="s">
        <v>80</v>
      </c>
      <c r="BA49" s="26" t="s">
        <v>84</v>
      </c>
      <c r="BB49" s="26" t="s">
        <v>85</v>
      </c>
      <c r="BC49" s="26" t="str">
        <f t="shared" si="11"/>
        <v>F</v>
      </c>
      <c r="BD49" s="26" t="str">
        <f t="shared" ca="1" si="12"/>
        <v>52 Th,3 Bln,14 Hr</v>
      </c>
      <c r="BE49" s="29">
        <f t="shared" ca="1" si="13"/>
        <v>52</v>
      </c>
      <c r="BF49" s="29">
        <f t="shared" ca="1" si="14"/>
        <v>3</v>
      </c>
      <c r="BG49" s="29">
        <f t="shared" ca="1" si="15"/>
        <v>14</v>
      </c>
      <c r="BH49" s="26" t="str">
        <f t="shared" ca="1" si="16"/>
        <v>4 Th,1 Bln,23 Hr</v>
      </c>
      <c r="BI49" s="24">
        <f t="shared" ca="1" si="17"/>
        <v>4</v>
      </c>
      <c r="BJ49" s="24">
        <f t="shared" ca="1" si="18"/>
        <v>1</v>
      </c>
      <c r="BK49" s="26" t="str">
        <f t="shared" ca="1" si="19"/>
        <v>4 Th,1 Bln,23 Hr</v>
      </c>
      <c r="BL49" s="4" t="str">
        <f>VLOOKUP(C49,[1]dbase!$C$3:$AW$827,38,FALSE)</f>
        <v>-</v>
      </c>
    </row>
    <row r="50" spans="1:64" x14ac:dyDescent="0.25">
      <c r="A50" s="24">
        <f t="shared" si="0"/>
        <v>47</v>
      </c>
      <c r="B50" s="31" t="s">
        <v>376</v>
      </c>
      <c r="C50" s="24">
        <v>726010</v>
      </c>
      <c r="D50" s="24" t="s">
        <v>377</v>
      </c>
      <c r="E50" s="26">
        <v>26418</v>
      </c>
      <c r="F50" s="24" t="s">
        <v>65</v>
      </c>
      <c r="G50" s="24" t="s">
        <v>66</v>
      </c>
      <c r="H50" s="24" t="s">
        <v>133</v>
      </c>
      <c r="I50" s="24" t="s">
        <v>378</v>
      </c>
      <c r="J50" s="27" t="s">
        <v>379</v>
      </c>
      <c r="K50" s="24"/>
      <c r="L50" s="24"/>
      <c r="M50" s="24" t="s">
        <v>99</v>
      </c>
      <c r="N50" s="24" t="s">
        <v>380</v>
      </c>
      <c r="O50" s="24"/>
      <c r="P50" s="24" t="s">
        <v>80</v>
      </c>
      <c r="Q50" s="26">
        <v>43374</v>
      </c>
      <c r="R50" s="26">
        <v>43374</v>
      </c>
      <c r="S50" s="26" t="s">
        <v>90</v>
      </c>
      <c r="T50" s="28" t="s">
        <v>289</v>
      </c>
      <c r="U50" s="28" t="s">
        <v>289</v>
      </c>
      <c r="V50" s="26">
        <v>44105</v>
      </c>
      <c r="W50" s="28" t="s">
        <v>139</v>
      </c>
      <c r="X50" s="28" t="s">
        <v>140</v>
      </c>
      <c r="Y50" s="26" t="s">
        <v>78</v>
      </c>
      <c r="Z50" s="29">
        <v>6</v>
      </c>
      <c r="AA50" s="29">
        <v>2</v>
      </c>
      <c r="AB50" s="26">
        <v>44424</v>
      </c>
      <c r="AC50" s="30">
        <v>4900000</v>
      </c>
      <c r="AD50" s="30">
        <v>544444</v>
      </c>
      <c r="AE50" s="30">
        <v>0</v>
      </c>
      <c r="AF50" s="30">
        <v>772555.55555555597</v>
      </c>
      <c r="AG50" s="30">
        <f t="shared" si="1"/>
        <v>772555.55555555597</v>
      </c>
      <c r="AH50" s="30">
        <v>0</v>
      </c>
      <c r="AI50" s="30">
        <f t="shared" si="2"/>
        <v>6216999.555555556</v>
      </c>
      <c r="AJ50" s="30">
        <f t="shared" si="3"/>
        <v>2450000</v>
      </c>
      <c r="AK50" s="30">
        <f t="shared" si="4"/>
        <v>0</v>
      </c>
      <c r="AL50" s="30">
        <f t="shared" si="5"/>
        <v>0</v>
      </c>
      <c r="AM50" s="30">
        <f t="shared" si="6"/>
        <v>0</v>
      </c>
      <c r="AN50" s="30">
        <f t="shared" si="7"/>
        <v>0</v>
      </c>
      <c r="AO50" s="30">
        <f t="shared" si="8"/>
        <v>0</v>
      </c>
      <c r="AP50" s="30">
        <f t="shared" si="9"/>
        <v>2450000</v>
      </c>
      <c r="AQ50" s="30">
        <f t="shared" si="10"/>
        <v>1922100</v>
      </c>
      <c r="AR50" s="26" t="s">
        <v>79</v>
      </c>
      <c r="AS50" s="26" t="s">
        <v>114</v>
      </c>
      <c r="AT50" s="26"/>
      <c r="AU50" s="26">
        <v>44516</v>
      </c>
      <c r="AV50" s="26" t="s">
        <v>141</v>
      </c>
      <c r="AW50" s="26" t="s">
        <v>80</v>
      </c>
      <c r="AX50" s="26" t="s">
        <v>82</v>
      </c>
      <c r="AY50" s="26" t="s">
        <v>82</v>
      </c>
      <c r="AZ50" s="26" t="s">
        <v>80</v>
      </c>
      <c r="BA50" s="26" t="s">
        <v>84</v>
      </c>
      <c r="BB50" s="26" t="s">
        <v>106</v>
      </c>
      <c r="BC50" s="26" t="str">
        <f t="shared" si="11"/>
        <v>C</v>
      </c>
      <c r="BD50" s="26" t="str">
        <f t="shared" ca="1" si="12"/>
        <v>50 Th,6 Bln,26 Hr</v>
      </c>
      <c r="BE50" s="29">
        <f t="shared" ca="1" si="13"/>
        <v>50</v>
      </c>
      <c r="BF50" s="29">
        <f t="shared" ca="1" si="14"/>
        <v>6</v>
      </c>
      <c r="BG50" s="29">
        <f t="shared" ca="1" si="15"/>
        <v>26</v>
      </c>
      <c r="BH50" s="26" t="str">
        <f t="shared" ca="1" si="16"/>
        <v>4 Th,1 Bln,23 Hr</v>
      </c>
      <c r="BI50" s="24">
        <f t="shared" ca="1" si="17"/>
        <v>4</v>
      </c>
      <c r="BJ50" s="24">
        <f t="shared" ca="1" si="18"/>
        <v>1</v>
      </c>
      <c r="BK50" s="26" t="str">
        <f t="shared" ca="1" si="19"/>
        <v>4 Th,1 Bln,23 Hr</v>
      </c>
      <c r="BL50" s="4" t="str">
        <f>VLOOKUP(C50,[1]dbase!$C$3:$AW$827,38,FALSE)</f>
        <v>H</v>
      </c>
    </row>
    <row r="51" spans="1:64" x14ac:dyDescent="0.25">
      <c r="A51" s="24">
        <f t="shared" si="0"/>
        <v>48</v>
      </c>
      <c r="B51" s="31" t="s">
        <v>381</v>
      </c>
      <c r="C51" s="24">
        <v>925557</v>
      </c>
      <c r="D51" s="24" t="s">
        <v>354</v>
      </c>
      <c r="E51" s="26">
        <v>33818</v>
      </c>
      <c r="F51" s="24" t="s">
        <v>65</v>
      </c>
      <c r="G51" s="24" t="s">
        <v>66</v>
      </c>
      <c r="H51" s="24" t="s">
        <v>67</v>
      </c>
      <c r="I51" s="24" t="s">
        <v>382</v>
      </c>
      <c r="J51" s="27"/>
      <c r="K51" s="24"/>
      <c r="L51" s="24"/>
      <c r="M51" s="24" t="s">
        <v>109</v>
      </c>
      <c r="N51" s="24" t="s">
        <v>383</v>
      </c>
      <c r="O51" s="24"/>
      <c r="P51" s="24" t="s">
        <v>384</v>
      </c>
      <c r="Q51" s="26">
        <v>41579</v>
      </c>
      <c r="R51" s="26">
        <v>41989</v>
      </c>
      <c r="S51" s="26" t="s">
        <v>90</v>
      </c>
      <c r="T51" s="28" t="s">
        <v>385</v>
      </c>
      <c r="U51" s="28" t="s">
        <v>385</v>
      </c>
      <c r="V51" s="26">
        <v>44061</v>
      </c>
      <c r="W51" s="28" t="s">
        <v>386</v>
      </c>
      <c r="X51" s="28" t="s">
        <v>387</v>
      </c>
      <c r="Y51" s="26" t="s">
        <v>78</v>
      </c>
      <c r="Z51" s="29">
        <v>6</v>
      </c>
      <c r="AA51" s="29">
        <v>2</v>
      </c>
      <c r="AB51" s="26">
        <v>44424</v>
      </c>
      <c r="AC51" s="30">
        <v>4900000</v>
      </c>
      <c r="AD51" s="30">
        <v>544444</v>
      </c>
      <c r="AE51" s="30">
        <v>743505.55555555597</v>
      </c>
      <c r="AF51" s="30">
        <v>152000</v>
      </c>
      <c r="AG51" s="30">
        <f t="shared" si="1"/>
        <v>895505.55555555597</v>
      </c>
      <c r="AH51" s="30">
        <v>0</v>
      </c>
      <c r="AI51" s="30">
        <f t="shared" si="2"/>
        <v>6339949.555555556</v>
      </c>
      <c r="AJ51" s="30">
        <f t="shared" si="3"/>
        <v>3675000</v>
      </c>
      <c r="AK51" s="30">
        <f t="shared" si="4"/>
        <v>408333</v>
      </c>
      <c r="AL51" s="30">
        <f t="shared" si="5"/>
        <v>743505.55555555597</v>
      </c>
      <c r="AM51" s="30">
        <f t="shared" si="6"/>
        <v>152000</v>
      </c>
      <c r="AN51" s="30">
        <f t="shared" si="7"/>
        <v>895505.55555555597</v>
      </c>
      <c r="AO51" s="30">
        <f t="shared" si="8"/>
        <v>0</v>
      </c>
      <c r="AP51" s="30">
        <f t="shared" si="9"/>
        <v>4978838.555555556</v>
      </c>
      <c r="AQ51" s="30">
        <f t="shared" si="10"/>
        <v>0</v>
      </c>
      <c r="AR51" s="26" t="s">
        <v>79</v>
      </c>
      <c r="AS51" s="26" t="s">
        <v>80</v>
      </c>
      <c r="AT51" s="26"/>
      <c r="AU51" s="26" t="s">
        <v>80</v>
      </c>
      <c r="AV51" s="26" t="s">
        <v>196</v>
      </c>
      <c r="AW51" s="26" t="s">
        <v>80</v>
      </c>
      <c r="AX51" s="26" t="s">
        <v>82</v>
      </c>
      <c r="AY51" s="26" t="s">
        <v>82</v>
      </c>
      <c r="AZ51" s="26" t="s">
        <v>125</v>
      </c>
      <c r="BA51" s="26" t="s">
        <v>84</v>
      </c>
      <c r="BB51" s="26" t="s">
        <v>85</v>
      </c>
      <c r="BC51" s="26" t="str">
        <f t="shared" si="11"/>
        <v>C</v>
      </c>
      <c r="BD51" s="26" t="str">
        <f t="shared" ca="1" si="12"/>
        <v>30 Th,3 Bln,22 Hr</v>
      </c>
      <c r="BE51" s="29">
        <f t="shared" ca="1" si="13"/>
        <v>30</v>
      </c>
      <c r="BF51" s="29">
        <f t="shared" ca="1" si="14"/>
        <v>3</v>
      </c>
      <c r="BG51" s="29">
        <f t="shared" ca="1" si="15"/>
        <v>22</v>
      </c>
      <c r="BH51" s="26" t="str">
        <f t="shared" ca="1" si="16"/>
        <v>9 Th,0 Bln,23 Hr</v>
      </c>
      <c r="BI51" s="24">
        <f t="shared" ca="1" si="17"/>
        <v>9</v>
      </c>
      <c r="BJ51" s="24">
        <f t="shared" ca="1" si="18"/>
        <v>0</v>
      </c>
      <c r="BK51" s="26" t="str">
        <f t="shared" ca="1" si="19"/>
        <v>7 Th,11 Bln,8 Hr</v>
      </c>
      <c r="BL51" s="4" t="str">
        <f>VLOOKUP(C51,[1]dbase!$C$3:$AW$827,38,FALSE)</f>
        <v>-</v>
      </c>
    </row>
    <row r="52" spans="1:64" x14ac:dyDescent="0.25">
      <c r="A52" s="24">
        <f t="shared" si="0"/>
        <v>49</v>
      </c>
      <c r="B52" s="31" t="s">
        <v>388</v>
      </c>
      <c r="C52" s="24">
        <v>684884</v>
      </c>
      <c r="D52" s="24" t="s">
        <v>166</v>
      </c>
      <c r="E52" s="26">
        <v>24850</v>
      </c>
      <c r="F52" s="24" t="s">
        <v>65</v>
      </c>
      <c r="G52" s="24" t="s">
        <v>66</v>
      </c>
      <c r="H52" s="24" t="s">
        <v>67</v>
      </c>
      <c r="I52" s="24" t="s">
        <v>389</v>
      </c>
      <c r="J52" s="27"/>
      <c r="K52" s="24"/>
      <c r="L52" s="24"/>
      <c r="M52" s="24" t="s">
        <v>109</v>
      </c>
      <c r="N52" s="24" t="s">
        <v>120</v>
      </c>
      <c r="O52" s="24"/>
      <c r="P52" s="24">
        <v>1987</v>
      </c>
      <c r="Q52" s="26">
        <v>33223</v>
      </c>
      <c r="R52" s="26">
        <v>33588</v>
      </c>
      <c r="S52" s="26" t="s">
        <v>90</v>
      </c>
      <c r="T52" s="28" t="s">
        <v>390</v>
      </c>
      <c r="U52" s="28" t="s">
        <v>390</v>
      </c>
      <c r="V52" s="26">
        <v>44061</v>
      </c>
      <c r="W52" s="28" t="s">
        <v>219</v>
      </c>
      <c r="X52" s="28" t="s">
        <v>195</v>
      </c>
      <c r="Y52" s="26" t="s">
        <v>78</v>
      </c>
      <c r="Z52" s="29">
        <v>6</v>
      </c>
      <c r="AA52" s="29">
        <v>3</v>
      </c>
      <c r="AB52" s="26">
        <v>44424</v>
      </c>
      <c r="AC52" s="30">
        <v>5900000</v>
      </c>
      <c r="AD52" s="30">
        <v>655556</v>
      </c>
      <c r="AE52" s="30">
        <v>47869.444444444031</v>
      </c>
      <c r="AF52" s="30">
        <v>152000</v>
      </c>
      <c r="AG52" s="30">
        <f t="shared" si="1"/>
        <v>199869.44444444403</v>
      </c>
      <c r="AH52" s="30">
        <v>0</v>
      </c>
      <c r="AI52" s="30">
        <f t="shared" si="2"/>
        <v>6755425.444444444</v>
      </c>
      <c r="AJ52" s="30">
        <f t="shared" si="3"/>
        <v>2950000</v>
      </c>
      <c r="AK52" s="30">
        <f t="shared" si="4"/>
        <v>0</v>
      </c>
      <c r="AL52" s="30">
        <f t="shared" si="5"/>
        <v>0</v>
      </c>
      <c r="AM52" s="30">
        <f t="shared" si="6"/>
        <v>0</v>
      </c>
      <c r="AN52" s="30">
        <f t="shared" si="7"/>
        <v>0</v>
      </c>
      <c r="AO52" s="30">
        <f t="shared" si="8"/>
        <v>0</v>
      </c>
      <c r="AP52" s="30">
        <f t="shared" si="9"/>
        <v>2950000</v>
      </c>
      <c r="AQ52" s="30">
        <f t="shared" si="10"/>
        <v>1422100</v>
      </c>
      <c r="AR52" s="26" t="s">
        <v>79</v>
      </c>
      <c r="AS52" s="26" t="s">
        <v>114</v>
      </c>
      <c r="AT52" s="24" t="s">
        <v>172</v>
      </c>
      <c r="AU52" s="26">
        <v>44433</v>
      </c>
      <c r="AV52" s="26" t="s">
        <v>196</v>
      </c>
      <c r="AW52" s="26" t="s">
        <v>80</v>
      </c>
      <c r="AX52" s="26" t="s">
        <v>82</v>
      </c>
      <c r="AY52" s="26" t="s">
        <v>82</v>
      </c>
      <c r="AZ52" s="26" t="s">
        <v>125</v>
      </c>
      <c r="BA52" s="26" t="s">
        <v>84</v>
      </c>
      <c r="BB52" s="26" t="s">
        <v>85</v>
      </c>
      <c r="BC52" s="26" t="str">
        <f t="shared" si="11"/>
        <v>C</v>
      </c>
      <c r="BD52" s="26" t="str">
        <f t="shared" ca="1" si="12"/>
        <v>54 Th,10 Bln,11 Hr</v>
      </c>
      <c r="BE52" s="29">
        <f t="shared" ca="1" si="13"/>
        <v>54</v>
      </c>
      <c r="BF52" s="29">
        <f t="shared" ca="1" si="14"/>
        <v>10</v>
      </c>
      <c r="BG52" s="29">
        <f t="shared" ca="1" si="15"/>
        <v>11</v>
      </c>
      <c r="BH52" s="26" t="str">
        <f t="shared" ca="1" si="16"/>
        <v>31 Th,11 Bln,8 Hr</v>
      </c>
      <c r="BI52" s="24">
        <f t="shared" ca="1" si="17"/>
        <v>31</v>
      </c>
      <c r="BJ52" s="24">
        <f t="shared" ca="1" si="18"/>
        <v>11</v>
      </c>
      <c r="BK52" s="26" t="str">
        <f t="shared" ca="1" si="19"/>
        <v>30 Th,11 Bln,8 Hr</v>
      </c>
      <c r="BL52" s="4" t="str">
        <f>VLOOKUP(C52,[1]dbase!$C$3:$AW$827,38,FALSE)</f>
        <v>H</v>
      </c>
    </row>
    <row r="53" spans="1:64" x14ac:dyDescent="0.25">
      <c r="A53" s="24">
        <f t="shared" si="0"/>
        <v>50</v>
      </c>
      <c r="B53" s="31" t="s">
        <v>391</v>
      </c>
      <c r="C53" s="24">
        <v>785546</v>
      </c>
      <c r="D53" s="24" t="s">
        <v>354</v>
      </c>
      <c r="E53" s="26">
        <v>28637</v>
      </c>
      <c r="F53" s="24" t="s">
        <v>65</v>
      </c>
      <c r="G53" s="24" t="s">
        <v>66</v>
      </c>
      <c r="H53" s="24" t="s">
        <v>88</v>
      </c>
      <c r="I53" s="24" t="s">
        <v>392</v>
      </c>
      <c r="J53" s="27" t="s">
        <v>393</v>
      </c>
      <c r="K53" s="24" t="s">
        <v>394</v>
      </c>
      <c r="L53" s="24"/>
      <c r="M53" s="24" t="s">
        <v>99</v>
      </c>
      <c r="N53" s="24" t="s">
        <v>395</v>
      </c>
      <c r="O53" s="24"/>
      <c r="P53" s="24" t="s">
        <v>396</v>
      </c>
      <c r="Q53" s="26">
        <v>41579</v>
      </c>
      <c r="R53" s="26">
        <v>41989</v>
      </c>
      <c r="S53" s="26" t="s">
        <v>213</v>
      </c>
      <c r="T53" s="28" t="s">
        <v>397</v>
      </c>
      <c r="U53" s="28" t="s">
        <v>398</v>
      </c>
      <c r="V53" s="26">
        <v>43906</v>
      </c>
      <c r="W53" s="28" t="s">
        <v>399</v>
      </c>
      <c r="X53" s="28" t="s">
        <v>123</v>
      </c>
      <c r="Y53" s="26" t="s">
        <v>78</v>
      </c>
      <c r="Z53" s="29">
        <v>4</v>
      </c>
      <c r="AA53" s="29">
        <v>3</v>
      </c>
      <c r="AB53" s="26">
        <v>44424</v>
      </c>
      <c r="AC53" s="30">
        <v>5900000</v>
      </c>
      <c r="AD53" s="30">
        <v>655556</v>
      </c>
      <c r="AE53" s="30">
        <v>-367605.55555555597</v>
      </c>
      <c r="AF53" s="30">
        <v>-339993</v>
      </c>
      <c r="AG53" s="30">
        <f t="shared" si="1"/>
        <v>-707598.55555555597</v>
      </c>
      <c r="AH53" s="30">
        <v>1871793</v>
      </c>
      <c r="AI53" s="30">
        <f t="shared" si="2"/>
        <v>7719750.444444444</v>
      </c>
      <c r="AJ53" s="30">
        <f t="shared" si="3"/>
        <v>4425000</v>
      </c>
      <c r="AK53" s="30">
        <f t="shared" si="4"/>
        <v>491667</v>
      </c>
      <c r="AL53" s="30">
        <f t="shared" si="5"/>
        <v>-367605.55555555597</v>
      </c>
      <c r="AM53" s="30">
        <f t="shared" si="6"/>
        <v>-339993</v>
      </c>
      <c r="AN53" s="30">
        <f t="shared" si="7"/>
        <v>-707598.55555555597</v>
      </c>
      <c r="AO53" s="30">
        <f t="shared" si="8"/>
        <v>935896.5</v>
      </c>
      <c r="AP53" s="30">
        <f t="shared" si="9"/>
        <v>5144964.944444444</v>
      </c>
      <c r="AQ53" s="30">
        <f t="shared" si="10"/>
        <v>0</v>
      </c>
      <c r="AR53" s="26" t="s">
        <v>79</v>
      </c>
      <c r="AS53" s="26" t="s">
        <v>80</v>
      </c>
      <c r="AT53" s="26"/>
      <c r="AU53" s="26" t="s">
        <v>80</v>
      </c>
      <c r="AV53" s="26" t="s">
        <v>124</v>
      </c>
      <c r="AW53" s="26" t="s">
        <v>80</v>
      </c>
      <c r="AX53" s="26" t="s">
        <v>83</v>
      </c>
      <c r="AY53" s="26" t="s">
        <v>83</v>
      </c>
      <c r="AZ53" s="26" t="s">
        <v>125</v>
      </c>
      <c r="BA53" s="26" t="s">
        <v>84</v>
      </c>
      <c r="BB53" s="26" t="s">
        <v>85</v>
      </c>
      <c r="BC53" s="26" t="str">
        <f t="shared" si="11"/>
        <v>C</v>
      </c>
      <c r="BD53" s="26" t="str">
        <f t="shared" ca="1" si="12"/>
        <v>44 Th,5 Bln,28 Hr</v>
      </c>
      <c r="BE53" s="29">
        <f t="shared" ca="1" si="13"/>
        <v>44</v>
      </c>
      <c r="BF53" s="29">
        <f t="shared" ca="1" si="14"/>
        <v>5</v>
      </c>
      <c r="BG53" s="29">
        <f t="shared" ca="1" si="15"/>
        <v>28</v>
      </c>
      <c r="BH53" s="26" t="str">
        <f t="shared" ca="1" si="16"/>
        <v>9 Th,0 Bln,23 Hr</v>
      </c>
      <c r="BI53" s="24">
        <f t="shared" ca="1" si="17"/>
        <v>9</v>
      </c>
      <c r="BJ53" s="24">
        <f t="shared" ca="1" si="18"/>
        <v>0</v>
      </c>
      <c r="BK53" s="26" t="str">
        <f t="shared" ca="1" si="19"/>
        <v>7 Th,11 Bln,8 Hr</v>
      </c>
      <c r="BL53" s="4" t="str">
        <f>VLOOKUP(C53,[1]dbase!$C$3:$AW$827,38,FALSE)</f>
        <v>-</v>
      </c>
    </row>
    <row r="54" spans="1:64" x14ac:dyDescent="0.25">
      <c r="A54" s="24">
        <f t="shared" si="0"/>
        <v>51</v>
      </c>
      <c r="B54" s="31" t="s">
        <v>400</v>
      </c>
      <c r="C54" s="24">
        <v>846185</v>
      </c>
      <c r="D54" s="24" t="s">
        <v>180</v>
      </c>
      <c r="E54" s="26">
        <v>30898</v>
      </c>
      <c r="F54" s="24" t="s">
        <v>65</v>
      </c>
      <c r="G54" s="24" t="s">
        <v>66</v>
      </c>
      <c r="H54" s="24" t="s">
        <v>67</v>
      </c>
      <c r="I54" s="24" t="s">
        <v>401</v>
      </c>
      <c r="J54" s="27" t="s">
        <v>402</v>
      </c>
      <c r="K54" s="24"/>
      <c r="L54" s="24"/>
      <c r="M54" s="24" t="s">
        <v>70</v>
      </c>
      <c r="N54" s="24" t="s">
        <v>71</v>
      </c>
      <c r="O54" s="24"/>
      <c r="P54" s="24" t="s">
        <v>80</v>
      </c>
      <c r="Q54" s="26">
        <v>43374</v>
      </c>
      <c r="R54" s="26">
        <v>43374</v>
      </c>
      <c r="S54" s="26" t="s">
        <v>90</v>
      </c>
      <c r="T54" s="28" t="s">
        <v>403</v>
      </c>
      <c r="U54" s="28" t="s">
        <v>403</v>
      </c>
      <c r="V54" s="26">
        <v>44105</v>
      </c>
      <c r="W54" s="28" t="s">
        <v>404</v>
      </c>
      <c r="X54" s="28" t="s">
        <v>207</v>
      </c>
      <c r="Y54" s="26" t="s">
        <v>78</v>
      </c>
      <c r="Z54" s="29">
        <v>5</v>
      </c>
      <c r="AA54" s="34">
        <v>4</v>
      </c>
      <c r="AB54" s="26">
        <v>44424</v>
      </c>
      <c r="AC54" s="30">
        <v>6900000</v>
      </c>
      <c r="AD54" s="30">
        <v>766667</v>
      </c>
      <c r="AE54" s="30">
        <v>0</v>
      </c>
      <c r="AF54" s="30">
        <v>2794467.96</v>
      </c>
      <c r="AG54" s="30">
        <f t="shared" si="1"/>
        <v>2794467.96</v>
      </c>
      <c r="AH54" s="30">
        <v>0</v>
      </c>
      <c r="AI54" s="30">
        <f t="shared" si="2"/>
        <v>10461134.960000001</v>
      </c>
      <c r="AJ54" s="30">
        <f t="shared" si="3"/>
        <v>5175000</v>
      </c>
      <c r="AK54" s="30">
        <f t="shared" si="4"/>
        <v>575000.25</v>
      </c>
      <c r="AL54" s="30">
        <f t="shared" si="5"/>
        <v>0</v>
      </c>
      <c r="AM54" s="30">
        <f t="shared" si="6"/>
        <v>2794467.96</v>
      </c>
      <c r="AN54" s="30">
        <f t="shared" si="7"/>
        <v>2794467.96</v>
      </c>
      <c r="AO54" s="30">
        <f t="shared" si="8"/>
        <v>0</v>
      </c>
      <c r="AP54" s="30">
        <f t="shared" si="9"/>
        <v>8544468.2100000009</v>
      </c>
      <c r="AQ54" s="30">
        <f t="shared" si="10"/>
        <v>0</v>
      </c>
      <c r="AR54" s="26" t="s">
        <v>79</v>
      </c>
      <c r="AS54" s="26" t="s">
        <v>80</v>
      </c>
      <c r="AT54" s="26"/>
      <c r="AU54" s="26" t="s">
        <v>80</v>
      </c>
      <c r="AV54" s="26" t="s">
        <v>209</v>
      </c>
      <c r="AW54" s="26" t="s">
        <v>95</v>
      </c>
      <c r="AX54" s="26" t="s">
        <v>96</v>
      </c>
      <c r="AY54" s="26" t="s">
        <v>96</v>
      </c>
      <c r="AZ54" s="26" t="s">
        <v>80</v>
      </c>
      <c r="BA54" s="26" t="s">
        <v>84</v>
      </c>
      <c r="BB54" s="26" t="s">
        <v>85</v>
      </c>
      <c r="BC54" s="26" t="str">
        <f t="shared" si="11"/>
        <v>F</v>
      </c>
      <c r="BD54" s="26" t="str">
        <f t="shared" ca="1" si="12"/>
        <v>38 Th,3 Bln,20 Hr</v>
      </c>
      <c r="BE54" s="29">
        <f t="shared" ca="1" si="13"/>
        <v>38</v>
      </c>
      <c r="BF54" s="29">
        <f t="shared" ca="1" si="14"/>
        <v>3</v>
      </c>
      <c r="BG54" s="29">
        <f t="shared" ca="1" si="15"/>
        <v>20</v>
      </c>
      <c r="BH54" s="26" t="str">
        <f t="shared" ca="1" si="16"/>
        <v>4 Th,1 Bln,23 Hr</v>
      </c>
      <c r="BI54" s="24">
        <f t="shared" ca="1" si="17"/>
        <v>4</v>
      </c>
      <c r="BJ54" s="24">
        <f t="shared" ca="1" si="18"/>
        <v>1</v>
      </c>
      <c r="BK54" s="26" t="str">
        <f t="shared" ca="1" si="19"/>
        <v>4 Th,1 Bln,23 Hr</v>
      </c>
      <c r="BL54" s="4" t="str">
        <f>VLOOKUP(C54,[1]dbase!$C$3:$AW$827,38,FALSE)</f>
        <v>-</v>
      </c>
    </row>
    <row r="55" spans="1:64" x14ac:dyDescent="0.25">
      <c r="A55" s="24">
        <f t="shared" si="0"/>
        <v>52</v>
      </c>
      <c r="B55" s="31" t="s">
        <v>405</v>
      </c>
      <c r="C55" s="24">
        <v>695388</v>
      </c>
      <c r="D55" s="24" t="s">
        <v>406</v>
      </c>
      <c r="E55" s="26">
        <v>25445</v>
      </c>
      <c r="F55" s="24" t="s">
        <v>65</v>
      </c>
      <c r="G55" s="24" t="s">
        <v>66</v>
      </c>
      <c r="H55" s="24" t="s">
        <v>67</v>
      </c>
      <c r="I55" s="24" t="s">
        <v>407</v>
      </c>
      <c r="J55" s="27"/>
      <c r="K55" s="24"/>
      <c r="L55" s="24"/>
      <c r="M55" s="24" t="s">
        <v>109</v>
      </c>
      <c r="N55" s="24" t="s">
        <v>203</v>
      </c>
      <c r="O55" s="24"/>
      <c r="P55" s="24">
        <v>1989</v>
      </c>
      <c r="Q55" s="26">
        <v>34501</v>
      </c>
      <c r="R55" s="26">
        <v>34866</v>
      </c>
      <c r="S55" s="26" t="s">
        <v>90</v>
      </c>
      <c r="T55" s="28" t="s">
        <v>408</v>
      </c>
      <c r="U55" s="28" t="s">
        <v>408</v>
      </c>
      <c r="V55" s="26" t="s">
        <v>80</v>
      </c>
      <c r="W55" s="28" t="s">
        <v>325</v>
      </c>
      <c r="X55" s="28" t="s">
        <v>140</v>
      </c>
      <c r="Y55" s="26" t="s">
        <v>78</v>
      </c>
      <c r="Z55" s="29">
        <v>6</v>
      </c>
      <c r="AA55" s="29">
        <v>2</v>
      </c>
      <c r="AB55" s="26">
        <v>44424</v>
      </c>
      <c r="AC55" s="30">
        <v>4900000</v>
      </c>
      <c r="AD55" s="30">
        <v>544444</v>
      </c>
      <c r="AE55" s="30">
        <v>1187505.555555556</v>
      </c>
      <c r="AF55" s="30">
        <v>152000</v>
      </c>
      <c r="AG55" s="30">
        <f t="shared" si="1"/>
        <v>1339505.555555556</v>
      </c>
      <c r="AH55" s="30">
        <v>0</v>
      </c>
      <c r="AI55" s="30">
        <f t="shared" si="2"/>
        <v>6783949.555555556</v>
      </c>
      <c r="AJ55" s="30">
        <f t="shared" si="3"/>
        <v>3675000</v>
      </c>
      <c r="AK55" s="30">
        <f t="shared" si="4"/>
        <v>408333</v>
      </c>
      <c r="AL55" s="30">
        <f t="shared" si="5"/>
        <v>1187505.555555556</v>
      </c>
      <c r="AM55" s="30">
        <f t="shared" si="6"/>
        <v>152000</v>
      </c>
      <c r="AN55" s="30">
        <f t="shared" si="7"/>
        <v>1339505.555555556</v>
      </c>
      <c r="AO55" s="30">
        <f t="shared" si="8"/>
        <v>0</v>
      </c>
      <c r="AP55" s="30">
        <f t="shared" si="9"/>
        <v>5422838.555555556</v>
      </c>
      <c r="AQ55" s="30">
        <f t="shared" si="10"/>
        <v>0</v>
      </c>
      <c r="AR55" s="26" t="s">
        <v>79</v>
      </c>
      <c r="AS55" s="26" t="s">
        <v>80</v>
      </c>
      <c r="AT55" s="26"/>
      <c r="AU55" s="26" t="s">
        <v>80</v>
      </c>
      <c r="AV55" s="26" t="s">
        <v>141</v>
      </c>
      <c r="AW55" s="26" t="s">
        <v>80</v>
      </c>
      <c r="AX55" s="26" t="s">
        <v>82</v>
      </c>
      <c r="AY55" s="26" t="s">
        <v>82</v>
      </c>
      <c r="AZ55" s="26" t="s">
        <v>80</v>
      </c>
      <c r="BA55" s="26" t="s">
        <v>84</v>
      </c>
      <c r="BB55" s="26" t="s">
        <v>85</v>
      </c>
      <c r="BC55" s="26" t="str">
        <f t="shared" si="11"/>
        <v>C</v>
      </c>
      <c r="BD55" s="26" t="str">
        <f t="shared" ca="1" si="12"/>
        <v>53 Th,2 Bln,25 Hr</v>
      </c>
      <c r="BE55" s="29">
        <f t="shared" ca="1" si="13"/>
        <v>53</v>
      </c>
      <c r="BF55" s="29">
        <f t="shared" ca="1" si="14"/>
        <v>2</v>
      </c>
      <c r="BG55" s="29">
        <f t="shared" ca="1" si="15"/>
        <v>25</v>
      </c>
      <c r="BH55" s="26" t="str">
        <f t="shared" ca="1" si="16"/>
        <v>28 Th,5 Bln,8 Hr</v>
      </c>
      <c r="BI55" s="24">
        <f t="shared" ca="1" si="17"/>
        <v>28</v>
      </c>
      <c r="BJ55" s="24">
        <f t="shared" ca="1" si="18"/>
        <v>5</v>
      </c>
      <c r="BK55" s="26" t="str">
        <f t="shared" ca="1" si="19"/>
        <v>27 Th,5 Bln,8 Hr</v>
      </c>
      <c r="BL55" s="4" t="str">
        <f>VLOOKUP(C55,[1]dbase!$C$3:$AW$827,38,FALSE)</f>
        <v>-</v>
      </c>
    </row>
    <row r="56" spans="1:64" x14ac:dyDescent="0.25">
      <c r="A56" s="24">
        <f t="shared" si="0"/>
        <v>53</v>
      </c>
      <c r="B56" s="33" t="s">
        <v>409</v>
      </c>
      <c r="C56" s="24">
        <v>825686</v>
      </c>
      <c r="D56" s="24" t="s">
        <v>166</v>
      </c>
      <c r="E56" s="26">
        <v>30186</v>
      </c>
      <c r="F56" s="24" t="s">
        <v>65</v>
      </c>
      <c r="G56" s="24" t="s">
        <v>66</v>
      </c>
      <c r="H56" s="24" t="s">
        <v>228</v>
      </c>
      <c r="I56" s="24" t="s">
        <v>410</v>
      </c>
      <c r="J56" s="27"/>
      <c r="K56" s="24"/>
      <c r="L56" s="24"/>
      <c r="M56" s="24" t="s">
        <v>136</v>
      </c>
      <c r="N56" s="24" t="s">
        <v>411</v>
      </c>
      <c r="O56" s="24" t="s">
        <v>412</v>
      </c>
      <c r="P56" s="24">
        <v>2011</v>
      </c>
      <c r="Q56" s="26">
        <v>42888</v>
      </c>
      <c r="R56" s="26">
        <v>43116</v>
      </c>
      <c r="S56" s="26" t="s">
        <v>90</v>
      </c>
      <c r="T56" s="28" t="s">
        <v>230</v>
      </c>
      <c r="U56" s="28" t="s">
        <v>230</v>
      </c>
      <c r="V56" s="26">
        <v>44760</v>
      </c>
      <c r="W56" s="28" t="s">
        <v>154</v>
      </c>
      <c r="X56" s="28" t="s">
        <v>113</v>
      </c>
      <c r="Y56" s="26" t="s">
        <v>78</v>
      </c>
      <c r="Z56" s="29">
        <v>5</v>
      </c>
      <c r="AA56" s="29">
        <v>3</v>
      </c>
      <c r="AB56" s="26">
        <v>44424</v>
      </c>
      <c r="AC56" s="30">
        <v>5900000</v>
      </c>
      <c r="AD56" s="30">
        <v>655556</v>
      </c>
      <c r="AE56" s="30">
        <v>200969.44444444403</v>
      </c>
      <c r="AF56" s="30">
        <v>566950</v>
      </c>
      <c r="AG56" s="30">
        <f t="shared" si="1"/>
        <v>767919.44444444403</v>
      </c>
      <c r="AH56" s="30">
        <v>0</v>
      </c>
      <c r="AI56" s="30">
        <f t="shared" si="2"/>
        <v>7323475.444444444</v>
      </c>
      <c r="AJ56" s="30">
        <f t="shared" si="3"/>
        <v>4425000</v>
      </c>
      <c r="AK56" s="30">
        <f t="shared" si="4"/>
        <v>491667</v>
      </c>
      <c r="AL56" s="30">
        <f t="shared" si="5"/>
        <v>200969.44444444403</v>
      </c>
      <c r="AM56" s="30">
        <f t="shared" si="6"/>
        <v>566950</v>
      </c>
      <c r="AN56" s="30">
        <f t="shared" si="7"/>
        <v>767919.44444444403</v>
      </c>
      <c r="AO56" s="30">
        <f t="shared" si="8"/>
        <v>0</v>
      </c>
      <c r="AP56" s="30">
        <f t="shared" si="9"/>
        <v>5684586.444444444</v>
      </c>
      <c r="AQ56" s="30">
        <f t="shared" si="10"/>
        <v>0</v>
      </c>
      <c r="AR56" s="26" t="s">
        <v>79</v>
      </c>
      <c r="AS56" s="26" t="s">
        <v>80</v>
      </c>
      <c r="AT56" s="26"/>
      <c r="AU56" s="26" t="s">
        <v>80</v>
      </c>
      <c r="AV56" s="26" t="s">
        <v>116</v>
      </c>
      <c r="AW56" s="26" t="s">
        <v>158</v>
      </c>
      <c r="AX56" s="26" t="s">
        <v>83</v>
      </c>
      <c r="AY56" s="26" t="s">
        <v>83</v>
      </c>
      <c r="AZ56" s="26" t="s">
        <v>80</v>
      </c>
      <c r="BA56" s="26" t="s">
        <v>84</v>
      </c>
      <c r="BB56" s="26" t="s">
        <v>85</v>
      </c>
      <c r="BC56" s="26" t="str">
        <f t="shared" si="11"/>
        <v>D</v>
      </c>
      <c r="BD56" s="26" t="str">
        <f t="shared" ca="1" si="12"/>
        <v>40 Th,3 Bln,1 Hr</v>
      </c>
      <c r="BE56" s="29">
        <f t="shared" ca="1" si="13"/>
        <v>40</v>
      </c>
      <c r="BF56" s="29">
        <f t="shared" ca="1" si="14"/>
        <v>3</v>
      </c>
      <c r="BG56" s="29">
        <f t="shared" ca="1" si="15"/>
        <v>1</v>
      </c>
      <c r="BH56" s="26" t="str">
        <f t="shared" ca="1" si="16"/>
        <v>5 Th,5 Bln,22 Hr</v>
      </c>
      <c r="BI56" s="24">
        <f t="shared" ca="1" si="17"/>
        <v>5</v>
      </c>
      <c r="BJ56" s="24">
        <f t="shared" ca="1" si="18"/>
        <v>5</v>
      </c>
      <c r="BK56" s="26" t="str">
        <f t="shared" ca="1" si="19"/>
        <v>4 Th,10 Bln,8 Hr</v>
      </c>
      <c r="BL56" s="4" t="str">
        <f>VLOOKUP(C56,[1]dbase!$C$3:$AW$827,38,FALSE)</f>
        <v>-</v>
      </c>
    </row>
    <row r="57" spans="1:64" x14ac:dyDescent="0.25">
      <c r="A57" s="24">
        <f t="shared" si="0"/>
        <v>54</v>
      </c>
      <c r="B57" s="31" t="s">
        <v>413</v>
      </c>
      <c r="C57" s="24">
        <v>756236</v>
      </c>
      <c r="D57" s="24" t="s">
        <v>342</v>
      </c>
      <c r="E57" s="26">
        <v>27496</v>
      </c>
      <c r="F57" s="24" t="s">
        <v>65</v>
      </c>
      <c r="G57" s="24" t="s">
        <v>66</v>
      </c>
      <c r="H57" s="24" t="s">
        <v>133</v>
      </c>
      <c r="I57" s="24" t="s">
        <v>414</v>
      </c>
      <c r="J57" s="27" t="s">
        <v>415</v>
      </c>
      <c r="K57" s="24"/>
      <c r="L57" s="24"/>
      <c r="M57" s="24" t="s">
        <v>136</v>
      </c>
      <c r="N57" s="24" t="s">
        <v>416</v>
      </c>
      <c r="O57" s="24"/>
      <c r="P57" s="24" t="s">
        <v>80</v>
      </c>
      <c r="Q57" s="26">
        <v>43374</v>
      </c>
      <c r="R57" s="26">
        <v>43374</v>
      </c>
      <c r="S57" s="26" t="s">
        <v>90</v>
      </c>
      <c r="T57" s="28" t="s">
        <v>417</v>
      </c>
      <c r="U57" s="28" t="s">
        <v>417</v>
      </c>
      <c r="V57" s="26">
        <v>44105</v>
      </c>
      <c r="W57" s="28" t="s">
        <v>374</v>
      </c>
      <c r="X57" s="28" t="s">
        <v>207</v>
      </c>
      <c r="Y57" s="26" t="s">
        <v>78</v>
      </c>
      <c r="Z57" s="29">
        <v>5</v>
      </c>
      <c r="AA57" s="29">
        <v>3</v>
      </c>
      <c r="AB57" s="26">
        <v>44424</v>
      </c>
      <c r="AC57" s="30">
        <v>5900000</v>
      </c>
      <c r="AD57" s="30">
        <v>655556</v>
      </c>
      <c r="AE57" s="30">
        <v>0</v>
      </c>
      <c r="AF57" s="30">
        <v>1303985.5277777771</v>
      </c>
      <c r="AG57" s="30">
        <f t="shared" si="1"/>
        <v>1303985.5277777771</v>
      </c>
      <c r="AH57" s="30">
        <v>0</v>
      </c>
      <c r="AI57" s="30">
        <f t="shared" si="2"/>
        <v>7859541.5277777771</v>
      </c>
      <c r="AJ57" s="30">
        <f t="shared" si="3"/>
        <v>4425000</v>
      </c>
      <c r="AK57" s="30">
        <f t="shared" si="4"/>
        <v>491667</v>
      </c>
      <c r="AL57" s="30">
        <f t="shared" si="5"/>
        <v>0</v>
      </c>
      <c r="AM57" s="30">
        <f t="shared" si="6"/>
        <v>1303985.5277777771</v>
      </c>
      <c r="AN57" s="30">
        <f t="shared" si="7"/>
        <v>1303985.5277777771</v>
      </c>
      <c r="AO57" s="30">
        <f t="shared" si="8"/>
        <v>0</v>
      </c>
      <c r="AP57" s="30">
        <f t="shared" si="9"/>
        <v>6220652.5277777771</v>
      </c>
      <c r="AQ57" s="30">
        <f t="shared" si="10"/>
        <v>0</v>
      </c>
      <c r="AR57" s="26" t="s">
        <v>79</v>
      </c>
      <c r="AS57" s="26" t="s">
        <v>80</v>
      </c>
      <c r="AT57" s="26"/>
      <c r="AU57" s="26" t="s">
        <v>80</v>
      </c>
      <c r="AV57" s="26" t="s">
        <v>209</v>
      </c>
      <c r="AW57" s="26" t="s">
        <v>375</v>
      </c>
      <c r="AX57" s="26" t="s">
        <v>105</v>
      </c>
      <c r="AY57" s="26" t="s">
        <v>83</v>
      </c>
      <c r="AZ57" s="26" t="s">
        <v>80</v>
      </c>
      <c r="BA57" s="26" t="s">
        <v>84</v>
      </c>
      <c r="BB57" s="26" t="s">
        <v>85</v>
      </c>
      <c r="BC57" s="26" t="str">
        <f t="shared" si="11"/>
        <v>D</v>
      </c>
      <c r="BD57" s="26" t="str">
        <f t="shared" ca="1" si="12"/>
        <v>47 Th,7 Bln,12 Hr</v>
      </c>
      <c r="BE57" s="29">
        <f t="shared" ca="1" si="13"/>
        <v>47</v>
      </c>
      <c r="BF57" s="29">
        <f t="shared" ca="1" si="14"/>
        <v>7</v>
      </c>
      <c r="BG57" s="29">
        <f t="shared" ca="1" si="15"/>
        <v>12</v>
      </c>
      <c r="BH57" s="26" t="str">
        <f t="shared" ca="1" si="16"/>
        <v>4 Th,1 Bln,23 Hr</v>
      </c>
      <c r="BI57" s="24">
        <f t="shared" ca="1" si="17"/>
        <v>4</v>
      </c>
      <c r="BJ57" s="24">
        <f t="shared" ca="1" si="18"/>
        <v>1</v>
      </c>
      <c r="BK57" s="26" t="str">
        <f t="shared" ca="1" si="19"/>
        <v>4 Th,1 Bln,23 Hr</v>
      </c>
      <c r="BL57" s="4" t="str">
        <f>VLOOKUP(C57,[1]dbase!$C$3:$AW$827,38,FALSE)</f>
        <v>-</v>
      </c>
    </row>
    <row r="58" spans="1:64" x14ac:dyDescent="0.25">
      <c r="A58" s="24">
        <f t="shared" si="0"/>
        <v>55</v>
      </c>
      <c r="B58" s="31" t="s">
        <v>418</v>
      </c>
      <c r="C58" s="24">
        <v>715263</v>
      </c>
      <c r="D58" s="24" t="s">
        <v>166</v>
      </c>
      <c r="E58" s="26">
        <v>26146</v>
      </c>
      <c r="F58" s="24" t="s">
        <v>65</v>
      </c>
      <c r="G58" s="24" t="s">
        <v>66</v>
      </c>
      <c r="H58" s="24" t="s">
        <v>67</v>
      </c>
      <c r="I58" s="24" t="s">
        <v>419</v>
      </c>
      <c r="J58" s="27"/>
      <c r="K58" s="24"/>
      <c r="L58" s="24"/>
      <c r="M58" s="24" t="s">
        <v>70</v>
      </c>
      <c r="N58" s="24" t="s">
        <v>420</v>
      </c>
      <c r="O58" s="24"/>
      <c r="P58" s="24">
        <v>2007</v>
      </c>
      <c r="Q58" s="26">
        <v>34425</v>
      </c>
      <c r="R58" s="26">
        <v>34790</v>
      </c>
      <c r="S58" s="26" t="s">
        <v>213</v>
      </c>
      <c r="T58" s="28" t="s">
        <v>421</v>
      </c>
      <c r="U58" s="28" t="s">
        <v>422</v>
      </c>
      <c r="V58" s="26">
        <v>44271</v>
      </c>
      <c r="W58" s="28" t="s">
        <v>102</v>
      </c>
      <c r="X58" s="28" t="s">
        <v>113</v>
      </c>
      <c r="Y58" s="26" t="s">
        <v>103</v>
      </c>
      <c r="Z58" s="29">
        <v>4</v>
      </c>
      <c r="AA58" s="29">
        <v>4</v>
      </c>
      <c r="AB58" s="26">
        <v>44424</v>
      </c>
      <c r="AC58" s="30">
        <v>6900000</v>
      </c>
      <c r="AD58" s="30">
        <v>766667</v>
      </c>
      <c r="AE58" s="30">
        <v>37858.333333333023</v>
      </c>
      <c r="AF58" s="30">
        <v>-4828.5000000002328</v>
      </c>
      <c r="AG58" s="30">
        <f t="shared" si="1"/>
        <v>33029.83333333279</v>
      </c>
      <c r="AH58" s="30">
        <v>1536628.5000000002</v>
      </c>
      <c r="AI58" s="30">
        <f t="shared" si="2"/>
        <v>9236325.333333334</v>
      </c>
      <c r="AJ58" s="30">
        <f t="shared" si="3"/>
        <v>5175000</v>
      </c>
      <c r="AK58" s="30">
        <f t="shared" si="4"/>
        <v>575000.25</v>
      </c>
      <c r="AL58" s="30">
        <f t="shared" si="5"/>
        <v>37858.333333333023</v>
      </c>
      <c r="AM58" s="30">
        <f t="shared" si="6"/>
        <v>-4828.5000000002328</v>
      </c>
      <c r="AN58" s="30">
        <f t="shared" si="7"/>
        <v>33029.83333333279</v>
      </c>
      <c r="AO58" s="30">
        <f t="shared" si="8"/>
        <v>768314.25000000012</v>
      </c>
      <c r="AP58" s="30">
        <f t="shared" si="9"/>
        <v>6551344.333333333</v>
      </c>
      <c r="AQ58" s="30">
        <f t="shared" si="10"/>
        <v>0</v>
      </c>
      <c r="AR58" s="26" t="s">
        <v>79</v>
      </c>
      <c r="AS58" s="26" t="s">
        <v>80</v>
      </c>
      <c r="AT58" s="26"/>
      <c r="AU58" s="26" t="s">
        <v>80</v>
      </c>
      <c r="AV58" s="26" t="s">
        <v>116</v>
      </c>
      <c r="AW58" s="26" t="s">
        <v>104</v>
      </c>
      <c r="AX58" s="26" t="s">
        <v>105</v>
      </c>
      <c r="AY58" s="26" t="s">
        <v>105</v>
      </c>
      <c r="AZ58" s="26" t="s">
        <v>80</v>
      </c>
      <c r="BA58" s="26" t="s">
        <v>84</v>
      </c>
      <c r="BB58" s="26" t="s">
        <v>106</v>
      </c>
      <c r="BC58" s="26" t="str">
        <f t="shared" si="11"/>
        <v>F</v>
      </c>
      <c r="BD58" s="26" t="str">
        <f t="shared" ca="1" si="12"/>
        <v>51 Th,3 Bln,23 Hr</v>
      </c>
      <c r="BE58" s="29">
        <f t="shared" ca="1" si="13"/>
        <v>51</v>
      </c>
      <c r="BF58" s="29">
        <f t="shared" ca="1" si="14"/>
        <v>3</v>
      </c>
      <c r="BG58" s="29">
        <f t="shared" ca="1" si="15"/>
        <v>23</v>
      </c>
      <c r="BH58" s="26" t="str">
        <f t="shared" ca="1" si="16"/>
        <v>28 Th,7 Bln,23 Hr</v>
      </c>
      <c r="BI58" s="24">
        <f t="shared" ca="1" si="17"/>
        <v>28</v>
      </c>
      <c r="BJ58" s="24">
        <f t="shared" ca="1" si="18"/>
        <v>7</v>
      </c>
      <c r="BK58" s="26" t="str">
        <f t="shared" ca="1" si="19"/>
        <v>27 Th,7 Bln,23 Hr</v>
      </c>
      <c r="BL58" s="4" t="str">
        <f>VLOOKUP(C58,[1]dbase!$C$3:$AW$827,38,FALSE)</f>
        <v>-</v>
      </c>
    </row>
    <row r="59" spans="1:64" x14ac:dyDescent="0.25">
      <c r="A59" s="24">
        <f t="shared" si="0"/>
        <v>56</v>
      </c>
      <c r="B59" s="31" t="s">
        <v>423</v>
      </c>
      <c r="C59" s="24">
        <v>825755</v>
      </c>
      <c r="D59" s="24" t="s">
        <v>166</v>
      </c>
      <c r="E59" s="26">
        <v>30290</v>
      </c>
      <c r="F59" s="24" t="s">
        <v>65</v>
      </c>
      <c r="G59" s="24" t="s">
        <v>66</v>
      </c>
      <c r="H59" s="24" t="s">
        <v>133</v>
      </c>
      <c r="I59" s="24" t="s">
        <v>424</v>
      </c>
      <c r="J59" s="27"/>
      <c r="K59" s="24"/>
      <c r="L59" s="24"/>
      <c r="M59" s="24" t="s">
        <v>109</v>
      </c>
      <c r="N59" s="24" t="s">
        <v>425</v>
      </c>
      <c r="O59" s="24"/>
      <c r="P59" s="24">
        <v>2003</v>
      </c>
      <c r="Q59" s="26">
        <v>42932</v>
      </c>
      <c r="R59" s="26">
        <v>43055</v>
      </c>
      <c r="S59" s="26" t="s">
        <v>90</v>
      </c>
      <c r="T59" s="28" t="s">
        <v>426</v>
      </c>
      <c r="U59" s="28" t="s">
        <v>426</v>
      </c>
      <c r="V59" s="26">
        <v>44061</v>
      </c>
      <c r="W59" s="28" t="s">
        <v>219</v>
      </c>
      <c r="X59" s="28" t="s">
        <v>195</v>
      </c>
      <c r="Y59" s="26" t="s">
        <v>78</v>
      </c>
      <c r="Z59" s="29">
        <v>6</v>
      </c>
      <c r="AA59" s="34">
        <v>1</v>
      </c>
      <c r="AB59" s="26">
        <v>44424</v>
      </c>
      <c r="AC59" s="30">
        <v>4500000</v>
      </c>
      <c r="AD59" s="30">
        <v>500000</v>
      </c>
      <c r="AE59" s="30">
        <v>291100</v>
      </c>
      <c r="AF59" s="30">
        <v>152000</v>
      </c>
      <c r="AG59" s="30">
        <f t="shared" si="1"/>
        <v>443100</v>
      </c>
      <c r="AH59" s="30">
        <v>0</v>
      </c>
      <c r="AI59" s="30">
        <f t="shared" si="2"/>
        <v>5443100</v>
      </c>
      <c r="AJ59" s="30">
        <f t="shared" si="3"/>
        <v>2250000</v>
      </c>
      <c r="AK59" s="30">
        <f t="shared" si="4"/>
        <v>0</v>
      </c>
      <c r="AL59" s="30">
        <f t="shared" si="5"/>
        <v>0</v>
      </c>
      <c r="AM59" s="30">
        <f t="shared" si="6"/>
        <v>0</v>
      </c>
      <c r="AN59" s="30">
        <f t="shared" si="7"/>
        <v>0</v>
      </c>
      <c r="AO59" s="30">
        <f t="shared" si="8"/>
        <v>0</v>
      </c>
      <c r="AP59" s="30">
        <f t="shared" si="9"/>
        <v>2250000</v>
      </c>
      <c r="AQ59" s="30">
        <f t="shared" si="10"/>
        <v>2122100</v>
      </c>
      <c r="AR59" s="26" t="s">
        <v>79</v>
      </c>
      <c r="AS59" s="26" t="s">
        <v>114</v>
      </c>
      <c r="AT59" s="24" t="s">
        <v>172</v>
      </c>
      <c r="AU59" s="26">
        <v>44433</v>
      </c>
      <c r="AV59" s="26" t="s">
        <v>196</v>
      </c>
      <c r="AW59" s="26" t="s">
        <v>80</v>
      </c>
      <c r="AX59" s="26" t="s">
        <v>82</v>
      </c>
      <c r="AY59" s="26" t="s">
        <v>82</v>
      </c>
      <c r="AZ59" s="26" t="s">
        <v>125</v>
      </c>
      <c r="BA59" s="26" t="s">
        <v>84</v>
      </c>
      <c r="BB59" s="26" t="s">
        <v>85</v>
      </c>
      <c r="BC59" s="26" t="str">
        <f t="shared" si="11"/>
        <v>C</v>
      </c>
      <c r="BD59" s="26" t="str">
        <f t="shared" ca="1" si="12"/>
        <v>39 Th,11 Bln,19 Hr</v>
      </c>
      <c r="BE59" s="29">
        <f t="shared" ca="1" si="13"/>
        <v>39</v>
      </c>
      <c r="BF59" s="29">
        <f t="shared" ca="1" si="14"/>
        <v>11</v>
      </c>
      <c r="BG59" s="29">
        <f t="shared" ca="1" si="15"/>
        <v>19</v>
      </c>
      <c r="BH59" s="26" t="str">
        <f t="shared" ca="1" si="16"/>
        <v>5 Th,4 Bln,8 Hr</v>
      </c>
      <c r="BI59" s="24">
        <f t="shared" ca="1" si="17"/>
        <v>5</v>
      </c>
      <c r="BJ59" s="24">
        <f t="shared" ca="1" si="18"/>
        <v>4</v>
      </c>
      <c r="BK59" s="26" t="str">
        <f t="shared" ca="1" si="19"/>
        <v>5 Th,0 Bln,8 Hr</v>
      </c>
      <c r="BL59" s="4" t="str">
        <f>VLOOKUP(C59,[1]dbase!$C$3:$AW$827,38,FALSE)</f>
        <v>H</v>
      </c>
    </row>
    <row r="60" spans="1:64" x14ac:dyDescent="0.25">
      <c r="A60" s="24">
        <f t="shared" si="0"/>
        <v>57</v>
      </c>
      <c r="B60" s="25" t="s">
        <v>423</v>
      </c>
      <c r="C60" s="24">
        <v>716142</v>
      </c>
      <c r="D60" s="24" t="s">
        <v>342</v>
      </c>
      <c r="E60" s="26">
        <v>26153</v>
      </c>
      <c r="F60" s="24" t="s">
        <v>65</v>
      </c>
      <c r="G60" s="24" t="s">
        <v>66</v>
      </c>
      <c r="H60" s="24" t="s">
        <v>133</v>
      </c>
      <c r="I60" s="24" t="s">
        <v>427</v>
      </c>
      <c r="J60" s="27" t="s">
        <v>428</v>
      </c>
      <c r="K60" s="24"/>
      <c r="L60" s="24"/>
      <c r="M60" s="24" t="s">
        <v>136</v>
      </c>
      <c r="N60" s="24" t="s">
        <v>71</v>
      </c>
      <c r="O60" s="24"/>
      <c r="P60" s="24" t="s">
        <v>80</v>
      </c>
      <c r="Q60" s="26">
        <v>43374</v>
      </c>
      <c r="R60" s="26">
        <v>43374</v>
      </c>
      <c r="S60" s="26" t="s">
        <v>90</v>
      </c>
      <c r="T60" s="28" t="s">
        <v>429</v>
      </c>
      <c r="U60" s="28" t="s">
        <v>429</v>
      </c>
      <c r="V60" s="26">
        <v>44105</v>
      </c>
      <c r="W60" s="28" t="s">
        <v>430</v>
      </c>
      <c r="X60" s="28" t="s">
        <v>140</v>
      </c>
      <c r="Y60" s="26" t="s">
        <v>78</v>
      </c>
      <c r="Z60" s="29">
        <v>3</v>
      </c>
      <c r="AA60" s="29">
        <v>7</v>
      </c>
      <c r="AB60" s="26">
        <v>44424</v>
      </c>
      <c r="AC60" s="30">
        <v>9900000</v>
      </c>
      <c r="AD60" s="30">
        <v>1100000</v>
      </c>
      <c r="AE60" s="30">
        <v>2016475</v>
      </c>
      <c r="AF60" s="30">
        <v>-230723</v>
      </c>
      <c r="AG60" s="30">
        <f t="shared" si="1"/>
        <v>1785752</v>
      </c>
      <c r="AH60" s="30">
        <v>2684905</v>
      </c>
      <c r="AI60" s="30">
        <f t="shared" si="2"/>
        <v>15470657</v>
      </c>
      <c r="AJ60" s="30">
        <f t="shared" si="3"/>
        <v>4950000</v>
      </c>
      <c r="AK60" s="30">
        <f t="shared" si="4"/>
        <v>0</v>
      </c>
      <c r="AL60" s="30">
        <f t="shared" si="5"/>
        <v>0</v>
      </c>
      <c r="AM60" s="30">
        <f t="shared" si="6"/>
        <v>0</v>
      </c>
      <c r="AN60" s="30">
        <f t="shared" si="7"/>
        <v>0</v>
      </c>
      <c r="AO60" s="30">
        <f t="shared" si="8"/>
        <v>0</v>
      </c>
      <c r="AP60" s="30">
        <f t="shared" si="9"/>
        <v>4950000</v>
      </c>
      <c r="AQ60" s="30">
        <f t="shared" si="10"/>
        <v>0</v>
      </c>
      <c r="AR60" s="26" t="s">
        <v>79</v>
      </c>
      <c r="AS60" s="26" t="s">
        <v>114</v>
      </c>
      <c r="AT60" s="26"/>
      <c r="AU60" s="26">
        <v>44774</v>
      </c>
      <c r="AV60" s="26" t="s">
        <v>141</v>
      </c>
      <c r="AW60" s="26" t="s">
        <v>80</v>
      </c>
      <c r="AX60" s="26" t="s">
        <v>83</v>
      </c>
      <c r="AY60" s="26" t="s">
        <v>83</v>
      </c>
      <c r="AZ60" s="26" t="s">
        <v>80</v>
      </c>
      <c r="BA60" s="26" t="s">
        <v>84</v>
      </c>
      <c r="BB60" s="26" t="s">
        <v>85</v>
      </c>
      <c r="BC60" s="26" t="str">
        <f t="shared" si="11"/>
        <v>D</v>
      </c>
      <c r="BD60" s="26" t="str">
        <f t="shared" ca="1" si="12"/>
        <v>51 Th,3 Bln,16 Hr</v>
      </c>
      <c r="BE60" s="29">
        <f t="shared" ca="1" si="13"/>
        <v>51</v>
      </c>
      <c r="BF60" s="29">
        <f t="shared" ca="1" si="14"/>
        <v>3</v>
      </c>
      <c r="BG60" s="29">
        <f t="shared" ca="1" si="15"/>
        <v>16</v>
      </c>
      <c r="BH60" s="26" t="str">
        <f t="shared" ca="1" si="16"/>
        <v>4 Th,1 Bln,23 Hr</v>
      </c>
      <c r="BI60" s="24">
        <f t="shared" ca="1" si="17"/>
        <v>4</v>
      </c>
      <c r="BJ60" s="24">
        <f t="shared" ca="1" si="18"/>
        <v>1</v>
      </c>
      <c r="BK60" s="26" t="str">
        <f t="shared" ca="1" si="19"/>
        <v>4 Th,1 Bln,23 Hr</v>
      </c>
      <c r="BL60" s="4" t="str">
        <f>VLOOKUP(C60,[1]dbase!$C$3:$AW$827,38,FALSE)</f>
        <v>-</v>
      </c>
    </row>
    <row r="61" spans="1:64" x14ac:dyDescent="0.25">
      <c r="A61" s="24">
        <f t="shared" si="0"/>
        <v>58</v>
      </c>
      <c r="B61" s="31" t="s">
        <v>431</v>
      </c>
      <c r="C61" s="24">
        <v>835763</v>
      </c>
      <c r="D61" s="24" t="s">
        <v>281</v>
      </c>
      <c r="E61" s="26">
        <v>30555</v>
      </c>
      <c r="F61" s="24" t="s">
        <v>65</v>
      </c>
      <c r="G61" s="24" t="s">
        <v>66</v>
      </c>
      <c r="H61" s="24" t="s">
        <v>228</v>
      </c>
      <c r="I61" s="24" t="s">
        <v>432</v>
      </c>
      <c r="J61" s="27"/>
      <c r="K61" s="24"/>
      <c r="L61" s="24"/>
      <c r="M61" s="24" t="s">
        <v>109</v>
      </c>
      <c r="N61" s="24" t="s">
        <v>71</v>
      </c>
      <c r="O61" s="24"/>
      <c r="P61" s="24">
        <v>2003</v>
      </c>
      <c r="Q61" s="26">
        <v>42932</v>
      </c>
      <c r="R61" s="26">
        <v>43055</v>
      </c>
      <c r="S61" s="26" t="s">
        <v>90</v>
      </c>
      <c r="T61" s="28" t="s">
        <v>433</v>
      </c>
      <c r="U61" s="28" t="s">
        <v>433</v>
      </c>
      <c r="V61" s="26" t="s">
        <v>80</v>
      </c>
      <c r="W61" s="28" t="s">
        <v>434</v>
      </c>
      <c r="X61" s="28" t="s">
        <v>93</v>
      </c>
      <c r="Y61" s="26" t="s">
        <v>78</v>
      </c>
      <c r="Z61" s="29">
        <v>6</v>
      </c>
      <c r="AA61" s="29">
        <v>1</v>
      </c>
      <c r="AB61" s="26">
        <v>44424</v>
      </c>
      <c r="AC61" s="30">
        <v>4500000</v>
      </c>
      <c r="AD61" s="30">
        <v>500000</v>
      </c>
      <c r="AE61" s="30">
        <v>291100</v>
      </c>
      <c r="AF61" s="30">
        <v>152000</v>
      </c>
      <c r="AG61" s="30">
        <f t="shared" si="1"/>
        <v>443100</v>
      </c>
      <c r="AH61" s="30">
        <v>0</v>
      </c>
      <c r="AI61" s="30">
        <f t="shared" si="2"/>
        <v>5443100</v>
      </c>
      <c r="AJ61" s="30">
        <f t="shared" si="3"/>
        <v>3375000</v>
      </c>
      <c r="AK61" s="30">
        <f t="shared" si="4"/>
        <v>375000</v>
      </c>
      <c r="AL61" s="30">
        <f t="shared" si="5"/>
        <v>291100</v>
      </c>
      <c r="AM61" s="30">
        <f t="shared" si="6"/>
        <v>152000</v>
      </c>
      <c r="AN61" s="30">
        <f t="shared" si="7"/>
        <v>443100</v>
      </c>
      <c r="AO61" s="30">
        <f t="shared" si="8"/>
        <v>0</v>
      </c>
      <c r="AP61" s="30">
        <f t="shared" si="9"/>
        <v>4193100</v>
      </c>
      <c r="AQ61" s="30">
        <f t="shared" si="10"/>
        <v>179000</v>
      </c>
      <c r="AR61" s="26" t="s">
        <v>79</v>
      </c>
      <c r="AS61" s="26" t="s">
        <v>80</v>
      </c>
      <c r="AT61" s="26"/>
      <c r="AU61" s="26" t="s">
        <v>80</v>
      </c>
      <c r="AV61" s="26" t="s">
        <v>94</v>
      </c>
      <c r="AW61" s="26" t="s">
        <v>210</v>
      </c>
      <c r="AX61" s="26" t="s">
        <v>83</v>
      </c>
      <c r="AY61" s="26" t="s">
        <v>83</v>
      </c>
      <c r="AZ61" s="26" t="s">
        <v>80</v>
      </c>
      <c r="BA61" s="26" t="s">
        <v>84</v>
      </c>
      <c r="BB61" s="26" t="s">
        <v>85</v>
      </c>
      <c r="BC61" s="26" t="str">
        <f t="shared" si="11"/>
        <v>C</v>
      </c>
      <c r="BD61" s="26" t="str">
        <f t="shared" ca="1" si="12"/>
        <v>39 Th,2 Bln,28 Hr</v>
      </c>
      <c r="BE61" s="29">
        <f t="shared" ca="1" si="13"/>
        <v>39</v>
      </c>
      <c r="BF61" s="29">
        <f t="shared" ca="1" si="14"/>
        <v>2</v>
      </c>
      <c r="BG61" s="29">
        <f t="shared" ca="1" si="15"/>
        <v>28</v>
      </c>
      <c r="BH61" s="26" t="str">
        <f t="shared" ca="1" si="16"/>
        <v>5 Th,4 Bln,8 Hr</v>
      </c>
      <c r="BI61" s="24">
        <f t="shared" ca="1" si="17"/>
        <v>5</v>
      </c>
      <c r="BJ61" s="24">
        <f t="shared" ca="1" si="18"/>
        <v>4</v>
      </c>
      <c r="BK61" s="26" t="str">
        <f t="shared" ca="1" si="19"/>
        <v>5 Th,0 Bln,8 Hr</v>
      </c>
      <c r="BL61" s="4" t="str">
        <f>VLOOKUP(C61,[1]dbase!$C$3:$AW$827,38,FALSE)</f>
        <v>-</v>
      </c>
    </row>
    <row r="62" spans="1:64" x14ac:dyDescent="0.25">
      <c r="A62" s="24">
        <f t="shared" si="0"/>
        <v>59</v>
      </c>
      <c r="B62" s="31" t="s">
        <v>435</v>
      </c>
      <c r="C62" s="24">
        <v>736053</v>
      </c>
      <c r="D62" s="24" t="s">
        <v>436</v>
      </c>
      <c r="E62" s="26">
        <v>26930</v>
      </c>
      <c r="F62" s="24" t="s">
        <v>65</v>
      </c>
      <c r="G62" s="24" t="s">
        <v>66</v>
      </c>
      <c r="H62" s="24" t="s">
        <v>88</v>
      </c>
      <c r="I62" s="24" t="s">
        <v>437</v>
      </c>
      <c r="J62" s="27" t="s">
        <v>438</v>
      </c>
      <c r="K62" s="24"/>
      <c r="L62" s="24"/>
      <c r="M62" s="24" t="s">
        <v>109</v>
      </c>
      <c r="N62" s="24" t="s">
        <v>80</v>
      </c>
      <c r="O62" s="24"/>
      <c r="P62" s="24" t="s">
        <v>80</v>
      </c>
      <c r="Q62" s="26">
        <v>43374</v>
      </c>
      <c r="R62" s="26">
        <v>43374</v>
      </c>
      <c r="S62" s="26" t="s">
        <v>90</v>
      </c>
      <c r="T62" s="28" t="s">
        <v>439</v>
      </c>
      <c r="U62" s="28" t="s">
        <v>439</v>
      </c>
      <c r="V62" s="26">
        <v>44105</v>
      </c>
      <c r="W62" s="28" t="s">
        <v>440</v>
      </c>
      <c r="X62" s="28" t="s">
        <v>140</v>
      </c>
      <c r="Y62" s="26" t="s">
        <v>78</v>
      </c>
      <c r="Z62" s="29">
        <v>4</v>
      </c>
      <c r="AA62" s="34">
        <v>4</v>
      </c>
      <c r="AB62" s="26">
        <v>44424</v>
      </c>
      <c r="AC62" s="30">
        <v>6900000</v>
      </c>
      <c r="AD62" s="30">
        <v>766667</v>
      </c>
      <c r="AE62" s="30">
        <v>0</v>
      </c>
      <c r="AF62" s="30">
        <v>2698965.8099999987</v>
      </c>
      <c r="AG62" s="30">
        <f t="shared" si="1"/>
        <v>2698965.8099999987</v>
      </c>
      <c r="AH62" s="30">
        <v>2079770</v>
      </c>
      <c r="AI62" s="30">
        <f t="shared" si="2"/>
        <v>12445402.809999999</v>
      </c>
      <c r="AJ62" s="30">
        <f t="shared" si="3"/>
        <v>5175000</v>
      </c>
      <c r="AK62" s="30">
        <f t="shared" si="4"/>
        <v>575000.25</v>
      </c>
      <c r="AL62" s="30">
        <f t="shared" si="5"/>
        <v>0</v>
      </c>
      <c r="AM62" s="30">
        <f t="shared" si="6"/>
        <v>2698965.8099999987</v>
      </c>
      <c r="AN62" s="30">
        <f t="shared" si="7"/>
        <v>2698965.8099999987</v>
      </c>
      <c r="AO62" s="30">
        <f t="shared" si="8"/>
        <v>1039885</v>
      </c>
      <c r="AP62" s="30">
        <f t="shared" si="9"/>
        <v>9488851.0599999987</v>
      </c>
      <c r="AQ62" s="30">
        <f t="shared" si="10"/>
        <v>0</v>
      </c>
      <c r="AR62" s="26" t="s">
        <v>79</v>
      </c>
      <c r="AS62" s="26" t="s">
        <v>80</v>
      </c>
      <c r="AT62" s="26"/>
      <c r="AU62" s="26" t="s">
        <v>80</v>
      </c>
      <c r="AV62" s="26" t="s">
        <v>141</v>
      </c>
      <c r="AW62" s="26" t="s">
        <v>80</v>
      </c>
      <c r="AX62" s="26" t="s">
        <v>83</v>
      </c>
      <c r="AY62" s="26" t="s">
        <v>83</v>
      </c>
      <c r="AZ62" s="26" t="s">
        <v>80</v>
      </c>
      <c r="BA62" s="26" t="s">
        <v>84</v>
      </c>
      <c r="BB62" s="26" t="s">
        <v>85</v>
      </c>
      <c r="BC62" s="26" t="str">
        <f t="shared" si="11"/>
        <v>C</v>
      </c>
      <c r="BD62" s="26" t="str">
        <f t="shared" ca="1" si="12"/>
        <v>49 Th,2 Bln,1 Hr</v>
      </c>
      <c r="BE62" s="29">
        <f t="shared" ca="1" si="13"/>
        <v>49</v>
      </c>
      <c r="BF62" s="29">
        <f t="shared" ca="1" si="14"/>
        <v>2</v>
      </c>
      <c r="BG62" s="29">
        <f t="shared" ca="1" si="15"/>
        <v>1</v>
      </c>
      <c r="BH62" s="26" t="str">
        <f t="shared" ca="1" si="16"/>
        <v>4 Th,1 Bln,23 Hr</v>
      </c>
      <c r="BI62" s="24">
        <f t="shared" ca="1" si="17"/>
        <v>4</v>
      </c>
      <c r="BJ62" s="24">
        <f t="shared" ca="1" si="18"/>
        <v>1</v>
      </c>
      <c r="BK62" s="26" t="str">
        <f t="shared" ca="1" si="19"/>
        <v>4 Th,1 Bln,23 Hr</v>
      </c>
      <c r="BL62" s="4" t="str">
        <f>VLOOKUP(C62,[1]dbase!$C$3:$AW$827,38,FALSE)</f>
        <v>-</v>
      </c>
    </row>
    <row r="63" spans="1:64" x14ac:dyDescent="0.25">
      <c r="A63" s="24">
        <f t="shared" si="0"/>
        <v>60</v>
      </c>
      <c r="B63" s="31" t="s">
        <v>441</v>
      </c>
      <c r="C63" s="24">
        <v>696083</v>
      </c>
      <c r="D63" s="24" t="s">
        <v>174</v>
      </c>
      <c r="E63" s="26">
        <v>25244</v>
      </c>
      <c r="F63" s="24" t="s">
        <v>65</v>
      </c>
      <c r="G63" s="24" t="s">
        <v>66</v>
      </c>
      <c r="H63" s="24" t="s">
        <v>133</v>
      </c>
      <c r="I63" s="24" t="s">
        <v>442</v>
      </c>
      <c r="J63" s="27" t="s">
        <v>443</v>
      </c>
      <c r="K63" s="24"/>
      <c r="L63" s="24"/>
      <c r="M63" s="24" t="s">
        <v>109</v>
      </c>
      <c r="N63" s="24" t="s">
        <v>80</v>
      </c>
      <c r="O63" s="24"/>
      <c r="P63" s="24" t="s">
        <v>80</v>
      </c>
      <c r="Q63" s="26">
        <v>43374</v>
      </c>
      <c r="R63" s="26">
        <v>43374</v>
      </c>
      <c r="S63" s="26" t="s">
        <v>90</v>
      </c>
      <c r="T63" s="28" t="s">
        <v>261</v>
      </c>
      <c r="U63" s="28" t="s">
        <v>261</v>
      </c>
      <c r="V63" s="26">
        <v>44105</v>
      </c>
      <c r="W63" s="28" t="s">
        <v>139</v>
      </c>
      <c r="X63" s="28" t="s">
        <v>140</v>
      </c>
      <c r="Y63" s="26" t="s">
        <v>78</v>
      </c>
      <c r="Z63" s="29">
        <v>6</v>
      </c>
      <c r="AA63" s="29">
        <v>1</v>
      </c>
      <c r="AB63" s="26">
        <v>44424</v>
      </c>
      <c r="AC63" s="30">
        <v>4500000</v>
      </c>
      <c r="AD63" s="30">
        <v>500000</v>
      </c>
      <c r="AE63" s="30">
        <v>0</v>
      </c>
      <c r="AF63" s="30">
        <v>592600</v>
      </c>
      <c r="AG63" s="30">
        <f t="shared" si="1"/>
        <v>592600</v>
      </c>
      <c r="AH63" s="30">
        <v>0</v>
      </c>
      <c r="AI63" s="30">
        <f t="shared" si="2"/>
        <v>5592600</v>
      </c>
      <c r="AJ63" s="30">
        <f t="shared" si="3"/>
        <v>3375000</v>
      </c>
      <c r="AK63" s="30">
        <f t="shared" si="4"/>
        <v>375000</v>
      </c>
      <c r="AL63" s="30">
        <f t="shared" si="5"/>
        <v>0</v>
      </c>
      <c r="AM63" s="30">
        <f t="shared" si="6"/>
        <v>592600</v>
      </c>
      <c r="AN63" s="30">
        <f t="shared" si="7"/>
        <v>592600</v>
      </c>
      <c r="AO63" s="30">
        <f t="shared" si="8"/>
        <v>0</v>
      </c>
      <c r="AP63" s="30">
        <f t="shared" si="9"/>
        <v>4342600</v>
      </c>
      <c r="AQ63" s="30">
        <f t="shared" si="10"/>
        <v>29500</v>
      </c>
      <c r="AR63" s="26" t="s">
        <v>79</v>
      </c>
      <c r="AS63" s="26" t="s">
        <v>80</v>
      </c>
      <c r="AT63" s="26"/>
      <c r="AU63" s="26" t="s">
        <v>80</v>
      </c>
      <c r="AV63" s="26" t="s">
        <v>141</v>
      </c>
      <c r="AW63" s="26" t="s">
        <v>80</v>
      </c>
      <c r="AX63" s="26" t="s">
        <v>82</v>
      </c>
      <c r="AY63" s="26" t="s">
        <v>82</v>
      </c>
      <c r="AZ63" s="26" t="s">
        <v>80</v>
      </c>
      <c r="BA63" s="26" t="s">
        <v>84</v>
      </c>
      <c r="BB63" s="26" t="s">
        <v>85</v>
      </c>
      <c r="BC63" s="26" t="str">
        <f t="shared" si="11"/>
        <v>C</v>
      </c>
      <c r="BD63" s="26" t="str">
        <f t="shared" ca="1" si="12"/>
        <v>53 Th,9 Bln,14 Hr</v>
      </c>
      <c r="BE63" s="29">
        <f t="shared" ca="1" si="13"/>
        <v>53</v>
      </c>
      <c r="BF63" s="29">
        <f t="shared" ca="1" si="14"/>
        <v>9</v>
      </c>
      <c r="BG63" s="29">
        <f t="shared" ca="1" si="15"/>
        <v>14</v>
      </c>
      <c r="BH63" s="26" t="str">
        <f t="shared" ca="1" si="16"/>
        <v>4 Th,1 Bln,23 Hr</v>
      </c>
      <c r="BI63" s="24">
        <f t="shared" ca="1" si="17"/>
        <v>4</v>
      </c>
      <c r="BJ63" s="24">
        <f t="shared" ca="1" si="18"/>
        <v>1</v>
      </c>
      <c r="BK63" s="26" t="str">
        <f t="shared" ca="1" si="19"/>
        <v>4 Th,1 Bln,23 Hr</v>
      </c>
      <c r="BL63" s="4" t="str">
        <f>VLOOKUP(C63,[1]dbase!$C$3:$AW$827,38,FALSE)</f>
        <v>-</v>
      </c>
    </row>
    <row r="64" spans="1:64" x14ac:dyDescent="0.25">
      <c r="A64" s="24">
        <f t="shared" si="0"/>
        <v>61</v>
      </c>
      <c r="B64" s="31" t="s">
        <v>444</v>
      </c>
      <c r="C64" s="24">
        <v>796008</v>
      </c>
      <c r="D64" s="24" t="s">
        <v>174</v>
      </c>
      <c r="E64" s="26">
        <v>29100</v>
      </c>
      <c r="F64" s="24" t="s">
        <v>65</v>
      </c>
      <c r="G64" s="24" t="s">
        <v>66</v>
      </c>
      <c r="H64" s="24" t="s">
        <v>133</v>
      </c>
      <c r="I64" s="24" t="s">
        <v>445</v>
      </c>
      <c r="J64" s="27"/>
      <c r="K64" s="24"/>
      <c r="L64" s="24"/>
      <c r="M64" s="24" t="s">
        <v>99</v>
      </c>
      <c r="N64" s="24" t="s">
        <v>446</v>
      </c>
      <c r="O64" s="24"/>
      <c r="P64" s="24" t="s">
        <v>80</v>
      </c>
      <c r="Q64" s="26">
        <v>43374</v>
      </c>
      <c r="R64" s="26">
        <v>43374</v>
      </c>
      <c r="S64" s="26" t="s">
        <v>90</v>
      </c>
      <c r="T64" s="28" t="s">
        <v>289</v>
      </c>
      <c r="U64" s="28" t="s">
        <v>289</v>
      </c>
      <c r="V64" s="26">
        <v>44105</v>
      </c>
      <c r="W64" s="28" t="s">
        <v>139</v>
      </c>
      <c r="X64" s="28" t="s">
        <v>140</v>
      </c>
      <c r="Y64" s="26" t="s">
        <v>78</v>
      </c>
      <c r="Z64" s="29">
        <v>6</v>
      </c>
      <c r="AA64" s="29">
        <v>2</v>
      </c>
      <c r="AB64" s="26">
        <v>44424</v>
      </c>
      <c r="AC64" s="30">
        <v>4900000</v>
      </c>
      <c r="AD64" s="30">
        <v>544444</v>
      </c>
      <c r="AE64" s="30">
        <v>0</v>
      </c>
      <c r="AF64" s="30">
        <v>772555.55555555597</v>
      </c>
      <c r="AG64" s="30">
        <f t="shared" si="1"/>
        <v>772555.55555555597</v>
      </c>
      <c r="AH64" s="30">
        <v>0</v>
      </c>
      <c r="AI64" s="30">
        <f t="shared" si="2"/>
        <v>6216999.555555556</v>
      </c>
      <c r="AJ64" s="30">
        <f t="shared" si="3"/>
        <v>3675000</v>
      </c>
      <c r="AK64" s="30">
        <f t="shared" si="4"/>
        <v>408333</v>
      </c>
      <c r="AL64" s="30">
        <f t="shared" si="5"/>
        <v>0</v>
      </c>
      <c r="AM64" s="30">
        <f t="shared" si="6"/>
        <v>772555.55555555597</v>
      </c>
      <c r="AN64" s="30">
        <f t="shared" si="7"/>
        <v>772555.55555555597</v>
      </c>
      <c r="AO64" s="30">
        <f t="shared" si="8"/>
        <v>0</v>
      </c>
      <c r="AP64" s="30">
        <f t="shared" si="9"/>
        <v>4855888.555555556</v>
      </c>
      <c r="AQ64" s="30">
        <f t="shared" si="10"/>
        <v>0</v>
      </c>
      <c r="AR64" s="26" t="s">
        <v>79</v>
      </c>
      <c r="AS64" s="26" t="s">
        <v>80</v>
      </c>
      <c r="AT64" s="26"/>
      <c r="AU64" s="26" t="s">
        <v>80</v>
      </c>
      <c r="AV64" s="26" t="s">
        <v>141</v>
      </c>
      <c r="AW64" s="26" t="s">
        <v>80</v>
      </c>
      <c r="AX64" s="26" t="s">
        <v>82</v>
      </c>
      <c r="AY64" s="26" t="s">
        <v>82</v>
      </c>
      <c r="AZ64" s="26" t="s">
        <v>80</v>
      </c>
      <c r="BA64" s="26" t="s">
        <v>84</v>
      </c>
      <c r="BB64" s="26" t="s">
        <v>106</v>
      </c>
      <c r="BC64" s="26" t="str">
        <f t="shared" si="11"/>
        <v>C</v>
      </c>
      <c r="BD64" s="26" t="str">
        <f t="shared" ca="1" si="12"/>
        <v>43 Th,2 Bln,22 Hr</v>
      </c>
      <c r="BE64" s="29">
        <f t="shared" ca="1" si="13"/>
        <v>43</v>
      </c>
      <c r="BF64" s="29">
        <f t="shared" ca="1" si="14"/>
        <v>2</v>
      </c>
      <c r="BG64" s="29">
        <f t="shared" ca="1" si="15"/>
        <v>22</v>
      </c>
      <c r="BH64" s="26" t="str">
        <f t="shared" ca="1" si="16"/>
        <v>4 Th,1 Bln,23 Hr</v>
      </c>
      <c r="BI64" s="24">
        <f t="shared" ca="1" si="17"/>
        <v>4</v>
      </c>
      <c r="BJ64" s="24">
        <f t="shared" ca="1" si="18"/>
        <v>1</v>
      </c>
      <c r="BK64" s="26" t="str">
        <f t="shared" ca="1" si="19"/>
        <v>4 Th,1 Bln,23 Hr</v>
      </c>
      <c r="BL64" s="4" t="str">
        <f>VLOOKUP(C64,[1]dbase!$C$3:$AW$827,38,FALSE)</f>
        <v>-</v>
      </c>
    </row>
    <row r="65" spans="1:64" x14ac:dyDescent="0.25">
      <c r="A65" s="24">
        <f t="shared" si="0"/>
        <v>62</v>
      </c>
      <c r="B65" s="31" t="s">
        <v>447</v>
      </c>
      <c r="C65" s="24">
        <v>806128</v>
      </c>
      <c r="D65" s="24" t="s">
        <v>174</v>
      </c>
      <c r="E65" s="26">
        <v>29573</v>
      </c>
      <c r="F65" s="24" t="s">
        <v>65</v>
      </c>
      <c r="G65" s="24" t="s">
        <v>66</v>
      </c>
      <c r="H65" s="24" t="s">
        <v>133</v>
      </c>
      <c r="I65" s="24" t="s">
        <v>448</v>
      </c>
      <c r="J65" s="27" t="s">
        <v>449</v>
      </c>
      <c r="K65" s="24"/>
      <c r="L65" s="24"/>
      <c r="M65" s="24" t="s">
        <v>70</v>
      </c>
      <c r="N65" s="24" t="s">
        <v>301</v>
      </c>
      <c r="O65" s="24"/>
      <c r="P65" s="24" t="s">
        <v>80</v>
      </c>
      <c r="Q65" s="26">
        <v>43374</v>
      </c>
      <c r="R65" s="26">
        <v>43374</v>
      </c>
      <c r="S65" s="26" t="s">
        <v>90</v>
      </c>
      <c r="T65" s="28" t="s">
        <v>138</v>
      </c>
      <c r="U65" s="28" t="s">
        <v>138</v>
      </c>
      <c r="V65" s="26">
        <v>44105</v>
      </c>
      <c r="W65" s="28" t="s">
        <v>430</v>
      </c>
      <c r="X65" s="28" t="s">
        <v>140</v>
      </c>
      <c r="Y65" s="26" t="s">
        <v>78</v>
      </c>
      <c r="Z65" s="29">
        <v>6</v>
      </c>
      <c r="AA65" s="29">
        <v>1</v>
      </c>
      <c r="AB65" s="26">
        <v>44424</v>
      </c>
      <c r="AC65" s="30">
        <v>4500000</v>
      </c>
      <c r="AD65" s="30">
        <v>500000</v>
      </c>
      <c r="AE65" s="30">
        <v>0</v>
      </c>
      <c r="AF65" s="30">
        <v>592600</v>
      </c>
      <c r="AG65" s="30">
        <f t="shared" si="1"/>
        <v>592600</v>
      </c>
      <c r="AH65" s="30">
        <v>0</v>
      </c>
      <c r="AI65" s="30">
        <f t="shared" si="2"/>
        <v>5592600</v>
      </c>
      <c r="AJ65" s="30">
        <f t="shared" si="3"/>
        <v>2250000</v>
      </c>
      <c r="AK65" s="30">
        <f t="shared" si="4"/>
        <v>0</v>
      </c>
      <c r="AL65" s="30">
        <f t="shared" si="5"/>
        <v>0</v>
      </c>
      <c r="AM65" s="30">
        <f t="shared" si="6"/>
        <v>0</v>
      </c>
      <c r="AN65" s="30">
        <f t="shared" si="7"/>
        <v>0</v>
      </c>
      <c r="AO65" s="30">
        <f t="shared" si="8"/>
        <v>0</v>
      </c>
      <c r="AP65" s="30">
        <f t="shared" si="9"/>
        <v>2250000</v>
      </c>
      <c r="AQ65" s="30">
        <f t="shared" si="10"/>
        <v>2122100</v>
      </c>
      <c r="AR65" s="26" t="s">
        <v>79</v>
      </c>
      <c r="AS65" s="26" t="s">
        <v>114</v>
      </c>
      <c r="AT65" s="26"/>
      <c r="AU65" s="26">
        <v>44516</v>
      </c>
      <c r="AV65" s="26" t="s">
        <v>141</v>
      </c>
      <c r="AW65" s="26" t="s">
        <v>80</v>
      </c>
      <c r="AX65" s="26" t="s">
        <v>82</v>
      </c>
      <c r="AY65" s="26" t="s">
        <v>82</v>
      </c>
      <c r="AZ65" s="26" t="s">
        <v>80</v>
      </c>
      <c r="BA65" s="26" t="s">
        <v>84</v>
      </c>
      <c r="BB65" s="26" t="s">
        <v>85</v>
      </c>
      <c r="BC65" s="26" t="str">
        <f t="shared" si="11"/>
        <v>F</v>
      </c>
      <c r="BD65" s="26" t="str">
        <f t="shared" ca="1" si="12"/>
        <v>41 Th,11 Bln,6 Hr</v>
      </c>
      <c r="BE65" s="29">
        <f t="shared" ca="1" si="13"/>
        <v>41</v>
      </c>
      <c r="BF65" s="29">
        <f t="shared" ca="1" si="14"/>
        <v>11</v>
      </c>
      <c r="BG65" s="29">
        <f t="shared" ca="1" si="15"/>
        <v>6</v>
      </c>
      <c r="BH65" s="26" t="str">
        <f t="shared" ca="1" si="16"/>
        <v>4 Th,1 Bln,23 Hr</v>
      </c>
      <c r="BI65" s="24">
        <f t="shared" ca="1" si="17"/>
        <v>4</v>
      </c>
      <c r="BJ65" s="24">
        <f t="shared" ca="1" si="18"/>
        <v>1</v>
      </c>
      <c r="BK65" s="26" t="str">
        <f t="shared" ca="1" si="19"/>
        <v>4 Th,1 Bln,23 Hr</v>
      </c>
      <c r="BL65" s="4" t="str">
        <f>VLOOKUP(C65,[1]dbase!$C$3:$AW$827,38,FALSE)</f>
        <v>H</v>
      </c>
    </row>
    <row r="66" spans="1:64" x14ac:dyDescent="0.25">
      <c r="A66" s="24">
        <f t="shared" si="0"/>
        <v>63</v>
      </c>
      <c r="B66" s="31" t="s">
        <v>450</v>
      </c>
      <c r="C66" s="24">
        <v>674852</v>
      </c>
      <c r="D66" s="24" t="s">
        <v>354</v>
      </c>
      <c r="E66" s="26">
        <v>24482</v>
      </c>
      <c r="F66" s="24" t="s">
        <v>65</v>
      </c>
      <c r="G66" s="24" t="s">
        <v>66</v>
      </c>
      <c r="H66" s="24" t="s">
        <v>88</v>
      </c>
      <c r="I66" s="24" t="s">
        <v>451</v>
      </c>
      <c r="J66" s="27"/>
      <c r="K66" s="24"/>
      <c r="L66" s="24"/>
      <c r="M66" s="24" t="s">
        <v>109</v>
      </c>
      <c r="N66" s="24" t="s">
        <v>120</v>
      </c>
      <c r="O66" s="24"/>
      <c r="P66" s="24">
        <v>1987</v>
      </c>
      <c r="Q66" s="26">
        <v>32875</v>
      </c>
      <c r="R66" s="26">
        <v>33558</v>
      </c>
      <c r="S66" s="26" t="s">
        <v>90</v>
      </c>
      <c r="T66" s="28" t="s">
        <v>452</v>
      </c>
      <c r="U66" s="28" t="s">
        <v>452</v>
      </c>
      <c r="V66" s="26" t="s">
        <v>80</v>
      </c>
      <c r="W66" s="28" t="s">
        <v>399</v>
      </c>
      <c r="X66" s="28" t="s">
        <v>123</v>
      </c>
      <c r="Y66" s="26" t="s">
        <v>78</v>
      </c>
      <c r="Z66" s="29">
        <v>4</v>
      </c>
      <c r="AA66" s="29">
        <v>4</v>
      </c>
      <c r="AB66" s="26">
        <v>44424</v>
      </c>
      <c r="AC66" s="30">
        <v>6900000</v>
      </c>
      <c r="AD66" s="30">
        <v>766667</v>
      </c>
      <c r="AE66" s="30">
        <v>988183.33333333302</v>
      </c>
      <c r="AF66" s="30">
        <v>-377770</v>
      </c>
      <c r="AG66" s="30">
        <f t="shared" si="1"/>
        <v>610413.33333333302</v>
      </c>
      <c r="AH66" s="30">
        <v>2079770</v>
      </c>
      <c r="AI66" s="30">
        <f t="shared" si="2"/>
        <v>10356850.333333332</v>
      </c>
      <c r="AJ66" s="30">
        <f t="shared" si="3"/>
        <v>5175000</v>
      </c>
      <c r="AK66" s="30">
        <f t="shared" si="4"/>
        <v>575000.25</v>
      </c>
      <c r="AL66" s="30">
        <f t="shared" si="5"/>
        <v>988183.33333333302</v>
      </c>
      <c r="AM66" s="30">
        <f t="shared" si="6"/>
        <v>-377770</v>
      </c>
      <c r="AN66" s="30">
        <f t="shared" si="7"/>
        <v>610413.33333333302</v>
      </c>
      <c r="AO66" s="30">
        <f t="shared" si="8"/>
        <v>1039885</v>
      </c>
      <c r="AP66" s="30">
        <f t="shared" si="9"/>
        <v>7400298.583333333</v>
      </c>
      <c r="AQ66" s="30">
        <f t="shared" si="10"/>
        <v>0</v>
      </c>
      <c r="AR66" s="26" t="s">
        <v>79</v>
      </c>
      <c r="AS66" s="26" t="s">
        <v>80</v>
      </c>
      <c r="AT66" s="26"/>
      <c r="AU66" s="26" t="s">
        <v>80</v>
      </c>
      <c r="AV66" s="26" t="s">
        <v>124</v>
      </c>
      <c r="AW66" s="26" t="s">
        <v>80</v>
      </c>
      <c r="AX66" s="26" t="s">
        <v>83</v>
      </c>
      <c r="AY66" s="26" t="s">
        <v>83</v>
      </c>
      <c r="AZ66" s="26" t="s">
        <v>125</v>
      </c>
      <c r="BA66" s="26" t="s">
        <v>84</v>
      </c>
      <c r="BB66" s="26" t="s">
        <v>85</v>
      </c>
      <c r="BC66" s="26" t="str">
        <f t="shared" si="11"/>
        <v>C</v>
      </c>
      <c r="BD66" s="26" t="str">
        <f t="shared" ca="1" si="12"/>
        <v>55 Th,10 Bln,14 Hr</v>
      </c>
      <c r="BE66" s="29">
        <f t="shared" ca="1" si="13"/>
        <v>55</v>
      </c>
      <c r="BF66" s="29">
        <f t="shared" ca="1" si="14"/>
        <v>10</v>
      </c>
      <c r="BG66" s="29">
        <f t="shared" ca="1" si="15"/>
        <v>14</v>
      </c>
      <c r="BH66" s="26" t="str">
        <f t="shared" ca="1" si="16"/>
        <v>32 Th,10 Bln,22 Hr</v>
      </c>
      <c r="BI66" s="24">
        <f t="shared" ca="1" si="17"/>
        <v>32</v>
      </c>
      <c r="BJ66" s="24">
        <f t="shared" ca="1" si="18"/>
        <v>10</v>
      </c>
      <c r="BK66" s="26" t="str">
        <f t="shared" ca="1" si="19"/>
        <v>31 Th,0 Bln,8 Hr</v>
      </c>
      <c r="BL66" s="4" t="str">
        <f>VLOOKUP(C66,[1]dbase!$C$3:$AW$827,38,FALSE)</f>
        <v>-</v>
      </c>
    </row>
    <row r="67" spans="1:64" x14ac:dyDescent="0.25">
      <c r="A67" s="24">
        <f t="shared" si="0"/>
        <v>64</v>
      </c>
      <c r="B67" s="31" t="s">
        <v>453</v>
      </c>
      <c r="C67" s="24">
        <v>675959</v>
      </c>
      <c r="D67" s="24" t="s">
        <v>174</v>
      </c>
      <c r="E67" s="26">
        <v>24666</v>
      </c>
      <c r="F67" s="24" t="s">
        <v>65</v>
      </c>
      <c r="G67" s="24" t="s">
        <v>66</v>
      </c>
      <c r="H67" s="24" t="s">
        <v>133</v>
      </c>
      <c r="I67" s="24" t="s">
        <v>454</v>
      </c>
      <c r="J67" s="27" t="s">
        <v>455</v>
      </c>
      <c r="K67" s="24"/>
      <c r="L67" s="24"/>
      <c r="M67" s="24" t="s">
        <v>109</v>
      </c>
      <c r="N67" s="24" t="s">
        <v>80</v>
      </c>
      <c r="O67" s="24"/>
      <c r="P67" s="24" t="s">
        <v>80</v>
      </c>
      <c r="Q67" s="26">
        <v>43374</v>
      </c>
      <c r="R67" s="26">
        <v>43374</v>
      </c>
      <c r="S67" s="26" t="s">
        <v>90</v>
      </c>
      <c r="T67" s="28" t="s">
        <v>456</v>
      </c>
      <c r="U67" s="28" t="s">
        <v>456</v>
      </c>
      <c r="V67" s="26">
        <v>44105</v>
      </c>
      <c r="W67" s="28" t="s">
        <v>139</v>
      </c>
      <c r="X67" s="28" t="s">
        <v>140</v>
      </c>
      <c r="Y67" s="26" t="s">
        <v>78</v>
      </c>
      <c r="Z67" s="29">
        <v>6</v>
      </c>
      <c r="AA67" s="29">
        <v>1</v>
      </c>
      <c r="AB67" s="26">
        <v>44424</v>
      </c>
      <c r="AC67" s="30">
        <v>4500000</v>
      </c>
      <c r="AD67" s="30">
        <v>500000</v>
      </c>
      <c r="AE67" s="30">
        <v>0</v>
      </c>
      <c r="AF67" s="30">
        <v>253100</v>
      </c>
      <c r="AG67" s="30">
        <f t="shared" si="1"/>
        <v>253100</v>
      </c>
      <c r="AH67" s="30">
        <v>0</v>
      </c>
      <c r="AI67" s="30">
        <f t="shared" si="2"/>
        <v>5253100</v>
      </c>
      <c r="AJ67" s="30">
        <f t="shared" si="3"/>
        <v>2250000</v>
      </c>
      <c r="AK67" s="30">
        <f t="shared" si="4"/>
        <v>0</v>
      </c>
      <c r="AL67" s="30">
        <f t="shared" si="5"/>
        <v>0</v>
      </c>
      <c r="AM67" s="30">
        <f t="shared" si="6"/>
        <v>0</v>
      </c>
      <c r="AN67" s="30">
        <f t="shared" si="7"/>
        <v>0</v>
      </c>
      <c r="AO67" s="30">
        <f t="shared" si="8"/>
        <v>0</v>
      </c>
      <c r="AP67" s="30">
        <f t="shared" si="9"/>
        <v>2250000</v>
      </c>
      <c r="AQ67" s="30">
        <f t="shared" si="10"/>
        <v>2122100</v>
      </c>
      <c r="AR67" s="26" t="s">
        <v>79</v>
      </c>
      <c r="AS67" s="26" t="s">
        <v>114</v>
      </c>
      <c r="AT67" s="26"/>
      <c r="AU67" s="26">
        <v>44516</v>
      </c>
      <c r="AV67" s="26" t="s">
        <v>141</v>
      </c>
      <c r="AW67" s="26" t="s">
        <v>80</v>
      </c>
      <c r="AX67" s="26" t="s">
        <v>82</v>
      </c>
      <c r="AY67" s="26" t="s">
        <v>82</v>
      </c>
      <c r="AZ67" s="26" t="s">
        <v>80</v>
      </c>
      <c r="BA67" s="26" t="s">
        <v>84</v>
      </c>
      <c r="BB67" s="26" t="s">
        <v>85</v>
      </c>
      <c r="BC67" s="26" t="str">
        <f t="shared" si="11"/>
        <v>C</v>
      </c>
      <c r="BD67" s="26" t="str">
        <f t="shared" ca="1" si="12"/>
        <v>55 Th,4 Bln,11 Hr</v>
      </c>
      <c r="BE67" s="29">
        <f t="shared" ca="1" si="13"/>
        <v>55</v>
      </c>
      <c r="BF67" s="29">
        <f t="shared" ca="1" si="14"/>
        <v>4</v>
      </c>
      <c r="BG67" s="29">
        <f t="shared" ca="1" si="15"/>
        <v>11</v>
      </c>
      <c r="BH67" s="26" t="str">
        <f t="shared" ca="1" si="16"/>
        <v>4 Th,1 Bln,23 Hr</v>
      </c>
      <c r="BI67" s="24">
        <f t="shared" ca="1" si="17"/>
        <v>4</v>
      </c>
      <c r="BJ67" s="24">
        <f t="shared" ca="1" si="18"/>
        <v>1</v>
      </c>
      <c r="BK67" s="26" t="str">
        <f t="shared" ca="1" si="19"/>
        <v>4 Th,1 Bln,23 Hr</v>
      </c>
      <c r="BL67" s="4" t="str">
        <f>VLOOKUP(C67,[1]dbase!$C$3:$AW$827,38,FALSE)</f>
        <v>H</v>
      </c>
    </row>
    <row r="68" spans="1:64" x14ac:dyDescent="0.25">
      <c r="A68" s="24">
        <f t="shared" ref="A68:A131" si="20">IF(B68="","",ROW()-3)</f>
        <v>65</v>
      </c>
      <c r="B68" s="31" t="s">
        <v>457</v>
      </c>
      <c r="C68" s="24">
        <v>856325</v>
      </c>
      <c r="D68" s="24" t="s">
        <v>458</v>
      </c>
      <c r="E68" s="26">
        <v>31115</v>
      </c>
      <c r="F68" s="24" t="s">
        <v>65</v>
      </c>
      <c r="G68" s="24" t="s">
        <v>66</v>
      </c>
      <c r="H68" s="24" t="s">
        <v>279</v>
      </c>
      <c r="I68" s="24"/>
      <c r="J68" s="27"/>
      <c r="K68" s="24"/>
      <c r="L68" s="24"/>
      <c r="M68" s="24" t="s">
        <v>109</v>
      </c>
      <c r="N68" s="24" t="s">
        <v>71</v>
      </c>
      <c r="O68" s="24"/>
      <c r="P68" s="24" t="s">
        <v>80</v>
      </c>
      <c r="Q68" s="26">
        <v>43891</v>
      </c>
      <c r="R68" s="26">
        <v>44243</v>
      </c>
      <c r="S68" s="26" t="s">
        <v>90</v>
      </c>
      <c r="T68" s="28" t="s">
        <v>459</v>
      </c>
      <c r="U68" s="28" t="s">
        <v>459</v>
      </c>
      <c r="V68" s="26" t="s">
        <v>80</v>
      </c>
      <c r="W68" s="28" t="s">
        <v>145</v>
      </c>
      <c r="X68" s="28" t="s">
        <v>146</v>
      </c>
      <c r="Y68" s="26" t="s">
        <v>78</v>
      </c>
      <c r="Z68" s="29">
        <v>6</v>
      </c>
      <c r="AA68" s="29">
        <v>1</v>
      </c>
      <c r="AB68" s="26">
        <v>44424</v>
      </c>
      <c r="AC68" s="30">
        <v>4500000</v>
      </c>
      <c r="AD68" s="30">
        <v>500000</v>
      </c>
      <c r="AE68" s="30">
        <v>-116900</v>
      </c>
      <c r="AF68" s="30">
        <v>152000</v>
      </c>
      <c r="AG68" s="30">
        <f t="shared" ref="AG68:AG131" si="21">AE68+AF68</f>
        <v>35100</v>
      </c>
      <c r="AH68" s="30">
        <v>0</v>
      </c>
      <c r="AI68" s="30">
        <f t="shared" ref="AI68:AI131" si="22">AC68+AD68+AG68+AH68</f>
        <v>5035100</v>
      </c>
      <c r="AJ68" s="30">
        <f t="shared" ref="AJ68:AJ131" si="23">IF(AS68="-",AC68*0.75,IF(AS68="H",AC68*0.5))</f>
        <v>3375000</v>
      </c>
      <c r="AK68" s="30">
        <f t="shared" ref="AK68:AK131" si="24">IF(AS68="-",AD68*0.75,0)</f>
        <v>375000</v>
      </c>
      <c r="AL68" s="30">
        <f t="shared" ref="AL68:AL131" si="25">IF(AS68="-",AE68*1,0)</f>
        <v>-116900</v>
      </c>
      <c r="AM68" s="30">
        <f t="shared" ref="AM68:AM131" si="26">IF(AS68="-",AF68*1,0)</f>
        <v>152000</v>
      </c>
      <c r="AN68" s="30">
        <f t="shared" ref="AN68:AN131" si="27">AL68+AM68</f>
        <v>35100</v>
      </c>
      <c r="AO68" s="30">
        <f t="shared" ref="AO68:AO131" si="28">IF(AS68="-",AH68*0.5,0)</f>
        <v>0</v>
      </c>
      <c r="AP68" s="30">
        <f t="shared" ref="AP68:AP131" si="29">AJ68+AK68+AN68+AO68</f>
        <v>3785100</v>
      </c>
      <c r="AQ68" s="30">
        <f t="shared" ref="AQ68:AQ131" si="30">IF(AP68&lt;4372100,(4372100-AP68),0)</f>
        <v>587000</v>
      </c>
      <c r="AR68" s="24" t="s">
        <v>79</v>
      </c>
      <c r="AS68" s="24" t="s">
        <v>80</v>
      </c>
      <c r="AT68" s="24"/>
      <c r="AU68" s="26" t="s">
        <v>80</v>
      </c>
      <c r="AV68" s="24" t="s">
        <v>147</v>
      </c>
      <c r="AW68" s="24" t="s">
        <v>80</v>
      </c>
      <c r="AX68" s="24" t="s">
        <v>82</v>
      </c>
      <c r="AY68" s="24" t="s">
        <v>82</v>
      </c>
      <c r="AZ68" s="24" t="s">
        <v>80</v>
      </c>
      <c r="BA68" s="24" t="s">
        <v>84</v>
      </c>
      <c r="BB68" s="24" t="s">
        <v>85</v>
      </c>
      <c r="BC68" s="26" t="str">
        <f t="shared" ref="BC68:BC131" si="31">IF($M68="SD","A",IF($M68="SMP","B",IF($M68="SMK","C",IF($M68="D1","C",IF($M68="D2","C",IF($M68="SMA","C",IF($M68="D3","D",IF($M68="D4","E",IF($M68="S1","F",IF($M68="S2","G",""))))))))))</f>
        <v>C</v>
      </c>
      <c r="BD68" s="24" t="str">
        <f t="shared" ref="BD68:BD131" ca="1" si="32">IFERROR(DATEDIF(E68,$BD$3,"Y")&amp;" Th,"&amp;DATEDIF(E68,$BD$3,"YM")&amp;" Bln,"&amp;DATEDIF(E68,$BD$3,"MD")&amp;" Hr","")</f>
        <v>37 Th,8 Bln,15 Hr</v>
      </c>
      <c r="BE68" s="24">
        <f t="shared" ref="BE68:BE131" ca="1" si="33">IFERROR(DATEDIF(E68,$BD$3,"Y"),"")</f>
        <v>37</v>
      </c>
      <c r="BF68" s="24">
        <f t="shared" ref="BF68:BF131" ca="1" si="34">IFERROR(DATEDIF(E68,$BD$3,"YM"),"")</f>
        <v>8</v>
      </c>
      <c r="BG68" s="24">
        <f t="shared" ref="BG68:BG131" ca="1" si="35">IFERROR(DATEDIF(E68,$BD$3,"MD"),"")</f>
        <v>15</v>
      </c>
      <c r="BH68" s="24" t="str">
        <f t="shared" ref="BH68:BH131" ca="1" si="36">IFERROR(DATEDIF(Q68,$BD$3,"Y")&amp;" Th,"&amp;DATEDIF(Q68,$BD$3,"YM")&amp;" Bln,"&amp;DATEDIF(Q68,$BD$3,"MD")&amp;" Hr","")</f>
        <v>2 Th,8 Bln,23 Hr</v>
      </c>
      <c r="BI68" s="24">
        <f t="shared" ref="BI68:BI131" ca="1" si="37">IFERROR(DATEDIF(Q68,$BD$3,"Y"),"")</f>
        <v>2</v>
      </c>
      <c r="BJ68" s="24">
        <f t="shared" ref="BJ68:BJ131" ca="1" si="38">IFERROR(DATEDIF(Q68,$BD$3,"YM"),"")</f>
        <v>8</v>
      </c>
      <c r="BK68" s="24" t="str">
        <f t="shared" ref="BK68:BK131" ca="1" si="39">IFERROR(DATEDIF(R68,$BD$3,"Y")&amp;" Th,"&amp;DATEDIF(R68,$BD$3,"YM")&amp;" Bln,"&amp;DATEDIF(R68,$BD$3,"MD")&amp;" Hr","")</f>
        <v>1 Th,9 Bln,8 Hr</v>
      </c>
      <c r="BL68" s="4" t="str">
        <f>VLOOKUP(C68,[1]dbase!$C$3:$AW$827,38,FALSE)</f>
        <v>-</v>
      </c>
    </row>
    <row r="69" spans="1:64" x14ac:dyDescent="0.25">
      <c r="A69" s="24">
        <f t="shared" si="20"/>
        <v>66</v>
      </c>
      <c r="B69" s="31" t="s">
        <v>460</v>
      </c>
      <c r="C69" s="24">
        <v>915677</v>
      </c>
      <c r="D69" s="24" t="s">
        <v>127</v>
      </c>
      <c r="E69" s="26">
        <v>33321</v>
      </c>
      <c r="F69" s="24" t="s">
        <v>65</v>
      </c>
      <c r="G69" s="24" t="s">
        <v>66</v>
      </c>
      <c r="H69" s="24" t="s">
        <v>67</v>
      </c>
      <c r="I69" s="24" t="s">
        <v>461</v>
      </c>
      <c r="J69" s="27"/>
      <c r="K69" s="24"/>
      <c r="L69" s="24" t="s">
        <v>462</v>
      </c>
      <c r="M69" s="24" t="s">
        <v>70</v>
      </c>
      <c r="N69" s="24" t="s">
        <v>463</v>
      </c>
      <c r="O69" s="24"/>
      <c r="P69" s="24">
        <v>2015</v>
      </c>
      <c r="Q69" s="26">
        <v>42445</v>
      </c>
      <c r="R69" s="26">
        <v>42659</v>
      </c>
      <c r="S69" s="26" t="s">
        <v>213</v>
      </c>
      <c r="T69" s="28" t="s">
        <v>464</v>
      </c>
      <c r="U69" s="28" t="s">
        <v>465</v>
      </c>
      <c r="V69" s="26">
        <v>44571</v>
      </c>
      <c r="W69" s="28" t="s">
        <v>466</v>
      </c>
      <c r="X69" s="28" t="s">
        <v>311</v>
      </c>
      <c r="Y69" s="26" t="s">
        <v>103</v>
      </c>
      <c r="Z69" s="29">
        <v>3</v>
      </c>
      <c r="AA69" s="29">
        <v>4</v>
      </c>
      <c r="AB69" s="26">
        <v>44424</v>
      </c>
      <c r="AC69" s="30">
        <v>6900000</v>
      </c>
      <c r="AD69" s="30">
        <v>766667</v>
      </c>
      <c r="AE69" s="30">
        <v>813508</v>
      </c>
      <c r="AF69" s="30">
        <v>-20464</v>
      </c>
      <c r="AG69" s="30">
        <f t="shared" si="21"/>
        <v>793044</v>
      </c>
      <c r="AH69" s="30">
        <v>2175822</v>
      </c>
      <c r="AI69" s="30">
        <f t="shared" si="22"/>
        <v>10635533</v>
      </c>
      <c r="AJ69" s="30">
        <f t="shared" si="23"/>
        <v>5175000</v>
      </c>
      <c r="AK69" s="30">
        <f t="shared" si="24"/>
        <v>575000.25</v>
      </c>
      <c r="AL69" s="30">
        <f t="shared" si="25"/>
        <v>813508</v>
      </c>
      <c r="AM69" s="30">
        <f t="shared" si="26"/>
        <v>-20464</v>
      </c>
      <c r="AN69" s="30">
        <f t="shared" si="27"/>
        <v>793044</v>
      </c>
      <c r="AO69" s="30">
        <f t="shared" si="28"/>
        <v>1087911</v>
      </c>
      <c r="AP69" s="30">
        <f t="shared" si="29"/>
        <v>7630955.25</v>
      </c>
      <c r="AQ69" s="30">
        <f t="shared" si="30"/>
        <v>0</v>
      </c>
      <c r="AR69" s="26" t="s">
        <v>79</v>
      </c>
      <c r="AS69" s="26" t="s">
        <v>80</v>
      </c>
      <c r="AT69" s="26"/>
      <c r="AU69" s="26" t="s">
        <v>80</v>
      </c>
      <c r="AV69" s="26" t="s">
        <v>312</v>
      </c>
      <c r="AW69" s="26" t="s">
        <v>80</v>
      </c>
      <c r="AX69" s="26" t="s">
        <v>83</v>
      </c>
      <c r="AY69" s="26" t="s">
        <v>83</v>
      </c>
      <c r="AZ69" s="26" t="s">
        <v>80</v>
      </c>
      <c r="BA69" s="26" t="s">
        <v>84</v>
      </c>
      <c r="BB69" s="26" t="s">
        <v>106</v>
      </c>
      <c r="BC69" s="26" t="str">
        <f t="shared" si="31"/>
        <v>F</v>
      </c>
      <c r="BD69" s="26" t="str">
        <f t="shared" ca="1" si="32"/>
        <v>31 Th,8 Bln,0 Hr</v>
      </c>
      <c r="BE69" s="29">
        <f t="shared" ca="1" si="33"/>
        <v>31</v>
      </c>
      <c r="BF69" s="29">
        <f t="shared" ca="1" si="34"/>
        <v>8</v>
      </c>
      <c r="BG69" s="29">
        <f t="shared" ca="1" si="35"/>
        <v>0</v>
      </c>
      <c r="BH69" s="26" t="str">
        <f t="shared" ca="1" si="36"/>
        <v>6 Th,8 Bln,8 Hr</v>
      </c>
      <c r="BI69" s="24">
        <f t="shared" ca="1" si="37"/>
        <v>6</v>
      </c>
      <c r="BJ69" s="24">
        <f t="shared" ca="1" si="38"/>
        <v>8</v>
      </c>
      <c r="BK69" s="26" t="str">
        <f t="shared" ca="1" si="39"/>
        <v>6 Th,1 Bln,8 Hr</v>
      </c>
      <c r="BL69" s="4" t="str">
        <f>VLOOKUP(C69,[1]dbase!$C$3:$AW$827,38,FALSE)</f>
        <v>-</v>
      </c>
    </row>
    <row r="70" spans="1:64" x14ac:dyDescent="0.25">
      <c r="A70" s="24">
        <f t="shared" si="20"/>
        <v>67</v>
      </c>
      <c r="B70" s="31" t="s">
        <v>467</v>
      </c>
      <c r="C70" s="24">
        <v>816026</v>
      </c>
      <c r="D70" s="24" t="s">
        <v>174</v>
      </c>
      <c r="E70" s="26">
        <v>29850</v>
      </c>
      <c r="F70" s="24" t="s">
        <v>65</v>
      </c>
      <c r="G70" s="24" t="s">
        <v>66</v>
      </c>
      <c r="H70" s="24" t="s">
        <v>88</v>
      </c>
      <c r="I70" s="24" t="s">
        <v>468</v>
      </c>
      <c r="J70" s="27" t="s">
        <v>469</v>
      </c>
      <c r="K70" s="24"/>
      <c r="L70" s="24"/>
      <c r="M70" s="24" t="s">
        <v>109</v>
      </c>
      <c r="N70" s="24" t="s">
        <v>80</v>
      </c>
      <c r="O70" s="24"/>
      <c r="P70" s="24" t="s">
        <v>80</v>
      </c>
      <c r="Q70" s="26">
        <v>43374</v>
      </c>
      <c r="R70" s="26">
        <v>43374</v>
      </c>
      <c r="S70" s="26" t="s">
        <v>90</v>
      </c>
      <c r="T70" s="28" t="s">
        <v>470</v>
      </c>
      <c r="U70" s="28" t="s">
        <v>470</v>
      </c>
      <c r="V70" s="26">
        <v>44105</v>
      </c>
      <c r="W70" s="28" t="s">
        <v>139</v>
      </c>
      <c r="X70" s="28" t="s">
        <v>140</v>
      </c>
      <c r="Y70" s="26" t="s">
        <v>78</v>
      </c>
      <c r="Z70" s="29">
        <v>6</v>
      </c>
      <c r="AA70" s="29">
        <v>2</v>
      </c>
      <c r="AB70" s="26">
        <v>44424</v>
      </c>
      <c r="AC70" s="30">
        <v>4900000</v>
      </c>
      <c r="AD70" s="30">
        <v>544444</v>
      </c>
      <c r="AE70" s="30">
        <v>0</v>
      </c>
      <c r="AF70" s="30">
        <v>754416.63888888899</v>
      </c>
      <c r="AG70" s="30">
        <f t="shared" si="21"/>
        <v>754416.63888888899</v>
      </c>
      <c r="AH70" s="30">
        <v>0</v>
      </c>
      <c r="AI70" s="30">
        <f t="shared" si="22"/>
        <v>6198860.638888889</v>
      </c>
      <c r="AJ70" s="30">
        <f t="shared" si="23"/>
        <v>3675000</v>
      </c>
      <c r="AK70" s="30">
        <f t="shared" si="24"/>
        <v>408333</v>
      </c>
      <c r="AL70" s="30">
        <f t="shared" si="25"/>
        <v>0</v>
      </c>
      <c r="AM70" s="30">
        <f t="shared" si="26"/>
        <v>754416.63888888899</v>
      </c>
      <c r="AN70" s="30">
        <f t="shared" si="27"/>
        <v>754416.63888888899</v>
      </c>
      <c r="AO70" s="30">
        <f t="shared" si="28"/>
        <v>0</v>
      </c>
      <c r="AP70" s="30">
        <f t="shared" si="29"/>
        <v>4837749.638888889</v>
      </c>
      <c r="AQ70" s="30">
        <f t="shared" si="30"/>
        <v>0</v>
      </c>
      <c r="AR70" s="26" t="s">
        <v>79</v>
      </c>
      <c r="AS70" s="26" t="s">
        <v>80</v>
      </c>
      <c r="AT70" s="26"/>
      <c r="AU70" s="26" t="s">
        <v>80</v>
      </c>
      <c r="AV70" s="26" t="s">
        <v>141</v>
      </c>
      <c r="AW70" s="26" t="s">
        <v>80</v>
      </c>
      <c r="AX70" s="26" t="s">
        <v>82</v>
      </c>
      <c r="AY70" s="26" t="s">
        <v>82</v>
      </c>
      <c r="AZ70" s="26" t="s">
        <v>80</v>
      </c>
      <c r="BA70" s="26" t="s">
        <v>84</v>
      </c>
      <c r="BB70" s="26" t="s">
        <v>85</v>
      </c>
      <c r="BC70" s="26" t="str">
        <f t="shared" si="31"/>
        <v>C</v>
      </c>
      <c r="BD70" s="26" t="str">
        <f t="shared" ca="1" si="32"/>
        <v>41 Th,2 Bln,3 Hr</v>
      </c>
      <c r="BE70" s="29">
        <f t="shared" ca="1" si="33"/>
        <v>41</v>
      </c>
      <c r="BF70" s="29">
        <f t="shared" ca="1" si="34"/>
        <v>2</v>
      </c>
      <c r="BG70" s="29">
        <f t="shared" ca="1" si="35"/>
        <v>3</v>
      </c>
      <c r="BH70" s="26" t="str">
        <f t="shared" ca="1" si="36"/>
        <v>4 Th,1 Bln,23 Hr</v>
      </c>
      <c r="BI70" s="24">
        <f t="shared" ca="1" si="37"/>
        <v>4</v>
      </c>
      <c r="BJ70" s="24">
        <f t="shared" ca="1" si="38"/>
        <v>1</v>
      </c>
      <c r="BK70" s="26" t="str">
        <f t="shared" ca="1" si="39"/>
        <v>4 Th,1 Bln,23 Hr</v>
      </c>
      <c r="BL70" s="4" t="str">
        <f>VLOOKUP(C70,[1]dbase!$C$3:$AW$827,38,FALSE)</f>
        <v>-</v>
      </c>
    </row>
    <row r="71" spans="1:64" x14ac:dyDescent="0.25">
      <c r="A71" s="24">
        <f t="shared" si="20"/>
        <v>68</v>
      </c>
      <c r="B71" s="31" t="s">
        <v>471</v>
      </c>
      <c r="C71" s="24">
        <v>705925</v>
      </c>
      <c r="D71" s="24" t="s">
        <v>472</v>
      </c>
      <c r="E71" s="26">
        <v>25717</v>
      </c>
      <c r="F71" s="24" t="s">
        <v>65</v>
      </c>
      <c r="G71" s="24" t="s">
        <v>66</v>
      </c>
      <c r="H71" s="24" t="s">
        <v>67</v>
      </c>
      <c r="I71" s="24" t="s">
        <v>473</v>
      </c>
      <c r="J71" s="27" t="s">
        <v>474</v>
      </c>
      <c r="K71" s="24"/>
      <c r="L71" s="24"/>
      <c r="M71" s="24" t="s">
        <v>99</v>
      </c>
      <c r="N71" s="24" t="s">
        <v>276</v>
      </c>
      <c r="O71" s="24"/>
      <c r="P71" s="24" t="s">
        <v>80</v>
      </c>
      <c r="Q71" s="26">
        <v>43374</v>
      </c>
      <c r="R71" s="26">
        <v>43374</v>
      </c>
      <c r="S71" s="26" t="s">
        <v>90</v>
      </c>
      <c r="T71" s="28" t="s">
        <v>289</v>
      </c>
      <c r="U71" s="28" t="s">
        <v>289</v>
      </c>
      <c r="V71" s="26">
        <v>44105</v>
      </c>
      <c r="W71" s="28" t="s">
        <v>303</v>
      </c>
      <c r="X71" s="28" t="s">
        <v>140</v>
      </c>
      <c r="Y71" s="26" t="s">
        <v>78</v>
      </c>
      <c r="Z71" s="29">
        <v>6</v>
      </c>
      <c r="AA71" s="29">
        <v>1</v>
      </c>
      <c r="AB71" s="26">
        <v>44424</v>
      </c>
      <c r="AC71" s="30">
        <v>4500000</v>
      </c>
      <c r="AD71" s="30">
        <v>500000</v>
      </c>
      <c r="AE71" s="30">
        <v>0</v>
      </c>
      <c r="AF71" s="30">
        <v>585779.91666666698</v>
      </c>
      <c r="AG71" s="30">
        <f t="shared" si="21"/>
        <v>585779.91666666698</v>
      </c>
      <c r="AH71" s="30">
        <v>0</v>
      </c>
      <c r="AI71" s="30">
        <f t="shared" si="22"/>
        <v>5585779.916666667</v>
      </c>
      <c r="AJ71" s="30">
        <f t="shared" si="23"/>
        <v>3375000</v>
      </c>
      <c r="AK71" s="30">
        <f t="shared" si="24"/>
        <v>375000</v>
      </c>
      <c r="AL71" s="30">
        <f t="shared" si="25"/>
        <v>0</v>
      </c>
      <c r="AM71" s="30">
        <f t="shared" si="26"/>
        <v>585779.91666666698</v>
      </c>
      <c r="AN71" s="30">
        <f t="shared" si="27"/>
        <v>585779.91666666698</v>
      </c>
      <c r="AO71" s="30">
        <f t="shared" si="28"/>
        <v>0</v>
      </c>
      <c r="AP71" s="30">
        <f t="shared" si="29"/>
        <v>4335779.916666667</v>
      </c>
      <c r="AQ71" s="30">
        <f t="shared" si="30"/>
        <v>36320.083333333023</v>
      </c>
      <c r="AR71" s="26" t="s">
        <v>79</v>
      </c>
      <c r="AS71" s="26" t="s">
        <v>80</v>
      </c>
      <c r="AT71" s="26"/>
      <c r="AU71" s="26" t="s">
        <v>80</v>
      </c>
      <c r="AV71" s="26" t="s">
        <v>141</v>
      </c>
      <c r="AW71" s="26" t="s">
        <v>80</v>
      </c>
      <c r="AX71" s="26" t="s">
        <v>82</v>
      </c>
      <c r="AY71" s="26" t="s">
        <v>82</v>
      </c>
      <c r="AZ71" s="26" t="s">
        <v>80</v>
      </c>
      <c r="BA71" s="26" t="s">
        <v>84</v>
      </c>
      <c r="BB71" s="26" t="s">
        <v>106</v>
      </c>
      <c r="BC71" s="26" t="str">
        <f t="shared" si="31"/>
        <v>C</v>
      </c>
      <c r="BD71" s="26" t="str">
        <f t="shared" ca="1" si="32"/>
        <v>52 Th,5 Bln,26 Hr</v>
      </c>
      <c r="BE71" s="29">
        <f t="shared" ca="1" si="33"/>
        <v>52</v>
      </c>
      <c r="BF71" s="29">
        <f t="shared" ca="1" si="34"/>
        <v>5</v>
      </c>
      <c r="BG71" s="29">
        <f t="shared" ca="1" si="35"/>
        <v>26</v>
      </c>
      <c r="BH71" s="26" t="str">
        <f t="shared" ca="1" si="36"/>
        <v>4 Th,1 Bln,23 Hr</v>
      </c>
      <c r="BI71" s="24">
        <f t="shared" ca="1" si="37"/>
        <v>4</v>
      </c>
      <c r="BJ71" s="24">
        <f t="shared" ca="1" si="38"/>
        <v>1</v>
      </c>
      <c r="BK71" s="26" t="str">
        <f t="shared" ca="1" si="39"/>
        <v>4 Th,1 Bln,23 Hr</v>
      </c>
      <c r="BL71" s="4" t="str">
        <f>VLOOKUP(C71,[1]dbase!$C$3:$AW$827,38,FALSE)</f>
        <v>-</v>
      </c>
    </row>
    <row r="72" spans="1:64" x14ac:dyDescent="0.25">
      <c r="A72" s="24">
        <f t="shared" si="20"/>
        <v>69</v>
      </c>
      <c r="B72" s="31" t="s">
        <v>475</v>
      </c>
      <c r="C72" s="24">
        <v>905788</v>
      </c>
      <c r="D72" s="24" t="s">
        <v>239</v>
      </c>
      <c r="E72" s="26">
        <v>32962</v>
      </c>
      <c r="F72" s="24" t="s">
        <v>65</v>
      </c>
      <c r="G72" s="24" t="s">
        <v>66</v>
      </c>
      <c r="H72" s="24" t="s">
        <v>150</v>
      </c>
      <c r="I72" s="24" t="s">
        <v>476</v>
      </c>
      <c r="J72" s="27" t="s">
        <v>477</v>
      </c>
      <c r="K72" s="24"/>
      <c r="L72" s="24" t="s">
        <v>478</v>
      </c>
      <c r="M72" s="24" t="s">
        <v>70</v>
      </c>
      <c r="N72" s="24" t="s">
        <v>463</v>
      </c>
      <c r="O72" s="24" t="s">
        <v>479</v>
      </c>
      <c r="P72" s="24">
        <v>2012</v>
      </c>
      <c r="Q72" s="26">
        <v>43088</v>
      </c>
      <c r="R72" s="26">
        <v>43313</v>
      </c>
      <c r="S72" s="26" t="s">
        <v>90</v>
      </c>
      <c r="T72" s="28" t="s">
        <v>480</v>
      </c>
      <c r="U72" s="28" t="s">
        <v>480</v>
      </c>
      <c r="V72" s="26">
        <v>44104</v>
      </c>
      <c r="W72" s="28" t="s">
        <v>481</v>
      </c>
      <c r="X72" s="28" t="s">
        <v>482</v>
      </c>
      <c r="Y72" s="26" t="s">
        <v>103</v>
      </c>
      <c r="Z72" s="29">
        <v>5</v>
      </c>
      <c r="AA72" s="29">
        <v>4</v>
      </c>
      <c r="AB72" s="26">
        <v>44424</v>
      </c>
      <c r="AC72" s="30">
        <v>6900000</v>
      </c>
      <c r="AD72" s="30">
        <v>766667</v>
      </c>
      <c r="AE72" s="30">
        <v>-910141.66666666698</v>
      </c>
      <c r="AF72" s="30">
        <v>566950</v>
      </c>
      <c r="AG72" s="30">
        <f t="shared" si="21"/>
        <v>-343191.66666666698</v>
      </c>
      <c r="AH72" s="30">
        <v>0</v>
      </c>
      <c r="AI72" s="30">
        <f t="shared" si="22"/>
        <v>7323475.333333333</v>
      </c>
      <c r="AJ72" s="30">
        <f t="shared" si="23"/>
        <v>5175000</v>
      </c>
      <c r="AK72" s="30">
        <f t="shared" si="24"/>
        <v>575000.25</v>
      </c>
      <c r="AL72" s="30">
        <f t="shared" si="25"/>
        <v>-910141.66666666698</v>
      </c>
      <c r="AM72" s="30">
        <f t="shared" si="26"/>
        <v>566950</v>
      </c>
      <c r="AN72" s="30">
        <f t="shared" si="27"/>
        <v>-343191.66666666698</v>
      </c>
      <c r="AO72" s="30">
        <f t="shared" si="28"/>
        <v>0</v>
      </c>
      <c r="AP72" s="30">
        <f t="shared" si="29"/>
        <v>5406808.583333333</v>
      </c>
      <c r="AQ72" s="30">
        <f t="shared" si="30"/>
        <v>0</v>
      </c>
      <c r="AR72" s="26" t="s">
        <v>79</v>
      </c>
      <c r="AS72" s="26" t="s">
        <v>80</v>
      </c>
      <c r="AT72" s="26"/>
      <c r="AU72" s="26" t="s">
        <v>80</v>
      </c>
      <c r="AV72" s="26" t="s">
        <v>483</v>
      </c>
      <c r="AW72" s="26" t="s">
        <v>80</v>
      </c>
      <c r="AX72" s="26" t="s">
        <v>105</v>
      </c>
      <c r="AY72" s="26" t="s">
        <v>105</v>
      </c>
      <c r="AZ72" s="26" t="s">
        <v>80</v>
      </c>
      <c r="BA72" s="26" t="s">
        <v>84</v>
      </c>
      <c r="BB72" s="26" t="s">
        <v>106</v>
      </c>
      <c r="BC72" s="26" t="str">
        <f t="shared" si="31"/>
        <v>F</v>
      </c>
      <c r="BD72" s="26" t="str">
        <f t="shared" ca="1" si="32"/>
        <v>32 Th,7 Bln,25 Hr</v>
      </c>
      <c r="BE72" s="29">
        <f t="shared" ca="1" si="33"/>
        <v>32</v>
      </c>
      <c r="BF72" s="29">
        <f t="shared" ca="1" si="34"/>
        <v>7</v>
      </c>
      <c r="BG72" s="29">
        <f t="shared" ca="1" si="35"/>
        <v>25</v>
      </c>
      <c r="BH72" s="26" t="str">
        <f t="shared" ca="1" si="36"/>
        <v>4 Th,11 Bln,5 Hr</v>
      </c>
      <c r="BI72" s="24">
        <f t="shared" ca="1" si="37"/>
        <v>4</v>
      </c>
      <c r="BJ72" s="24">
        <f t="shared" ca="1" si="38"/>
        <v>11</v>
      </c>
      <c r="BK72" s="26" t="str">
        <f t="shared" ca="1" si="39"/>
        <v>4 Th,3 Bln,23 Hr</v>
      </c>
      <c r="BL72" s="4" t="str">
        <f>VLOOKUP(C72,[1]dbase!$C$3:$AW$827,38,FALSE)</f>
        <v>-</v>
      </c>
    </row>
    <row r="73" spans="1:64" x14ac:dyDescent="0.25">
      <c r="A73" s="24">
        <f t="shared" si="20"/>
        <v>70</v>
      </c>
      <c r="B73" s="31" t="s">
        <v>484</v>
      </c>
      <c r="C73" s="24">
        <v>766110</v>
      </c>
      <c r="D73" s="24" t="s">
        <v>174</v>
      </c>
      <c r="E73" s="26">
        <v>27873</v>
      </c>
      <c r="F73" s="24" t="s">
        <v>65</v>
      </c>
      <c r="G73" s="24" t="s">
        <v>66</v>
      </c>
      <c r="H73" s="24" t="s">
        <v>67</v>
      </c>
      <c r="I73" s="24" t="s">
        <v>485</v>
      </c>
      <c r="J73" s="27" t="s">
        <v>486</v>
      </c>
      <c r="K73" s="24"/>
      <c r="L73" s="24"/>
      <c r="M73" s="24" t="s">
        <v>109</v>
      </c>
      <c r="N73" s="24" t="s">
        <v>301</v>
      </c>
      <c r="O73" s="24"/>
      <c r="P73" s="24" t="s">
        <v>80</v>
      </c>
      <c r="Q73" s="26">
        <v>43374</v>
      </c>
      <c r="R73" s="26">
        <v>43374</v>
      </c>
      <c r="S73" s="26" t="s">
        <v>90</v>
      </c>
      <c r="T73" s="28" t="s">
        <v>138</v>
      </c>
      <c r="U73" s="28" t="s">
        <v>138</v>
      </c>
      <c r="V73" s="26">
        <v>44105</v>
      </c>
      <c r="W73" s="28" t="s">
        <v>430</v>
      </c>
      <c r="X73" s="28" t="s">
        <v>140</v>
      </c>
      <c r="Y73" s="26" t="s">
        <v>78</v>
      </c>
      <c r="Z73" s="29">
        <v>6</v>
      </c>
      <c r="AA73" s="29">
        <v>1</v>
      </c>
      <c r="AB73" s="26">
        <v>44424</v>
      </c>
      <c r="AC73" s="30">
        <v>4500000</v>
      </c>
      <c r="AD73" s="30">
        <v>500000</v>
      </c>
      <c r="AE73" s="30">
        <v>0</v>
      </c>
      <c r="AF73" s="30">
        <v>-31100</v>
      </c>
      <c r="AG73" s="30">
        <f t="shared" si="21"/>
        <v>-31100</v>
      </c>
      <c r="AH73" s="30">
        <v>0</v>
      </c>
      <c r="AI73" s="30">
        <f t="shared" si="22"/>
        <v>4968900</v>
      </c>
      <c r="AJ73" s="30">
        <f t="shared" si="23"/>
        <v>3375000</v>
      </c>
      <c r="AK73" s="30">
        <f t="shared" si="24"/>
        <v>375000</v>
      </c>
      <c r="AL73" s="30">
        <f t="shared" si="25"/>
        <v>0</v>
      </c>
      <c r="AM73" s="30">
        <f t="shared" si="26"/>
        <v>-31100</v>
      </c>
      <c r="AN73" s="30">
        <f t="shared" si="27"/>
        <v>-31100</v>
      </c>
      <c r="AO73" s="30">
        <f t="shared" si="28"/>
        <v>0</v>
      </c>
      <c r="AP73" s="30">
        <f t="shared" si="29"/>
        <v>3718900</v>
      </c>
      <c r="AQ73" s="30">
        <f t="shared" si="30"/>
        <v>653200</v>
      </c>
      <c r="AR73" s="26" t="s">
        <v>79</v>
      </c>
      <c r="AS73" s="26" t="s">
        <v>80</v>
      </c>
      <c r="AT73" s="26"/>
      <c r="AU73" s="26" t="s">
        <v>80</v>
      </c>
      <c r="AV73" s="26" t="s">
        <v>141</v>
      </c>
      <c r="AW73" s="26" t="s">
        <v>80</v>
      </c>
      <c r="AX73" s="26" t="s">
        <v>82</v>
      </c>
      <c r="AY73" s="26" t="s">
        <v>82</v>
      </c>
      <c r="AZ73" s="26" t="s">
        <v>80</v>
      </c>
      <c r="BA73" s="26" t="s">
        <v>84</v>
      </c>
      <c r="BB73" s="26" t="s">
        <v>85</v>
      </c>
      <c r="BC73" s="26" t="str">
        <f t="shared" si="31"/>
        <v>C</v>
      </c>
      <c r="BD73" s="26" t="str">
        <f t="shared" ca="1" si="32"/>
        <v>46 Th,7 Bln,1 Hr</v>
      </c>
      <c r="BE73" s="29">
        <f t="shared" ca="1" si="33"/>
        <v>46</v>
      </c>
      <c r="BF73" s="29">
        <f t="shared" ca="1" si="34"/>
        <v>7</v>
      </c>
      <c r="BG73" s="29">
        <f t="shared" ca="1" si="35"/>
        <v>1</v>
      </c>
      <c r="BH73" s="26" t="str">
        <f t="shared" ca="1" si="36"/>
        <v>4 Th,1 Bln,23 Hr</v>
      </c>
      <c r="BI73" s="24">
        <f t="shared" ca="1" si="37"/>
        <v>4</v>
      </c>
      <c r="BJ73" s="24">
        <f t="shared" ca="1" si="38"/>
        <v>1</v>
      </c>
      <c r="BK73" s="26" t="str">
        <f t="shared" ca="1" si="39"/>
        <v>4 Th,1 Bln,23 Hr</v>
      </c>
      <c r="BL73" s="4" t="str">
        <f>VLOOKUP(C73,[1]dbase!$C$3:$AW$827,38,FALSE)</f>
        <v>-</v>
      </c>
    </row>
    <row r="74" spans="1:64" x14ac:dyDescent="0.25">
      <c r="A74" s="24">
        <f t="shared" si="20"/>
        <v>71</v>
      </c>
      <c r="B74" s="31" t="s">
        <v>487</v>
      </c>
      <c r="C74" s="24">
        <v>795739</v>
      </c>
      <c r="D74" s="24" t="s">
        <v>166</v>
      </c>
      <c r="E74" s="26">
        <v>29066</v>
      </c>
      <c r="F74" s="24" t="s">
        <v>65</v>
      </c>
      <c r="G74" s="24" t="s">
        <v>66</v>
      </c>
      <c r="H74" s="24" t="s">
        <v>88</v>
      </c>
      <c r="I74" s="24" t="s">
        <v>488</v>
      </c>
      <c r="J74" s="27"/>
      <c r="K74" s="24"/>
      <c r="L74" s="24"/>
      <c r="M74" s="24" t="s">
        <v>109</v>
      </c>
      <c r="N74" s="24" t="s">
        <v>489</v>
      </c>
      <c r="O74" s="24"/>
      <c r="P74" s="24">
        <v>1999</v>
      </c>
      <c r="Q74" s="26">
        <v>42932</v>
      </c>
      <c r="R74" s="26">
        <v>43055</v>
      </c>
      <c r="S74" s="26" t="s">
        <v>90</v>
      </c>
      <c r="T74" s="28" t="s">
        <v>490</v>
      </c>
      <c r="U74" s="28" t="s">
        <v>490</v>
      </c>
      <c r="V74" s="26" t="s">
        <v>80</v>
      </c>
      <c r="W74" s="28" t="s">
        <v>187</v>
      </c>
      <c r="X74" s="28" t="s">
        <v>113</v>
      </c>
      <c r="Y74" s="26" t="s">
        <v>78</v>
      </c>
      <c r="Z74" s="29">
        <v>6</v>
      </c>
      <c r="AA74" s="29">
        <v>1</v>
      </c>
      <c r="AB74" s="26">
        <v>44424</v>
      </c>
      <c r="AC74" s="30">
        <v>4500000</v>
      </c>
      <c r="AD74" s="30">
        <v>500000</v>
      </c>
      <c r="AE74" s="30">
        <v>291100</v>
      </c>
      <c r="AF74" s="30">
        <v>152000</v>
      </c>
      <c r="AG74" s="30">
        <f t="shared" si="21"/>
        <v>443100</v>
      </c>
      <c r="AH74" s="30">
        <v>0</v>
      </c>
      <c r="AI74" s="30">
        <f t="shared" si="22"/>
        <v>5443100</v>
      </c>
      <c r="AJ74" s="30">
        <f t="shared" si="23"/>
        <v>2250000</v>
      </c>
      <c r="AK74" s="30">
        <f t="shared" si="24"/>
        <v>0</v>
      </c>
      <c r="AL74" s="30">
        <f t="shared" si="25"/>
        <v>0</v>
      </c>
      <c r="AM74" s="30">
        <f t="shared" si="26"/>
        <v>0</v>
      </c>
      <c r="AN74" s="30">
        <f t="shared" si="27"/>
        <v>0</v>
      </c>
      <c r="AO74" s="30">
        <f t="shared" si="28"/>
        <v>0</v>
      </c>
      <c r="AP74" s="30">
        <f t="shared" si="29"/>
        <v>2250000</v>
      </c>
      <c r="AQ74" s="30">
        <f t="shared" si="30"/>
        <v>2122100</v>
      </c>
      <c r="AR74" s="26" t="s">
        <v>79</v>
      </c>
      <c r="AS74" s="26" t="s">
        <v>114</v>
      </c>
      <c r="AT74" s="26" t="s">
        <v>115</v>
      </c>
      <c r="AU74" s="26">
        <v>44562</v>
      </c>
      <c r="AV74" s="26" t="s">
        <v>116</v>
      </c>
      <c r="AW74" s="26" t="s">
        <v>117</v>
      </c>
      <c r="AX74" s="26" t="s">
        <v>83</v>
      </c>
      <c r="AY74" s="26" t="s">
        <v>83</v>
      </c>
      <c r="AZ74" s="26" t="s">
        <v>80</v>
      </c>
      <c r="BA74" s="26" t="s">
        <v>84</v>
      </c>
      <c r="BB74" s="26" t="s">
        <v>85</v>
      </c>
      <c r="BC74" s="26" t="str">
        <f t="shared" si="31"/>
        <v>C</v>
      </c>
      <c r="BD74" s="26" t="str">
        <f t="shared" ca="1" si="32"/>
        <v>43 Th,3 Bln,25 Hr</v>
      </c>
      <c r="BE74" s="29">
        <f t="shared" ca="1" si="33"/>
        <v>43</v>
      </c>
      <c r="BF74" s="29">
        <f t="shared" ca="1" si="34"/>
        <v>3</v>
      </c>
      <c r="BG74" s="29">
        <f t="shared" ca="1" si="35"/>
        <v>25</v>
      </c>
      <c r="BH74" s="26" t="str">
        <f t="shared" ca="1" si="36"/>
        <v>5 Th,4 Bln,8 Hr</v>
      </c>
      <c r="BI74" s="24">
        <f t="shared" ca="1" si="37"/>
        <v>5</v>
      </c>
      <c r="BJ74" s="24">
        <f t="shared" ca="1" si="38"/>
        <v>4</v>
      </c>
      <c r="BK74" s="26" t="str">
        <f t="shared" ca="1" si="39"/>
        <v>5 Th,0 Bln,8 Hr</v>
      </c>
      <c r="BL74" s="4" t="str">
        <f>VLOOKUP(C74,[1]dbase!$C$3:$AW$827,38,FALSE)</f>
        <v>H</v>
      </c>
    </row>
    <row r="75" spans="1:64" x14ac:dyDescent="0.25">
      <c r="A75" s="24">
        <f t="shared" si="20"/>
        <v>72</v>
      </c>
      <c r="B75" s="31" t="s">
        <v>491</v>
      </c>
      <c r="C75" s="24">
        <v>786157</v>
      </c>
      <c r="D75" s="24" t="s">
        <v>174</v>
      </c>
      <c r="E75" s="26">
        <v>28847</v>
      </c>
      <c r="F75" s="24" t="s">
        <v>65</v>
      </c>
      <c r="G75" s="24" t="s">
        <v>66</v>
      </c>
      <c r="H75" s="24" t="s">
        <v>133</v>
      </c>
      <c r="I75" s="24" t="s">
        <v>492</v>
      </c>
      <c r="J75" s="27" t="s">
        <v>493</v>
      </c>
      <c r="K75" s="24"/>
      <c r="L75" s="24"/>
      <c r="M75" s="24" t="s">
        <v>109</v>
      </c>
      <c r="N75" s="24" t="s">
        <v>301</v>
      </c>
      <c r="O75" s="24"/>
      <c r="P75" s="24" t="s">
        <v>80</v>
      </c>
      <c r="Q75" s="26">
        <v>43374</v>
      </c>
      <c r="R75" s="26">
        <v>43374</v>
      </c>
      <c r="S75" s="26" t="s">
        <v>90</v>
      </c>
      <c r="T75" s="28" t="s">
        <v>494</v>
      </c>
      <c r="U75" s="28" t="s">
        <v>494</v>
      </c>
      <c r="V75" s="26">
        <v>44105</v>
      </c>
      <c r="W75" s="28" t="s">
        <v>495</v>
      </c>
      <c r="X75" s="28" t="s">
        <v>207</v>
      </c>
      <c r="Y75" s="26" t="s">
        <v>78</v>
      </c>
      <c r="Z75" s="29">
        <v>6</v>
      </c>
      <c r="AA75" s="29">
        <v>1</v>
      </c>
      <c r="AB75" s="26">
        <v>44424</v>
      </c>
      <c r="AC75" s="30">
        <v>4500000</v>
      </c>
      <c r="AD75" s="30">
        <v>500000</v>
      </c>
      <c r="AE75" s="30">
        <v>0</v>
      </c>
      <c r="AF75" s="30">
        <v>-31100</v>
      </c>
      <c r="AG75" s="30">
        <f t="shared" si="21"/>
        <v>-31100</v>
      </c>
      <c r="AH75" s="30">
        <v>0</v>
      </c>
      <c r="AI75" s="30">
        <f t="shared" si="22"/>
        <v>4968900</v>
      </c>
      <c r="AJ75" s="30">
        <f t="shared" si="23"/>
        <v>3375000</v>
      </c>
      <c r="AK75" s="30">
        <f t="shared" si="24"/>
        <v>375000</v>
      </c>
      <c r="AL75" s="30">
        <f t="shared" si="25"/>
        <v>0</v>
      </c>
      <c r="AM75" s="30">
        <f t="shared" si="26"/>
        <v>-31100</v>
      </c>
      <c r="AN75" s="30">
        <f t="shared" si="27"/>
        <v>-31100</v>
      </c>
      <c r="AO75" s="30">
        <f t="shared" si="28"/>
        <v>0</v>
      </c>
      <c r="AP75" s="30">
        <f t="shared" si="29"/>
        <v>3718900</v>
      </c>
      <c r="AQ75" s="30">
        <f t="shared" si="30"/>
        <v>653200</v>
      </c>
      <c r="AR75" s="26" t="s">
        <v>79</v>
      </c>
      <c r="AS75" s="26" t="s">
        <v>80</v>
      </c>
      <c r="AT75" s="26"/>
      <c r="AU75" s="26" t="s">
        <v>80</v>
      </c>
      <c r="AV75" s="26" t="s">
        <v>209</v>
      </c>
      <c r="AW75" s="26" t="s">
        <v>210</v>
      </c>
      <c r="AX75" s="26" t="s">
        <v>83</v>
      </c>
      <c r="AY75" s="26" t="s">
        <v>83</v>
      </c>
      <c r="AZ75" s="26" t="s">
        <v>80</v>
      </c>
      <c r="BA75" s="26" t="s">
        <v>84</v>
      </c>
      <c r="BB75" s="26" t="s">
        <v>85</v>
      </c>
      <c r="BC75" s="26" t="str">
        <f t="shared" si="31"/>
        <v>C</v>
      </c>
      <c r="BD75" s="26" t="str">
        <f t="shared" ca="1" si="32"/>
        <v>43 Th,11 Bln,1 Hr</v>
      </c>
      <c r="BE75" s="29">
        <f t="shared" ca="1" si="33"/>
        <v>43</v>
      </c>
      <c r="BF75" s="29">
        <f t="shared" ca="1" si="34"/>
        <v>11</v>
      </c>
      <c r="BG75" s="29">
        <f t="shared" ca="1" si="35"/>
        <v>1</v>
      </c>
      <c r="BH75" s="26" t="str">
        <f t="shared" ca="1" si="36"/>
        <v>4 Th,1 Bln,23 Hr</v>
      </c>
      <c r="BI75" s="24">
        <f t="shared" ca="1" si="37"/>
        <v>4</v>
      </c>
      <c r="BJ75" s="24">
        <f t="shared" ca="1" si="38"/>
        <v>1</v>
      </c>
      <c r="BK75" s="26" t="str">
        <f t="shared" ca="1" si="39"/>
        <v>4 Th,1 Bln,23 Hr</v>
      </c>
      <c r="BL75" s="4" t="str">
        <f>VLOOKUP(C75,[1]dbase!$C$3:$AW$827,38,FALSE)</f>
        <v>-</v>
      </c>
    </row>
    <row r="76" spans="1:64" x14ac:dyDescent="0.25">
      <c r="A76" s="24">
        <f t="shared" si="20"/>
        <v>73</v>
      </c>
      <c r="B76" s="31" t="s">
        <v>496</v>
      </c>
      <c r="C76" s="24">
        <v>765960</v>
      </c>
      <c r="D76" s="24" t="s">
        <v>174</v>
      </c>
      <c r="E76" s="26">
        <v>27865</v>
      </c>
      <c r="F76" s="24" t="s">
        <v>65</v>
      </c>
      <c r="G76" s="24" t="s">
        <v>66</v>
      </c>
      <c r="H76" s="24" t="s">
        <v>88</v>
      </c>
      <c r="I76" s="24" t="s">
        <v>497</v>
      </c>
      <c r="J76" s="27" t="s">
        <v>498</v>
      </c>
      <c r="K76" s="24"/>
      <c r="L76" s="24"/>
      <c r="M76" s="24" t="s">
        <v>109</v>
      </c>
      <c r="N76" s="24" t="s">
        <v>80</v>
      </c>
      <c r="O76" s="24"/>
      <c r="P76" s="24" t="s">
        <v>80</v>
      </c>
      <c r="Q76" s="26">
        <v>43374</v>
      </c>
      <c r="R76" s="26">
        <v>43374</v>
      </c>
      <c r="S76" s="26" t="s">
        <v>90</v>
      </c>
      <c r="T76" s="28" t="s">
        <v>456</v>
      </c>
      <c r="U76" s="28" t="s">
        <v>456</v>
      </c>
      <c r="V76" s="26">
        <v>44105</v>
      </c>
      <c r="W76" s="28" t="s">
        <v>139</v>
      </c>
      <c r="X76" s="28" t="s">
        <v>140</v>
      </c>
      <c r="Y76" s="26" t="s">
        <v>78</v>
      </c>
      <c r="Z76" s="29">
        <v>6</v>
      </c>
      <c r="AA76" s="29">
        <v>1</v>
      </c>
      <c r="AB76" s="26">
        <v>44424</v>
      </c>
      <c r="AC76" s="30">
        <v>4500000</v>
      </c>
      <c r="AD76" s="30">
        <v>500000</v>
      </c>
      <c r="AE76" s="30">
        <v>0</v>
      </c>
      <c r="AF76" s="30">
        <v>261200</v>
      </c>
      <c r="AG76" s="30">
        <f t="shared" si="21"/>
        <v>261200</v>
      </c>
      <c r="AH76" s="30">
        <v>0</v>
      </c>
      <c r="AI76" s="30">
        <f t="shared" si="22"/>
        <v>5261200</v>
      </c>
      <c r="AJ76" s="30">
        <f t="shared" si="23"/>
        <v>3375000</v>
      </c>
      <c r="AK76" s="30">
        <f t="shared" si="24"/>
        <v>375000</v>
      </c>
      <c r="AL76" s="30">
        <f t="shared" si="25"/>
        <v>0</v>
      </c>
      <c r="AM76" s="30">
        <f t="shared" si="26"/>
        <v>261200</v>
      </c>
      <c r="AN76" s="30">
        <f t="shared" si="27"/>
        <v>261200</v>
      </c>
      <c r="AO76" s="30">
        <f t="shared" si="28"/>
        <v>0</v>
      </c>
      <c r="AP76" s="30">
        <f t="shared" si="29"/>
        <v>4011200</v>
      </c>
      <c r="AQ76" s="30">
        <f t="shared" si="30"/>
        <v>360900</v>
      </c>
      <c r="AR76" s="26" t="s">
        <v>79</v>
      </c>
      <c r="AS76" s="26" t="s">
        <v>80</v>
      </c>
      <c r="AT76" s="26"/>
      <c r="AU76" s="26" t="s">
        <v>80</v>
      </c>
      <c r="AV76" s="26" t="s">
        <v>141</v>
      </c>
      <c r="AW76" s="26" t="s">
        <v>80</v>
      </c>
      <c r="AX76" s="26" t="s">
        <v>82</v>
      </c>
      <c r="AY76" s="26" t="s">
        <v>82</v>
      </c>
      <c r="AZ76" s="26" t="s">
        <v>80</v>
      </c>
      <c r="BA76" s="26" t="s">
        <v>84</v>
      </c>
      <c r="BB76" s="26" t="s">
        <v>85</v>
      </c>
      <c r="BC76" s="26" t="str">
        <f t="shared" si="31"/>
        <v>C</v>
      </c>
      <c r="BD76" s="26" t="str">
        <f t="shared" ca="1" si="32"/>
        <v>46 Th,7 Bln,9 Hr</v>
      </c>
      <c r="BE76" s="29">
        <f t="shared" ca="1" si="33"/>
        <v>46</v>
      </c>
      <c r="BF76" s="29">
        <f t="shared" ca="1" si="34"/>
        <v>7</v>
      </c>
      <c r="BG76" s="29">
        <f t="shared" ca="1" si="35"/>
        <v>9</v>
      </c>
      <c r="BH76" s="26" t="str">
        <f t="shared" ca="1" si="36"/>
        <v>4 Th,1 Bln,23 Hr</v>
      </c>
      <c r="BI76" s="24">
        <f t="shared" ca="1" si="37"/>
        <v>4</v>
      </c>
      <c r="BJ76" s="24">
        <f t="shared" ca="1" si="38"/>
        <v>1</v>
      </c>
      <c r="BK76" s="26" t="str">
        <f t="shared" ca="1" si="39"/>
        <v>4 Th,1 Bln,23 Hr</v>
      </c>
      <c r="BL76" s="4" t="str">
        <f>VLOOKUP(C76,[1]dbase!$C$3:$AW$827,38,FALSE)</f>
        <v>-</v>
      </c>
    </row>
    <row r="77" spans="1:64" x14ac:dyDescent="0.25">
      <c r="A77" s="24">
        <f t="shared" si="20"/>
        <v>74</v>
      </c>
      <c r="B77" s="33" t="s">
        <v>499</v>
      </c>
      <c r="C77" s="24">
        <v>935847</v>
      </c>
      <c r="D77" s="24" t="s">
        <v>500</v>
      </c>
      <c r="E77" s="26">
        <v>34103</v>
      </c>
      <c r="F77" s="24" t="s">
        <v>65</v>
      </c>
      <c r="G77" s="24" t="s">
        <v>66</v>
      </c>
      <c r="H77" s="24" t="s">
        <v>228</v>
      </c>
      <c r="I77" s="24" t="s">
        <v>501</v>
      </c>
      <c r="J77" s="27" t="s">
        <v>502</v>
      </c>
      <c r="K77" s="24"/>
      <c r="L77" s="24"/>
      <c r="M77" s="24" t="s">
        <v>70</v>
      </c>
      <c r="N77" s="24" t="s">
        <v>503</v>
      </c>
      <c r="O77" s="24" t="s">
        <v>235</v>
      </c>
      <c r="P77" s="24">
        <v>2015</v>
      </c>
      <c r="Q77" s="26">
        <v>43313</v>
      </c>
      <c r="R77" s="26">
        <v>43525</v>
      </c>
      <c r="S77" s="26" t="s">
        <v>90</v>
      </c>
      <c r="T77" s="28" t="s">
        <v>153</v>
      </c>
      <c r="U77" s="28" t="s">
        <v>153</v>
      </c>
      <c r="V77" s="26">
        <v>44760</v>
      </c>
      <c r="W77" s="28" t="s">
        <v>154</v>
      </c>
      <c r="X77" s="28" t="s">
        <v>113</v>
      </c>
      <c r="Y77" s="26" t="s">
        <v>78</v>
      </c>
      <c r="Z77" s="29">
        <v>5</v>
      </c>
      <c r="AA77" s="29">
        <v>4</v>
      </c>
      <c r="AB77" s="26">
        <v>44424</v>
      </c>
      <c r="AC77" s="30">
        <v>6900000</v>
      </c>
      <c r="AD77" s="30">
        <v>766667</v>
      </c>
      <c r="AE77" s="30">
        <v>169183.33333333302</v>
      </c>
      <c r="AF77" s="30">
        <v>653200</v>
      </c>
      <c r="AG77" s="30">
        <f t="shared" si="21"/>
        <v>822383.33333333302</v>
      </c>
      <c r="AH77" s="30">
        <v>0</v>
      </c>
      <c r="AI77" s="30">
        <f t="shared" si="22"/>
        <v>8489050.3333333321</v>
      </c>
      <c r="AJ77" s="30">
        <f t="shared" si="23"/>
        <v>5175000</v>
      </c>
      <c r="AK77" s="30">
        <f t="shared" si="24"/>
        <v>575000.25</v>
      </c>
      <c r="AL77" s="30">
        <f t="shared" si="25"/>
        <v>169183.33333333302</v>
      </c>
      <c r="AM77" s="30">
        <f t="shared" si="26"/>
        <v>653200</v>
      </c>
      <c r="AN77" s="30">
        <f t="shared" si="27"/>
        <v>822383.33333333302</v>
      </c>
      <c r="AO77" s="30">
        <f t="shared" si="28"/>
        <v>0</v>
      </c>
      <c r="AP77" s="30">
        <f t="shared" si="29"/>
        <v>6572383.583333333</v>
      </c>
      <c r="AQ77" s="30">
        <f t="shared" si="30"/>
        <v>0</v>
      </c>
      <c r="AR77" s="26" t="s">
        <v>79</v>
      </c>
      <c r="AS77" s="26" t="s">
        <v>80</v>
      </c>
      <c r="AT77" s="26"/>
      <c r="AU77" s="26" t="s">
        <v>80</v>
      </c>
      <c r="AV77" s="26" t="s">
        <v>116</v>
      </c>
      <c r="AW77" s="26" t="s">
        <v>158</v>
      </c>
      <c r="AX77" s="26" t="s">
        <v>96</v>
      </c>
      <c r="AY77" s="26" t="s">
        <v>83</v>
      </c>
      <c r="AZ77" s="26" t="s">
        <v>80</v>
      </c>
      <c r="BA77" s="26" t="s">
        <v>84</v>
      </c>
      <c r="BB77" s="26" t="s">
        <v>85</v>
      </c>
      <c r="BC77" s="26" t="str">
        <f t="shared" si="31"/>
        <v>F</v>
      </c>
      <c r="BD77" s="26" t="str">
        <f t="shared" ca="1" si="32"/>
        <v>29 Th,6 Bln,10 Hr</v>
      </c>
      <c r="BE77" s="29">
        <f t="shared" ca="1" si="33"/>
        <v>29</v>
      </c>
      <c r="BF77" s="29">
        <f t="shared" ca="1" si="34"/>
        <v>6</v>
      </c>
      <c r="BG77" s="29">
        <f t="shared" ca="1" si="35"/>
        <v>10</v>
      </c>
      <c r="BH77" s="26" t="str">
        <f t="shared" ca="1" si="36"/>
        <v>4 Th,3 Bln,23 Hr</v>
      </c>
      <c r="BI77" s="24">
        <f t="shared" ca="1" si="37"/>
        <v>4</v>
      </c>
      <c r="BJ77" s="24">
        <f t="shared" ca="1" si="38"/>
        <v>3</v>
      </c>
      <c r="BK77" s="26" t="str">
        <f t="shared" ca="1" si="39"/>
        <v>3 Th,8 Bln,23 Hr</v>
      </c>
      <c r="BL77" s="4" t="str">
        <f>VLOOKUP(C77,[1]dbase!$C$3:$AW$827,38,FALSE)</f>
        <v>-</v>
      </c>
    </row>
    <row r="78" spans="1:64" x14ac:dyDescent="0.25">
      <c r="A78" s="24">
        <f t="shared" si="20"/>
        <v>75</v>
      </c>
      <c r="B78" s="31" t="s">
        <v>504</v>
      </c>
      <c r="C78" s="24">
        <v>945836</v>
      </c>
      <c r="D78" s="24" t="s">
        <v>365</v>
      </c>
      <c r="E78" s="26">
        <v>34427</v>
      </c>
      <c r="F78" s="24" t="s">
        <v>65</v>
      </c>
      <c r="G78" s="24" t="s">
        <v>66</v>
      </c>
      <c r="H78" s="24" t="s">
        <v>228</v>
      </c>
      <c r="I78" s="24" t="s">
        <v>505</v>
      </c>
      <c r="J78" s="27" t="s">
        <v>506</v>
      </c>
      <c r="K78" s="24"/>
      <c r="L78" s="24" t="s">
        <v>507</v>
      </c>
      <c r="M78" s="24" t="s">
        <v>70</v>
      </c>
      <c r="N78" s="24" t="s">
        <v>71</v>
      </c>
      <c r="O78" s="24" t="s">
        <v>235</v>
      </c>
      <c r="P78" s="24">
        <v>2017</v>
      </c>
      <c r="Q78" s="26">
        <v>43313</v>
      </c>
      <c r="R78" s="26">
        <v>43525</v>
      </c>
      <c r="S78" s="26" t="s">
        <v>90</v>
      </c>
      <c r="T78" s="28" t="s">
        <v>508</v>
      </c>
      <c r="U78" s="28" t="s">
        <v>508</v>
      </c>
      <c r="V78" s="26">
        <v>44104</v>
      </c>
      <c r="W78" s="28" t="s">
        <v>509</v>
      </c>
      <c r="X78" s="28" t="s">
        <v>510</v>
      </c>
      <c r="Y78" s="26" t="s">
        <v>103</v>
      </c>
      <c r="Z78" s="29">
        <v>5</v>
      </c>
      <c r="AA78" s="29">
        <v>4</v>
      </c>
      <c r="AB78" s="26">
        <v>44424</v>
      </c>
      <c r="AC78" s="30">
        <v>6900000</v>
      </c>
      <c r="AD78" s="30">
        <v>766667</v>
      </c>
      <c r="AE78" s="30">
        <v>169183.33333333302</v>
      </c>
      <c r="AF78" s="30">
        <v>653200</v>
      </c>
      <c r="AG78" s="30">
        <f t="shared" si="21"/>
        <v>822383.33333333302</v>
      </c>
      <c r="AH78" s="30">
        <v>0</v>
      </c>
      <c r="AI78" s="30">
        <f t="shared" si="22"/>
        <v>8489050.3333333321</v>
      </c>
      <c r="AJ78" s="30">
        <f t="shared" si="23"/>
        <v>5175000</v>
      </c>
      <c r="AK78" s="30">
        <f t="shared" si="24"/>
        <v>575000.25</v>
      </c>
      <c r="AL78" s="30">
        <f t="shared" si="25"/>
        <v>169183.33333333302</v>
      </c>
      <c r="AM78" s="30">
        <f t="shared" si="26"/>
        <v>653200</v>
      </c>
      <c r="AN78" s="30">
        <f t="shared" si="27"/>
        <v>822383.33333333302</v>
      </c>
      <c r="AO78" s="30">
        <f t="shared" si="28"/>
        <v>0</v>
      </c>
      <c r="AP78" s="30">
        <f t="shared" si="29"/>
        <v>6572383.583333333</v>
      </c>
      <c r="AQ78" s="30">
        <f t="shared" si="30"/>
        <v>0</v>
      </c>
      <c r="AR78" s="26" t="s">
        <v>79</v>
      </c>
      <c r="AS78" s="26" t="s">
        <v>80</v>
      </c>
      <c r="AT78" s="26"/>
      <c r="AU78" s="26" t="s">
        <v>80</v>
      </c>
      <c r="AV78" s="26" t="s">
        <v>511</v>
      </c>
      <c r="AW78" s="26" t="s">
        <v>80</v>
      </c>
      <c r="AX78" s="26" t="s">
        <v>105</v>
      </c>
      <c r="AY78" s="26" t="s">
        <v>105</v>
      </c>
      <c r="AZ78" s="26" t="s">
        <v>80</v>
      </c>
      <c r="BA78" s="26" t="s">
        <v>84</v>
      </c>
      <c r="BB78" s="26" t="s">
        <v>85</v>
      </c>
      <c r="BC78" s="26" t="str">
        <f t="shared" si="31"/>
        <v>F</v>
      </c>
      <c r="BD78" s="26" t="str">
        <f t="shared" ca="1" si="32"/>
        <v>28 Th,7 Bln,21 Hr</v>
      </c>
      <c r="BE78" s="29">
        <f t="shared" ca="1" si="33"/>
        <v>28</v>
      </c>
      <c r="BF78" s="29">
        <f t="shared" ca="1" si="34"/>
        <v>7</v>
      </c>
      <c r="BG78" s="29">
        <f t="shared" ca="1" si="35"/>
        <v>21</v>
      </c>
      <c r="BH78" s="26" t="str">
        <f t="shared" ca="1" si="36"/>
        <v>4 Th,3 Bln,23 Hr</v>
      </c>
      <c r="BI78" s="24">
        <f t="shared" ca="1" si="37"/>
        <v>4</v>
      </c>
      <c r="BJ78" s="24">
        <f t="shared" ca="1" si="38"/>
        <v>3</v>
      </c>
      <c r="BK78" s="26" t="str">
        <f t="shared" ca="1" si="39"/>
        <v>3 Th,8 Bln,23 Hr</v>
      </c>
      <c r="BL78" s="4" t="str">
        <f>VLOOKUP(C78,[1]dbase!$C$3:$AW$827,38,FALSE)</f>
        <v>-</v>
      </c>
    </row>
    <row r="79" spans="1:64" x14ac:dyDescent="0.25">
      <c r="A79" s="24">
        <f t="shared" si="20"/>
        <v>76</v>
      </c>
      <c r="B79" s="31" t="s">
        <v>512</v>
      </c>
      <c r="C79" s="24">
        <v>905985</v>
      </c>
      <c r="D79" s="24" t="s">
        <v>174</v>
      </c>
      <c r="E79" s="26">
        <v>32969</v>
      </c>
      <c r="F79" s="24" t="s">
        <v>65</v>
      </c>
      <c r="G79" s="24" t="s">
        <v>66</v>
      </c>
      <c r="H79" s="24" t="s">
        <v>67</v>
      </c>
      <c r="I79" s="24" t="s">
        <v>513</v>
      </c>
      <c r="J79" s="27" t="s">
        <v>514</v>
      </c>
      <c r="K79" s="24"/>
      <c r="L79" s="24"/>
      <c r="M79" s="24" t="s">
        <v>109</v>
      </c>
      <c r="N79" s="24" t="s">
        <v>80</v>
      </c>
      <c r="O79" s="24"/>
      <c r="P79" s="24" t="s">
        <v>80</v>
      </c>
      <c r="Q79" s="26">
        <v>43374</v>
      </c>
      <c r="R79" s="26">
        <v>43374</v>
      </c>
      <c r="S79" s="26" t="s">
        <v>90</v>
      </c>
      <c r="T79" s="28" t="s">
        <v>289</v>
      </c>
      <c r="U79" s="28" t="s">
        <v>289</v>
      </c>
      <c r="V79" s="26">
        <v>44105</v>
      </c>
      <c r="W79" s="28" t="s">
        <v>139</v>
      </c>
      <c r="X79" s="28" t="s">
        <v>140</v>
      </c>
      <c r="Y79" s="26" t="s">
        <v>78</v>
      </c>
      <c r="Z79" s="29">
        <v>6</v>
      </c>
      <c r="AA79" s="29">
        <v>1</v>
      </c>
      <c r="AB79" s="26">
        <v>44424</v>
      </c>
      <c r="AC79" s="30">
        <v>4500000</v>
      </c>
      <c r="AD79" s="30">
        <v>500000</v>
      </c>
      <c r="AE79" s="30">
        <v>0</v>
      </c>
      <c r="AF79" s="30">
        <v>225129.16666666698</v>
      </c>
      <c r="AG79" s="30">
        <f t="shared" si="21"/>
        <v>225129.16666666698</v>
      </c>
      <c r="AH79" s="30">
        <v>0</v>
      </c>
      <c r="AI79" s="30">
        <f t="shared" si="22"/>
        <v>5225129.166666667</v>
      </c>
      <c r="AJ79" s="30">
        <f t="shared" si="23"/>
        <v>3375000</v>
      </c>
      <c r="AK79" s="30">
        <f t="shared" si="24"/>
        <v>375000</v>
      </c>
      <c r="AL79" s="30">
        <f t="shared" si="25"/>
        <v>0</v>
      </c>
      <c r="AM79" s="30">
        <f t="shared" si="26"/>
        <v>225129.16666666698</v>
      </c>
      <c r="AN79" s="30">
        <f t="shared" si="27"/>
        <v>225129.16666666698</v>
      </c>
      <c r="AO79" s="30">
        <f t="shared" si="28"/>
        <v>0</v>
      </c>
      <c r="AP79" s="30">
        <f t="shared" si="29"/>
        <v>3975129.166666667</v>
      </c>
      <c r="AQ79" s="30">
        <f t="shared" si="30"/>
        <v>396970.83333333302</v>
      </c>
      <c r="AR79" s="26" t="s">
        <v>79</v>
      </c>
      <c r="AS79" s="26" t="s">
        <v>80</v>
      </c>
      <c r="AT79" s="26"/>
      <c r="AU79" s="26" t="s">
        <v>80</v>
      </c>
      <c r="AV79" s="26" t="s">
        <v>141</v>
      </c>
      <c r="AW79" s="26" t="s">
        <v>80</v>
      </c>
      <c r="AX79" s="26" t="s">
        <v>82</v>
      </c>
      <c r="AY79" s="26" t="s">
        <v>82</v>
      </c>
      <c r="AZ79" s="26" t="s">
        <v>80</v>
      </c>
      <c r="BA79" s="26" t="s">
        <v>84</v>
      </c>
      <c r="BB79" s="26" t="s">
        <v>85</v>
      </c>
      <c r="BC79" s="26" t="str">
        <f t="shared" si="31"/>
        <v>C</v>
      </c>
      <c r="BD79" s="26" t="str">
        <f t="shared" ca="1" si="32"/>
        <v>32 Th,7 Bln,18 Hr</v>
      </c>
      <c r="BE79" s="29">
        <f t="shared" ca="1" si="33"/>
        <v>32</v>
      </c>
      <c r="BF79" s="29">
        <f t="shared" ca="1" si="34"/>
        <v>7</v>
      </c>
      <c r="BG79" s="29">
        <f t="shared" ca="1" si="35"/>
        <v>18</v>
      </c>
      <c r="BH79" s="26" t="str">
        <f t="shared" ca="1" si="36"/>
        <v>4 Th,1 Bln,23 Hr</v>
      </c>
      <c r="BI79" s="24">
        <f t="shared" ca="1" si="37"/>
        <v>4</v>
      </c>
      <c r="BJ79" s="24">
        <f t="shared" ca="1" si="38"/>
        <v>1</v>
      </c>
      <c r="BK79" s="26" t="str">
        <f t="shared" ca="1" si="39"/>
        <v>4 Th,1 Bln,23 Hr</v>
      </c>
      <c r="BL79" s="4" t="str">
        <f>VLOOKUP(C79,[1]dbase!$C$3:$AW$827,38,FALSE)</f>
        <v>-</v>
      </c>
    </row>
    <row r="80" spans="1:64" x14ac:dyDescent="0.25">
      <c r="A80" s="24">
        <f t="shared" si="20"/>
        <v>77</v>
      </c>
      <c r="B80" s="31" t="s">
        <v>515</v>
      </c>
      <c r="C80" s="24">
        <v>666235</v>
      </c>
      <c r="D80" s="24" t="s">
        <v>516</v>
      </c>
      <c r="E80" s="26">
        <v>24340</v>
      </c>
      <c r="F80" s="24" t="s">
        <v>65</v>
      </c>
      <c r="G80" s="24" t="s">
        <v>66</v>
      </c>
      <c r="H80" s="24" t="s">
        <v>88</v>
      </c>
      <c r="I80" s="24" t="s">
        <v>517</v>
      </c>
      <c r="J80" s="27" t="s">
        <v>518</v>
      </c>
      <c r="K80" s="24"/>
      <c r="L80" s="24"/>
      <c r="M80" s="24" t="s">
        <v>136</v>
      </c>
      <c r="N80" s="24" t="s">
        <v>137</v>
      </c>
      <c r="O80" s="24"/>
      <c r="P80" s="24" t="s">
        <v>80</v>
      </c>
      <c r="Q80" s="26">
        <v>43374</v>
      </c>
      <c r="R80" s="26">
        <v>43374</v>
      </c>
      <c r="S80" s="26" t="s">
        <v>90</v>
      </c>
      <c r="T80" s="28" t="s">
        <v>138</v>
      </c>
      <c r="U80" s="28" t="s">
        <v>138</v>
      </c>
      <c r="V80" s="26">
        <v>44105</v>
      </c>
      <c r="W80" s="28" t="s">
        <v>139</v>
      </c>
      <c r="X80" s="28" t="s">
        <v>140</v>
      </c>
      <c r="Y80" s="26" t="s">
        <v>78</v>
      </c>
      <c r="Z80" s="29">
        <v>6</v>
      </c>
      <c r="AA80" s="29">
        <v>3</v>
      </c>
      <c r="AB80" s="26">
        <v>44424</v>
      </c>
      <c r="AC80" s="30">
        <v>5900000</v>
      </c>
      <c r="AD80" s="30">
        <v>655556</v>
      </c>
      <c r="AE80" s="30">
        <v>0</v>
      </c>
      <c r="AF80" s="30">
        <v>408587.69444444403</v>
      </c>
      <c r="AG80" s="30">
        <f t="shared" si="21"/>
        <v>408587.69444444403</v>
      </c>
      <c r="AH80" s="30">
        <v>0</v>
      </c>
      <c r="AI80" s="30">
        <f t="shared" si="22"/>
        <v>6964143.694444444</v>
      </c>
      <c r="AJ80" s="30">
        <f t="shared" si="23"/>
        <v>4425000</v>
      </c>
      <c r="AK80" s="30">
        <f t="shared" si="24"/>
        <v>491667</v>
      </c>
      <c r="AL80" s="30">
        <f t="shared" si="25"/>
        <v>0</v>
      </c>
      <c r="AM80" s="30">
        <f t="shared" si="26"/>
        <v>408587.69444444403</v>
      </c>
      <c r="AN80" s="30">
        <f t="shared" si="27"/>
        <v>408587.69444444403</v>
      </c>
      <c r="AO80" s="30">
        <f t="shared" si="28"/>
        <v>0</v>
      </c>
      <c r="AP80" s="30">
        <f t="shared" si="29"/>
        <v>5325254.694444444</v>
      </c>
      <c r="AQ80" s="30">
        <f t="shared" si="30"/>
        <v>0</v>
      </c>
      <c r="AR80" s="26" t="s">
        <v>79</v>
      </c>
      <c r="AS80" s="26" t="s">
        <v>80</v>
      </c>
      <c r="AT80" s="26"/>
      <c r="AU80" s="26" t="s">
        <v>80</v>
      </c>
      <c r="AV80" s="26" t="s">
        <v>141</v>
      </c>
      <c r="AW80" s="26" t="s">
        <v>80</v>
      </c>
      <c r="AX80" s="26" t="s">
        <v>82</v>
      </c>
      <c r="AY80" s="26" t="s">
        <v>82</v>
      </c>
      <c r="AZ80" s="26" t="s">
        <v>80</v>
      </c>
      <c r="BA80" s="26" t="s">
        <v>84</v>
      </c>
      <c r="BB80" s="26" t="s">
        <v>85</v>
      </c>
      <c r="BC80" s="26" t="str">
        <f t="shared" si="31"/>
        <v>D</v>
      </c>
      <c r="BD80" s="26" t="str">
        <f t="shared" ca="1" si="32"/>
        <v>56 Th,3 Bln,3 Hr</v>
      </c>
      <c r="BE80" s="29">
        <f t="shared" ca="1" si="33"/>
        <v>56</v>
      </c>
      <c r="BF80" s="29">
        <f t="shared" ca="1" si="34"/>
        <v>3</v>
      </c>
      <c r="BG80" s="29">
        <f t="shared" ca="1" si="35"/>
        <v>3</v>
      </c>
      <c r="BH80" s="26" t="str">
        <f t="shared" ca="1" si="36"/>
        <v>4 Th,1 Bln,23 Hr</v>
      </c>
      <c r="BI80" s="24">
        <f t="shared" ca="1" si="37"/>
        <v>4</v>
      </c>
      <c r="BJ80" s="24">
        <f t="shared" ca="1" si="38"/>
        <v>1</v>
      </c>
      <c r="BK80" s="26" t="str">
        <f t="shared" ca="1" si="39"/>
        <v>4 Th,1 Bln,23 Hr</v>
      </c>
      <c r="BL80" s="4" t="str">
        <f>VLOOKUP(C80,[1]dbase!$C$3:$AW$827,38,FALSE)</f>
        <v>-</v>
      </c>
    </row>
    <row r="81" spans="1:64" x14ac:dyDescent="0.25">
      <c r="A81" s="24">
        <f t="shared" si="20"/>
        <v>78</v>
      </c>
      <c r="B81" s="31" t="s">
        <v>519</v>
      </c>
      <c r="C81" s="24">
        <v>735493</v>
      </c>
      <c r="D81" s="24" t="s">
        <v>520</v>
      </c>
      <c r="E81" s="26">
        <v>27028</v>
      </c>
      <c r="F81" s="24" t="s">
        <v>65</v>
      </c>
      <c r="G81" s="24" t="s">
        <v>66</v>
      </c>
      <c r="H81" s="24" t="s">
        <v>88</v>
      </c>
      <c r="I81" s="24" t="s">
        <v>521</v>
      </c>
      <c r="J81" s="27"/>
      <c r="K81" s="24"/>
      <c r="L81" s="24"/>
      <c r="M81" s="24" t="s">
        <v>109</v>
      </c>
      <c r="N81" s="24" t="s">
        <v>120</v>
      </c>
      <c r="O81" s="24"/>
      <c r="P81" s="24">
        <v>1993</v>
      </c>
      <c r="Q81" s="26">
        <v>40041</v>
      </c>
      <c r="R81" s="26">
        <v>40148</v>
      </c>
      <c r="S81" s="26" t="s">
        <v>90</v>
      </c>
      <c r="T81" s="28" t="s">
        <v>522</v>
      </c>
      <c r="U81" s="28" t="s">
        <v>522</v>
      </c>
      <c r="V81" s="26">
        <v>44061</v>
      </c>
      <c r="W81" s="28" t="s">
        <v>219</v>
      </c>
      <c r="X81" s="28" t="s">
        <v>195</v>
      </c>
      <c r="Y81" s="26" t="s">
        <v>78</v>
      </c>
      <c r="Z81" s="29">
        <v>6</v>
      </c>
      <c r="AA81" s="29">
        <v>2</v>
      </c>
      <c r="AB81" s="26">
        <v>44424</v>
      </c>
      <c r="AC81" s="30">
        <v>4900000</v>
      </c>
      <c r="AD81" s="30">
        <v>544444</v>
      </c>
      <c r="AE81" s="30">
        <v>965505.55555555597</v>
      </c>
      <c r="AF81" s="30">
        <v>152000</v>
      </c>
      <c r="AG81" s="30">
        <f t="shared" si="21"/>
        <v>1117505.555555556</v>
      </c>
      <c r="AH81" s="30">
        <v>0</v>
      </c>
      <c r="AI81" s="30">
        <f t="shared" si="22"/>
        <v>6561949.555555556</v>
      </c>
      <c r="AJ81" s="30">
        <f t="shared" si="23"/>
        <v>3675000</v>
      </c>
      <c r="AK81" s="30">
        <f t="shared" si="24"/>
        <v>408333</v>
      </c>
      <c r="AL81" s="30">
        <f t="shared" si="25"/>
        <v>965505.55555555597</v>
      </c>
      <c r="AM81" s="30">
        <f t="shared" si="26"/>
        <v>152000</v>
      </c>
      <c r="AN81" s="30">
        <f t="shared" si="27"/>
        <v>1117505.555555556</v>
      </c>
      <c r="AO81" s="30">
        <f t="shared" si="28"/>
        <v>0</v>
      </c>
      <c r="AP81" s="30">
        <f t="shared" si="29"/>
        <v>5200838.555555556</v>
      </c>
      <c r="AQ81" s="30">
        <f t="shared" si="30"/>
        <v>0</v>
      </c>
      <c r="AR81" s="26" t="s">
        <v>79</v>
      </c>
      <c r="AS81" s="26" t="s">
        <v>80</v>
      </c>
      <c r="AT81" s="26"/>
      <c r="AU81" s="26" t="s">
        <v>80</v>
      </c>
      <c r="AV81" s="26" t="s">
        <v>196</v>
      </c>
      <c r="AW81" s="26" t="s">
        <v>80</v>
      </c>
      <c r="AX81" s="26" t="s">
        <v>82</v>
      </c>
      <c r="AY81" s="26" t="s">
        <v>82</v>
      </c>
      <c r="AZ81" s="26" t="s">
        <v>125</v>
      </c>
      <c r="BA81" s="26" t="s">
        <v>84</v>
      </c>
      <c r="BB81" s="26" t="s">
        <v>85</v>
      </c>
      <c r="BC81" s="26" t="str">
        <f t="shared" si="31"/>
        <v>C</v>
      </c>
      <c r="BD81" s="26" t="str">
        <f t="shared" ca="1" si="32"/>
        <v>48 Th,10 Bln,25 Hr</v>
      </c>
      <c r="BE81" s="29">
        <f t="shared" ca="1" si="33"/>
        <v>48</v>
      </c>
      <c r="BF81" s="29">
        <f t="shared" ca="1" si="34"/>
        <v>10</v>
      </c>
      <c r="BG81" s="29">
        <f t="shared" ca="1" si="35"/>
        <v>25</v>
      </c>
      <c r="BH81" s="26" t="str">
        <f t="shared" ca="1" si="36"/>
        <v>13 Th,3 Bln,8 Hr</v>
      </c>
      <c r="BI81" s="24">
        <f t="shared" ca="1" si="37"/>
        <v>13</v>
      </c>
      <c r="BJ81" s="24">
        <f t="shared" ca="1" si="38"/>
        <v>3</v>
      </c>
      <c r="BK81" s="26" t="str">
        <f t="shared" ca="1" si="39"/>
        <v>12 Th,11 Bln,23 Hr</v>
      </c>
      <c r="BL81" s="4" t="str">
        <f>VLOOKUP(C81,[1]dbase!$C$3:$AW$827,38,FALSE)</f>
        <v>-</v>
      </c>
    </row>
    <row r="82" spans="1:64" x14ac:dyDescent="0.25">
      <c r="A82" s="24">
        <f t="shared" si="20"/>
        <v>79</v>
      </c>
      <c r="B82" s="31" t="s">
        <v>523</v>
      </c>
      <c r="C82" s="24">
        <v>755974</v>
      </c>
      <c r="D82" s="24" t="s">
        <v>174</v>
      </c>
      <c r="E82" s="26">
        <v>27733</v>
      </c>
      <c r="F82" s="24" t="s">
        <v>65</v>
      </c>
      <c r="G82" s="24" t="s">
        <v>66</v>
      </c>
      <c r="H82" s="24" t="s">
        <v>88</v>
      </c>
      <c r="I82" s="24" t="s">
        <v>524</v>
      </c>
      <c r="J82" s="27" t="s">
        <v>525</v>
      </c>
      <c r="K82" s="24"/>
      <c r="L82" s="24"/>
      <c r="M82" s="24" t="s">
        <v>109</v>
      </c>
      <c r="N82" s="24" t="s">
        <v>80</v>
      </c>
      <c r="O82" s="24"/>
      <c r="P82" s="24" t="s">
        <v>80</v>
      </c>
      <c r="Q82" s="26">
        <v>43374</v>
      </c>
      <c r="R82" s="26">
        <v>43374</v>
      </c>
      <c r="S82" s="26" t="s">
        <v>90</v>
      </c>
      <c r="T82" s="28" t="s">
        <v>289</v>
      </c>
      <c r="U82" s="28" t="s">
        <v>289</v>
      </c>
      <c r="V82" s="26">
        <v>44105</v>
      </c>
      <c r="W82" s="28" t="s">
        <v>139</v>
      </c>
      <c r="X82" s="28" t="s">
        <v>140</v>
      </c>
      <c r="Y82" s="26" t="s">
        <v>78</v>
      </c>
      <c r="Z82" s="29">
        <v>6</v>
      </c>
      <c r="AA82" s="29">
        <v>1</v>
      </c>
      <c r="AB82" s="26">
        <v>44424</v>
      </c>
      <c r="AC82" s="30">
        <v>4500000</v>
      </c>
      <c r="AD82" s="30">
        <v>500000</v>
      </c>
      <c r="AE82" s="30">
        <v>0</v>
      </c>
      <c r="AF82" s="30">
        <v>261200</v>
      </c>
      <c r="AG82" s="30">
        <f t="shared" si="21"/>
        <v>261200</v>
      </c>
      <c r="AH82" s="30">
        <v>0</v>
      </c>
      <c r="AI82" s="30">
        <f t="shared" si="22"/>
        <v>5261200</v>
      </c>
      <c r="AJ82" s="30">
        <f t="shared" si="23"/>
        <v>3375000</v>
      </c>
      <c r="AK82" s="30">
        <f t="shared" si="24"/>
        <v>375000</v>
      </c>
      <c r="AL82" s="30">
        <f t="shared" si="25"/>
        <v>0</v>
      </c>
      <c r="AM82" s="30">
        <f t="shared" si="26"/>
        <v>261200</v>
      </c>
      <c r="AN82" s="30">
        <f t="shared" si="27"/>
        <v>261200</v>
      </c>
      <c r="AO82" s="30">
        <f t="shared" si="28"/>
        <v>0</v>
      </c>
      <c r="AP82" s="30">
        <f t="shared" si="29"/>
        <v>4011200</v>
      </c>
      <c r="AQ82" s="30">
        <f t="shared" si="30"/>
        <v>360900</v>
      </c>
      <c r="AR82" s="26" t="s">
        <v>79</v>
      </c>
      <c r="AS82" s="26" t="s">
        <v>80</v>
      </c>
      <c r="AT82" s="26"/>
      <c r="AU82" s="26" t="s">
        <v>80</v>
      </c>
      <c r="AV82" s="26" t="s">
        <v>141</v>
      </c>
      <c r="AW82" s="26" t="s">
        <v>80</v>
      </c>
      <c r="AX82" s="26" t="s">
        <v>82</v>
      </c>
      <c r="AY82" s="26" t="s">
        <v>82</v>
      </c>
      <c r="AZ82" s="26" t="s">
        <v>80</v>
      </c>
      <c r="BA82" s="26" t="s">
        <v>84</v>
      </c>
      <c r="BB82" s="26" t="s">
        <v>85</v>
      </c>
      <c r="BC82" s="26" t="str">
        <f t="shared" si="31"/>
        <v>C</v>
      </c>
      <c r="BD82" s="26" t="str">
        <f t="shared" ca="1" si="32"/>
        <v>46 Th,11 Bln,19 Hr</v>
      </c>
      <c r="BE82" s="29">
        <f t="shared" ca="1" si="33"/>
        <v>46</v>
      </c>
      <c r="BF82" s="29">
        <f t="shared" ca="1" si="34"/>
        <v>11</v>
      </c>
      <c r="BG82" s="29">
        <f t="shared" ca="1" si="35"/>
        <v>19</v>
      </c>
      <c r="BH82" s="26" t="str">
        <f t="shared" ca="1" si="36"/>
        <v>4 Th,1 Bln,23 Hr</v>
      </c>
      <c r="BI82" s="24">
        <f t="shared" ca="1" si="37"/>
        <v>4</v>
      </c>
      <c r="BJ82" s="24">
        <f t="shared" ca="1" si="38"/>
        <v>1</v>
      </c>
      <c r="BK82" s="26" t="str">
        <f t="shared" ca="1" si="39"/>
        <v>4 Th,1 Bln,23 Hr</v>
      </c>
      <c r="BL82" s="4" t="str">
        <f>VLOOKUP(C82,[1]dbase!$C$3:$AW$827,38,FALSE)</f>
        <v>-</v>
      </c>
    </row>
    <row r="83" spans="1:64" x14ac:dyDescent="0.25">
      <c r="A83" s="24">
        <f t="shared" si="20"/>
        <v>80</v>
      </c>
      <c r="B83" s="31" t="s">
        <v>526</v>
      </c>
      <c r="C83" s="24">
        <v>765992</v>
      </c>
      <c r="D83" s="24" t="s">
        <v>527</v>
      </c>
      <c r="E83" s="26">
        <v>27864</v>
      </c>
      <c r="F83" s="24" t="s">
        <v>65</v>
      </c>
      <c r="G83" s="24" t="s">
        <v>66</v>
      </c>
      <c r="H83" s="24" t="s">
        <v>88</v>
      </c>
      <c r="I83" s="24" t="s">
        <v>528</v>
      </c>
      <c r="J83" s="27" t="s">
        <v>529</v>
      </c>
      <c r="K83" s="24"/>
      <c r="L83" s="24"/>
      <c r="M83" s="24" t="s">
        <v>109</v>
      </c>
      <c r="N83" s="24" t="s">
        <v>530</v>
      </c>
      <c r="O83" s="24"/>
      <c r="P83" s="24" t="s">
        <v>80</v>
      </c>
      <c r="Q83" s="26">
        <v>43374</v>
      </c>
      <c r="R83" s="26">
        <v>43374</v>
      </c>
      <c r="S83" s="26" t="s">
        <v>90</v>
      </c>
      <c r="T83" s="28" t="s">
        <v>289</v>
      </c>
      <c r="U83" s="28" t="s">
        <v>289</v>
      </c>
      <c r="V83" s="26">
        <v>44105</v>
      </c>
      <c r="W83" s="28" t="s">
        <v>139</v>
      </c>
      <c r="X83" s="28" t="s">
        <v>140</v>
      </c>
      <c r="Y83" s="26" t="s">
        <v>78</v>
      </c>
      <c r="Z83" s="29">
        <v>6</v>
      </c>
      <c r="AA83" s="29">
        <v>1</v>
      </c>
      <c r="AB83" s="26">
        <v>44424</v>
      </c>
      <c r="AC83" s="30">
        <v>4500000</v>
      </c>
      <c r="AD83" s="30">
        <v>500000</v>
      </c>
      <c r="AE83" s="30">
        <v>0</v>
      </c>
      <c r="AF83" s="30">
        <v>69400</v>
      </c>
      <c r="AG83" s="30">
        <f t="shared" si="21"/>
        <v>69400</v>
      </c>
      <c r="AH83" s="30">
        <v>0</v>
      </c>
      <c r="AI83" s="30">
        <f t="shared" si="22"/>
        <v>5069400</v>
      </c>
      <c r="AJ83" s="30">
        <f t="shared" si="23"/>
        <v>3375000</v>
      </c>
      <c r="AK83" s="30">
        <f t="shared" si="24"/>
        <v>375000</v>
      </c>
      <c r="AL83" s="30">
        <f t="shared" si="25"/>
        <v>0</v>
      </c>
      <c r="AM83" s="30">
        <f t="shared" si="26"/>
        <v>69400</v>
      </c>
      <c r="AN83" s="30">
        <f t="shared" si="27"/>
        <v>69400</v>
      </c>
      <c r="AO83" s="30">
        <f t="shared" si="28"/>
        <v>0</v>
      </c>
      <c r="AP83" s="30">
        <f t="shared" si="29"/>
        <v>3819400</v>
      </c>
      <c r="AQ83" s="30">
        <f t="shared" si="30"/>
        <v>552700</v>
      </c>
      <c r="AR83" s="26" t="s">
        <v>79</v>
      </c>
      <c r="AS83" s="26" t="s">
        <v>80</v>
      </c>
      <c r="AT83" s="26"/>
      <c r="AU83" s="26" t="s">
        <v>80</v>
      </c>
      <c r="AV83" s="26" t="s">
        <v>141</v>
      </c>
      <c r="AW83" s="26" t="s">
        <v>80</v>
      </c>
      <c r="AX83" s="26" t="s">
        <v>82</v>
      </c>
      <c r="AY83" s="26" t="s">
        <v>82</v>
      </c>
      <c r="AZ83" s="26" t="s">
        <v>80</v>
      </c>
      <c r="BA83" s="26" t="s">
        <v>84</v>
      </c>
      <c r="BB83" s="26" t="s">
        <v>85</v>
      </c>
      <c r="BC83" s="26" t="str">
        <f t="shared" si="31"/>
        <v>C</v>
      </c>
      <c r="BD83" s="26" t="str">
        <f t="shared" ca="1" si="32"/>
        <v>46 Th,7 Bln,10 Hr</v>
      </c>
      <c r="BE83" s="29">
        <f t="shared" ca="1" si="33"/>
        <v>46</v>
      </c>
      <c r="BF83" s="29">
        <f t="shared" ca="1" si="34"/>
        <v>7</v>
      </c>
      <c r="BG83" s="29">
        <f t="shared" ca="1" si="35"/>
        <v>10</v>
      </c>
      <c r="BH83" s="26" t="str">
        <f t="shared" ca="1" si="36"/>
        <v>4 Th,1 Bln,23 Hr</v>
      </c>
      <c r="BI83" s="24">
        <f t="shared" ca="1" si="37"/>
        <v>4</v>
      </c>
      <c r="BJ83" s="24">
        <f t="shared" ca="1" si="38"/>
        <v>1</v>
      </c>
      <c r="BK83" s="26" t="str">
        <f t="shared" ca="1" si="39"/>
        <v>4 Th,1 Bln,23 Hr</v>
      </c>
      <c r="BL83" s="4" t="str">
        <f>VLOOKUP(C83,[1]dbase!$C$3:$AW$827,38,FALSE)</f>
        <v>-</v>
      </c>
    </row>
    <row r="84" spans="1:64" x14ac:dyDescent="0.25">
      <c r="A84" s="24">
        <f t="shared" si="20"/>
        <v>81</v>
      </c>
      <c r="B84" s="31" t="s">
        <v>531</v>
      </c>
      <c r="C84" s="24">
        <v>925839</v>
      </c>
      <c r="D84" s="24" t="s">
        <v>354</v>
      </c>
      <c r="E84" s="26">
        <v>33891</v>
      </c>
      <c r="F84" s="24" t="s">
        <v>65</v>
      </c>
      <c r="G84" s="24" t="s">
        <v>532</v>
      </c>
      <c r="H84" s="24" t="s">
        <v>67</v>
      </c>
      <c r="I84" s="24" t="s">
        <v>533</v>
      </c>
      <c r="J84" s="27" t="s">
        <v>534</v>
      </c>
      <c r="K84" s="24"/>
      <c r="L84" s="24"/>
      <c r="M84" s="24" t="s">
        <v>70</v>
      </c>
      <c r="N84" s="24" t="s">
        <v>535</v>
      </c>
      <c r="O84" s="24" t="s">
        <v>72</v>
      </c>
      <c r="P84" s="24">
        <v>2015</v>
      </c>
      <c r="Q84" s="26">
        <v>43313</v>
      </c>
      <c r="R84" s="26">
        <v>43525</v>
      </c>
      <c r="S84" s="26" t="s">
        <v>90</v>
      </c>
      <c r="T84" s="28" t="s">
        <v>536</v>
      </c>
      <c r="U84" s="28" t="s">
        <v>537</v>
      </c>
      <c r="V84" s="26">
        <v>44697</v>
      </c>
      <c r="W84" s="28" t="s">
        <v>294</v>
      </c>
      <c r="X84" s="28" t="s">
        <v>295</v>
      </c>
      <c r="Y84" s="26" t="s">
        <v>103</v>
      </c>
      <c r="Z84" s="29">
        <v>5</v>
      </c>
      <c r="AA84" s="29">
        <v>4</v>
      </c>
      <c r="AB84" s="26">
        <v>44424</v>
      </c>
      <c r="AC84" s="30">
        <v>6900000</v>
      </c>
      <c r="AD84" s="30">
        <v>766667</v>
      </c>
      <c r="AE84" s="30">
        <v>169183.33333333302</v>
      </c>
      <c r="AF84" s="30">
        <v>653200</v>
      </c>
      <c r="AG84" s="30">
        <f t="shared" si="21"/>
        <v>822383.33333333302</v>
      </c>
      <c r="AH84" s="30">
        <v>0</v>
      </c>
      <c r="AI84" s="30">
        <f t="shared" si="22"/>
        <v>8489050.3333333321</v>
      </c>
      <c r="AJ84" s="30">
        <f t="shared" si="23"/>
        <v>5175000</v>
      </c>
      <c r="AK84" s="30">
        <f t="shared" si="24"/>
        <v>575000.25</v>
      </c>
      <c r="AL84" s="30">
        <f t="shared" si="25"/>
        <v>169183.33333333302</v>
      </c>
      <c r="AM84" s="30">
        <f t="shared" si="26"/>
        <v>653200</v>
      </c>
      <c r="AN84" s="30">
        <f t="shared" si="27"/>
        <v>822383.33333333302</v>
      </c>
      <c r="AO84" s="30">
        <f t="shared" si="28"/>
        <v>0</v>
      </c>
      <c r="AP84" s="30">
        <f t="shared" si="29"/>
        <v>6572383.583333333</v>
      </c>
      <c r="AQ84" s="30">
        <f t="shared" si="30"/>
        <v>0</v>
      </c>
      <c r="AR84" s="26" t="s">
        <v>79</v>
      </c>
      <c r="AS84" s="26" t="s">
        <v>80</v>
      </c>
      <c r="AT84" s="26"/>
      <c r="AU84" s="26" t="s">
        <v>80</v>
      </c>
      <c r="AV84" s="26" t="s">
        <v>296</v>
      </c>
      <c r="AW84" s="26" t="s">
        <v>80</v>
      </c>
      <c r="AX84" s="26" t="s">
        <v>96</v>
      </c>
      <c r="AY84" s="26" t="s">
        <v>105</v>
      </c>
      <c r="AZ84" s="26" t="s">
        <v>80</v>
      </c>
      <c r="BA84" s="26" t="s">
        <v>84</v>
      </c>
      <c r="BB84" s="26" t="s">
        <v>85</v>
      </c>
      <c r="BC84" s="26" t="str">
        <f t="shared" si="31"/>
        <v>F</v>
      </c>
      <c r="BD84" s="26" t="str">
        <f t="shared" ca="1" si="32"/>
        <v>30 Th,1 Bln,10 Hr</v>
      </c>
      <c r="BE84" s="29">
        <f t="shared" ca="1" si="33"/>
        <v>30</v>
      </c>
      <c r="BF84" s="29">
        <f t="shared" ca="1" si="34"/>
        <v>1</v>
      </c>
      <c r="BG84" s="29">
        <f t="shared" ca="1" si="35"/>
        <v>10</v>
      </c>
      <c r="BH84" s="26" t="str">
        <f t="shared" ca="1" si="36"/>
        <v>4 Th,3 Bln,23 Hr</v>
      </c>
      <c r="BI84" s="24">
        <f t="shared" ca="1" si="37"/>
        <v>4</v>
      </c>
      <c r="BJ84" s="24">
        <f t="shared" ca="1" si="38"/>
        <v>3</v>
      </c>
      <c r="BK84" s="26" t="str">
        <f t="shared" ca="1" si="39"/>
        <v>3 Th,8 Bln,23 Hr</v>
      </c>
      <c r="BL84" s="4" t="str">
        <f>VLOOKUP(C84,[1]dbase!$C$3:$AW$827,38,FALSE)</f>
        <v>-</v>
      </c>
    </row>
    <row r="85" spans="1:64" x14ac:dyDescent="0.25">
      <c r="A85" s="24">
        <f t="shared" si="20"/>
        <v>82</v>
      </c>
      <c r="B85" s="31" t="s">
        <v>538</v>
      </c>
      <c r="C85" s="24">
        <v>905527</v>
      </c>
      <c r="D85" s="24" t="s">
        <v>539</v>
      </c>
      <c r="E85" s="26">
        <v>33060</v>
      </c>
      <c r="F85" s="24" t="s">
        <v>167</v>
      </c>
      <c r="G85" s="24" t="s">
        <v>66</v>
      </c>
      <c r="H85" s="24" t="s">
        <v>67</v>
      </c>
      <c r="I85" s="24" t="s">
        <v>540</v>
      </c>
      <c r="J85" s="27" t="s">
        <v>541</v>
      </c>
      <c r="K85" s="24" t="s">
        <v>542</v>
      </c>
      <c r="L85" s="24"/>
      <c r="M85" s="24" t="s">
        <v>70</v>
      </c>
      <c r="N85" s="24" t="s">
        <v>71</v>
      </c>
      <c r="O85" s="24"/>
      <c r="P85" s="24">
        <v>2013</v>
      </c>
      <c r="Q85" s="26">
        <v>41395</v>
      </c>
      <c r="R85" s="26">
        <v>41533</v>
      </c>
      <c r="S85" s="26" t="s">
        <v>90</v>
      </c>
      <c r="T85" s="28" t="s">
        <v>543</v>
      </c>
      <c r="U85" s="28" t="s">
        <v>543</v>
      </c>
      <c r="V85" s="26">
        <v>44061</v>
      </c>
      <c r="W85" s="28" t="s">
        <v>434</v>
      </c>
      <c r="X85" s="28" t="s">
        <v>113</v>
      </c>
      <c r="Y85" s="26" t="s">
        <v>78</v>
      </c>
      <c r="Z85" s="29">
        <v>5</v>
      </c>
      <c r="AA85" s="34">
        <v>5</v>
      </c>
      <c r="AB85" s="26">
        <v>44424</v>
      </c>
      <c r="AC85" s="30">
        <v>7900000</v>
      </c>
      <c r="AD85" s="30">
        <v>877778</v>
      </c>
      <c r="AE85" s="30">
        <v>1828022.222222222</v>
      </c>
      <c r="AF85" s="30">
        <v>-547712.5</v>
      </c>
      <c r="AG85" s="30">
        <f t="shared" si="21"/>
        <v>1280309.722222222</v>
      </c>
      <c r="AH85" s="30">
        <v>1164112.5</v>
      </c>
      <c r="AI85" s="30">
        <f t="shared" si="22"/>
        <v>11222200.222222222</v>
      </c>
      <c r="AJ85" s="30">
        <f t="shared" si="23"/>
        <v>3950000</v>
      </c>
      <c r="AK85" s="30">
        <f t="shared" si="24"/>
        <v>0</v>
      </c>
      <c r="AL85" s="30">
        <f t="shared" si="25"/>
        <v>0</v>
      </c>
      <c r="AM85" s="30">
        <f t="shared" si="26"/>
        <v>0</v>
      </c>
      <c r="AN85" s="30">
        <f t="shared" si="27"/>
        <v>0</v>
      </c>
      <c r="AO85" s="30">
        <f t="shared" si="28"/>
        <v>0</v>
      </c>
      <c r="AP85" s="30">
        <f t="shared" si="29"/>
        <v>3950000</v>
      </c>
      <c r="AQ85" s="30">
        <f t="shared" si="30"/>
        <v>422100</v>
      </c>
      <c r="AR85" s="26" t="s">
        <v>79</v>
      </c>
      <c r="AS85" s="26" t="s">
        <v>114</v>
      </c>
      <c r="AT85" s="24" t="s">
        <v>172</v>
      </c>
      <c r="AU85" s="26">
        <v>44433</v>
      </c>
      <c r="AV85" s="26" t="s">
        <v>116</v>
      </c>
      <c r="AW85" s="26" t="s">
        <v>95</v>
      </c>
      <c r="AX85" s="26" t="s">
        <v>83</v>
      </c>
      <c r="AY85" s="26" t="s">
        <v>83</v>
      </c>
      <c r="AZ85" s="26" t="s">
        <v>80</v>
      </c>
      <c r="BA85" s="26" t="s">
        <v>84</v>
      </c>
      <c r="BB85" s="26" t="s">
        <v>85</v>
      </c>
      <c r="BC85" s="26" t="str">
        <f t="shared" si="31"/>
        <v>F</v>
      </c>
      <c r="BD85" s="26" t="str">
        <f t="shared" ca="1" si="32"/>
        <v>32 Th,4 Bln,18 Hr</v>
      </c>
      <c r="BE85" s="29">
        <f t="shared" ca="1" si="33"/>
        <v>32</v>
      </c>
      <c r="BF85" s="29">
        <f t="shared" ca="1" si="34"/>
        <v>4</v>
      </c>
      <c r="BG85" s="29">
        <f t="shared" ca="1" si="35"/>
        <v>18</v>
      </c>
      <c r="BH85" s="26" t="str">
        <f t="shared" ca="1" si="36"/>
        <v>9 Th,6 Bln,23 Hr</v>
      </c>
      <c r="BI85" s="24">
        <f t="shared" ca="1" si="37"/>
        <v>9</v>
      </c>
      <c r="BJ85" s="24">
        <f t="shared" ca="1" si="38"/>
        <v>6</v>
      </c>
      <c r="BK85" s="26" t="str">
        <f t="shared" ca="1" si="39"/>
        <v>9 Th,2 Bln,8 Hr</v>
      </c>
      <c r="BL85" s="4" t="str">
        <f>VLOOKUP(C85,[1]dbase!$C$3:$AW$827,38,FALSE)</f>
        <v>H</v>
      </c>
    </row>
    <row r="86" spans="1:64" x14ac:dyDescent="0.25">
      <c r="A86" s="24">
        <f t="shared" si="20"/>
        <v>83</v>
      </c>
      <c r="B86" s="31" t="s">
        <v>544</v>
      </c>
      <c r="C86" s="24">
        <v>806223</v>
      </c>
      <c r="D86" s="24" t="s">
        <v>174</v>
      </c>
      <c r="E86" s="26">
        <v>29384</v>
      </c>
      <c r="F86" s="24" t="s">
        <v>65</v>
      </c>
      <c r="G86" s="24" t="s">
        <v>66</v>
      </c>
      <c r="H86" s="24" t="s">
        <v>88</v>
      </c>
      <c r="I86" s="24" t="s">
        <v>545</v>
      </c>
      <c r="J86" s="27" t="s">
        <v>546</v>
      </c>
      <c r="K86" s="24"/>
      <c r="L86" s="24"/>
      <c r="M86" s="24" t="s">
        <v>109</v>
      </c>
      <c r="N86" s="24" t="s">
        <v>80</v>
      </c>
      <c r="O86" s="24"/>
      <c r="P86" s="24" t="s">
        <v>80</v>
      </c>
      <c r="Q86" s="26">
        <v>43374</v>
      </c>
      <c r="R86" s="26">
        <v>43374</v>
      </c>
      <c r="S86" s="26" t="s">
        <v>90</v>
      </c>
      <c r="T86" s="28" t="s">
        <v>138</v>
      </c>
      <c r="U86" s="28" t="s">
        <v>138</v>
      </c>
      <c r="V86" s="26">
        <v>44105</v>
      </c>
      <c r="W86" s="28" t="s">
        <v>139</v>
      </c>
      <c r="X86" s="28" t="s">
        <v>140</v>
      </c>
      <c r="Y86" s="26" t="s">
        <v>78</v>
      </c>
      <c r="Z86" s="29">
        <v>6</v>
      </c>
      <c r="AA86" s="29">
        <v>1</v>
      </c>
      <c r="AB86" s="26">
        <v>44424</v>
      </c>
      <c r="AC86" s="30">
        <v>4500000</v>
      </c>
      <c r="AD86" s="30">
        <v>500000</v>
      </c>
      <c r="AE86" s="30">
        <v>0</v>
      </c>
      <c r="AF86" s="30">
        <v>592600</v>
      </c>
      <c r="AG86" s="30">
        <f t="shared" si="21"/>
        <v>592600</v>
      </c>
      <c r="AH86" s="30">
        <v>0</v>
      </c>
      <c r="AI86" s="30">
        <f t="shared" si="22"/>
        <v>5592600</v>
      </c>
      <c r="AJ86" s="30">
        <f t="shared" si="23"/>
        <v>3375000</v>
      </c>
      <c r="AK86" s="30">
        <f t="shared" si="24"/>
        <v>375000</v>
      </c>
      <c r="AL86" s="30">
        <f t="shared" si="25"/>
        <v>0</v>
      </c>
      <c r="AM86" s="30">
        <f t="shared" si="26"/>
        <v>592600</v>
      </c>
      <c r="AN86" s="30">
        <f t="shared" si="27"/>
        <v>592600</v>
      </c>
      <c r="AO86" s="30">
        <f t="shared" si="28"/>
        <v>0</v>
      </c>
      <c r="AP86" s="30">
        <f t="shared" si="29"/>
        <v>4342600</v>
      </c>
      <c r="AQ86" s="30">
        <f t="shared" si="30"/>
        <v>29500</v>
      </c>
      <c r="AR86" s="26" t="s">
        <v>79</v>
      </c>
      <c r="AS86" s="26" t="s">
        <v>80</v>
      </c>
      <c r="AT86" s="26"/>
      <c r="AU86" s="26" t="s">
        <v>80</v>
      </c>
      <c r="AV86" s="26" t="s">
        <v>141</v>
      </c>
      <c r="AW86" s="26" t="s">
        <v>80</v>
      </c>
      <c r="AX86" s="26" t="s">
        <v>82</v>
      </c>
      <c r="AY86" s="26" t="s">
        <v>82</v>
      </c>
      <c r="AZ86" s="26" t="s">
        <v>80</v>
      </c>
      <c r="BA86" s="26" t="s">
        <v>84</v>
      </c>
      <c r="BB86" s="26" t="s">
        <v>85</v>
      </c>
      <c r="BC86" s="26" t="str">
        <f t="shared" si="31"/>
        <v>C</v>
      </c>
      <c r="BD86" s="26" t="str">
        <f t="shared" ca="1" si="32"/>
        <v>42 Th,5 Bln,12 Hr</v>
      </c>
      <c r="BE86" s="29">
        <f t="shared" ca="1" si="33"/>
        <v>42</v>
      </c>
      <c r="BF86" s="29">
        <f t="shared" ca="1" si="34"/>
        <v>5</v>
      </c>
      <c r="BG86" s="29">
        <f t="shared" ca="1" si="35"/>
        <v>12</v>
      </c>
      <c r="BH86" s="26" t="str">
        <f t="shared" ca="1" si="36"/>
        <v>4 Th,1 Bln,23 Hr</v>
      </c>
      <c r="BI86" s="24">
        <f t="shared" ca="1" si="37"/>
        <v>4</v>
      </c>
      <c r="BJ86" s="24">
        <f t="shared" ca="1" si="38"/>
        <v>1</v>
      </c>
      <c r="BK86" s="26" t="str">
        <f t="shared" ca="1" si="39"/>
        <v>4 Th,1 Bln,23 Hr</v>
      </c>
      <c r="BL86" s="4" t="str">
        <f>VLOOKUP(C86,[1]dbase!$C$3:$AW$827,38,FALSE)</f>
        <v>-</v>
      </c>
    </row>
    <row r="87" spans="1:64" x14ac:dyDescent="0.25">
      <c r="A87" s="24">
        <f t="shared" si="20"/>
        <v>84</v>
      </c>
      <c r="B87" s="31" t="s">
        <v>547</v>
      </c>
      <c r="C87" s="24">
        <v>836078</v>
      </c>
      <c r="D87" s="24" t="s">
        <v>174</v>
      </c>
      <c r="E87" s="26">
        <v>30479</v>
      </c>
      <c r="F87" s="24" t="s">
        <v>65</v>
      </c>
      <c r="G87" s="24" t="s">
        <v>66</v>
      </c>
      <c r="H87" s="24" t="s">
        <v>133</v>
      </c>
      <c r="I87" s="24" t="s">
        <v>548</v>
      </c>
      <c r="J87" s="27" t="s">
        <v>549</v>
      </c>
      <c r="K87" s="24"/>
      <c r="L87" s="24"/>
      <c r="M87" s="24" t="s">
        <v>109</v>
      </c>
      <c r="N87" s="24" t="s">
        <v>80</v>
      </c>
      <c r="O87" s="24"/>
      <c r="P87" s="24" t="s">
        <v>80</v>
      </c>
      <c r="Q87" s="26">
        <v>43374</v>
      </c>
      <c r="R87" s="26">
        <v>43374</v>
      </c>
      <c r="S87" s="26" t="s">
        <v>90</v>
      </c>
      <c r="T87" s="28" t="s">
        <v>261</v>
      </c>
      <c r="U87" s="28" t="s">
        <v>261</v>
      </c>
      <c r="V87" s="26">
        <v>44105</v>
      </c>
      <c r="W87" s="28" t="s">
        <v>139</v>
      </c>
      <c r="X87" s="28" t="s">
        <v>140</v>
      </c>
      <c r="Y87" s="26" t="s">
        <v>78</v>
      </c>
      <c r="Z87" s="29">
        <v>6</v>
      </c>
      <c r="AA87" s="29">
        <v>1</v>
      </c>
      <c r="AB87" s="26">
        <v>44424</v>
      </c>
      <c r="AC87" s="30">
        <v>4500000</v>
      </c>
      <c r="AD87" s="30">
        <v>500000</v>
      </c>
      <c r="AE87" s="30">
        <v>0</v>
      </c>
      <c r="AF87" s="30">
        <v>253100</v>
      </c>
      <c r="AG87" s="30">
        <f t="shared" si="21"/>
        <v>253100</v>
      </c>
      <c r="AH87" s="30">
        <v>0</v>
      </c>
      <c r="AI87" s="30">
        <f t="shared" si="22"/>
        <v>5253100</v>
      </c>
      <c r="AJ87" s="30">
        <f t="shared" si="23"/>
        <v>3375000</v>
      </c>
      <c r="AK87" s="30">
        <f t="shared" si="24"/>
        <v>375000</v>
      </c>
      <c r="AL87" s="30">
        <f t="shared" si="25"/>
        <v>0</v>
      </c>
      <c r="AM87" s="30">
        <f t="shared" si="26"/>
        <v>253100</v>
      </c>
      <c r="AN87" s="30">
        <f t="shared" si="27"/>
        <v>253100</v>
      </c>
      <c r="AO87" s="30">
        <f t="shared" si="28"/>
        <v>0</v>
      </c>
      <c r="AP87" s="30">
        <f t="shared" si="29"/>
        <v>4003100</v>
      </c>
      <c r="AQ87" s="30">
        <f t="shared" si="30"/>
        <v>369000</v>
      </c>
      <c r="AR87" s="26" t="s">
        <v>79</v>
      </c>
      <c r="AS87" s="26" t="s">
        <v>80</v>
      </c>
      <c r="AT87" s="26"/>
      <c r="AU87" s="26" t="s">
        <v>80</v>
      </c>
      <c r="AV87" s="26" t="s">
        <v>141</v>
      </c>
      <c r="AW87" s="26" t="s">
        <v>80</v>
      </c>
      <c r="AX87" s="26" t="s">
        <v>82</v>
      </c>
      <c r="AY87" s="26" t="s">
        <v>82</v>
      </c>
      <c r="AZ87" s="26" t="s">
        <v>80</v>
      </c>
      <c r="BA87" s="26" t="s">
        <v>84</v>
      </c>
      <c r="BB87" s="26" t="s">
        <v>85</v>
      </c>
      <c r="BC87" s="26" t="str">
        <f t="shared" si="31"/>
        <v>C</v>
      </c>
      <c r="BD87" s="26" t="str">
        <f t="shared" ca="1" si="32"/>
        <v>39 Th,5 Bln,12 Hr</v>
      </c>
      <c r="BE87" s="29">
        <f t="shared" ca="1" si="33"/>
        <v>39</v>
      </c>
      <c r="BF87" s="29">
        <f t="shared" ca="1" si="34"/>
        <v>5</v>
      </c>
      <c r="BG87" s="29">
        <f t="shared" ca="1" si="35"/>
        <v>12</v>
      </c>
      <c r="BH87" s="26" t="str">
        <f t="shared" ca="1" si="36"/>
        <v>4 Th,1 Bln,23 Hr</v>
      </c>
      <c r="BI87" s="24">
        <f t="shared" ca="1" si="37"/>
        <v>4</v>
      </c>
      <c r="BJ87" s="24">
        <f t="shared" ca="1" si="38"/>
        <v>1</v>
      </c>
      <c r="BK87" s="26" t="str">
        <f t="shared" ca="1" si="39"/>
        <v>4 Th,1 Bln,23 Hr</v>
      </c>
      <c r="BL87" s="4" t="str">
        <f>VLOOKUP(C87,[1]dbase!$C$3:$AW$827,38,FALSE)</f>
        <v>-</v>
      </c>
    </row>
    <row r="88" spans="1:64" x14ac:dyDescent="0.25">
      <c r="A88" s="24">
        <f t="shared" si="20"/>
        <v>85</v>
      </c>
      <c r="B88" s="25" t="s">
        <v>550</v>
      </c>
      <c r="C88" s="24">
        <v>945846</v>
      </c>
      <c r="D88" s="24" t="s">
        <v>406</v>
      </c>
      <c r="E88" s="26">
        <v>34505</v>
      </c>
      <c r="F88" s="24" t="s">
        <v>65</v>
      </c>
      <c r="G88" s="24" t="s">
        <v>66</v>
      </c>
      <c r="H88" s="24" t="s">
        <v>150</v>
      </c>
      <c r="I88" s="24" t="s">
        <v>551</v>
      </c>
      <c r="J88" s="27"/>
      <c r="K88" s="24"/>
      <c r="L88" s="24"/>
      <c r="M88" s="24" t="s">
        <v>70</v>
      </c>
      <c r="N88" s="24" t="s">
        <v>463</v>
      </c>
      <c r="O88" s="24"/>
      <c r="P88" s="24">
        <v>2016</v>
      </c>
      <c r="Q88" s="26">
        <v>43313</v>
      </c>
      <c r="R88" s="26">
        <v>43525</v>
      </c>
      <c r="S88" s="26" t="s">
        <v>90</v>
      </c>
      <c r="T88" s="28" t="s">
        <v>552</v>
      </c>
      <c r="U88" s="28" t="s">
        <v>552</v>
      </c>
      <c r="V88" s="26">
        <v>44774</v>
      </c>
      <c r="W88" s="28" t="s">
        <v>294</v>
      </c>
      <c r="X88" s="28" t="s">
        <v>295</v>
      </c>
      <c r="Y88" s="26" t="s">
        <v>103</v>
      </c>
      <c r="Z88" s="29">
        <v>5</v>
      </c>
      <c r="AA88" s="29">
        <v>4</v>
      </c>
      <c r="AB88" s="26">
        <v>44424</v>
      </c>
      <c r="AC88" s="30">
        <v>6900000</v>
      </c>
      <c r="AD88" s="30">
        <v>766667</v>
      </c>
      <c r="AE88" s="30">
        <v>442183.33333333302</v>
      </c>
      <c r="AF88" s="30">
        <v>653200</v>
      </c>
      <c r="AG88" s="30">
        <f t="shared" si="21"/>
        <v>1095383.333333333</v>
      </c>
      <c r="AH88" s="30">
        <v>0</v>
      </c>
      <c r="AI88" s="30">
        <f t="shared" si="22"/>
        <v>8762050.3333333321</v>
      </c>
      <c r="AJ88" s="30">
        <f t="shared" si="23"/>
        <v>5175000</v>
      </c>
      <c r="AK88" s="30">
        <f t="shared" si="24"/>
        <v>575000.25</v>
      </c>
      <c r="AL88" s="30">
        <f t="shared" si="25"/>
        <v>442183.33333333302</v>
      </c>
      <c r="AM88" s="30">
        <f t="shared" si="26"/>
        <v>653200</v>
      </c>
      <c r="AN88" s="30">
        <f t="shared" si="27"/>
        <v>1095383.333333333</v>
      </c>
      <c r="AO88" s="30">
        <f t="shared" si="28"/>
        <v>0</v>
      </c>
      <c r="AP88" s="30">
        <f t="shared" si="29"/>
        <v>6845383.583333333</v>
      </c>
      <c r="AQ88" s="30">
        <f t="shared" si="30"/>
        <v>0</v>
      </c>
      <c r="AR88" s="26" t="s">
        <v>79</v>
      </c>
      <c r="AS88" s="26" t="s">
        <v>80</v>
      </c>
      <c r="AT88" s="26"/>
      <c r="AU88" s="26" t="s">
        <v>80</v>
      </c>
      <c r="AV88" s="26" t="s">
        <v>312</v>
      </c>
      <c r="AW88" s="26" t="s">
        <v>80</v>
      </c>
      <c r="AX88" s="26" t="s">
        <v>96</v>
      </c>
      <c r="AY88" s="26" t="s">
        <v>105</v>
      </c>
      <c r="AZ88" s="26" t="s">
        <v>80</v>
      </c>
      <c r="BA88" s="26" t="s">
        <v>84</v>
      </c>
      <c r="BB88" s="26" t="s">
        <v>106</v>
      </c>
      <c r="BC88" s="26" t="str">
        <f t="shared" si="31"/>
        <v>F</v>
      </c>
      <c r="BD88" s="26" t="str">
        <f t="shared" ca="1" si="32"/>
        <v>28 Th,5 Bln,4 Hr</v>
      </c>
      <c r="BE88" s="29">
        <f t="shared" ca="1" si="33"/>
        <v>28</v>
      </c>
      <c r="BF88" s="29">
        <f t="shared" ca="1" si="34"/>
        <v>5</v>
      </c>
      <c r="BG88" s="29">
        <f t="shared" ca="1" si="35"/>
        <v>4</v>
      </c>
      <c r="BH88" s="26" t="str">
        <f t="shared" ca="1" si="36"/>
        <v>4 Th,3 Bln,23 Hr</v>
      </c>
      <c r="BI88" s="24">
        <f t="shared" ca="1" si="37"/>
        <v>4</v>
      </c>
      <c r="BJ88" s="24">
        <f t="shared" ca="1" si="38"/>
        <v>3</v>
      </c>
      <c r="BK88" s="26" t="str">
        <f t="shared" ca="1" si="39"/>
        <v>3 Th,8 Bln,23 Hr</v>
      </c>
      <c r="BL88" s="4" t="str">
        <f>VLOOKUP(C88,[1]dbase!$C$3:$AW$827,38,FALSE)</f>
        <v>-</v>
      </c>
    </row>
    <row r="89" spans="1:64" x14ac:dyDescent="0.25">
      <c r="A89" s="24">
        <f t="shared" si="20"/>
        <v>86</v>
      </c>
      <c r="B89" s="31" t="s">
        <v>553</v>
      </c>
      <c r="C89" s="24">
        <v>846205</v>
      </c>
      <c r="D89" s="24" t="s">
        <v>174</v>
      </c>
      <c r="E89" s="26">
        <v>30828</v>
      </c>
      <c r="F89" s="24" t="s">
        <v>65</v>
      </c>
      <c r="G89" s="24" t="s">
        <v>66</v>
      </c>
      <c r="H89" s="24" t="s">
        <v>67</v>
      </c>
      <c r="I89" s="24" t="s">
        <v>554</v>
      </c>
      <c r="J89" s="27" t="s">
        <v>555</v>
      </c>
      <c r="K89" s="24"/>
      <c r="L89" s="24"/>
      <c r="M89" s="24" t="s">
        <v>109</v>
      </c>
      <c r="N89" s="24" t="s">
        <v>301</v>
      </c>
      <c r="O89" s="24"/>
      <c r="P89" s="24" t="s">
        <v>80</v>
      </c>
      <c r="Q89" s="26">
        <v>43374</v>
      </c>
      <c r="R89" s="26">
        <v>43374</v>
      </c>
      <c r="S89" s="26" t="s">
        <v>90</v>
      </c>
      <c r="T89" s="28" t="s">
        <v>138</v>
      </c>
      <c r="U89" s="28" t="s">
        <v>138</v>
      </c>
      <c r="V89" s="26">
        <v>44105</v>
      </c>
      <c r="W89" s="28" t="s">
        <v>303</v>
      </c>
      <c r="X89" s="28" t="s">
        <v>140</v>
      </c>
      <c r="Y89" s="26" t="s">
        <v>78</v>
      </c>
      <c r="Z89" s="29">
        <v>6</v>
      </c>
      <c r="AA89" s="29">
        <v>1</v>
      </c>
      <c r="AB89" s="26">
        <v>44424</v>
      </c>
      <c r="AC89" s="30">
        <v>4500000</v>
      </c>
      <c r="AD89" s="30">
        <v>500000</v>
      </c>
      <c r="AE89" s="30">
        <v>0</v>
      </c>
      <c r="AF89" s="30">
        <v>-31100</v>
      </c>
      <c r="AG89" s="30">
        <f t="shared" si="21"/>
        <v>-31100</v>
      </c>
      <c r="AH89" s="30">
        <v>0</v>
      </c>
      <c r="AI89" s="30">
        <f t="shared" si="22"/>
        <v>4968900</v>
      </c>
      <c r="AJ89" s="30">
        <f t="shared" si="23"/>
        <v>3375000</v>
      </c>
      <c r="AK89" s="30">
        <f t="shared" si="24"/>
        <v>375000</v>
      </c>
      <c r="AL89" s="30">
        <f t="shared" si="25"/>
        <v>0</v>
      </c>
      <c r="AM89" s="30">
        <f t="shared" si="26"/>
        <v>-31100</v>
      </c>
      <c r="AN89" s="30">
        <f t="shared" si="27"/>
        <v>-31100</v>
      </c>
      <c r="AO89" s="30">
        <f t="shared" si="28"/>
        <v>0</v>
      </c>
      <c r="AP89" s="30">
        <f t="shared" si="29"/>
        <v>3718900</v>
      </c>
      <c r="AQ89" s="30">
        <f t="shared" si="30"/>
        <v>653200</v>
      </c>
      <c r="AR89" s="26" t="s">
        <v>79</v>
      </c>
      <c r="AS89" s="26" t="s">
        <v>80</v>
      </c>
      <c r="AT89" s="26"/>
      <c r="AU89" s="26" t="s">
        <v>80</v>
      </c>
      <c r="AV89" s="26" t="s">
        <v>141</v>
      </c>
      <c r="AW89" s="26" t="s">
        <v>80</v>
      </c>
      <c r="AX89" s="26" t="s">
        <v>82</v>
      </c>
      <c r="AY89" s="26" t="s">
        <v>82</v>
      </c>
      <c r="AZ89" s="26" t="s">
        <v>80</v>
      </c>
      <c r="BA89" s="26" t="s">
        <v>84</v>
      </c>
      <c r="BB89" s="26" t="s">
        <v>85</v>
      </c>
      <c r="BC89" s="26" t="str">
        <f t="shared" si="31"/>
        <v>C</v>
      </c>
      <c r="BD89" s="26" t="str">
        <f t="shared" ca="1" si="32"/>
        <v>38 Th,5 Bln,29 Hr</v>
      </c>
      <c r="BE89" s="29">
        <f t="shared" ca="1" si="33"/>
        <v>38</v>
      </c>
      <c r="BF89" s="29">
        <f t="shared" ca="1" si="34"/>
        <v>5</v>
      </c>
      <c r="BG89" s="29">
        <f t="shared" ca="1" si="35"/>
        <v>29</v>
      </c>
      <c r="BH89" s="26" t="str">
        <f t="shared" ca="1" si="36"/>
        <v>4 Th,1 Bln,23 Hr</v>
      </c>
      <c r="BI89" s="24">
        <f t="shared" ca="1" si="37"/>
        <v>4</v>
      </c>
      <c r="BJ89" s="24">
        <f t="shared" ca="1" si="38"/>
        <v>1</v>
      </c>
      <c r="BK89" s="26" t="str">
        <f t="shared" ca="1" si="39"/>
        <v>4 Th,1 Bln,23 Hr</v>
      </c>
      <c r="BL89" s="4" t="str">
        <f>VLOOKUP(C89,[1]dbase!$C$3:$AW$827,38,FALSE)</f>
        <v>-</v>
      </c>
    </row>
    <row r="90" spans="1:64" x14ac:dyDescent="0.25">
      <c r="A90" s="24">
        <f t="shared" si="20"/>
        <v>87</v>
      </c>
      <c r="B90" s="31" t="s">
        <v>556</v>
      </c>
      <c r="C90" s="24">
        <v>756290</v>
      </c>
      <c r="D90" s="24" t="s">
        <v>174</v>
      </c>
      <c r="E90" s="26">
        <v>27518</v>
      </c>
      <c r="F90" s="24" t="s">
        <v>65</v>
      </c>
      <c r="G90" s="24" t="s">
        <v>66</v>
      </c>
      <c r="H90" s="24" t="s">
        <v>88</v>
      </c>
      <c r="I90" s="24" t="s">
        <v>557</v>
      </c>
      <c r="J90" s="27" t="s">
        <v>558</v>
      </c>
      <c r="K90" s="24"/>
      <c r="L90" s="24"/>
      <c r="M90" s="24" t="s">
        <v>109</v>
      </c>
      <c r="N90" s="24" t="s">
        <v>80</v>
      </c>
      <c r="O90" s="24"/>
      <c r="P90" s="24" t="s">
        <v>80</v>
      </c>
      <c r="Q90" s="26">
        <v>43374</v>
      </c>
      <c r="R90" s="26">
        <v>43374</v>
      </c>
      <c r="S90" s="26" t="s">
        <v>90</v>
      </c>
      <c r="T90" s="28" t="s">
        <v>559</v>
      </c>
      <c r="U90" s="28" t="s">
        <v>559</v>
      </c>
      <c r="V90" s="26">
        <v>44105</v>
      </c>
      <c r="W90" s="28" t="s">
        <v>560</v>
      </c>
      <c r="X90" s="28" t="s">
        <v>207</v>
      </c>
      <c r="Y90" s="26" t="s">
        <v>103</v>
      </c>
      <c r="Z90" s="29">
        <v>6</v>
      </c>
      <c r="AA90" s="29">
        <v>2</v>
      </c>
      <c r="AB90" s="26">
        <v>44424</v>
      </c>
      <c r="AC90" s="30">
        <v>4900000</v>
      </c>
      <c r="AD90" s="30">
        <v>544444</v>
      </c>
      <c r="AE90" s="30">
        <v>0</v>
      </c>
      <c r="AF90" s="30">
        <v>754416.63888888899</v>
      </c>
      <c r="AG90" s="30">
        <f t="shared" si="21"/>
        <v>754416.63888888899</v>
      </c>
      <c r="AH90" s="30">
        <v>0</v>
      </c>
      <c r="AI90" s="30">
        <f t="shared" si="22"/>
        <v>6198860.638888889</v>
      </c>
      <c r="AJ90" s="30">
        <f t="shared" si="23"/>
        <v>3675000</v>
      </c>
      <c r="AK90" s="30">
        <f t="shared" si="24"/>
        <v>408333</v>
      </c>
      <c r="AL90" s="30">
        <f t="shared" si="25"/>
        <v>0</v>
      </c>
      <c r="AM90" s="30">
        <f t="shared" si="26"/>
        <v>754416.63888888899</v>
      </c>
      <c r="AN90" s="30">
        <f t="shared" si="27"/>
        <v>754416.63888888899</v>
      </c>
      <c r="AO90" s="30">
        <f t="shared" si="28"/>
        <v>0</v>
      </c>
      <c r="AP90" s="30">
        <f t="shared" si="29"/>
        <v>4837749.638888889</v>
      </c>
      <c r="AQ90" s="30">
        <f t="shared" si="30"/>
        <v>0</v>
      </c>
      <c r="AR90" s="26" t="s">
        <v>79</v>
      </c>
      <c r="AS90" s="26" t="s">
        <v>80</v>
      </c>
      <c r="AT90" s="26"/>
      <c r="AU90" s="26" t="s">
        <v>80</v>
      </c>
      <c r="AV90" s="26" t="s">
        <v>209</v>
      </c>
      <c r="AW90" s="26" t="s">
        <v>104</v>
      </c>
      <c r="AX90" s="26" t="s">
        <v>105</v>
      </c>
      <c r="AY90" s="26" t="s">
        <v>105</v>
      </c>
      <c r="AZ90" s="26" t="s">
        <v>80</v>
      </c>
      <c r="BA90" s="26" t="s">
        <v>84</v>
      </c>
      <c r="BB90" s="26" t="s">
        <v>85</v>
      </c>
      <c r="BC90" s="26" t="str">
        <f t="shared" si="31"/>
        <v>C</v>
      </c>
      <c r="BD90" s="26" t="str">
        <f t="shared" ca="1" si="32"/>
        <v>47 Th,6 Bln,20 Hr</v>
      </c>
      <c r="BE90" s="29">
        <f t="shared" ca="1" si="33"/>
        <v>47</v>
      </c>
      <c r="BF90" s="29">
        <f t="shared" ca="1" si="34"/>
        <v>6</v>
      </c>
      <c r="BG90" s="29">
        <f t="shared" ca="1" si="35"/>
        <v>20</v>
      </c>
      <c r="BH90" s="26" t="str">
        <f t="shared" ca="1" si="36"/>
        <v>4 Th,1 Bln,23 Hr</v>
      </c>
      <c r="BI90" s="24">
        <f t="shared" ca="1" si="37"/>
        <v>4</v>
      </c>
      <c r="BJ90" s="24">
        <f t="shared" ca="1" si="38"/>
        <v>1</v>
      </c>
      <c r="BK90" s="26" t="str">
        <f t="shared" ca="1" si="39"/>
        <v>4 Th,1 Bln,23 Hr</v>
      </c>
      <c r="BL90" s="4" t="str">
        <f>VLOOKUP(C90,[1]dbase!$C$3:$AW$827,38,FALSE)</f>
        <v>-</v>
      </c>
    </row>
    <row r="91" spans="1:64" x14ac:dyDescent="0.25">
      <c r="A91" s="24">
        <f t="shared" si="20"/>
        <v>88</v>
      </c>
      <c r="B91" s="31" t="s">
        <v>561</v>
      </c>
      <c r="C91" s="24">
        <v>736021</v>
      </c>
      <c r="D91" s="24" t="s">
        <v>562</v>
      </c>
      <c r="E91" s="26">
        <v>26728</v>
      </c>
      <c r="F91" s="24" t="s">
        <v>65</v>
      </c>
      <c r="G91" s="24" t="s">
        <v>66</v>
      </c>
      <c r="H91" s="24" t="s">
        <v>133</v>
      </c>
      <c r="I91" s="24" t="s">
        <v>563</v>
      </c>
      <c r="J91" s="27" t="s">
        <v>564</v>
      </c>
      <c r="K91" s="24"/>
      <c r="L91" s="24"/>
      <c r="M91" s="24" t="s">
        <v>99</v>
      </c>
      <c r="N91" s="24" t="s">
        <v>276</v>
      </c>
      <c r="O91" s="24"/>
      <c r="P91" s="24" t="s">
        <v>80</v>
      </c>
      <c r="Q91" s="26">
        <v>43374</v>
      </c>
      <c r="R91" s="26">
        <v>43374</v>
      </c>
      <c r="S91" s="26" t="s">
        <v>90</v>
      </c>
      <c r="T91" s="28" t="s">
        <v>565</v>
      </c>
      <c r="U91" s="28" t="s">
        <v>565</v>
      </c>
      <c r="V91" s="26">
        <v>44105</v>
      </c>
      <c r="W91" s="28" t="s">
        <v>139</v>
      </c>
      <c r="X91" s="28" t="s">
        <v>140</v>
      </c>
      <c r="Y91" s="26" t="s">
        <v>78</v>
      </c>
      <c r="Z91" s="29">
        <v>6</v>
      </c>
      <c r="AA91" s="29">
        <v>1</v>
      </c>
      <c r="AB91" s="26">
        <v>44424</v>
      </c>
      <c r="AC91" s="30">
        <v>4500000</v>
      </c>
      <c r="AD91" s="30">
        <v>500000</v>
      </c>
      <c r="AE91" s="30">
        <v>0</v>
      </c>
      <c r="AF91" s="30">
        <v>-31100</v>
      </c>
      <c r="AG91" s="30">
        <f t="shared" si="21"/>
        <v>-31100</v>
      </c>
      <c r="AH91" s="30">
        <v>0</v>
      </c>
      <c r="AI91" s="30">
        <f t="shared" si="22"/>
        <v>4968900</v>
      </c>
      <c r="AJ91" s="30">
        <f t="shared" si="23"/>
        <v>3375000</v>
      </c>
      <c r="AK91" s="30">
        <f t="shared" si="24"/>
        <v>375000</v>
      </c>
      <c r="AL91" s="30">
        <f t="shared" si="25"/>
        <v>0</v>
      </c>
      <c r="AM91" s="30">
        <f t="shared" si="26"/>
        <v>-31100</v>
      </c>
      <c r="AN91" s="30">
        <f t="shared" si="27"/>
        <v>-31100</v>
      </c>
      <c r="AO91" s="30">
        <f t="shared" si="28"/>
        <v>0</v>
      </c>
      <c r="AP91" s="30">
        <f t="shared" si="29"/>
        <v>3718900</v>
      </c>
      <c r="AQ91" s="30">
        <f t="shared" si="30"/>
        <v>653200</v>
      </c>
      <c r="AR91" s="26" t="s">
        <v>79</v>
      </c>
      <c r="AS91" s="26" t="s">
        <v>80</v>
      </c>
      <c r="AT91" s="26"/>
      <c r="AU91" s="26" t="s">
        <v>80</v>
      </c>
      <c r="AV91" s="26" t="s">
        <v>141</v>
      </c>
      <c r="AW91" s="26" t="s">
        <v>80</v>
      </c>
      <c r="AX91" s="26" t="s">
        <v>82</v>
      </c>
      <c r="AY91" s="26" t="s">
        <v>82</v>
      </c>
      <c r="AZ91" s="26" t="s">
        <v>80</v>
      </c>
      <c r="BA91" s="26" t="s">
        <v>84</v>
      </c>
      <c r="BB91" s="26" t="s">
        <v>106</v>
      </c>
      <c r="BC91" s="26" t="str">
        <f t="shared" si="31"/>
        <v>C</v>
      </c>
      <c r="BD91" s="26" t="str">
        <f t="shared" ca="1" si="32"/>
        <v>49 Th,8 Bln,19 Hr</v>
      </c>
      <c r="BE91" s="29">
        <f t="shared" ca="1" si="33"/>
        <v>49</v>
      </c>
      <c r="BF91" s="29">
        <f t="shared" ca="1" si="34"/>
        <v>8</v>
      </c>
      <c r="BG91" s="29">
        <f t="shared" ca="1" si="35"/>
        <v>19</v>
      </c>
      <c r="BH91" s="26" t="str">
        <f t="shared" ca="1" si="36"/>
        <v>4 Th,1 Bln,23 Hr</v>
      </c>
      <c r="BI91" s="24">
        <f t="shared" ca="1" si="37"/>
        <v>4</v>
      </c>
      <c r="BJ91" s="24">
        <f t="shared" ca="1" si="38"/>
        <v>1</v>
      </c>
      <c r="BK91" s="26" t="str">
        <f t="shared" ca="1" si="39"/>
        <v>4 Th,1 Bln,23 Hr</v>
      </c>
      <c r="BL91" s="4" t="str">
        <f>VLOOKUP(C91,[1]dbase!$C$3:$AW$827,38,FALSE)</f>
        <v>-</v>
      </c>
    </row>
    <row r="92" spans="1:64" x14ac:dyDescent="0.25">
      <c r="A92" s="24">
        <f t="shared" si="20"/>
        <v>89</v>
      </c>
      <c r="B92" s="31" t="s">
        <v>566</v>
      </c>
      <c r="C92" s="24">
        <v>706164</v>
      </c>
      <c r="D92" s="24" t="s">
        <v>567</v>
      </c>
      <c r="E92" s="26">
        <v>25834</v>
      </c>
      <c r="F92" s="24" t="s">
        <v>65</v>
      </c>
      <c r="G92" s="24" t="s">
        <v>66</v>
      </c>
      <c r="H92" s="24" t="s">
        <v>133</v>
      </c>
      <c r="I92" s="24" t="s">
        <v>568</v>
      </c>
      <c r="J92" s="27" t="s">
        <v>569</v>
      </c>
      <c r="K92" s="24"/>
      <c r="L92" s="24"/>
      <c r="M92" s="24" t="s">
        <v>109</v>
      </c>
      <c r="N92" s="24" t="s">
        <v>570</v>
      </c>
      <c r="O92" s="24"/>
      <c r="P92" s="24" t="s">
        <v>80</v>
      </c>
      <c r="Q92" s="26">
        <v>43374</v>
      </c>
      <c r="R92" s="26">
        <v>43374</v>
      </c>
      <c r="S92" s="26" t="s">
        <v>90</v>
      </c>
      <c r="T92" s="28" t="s">
        <v>571</v>
      </c>
      <c r="U92" s="28" t="s">
        <v>571</v>
      </c>
      <c r="V92" s="26">
        <v>44105</v>
      </c>
      <c r="W92" s="28" t="s">
        <v>434</v>
      </c>
      <c r="X92" s="28" t="s">
        <v>207</v>
      </c>
      <c r="Y92" s="26" t="s">
        <v>78</v>
      </c>
      <c r="Z92" s="29">
        <v>6</v>
      </c>
      <c r="AA92" s="29">
        <v>2</v>
      </c>
      <c r="AB92" s="26">
        <v>44424</v>
      </c>
      <c r="AC92" s="30">
        <v>4900000</v>
      </c>
      <c r="AD92" s="30">
        <v>544444</v>
      </c>
      <c r="AE92" s="30">
        <v>0</v>
      </c>
      <c r="AF92" s="30">
        <v>1229861.138888889</v>
      </c>
      <c r="AG92" s="30">
        <f t="shared" si="21"/>
        <v>1229861.138888889</v>
      </c>
      <c r="AH92" s="30">
        <v>0</v>
      </c>
      <c r="AI92" s="30">
        <f t="shared" si="22"/>
        <v>6674305.138888889</v>
      </c>
      <c r="AJ92" s="30">
        <f t="shared" si="23"/>
        <v>3675000</v>
      </c>
      <c r="AK92" s="30">
        <f t="shared" si="24"/>
        <v>408333</v>
      </c>
      <c r="AL92" s="30">
        <f t="shared" si="25"/>
        <v>0</v>
      </c>
      <c r="AM92" s="30">
        <f t="shared" si="26"/>
        <v>1229861.138888889</v>
      </c>
      <c r="AN92" s="30">
        <f t="shared" si="27"/>
        <v>1229861.138888889</v>
      </c>
      <c r="AO92" s="30">
        <f t="shared" si="28"/>
        <v>0</v>
      </c>
      <c r="AP92" s="30">
        <f t="shared" si="29"/>
        <v>5313194.138888889</v>
      </c>
      <c r="AQ92" s="30">
        <f t="shared" si="30"/>
        <v>0</v>
      </c>
      <c r="AR92" s="26" t="s">
        <v>79</v>
      </c>
      <c r="AS92" s="26" t="s">
        <v>80</v>
      </c>
      <c r="AT92" s="26"/>
      <c r="AU92" s="26" t="s">
        <v>80</v>
      </c>
      <c r="AV92" s="26" t="s">
        <v>209</v>
      </c>
      <c r="AW92" s="26" t="s">
        <v>210</v>
      </c>
      <c r="AX92" s="26" t="s">
        <v>83</v>
      </c>
      <c r="AY92" s="26" t="s">
        <v>83</v>
      </c>
      <c r="AZ92" s="26" t="s">
        <v>80</v>
      </c>
      <c r="BA92" s="26" t="s">
        <v>84</v>
      </c>
      <c r="BB92" s="26" t="s">
        <v>85</v>
      </c>
      <c r="BC92" s="26" t="str">
        <f t="shared" si="31"/>
        <v>C</v>
      </c>
      <c r="BD92" s="26" t="str">
        <f t="shared" ca="1" si="32"/>
        <v>52 Th,2 Bln,1 Hr</v>
      </c>
      <c r="BE92" s="29">
        <f t="shared" ca="1" si="33"/>
        <v>52</v>
      </c>
      <c r="BF92" s="29">
        <f t="shared" ca="1" si="34"/>
        <v>2</v>
      </c>
      <c r="BG92" s="29">
        <f t="shared" ca="1" si="35"/>
        <v>1</v>
      </c>
      <c r="BH92" s="26" t="str">
        <f t="shared" ca="1" si="36"/>
        <v>4 Th,1 Bln,23 Hr</v>
      </c>
      <c r="BI92" s="24">
        <f t="shared" ca="1" si="37"/>
        <v>4</v>
      </c>
      <c r="BJ92" s="24">
        <f t="shared" ca="1" si="38"/>
        <v>1</v>
      </c>
      <c r="BK92" s="26" t="str">
        <f t="shared" ca="1" si="39"/>
        <v>4 Th,1 Bln,23 Hr</v>
      </c>
      <c r="BL92" s="4" t="str">
        <f>VLOOKUP(C92,[1]dbase!$C$3:$AW$827,38,FALSE)</f>
        <v>-</v>
      </c>
    </row>
    <row r="93" spans="1:64" x14ac:dyDescent="0.25">
      <c r="A93" s="24">
        <f t="shared" si="20"/>
        <v>90</v>
      </c>
      <c r="B93" s="31" t="s">
        <v>572</v>
      </c>
      <c r="C93" s="24">
        <v>665277</v>
      </c>
      <c r="D93" s="24" t="s">
        <v>354</v>
      </c>
      <c r="E93" s="26">
        <v>24398</v>
      </c>
      <c r="F93" s="24" t="s">
        <v>65</v>
      </c>
      <c r="G93" s="24" t="s">
        <v>66</v>
      </c>
      <c r="H93" s="24" t="s">
        <v>133</v>
      </c>
      <c r="I93" s="24" t="s">
        <v>573</v>
      </c>
      <c r="J93" s="27"/>
      <c r="K93" s="24"/>
      <c r="L93" s="24"/>
      <c r="M93" s="24" t="s">
        <v>109</v>
      </c>
      <c r="N93" s="24" t="s">
        <v>574</v>
      </c>
      <c r="O93" s="24"/>
      <c r="P93" s="24">
        <v>1986</v>
      </c>
      <c r="Q93" s="26">
        <v>34425</v>
      </c>
      <c r="R93" s="26">
        <v>34790</v>
      </c>
      <c r="S93" s="26" t="s">
        <v>90</v>
      </c>
      <c r="T93" s="28" t="s">
        <v>575</v>
      </c>
      <c r="U93" s="28" t="s">
        <v>575</v>
      </c>
      <c r="V93" s="26">
        <v>44571</v>
      </c>
      <c r="W93" s="28" t="s">
        <v>495</v>
      </c>
      <c r="X93" s="28" t="s">
        <v>113</v>
      </c>
      <c r="Y93" s="26" t="s">
        <v>78</v>
      </c>
      <c r="Z93" s="29">
        <v>5</v>
      </c>
      <c r="AA93" s="29">
        <v>4</v>
      </c>
      <c r="AB93" s="26">
        <v>44424</v>
      </c>
      <c r="AC93" s="30">
        <v>6900000</v>
      </c>
      <c r="AD93" s="30">
        <v>766667</v>
      </c>
      <c r="AE93" s="30">
        <v>594883.33333333302</v>
      </c>
      <c r="AF93" s="30">
        <v>-377770</v>
      </c>
      <c r="AG93" s="30">
        <f t="shared" si="21"/>
        <v>217113.33333333302</v>
      </c>
      <c r="AH93" s="30">
        <v>0</v>
      </c>
      <c r="AI93" s="30">
        <f t="shared" si="22"/>
        <v>7883780.333333333</v>
      </c>
      <c r="AJ93" s="30">
        <f t="shared" si="23"/>
        <v>3450000</v>
      </c>
      <c r="AK93" s="30">
        <f t="shared" si="24"/>
        <v>0</v>
      </c>
      <c r="AL93" s="30">
        <f t="shared" si="25"/>
        <v>0</v>
      </c>
      <c r="AM93" s="30">
        <f t="shared" si="26"/>
        <v>0</v>
      </c>
      <c r="AN93" s="30">
        <f t="shared" si="27"/>
        <v>0</v>
      </c>
      <c r="AO93" s="30">
        <f t="shared" si="28"/>
        <v>0</v>
      </c>
      <c r="AP93" s="30">
        <f t="shared" si="29"/>
        <v>3450000</v>
      </c>
      <c r="AQ93" s="30">
        <f t="shared" si="30"/>
        <v>922100</v>
      </c>
      <c r="AR93" s="26" t="s">
        <v>79</v>
      </c>
      <c r="AS93" s="26" t="s">
        <v>114</v>
      </c>
      <c r="AT93" s="24" t="s">
        <v>172</v>
      </c>
      <c r="AU93" s="26">
        <v>44433</v>
      </c>
      <c r="AV93" s="26" t="s">
        <v>116</v>
      </c>
      <c r="AW93" s="26" t="s">
        <v>210</v>
      </c>
      <c r="AX93" s="26" t="s">
        <v>83</v>
      </c>
      <c r="AY93" s="26" t="s">
        <v>83</v>
      </c>
      <c r="AZ93" s="26" t="s">
        <v>80</v>
      </c>
      <c r="BA93" s="26" t="s">
        <v>84</v>
      </c>
      <c r="BB93" s="26" t="s">
        <v>85</v>
      </c>
      <c r="BC93" s="26" t="str">
        <f t="shared" si="31"/>
        <v>C</v>
      </c>
      <c r="BD93" s="26" t="str">
        <f t="shared" ca="1" si="32"/>
        <v>56 Th,1 Bln,6 Hr</v>
      </c>
      <c r="BE93" s="29">
        <f t="shared" ca="1" si="33"/>
        <v>56</v>
      </c>
      <c r="BF93" s="29">
        <f t="shared" ca="1" si="34"/>
        <v>1</v>
      </c>
      <c r="BG93" s="29">
        <f t="shared" ca="1" si="35"/>
        <v>6</v>
      </c>
      <c r="BH93" s="26" t="str">
        <f t="shared" ca="1" si="36"/>
        <v>28 Th,7 Bln,23 Hr</v>
      </c>
      <c r="BI93" s="24">
        <f t="shared" ca="1" si="37"/>
        <v>28</v>
      </c>
      <c r="BJ93" s="24">
        <f t="shared" ca="1" si="38"/>
        <v>7</v>
      </c>
      <c r="BK93" s="26" t="str">
        <f t="shared" ca="1" si="39"/>
        <v>27 Th,7 Bln,23 Hr</v>
      </c>
      <c r="BL93" s="4" t="str">
        <f>VLOOKUP(C93,[1]dbase!$C$3:$AW$827,38,FALSE)</f>
        <v>H</v>
      </c>
    </row>
    <row r="94" spans="1:64" x14ac:dyDescent="0.25">
      <c r="A94" s="24">
        <f t="shared" si="20"/>
        <v>91</v>
      </c>
      <c r="B94" s="31" t="s">
        <v>576</v>
      </c>
      <c r="C94" s="24">
        <v>846187</v>
      </c>
      <c r="D94" s="24" t="s">
        <v>330</v>
      </c>
      <c r="E94" s="26">
        <v>30805</v>
      </c>
      <c r="F94" s="24" t="s">
        <v>65</v>
      </c>
      <c r="G94" s="24" t="s">
        <v>66</v>
      </c>
      <c r="H94" s="24" t="s">
        <v>67</v>
      </c>
      <c r="I94" s="24" t="s">
        <v>577</v>
      </c>
      <c r="J94" s="27" t="s">
        <v>578</v>
      </c>
      <c r="K94" s="24"/>
      <c r="L94" s="24"/>
      <c r="M94" s="24" t="s">
        <v>136</v>
      </c>
      <c r="N94" s="24" t="s">
        <v>71</v>
      </c>
      <c r="O94" s="24"/>
      <c r="P94" s="24" t="s">
        <v>80</v>
      </c>
      <c r="Q94" s="26">
        <v>43374</v>
      </c>
      <c r="R94" s="26">
        <v>43374</v>
      </c>
      <c r="S94" s="26" t="s">
        <v>90</v>
      </c>
      <c r="T94" s="28" t="s">
        <v>579</v>
      </c>
      <c r="U94" s="28" t="s">
        <v>579</v>
      </c>
      <c r="V94" s="26">
        <v>44105</v>
      </c>
      <c r="W94" s="28" t="s">
        <v>404</v>
      </c>
      <c r="X94" s="28" t="s">
        <v>207</v>
      </c>
      <c r="Y94" s="26" t="s">
        <v>78</v>
      </c>
      <c r="Z94" s="29">
        <v>5</v>
      </c>
      <c r="AA94" s="29">
        <v>4</v>
      </c>
      <c r="AB94" s="26">
        <v>44424</v>
      </c>
      <c r="AC94" s="30">
        <v>6900000</v>
      </c>
      <c r="AD94" s="30">
        <v>766667</v>
      </c>
      <c r="AE94" s="30">
        <v>0</v>
      </c>
      <c r="AF94" s="30">
        <v>155374.41666666605</v>
      </c>
      <c r="AG94" s="30">
        <f t="shared" si="21"/>
        <v>155374.41666666605</v>
      </c>
      <c r="AH94" s="30">
        <v>0</v>
      </c>
      <c r="AI94" s="30">
        <f t="shared" si="22"/>
        <v>7822041.416666666</v>
      </c>
      <c r="AJ94" s="30">
        <f t="shared" si="23"/>
        <v>5175000</v>
      </c>
      <c r="AK94" s="30">
        <f t="shared" si="24"/>
        <v>575000.25</v>
      </c>
      <c r="AL94" s="30">
        <f t="shared" si="25"/>
        <v>0</v>
      </c>
      <c r="AM94" s="30">
        <f t="shared" si="26"/>
        <v>155374.41666666605</v>
      </c>
      <c r="AN94" s="30">
        <f t="shared" si="27"/>
        <v>155374.41666666605</v>
      </c>
      <c r="AO94" s="30">
        <f t="shared" si="28"/>
        <v>0</v>
      </c>
      <c r="AP94" s="30">
        <f t="shared" si="29"/>
        <v>5905374.666666666</v>
      </c>
      <c r="AQ94" s="30">
        <f t="shared" si="30"/>
        <v>0</v>
      </c>
      <c r="AR94" s="26" t="s">
        <v>79</v>
      </c>
      <c r="AS94" s="26" t="s">
        <v>80</v>
      </c>
      <c r="AT94" s="26"/>
      <c r="AU94" s="26" t="s">
        <v>80</v>
      </c>
      <c r="AV94" s="26" t="s">
        <v>209</v>
      </c>
      <c r="AW94" s="26" t="s">
        <v>95</v>
      </c>
      <c r="AX94" s="26" t="s">
        <v>96</v>
      </c>
      <c r="AY94" s="26" t="s">
        <v>96</v>
      </c>
      <c r="AZ94" s="26" t="s">
        <v>80</v>
      </c>
      <c r="BA94" s="26" t="s">
        <v>84</v>
      </c>
      <c r="BB94" s="26" t="s">
        <v>85</v>
      </c>
      <c r="BC94" s="26" t="str">
        <f t="shared" si="31"/>
        <v>D</v>
      </c>
      <c r="BD94" s="26" t="str">
        <f t="shared" ca="1" si="32"/>
        <v>38 Th,6 Bln,21 Hr</v>
      </c>
      <c r="BE94" s="29">
        <f t="shared" ca="1" si="33"/>
        <v>38</v>
      </c>
      <c r="BF94" s="29">
        <f t="shared" ca="1" si="34"/>
        <v>6</v>
      </c>
      <c r="BG94" s="29">
        <f t="shared" ca="1" si="35"/>
        <v>21</v>
      </c>
      <c r="BH94" s="26" t="str">
        <f t="shared" ca="1" si="36"/>
        <v>4 Th,1 Bln,23 Hr</v>
      </c>
      <c r="BI94" s="24">
        <f t="shared" ca="1" si="37"/>
        <v>4</v>
      </c>
      <c r="BJ94" s="24">
        <f t="shared" ca="1" si="38"/>
        <v>1</v>
      </c>
      <c r="BK94" s="26" t="str">
        <f t="shared" ca="1" si="39"/>
        <v>4 Th,1 Bln,23 Hr</v>
      </c>
      <c r="BL94" s="4" t="str">
        <f>VLOOKUP(C94,[1]dbase!$C$3:$AW$827,38,FALSE)</f>
        <v>-</v>
      </c>
    </row>
    <row r="95" spans="1:64" x14ac:dyDescent="0.25">
      <c r="A95" s="24">
        <f t="shared" si="20"/>
        <v>92</v>
      </c>
      <c r="B95" s="33" t="s">
        <v>580</v>
      </c>
      <c r="C95" s="24">
        <v>825535</v>
      </c>
      <c r="D95" s="24" t="s">
        <v>365</v>
      </c>
      <c r="E95" s="26">
        <v>30057</v>
      </c>
      <c r="F95" s="24" t="s">
        <v>65</v>
      </c>
      <c r="G95" s="24" t="s">
        <v>66</v>
      </c>
      <c r="H95" s="24" t="s">
        <v>88</v>
      </c>
      <c r="I95" s="24" t="s">
        <v>581</v>
      </c>
      <c r="J95" s="27"/>
      <c r="K95" s="24"/>
      <c r="L95" s="24"/>
      <c r="M95" s="24" t="s">
        <v>70</v>
      </c>
      <c r="N95" s="24" t="s">
        <v>71</v>
      </c>
      <c r="O95" s="24" t="s">
        <v>235</v>
      </c>
      <c r="P95" s="24">
        <v>2008</v>
      </c>
      <c r="Q95" s="26">
        <v>41410</v>
      </c>
      <c r="R95" s="26">
        <v>41533</v>
      </c>
      <c r="S95" s="26" t="s">
        <v>90</v>
      </c>
      <c r="T95" s="28" t="s">
        <v>582</v>
      </c>
      <c r="U95" s="28" t="s">
        <v>582</v>
      </c>
      <c r="V95" s="26">
        <v>44760</v>
      </c>
      <c r="W95" s="28" t="s">
        <v>92</v>
      </c>
      <c r="X95" s="28" t="s">
        <v>113</v>
      </c>
      <c r="Y95" s="26" t="s">
        <v>78</v>
      </c>
      <c r="Z95" s="29">
        <v>5</v>
      </c>
      <c r="AA95" s="29">
        <v>6</v>
      </c>
      <c r="AB95" s="26">
        <v>44424</v>
      </c>
      <c r="AC95" s="30">
        <v>8900000</v>
      </c>
      <c r="AD95" s="30">
        <v>988889</v>
      </c>
      <c r="AE95" s="30">
        <v>2002586.1111111119</v>
      </c>
      <c r="AF95" s="30">
        <v>-589150</v>
      </c>
      <c r="AG95" s="30">
        <f t="shared" si="21"/>
        <v>1413436.1111111119</v>
      </c>
      <c r="AH95" s="30">
        <v>2504900</v>
      </c>
      <c r="AI95" s="30">
        <f t="shared" si="22"/>
        <v>13807225.111111112</v>
      </c>
      <c r="AJ95" s="30">
        <f t="shared" si="23"/>
        <v>6675000</v>
      </c>
      <c r="AK95" s="30">
        <f t="shared" si="24"/>
        <v>741666.75</v>
      </c>
      <c r="AL95" s="30">
        <f t="shared" si="25"/>
        <v>2002586.1111111119</v>
      </c>
      <c r="AM95" s="30">
        <f t="shared" si="26"/>
        <v>-589150</v>
      </c>
      <c r="AN95" s="30">
        <f t="shared" si="27"/>
        <v>1413436.1111111119</v>
      </c>
      <c r="AO95" s="30">
        <f t="shared" si="28"/>
        <v>1252450</v>
      </c>
      <c r="AP95" s="30">
        <f t="shared" si="29"/>
        <v>10082552.861111112</v>
      </c>
      <c r="AQ95" s="30">
        <f t="shared" si="30"/>
        <v>0</v>
      </c>
      <c r="AR95" s="26" t="s">
        <v>79</v>
      </c>
      <c r="AS95" s="26" t="s">
        <v>80</v>
      </c>
      <c r="AT95" s="26"/>
      <c r="AU95" s="26" t="s">
        <v>80</v>
      </c>
      <c r="AV95" s="26" t="s">
        <v>116</v>
      </c>
      <c r="AW95" s="26" t="s">
        <v>95</v>
      </c>
      <c r="AX95" s="26" t="s">
        <v>96</v>
      </c>
      <c r="AY95" s="26" t="s">
        <v>96</v>
      </c>
      <c r="AZ95" s="26" t="s">
        <v>80</v>
      </c>
      <c r="BA95" s="26" t="s">
        <v>84</v>
      </c>
      <c r="BB95" s="26" t="s">
        <v>85</v>
      </c>
      <c r="BC95" s="26" t="str">
        <f t="shared" si="31"/>
        <v>F</v>
      </c>
      <c r="BD95" s="26" t="str">
        <f t="shared" ca="1" si="32"/>
        <v>40 Th,7 Bln,8 Hr</v>
      </c>
      <c r="BE95" s="29">
        <f t="shared" ca="1" si="33"/>
        <v>40</v>
      </c>
      <c r="BF95" s="29">
        <f t="shared" ca="1" si="34"/>
        <v>7</v>
      </c>
      <c r="BG95" s="29">
        <f t="shared" ca="1" si="35"/>
        <v>8</v>
      </c>
      <c r="BH95" s="26" t="str">
        <f t="shared" ca="1" si="36"/>
        <v>9 Th,6 Bln,8 Hr</v>
      </c>
      <c r="BI95" s="24">
        <f t="shared" ca="1" si="37"/>
        <v>9</v>
      </c>
      <c r="BJ95" s="24">
        <f t="shared" ca="1" si="38"/>
        <v>6</v>
      </c>
      <c r="BK95" s="26" t="str">
        <f t="shared" ca="1" si="39"/>
        <v>9 Th,2 Bln,8 Hr</v>
      </c>
      <c r="BL95" s="4" t="str">
        <f>VLOOKUP(C95,[1]dbase!$C$3:$AW$827,38,FALSE)</f>
        <v>-</v>
      </c>
    </row>
    <row r="96" spans="1:64" x14ac:dyDescent="0.25">
      <c r="A96" s="24">
        <f t="shared" si="20"/>
        <v>93</v>
      </c>
      <c r="B96" s="31" t="s">
        <v>583</v>
      </c>
      <c r="C96" s="24">
        <v>945882</v>
      </c>
      <c r="D96" s="24" t="s">
        <v>584</v>
      </c>
      <c r="E96" s="26">
        <v>34649</v>
      </c>
      <c r="F96" s="24" t="s">
        <v>65</v>
      </c>
      <c r="G96" s="24" t="s">
        <v>66</v>
      </c>
      <c r="H96" s="24" t="s">
        <v>228</v>
      </c>
      <c r="I96" s="24"/>
      <c r="J96" s="27"/>
      <c r="K96" s="24"/>
      <c r="L96" s="24" t="s">
        <v>585</v>
      </c>
      <c r="M96" s="24" t="s">
        <v>70</v>
      </c>
      <c r="N96" s="24" t="s">
        <v>71</v>
      </c>
      <c r="O96" s="24" t="s">
        <v>586</v>
      </c>
      <c r="P96" s="24">
        <v>2017</v>
      </c>
      <c r="Q96" s="26">
        <v>43696</v>
      </c>
      <c r="R96" s="26">
        <v>43906</v>
      </c>
      <c r="S96" s="26" t="s">
        <v>90</v>
      </c>
      <c r="T96" s="28" t="s">
        <v>587</v>
      </c>
      <c r="U96" s="28" t="s">
        <v>587</v>
      </c>
      <c r="V96" s="26">
        <v>43967</v>
      </c>
      <c r="W96" s="28" t="s">
        <v>434</v>
      </c>
      <c r="X96" s="28" t="s">
        <v>113</v>
      </c>
      <c r="Y96" s="26" t="s">
        <v>78</v>
      </c>
      <c r="Z96" s="29">
        <v>5</v>
      </c>
      <c r="AA96" s="29">
        <v>4</v>
      </c>
      <c r="AB96" s="26">
        <v>44424</v>
      </c>
      <c r="AC96" s="30">
        <v>6900000</v>
      </c>
      <c r="AD96" s="30">
        <v>766667</v>
      </c>
      <c r="AE96" s="30">
        <v>-103816.66666666698</v>
      </c>
      <c r="AF96" s="30">
        <v>326600</v>
      </c>
      <c r="AG96" s="30">
        <f t="shared" si="21"/>
        <v>222783.33333333302</v>
      </c>
      <c r="AH96" s="30">
        <v>0</v>
      </c>
      <c r="AI96" s="30">
        <f t="shared" si="22"/>
        <v>7889450.333333333</v>
      </c>
      <c r="AJ96" s="30">
        <f t="shared" si="23"/>
        <v>3450000</v>
      </c>
      <c r="AK96" s="30">
        <f t="shared" si="24"/>
        <v>0</v>
      </c>
      <c r="AL96" s="30">
        <f t="shared" si="25"/>
        <v>0</v>
      </c>
      <c r="AM96" s="30">
        <f t="shared" si="26"/>
        <v>0</v>
      </c>
      <c r="AN96" s="30">
        <f t="shared" si="27"/>
        <v>0</v>
      </c>
      <c r="AO96" s="30">
        <f t="shared" si="28"/>
        <v>0</v>
      </c>
      <c r="AP96" s="30">
        <f t="shared" si="29"/>
        <v>3450000</v>
      </c>
      <c r="AQ96" s="30">
        <f t="shared" si="30"/>
        <v>922100</v>
      </c>
      <c r="AR96" s="26" t="s">
        <v>79</v>
      </c>
      <c r="AS96" s="26" t="s">
        <v>114</v>
      </c>
      <c r="AT96" s="26" t="s">
        <v>115</v>
      </c>
      <c r="AU96" s="26">
        <v>44562</v>
      </c>
      <c r="AV96" s="26" t="s">
        <v>116</v>
      </c>
      <c r="AW96" s="26" t="s">
        <v>95</v>
      </c>
      <c r="AX96" s="26" t="s">
        <v>83</v>
      </c>
      <c r="AY96" s="26" t="s">
        <v>83</v>
      </c>
      <c r="AZ96" s="26" t="s">
        <v>80</v>
      </c>
      <c r="BA96" s="26" t="s">
        <v>84</v>
      </c>
      <c r="BB96" s="26" t="s">
        <v>85</v>
      </c>
      <c r="BC96" s="26" t="str">
        <f t="shared" si="31"/>
        <v>F</v>
      </c>
      <c r="BD96" s="26" t="str">
        <f t="shared" ca="1" si="32"/>
        <v>28 Th,0 Bln,13 Hr</v>
      </c>
      <c r="BE96" s="29">
        <f t="shared" ca="1" si="33"/>
        <v>28</v>
      </c>
      <c r="BF96" s="29">
        <f t="shared" ca="1" si="34"/>
        <v>0</v>
      </c>
      <c r="BG96" s="29">
        <f t="shared" ca="1" si="35"/>
        <v>13</v>
      </c>
      <c r="BH96" s="26" t="str">
        <f t="shared" ca="1" si="36"/>
        <v>3 Th,3 Bln,5 Hr</v>
      </c>
      <c r="BI96" s="24">
        <f t="shared" ca="1" si="37"/>
        <v>3</v>
      </c>
      <c r="BJ96" s="24">
        <f t="shared" ca="1" si="38"/>
        <v>3</v>
      </c>
      <c r="BK96" s="26" t="str">
        <f t="shared" ca="1" si="39"/>
        <v>2 Th,8 Bln,8 Hr</v>
      </c>
      <c r="BL96" s="4" t="str">
        <f>VLOOKUP(C96,[1]dbase!$C$3:$AW$827,38,FALSE)</f>
        <v>H</v>
      </c>
    </row>
    <row r="97" spans="1:64" x14ac:dyDescent="0.25">
      <c r="A97" s="24">
        <f t="shared" si="20"/>
        <v>94</v>
      </c>
      <c r="B97" s="31" t="s">
        <v>588</v>
      </c>
      <c r="C97" s="24">
        <v>664732</v>
      </c>
      <c r="D97" s="24" t="s">
        <v>589</v>
      </c>
      <c r="E97" s="26">
        <v>24466</v>
      </c>
      <c r="F97" s="24" t="s">
        <v>65</v>
      </c>
      <c r="G97" s="24" t="s">
        <v>66</v>
      </c>
      <c r="H97" s="24" t="s">
        <v>88</v>
      </c>
      <c r="I97" s="24" t="s">
        <v>590</v>
      </c>
      <c r="J97" s="27" t="s">
        <v>591</v>
      </c>
      <c r="K97" s="24" t="s">
        <v>592</v>
      </c>
      <c r="L97" s="24"/>
      <c r="M97" s="24" t="s">
        <v>109</v>
      </c>
      <c r="N97" s="24" t="s">
        <v>593</v>
      </c>
      <c r="O97" s="24"/>
      <c r="P97" s="24" t="s">
        <v>594</v>
      </c>
      <c r="Q97" s="26">
        <v>32978</v>
      </c>
      <c r="R97" s="26">
        <v>33343</v>
      </c>
      <c r="S97" s="26" t="s">
        <v>90</v>
      </c>
      <c r="T97" s="28" t="s">
        <v>595</v>
      </c>
      <c r="U97" s="28" t="s">
        <v>595</v>
      </c>
      <c r="V97" s="26">
        <v>44061</v>
      </c>
      <c r="W97" s="28" t="s">
        <v>154</v>
      </c>
      <c r="X97" s="28" t="s">
        <v>155</v>
      </c>
      <c r="Y97" s="26" t="s">
        <v>78</v>
      </c>
      <c r="Z97" s="29">
        <v>5</v>
      </c>
      <c r="AA97" s="29">
        <v>3</v>
      </c>
      <c r="AB97" s="26">
        <v>44424</v>
      </c>
      <c r="AC97" s="30">
        <v>5900000</v>
      </c>
      <c r="AD97" s="30">
        <v>655556</v>
      </c>
      <c r="AE97" s="30">
        <v>806344.44444444403</v>
      </c>
      <c r="AF97" s="30">
        <v>566950</v>
      </c>
      <c r="AG97" s="30">
        <f t="shared" si="21"/>
        <v>1373294.444444444</v>
      </c>
      <c r="AH97" s="30">
        <v>0</v>
      </c>
      <c r="AI97" s="30">
        <f t="shared" si="22"/>
        <v>7928850.444444444</v>
      </c>
      <c r="AJ97" s="30">
        <f t="shared" si="23"/>
        <v>2950000</v>
      </c>
      <c r="AK97" s="30">
        <f t="shared" si="24"/>
        <v>0</v>
      </c>
      <c r="AL97" s="30">
        <f t="shared" si="25"/>
        <v>0</v>
      </c>
      <c r="AM97" s="30">
        <f t="shared" si="26"/>
        <v>0</v>
      </c>
      <c r="AN97" s="30">
        <f t="shared" si="27"/>
        <v>0</v>
      </c>
      <c r="AO97" s="30">
        <f t="shared" si="28"/>
        <v>0</v>
      </c>
      <c r="AP97" s="30">
        <f t="shared" si="29"/>
        <v>2950000</v>
      </c>
      <c r="AQ97" s="30">
        <f t="shared" si="30"/>
        <v>1422100</v>
      </c>
      <c r="AR97" s="26" t="s">
        <v>79</v>
      </c>
      <c r="AS97" s="26" t="s">
        <v>114</v>
      </c>
      <c r="AT97" s="24" t="s">
        <v>172</v>
      </c>
      <c r="AU97" s="26">
        <v>44433</v>
      </c>
      <c r="AV97" s="26" t="s">
        <v>157</v>
      </c>
      <c r="AW97" s="26" t="s">
        <v>158</v>
      </c>
      <c r="AX97" s="26" t="s">
        <v>105</v>
      </c>
      <c r="AY97" s="26" t="s">
        <v>105</v>
      </c>
      <c r="AZ97" s="26" t="s">
        <v>80</v>
      </c>
      <c r="BA97" s="26" t="s">
        <v>84</v>
      </c>
      <c r="BB97" s="26" t="s">
        <v>106</v>
      </c>
      <c r="BC97" s="26" t="str">
        <f t="shared" si="31"/>
        <v>C</v>
      </c>
      <c r="BD97" s="26" t="str">
        <f t="shared" ca="1" si="32"/>
        <v>55 Th,10 Bln,30 Hr</v>
      </c>
      <c r="BE97" s="29">
        <f t="shared" ca="1" si="33"/>
        <v>55</v>
      </c>
      <c r="BF97" s="29">
        <f t="shared" ca="1" si="34"/>
        <v>10</v>
      </c>
      <c r="BG97" s="29">
        <f t="shared" ca="1" si="35"/>
        <v>30</v>
      </c>
      <c r="BH97" s="26" t="str">
        <f t="shared" ca="1" si="36"/>
        <v>32 Th,7 Bln,9 Hr</v>
      </c>
      <c r="BI97" s="24">
        <f t="shared" ca="1" si="37"/>
        <v>32</v>
      </c>
      <c r="BJ97" s="24">
        <f t="shared" ca="1" si="38"/>
        <v>7</v>
      </c>
      <c r="BK97" s="26" t="str">
        <f t="shared" ca="1" si="39"/>
        <v>31 Th,7 Bln,9 Hr</v>
      </c>
      <c r="BL97" s="4" t="str">
        <f>VLOOKUP(C97,[1]dbase!$C$3:$AW$827,38,FALSE)</f>
        <v>H</v>
      </c>
    </row>
    <row r="98" spans="1:64" x14ac:dyDescent="0.25">
      <c r="A98" s="24">
        <f t="shared" si="20"/>
        <v>95</v>
      </c>
      <c r="B98" s="31" t="s">
        <v>596</v>
      </c>
      <c r="C98" s="24">
        <v>715317</v>
      </c>
      <c r="D98" s="24" t="s">
        <v>597</v>
      </c>
      <c r="E98" s="26">
        <v>26254</v>
      </c>
      <c r="F98" s="24" t="s">
        <v>167</v>
      </c>
      <c r="G98" s="24" t="s">
        <v>66</v>
      </c>
      <c r="H98" s="24" t="s">
        <v>88</v>
      </c>
      <c r="I98" s="24" t="s">
        <v>598</v>
      </c>
      <c r="J98" s="27"/>
      <c r="K98" s="24"/>
      <c r="L98" s="24"/>
      <c r="M98" s="24" t="s">
        <v>70</v>
      </c>
      <c r="N98" s="24" t="s">
        <v>503</v>
      </c>
      <c r="O98" s="24"/>
      <c r="P98" s="24">
        <v>2007</v>
      </c>
      <c r="Q98" s="26">
        <v>34827</v>
      </c>
      <c r="R98" s="26">
        <v>34827</v>
      </c>
      <c r="S98" s="26" t="s">
        <v>90</v>
      </c>
      <c r="T98" s="28" t="s">
        <v>599</v>
      </c>
      <c r="U98" s="28" t="s">
        <v>599</v>
      </c>
      <c r="V98" s="26">
        <v>44562</v>
      </c>
      <c r="W98" s="28" t="s">
        <v>92</v>
      </c>
      <c r="X98" s="28" t="s">
        <v>600</v>
      </c>
      <c r="Y98" s="26" t="s">
        <v>78</v>
      </c>
      <c r="Z98" s="29">
        <v>5</v>
      </c>
      <c r="AA98" s="29">
        <v>5</v>
      </c>
      <c r="AB98" s="26">
        <v>44424</v>
      </c>
      <c r="AC98" s="30">
        <v>7900000</v>
      </c>
      <c r="AD98" s="30">
        <v>877778</v>
      </c>
      <c r="AE98" s="30">
        <v>530397.22222222202</v>
      </c>
      <c r="AF98" s="30">
        <v>-23022.000000000466</v>
      </c>
      <c r="AG98" s="30">
        <f t="shared" si="21"/>
        <v>507375.22222222155</v>
      </c>
      <c r="AH98" s="30">
        <v>0</v>
      </c>
      <c r="AI98" s="30">
        <f t="shared" si="22"/>
        <v>9285153.222222222</v>
      </c>
      <c r="AJ98" s="30">
        <f t="shared" si="23"/>
        <v>3950000</v>
      </c>
      <c r="AK98" s="30">
        <f t="shared" si="24"/>
        <v>0</v>
      </c>
      <c r="AL98" s="30">
        <f t="shared" si="25"/>
        <v>0</v>
      </c>
      <c r="AM98" s="30">
        <f t="shared" si="26"/>
        <v>0</v>
      </c>
      <c r="AN98" s="30">
        <f t="shared" si="27"/>
        <v>0</v>
      </c>
      <c r="AO98" s="30">
        <f t="shared" si="28"/>
        <v>0</v>
      </c>
      <c r="AP98" s="30">
        <f t="shared" si="29"/>
        <v>3950000</v>
      </c>
      <c r="AQ98" s="30">
        <f t="shared" si="30"/>
        <v>422100</v>
      </c>
      <c r="AR98" s="26" t="s">
        <v>79</v>
      </c>
      <c r="AS98" s="26" t="s">
        <v>114</v>
      </c>
      <c r="AT98" s="24" t="s">
        <v>172</v>
      </c>
      <c r="AU98" s="26">
        <v>44433</v>
      </c>
      <c r="AV98" s="26" t="s">
        <v>601</v>
      </c>
      <c r="AW98" s="26" t="s">
        <v>95</v>
      </c>
      <c r="AX98" s="26" t="s">
        <v>96</v>
      </c>
      <c r="AY98" s="26" t="s">
        <v>96</v>
      </c>
      <c r="AZ98" s="26" t="s">
        <v>80</v>
      </c>
      <c r="BA98" s="26" t="s">
        <v>84</v>
      </c>
      <c r="BB98" s="26" t="s">
        <v>85</v>
      </c>
      <c r="BC98" s="26" t="str">
        <f t="shared" si="31"/>
        <v>F</v>
      </c>
      <c r="BD98" s="26" t="str">
        <f t="shared" ca="1" si="32"/>
        <v>51 Th,0 Bln,7 Hr</v>
      </c>
      <c r="BE98" s="29">
        <f t="shared" ca="1" si="33"/>
        <v>51</v>
      </c>
      <c r="BF98" s="29">
        <f t="shared" ca="1" si="34"/>
        <v>0</v>
      </c>
      <c r="BG98" s="29">
        <f t="shared" ca="1" si="35"/>
        <v>7</v>
      </c>
      <c r="BH98" s="26" t="str">
        <f t="shared" ca="1" si="36"/>
        <v>27 Th,6 Bln,16 Hr</v>
      </c>
      <c r="BI98" s="24">
        <f t="shared" ca="1" si="37"/>
        <v>27</v>
      </c>
      <c r="BJ98" s="24">
        <f t="shared" ca="1" si="38"/>
        <v>6</v>
      </c>
      <c r="BK98" s="26" t="str">
        <f t="shared" ca="1" si="39"/>
        <v>27 Th,6 Bln,16 Hr</v>
      </c>
      <c r="BL98" s="4" t="str">
        <f>VLOOKUP(C98,[1]dbase!$C$3:$AW$827,38,FALSE)</f>
        <v>H</v>
      </c>
    </row>
    <row r="99" spans="1:64" x14ac:dyDescent="0.25">
      <c r="A99" s="24">
        <f t="shared" si="20"/>
        <v>96</v>
      </c>
      <c r="B99" s="31" t="s">
        <v>602</v>
      </c>
      <c r="C99" s="24">
        <v>725275</v>
      </c>
      <c r="D99" s="24" t="s">
        <v>354</v>
      </c>
      <c r="E99" s="26">
        <v>26557</v>
      </c>
      <c r="F99" s="24" t="s">
        <v>65</v>
      </c>
      <c r="G99" s="24" t="s">
        <v>66</v>
      </c>
      <c r="H99" s="24" t="s">
        <v>88</v>
      </c>
      <c r="I99" s="24" t="s">
        <v>603</v>
      </c>
      <c r="J99" s="27"/>
      <c r="K99" s="24"/>
      <c r="L99" s="24"/>
      <c r="M99" s="24" t="s">
        <v>109</v>
      </c>
      <c r="N99" s="24" t="s">
        <v>120</v>
      </c>
      <c r="O99" s="24"/>
      <c r="P99" s="24">
        <v>1991</v>
      </c>
      <c r="Q99" s="26">
        <v>34425</v>
      </c>
      <c r="R99" s="26">
        <v>34790</v>
      </c>
      <c r="S99" s="26" t="s">
        <v>213</v>
      </c>
      <c r="T99" s="28" t="s">
        <v>604</v>
      </c>
      <c r="U99" s="28" t="s">
        <v>605</v>
      </c>
      <c r="V99" s="26">
        <v>43556</v>
      </c>
      <c r="W99" s="28" t="s">
        <v>399</v>
      </c>
      <c r="X99" s="28" t="s">
        <v>123</v>
      </c>
      <c r="Y99" s="26" t="s">
        <v>78</v>
      </c>
      <c r="Z99" s="29">
        <v>4</v>
      </c>
      <c r="AA99" s="29">
        <v>3</v>
      </c>
      <c r="AB99" s="26">
        <v>44424</v>
      </c>
      <c r="AC99" s="30">
        <v>5900000</v>
      </c>
      <c r="AD99" s="30">
        <v>655556</v>
      </c>
      <c r="AE99" s="30">
        <v>674969.44444444403</v>
      </c>
      <c r="AF99" s="30">
        <v>-339993</v>
      </c>
      <c r="AG99" s="30">
        <f t="shared" si="21"/>
        <v>334976.44444444403</v>
      </c>
      <c r="AH99" s="30">
        <v>1871793</v>
      </c>
      <c r="AI99" s="30">
        <f t="shared" si="22"/>
        <v>8762325.444444444</v>
      </c>
      <c r="AJ99" s="30">
        <f t="shared" si="23"/>
        <v>4425000</v>
      </c>
      <c r="AK99" s="30">
        <f t="shared" si="24"/>
        <v>491667</v>
      </c>
      <c r="AL99" s="30">
        <f t="shared" si="25"/>
        <v>674969.44444444403</v>
      </c>
      <c r="AM99" s="30">
        <f t="shared" si="26"/>
        <v>-339993</v>
      </c>
      <c r="AN99" s="30">
        <f t="shared" si="27"/>
        <v>334976.44444444403</v>
      </c>
      <c r="AO99" s="30">
        <f t="shared" si="28"/>
        <v>935896.5</v>
      </c>
      <c r="AP99" s="30">
        <f t="shared" si="29"/>
        <v>6187539.944444444</v>
      </c>
      <c r="AQ99" s="30">
        <f t="shared" si="30"/>
        <v>0</v>
      </c>
      <c r="AR99" s="26" t="s">
        <v>79</v>
      </c>
      <c r="AS99" s="26" t="s">
        <v>80</v>
      </c>
      <c r="AT99" s="26"/>
      <c r="AU99" s="26" t="s">
        <v>80</v>
      </c>
      <c r="AV99" s="26" t="s">
        <v>124</v>
      </c>
      <c r="AW99" s="26" t="s">
        <v>80</v>
      </c>
      <c r="AX99" s="26" t="s">
        <v>83</v>
      </c>
      <c r="AY99" s="26" t="s">
        <v>83</v>
      </c>
      <c r="AZ99" s="26" t="s">
        <v>125</v>
      </c>
      <c r="BA99" s="26" t="s">
        <v>84</v>
      </c>
      <c r="BB99" s="26" t="s">
        <v>85</v>
      </c>
      <c r="BC99" s="26" t="str">
        <f t="shared" si="31"/>
        <v>C</v>
      </c>
      <c r="BD99" s="26" t="str">
        <f t="shared" ca="1" si="32"/>
        <v>50 Th,2 Bln,9 Hr</v>
      </c>
      <c r="BE99" s="29">
        <f t="shared" ca="1" si="33"/>
        <v>50</v>
      </c>
      <c r="BF99" s="29">
        <f t="shared" ca="1" si="34"/>
        <v>2</v>
      </c>
      <c r="BG99" s="29">
        <f t="shared" ca="1" si="35"/>
        <v>9</v>
      </c>
      <c r="BH99" s="26" t="str">
        <f t="shared" ca="1" si="36"/>
        <v>28 Th,7 Bln,23 Hr</v>
      </c>
      <c r="BI99" s="24">
        <f t="shared" ca="1" si="37"/>
        <v>28</v>
      </c>
      <c r="BJ99" s="24">
        <f t="shared" ca="1" si="38"/>
        <v>7</v>
      </c>
      <c r="BK99" s="26" t="str">
        <f t="shared" ca="1" si="39"/>
        <v>27 Th,7 Bln,23 Hr</v>
      </c>
      <c r="BL99" s="4" t="str">
        <f>VLOOKUP(C99,[1]dbase!$C$3:$AW$827,38,FALSE)</f>
        <v>-</v>
      </c>
    </row>
    <row r="100" spans="1:64" x14ac:dyDescent="0.25">
      <c r="A100" s="24">
        <f t="shared" si="20"/>
        <v>97</v>
      </c>
      <c r="B100" s="31" t="s">
        <v>606</v>
      </c>
      <c r="C100" s="24">
        <v>805545</v>
      </c>
      <c r="D100" s="24" t="s">
        <v>607</v>
      </c>
      <c r="E100" s="26">
        <v>29346</v>
      </c>
      <c r="F100" s="24" t="s">
        <v>65</v>
      </c>
      <c r="G100" s="24" t="s">
        <v>66</v>
      </c>
      <c r="H100" s="24" t="s">
        <v>88</v>
      </c>
      <c r="I100" s="24" t="s">
        <v>608</v>
      </c>
      <c r="J100" s="27" t="s">
        <v>609</v>
      </c>
      <c r="K100" s="24"/>
      <c r="L100" s="24"/>
      <c r="M100" s="24" t="s">
        <v>109</v>
      </c>
      <c r="N100" s="24" t="s">
        <v>610</v>
      </c>
      <c r="O100" s="24"/>
      <c r="P100" s="24" t="s">
        <v>611</v>
      </c>
      <c r="Q100" s="26">
        <v>41867</v>
      </c>
      <c r="R100" s="26">
        <v>41989</v>
      </c>
      <c r="S100" s="26" t="s">
        <v>90</v>
      </c>
      <c r="T100" s="28" t="s">
        <v>612</v>
      </c>
      <c r="U100" s="28" t="s">
        <v>612</v>
      </c>
      <c r="V100" s="26" t="s">
        <v>80</v>
      </c>
      <c r="W100" s="28" t="s">
        <v>613</v>
      </c>
      <c r="X100" s="28" t="s">
        <v>123</v>
      </c>
      <c r="Y100" s="26" t="s">
        <v>78</v>
      </c>
      <c r="Z100" s="29">
        <v>6</v>
      </c>
      <c r="AA100" s="29">
        <v>1</v>
      </c>
      <c r="AB100" s="26">
        <v>44424</v>
      </c>
      <c r="AC100" s="30">
        <v>4500000</v>
      </c>
      <c r="AD100" s="30">
        <v>500000</v>
      </c>
      <c r="AE100" s="30">
        <v>699100</v>
      </c>
      <c r="AF100" s="30">
        <v>152000</v>
      </c>
      <c r="AG100" s="30">
        <f t="shared" si="21"/>
        <v>851100</v>
      </c>
      <c r="AH100" s="30">
        <v>0</v>
      </c>
      <c r="AI100" s="30">
        <f t="shared" si="22"/>
        <v>5851100</v>
      </c>
      <c r="AJ100" s="30">
        <f t="shared" si="23"/>
        <v>3375000</v>
      </c>
      <c r="AK100" s="30">
        <f t="shared" si="24"/>
        <v>375000</v>
      </c>
      <c r="AL100" s="30">
        <f t="shared" si="25"/>
        <v>699100</v>
      </c>
      <c r="AM100" s="30">
        <f t="shared" si="26"/>
        <v>152000</v>
      </c>
      <c r="AN100" s="30">
        <f t="shared" si="27"/>
        <v>851100</v>
      </c>
      <c r="AO100" s="30">
        <f t="shared" si="28"/>
        <v>0</v>
      </c>
      <c r="AP100" s="30">
        <f t="shared" si="29"/>
        <v>4601100</v>
      </c>
      <c r="AQ100" s="30">
        <f t="shared" si="30"/>
        <v>0</v>
      </c>
      <c r="AR100" s="26" t="s">
        <v>79</v>
      </c>
      <c r="AS100" s="26" t="s">
        <v>80</v>
      </c>
      <c r="AT100" s="26"/>
      <c r="AU100" s="26" t="s">
        <v>80</v>
      </c>
      <c r="AV100" s="26" t="s">
        <v>124</v>
      </c>
      <c r="AW100" s="26" t="s">
        <v>80</v>
      </c>
      <c r="AX100" s="26" t="s">
        <v>82</v>
      </c>
      <c r="AY100" s="26" t="s">
        <v>82</v>
      </c>
      <c r="AZ100" s="26" t="s">
        <v>125</v>
      </c>
      <c r="BA100" s="26" t="s">
        <v>84</v>
      </c>
      <c r="BB100" s="26" t="s">
        <v>85</v>
      </c>
      <c r="BC100" s="26" t="str">
        <f t="shared" si="31"/>
        <v>C</v>
      </c>
      <c r="BD100" s="26" t="str">
        <f t="shared" ca="1" si="32"/>
        <v>42 Th,6 Bln,19 Hr</v>
      </c>
      <c r="BE100" s="29">
        <f t="shared" ca="1" si="33"/>
        <v>42</v>
      </c>
      <c r="BF100" s="29">
        <f t="shared" ca="1" si="34"/>
        <v>6</v>
      </c>
      <c r="BG100" s="29">
        <f t="shared" ca="1" si="35"/>
        <v>19</v>
      </c>
      <c r="BH100" s="26" t="str">
        <f t="shared" ca="1" si="36"/>
        <v>8 Th,3 Bln,8 Hr</v>
      </c>
      <c r="BI100" s="24">
        <f t="shared" ca="1" si="37"/>
        <v>8</v>
      </c>
      <c r="BJ100" s="24">
        <f t="shared" ca="1" si="38"/>
        <v>3</v>
      </c>
      <c r="BK100" s="26" t="str">
        <f t="shared" ca="1" si="39"/>
        <v>7 Th,11 Bln,8 Hr</v>
      </c>
      <c r="BL100" s="4" t="str">
        <f>VLOOKUP(C100,[1]dbase!$C$3:$AW$827,38,FALSE)</f>
        <v>-</v>
      </c>
    </row>
    <row r="101" spans="1:64" x14ac:dyDescent="0.25">
      <c r="A101" s="24">
        <f t="shared" si="20"/>
        <v>98</v>
      </c>
      <c r="B101" s="31" t="s">
        <v>614</v>
      </c>
      <c r="C101" s="24">
        <v>796072</v>
      </c>
      <c r="D101" s="24" t="s">
        <v>174</v>
      </c>
      <c r="E101" s="26">
        <v>29022</v>
      </c>
      <c r="F101" s="24" t="s">
        <v>65</v>
      </c>
      <c r="G101" s="24" t="s">
        <v>66</v>
      </c>
      <c r="H101" s="24" t="s">
        <v>88</v>
      </c>
      <c r="I101" s="24" t="s">
        <v>615</v>
      </c>
      <c r="J101" s="27" t="s">
        <v>616</v>
      </c>
      <c r="K101" s="24"/>
      <c r="L101" s="24"/>
      <c r="M101" s="24" t="s">
        <v>109</v>
      </c>
      <c r="N101" s="24" t="s">
        <v>80</v>
      </c>
      <c r="O101" s="24"/>
      <c r="P101" s="24" t="s">
        <v>80</v>
      </c>
      <c r="Q101" s="26">
        <v>43374</v>
      </c>
      <c r="R101" s="26">
        <v>43374</v>
      </c>
      <c r="S101" s="26" t="s">
        <v>90</v>
      </c>
      <c r="T101" s="28" t="s">
        <v>261</v>
      </c>
      <c r="U101" s="28" t="s">
        <v>261</v>
      </c>
      <c r="V101" s="26">
        <v>44105</v>
      </c>
      <c r="W101" s="28" t="s">
        <v>139</v>
      </c>
      <c r="X101" s="28" t="s">
        <v>140</v>
      </c>
      <c r="Y101" s="26" t="s">
        <v>78</v>
      </c>
      <c r="Z101" s="29">
        <v>6</v>
      </c>
      <c r="AA101" s="29">
        <v>1</v>
      </c>
      <c r="AB101" s="26">
        <v>44424</v>
      </c>
      <c r="AC101" s="30">
        <v>4500000</v>
      </c>
      <c r="AD101" s="30">
        <v>500000</v>
      </c>
      <c r="AE101" s="30">
        <v>0</v>
      </c>
      <c r="AF101" s="30">
        <v>253100</v>
      </c>
      <c r="AG101" s="30">
        <f t="shared" si="21"/>
        <v>253100</v>
      </c>
      <c r="AH101" s="30">
        <v>0</v>
      </c>
      <c r="AI101" s="30">
        <f t="shared" si="22"/>
        <v>5253100</v>
      </c>
      <c r="AJ101" s="30">
        <f t="shared" si="23"/>
        <v>3375000</v>
      </c>
      <c r="AK101" s="30">
        <f t="shared" si="24"/>
        <v>375000</v>
      </c>
      <c r="AL101" s="30">
        <f t="shared" si="25"/>
        <v>0</v>
      </c>
      <c r="AM101" s="30">
        <f t="shared" si="26"/>
        <v>253100</v>
      </c>
      <c r="AN101" s="30">
        <f t="shared" si="27"/>
        <v>253100</v>
      </c>
      <c r="AO101" s="30">
        <f t="shared" si="28"/>
        <v>0</v>
      </c>
      <c r="AP101" s="30">
        <f t="shared" si="29"/>
        <v>4003100</v>
      </c>
      <c r="AQ101" s="30">
        <f t="shared" si="30"/>
        <v>369000</v>
      </c>
      <c r="AR101" s="26" t="s">
        <v>79</v>
      </c>
      <c r="AS101" s="26" t="s">
        <v>80</v>
      </c>
      <c r="AT101" s="26"/>
      <c r="AU101" s="26" t="s">
        <v>80</v>
      </c>
      <c r="AV101" s="26" t="s">
        <v>141</v>
      </c>
      <c r="AW101" s="26" t="s">
        <v>80</v>
      </c>
      <c r="AX101" s="26" t="s">
        <v>82</v>
      </c>
      <c r="AY101" s="26" t="s">
        <v>82</v>
      </c>
      <c r="AZ101" s="26" t="s">
        <v>80</v>
      </c>
      <c r="BA101" s="26" t="s">
        <v>84</v>
      </c>
      <c r="BB101" s="26" t="s">
        <v>85</v>
      </c>
      <c r="BC101" s="26" t="str">
        <f t="shared" si="31"/>
        <v>C</v>
      </c>
      <c r="BD101" s="26" t="str">
        <f t="shared" ca="1" si="32"/>
        <v>43 Th,5 Bln,8 Hr</v>
      </c>
      <c r="BE101" s="29">
        <f t="shared" ca="1" si="33"/>
        <v>43</v>
      </c>
      <c r="BF101" s="29">
        <f t="shared" ca="1" si="34"/>
        <v>5</v>
      </c>
      <c r="BG101" s="29">
        <f t="shared" ca="1" si="35"/>
        <v>8</v>
      </c>
      <c r="BH101" s="26" t="str">
        <f t="shared" ca="1" si="36"/>
        <v>4 Th,1 Bln,23 Hr</v>
      </c>
      <c r="BI101" s="24">
        <f t="shared" ca="1" si="37"/>
        <v>4</v>
      </c>
      <c r="BJ101" s="24">
        <f t="shared" ca="1" si="38"/>
        <v>1</v>
      </c>
      <c r="BK101" s="26" t="str">
        <f t="shared" ca="1" si="39"/>
        <v>4 Th,1 Bln,23 Hr</v>
      </c>
      <c r="BL101" s="4" t="str">
        <f>VLOOKUP(C101,[1]dbase!$C$3:$AW$827,38,FALSE)</f>
        <v>-</v>
      </c>
    </row>
    <row r="102" spans="1:64" x14ac:dyDescent="0.25">
      <c r="A102" s="24">
        <f t="shared" si="20"/>
        <v>99</v>
      </c>
      <c r="B102" s="31" t="s">
        <v>617</v>
      </c>
      <c r="C102" s="24">
        <v>666160</v>
      </c>
      <c r="D102" s="24" t="s">
        <v>618</v>
      </c>
      <c r="E102" s="26">
        <v>24378</v>
      </c>
      <c r="F102" s="24" t="s">
        <v>65</v>
      </c>
      <c r="G102" s="24" t="s">
        <v>343</v>
      </c>
      <c r="H102" s="24" t="s">
        <v>133</v>
      </c>
      <c r="I102" s="24" t="s">
        <v>619</v>
      </c>
      <c r="J102" s="27"/>
      <c r="K102" s="24"/>
      <c r="L102" s="24"/>
      <c r="M102" s="24" t="s">
        <v>109</v>
      </c>
      <c r="N102" s="24" t="s">
        <v>301</v>
      </c>
      <c r="O102" s="24"/>
      <c r="P102" s="24" t="s">
        <v>80</v>
      </c>
      <c r="Q102" s="26">
        <v>43374</v>
      </c>
      <c r="R102" s="26">
        <v>43374</v>
      </c>
      <c r="S102" s="26" t="s">
        <v>90</v>
      </c>
      <c r="T102" s="28" t="s">
        <v>620</v>
      </c>
      <c r="U102" s="28" t="s">
        <v>620</v>
      </c>
      <c r="V102" s="26">
        <v>44105</v>
      </c>
      <c r="W102" s="28" t="s">
        <v>621</v>
      </c>
      <c r="X102" s="28" t="s">
        <v>207</v>
      </c>
      <c r="Y102" s="26" t="s">
        <v>78</v>
      </c>
      <c r="Z102" s="29">
        <v>4</v>
      </c>
      <c r="AA102" s="34">
        <v>4</v>
      </c>
      <c r="AB102" s="26">
        <v>44424</v>
      </c>
      <c r="AC102" s="30">
        <v>6900000</v>
      </c>
      <c r="AD102" s="30">
        <v>766667</v>
      </c>
      <c r="AE102" s="30">
        <v>0</v>
      </c>
      <c r="AF102" s="30">
        <v>1502276.5199999977</v>
      </c>
      <c r="AG102" s="30">
        <f t="shared" si="21"/>
        <v>1502276.5199999977</v>
      </c>
      <c r="AH102" s="30">
        <v>2079770</v>
      </c>
      <c r="AI102" s="30">
        <f t="shared" si="22"/>
        <v>11248713.519999998</v>
      </c>
      <c r="AJ102" s="30">
        <f t="shared" si="23"/>
        <v>5175000</v>
      </c>
      <c r="AK102" s="30">
        <f t="shared" si="24"/>
        <v>575000.25</v>
      </c>
      <c r="AL102" s="30">
        <f t="shared" si="25"/>
        <v>0</v>
      </c>
      <c r="AM102" s="30">
        <f t="shared" si="26"/>
        <v>1502276.5199999977</v>
      </c>
      <c r="AN102" s="30">
        <f t="shared" si="27"/>
        <v>1502276.5199999977</v>
      </c>
      <c r="AO102" s="30">
        <f t="shared" si="28"/>
        <v>1039885</v>
      </c>
      <c r="AP102" s="30">
        <f t="shared" si="29"/>
        <v>8292161.7699999977</v>
      </c>
      <c r="AQ102" s="30">
        <f t="shared" si="30"/>
        <v>0</v>
      </c>
      <c r="AR102" s="26" t="s">
        <v>79</v>
      </c>
      <c r="AS102" s="26" t="s">
        <v>80</v>
      </c>
      <c r="AT102" s="26"/>
      <c r="AU102" s="26" t="s">
        <v>80</v>
      </c>
      <c r="AV102" s="26" t="s">
        <v>209</v>
      </c>
      <c r="AW102" s="26" t="s">
        <v>210</v>
      </c>
      <c r="AX102" s="26" t="s">
        <v>83</v>
      </c>
      <c r="AY102" s="26" t="s">
        <v>83</v>
      </c>
      <c r="AZ102" s="26" t="s">
        <v>80</v>
      </c>
      <c r="BA102" s="26" t="s">
        <v>84</v>
      </c>
      <c r="BB102" s="26" t="s">
        <v>85</v>
      </c>
      <c r="BC102" s="26" t="str">
        <f t="shared" si="31"/>
        <v>C</v>
      </c>
      <c r="BD102" s="26" t="str">
        <f t="shared" ca="1" si="32"/>
        <v>56 Th,1 Bln,27 Hr</v>
      </c>
      <c r="BE102" s="29">
        <f t="shared" ca="1" si="33"/>
        <v>56</v>
      </c>
      <c r="BF102" s="29">
        <f t="shared" ca="1" si="34"/>
        <v>1</v>
      </c>
      <c r="BG102" s="29">
        <f t="shared" ca="1" si="35"/>
        <v>27</v>
      </c>
      <c r="BH102" s="26" t="str">
        <f t="shared" ca="1" si="36"/>
        <v>4 Th,1 Bln,23 Hr</v>
      </c>
      <c r="BI102" s="24">
        <f t="shared" ca="1" si="37"/>
        <v>4</v>
      </c>
      <c r="BJ102" s="24">
        <f t="shared" ca="1" si="38"/>
        <v>1</v>
      </c>
      <c r="BK102" s="26" t="str">
        <f t="shared" ca="1" si="39"/>
        <v>4 Th,1 Bln,23 Hr</v>
      </c>
      <c r="BL102" s="4" t="str">
        <f>VLOOKUP(C102,[1]dbase!$C$3:$AW$827,38,FALSE)</f>
        <v>-</v>
      </c>
    </row>
    <row r="103" spans="1:64" x14ac:dyDescent="0.25">
      <c r="A103" s="24">
        <f t="shared" si="20"/>
        <v>100</v>
      </c>
      <c r="B103" s="25" t="s">
        <v>622</v>
      </c>
      <c r="C103" s="24">
        <v>796293</v>
      </c>
      <c r="D103" s="24" t="s">
        <v>166</v>
      </c>
      <c r="E103" s="26">
        <v>28942</v>
      </c>
      <c r="F103" s="24" t="s">
        <v>65</v>
      </c>
      <c r="G103" s="24" t="s">
        <v>66</v>
      </c>
      <c r="H103" s="24" t="s">
        <v>88</v>
      </c>
      <c r="I103" s="24"/>
      <c r="J103" s="27"/>
      <c r="K103" s="24"/>
      <c r="L103" s="24"/>
      <c r="M103" s="24" t="s">
        <v>623</v>
      </c>
      <c r="N103" s="24" t="s">
        <v>624</v>
      </c>
      <c r="O103" s="24"/>
      <c r="P103" s="24">
        <v>1998</v>
      </c>
      <c r="Q103" s="26">
        <v>44151</v>
      </c>
      <c r="R103" s="26">
        <v>44151</v>
      </c>
      <c r="S103" s="26" t="s">
        <v>73</v>
      </c>
      <c r="T103" s="28" t="s">
        <v>625</v>
      </c>
      <c r="U103" s="28" t="s">
        <v>626</v>
      </c>
      <c r="V103" s="26">
        <v>44774</v>
      </c>
      <c r="W103" s="28" t="s">
        <v>627</v>
      </c>
      <c r="X103" s="28" t="s">
        <v>295</v>
      </c>
      <c r="Y103" s="26" t="s">
        <v>103</v>
      </c>
      <c r="Z103" s="29">
        <v>2</v>
      </c>
      <c r="AA103" s="29">
        <v>6</v>
      </c>
      <c r="AB103" s="26">
        <v>44424</v>
      </c>
      <c r="AC103" s="30">
        <v>8900000</v>
      </c>
      <c r="AD103" s="30">
        <v>988889</v>
      </c>
      <c r="AE103" s="30">
        <v>8018361.1111111119</v>
      </c>
      <c r="AF103" s="30">
        <v>0</v>
      </c>
      <c r="AG103" s="30">
        <f t="shared" si="21"/>
        <v>8018361.1111111119</v>
      </c>
      <c r="AH103" s="30">
        <v>2597400</v>
      </c>
      <c r="AI103" s="30">
        <f t="shared" si="22"/>
        <v>20504650.111111112</v>
      </c>
      <c r="AJ103" s="30">
        <f t="shared" si="23"/>
        <v>6675000</v>
      </c>
      <c r="AK103" s="30">
        <f t="shared" si="24"/>
        <v>741666.75</v>
      </c>
      <c r="AL103" s="30">
        <f t="shared" si="25"/>
        <v>8018361.1111111119</v>
      </c>
      <c r="AM103" s="30">
        <f t="shared" si="26"/>
        <v>0</v>
      </c>
      <c r="AN103" s="30">
        <f t="shared" si="27"/>
        <v>8018361.1111111119</v>
      </c>
      <c r="AO103" s="30">
        <f t="shared" si="28"/>
        <v>1298700</v>
      </c>
      <c r="AP103" s="30">
        <f t="shared" si="29"/>
        <v>16733727.861111112</v>
      </c>
      <c r="AQ103" s="30">
        <f t="shared" si="30"/>
        <v>0</v>
      </c>
      <c r="AR103" s="26" t="s">
        <v>79</v>
      </c>
      <c r="AS103" s="26" t="s">
        <v>80</v>
      </c>
      <c r="AT103" s="26"/>
      <c r="AU103" s="26" t="s">
        <v>80</v>
      </c>
      <c r="AV103" s="26" t="s">
        <v>296</v>
      </c>
      <c r="AW103" s="26" t="s">
        <v>80</v>
      </c>
      <c r="AX103" s="26" t="s">
        <v>105</v>
      </c>
      <c r="AY103" s="26" t="s">
        <v>105</v>
      </c>
      <c r="AZ103" s="26" t="s">
        <v>80</v>
      </c>
      <c r="BA103" s="26" t="s">
        <v>84</v>
      </c>
      <c r="BB103" s="26" t="s">
        <v>85</v>
      </c>
      <c r="BC103" s="26" t="str">
        <f t="shared" si="31"/>
        <v>C</v>
      </c>
      <c r="BD103" s="26" t="str">
        <f t="shared" ca="1" si="32"/>
        <v>43 Th,7 Bln,27 Hr</v>
      </c>
      <c r="BE103" s="29">
        <f t="shared" ca="1" si="33"/>
        <v>43</v>
      </c>
      <c r="BF103" s="29">
        <f t="shared" ca="1" si="34"/>
        <v>7</v>
      </c>
      <c r="BG103" s="29">
        <f t="shared" ca="1" si="35"/>
        <v>27</v>
      </c>
      <c r="BH103" s="26" t="str">
        <f t="shared" ca="1" si="36"/>
        <v>2 Th,0 Bln,8 Hr</v>
      </c>
      <c r="BI103" s="24">
        <f t="shared" ca="1" si="37"/>
        <v>2</v>
      </c>
      <c r="BJ103" s="24">
        <f t="shared" ca="1" si="38"/>
        <v>0</v>
      </c>
      <c r="BK103" s="26" t="str">
        <f t="shared" ca="1" si="39"/>
        <v>2 Th,0 Bln,8 Hr</v>
      </c>
      <c r="BL103" s="4" t="str">
        <f>VLOOKUP(C103,[1]dbase!$C$3:$AW$827,38,FALSE)</f>
        <v>-</v>
      </c>
    </row>
    <row r="104" spans="1:64" x14ac:dyDescent="0.25">
      <c r="A104" s="24">
        <f t="shared" si="20"/>
        <v>101</v>
      </c>
      <c r="B104" s="31" t="s">
        <v>628</v>
      </c>
      <c r="C104" s="24">
        <v>746059</v>
      </c>
      <c r="D104" s="24" t="s">
        <v>629</v>
      </c>
      <c r="E104" s="26">
        <v>27267</v>
      </c>
      <c r="F104" s="24" t="s">
        <v>65</v>
      </c>
      <c r="G104" s="24" t="s">
        <v>66</v>
      </c>
      <c r="H104" s="24" t="s">
        <v>67</v>
      </c>
      <c r="I104" s="24" t="s">
        <v>630</v>
      </c>
      <c r="J104" s="27" t="s">
        <v>631</v>
      </c>
      <c r="K104" s="24"/>
      <c r="L104" s="24"/>
      <c r="M104" s="24" t="s">
        <v>109</v>
      </c>
      <c r="N104" s="24" t="s">
        <v>80</v>
      </c>
      <c r="O104" s="24"/>
      <c r="P104" s="24" t="s">
        <v>80</v>
      </c>
      <c r="Q104" s="26">
        <v>43374</v>
      </c>
      <c r="R104" s="26">
        <v>43374</v>
      </c>
      <c r="S104" s="26" t="s">
        <v>90</v>
      </c>
      <c r="T104" s="28" t="s">
        <v>632</v>
      </c>
      <c r="U104" s="28" t="s">
        <v>632</v>
      </c>
      <c r="V104" s="26">
        <v>44105</v>
      </c>
      <c r="W104" s="28" t="s">
        <v>633</v>
      </c>
      <c r="X104" s="28" t="s">
        <v>207</v>
      </c>
      <c r="Y104" s="26" t="s">
        <v>78</v>
      </c>
      <c r="Z104" s="29">
        <v>5</v>
      </c>
      <c r="AA104" s="29">
        <v>3</v>
      </c>
      <c r="AB104" s="26">
        <v>44424</v>
      </c>
      <c r="AC104" s="30">
        <v>5900000</v>
      </c>
      <c r="AD104" s="30">
        <v>655556</v>
      </c>
      <c r="AE104" s="30">
        <v>0</v>
      </c>
      <c r="AF104" s="30">
        <v>2386460.527777778</v>
      </c>
      <c r="AG104" s="30">
        <f t="shared" si="21"/>
        <v>2386460.527777778</v>
      </c>
      <c r="AH104" s="30">
        <v>0</v>
      </c>
      <c r="AI104" s="30">
        <f t="shared" si="22"/>
        <v>8942016.527777778</v>
      </c>
      <c r="AJ104" s="30">
        <f t="shared" si="23"/>
        <v>2950000</v>
      </c>
      <c r="AK104" s="30">
        <f t="shared" si="24"/>
        <v>0</v>
      </c>
      <c r="AL104" s="30">
        <f t="shared" si="25"/>
        <v>0</v>
      </c>
      <c r="AM104" s="30">
        <f t="shared" si="26"/>
        <v>0</v>
      </c>
      <c r="AN104" s="30">
        <f t="shared" si="27"/>
        <v>0</v>
      </c>
      <c r="AO104" s="30">
        <f t="shared" si="28"/>
        <v>0</v>
      </c>
      <c r="AP104" s="30">
        <f t="shared" si="29"/>
        <v>2950000</v>
      </c>
      <c r="AQ104" s="30">
        <f t="shared" si="30"/>
        <v>1422100</v>
      </c>
      <c r="AR104" s="26" t="s">
        <v>79</v>
      </c>
      <c r="AS104" s="26" t="s">
        <v>114</v>
      </c>
      <c r="AT104" s="26"/>
      <c r="AU104" s="26">
        <v>44516</v>
      </c>
      <c r="AV104" s="26" t="s">
        <v>209</v>
      </c>
      <c r="AW104" s="26" t="s">
        <v>210</v>
      </c>
      <c r="AX104" s="26" t="s">
        <v>83</v>
      </c>
      <c r="AY104" s="26" t="s">
        <v>83</v>
      </c>
      <c r="AZ104" s="26" t="s">
        <v>80</v>
      </c>
      <c r="BA104" s="26" t="s">
        <v>84</v>
      </c>
      <c r="BB104" s="26" t="s">
        <v>85</v>
      </c>
      <c r="BC104" s="26" t="str">
        <f t="shared" si="31"/>
        <v>C</v>
      </c>
      <c r="BD104" s="26" t="str">
        <f t="shared" ca="1" si="32"/>
        <v>48 Th,2 Bln,29 Hr</v>
      </c>
      <c r="BE104" s="29">
        <f t="shared" ca="1" si="33"/>
        <v>48</v>
      </c>
      <c r="BF104" s="29">
        <f t="shared" ca="1" si="34"/>
        <v>2</v>
      </c>
      <c r="BG104" s="29">
        <f t="shared" ca="1" si="35"/>
        <v>29</v>
      </c>
      <c r="BH104" s="26" t="str">
        <f t="shared" ca="1" si="36"/>
        <v>4 Th,1 Bln,23 Hr</v>
      </c>
      <c r="BI104" s="24">
        <f t="shared" ca="1" si="37"/>
        <v>4</v>
      </c>
      <c r="BJ104" s="24">
        <f t="shared" ca="1" si="38"/>
        <v>1</v>
      </c>
      <c r="BK104" s="26" t="str">
        <f t="shared" ca="1" si="39"/>
        <v>4 Th,1 Bln,23 Hr</v>
      </c>
      <c r="BL104" s="4" t="str">
        <f>VLOOKUP(C104,[1]dbase!$C$3:$AW$827,38,FALSE)</f>
        <v>H</v>
      </c>
    </row>
    <row r="105" spans="1:64" x14ac:dyDescent="0.25">
      <c r="A105" s="24">
        <f t="shared" si="20"/>
        <v>102</v>
      </c>
      <c r="B105" s="31" t="s">
        <v>634</v>
      </c>
      <c r="C105" s="24">
        <v>905612</v>
      </c>
      <c r="D105" s="24" t="s">
        <v>342</v>
      </c>
      <c r="E105" s="26">
        <v>33164</v>
      </c>
      <c r="F105" s="24" t="s">
        <v>65</v>
      </c>
      <c r="G105" s="24" t="s">
        <v>66</v>
      </c>
      <c r="H105" s="24" t="s">
        <v>228</v>
      </c>
      <c r="I105" s="24" t="s">
        <v>635</v>
      </c>
      <c r="J105" s="27"/>
      <c r="K105" s="24"/>
      <c r="L105" s="24" t="s">
        <v>636</v>
      </c>
      <c r="M105" s="24" t="s">
        <v>70</v>
      </c>
      <c r="N105" s="24" t="s">
        <v>637</v>
      </c>
      <c r="O105" s="24" t="s">
        <v>235</v>
      </c>
      <c r="P105" s="24">
        <v>2012</v>
      </c>
      <c r="Q105" s="26">
        <v>42186</v>
      </c>
      <c r="R105" s="26">
        <v>42401</v>
      </c>
      <c r="S105" s="26" t="s">
        <v>90</v>
      </c>
      <c r="T105" s="28" t="s">
        <v>638</v>
      </c>
      <c r="U105" s="28" t="s">
        <v>638</v>
      </c>
      <c r="V105" s="26">
        <v>44562</v>
      </c>
      <c r="W105" s="28" t="s">
        <v>639</v>
      </c>
      <c r="X105" s="28" t="s">
        <v>639</v>
      </c>
      <c r="Y105" s="26" t="s">
        <v>103</v>
      </c>
      <c r="Z105" s="29">
        <v>3</v>
      </c>
      <c r="AA105" s="29">
        <v>6</v>
      </c>
      <c r="AB105" s="26">
        <v>44562</v>
      </c>
      <c r="AC105" s="30">
        <v>8900000</v>
      </c>
      <c r="AD105" s="30">
        <v>988889</v>
      </c>
      <c r="AE105" s="30">
        <v>796722.22222222202</v>
      </c>
      <c r="AF105" s="30">
        <v>118170</v>
      </c>
      <c r="AG105" s="30">
        <f t="shared" si="21"/>
        <v>914892.22222222202</v>
      </c>
      <c r="AH105" s="30">
        <v>2260700</v>
      </c>
      <c r="AI105" s="30">
        <f t="shared" si="22"/>
        <v>13064481.222222222</v>
      </c>
      <c r="AJ105" s="30">
        <f t="shared" si="23"/>
        <v>6675000</v>
      </c>
      <c r="AK105" s="30">
        <f t="shared" si="24"/>
        <v>741666.75</v>
      </c>
      <c r="AL105" s="30">
        <f t="shared" si="25"/>
        <v>796722.22222222202</v>
      </c>
      <c r="AM105" s="30">
        <f t="shared" si="26"/>
        <v>118170</v>
      </c>
      <c r="AN105" s="30">
        <f t="shared" si="27"/>
        <v>914892.22222222202</v>
      </c>
      <c r="AO105" s="30">
        <f t="shared" si="28"/>
        <v>1130350</v>
      </c>
      <c r="AP105" s="30">
        <f t="shared" si="29"/>
        <v>9461908.972222222</v>
      </c>
      <c r="AQ105" s="30">
        <f t="shared" si="30"/>
        <v>0</v>
      </c>
      <c r="AR105" s="26" t="s">
        <v>79</v>
      </c>
      <c r="AS105" s="26" t="s">
        <v>80</v>
      </c>
      <c r="AT105" s="26"/>
      <c r="AU105" s="26" t="s">
        <v>80</v>
      </c>
      <c r="AV105" s="26" t="s">
        <v>640</v>
      </c>
      <c r="AW105" s="26" t="s">
        <v>80</v>
      </c>
      <c r="AX105" s="26" t="s">
        <v>105</v>
      </c>
      <c r="AY105" s="26" t="s">
        <v>105</v>
      </c>
      <c r="AZ105" s="26" t="s">
        <v>80</v>
      </c>
      <c r="BA105" s="26" t="s">
        <v>84</v>
      </c>
      <c r="BB105" s="26" t="s">
        <v>106</v>
      </c>
      <c r="BC105" s="26" t="str">
        <f t="shared" si="31"/>
        <v>F</v>
      </c>
      <c r="BD105" s="26" t="str">
        <f t="shared" ca="1" si="32"/>
        <v>32 Th,1 Bln,6 Hr</v>
      </c>
      <c r="BE105" s="29">
        <f t="shared" ca="1" si="33"/>
        <v>32</v>
      </c>
      <c r="BF105" s="29">
        <f t="shared" ca="1" si="34"/>
        <v>1</v>
      </c>
      <c r="BG105" s="29">
        <f t="shared" ca="1" si="35"/>
        <v>6</v>
      </c>
      <c r="BH105" s="26" t="str">
        <f t="shared" ca="1" si="36"/>
        <v>7 Th,4 Bln,23 Hr</v>
      </c>
      <c r="BI105" s="24">
        <f t="shared" ca="1" si="37"/>
        <v>7</v>
      </c>
      <c r="BJ105" s="24">
        <f t="shared" ca="1" si="38"/>
        <v>4</v>
      </c>
      <c r="BK105" s="26" t="str">
        <f t="shared" ca="1" si="39"/>
        <v>6 Th,9 Bln,23 Hr</v>
      </c>
      <c r="BL105" s="4" t="str">
        <f>VLOOKUP(C105,[1]dbase!$C$3:$AW$827,38,FALSE)</f>
        <v>-</v>
      </c>
    </row>
    <row r="106" spans="1:64" x14ac:dyDescent="0.25">
      <c r="A106" s="24">
        <f t="shared" si="20"/>
        <v>103</v>
      </c>
      <c r="B106" s="31" t="s">
        <v>641</v>
      </c>
      <c r="C106" s="24">
        <v>915748</v>
      </c>
      <c r="D106" s="24" t="s">
        <v>166</v>
      </c>
      <c r="E106" s="26">
        <v>33302</v>
      </c>
      <c r="F106" s="24" t="s">
        <v>65</v>
      </c>
      <c r="G106" s="24" t="s">
        <v>66</v>
      </c>
      <c r="H106" s="24" t="s">
        <v>228</v>
      </c>
      <c r="I106" s="24" t="s">
        <v>642</v>
      </c>
      <c r="J106" s="27"/>
      <c r="K106" s="24"/>
      <c r="L106" s="24"/>
      <c r="M106" s="24" t="s">
        <v>109</v>
      </c>
      <c r="N106" s="24" t="s">
        <v>643</v>
      </c>
      <c r="O106" s="24"/>
      <c r="P106" s="24">
        <v>2009</v>
      </c>
      <c r="Q106" s="26">
        <v>42932</v>
      </c>
      <c r="R106" s="26">
        <v>43055</v>
      </c>
      <c r="S106" s="26" t="s">
        <v>90</v>
      </c>
      <c r="T106" s="28" t="s">
        <v>644</v>
      </c>
      <c r="U106" s="28" t="s">
        <v>644</v>
      </c>
      <c r="V106" s="26" t="s">
        <v>80</v>
      </c>
      <c r="W106" s="28" t="s">
        <v>645</v>
      </c>
      <c r="X106" s="28" t="s">
        <v>113</v>
      </c>
      <c r="Y106" s="26" t="s">
        <v>78</v>
      </c>
      <c r="Z106" s="29">
        <v>6</v>
      </c>
      <c r="AA106" s="29">
        <v>1</v>
      </c>
      <c r="AB106" s="26">
        <v>44424</v>
      </c>
      <c r="AC106" s="30">
        <v>4500000</v>
      </c>
      <c r="AD106" s="30">
        <v>500000</v>
      </c>
      <c r="AE106" s="30">
        <v>495100</v>
      </c>
      <c r="AF106" s="30">
        <v>152000</v>
      </c>
      <c r="AG106" s="30">
        <f t="shared" si="21"/>
        <v>647100</v>
      </c>
      <c r="AH106" s="30">
        <v>0</v>
      </c>
      <c r="AI106" s="30">
        <f t="shared" si="22"/>
        <v>5647100</v>
      </c>
      <c r="AJ106" s="30">
        <f t="shared" si="23"/>
        <v>2250000</v>
      </c>
      <c r="AK106" s="30">
        <f t="shared" si="24"/>
        <v>0</v>
      </c>
      <c r="AL106" s="30">
        <f t="shared" si="25"/>
        <v>0</v>
      </c>
      <c r="AM106" s="30">
        <f t="shared" si="26"/>
        <v>0</v>
      </c>
      <c r="AN106" s="30">
        <f t="shared" si="27"/>
        <v>0</v>
      </c>
      <c r="AO106" s="30">
        <f t="shared" si="28"/>
        <v>0</v>
      </c>
      <c r="AP106" s="30">
        <f t="shared" si="29"/>
        <v>2250000</v>
      </c>
      <c r="AQ106" s="30">
        <f t="shared" si="30"/>
        <v>2122100</v>
      </c>
      <c r="AR106" s="26" t="s">
        <v>79</v>
      </c>
      <c r="AS106" s="26" t="s">
        <v>114</v>
      </c>
      <c r="AT106" s="26" t="s">
        <v>115</v>
      </c>
      <c r="AU106" s="26">
        <v>44562</v>
      </c>
      <c r="AV106" s="26" t="s">
        <v>116</v>
      </c>
      <c r="AW106" s="26" t="s">
        <v>210</v>
      </c>
      <c r="AX106" s="26" t="s">
        <v>83</v>
      </c>
      <c r="AY106" s="26" t="s">
        <v>83</v>
      </c>
      <c r="AZ106" s="26" t="s">
        <v>80</v>
      </c>
      <c r="BA106" s="26" t="s">
        <v>84</v>
      </c>
      <c r="BB106" s="26" t="s">
        <v>85</v>
      </c>
      <c r="BC106" s="26" t="str">
        <f t="shared" si="31"/>
        <v>C</v>
      </c>
      <c r="BD106" s="26" t="str">
        <f t="shared" ca="1" si="32"/>
        <v>31 Th,8 Bln,19 Hr</v>
      </c>
      <c r="BE106" s="29">
        <f t="shared" ca="1" si="33"/>
        <v>31</v>
      </c>
      <c r="BF106" s="29">
        <f t="shared" ca="1" si="34"/>
        <v>8</v>
      </c>
      <c r="BG106" s="29">
        <f t="shared" ca="1" si="35"/>
        <v>19</v>
      </c>
      <c r="BH106" s="26" t="str">
        <f t="shared" ca="1" si="36"/>
        <v>5 Th,4 Bln,8 Hr</v>
      </c>
      <c r="BI106" s="24">
        <f t="shared" ca="1" si="37"/>
        <v>5</v>
      </c>
      <c r="BJ106" s="24">
        <f t="shared" ca="1" si="38"/>
        <v>4</v>
      </c>
      <c r="BK106" s="26" t="str">
        <f t="shared" ca="1" si="39"/>
        <v>5 Th,0 Bln,8 Hr</v>
      </c>
      <c r="BL106" s="4" t="str">
        <f>VLOOKUP(C106,[1]dbase!$C$3:$AW$827,38,FALSE)</f>
        <v>H</v>
      </c>
    </row>
    <row r="107" spans="1:64" x14ac:dyDescent="0.25">
      <c r="A107" s="24">
        <f t="shared" si="20"/>
        <v>104</v>
      </c>
      <c r="B107" s="31" t="s">
        <v>646</v>
      </c>
      <c r="C107" s="24">
        <v>935568</v>
      </c>
      <c r="D107" s="24" t="s">
        <v>354</v>
      </c>
      <c r="E107" s="26">
        <v>34141</v>
      </c>
      <c r="F107" s="24" t="s">
        <v>65</v>
      </c>
      <c r="G107" s="24" t="s">
        <v>66</v>
      </c>
      <c r="H107" s="24" t="s">
        <v>150</v>
      </c>
      <c r="I107" s="24" t="s">
        <v>647</v>
      </c>
      <c r="J107" s="27" t="s">
        <v>648</v>
      </c>
      <c r="K107" s="24"/>
      <c r="L107" s="24"/>
      <c r="M107" s="24" t="s">
        <v>109</v>
      </c>
      <c r="N107" s="24" t="s">
        <v>383</v>
      </c>
      <c r="O107" s="24"/>
      <c r="P107" s="24" t="s">
        <v>384</v>
      </c>
      <c r="Q107" s="26">
        <v>41579</v>
      </c>
      <c r="R107" s="26">
        <v>41989</v>
      </c>
      <c r="S107" s="26" t="s">
        <v>90</v>
      </c>
      <c r="T107" s="28" t="s">
        <v>649</v>
      </c>
      <c r="U107" s="28" t="s">
        <v>649</v>
      </c>
      <c r="V107" s="26">
        <v>44061</v>
      </c>
      <c r="W107" s="28" t="s">
        <v>650</v>
      </c>
      <c r="X107" s="28" t="s">
        <v>195</v>
      </c>
      <c r="Y107" s="26" t="s">
        <v>78</v>
      </c>
      <c r="Z107" s="29">
        <v>6</v>
      </c>
      <c r="AA107" s="29">
        <v>2</v>
      </c>
      <c r="AB107" s="26">
        <v>44424</v>
      </c>
      <c r="AC107" s="30">
        <v>4900000</v>
      </c>
      <c r="AD107" s="30">
        <v>544444</v>
      </c>
      <c r="AE107" s="30">
        <v>254655.55555555597</v>
      </c>
      <c r="AF107" s="30">
        <v>152000</v>
      </c>
      <c r="AG107" s="30">
        <f t="shared" si="21"/>
        <v>406655.55555555597</v>
      </c>
      <c r="AH107" s="30">
        <v>0</v>
      </c>
      <c r="AI107" s="30">
        <f t="shared" si="22"/>
        <v>5851099.555555556</v>
      </c>
      <c r="AJ107" s="30">
        <f t="shared" si="23"/>
        <v>2450000</v>
      </c>
      <c r="AK107" s="30">
        <f t="shared" si="24"/>
        <v>0</v>
      </c>
      <c r="AL107" s="30">
        <f t="shared" si="25"/>
        <v>0</v>
      </c>
      <c r="AM107" s="30">
        <f t="shared" si="26"/>
        <v>0</v>
      </c>
      <c r="AN107" s="30">
        <f t="shared" si="27"/>
        <v>0</v>
      </c>
      <c r="AO107" s="30">
        <f t="shared" si="28"/>
        <v>0</v>
      </c>
      <c r="AP107" s="30">
        <f t="shared" si="29"/>
        <v>2450000</v>
      </c>
      <c r="AQ107" s="30">
        <f t="shared" si="30"/>
        <v>1922100</v>
      </c>
      <c r="AR107" s="26" t="s">
        <v>79</v>
      </c>
      <c r="AS107" s="26" t="s">
        <v>114</v>
      </c>
      <c r="AT107" s="24" t="s">
        <v>172</v>
      </c>
      <c r="AU107" s="26">
        <v>44433</v>
      </c>
      <c r="AV107" s="26" t="s">
        <v>196</v>
      </c>
      <c r="AW107" s="26" t="s">
        <v>80</v>
      </c>
      <c r="AX107" s="26" t="s">
        <v>82</v>
      </c>
      <c r="AY107" s="26" t="s">
        <v>82</v>
      </c>
      <c r="AZ107" s="26" t="s">
        <v>125</v>
      </c>
      <c r="BA107" s="26" t="s">
        <v>84</v>
      </c>
      <c r="BB107" s="26" t="s">
        <v>85</v>
      </c>
      <c r="BC107" s="26" t="str">
        <f t="shared" si="31"/>
        <v>C</v>
      </c>
      <c r="BD107" s="26" t="str">
        <f t="shared" ca="1" si="32"/>
        <v>29 Th,5 Bln,3 Hr</v>
      </c>
      <c r="BE107" s="29">
        <f t="shared" ca="1" si="33"/>
        <v>29</v>
      </c>
      <c r="BF107" s="29">
        <f t="shared" ca="1" si="34"/>
        <v>5</v>
      </c>
      <c r="BG107" s="29">
        <f t="shared" ca="1" si="35"/>
        <v>3</v>
      </c>
      <c r="BH107" s="26" t="str">
        <f t="shared" ca="1" si="36"/>
        <v>9 Th,0 Bln,23 Hr</v>
      </c>
      <c r="BI107" s="24">
        <f t="shared" ca="1" si="37"/>
        <v>9</v>
      </c>
      <c r="BJ107" s="24">
        <f t="shared" ca="1" si="38"/>
        <v>0</v>
      </c>
      <c r="BK107" s="26" t="str">
        <f t="shared" ca="1" si="39"/>
        <v>7 Th,11 Bln,8 Hr</v>
      </c>
      <c r="BL107" s="4" t="str">
        <f>VLOOKUP(C107,[1]dbase!$C$3:$AW$827,38,FALSE)</f>
        <v>H</v>
      </c>
    </row>
    <row r="108" spans="1:64" x14ac:dyDescent="0.25">
      <c r="A108" s="24">
        <f t="shared" si="20"/>
        <v>105</v>
      </c>
      <c r="B108" s="33" t="s">
        <v>651</v>
      </c>
      <c r="C108" s="24">
        <v>845538</v>
      </c>
      <c r="D108" s="24" t="s">
        <v>652</v>
      </c>
      <c r="E108" s="26">
        <v>30775</v>
      </c>
      <c r="F108" s="24" t="s">
        <v>65</v>
      </c>
      <c r="G108" s="24" t="s">
        <v>66</v>
      </c>
      <c r="H108" s="24" t="s">
        <v>88</v>
      </c>
      <c r="I108" s="24" t="s">
        <v>653</v>
      </c>
      <c r="J108" s="27"/>
      <c r="K108" s="24"/>
      <c r="L108" s="24"/>
      <c r="M108" s="24" t="s">
        <v>70</v>
      </c>
      <c r="N108" s="24" t="s">
        <v>234</v>
      </c>
      <c r="O108" s="24" t="s">
        <v>235</v>
      </c>
      <c r="P108" s="24">
        <v>2010</v>
      </c>
      <c r="Q108" s="26">
        <v>41410</v>
      </c>
      <c r="R108" s="26">
        <v>41533</v>
      </c>
      <c r="S108" s="26" t="s">
        <v>90</v>
      </c>
      <c r="T108" s="28" t="s">
        <v>654</v>
      </c>
      <c r="U108" s="28" t="s">
        <v>654</v>
      </c>
      <c r="V108" s="26">
        <v>44562</v>
      </c>
      <c r="W108" s="28" t="s">
        <v>655</v>
      </c>
      <c r="X108" s="28" t="s">
        <v>655</v>
      </c>
      <c r="Y108" s="26" t="s">
        <v>103</v>
      </c>
      <c r="Z108" s="29">
        <v>1</v>
      </c>
      <c r="AA108" s="29">
        <v>8</v>
      </c>
      <c r="AB108" s="26">
        <v>44562</v>
      </c>
      <c r="AC108" s="30">
        <v>10900000</v>
      </c>
      <c r="AD108" s="30">
        <v>1211111</v>
      </c>
      <c r="AE108" s="30">
        <v>1803250</v>
      </c>
      <c r="AF108" s="30">
        <v>-353005</v>
      </c>
      <c r="AG108" s="30">
        <f t="shared" si="21"/>
        <v>1450245</v>
      </c>
      <c r="AH108" s="30">
        <v>6615600</v>
      </c>
      <c r="AI108" s="30">
        <f t="shared" si="22"/>
        <v>20176956</v>
      </c>
      <c r="AJ108" s="30">
        <f t="shared" si="23"/>
        <v>8175000</v>
      </c>
      <c r="AK108" s="30">
        <f t="shared" si="24"/>
        <v>908333.25</v>
      </c>
      <c r="AL108" s="30">
        <f t="shared" si="25"/>
        <v>1803250</v>
      </c>
      <c r="AM108" s="30">
        <f t="shared" si="26"/>
        <v>-353005</v>
      </c>
      <c r="AN108" s="30">
        <f t="shared" si="27"/>
        <v>1450245</v>
      </c>
      <c r="AO108" s="30">
        <f t="shared" si="28"/>
        <v>3307800</v>
      </c>
      <c r="AP108" s="30">
        <f t="shared" si="29"/>
        <v>13841378.25</v>
      </c>
      <c r="AQ108" s="30">
        <f t="shared" si="30"/>
        <v>0</v>
      </c>
      <c r="AR108" s="26" t="s">
        <v>79</v>
      </c>
      <c r="AS108" s="26" t="s">
        <v>80</v>
      </c>
      <c r="AT108" s="26"/>
      <c r="AU108" s="26" t="s">
        <v>80</v>
      </c>
      <c r="AV108" s="26" t="s">
        <v>656</v>
      </c>
      <c r="AW108" s="26" t="s">
        <v>80</v>
      </c>
      <c r="AX108" s="26" t="s">
        <v>105</v>
      </c>
      <c r="AY108" s="26" t="s">
        <v>105</v>
      </c>
      <c r="AZ108" s="26" t="s">
        <v>80</v>
      </c>
      <c r="BA108" s="26" t="s">
        <v>84</v>
      </c>
      <c r="BB108" s="26" t="s">
        <v>106</v>
      </c>
      <c r="BC108" s="26" t="str">
        <f t="shared" si="31"/>
        <v>F</v>
      </c>
      <c r="BD108" s="26" t="str">
        <f t="shared" ca="1" si="32"/>
        <v>38 Th,7 Bln,21 Hr</v>
      </c>
      <c r="BE108" s="29">
        <f t="shared" ca="1" si="33"/>
        <v>38</v>
      </c>
      <c r="BF108" s="29">
        <f t="shared" ca="1" si="34"/>
        <v>7</v>
      </c>
      <c r="BG108" s="29">
        <f t="shared" ca="1" si="35"/>
        <v>21</v>
      </c>
      <c r="BH108" s="26" t="str">
        <f t="shared" ca="1" si="36"/>
        <v>9 Th,6 Bln,8 Hr</v>
      </c>
      <c r="BI108" s="24">
        <f t="shared" ca="1" si="37"/>
        <v>9</v>
      </c>
      <c r="BJ108" s="24">
        <f t="shared" ca="1" si="38"/>
        <v>6</v>
      </c>
      <c r="BK108" s="26" t="str">
        <f t="shared" ca="1" si="39"/>
        <v>9 Th,2 Bln,8 Hr</v>
      </c>
      <c r="BL108" s="4" t="str">
        <f>VLOOKUP(C108,[1]dbase!$C$3:$AW$827,38,FALSE)</f>
        <v>-</v>
      </c>
    </row>
    <row r="109" spans="1:64" x14ac:dyDescent="0.25">
      <c r="A109" s="24">
        <f t="shared" si="20"/>
        <v>106</v>
      </c>
      <c r="B109" s="31" t="s">
        <v>657</v>
      </c>
      <c r="C109" s="24">
        <v>966307</v>
      </c>
      <c r="D109" s="24" t="s">
        <v>354</v>
      </c>
      <c r="E109" s="26">
        <v>35206</v>
      </c>
      <c r="F109" s="24" t="s">
        <v>65</v>
      </c>
      <c r="G109" s="24" t="s">
        <v>66</v>
      </c>
      <c r="H109" s="24" t="s">
        <v>228</v>
      </c>
      <c r="I109" s="24"/>
      <c r="J109" s="27"/>
      <c r="K109" s="24"/>
      <c r="L109" s="24"/>
      <c r="M109" s="24" t="s">
        <v>70</v>
      </c>
      <c r="N109" s="24" t="s">
        <v>658</v>
      </c>
      <c r="O109" s="24"/>
      <c r="P109" s="24" t="s">
        <v>80</v>
      </c>
      <c r="Q109" s="26">
        <v>43877</v>
      </c>
      <c r="R109" s="26">
        <v>44243</v>
      </c>
      <c r="S109" s="26" t="s">
        <v>90</v>
      </c>
      <c r="T109" s="28" t="s">
        <v>659</v>
      </c>
      <c r="U109" s="28" t="s">
        <v>659</v>
      </c>
      <c r="V109" s="26" t="s">
        <v>80</v>
      </c>
      <c r="W109" s="28" t="s">
        <v>660</v>
      </c>
      <c r="X109" s="28" t="s">
        <v>655</v>
      </c>
      <c r="Y109" s="26" t="s">
        <v>103</v>
      </c>
      <c r="Z109" s="29">
        <v>6</v>
      </c>
      <c r="AA109" s="29">
        <v>1</v>
      </c>
      <c r="AB109" s="26">
        <v>44424</v>
      </c>
      <c r="AC109" s="30">
        <v>4500000</v>
      </c>
      <c r="AD109" s="30">
        <v>500000</v>
      </c>
      <c r="AE109" s="30">
        <v>-116900</v>
      </c>
      <c r="AF109" s="30">
        <v>152000</v>
      </c>
      <c r="AG109" s="30">
        <f t="shared" si="21"/>
        <v>35100</v>
      </c>
      <c r="AH109" s="30">
        <v>0</v>
      </c>
      <c r="AI109" s="30">
        <f t="shared" si="22"/>
        <v>5035100</v>
      </c>
      <c r="AJ109" s="30">
        <f t="shared" si="23"/>
        <v>3375000</v>
      </c>
      <c r="AK109" s="30">
        <f t="shared" si="24"/>
        <v>375000</v>
      </c>
      <c r="AL109" s="30">
        <f t="shared" si="25"/>
        <v>-116900</v>
      </c>
      <c r="AM109" s="30">
        <f t="shared" si="26"/>
        <v>152000</v>
      </c>
      <c r="AN109" s="30">
        <f t="shared" si="27"/>
        <v>35100</v>
      </c>
      <c r="AO109" s="30">
        <f t="shared" si="28"/>
        <v>0</v>
      </c>
      <c r="AP109" s="30">
        <f t="shared" si="29"/>
        <v>3785100</v>
      </c>
      <c r="AQ109" s="30">
        <f t="shared" si="30"/>
        <v>587000</v>
      </c>
      <c r="AR109" s="26" t="s">
        <v>79</v>
      </c>
      <c r="AS109" s="26" t="s">
        <v>80</v>
      </c>
      <c r="AT109" s="26"/>
      <c r="AU109" s="26" t="s">
        <v>80</v>
      </c>
      <c r="AV109" s="26" t="s">
        <v>656</v>
      </c>
      <c r="AW109" s="26" t="s">
        <v>80</v>
      </c>
      <c r="AX109" s="26" t="s">
        <v>105</v>
      </c>
      <c r="AY109" s="26" t="s">
        <v>105</v>
      </c>
      <c r="AZ109" s="26" t="s">
        <v>80</v>
      </c>
      <c r="BA109" s="26" t="s">
        <v>84</v>
      </c>
      <c r="BB109" s="26" t="s">
        <v>106</v>
      </c>
      <c r="BC109" s="26" t="str">
        <f t="shared" si="31"/>
        <v>F</v>
      </c>
      <c r="BD109" s="26" t="str">
        <f t="shared" ca="1" si="32"/>
        <v>26 Th,6 Bln,3 Hr</v>
      </c>
      <c r="BE109" s="29">
        <f t="shared" ca="1" si="33"/>
        <v>26</v>
      </c>
      <c r="BF109" s="29">
        <f t="shared" ca="1" si="34"/>
        <v>6</v>
      </c>
      <c r="BG109" s="29">
        <f t="shared" ca="1" si="35"/>
        <v>3</v>
      </c>
      <c r="BH109" s="26" t="str">
        <f t="shared" ca="1" si="36"/>
        <v>2 Th,9 Bln,8 Hr</v>
      </c>
      <c r="BI109" s="24">
        <f t="shared" ca="1" si="37"/>
        <v>2</v>
      </c>
      <c r="BJ109" s="24">
        <f t="shared" ca="1" si="38"/>
        <v>9</v>
      </c>
      <c r="BK109" s="26" t="str">
        <f t="shared" ca="1" si="39"/>
        <v>1 Th,9 Bln,8 Hr</v>
      </c>
      <c r="BL109" s="4" t="str">
        <f>VLOOKUP(C109,[1]dbase!$C$3:$AW$827,38,FALSE)</f>
        <v>-</v>
      </c>
    </row>
    <row r="110" spans="1:64" x14ac:dyDescent="0.25">
      <c r="A110" s="24">
        <f t="shared" si="20"/>
        <v>107</v>
      </c>
      <c r="B110" s="31" t="s">
        <v>661</v>
      </c>
      <c r="C110" s="24">
        <v>955857</v>
      </c>
      <c r="D110" s="24" t="s">
        <v>251</v>
      </c>
      <c r="E110" s="26">
        <v>34971</v>
      </c>
      <c r="F110" s="24" t="s">
        <v>167</v>
      </c>
      <c r="G110" s="24" t="s">
        <v>66</v>
      </c>
      <c r="H110" s="24" t="s">
        <v>662</v>
      </c>
      <c r="I110" s="24" t="s">
        <v>663</v>
      </c>
      <c r="J110" s="27"/>
      <c r="K110" s="24"/>
      <c r="L110" s="24"/>
      <c r="M110" s="24" t="s">
        <v>70</v>
      </c>
      <c r="N110" s="24" t="s">
        <v>503</v>
      </c>
      <c r="O110" s="24" t="s">
        <v>163</v>
      </c>
      <c r="P110" s="24">
        <v>2017</v>
      </c>
      <c r="Q110" s="26">
        <v>43313</v>
      </c>
      <c r="R110" s="26">
        <v>43525</v>
      </c>
      <c r="S110" s="26" t="s">
        <v>90</v>
      </c>
      <c r="T110" s="28" t="s">
        <v>664</v>
      </c>
      <c r="U110" s="28" t="s">
        <v>664</v>
      </c>
      <c r="V110" s="26">
        <v>44440</v>
      </c>
      <c r="W110" s="28" t="s">
        <v>242</v>
      </c>
      <c r="X110" s="28" t="s">
        <v>93</v>
      </c>
      <c r="Y110" s="26" t="s">
        <v>78</v>
      </c>
      <c r="Z110" s="29">
        <v>5</v>
      </c>
      <c r="AA110" s="29">
        <v>4</v>
      </c>
      <c r="AB110" s="26">
        <v>44424</v>
      </c>
      <c r="AC110" s="30">
        <v>6900000</v>
      </c>
      <c r="AD110" s="30">
        <v>766667</v>
      </c>
      <c r="AE110" s="30">
        <v>169183.33333333302</v>
      </c>
      <c r="AF110" s="30">
        <v>653200</v>
      </c>
      <c r="AG110" s="30">
        <f t="shared" si="21"/>
        <v>822383.33333333302</v>
      </c>
      <c r="AH110" s="30">
        <v>0</v>
      </c>
      <c r="AI110" s="30">
        <f t="shared" si="22"/>
        <v>8489050.3333333321</v>
      </c>
      <c r="AJ110" s="30">
        <f t="shared" si="23"/>
        <v>3450000</v>
      </c>
      <c r="AK110" s="30">
        <f t="shared" si="24"/>
        <v>0</v>
      </c>
      <c r="AL110" s="30">
        <f t="shared" si="25"/>
        <v>0</v>
      </c>
      <c r="AM110" s="30">
        <f t="shared" si="26"/>
        <v>0</v>
      </c>
      <c r="AN110" s="30">
        <f t="shared" si="27"/>
        <v>0</v>
      </c>
      <c r="AO110" s="30">
        <f t="shared" si="28"/>
        <v>0</v>
      </c>
      <c r="AP110" s="30">
        <f t="shared" si="29"/>
        <v>3450000</v>
      </c>
      <c r="AQ110" s="30">
        <f t="shared" si="30"/>
        <v>922100</v>
      </c>
      <c r="AR110" s="26" t="s">
        <v>79</v>
      </c>
      <c r="AS110" s="26" t="s">
        <v>114</v>
      </c>
      <c r="AT110" s="26" t="s">
        <v>115</v>
      </c>
      <c r="AU110" s="26">
        <v>44562</v>
      </c>
      <c r="AV110" s="26" t="s">
        <v>94</v>
      </c>
      <c r="AW110" s="26" t="s">
        <v>210</v>
      </c>
      <c r="AX110" s="26" t="s">
        <v>83</v>
      </c>
      <c r="AY110" s="26" t="s">
        <v>83</v>
      </c>
      <c r="AZ110" s="26" t="s">
        <v>80</v>
      </c>
      <c r="BA110" s="26" t="s">
        <v>84</v>
      </c>
      <c r="BB110" s="26" t="s">
        <v>85</v>
      </c>
      <c r="BC110" s="26" t="str">
        <f t="shared" si="31"/>
        <v>F</v>
      </c>
      <c r="BD110" s="26" t="str">
        <f t="shared" ca="1" si="32"/>
        <v>27 Th,1 Bln,26 Hr</v>
      </c>
      <c r="BE110" s="29">
        <f t="shared" ca="1" si="33"/>
        <v>27</v>
      </c>
      <c r="BF110" s="29">
        <f t="shared" ca="1" si="34"/>
        <v>1</v>
      </c>
      <c r="BG110" s="29">
        <f t="shared" ca="1" si="35"/>
        <v>26</v>
      </c>
      <c r="BH110" s="26" t="str">
        <f t="shared" ca="1" si="36"/>
        <v>4 Th,3 Bln,23 Hr</v>
      </c>
      <c r="BI110" s="24">
        <f t="shared" ca="1" si="37"/>
        <v>4</v>
      </c>
      <c r="BJ110" s="24">
        <f t="shared" ca="1" si="38"/>
        <v>3</v>
      </c>
      <c r="BK110" s="26" t="str">
        <f t="shared" ca="1" si="39"/>
        <v>3 Th,8 Bln,23 Hr</v>
      </c>
      <c r="BL110" s="4" t="str">
        <f>VLOOKUP(C110,[1]dbase!$C$3:$AW$827,38,FALSE)</f>
        <v>H</v>
      </c>
    </row>
    <row r="111" spans="1:64" x14ac:dyDescent="0.25">
      <c r="A111" s="24">
        <f t="shared" si="20"/>
        <v>108</v>
      </c>
      <c r="B111" s="31" t="s">
        <v>665</v>
      </c>
      <c r="C111" s="24">
        <v>836112</v>
      </c>
      <c r="D111" s="24" t="s">
        <v>174</v>
      </c>
      <c r="E111" s="26">
        <v>30583</v>
      </c>
      <c r="F111" s="24" t="s">
        <v>65</v>
      </c>
      <c r="G111" s="24" t="s">
        <v>66</v>
      </c>
      <c r="H111" s="24" t="s">
        <v>88</v>
      </c>
      <c r="I111" s="24" t="s">
        <v>666</v>
      </c>
      <c r="J111" s="27"/>
      <c r="K111" s="24"/>
      <c r="L111" s="24"/>
      <c r="M111" s="24" t="s">
        <v>109</v>
      </c>
      <c r="N111" s="24" t="s">
        <v>667</v>
      </c>
      <c r="O111" s="24"/>
      <c r="P111" s="24" t="s">
        <v>80</v>
      </c>
      <c r="Q111" s="26">
        <v>43374</v>
      </c>
      <c r="R111" s="26">
        <v>43374</v>
      </c>
      <c r="S111" s="26" t="s">
        <v>90</v>
      </c>
      <c r="T111" s="28" t="s">
        <v>138</v>
      </c>
      <c r="U111" s="28" t="s">
        <v>138</v>
      </c>
      <c r="V111" s="26">
        <v>44105</v>
      </c>
      <c r="W111" s="28" t="s">
        <v>430</v>
      </c>
      <c r="X111" s="28" t="s">
        <v>140</v>
      </c>
      <c r="Y111" s="26" t="s">
        <v>78</v>
      </c>
      <c r="Z111" s="29">
        <v>6</v>
      </c>
      <c r="AA111" s="29">
        <v>1</v>
      </c>
      <c r="AB111" s="26">
        <v>44424</v>
      </c>
      <c r="AC111" s="30">
        <v>4500000</v>
      </c>
      <c r="AD111" s="30">
        <v>500000</v>
      </c>
      <c r="AE111" s="30">
        <v>0</v>
      </c>
      <c r="AF111" s="30">
        <v>-292200</v>
      </c>
      <c r="AG111" s="30">
        <f t="shared" si="21"/>
        <v>-292200</v>
      </c>
      <c r="AH111" s="30">
        <v>0</v>
      </c>
      <c r="AI111" s="30">
        <f t="shared" si="22"/>
        <v>4707800</v>
      </c>
      <c r="AJ111" s="30">
        <f t="shared" si="23"/>
        <v>3375000</v>
      </c>
      <c r="AK111" s="30">
        <f t="shared" si="24"/>
        <v>375000</v>
      </c>
      <c r="AL111" s="30">
        <f t="shared" si="25"/>
        <v>0</v>
      </c>
      <c r="AM111" s="30">
        <f t="shared" si="26"/>
        <v>-292200</v>
      </c>
      <c r="AN111" s="30">
        <f t="shared" si="27"/>
        <v>-292200</v>
      </c>
      <c r="AO111" s="30">
        <f t="shared" si="28"/>
        <v>0</v>
      </c>
      <c r="AP111" s="30">
        <f t="shared" si="29"/>
        <v>3457800</v>
      </c>
      <c r="AQ111" s="30">
        <f t="shared" si="30"/>
        <v>914300</v>
      </c>
      <c r="AR111" s="26" t="s">
        <v>79</v>
      </c>
      <c r="AS111" s="26" t="s">
        <v>80</v>
      </c>
      <c r="AT111" s="26"/>
      <c r="AU111" s="26">
        <v>44516</v>
      </c>
      <c r="AV111" s="26" t="s">
        <v>141</v>
      </c>
      <c r="AW111" s="26" t="s">
        <v>80</v>
      </c>
      <c r="AX111" s="26" t="s">
        <v>82</v>
      </c>
      <c r="AY111" s="26" t="s">
        <v>82</v>
      </c>
      <c r="AZ111" s="26" t="s">
        <v>80</v>
      </c>
      <c r="BA111" s="26" t="s">
        <v>84</v>
      </c>
      <c r="BB111" s="26" t="s">
        <v>85</v>
      </c>
      <c r="BC111" s="26" t="str">
        <f t="shared" si="31"/>
        <v>C</v>
      </c>
      <c r="BD111" s="26" t="str">
        <f t="shared" ca="1" si="32"/>
        <v>39 Th,2 Bln,0 Hr</v>
      </c>
      <c r="BE111" s="29">
        <f t="shared" ca="1" si="33"/>
        <v>39</v>
      </c>
      <c r="BF111" s="29">
        <f t="shared" ca="1" si="34"/>
        <v>2</v>
      </c>
      <c r="BG111" s="29">
        <f t="shared" ca="1" si="35"/>
        <v>0</v>
      </c>
      <c r="BH111" s="26" t="str">
        <f t="shared" ca="1" si="36"/>
        <v>4 Th,1 Bln,23 Hr</v>
      </c>
      <c r="BI111" s="24">
        <f t="shared" ca="1" si="37"/>
        <v>4</v>
      </c>
      <c r="BJ111" s="24">
        <f t="shared" ca="1" si="38"/>
        <v>1</v>
      </c>
      <c r="BK111" s="26" t="str">
        <f t="shared" ca="1" si="39"/>
        <v>4 Th,1 Bln,23 Hr</v>
      </c>
      <c r="BL111" s="4" t="str">
        <f>VLOOKUP(C111,[1]dbase!$C$3:$AW$827,38,FALSE)</f>
        <v>-</v>
      </c>
    </row>
    <row r="112" spans="1:64" x14ac:dyDescent="0.25">
      <c r="A112" s="24">
        <f t="shared" si="20"/>
        <v>109</v>
      </c>
      <c r="B112" s="31" t="s">
        <v>668</v>
      </c>
      <c r="C112" s="24">
        <v>935852</v>
      </c>
      <c r="D112" s="24" t="s">
        <v>629</v>
      </c>
      <c r="E112" s="26">
        <v>34170</v>
      </c>
      <c r="F112" s="24" t="s">
        <v>65</v>
      </c>
      <c r="G112" s="24" t="s">
        <v>66</v>
      </c>
      <c r="H112" s="24" t="s">
        <v>150</v>
      </c>
      <c r="I112" s="24" t="s">
        <v>669</v>
      </c>
      <c r="J112" s="27"/>
      <c r="K112" s="24"/>
      <c r="L112" s="24"/>
      <c r="M112" s="24" t="s">
        <v>70</v>
      </c>
      <c r="N112" s="24" t="s">
        <v>152</v>
      </c>
      <c r="O112" s="24"/>
      <c r="P112" s="24">
        <v>2018</v>
      </c>
      <c r="Q112" s="26">
        <v>43313</v>
      </c>
      <c r="R112" s="26">
        <v>43525</v>
      </c>
      <c r="S112" s="26" t="s">
        <v>90</v>
      </c>
      <c r="T112" s="28" t="s">
        <v>670</v>
      </c>
      <c r="U112" s="28" t="s">
        <v>670</v>
      </c>
      <c r="V112" s="26" t="s">
        <v>80</v>
      </c>
      <c r="W112" s="28" t="s">
        <v>334</v>
      </c>
      <c r="X112" s="28" t="s">
        <v>93</v>
      </c>
      <c r="Y112" s="26" t="s">
        <v>78</v>
      </c>
      <c r="Z112" s="29">
        <v>5</v>
      </c>
      <c r="AA112" s="29">
        <v>4</v>
      </c>
      <c r="AB112" s="26">
        <v>44424</v>
      </c>
      <c r="AC112" s="30">
        <v>6900000</v>
      </c>
      <c r="AD112" s="30">
        <v>766667</v>
      </c>
      <c r="AE112" s="30">
        <v>169183.33333333302</v>
      </c>
      <c r="AF112" s="30">
        <v>653200</v>
      </c>
      <c r="AG112" s="30">
        <f t="shared" si="21"/>
        <v>822383.33333333302</v>
      </c>
      <c r="AH112" s="30">
        <v>0</v>
      </c>
      <c r="AI112" s="30">
        <f t="shared" si="22"/>
        <v>8489050.3333333321</v>
      </c>
      <c r="AJ112" s="30">
        <f t="shared" si="23"/>
        <v>5175000</v>
      </c>
      <c r="AK112" s="30">
        <f t="shared" si="24"/>
        <v>575000.25</v>
      </c>
      <c r="AL112" s="30">
        <f t="shared" si="25"/>
        <v>169183.33333333302</v>
      </c>
      <c r="AM112" s="30">
        <f t="shared" si="26"/>
        <v>653200</v>
      </c>
      <c r="AN112" s="30">
        <f t="shared" si="27"/>
        <v>822383.33333333302</v>
      </c>
      <c r="AO112" s="30">
        <f t="shared" si="28"/>
        <v>0</v>
      </c>
      <c r="AP112" s="30">
        <f t="shared" si="29"/>
        <v>6572383.583333333</v>
      </c>
      <c r="AQ112" s="30">
        <f t="shared" si="30"/>
        <v>0</v>
      </c>
      <c r="AR112" s="26" t="s">
        <v>79</v>
      </c>
      <c r="AS112" s="26" t="s">
        <v>80</v>
      </c>
      <c r="AT112" s="26"/>
      <c r="AU112" s="26" t="s">
        <v>80</v>
      </c>
      <c r="AV112" s="26" t="s">
        <v>94</v>
      </c>
      <c r="AW112" s="26" t="s">
        <v>210</v>
      </c>
      <c r="AX112" s="26" t="s">
        <v>83</v>
      </c>
      <c r="AY112" s="26" t="s">
        <v>83</v>
      </c>
      <c r="AZ112" s="26" t="s">
        <v>80</v>
      </c>
      <c r="BA112" s="26" t="s">
        <v>84</v>
      </c>
      <c r="BB112" s="26" t="s">
        <v>85</v>
      </c>
      <c r="BC112" s="26" t="str">
        <f t="shared" si="31"/>
        <v>F</v>
      </c>
      <c r="BD112" s="26" t="str">
        <f t="shared" ca="1" si="32"/>
        <v>29 Th,4 Bln,4 Hr</v>
      </c>
      <c r="BE112" s="29">
        <f t="shared" ca="1" si="33"/>
        <v>29</v>
      </c>
      <c r="BF112" s="29">
        <f t="shared" ca="1" si="34"/>
        <v>4</v>
      </c>
      <c r="BG112" s="29">
        <f t="shared" ca="1" si="35"/>
        <v>4</v>
      </c>
      <c r="BH112" s="26" t="str">
        <f t="shared" ca="1" si="36"/>
        <v>4 Th,3 Bln,23 Hr</v>
      </c>
      <c r="BI112" s="24">
        <f t="shared" ca="1" si="37"/>
        <v>4</v>
      </c>
      <c r="BJ112" s="24">
        <f t="shared" ca="1" si="38"/>
        <v>3</v>
      </c>
      <c r="BK112" s="26" t="str">
        <f t="shared" ca="1" si="39"/>
        <v>3 Th,8 Bln,23 Hr</v>
      </c>
      <c r="BL112" s="4" t="str">
        <f>VLOOKUP(C112,[1]dbase!$C$3:$AW$827,38,FALSE)</f>
        <v>-</v>
      </c>
    </row>
    <row r="113" spans="1:64" x14ac:dyDescent="0.25">
      <c r="A113" s="24">
        <f t="shared" si="20"/>
        <v>110</v>
      </c>
      <c r="B113" s="33" t="s">
        <v>671</v>
      </c>
      <c r="C113" s="24">
        <v>925719</v>
      </c>
      <c r="D113" s="24" t="s">
        <v>127</v>
      </c>
      <c r="E113" s="26">
        <v>33837</v>
      </c>
      <c r="F113" s="24" t="s">
        <v>65</v>
      </c>
      <c r="G113" s="24" t="s">
        <v>66</v>
      </c>
      <c r="H113" s="24" t="s">
        <v>228</v>
      </c>
      <c r="I113" s="24" t="s">
        <v>672</v>
      </c>
      <c r="J113" s="27"/>
      <c r="K113" s="24"/>
      <c r="L113" s="24"/>
      <c r="M113" s="24" t="s">
        <v>70</v>
      </c>
      <c r="N113" s="24" t="s">
        <v>673</v>
      </c>
      <c r="O113" s="24" t="s">
        <v>674</v>
      </c>
      <c r="P113" s="24">
        <v>2015</v>
      </c>
      <c r="Q113" s="26">
        <v>42888</v>
      </c>
      <c r="R113" s="26">
        <v>43116</v>
      </c>
      <c r="S113" s="26" t="s">
        <v>90</v>
      </c>
      <c r="T113" s="28" t="s">
        <v>316</v>
      </c>
      <c r="U113" s="28" t="s">
        <v>316</v>
      </c>
      <c r="V113" s="26">
        <v>44760</v>
      </c>
      <c r="W113" s="28" t="s">
        <v>317</v>
      </c>
      <c r="X113" s="28" t="s">
        <v>113</v>
      </c>
      <c r="Y113" s="26" t="s">
        <v>78</v>
      </c>
      <c r="Z113" s="29">
        <v>5</v>
      </c>
      <c r="AA113" s="29">
        <v>5</v>
      </c>
      <c r="AB113" s="26">
        <v>44562</v>
      </c>
      <c r="AC113" s="30">
        <v>7900000</v>
      </c>
      <c r="AD113" s="30">
        <v>877778</v>
      </c>
      <c r="AE113" s="30">
        <v>0</v>
      </c>
      <c r="AF113" s="30">
        <v>-263614.5</v>
      </c>
      <c r="AG113" s="30">
        <f t="shared" si="21"/>
        <v>-263614.5</v>
      </c>
      <c r="AH113" s="30">
        <v>0</v>
      </c>
      <c r="AI113" s="30">
        <f t="shared" si="22"/>
        <v>8514163.5</v>
      </c>
      <c r="AJ113" s="30">
        <f t="shared" si="23"/>
        <v>5925000</v>
      </c>
      <c r="AK113" s="30">
        <f t="shared" si="24"/>
        <v>658333.5</v>
      </c>
      <c r="AL113" s="30">
        <f t="shared" si="25"/>
        <v>0</v>
      </c>
      <c r="AM113" s="30">
        <f t="shared" si="26"/>
        <v>-263614.5</v>
      </c>
      <c r="AN113" s="30">
        <f t="shared" si="27"/>
        <v>-263614.5</v>
      </c>
      <c r="AO113" s="30">
        <f t="shared" si="28"/>
        <v>0</v>
      </c>
      <c r="AP113" s="30">
        <f t="shared" si="29"/>
        <v>6319719</v>
      </c>
      <c r="AQ113" s="30">
        <f t="shared" si="30"/>
        <v>0</v>
      </c>
      <c r="AR113" s="26" t="s">
        <v>79</v>
      </c>
      <c r="AS113" s="26" t="s">
        <v>80</v>
      </c>
      <c r="AT113" s="26"/>
      <c r="AU113" s="26" t="s">
        <v>80</v>
      </c>
      <c r="AV113" s="26" t="s">
        <v>116</v>
      </c>
      <c r="AW113" s="26" t="s">
        <v>95</v>
      </c>
      <c r="AX113" s="26" t="s">
        <v>96</v>
      </c>
      <c r="AY113" s="26" t="s">
        <v>96</v>
      </c>
      <c r="AZ113" s="26" t="s">
        <v>80</v>
      </c>
      <c r="BA113" s="26" t="s">
        <v>84</v>
      </c>
      <c r="BB113" s="26" t="s">
        <v>85</v>
      </c>
      <c r="BC113" s="26" t="str">
        <f t="shared" si="31"/>
        <v>F</v>
      </c>
      <c r="BD113" s="26" t="str">
        <f t="shared" ca="1" si="32"/>
        <v>30 Th,3 Bln,3 Hr</v>
      </c>
      <c r="BE113" s="29">
        <f t="shared" ca="1" si="33"/>
        <v>30</v>
      </c>
      <c r="BF113" s="29">
        <f t="shared" ca="1" si="34"/>
        <v>3</v>
      </c>
      <c r="BG113" s="29">
        <f t="shared" ca="1" si="35"/>
        <v>3</v>
      </c>
      <c r="BH113" s="26" t="str">
        <f t="shared" ca="1" si="36"/>
        <v>5 Th,5 Bln,22 Hr</v>
      </c>
      <c r="BI113" s="24">
        <f t="shared" ca="1" si="37"/>
        <v>5</v>
      </c>
      <c r="BJ113" s="24">
        <f t="shared" ca="1" si="38"/>
        <v>5</v>
      </c>
      <c r="BK113" s="26" t="str">
        <f t="shared" ca="1" si="39"/>
        <v>4 Th,10 Bln,8 Hr</v>
      </c>
      <c r="BL113" s="4" t="str">
        <f>VLOOKUP(C113,[1]dbase!$C$3:$AW$827,38,FALSE)</f>
        <v>-</v>
      </c>
    </row>
    <row r="114" spans="1:64" x14ac:dyDescent="0.25">
      <c r="A114" s="24">
        <f t="shared" si="20"/>
        <v>111</v>
      </c>
      <c r="B114" s="31" t="s">
        <v>675</v>
      </c>
      <c r="C114" s="24">
        <v>865487</v>
      </c>
      <c r="D114" s="24" t="s">
        <v>108</v>
      </c>
      <c r="E114" s="26">
        <v>31735</v>
      </c>
      <c r="F114" s="24" t="s">
        <v>65</v>
      </c>
      <c r="G114" s="24" t="s">
        <v>66</v>
      </c>
      <c r="H114" s="24" t="s">
        <v>67</v>
      </c>
      <c r="I114" s="24" t="s">
        <v>676</v>
      </c>
      <c r="J114" s="27"/>
      <c r="K114" s="24"/>
      <c r="L114" s="24"/>
      <c r="M114" s="24" t="s">
        <v>109</v>
      </c>
      <c r="N114" s="24" t="s">
        <v>120</v>
      </c>
      <c r="O114" s="24"/>
      <c r="P114" s="24">
        <v>2005</v>
      </c>
      <c r="Q114" s="26">
        <v>39860</v>
      </c>
      <c r="R114" s="26">
        <v>39949</v>
      </c>
      <c r="S114" s="26" t="s">
        <v>90</v>
      </c>
      <c r="T114" s="28" t="s">
        <v>129</v>
      </c>
      <c r="U114" s="28" t="s">
        <v>129</v>
      </c>
      <c r="V114" s="26" t="s">
        <v>80</v>
      </c>
      <c r="W114" s="28" t="s">
        <v>130</v>
      </c>
      <c r="X114" s="28" t="s">
        <v>123</v>
      </c>
      <c r="Y114" s="26" t="s">
        <v>78</v>
      </c>
      <c r="Z114" s="29">
        <v>6</v>
      </c>
      <c r="AA114" s="29">
        <v>2</v>
      </c>
      <c r="AB114" s="26">
        <v>44424</v>
      </c>
      <c r="AC114" s="30">
        <v>4900000</v>
      </c>
      <c r="AD114" s="30">
        <v>544444</v>
      </c>
      <c r="AE114" s="30">
        <v>662655.55555555597</v>
      </c>
      <c r="AF114" s="30">
        <v>152000</v>
      </c>
      <c r="AG114" s="30">
        <f t="shared" si="21"/>
        <v>814655.55555555597</v>
      </c>
      <c r="AH114" s="30">
        <v>0</v>
      </c>
      <c r="AI114" s="30">
        <f t="shared" si="22"/>
        <v>6259099.555555556</v>
      </c>
      <c r="AJ114" s="30">
        <f t="shared" si="23"/>
        <v>3675000</v>
      </c>
      <c r="AK114" s="30">
        <f t="shared" si="24"/>
        <v>408333</v>
      </c>
      <c r="AL114" s="30">
        <f t="shared" si="25"/>
        <v>662655.55555555597</v>
      </c>
      <c r="AM114" s="30">
        <f t="shared" si="26"/>
        <v>152000</v>
      </c>
      <c r="AN114" s="30">
        <f t="shared" si="27"/>
        <v>814655.55555555597</v>
      </c>
      <c r="AO114" s="30">
        <f t="shared" si="28"/>
        <v>0</v>
      </c>
      <c r="AP114" s="30">
        <f t="shared" si="29"/>
        <v>4897988.555555556</v>
      </c>
      <c r="AQ114" s="30">
        <f t="shared" si="30"/>
        <v>0</v>
      </c>
      <c r="AR114" s="26" t="s">
        <v>79</v>
      </c>
      <c r="AS114" s="26" t="s">
        <v>80</v>
      </c>
      <c r="AT114" s="26"/>
      <c r="AU114" s="26" t="s">
        <v>80</v>
      </c>
      <c r="AV114" s="26" t="s">
        <v>124</v>
      </c>
      <c r="AW114" s="26" t="s">
        <v>80</v>
      </c>
      <c r="AX114" s="26" t="s">
        <v>82</v>
      </c>
      <c r="AY114" s="26" t="s">
        <v>82</v>
      </c>
      <c r="AZ114" s="26" t="s">
        <v>125</v>
      </c>
      <c r="BA114" s="26" t="s">
        <v>84</v>
      </c>
      <c r="BB114" s="26" t="s">
        <v>85</v>
      </c>
      <c r="BC114" s="26" t="str">
        <f t="shared" si="31"/>
        <v>C</v>
      </c>
      <c r="BD114" s="26" t="str">
        <f t="shared" ca="1" si="32"/>
        <v>36 Th,0 Bln,5 Hr</v>
      </c>
      <c r="BE114" s="29">
        <f t="shared" ca="1" si="33"/>
        <v>36</v>
      </c>
      <c r="BF114" s="29">
        <f t="shared" ca="1" si="34"/>
        <v>0</v>
      </c>
      <c r="BG114" s="29">
        <f t="shared" ca="1" si="35"/>
        <v>5</v>
      </c>
      <c r="BH114" s="26" t="str">
        <f t="shared" ca="1" si="36"/>
        <v>13 Th,9 Bln,8 Hr</v>
      </c>
      <c r="BI114" s="24">
        <f t="shared" ca="1" si="37"/>
        <v>13</v>
      </c>
      <c r="BJ114" s="24">
        <f t="shared" ca="1" si="38"/>
        <v>9</v>
      </c>
      <c r="BK114" s="26" t="str">
        <f t="shared" ca="1" si="39"/>
        <v>13 Th,6 Bln,8 Hr</v>
      </c>
      <c r="BL114" s="4" t="str">
        <f>VLOOKUP(C114,[1]dbase!$C$3:$AW$827,38,FALSE)</f>
        <v>-</v>
      </c>
    </row>
    <row r="115" spans="1:64" x14ac:dyDescent="0.25">
      <c r="A115" s="24">
        <f t="shared" si="20"/>
        <v>112</v>
      </c>
      <c r="B115" s="31" t="s">
        <v>677</v>
      </c>
      <c r="C115" s="24">
        <v>885799</v>
      </c>
      <c r="D115" s="24" t="s">
        <v>108</v>
      </c>
      <c r="E115" s="26">
        <v>32445</v>
      </c>
      <c r="F115" s="24" t="s">
        <v>65</v>
      </c>
      <c r="G115" s="24" t="s">
        <v>66</v>
      </c>
      <c r="H115" s="24" t="s">
        <v>88</v>
      </c>
      <c r="I115" s="24" t="s">
        <v>678</v>
      </c>
      <c r="J115" s="27"/>
      <c r="K115" s="24"/>
      <c r="L115" s="24"/>
      <c r="M115" s="24" t="s">
        <v>109</v>
      </c>
      <c r="N115" s="24" t="s">
        <v>71</v>
      </c>
      <c r="O115" s="24"/>
      <c r="P115" s="24">
        <v>2007</v>
      </c>
      <c r="Q115" s="26">
        <v>42932</v>
      </c>
      <c r="R115" s="26">
        <v>43512</v>
      </c>
      <c r="S115" s="26" t="s">
        <v>90</v>
      </c>
      <c r="T115" s="28" t="s">
        <v>679</v>
      </c>
      <c r="U115" s="28" t="s">
        <v>679</v>
      </c>
      <c r="V115" s="26">
        <v>44061</v>
      </c>
      <c r="W115" s="28" t="s">
        <v>219</v>
      </c>
      <c r="X115" s="28" t="s">
        <v>195</v>
      </c>
      <c r="Y115" s="26" t="s">
        <v>78</v>
      </c>
      <c r="Z115" s="29">
        <v>6</v>
      </c>
      <c r="AA115" s="34">
        <v>1</v>
      </c>
      <c r="AB115" s="26">
        <v>44424</v>
      </c>
      <c r="AC115" s="30">
        <v>4500000</v>
      </c>
      <c r="AD115" s="30">
        <v>500000</v>
      </c>
      <c r="AE115" s="30">
        <v>291100</v>
      </c>
      <c r="AF115" s="30">
        <v>152000</v>
      </c>
      <c r="AG115" s="30">
        <f t="shared" si="21"/>
        <v>443100</v>
      </c>
      <c r="AH115" s="30">
        <v>0</v>
      </c>
      <c r="AI115" s="30">
        <f t="shared" si="22"/>
        <v>5443100</v>
      </c>
      <c r="AJ115" s="30">
        <f t="shared" si="23"/>
        <v>2250000</v>
      </c>
      <c r="AK115" s="30">
        <f t="shared" si="24"/>
        <v>0</v>
      </c>
      <c r="AL115" s="30">
        <f t="shared" si="25"/>
        <v>0</v>
      </c>
      <c r="AM115" s="30">
        <f t="shared" si="26"/>
        <v>0</v>
      </c>
      <c r="AN115" s="30">
        <f t="shared" si="27"/>
        <v>0</v>
      </c>
      <c r="AO115" s="30">
        <f t="shared" si="28"/>
        <v>0</v>
      </c>
      <c r="AP115" s="30">
        <f t="shared" si="29"/>
        <v>2250000</v>
      </c>
      <c r="AQ115" s="30">
        <f t="shared" si="30"/>
        <v>2122100</v>
      </c>
      <c r="AR115" s="26" t="s">
        <v>79</v>
      </c>
      <c r="AS115" s="26" t="s">
        <v>114</v>
      </c>
      <c r="AT115" s="24" t="s">
        <v>172</v>
      </c>
      <c r="AU115" s="26">
        <v>44433</v>
      </c>
      <c r="AV115" s="26" t="s">
        <v>196</v>
      </c>
      <c r="AW115" s="26" t="s">
        <v>80</v>
      </c>
      <c r="AX115" s="26" t="s">
        <v>82</v>
      </c>
      <c r="AY115" s="26" t="s">
        <v>82</v>
      </c>
      <c r="AZ115" s="26" t="s">
        <v>125</v>
      </c>
      <c r="BA115" s="26" t="s">
        <v>84</v>
      </c>
      <c r="BB115" s="26" t="s">
        <v>85</v>
      </c>
      <c r="BC115" s="26" t="str">
        <f t="shared" si="31"/>
        <v>C</v>
      </c>
      <c r="BD115" s="26" t="str">
        <f t="shared" ca="1" si="32"/>
        <v>34 Th,0 Bln,26 Hr</v>
      </c>
      <c r="BE115" s="29">
        <f t="shared" ca="1" si="33"/>
        <v>34</v>
      </c>
      <c r="BF115" s="29">
        <f t="shared" ca="1" si="34"/>
        <v>0</v>
      </c>
      <c r="BG115" s="29">
        <f t="shared" ca="1" si="35"/>
        <v>26</v>
      </c>
      <c r="BH115" s="26" t="str">
        <f t="shared" ca="1" si="36"/>
        <v>5 Th,4 Bln,8 Hr</v>
      </c>
      <c r="BI115" s="24">
        <f t="shared" ca="1" si="37"/>
        <v>5</v>
      </c>
      <c r="BJ115" s="24">
        <f t="shared" ca="1" si="38"/>
        <v>4</v>
      </c>
      <c r="BK115" s="26" t="str">
        <f t="shared" ca="1" si="39"/>
        <v>3 Th,9 Bln,8 Hr</v>
      </c>
      <c r="BL115" s="4" t="str">
        <f>VLOOKUP(C115,[1]dbase!$C$3:$AW$827,38,FALSE)</f>
        <v>H</v>
      </c>
    </row>
    <row r="116" spans="1:64" x14ac:dyDescent="0.25">
      <c r="A116" s="24">
        <f t="shared" si="20"/>
        <v>113</v>
      </c>
      <c r="B116" s="31" t="s">
        <v>680</v>
      </c>
      <c r="C116" s="24">
        <v>826174</v>
      </c>
      <c r="D116" s="24" t="s">
        <v>174</v>
      </c>
      <c r="E116" s="26">
        <v>30271</v>
      </c>
      <c r="F116" s="24" t="s">
        <v>65</v>
      </c>
      <c r="G116" s="24" t="s">
        <v>66</v>
      </c>
      <c r="H116" s="24" t="s">
        <v>88</v>
      </c>
      <c r="I116" s="24" t="s">
        <v>681</v>
      </c>
      <c r="J116" s="27" t="s">
        <v>682</v>
      </c>
      <c r="K116" s="24"/>
      <c r="L116" s="24"/>
      <c r="M116" s="24" t="s">
        <v>70</v>
      </c>
      <c r="N116" s="24" t="s">
        <v>254</v>
      </c>
      <c r="O116" s="24"/>
      <c r="P116" s="24" t="s">
        <v>80</v>
      </c>
      <c r="Q116" s="26">
        <v>43374</v>
      </c>
      <c r="R116" s="26">
        <v>43374</v>
      </c>
      <c r="S116" s="26" t="s">
        <v>90</v>
      </c>
      <c r="T116" s="28" t="s">
        <v>683</v>
      </c>
      <c r="U116" s="28" t="s">
        <v>683</v>
      </c>
      <c r="V116" s="26">
        <v>44105</v>
      </c>
      <c r="W116" s="28" t="s">
        <v>434</v>
      </c>
      <c r="X116" s="28" t="s">
        <v>207</v>
      </c>
      <c r="Y116" s="26" t="s">
        <v>78</v>
      </c>
      <c r="Z116" s="29">
        <v>5</v>
      </c>
      <c r="AA116" s="29">
        <v>4</v>
      </c>
      <c r="AB116" s="26">
        <v>44424</v>
      </c>
      <c r="AC116" s="30">
        <v>6900000</v>
      </c>
      <c r="AD116" s="30">
        <v>766667</v>
      </c>
      <c r="AE116" s="30">
        <v>0</v>
      </c>
      <c r="AF116" s="30">
        <v>364944.75</v>
      </c>
      <c r="AG116" s="30">
        <f t="shared" si="21"/>
        <v>364944.75</v>
      </c>
      <c r="AH116" s="30">
        <v>0</v>
      </c>
      <c r="AI116" s="30">
        <f t="shared" si="22"/>
        <v>8031611.75</v>
      </c>
      <c r="AJ116" s="30">
        <f t="shared" si="23"/>
        <v>3450000</v>
      </c>
      <c r="AK116" s="30">
        <f t="shared" si="24"/>
        <v>0</v>
      </c>
      <c r="AL116" s="30">
        <f t="shared" si="25"/>
        <v>0</v>
      </c>
      <c r="AM116" s="30">
        <f t="shared" si="26"/>
        <v>0</v>
      </c>
      <c r="AN116" s="30">
        <f t="shared" si="27"/>
        <v>0</v>
      </c>
      <c r="AO116" s="30">
        <f t="shared" si="28"/>
        <v>0</v>
      </c>
      <c r="AP116" s="30">
        <f t="shared" si="29"/>
        <v>3450000</v>
      </c>
      <c r="AQ116" s="30">
        <f t="shared" si="30"/>
        <v>922100</v>
      </c>
      <c r="AR116" s="26" t="s">
        <v>79</v>
      </c>
      <c r="AS116" s="32" t="s">
        <v>114</v>
      </c>
      <c r="AT116" s="32" t="s">
        <v>156</v>
      </c>
      <c r="AU116" s="32">
        <v>44743</v>
      </c>
      <c r="AV116" s="26" t="s">
        <v>209</v>
      </c>
      <c r="AW116" s="26" t="s">
        <v>210</v>
      </c>
      <c r="AX116" s="26" t="s">
        <v>83</v>
      </c>
      <c r="AY116" s="26" t="s">
        <v>83</v>
      </c>
      <c r="AZ116" s="26" t="s">
        <v>80</v>
      </c>
      <c r="BA116" s="26" t="s">
        <v>84</v>
      </c>
      <c r="BB116" s="26" t="s">
        <v>85</v>
      </c>
      <c r="BC116" s="26" t="str">
        <f t="shared" si="31"/>
        <v>F</v>
      </c>
      <c r="BD116" s="26" t="str">
        <f t="shared" ca="1" si="32"/>
        <v>40 Th,0 Bln,8 Hr</v>
      </c>
      <c r="BE116" s="29">
        <f t="shared" ca="1" si="33"/>
        <v>40</v>
      </c>
      <c r="BF116" s="29">
        <f t="shared" ca="1" si="34"/>
        <v>0</v>
      </c>
      <c r="BG116" s="29">
        <f t="shared" ca="1" si="35"/>
        <v>8</v>
      </c>
      <c r="BH116" s="26" t="str">
        <f t="shared" ca="1" si="36"/>
        <v>4 Th,1 Bln,23 Hr</v>
      </c>
      <c r="BI116" s="24">
        <f t="shared" ca="1" si="37"/>
        <v>4</v>
      </c>
      <c r="BJ116" s="24">
        <f t="shared" ca="1" si="38"/>
        <v>1</v>
      </c>
      <c r="BK116" s="26" t="str">
        <f t="shared" ca="1" si="39"/>
        <v>4 Th,1 Bln,23 Hr</v>
      </c>
      <c r="BL116" s="4" t="str">
        <f>VLOOKUP(C116,[1]dbase!$C$3:$AW$827,38,FALSE)</f>
        <v>H</v>
      </c>
    </row>
    <row r="117" spans="1:64" x14ac:dyDescent="0.25">
      <c r="A117" s="24">
        <f t="shared" si="20"/>
        <v>114</v>
      </c>
      <c r="B117" s="31" t="s">
        <v>684</v>
      </c>
      <c r="C117" s="24">
        <v>935875</v>
      </c>
      <c r="D117" s="24" t="s">
        <v>336</v>
      </c>
      <c r="E117" s="26">
        <v>34226</v>
      </c>
      <c r="F117" s="24" t="s">
        <v>167</v>
      </c>
      <c r="G117" s="24" t="s">
        <v>66</v>
      </c>
      <c r="H117" s="24" t="s">
        <v>228</v>
      </c>
      <c r="I117" s="24" t="s">
        <v>685</v>
      </c>
      <c r="J117" s="27"/>
      <c r="K117" s="24"/>
      <c r="L117" s="24"/>
      <c r="M117" s="24" t="s">
        <v>70</v>
      </c>
      <c r="N117" s="24" t="s">
        <v>503</v>
      </c>
      <c r="O117" s="24" t="s">
        <v>686</v>
      </c>
      <c r="P117" s="24">
        <v>2017</v>
      </c>
      <c r="Q117" s="26">
        <v>43313</v>
      </c>
      <c r="R117" s="26">
        <v>43617</v>
      </c>
      <c r="S117" s="26" t="s">
        <v>213</v>
      </c>
      <c r="T117" s="28" t="s">
        <v>687</v>
      </c>
      <c r="U117" s="28" t="s">
        <v>688</v>
      </c>
      <c r="V117" s="26">
        <v>44090</v>
      </c>
      <c r="W117" s="28" t="s">
        <v>242</v>
      </c>
      <c r="X117" s="28" t="s">
        <v>113</v>
      </c>
      <c r="Y117" s="26" t="s">
        <v>78</v>
      </c>
      <c r="Z117" s="29">
        <v>4</v>
      </c>
      <c r="AA117" s="29">
        <v>4</v>
      </c>
      <c r="AB117" s="26">
        <v>44424</v>
      </c>
      <c r="AC117" s="30">
        <v>6900000</v>
      </c>
      <c r="AD117" s="30">
        <v>766667</v>
      </c>
      <c r="AE117" s="30">
        <v>169183.33333333302</v>
      </c>
      <c r="AF117" s="30">
        <v>-339993</v>
      </c>
      <c r="AG117" s="30">
        <f t="shared" si="21"/>
        <v>-170809.66666666698</v>
      </c>
      <c r="AH117" s="30">
        <v>1871793</v>
      </c>
      <c r="AI117" s="30">
        <f t="shared" si="22"/>
        <v>9367650.3333333321</v>
      </c>
      <c r="AJ117" s="30">
        <f t="shared" si="23"/>
        <v>5175000</v>
      </c>
      <c r="AK117" s="30">
        <f t="shared" si="24"/>
        <v>575000.25</v>
      </c>
      <c r="AL117" s="30">
        <f t="shared" si="25"/>
        <v>169183.33333333302</v>
      </c>
      <c r="AM117" s="30">
        <f t="shared" si="26"/>
        <v>-339993</v>
      </c>
      <c r="AN117" s="30">
        <f t="shared" si="27"/>
        <v>-170809.66666666698</v>
      </c>
      <c r="AO117" s="30">
        <f t="shared" si="28"/>
        <v>935896.5</v>
      </c>
      <c r="AP117" s="30">
        <f t="shared" si="29"/>
        <v>6515087.083333333</v>
      </c>
      <c r="AQ117" s="30">
        <f t="shared" si="30"/>
        <v>0</v>
      </c>
      <c r="AR117" s="26" t="s">
        <v>79</v>
      </c>
      <c r="AS117" s="26" t="s">
        <v>80</v>
      </c>
      <c r="AT117" s="26"/>
      <c r="AU117" s="26" t="s">
        <v>80</v>
      </c>
      <c r="AV117" s="26" t="s">
        <v>116</v>
      </c>
      <c r="AW117" s="26" t="s">
        <v>210</v>
      </c>
      <c r="AX117" s="26" t="s">
        <v>83</v>
      </c>
      <c r="AY117" s="26" t="s">
        <v>83</v>
      </c>
      <c r="AZ117" s="26" t="s">
        <v>80</v>
      </c>
      <c r="BA117" s="26" t="s">
        <v>84</v>
      </c>
      <c r="BB117" s="26" t="s">
        <v>85</v>
      </c>
      <c r="BC117" s="26" t="str">
        <f t="shared" si="31"/>
        <v>F</v>
      </c>
      <c r="BD117" s="26" t="str">
        <f t="shared" ca="1" si="32"/>
        <v>29 Th,2 Bln,10 Hr</v>
      </c>
      <c r="BE117" s="29">
        <f t="shared" ca="1" si="33"/>
        <v>29</v>
      </c>
      <c r="BF117" s="29">
        <f t="shared" ca="1" si="34"/>
        <v>2</v>
      </c>
      <c r="BG117" s="29">
        <f t="shared" ca="1" si="35"/>
        <v>10</v>
      </c>
      <c r="BH117" s="26" t="str">
        <f t="shared" ca="1" si="36"/>
        <v>4 Th,3 Bln,23 Hr</v>
      </c>
      <c r="BI117" s="24">
        <f t="shared" ca="1" si="37"/>
        <v>4</v>
      </c>
      <c r="BJ117" s="24">
        <f t="shared" ca="1" si="38"/>
        <v>3</v>
      </c>
      <c r="BK117" s="26" t="str">
        <f t="shared" ca="1" si="39"/>
        <v>3 Th,5 Bln,23 Hr</v>
      </c>
      <c r="BL117" s="4" t="str">
        <f>VLOOKUP(C117,[1]dbase!$C$3:$AW$827,38,FALSE)</f>
        <v>-</v>
      </c>
    </row>
    <row r="118" spans="1:64" x14ac:dyDescent="0.25">
      <c r="A118" s="24">
        <f t="shared" si="20"/>
        <v>115</v>
      </c>
      <c r="B118" s="31" t="s">
        <v>689</v>
      </c>
      <c r="C118" s="24">
        <v>946296</v>
      </c>
      <c r="D118" s="24" t="s">
        <v>166</v>
      </c>
      <c r="E118" s="26">
        <v>34486</v>
      </c>
      <c r="F118" s="24" t="s">
        <v>167</v>
      </c>
      <c r="G118" s="24" t="s">
        <v>66</v>
      </c>
      <c r="H118" s="24" t="s">
        <v>67</v>
      </c>
      <c r="I118" s="24"/>
      <c r="J118" s="27"/>
      <c r="K118" s="24"/>
      <c r="L118" s="24"/>
      <c r="M118" s="24" t="s">
        <v>307</v>
      </c>
      <c r="N118" s="24" t="s">
        <v>690</v>
      </c>
      <c r="O118" s="24"/>
      <c r="P118" s="24" t="s">
        <v>80</v>
      </c>
      <c r="Q118" s="26">
        <v>43877</v>
      </c>
      <c r="R118" s="26">
        <v>44243</v>
      </c>
      <c r="S118" s="26" t="s">
        <v>90</v>
      </c>
      <c r="T118" s="28" t="s">
        <v>241</v>
      </c>
      <c r="U118" s="28" t="s">
        <v>241</v>
      </c>
      <c r="V118" s="26" t="s">
        <v>80</v>
      </c>
      <c r="W118" s="28" t="s">
        <v>242</v>
      </c>
      <c r="X118" s="28" t="s">
        <v>113</v>
      </c>
      <c r="Y118" s="26" t="s">
        <v>78</v>
      </c>
      <c r="Z118" s="29">
        <v>6</v>
      </c>
      <c r="AA118" s="29">
        <v>1</v>
      </c>
      <c r="AB118" s="26">
        <v>44424</v>
      </c>
      <c r="AC118" s="30">
        <v>4500000</v>
      </c>
      <c r="AD118" s="30">
        <v>500000</v>
      </c>
      <c r="AE118" s="30">
        <v>-116900</v>
      </c>
      <c r="AF118" s="30">
        <v>152000</v>
      </c>
      <c r="AG118" s="30">
        <f t="shared" si="21"/>
        <v>35100</v>
      </c>
      <c r="AH118" s="30">
        <v>0</v>
      </c>
      <c r="AI118" s="30">
        <f t="shared" si="22"/>
        <v>5035100</v>
      </c>
      <c r="AJ118" s="30">
        <f t="shared" si="23"/>
        <v>2250000</v>
      </c>
      <c r="AK118" s="30">
        <f t="shared" si="24"/>
        <v>0</v>
      </c>
      <c r="AL118" s="30">
        <f t="shared" si="25"/>
        <v>0</v>
      </c>
      <c r="AM118" s="30">
        <f t="shared" si="26"/>
        <v>0</v>
      </c>
      <c r="AN118" s="30">
        <f t="shared" si="27"/>
        <v>0</v>
      </c>
      <c r="AO118" s="30">
        <f t="shared" si="28"/>
        <v>0</v>
      </c>
      <c r="AP118" s="30">
        <f t="shared" si="29"/>
        <v>2250000</v>
      </c>
      <c r="AQ118" s="30">
        <f t="shared" si="30"/>
        <v>2122100</v>
      </c>
      <c r="AR118" s="26" t="s">
        <v>79</v>
      </c>
      <c r="AS118" s="26" t="s">
        <v>114</v>
      </c>
      <c r="AT118" s="24" t="s">
        <v>172</v>
      </c>
      <c r="AU118" s="26">
        <v>44433</v>
      </c>
      <c r="AV118" s="26" t="s">
        <v>116</v>
      </c>
      <c r="AW118" s="26" t="s">
        <v>210</v>
      </c>
      <c r="AX118" s="26" t="s">
        <v>83</v>
      </c>
      <c r="AY118" s="26" t="s">
        <v>83</v>
      </c>
      <c r="AZ118" s="26" t="s">
        <v>80</v>
      </c>
      <c r="BA118" s="26" t="s">
        <v>84</v>
      </c>
      <c r="BB118" s="26" t="s">
        <v>85</v>
      </c>
      <c r="BC118" s="26" t="str">
        <f t="shared" si="31"/>
        <v>E</v>
      </c>
      <c r="BD118" s="26" t="str">
        <f t="shared" ca="1" si="32"/>
        <v>28 Th,5 Bln,23 Hr</v>
      </c>
      <c r="BE118" s="29">
        <f t="shared" ca="1" si="33"/>
        <v>28</v>
      </c>
      <c r="BF118" s="29">
        <f t="shared" ca="1" si="34"/>
        <v>5</v>
      </c>
      <c r="BG118" s="29">
        <f t="shared" ca="1" si="35"/>
        <v>23</v>
      </c>
      <c r="BH118" s="26" t="str">
        <f t="shared" ca="1" si="36"/>
        <v>2 Th,9 Bln,8 Hr</v>
      </c>
      <c r="BI118" s="24">
        <f t="shared" ca="1" si="37"/>
        <v>2</v>
      </c>
      <c r="BJ118" s="24">
        <f t="shared" ca="1" si="38"/>
        <v>9</v>
      </c>
      <c r="BK118" s="26" t="str">
        <f t="shared" ca="1" si="39"/>
        <v>1 Th,9 Bln,8 Hr</v>
      </c>
      <c r="BL118" s="4" t="str">
        <f>VLOOKUP(C118,[1]dbase!$C$3:$AW$827,38,FALSE)</f>
        <v>H</v>
      </c>
    </row>
    <row r="119" spans="1:64" x14ac:dyDescent="0.25">
      <c r="A119" s="24">
        <f t="shared" si="20"/>
        <v>116</v>
      </c>
      <c r="B119" s="31" t="s">
        <v>691</v>
      </c>
      <c r="C119" s="24">
        <v>664673</v>
      </c>
      <c r="D119" s="24" t="s">
        <v>357</v>
      </c>
      <c r="E119" s="26">
        <v>24426</v>
      </c>
      <c r="F119" s="24" t="s">
        <v>167</v>
      </c>
      <c r="G119" s="24" t="s">
        <v>66</v>
      </c>
      <c r="H119" s="24" t="s">
        <v>88</v>
      </c>
      <c r="I119" s="24" t="s">
        <v>692</v>
      </c>
      <c r="J119" s="27"/>
      <c r="K119" s="24"/>
      <c r="L119" s="24"/>
      <c r="M119" s="24" t="s">
        <v>109</v>
      </c>
      <c r="N119" s="24" t="s">
        <v>693</v>
      </c>
      <c r="O119" s="24"/>
      <c r="P119" s="24">
        <v>1987</v>
      </c>
      <c r="Q119" s="26">
        <v>32813</v>
      </c>
      <c r="R119" s="26">
        <v>33178</v>
      </c>
      <c r="S119" s="26" t="s">
        <v>90</v>
      </c>
      <c r="T119" s="28" t="s">
        <v>694</v>
      </c>
      <c r="U119" s="28" t="s">
        <v>694</v>
      </c>
      <c r="V119" s="26" t="s">
        <v>80</v>
      </c>
      <c r="W119" s="28" t="s">
        <v>695</v>
      </c>
      <c r="X119" s="28" t="s">
        <v>696</v>
      </c>
      <c r="Y119" s="26" t="s">
        <v>103</v>
      </c>
      <c r="Z119" s="29">
        <v>5</v>
      </c>
      <c r="AA119" s="29">
        <v>3</v>
      </c>
      <c r="AB119" s="26">
        <v>44424</v>
      </c>
      <c r="AC119" s="30">
        <v>5900000</v>
      </c>
      <c r="AD119" s="30">
        <v>655556</v>
      </c>
      <c r="AE119" s="30">
        <v>1024344.444444444</v>
      </c>
      <c r="AF119" s="30">
        <v>566950</v>
      </c>
      <c r="AG119" s="30">
        <f t="shared" si="21"/>
        <v>1591294.444444444</v>
      </c>
      <c r="AH119" s="30">
        <v>0</v>
      </c>
      <c r="AI119" s="30">
        <f t="shared" si="22"/>
        <v>8146850.444444444</v>
      </c>
      <c r="AJ119" s="30">
        <f t="shared" si="23"/>
        <v>2950000</v>
      </c>
      <c r="AK119" s="30">
        <f t="shared" si="24"/>
        <v>0</v>
      </c>
      <c r="AL119" s="30">
        <f t="shared" si="25"/>
        <v>0</v>
      </c>
      <c r="AM119" s="30">
        <f t="shared" si="26"/>
        <v>0</v>
      </c>
      <c r="AN119" s="30">
        <f t="shared" si="27"/>
        <v>0</v>
      </c>
      <c r="AO119" s="30">
        <f t="shared" si="28"/>
        <v>0</v>
      </c>
      <c r="AP119" s="30">
        <f t="shared" si="29"/>
        <v>2950000</v>
      </c>
      <c r="AQ119" s="30">
        <f t="shared" si="30"/>
        <v>1422100</v>
      </c>
      <c r="AR119" s="26" t="s">
        <v>79</v>
      </c>
      <c r="AS119" s="26" t="s">
        <v>114</v>
      </c>
      <c r="AT119" s="24" t="s">
        <v>172</v>
      </c>
      <c r="AU119" s="26">
        <v>44433</v>
      </c>
      <c r="AV119" s="26" t="s">
        <v>697</v>
      </c>
      <c r="AW119" s="26" t="s">
        <v>80</v>
      </c>
      <c r="AX119" s="26" t="s">
        <v>105</v>
      </c>
      <c r="AY119" s="26" t="s">
        <v>105</v>
      </c>
      <c r="AZ119" s="26" t="s">
        <v>80</v>
      </c>
      <c r="BA119" s="26" t="s">
        <v>84</v>
      </c>
      <c r="BB119" s="26" t="s">
        <v>106</v>
      </c>
      <c r="BC119" s="26" t="str">
        <f t="shared" si="31"/>
        <v>C</v>
      </c>
      <c r="BD119" s="26" t="str">
        <f t="shared" ca="1" si="32"/>
        <v>56 Th,0 Bln,9 Hr</v>
      </c>
      <c r="BE119" s="29">
        <f t="shared" ca="1" si="33"/>
        <v>56</v>
      </c>
      <c r="BF119" s="29">
        <f t="shared" ca="1" si="34"/>
        <v>0</v>
      </c>
      <c r="BG119" s="29">
        <f t="shared" ca="1" si="35"/>
        <v>9</v>
      </c>
      <c r="BH119" s="26" t="str">
        <f t="shared" ca="1" si="36"/>
        <v>33 Th,0 Bln,23 Hr</v>
      </c>
      <c r="BI119" s="24">
        <f t="shared" ca="1" si="37"/>
        <v>33</v>
      </c>
      <c r="BJ119" s="24">
        <f t="shared" ca="1" si="38"/>
        <v>0</v>
      </c>
      <c r="BK119" s="26" t="str">
        <f t="shared" ca="1" si="39"/>
        <v>32 Th,0 Bln,23 Hr</v>
      </c>
      <c r="BL119" s="4" t="str">
        <f>VLOOKUP(C119,[1]dbase!$C$3:$AW$827,38,FALSE)</f>
        <v>H</v>
      </c>
    </row>
    <row r="120" spans="1:64" x14ac:dyDescent="0.25">
      <c r="A120" s="24">
        <f t="shared" si="20"/>
        <v>117</v>
      </c>
      <c r="B120" s="31" t="s">
        <v>698</v>
      </c>
      <c r="C120" s="24">
        <v>925667</v>
      </c>
      <c r="D120" s="24" t="s">
        <v>699</v>
      </c>
      <c r="E120" s="26">
        <v>33900</v>
      </c>
      <c r="F120" s="24" t="s">
        <v>167</v>
      </c>
      <c r="G120" s="24" t="s">
        <v>66</v>
      </c>
      <c r="H120" s="24" t="s">
        <v>67</v>
      </c>
      <c r="I120" s="24" t="s">
        <v>700</v>
      </c>
      <c r="J120" s="27"/>
      <c r="K120" s="24"/>
      <c r="L120" s="24"/>
      <c r="M120" s="24" t="s">
        <v>70</v>
      </c>
      <c r="N120" s="24" t="s">
        <v>234</v>
      </c>
      <c r="O120" s="24"/>
      <c r="P120" s="24">
        <v>2014</v>
      </c>
      <c r="Q120" s="26">
        <v>42445</v>
      </c>
      <c r="R120" s="26">
        <v>42629</v>
      </c>
      <c r="S120" s="26" t="s">
        <v>90</v>
      </c>
      <c r="T120" s="28" t="s">
        <v>701</v>
      </c>
      <c r="U120" s="28" t="s">
        <v>701</v>
      </c>
      <c r="V120" s="26">
        <v>44652</v>
      </c>
      <c r="W120" s="28" t="s">
        <v>702</v>
      </c>
      <c r="X120" s="28" t="s">
        <v>655</v>
      </c>
      <c r="Y120" s="26" t="s">
        <v>103</v>
      </c>
      <c r="Z120" s="29">
        <v>3</v>
      </c>
      <c r="AA120" s="29">
        <v>5</v>
      </c>
      <c r="AB120" s="26">
        <v>44424</v>
      </c>
      <c r="AC120" s="30">
        <v>7900000</v>
      </c>
      <c r="AD120" s="30">
        <v>877778</v>
      </c>
      <c r="AE120" s="30">
        <v>530397.22222222202</v>
      </c>
      <c r="AF120" s="30">
        <v>-23022.000000000466</v>
      </c>
      <c r="AG120" s="30">
        <f t="shared" si="21"/>
        <v>507375.22222222155</v>
      </c>
      <c r="AH120" s="30">
        <v>2417580.0000000005</v>
      </c>
      <c r="AI120" s="30">
        <f t="shared" si="22"/>
        <v>11702733.222222222</v>
      </c>
      <c r="AJ120" s="30">
        <f t="shared" si="23"/>
        <v>5925000</v>
      </c>
      <c r="AK120" s="30">
        <f t="shared" si="24"/>
        <v>658333.5</v>
      </c>
      <c r="AL120" s="30">
        <f t="shared" si="25"/>
        <v>530397.22222222202</v>
      </c>
      <c r="AM120" s="30">
        <f t="shared" si="26"/>
        <v>-23022.000000000466</v>
      </c>
      <c r="AN120" s="30">
        <f t="shared" si="27"/>
        <v>507375.22222222155</v>
      </c>
      <c r="AO120" s="30">
        <f t="shared" si="28"/>
        <v>1208790.0000000002</v>
      </c>
      <c r="AP120" s="30">
        <f t="shared" si="29"/>
        <v>8299498.722222222</v>
      </c>
      <c r="AQ120" s="30">
        <f t="shared" si="30"/>
        <v>0</v>
      </c>
      <c r="AR120" s="26" t="s">
        <v>79</v>
      </c>
      <c r="AS120" s="26" t="s">
        <v>80</v>
      </c>
      <c r="AT120" s="26"/>
      <c r="AU120" s="26" t="s">
        <v>80</v>
      </c>
      <c r="AV120" s="26" t="s">
        <v>656</v>
      </c>
      <c r="AW120" s="26" t="s">
        <v>80</v>
      </c>
      <c r="AX120" s="26" t="s">
        <v>105</v>
      </c>
      <c r="AY120" s="26" t="s">
        <v>105</v>
      </c>
      <c r="AZ120" s="26" t="s">
        <v>80</v>
      </c>
      <c r="BA120" s="26" t="s">
        <v>84</v>
      </c>
      <c r="BB120" s="26" t="s">
        <v>106</v>
      </c>
      <c r="BC120" s="26" t="str">
        <f t="shared" si="31"/>
        <v>F</v>
      </c>
      <c r="BD120" s="26" t="str">
        <f t="shared" ca="1" si="32"/>
        <v>30 Th,1 Bln,1 Hr</v>
      </c>
      <c r="BE120" s="29">
        <f t="shared" ca="1" si="33"/>
        <v>30</v>
      </c>
      <c r="BF120" s="29">
        <f t="shared" ca="1" si="34"/>
        <v>1</v>
      </c>
      <c r="BG120" s="29">
        <f t="shared" ca="1" si="35"/>
        <v>1</v>
      </c>
      <c r="BH120" s="26" t="str">
        <f t="shared" ca="1" si="36"/>
        <v>6 Th,8 Bln,8 Hr</v>
      </c>
      <c r="BI120" s="24">
        <f t="shared" ca="1" si="37"/>
        <v>6</v>
      </c>
      <c r="BJ120" s="24">
        <f t="shared" ca="1" si="38"/>
        <v>8</v>
      </c>
      <c r="BK120" s="26" t="str">
        <f t="shared" ca="1" si="39"/>
        <v>6 Th,2 Bln,8 Hr</v>
      </c>
      <c r="BL120" s="4" t="str">
        <f>VLOOKUP(C120,[1]dbase!$C$3:$AW$827,38,FALSE)</f>
        <v>-</v>
      </c>
    </row>
    <row r="121" spans="1:64" x14ac:dyDescent="0.25">
      <c r="A121" s="24">
        <f t="shared" si="20"/>
        <v>118</v>
      </c>
      <c r="B121" s="31" t="s">
        <v>703</v>
      </c>
      <c r="C121" s="24">
        <v>845480</v>
      </c>
      <c r="D121" s="24" t="s">
        <v>704</v>
      </c>
      <c r="E121" s="26">
        <v>31037</v>
      </c>
      <c r="F121" s="24" t="s">
        <v>65</v>
      </c>
      <c r="G121" s="24" t="s">
        <v>66</v>
      </c>
      <c r="H121" s="24" t="s">
        <v>67</v>
      </c>
      <c r="I121" s="24" t="s">
        <v>705</v>
      </c>
      <c r="J121" s="27"/>
      <c r="K121" s="24"/>
      <c r="L121" s="24"/>
      <c r="M121" s="24" t="s">
        <v>109</v>
      </c>
      <c r="N121" s="24" t="s">
        <v>706</v>
      </c>
      <c r="O121" s="24"/>
      <c r="P121" s="24">
        <v>2003</v>
      </c>
      <c r="Q121" s="26">
        <v>39860</v>
      </c>
      <c r="R121" s="26">
        <v>39949</v>
      </c>
      <c r="S121" s="26" t="s">
        <v>90</v>
      </c>
      <c r="T121" s="28" t="s">
        <v>707</v>
      </c>
      <c r="U121" s="28" t="s">
        <v>707</v>
      </c>
      <c r="V121" s="26">
        <v>44571</v>
      </c>
      <c r="W121" s="28" t="s">
        <v>708</v>
      </c>
      <c r="X121" s="28" t="s">
        <v>113</v>
      </c>
      <c r="Y121" s="26" t="s">
        <v>78</v>
      </c>
      <c r="Z121" s="29">
        <v>6</v>
      </c>
      <c r="AA121" s="29">
        <v>3</v>
      </c>
      <c r="AB121" s="26">
        <v>44424</v>
      </c>
      <c r="AC121" s="30">
        <v>5900000</v>
      </c>
      <c r="AD121" s="30">
        <v>655556</v>
      </c>
      <c r="AE121" s="30">
        <v>-65656</v>
      </c>
      <c r="AF121" s="30">
        <v>0</v>
      </c>
      <c r="AG121" s="30">
        <f t="shared" si="21"/>
        <v>-65656</v>
      </c>
      <c r="AH121" s="30">
        <v>0</v>
      </c>
      <c r="AI121" s="30">
        <f t="shared" si="22"/>
        <v>6489900</v>
      </c>
      <c r="AJ121" s="30">
        <f t="shared" si="23"/>
        <v>4425000</v>
      </c>
      <c r="AK121" s="30">
        <f t="shared" si="24"/>
        <v>491667</v>
      </c>
      <c r="AL121" s="30">
        <f t="shared" si="25"/>
        <v>-65656</v>
      </c>
      <c r="AM121" s="30">
        <f t="shared" si="26"/>
        <v>0</v>
      </c>
      <c r="AN121" s="30">
        <f t="shared" si="27"/>
        <v>-65656</v>
      </c>
      <c r="AO121" s="30">
        <f t="shared" si="28"/>
        <v>0</v>
      </c>
      <c r="AP121" s="30">
        <f t="shared" si="29"/>
        <v>4851011</v>
      </c>
      <c r="AQ121" s="30">
        <f t="shared" si="30"/>
        <v>0</v>
      </c>
      <c r="AR121" s="26" t="s">
        <v>79</v>
      </c>
      <c r="AS121" s="26" t="s">
        <v>80</v>
      </c>
      <c r="AT121" s="26"/>
      <c r="AU121" s="26" t="s">
        <v>80</v>
      </c>
      <c r="AV121" s="26" t="s">
        <v>116</v>
      </c>
      <c r="AW121" s="26" t="s">
        <v>117</v>
      </c>
      <c r="AX121" s="26" t="s">
        <v>83</v>
      </c>
      <c r="AY121" s="26" t="s">
        <v>82</v>
      </c>
      <c r="AZ121" s="26" t="s">
        <v>80</v>
      </c>
      <c r="BA121" s="26" t="s">
        <v>84</v>
      </c>
      <c r="BB121" s="26" t="s">
        <v>85</v>
      </c>
      <c r="BC121" s="26" t="str">
        <f t="shared" si="31"/>
        <v>C</v>
      </c>
      <c r="BD121" s="26" t="str">
        <f t="shared" ca="1" si="32"/>
        <v>37 Th,11 Bln,3 Hr</v>
      </c>
      <c r="BE121" s="29">
        <f t="shared" ca="1" si="33"/>
        <v>37</v>
      </c>
      <c r="BF121" s="29">
        <f t="shared" ca="1" si="34"/>
        <v>11</v>
      </c>
      <c r="BG121" s="29">
        <f t="shared" ca="1" si="35"/>
        <v>3</v>
      </c>
      <c r="BH121" s="26" t="str">
        <f t="shared" ca="1" si="36"/>
        <v>13 Th,9 Bln,8 Hr</v>
      </c>
      <c r="BI121" s="24">
        <f t="shared" ca="1" si="37"/>
        <v>13</v>
      </c>
      <c r="BJ121" s="24">
        <f t="shared" ca="1" si="38"/>
        <v>9</v>
      </c>
      <c r="BK121" s="26" t="str">
        <f t="shared" ca="1" si="39"/>
        <v>13 Th,6 Bln,8 Hr</v>
      </c>
      <c r="BL121" s="4" t="str">
        <f>VLOOKUP(C121,[1]dbase!$C$3:$AW$827,38,FALSE)</f>
        <v>-</v>
      </c>
    </row>
    <row r="122" spans="1:64" x14ac:dyDescent="0.25">
      <c r="A122" s="24">
        <f t="shared" si="20"/>
        <v>119</v>
      </c>
      <c r="B122" s="31" t="s">
        <v>709</v>
      </c>
      <c r="C122" s="24">
        <v>825558</v>
      </c>
      <c r="D122" s="24" t="s">
        <v>166</v>
      </c>
      <c r="E122" s="26">
        <v>30036</v>
      </c>
      <c r="F122" s="24" t="s">
        <v>65</v>
      </c>
      <c r="G122" s="24" t="s">
        <v>66</v>
      </c>
      <c r="H122" s="24" t="s">
        <v>88</v>
      </c>
      <c r="I122" s="24" t="s">
        <v>710</v>
      </c>
      <c r="J122" s="27"/>
      <c r="K122" s="24"/>
      <c r="L122" s="24"/>
      <c r="M122" s="24" t="s">
        <v>109</v>
      </c>
      <c r="N122" s="24" t="s">
        <v>610</v>
      </c>
      <c r="O122" s="24"/>
      <c r="P122" s="24" t="s">
        <v>711</v>
      </c>
      <c r="Q122" s="26">
        <v>41579</v>
      </c>
      <c r="R122" s="26">
        <v>41989</v>
      </c>
      <c r="S122" s="26" t="s">
        <v>213</v>
      </c>
      <c r="T122" s="28" t="s">
        <v>712</v>
      </c>
      <c r="U122" s="28" t="s">
        <v>713</v>
      </c>
      <c r="V122" s="26">
        <v>43906</v>
      </c>
      <c r="W122" s="28" t="s">
        <v>122</v>
      </c>
      <c r="X122" s="28" t="s">
        <v>123</v>
      </c>
      <c r="Y122" s="26" t="s">
        <v>78</v>
      </c>
      <c r="Z122" s="29">
        <v>4</v>
      </c>
      <c r="AA122" s="29">
        <v>3</v>
      </c>
      <c r="AB122" s="26">
        <v>44424</v>
      </c>
      <c r="AC122" s="30">
        <v>5900000</v>
      </c>
      <c r="AD122" s="30">
        <v>655556</v>
      </c>
      <c r="AE122" s="30">
        <v>-367605.55555555597</v>
      </c>
      <c r="AF122" s="30">
        <v>-339993</v>
      </c>
      <c r="AG122" s="30">
        <f t="shared" si="21"/>
        <v>-707598.55555555597</v>
      </c>
      <c r="AH122" s="30">
        <v>1871793</v>
      </c>
      <c r="AI122" s="30">
        <f t="shared" si="22"/>
        <v>7719750.444444444</v>
      </c>
      <c r="AJ122" s="30">
        <f t="shared" si="23"/>
        <v>4425000</v>
      </c>
      <c r="AK122" s="30">
        <f t="shared" si="24"/>
        <v>491667</v>
      </c>
      <c r="AL122" s="30">
        <f t="shared" si="25"/>
        <v>-367605.55555555597</v>
      </c>
      <c r="AM122" s="30">
        <f t="shared" si="26"/>
        <v>-339993</v>
      </c>
      <c r="AN122" s="30">
        <f t="shared" si="27"/>
        <v>-707598.55555555597</v>
      </c>
      <c r="AO122" s="30">
        <f t="shared" si="28"/>
        <v>935896.5</v>
      </c>
      <c r="AP122" s="30">
        <f t="shared" si="29"/>
        <v>5144964.944444444</v>
      </c>
      <c r="AQ122" s="30">
        <f t="shared" si="30"/>
        <v>0</v>
      </c>
      <c r="AR122" s="26" t="s">
        <v>79</v>
      </c>
      <c r="AS122" s="26" t="s">
        <v>80</v>
      </c>
      <c r="AT122" s="26"/>
      <c r="AU122" s="26" t="s">
        <v>80</v>
      </c>
      <c r="AV122" s="26" t="s">
        <v>124</v>
      </c>
      <c r="AW122" s="26" t="s">
        <v>80</v>
      </c>
      <c r="AX122" s="26" t="s">
        <v>83</v>
      </c>
      <c r="AY122" s="26" t="s">
        <v>83</v>
      </c>
      <c r="AZ122" s="26" t="s">
        <v>125</v>
      </c>
      <c r="BA122" s="26" t="s">
        <v>84</v>
      </c>
      <c r="BB122" s="26" t="s">
        <v>85</v>
      </c>
      <c r="BC122" s="26" t="str">
        <f t="shared" si="31"/>
        <v>C</v>
      </c>
      <c r="BD122" s="26" t="str">
        <f t="shared" ca="1" si="32"/>
        <v>40 Th,7 Bln,29 Hr</v>
      </c>
      <c r="BE122" s="29">
        <f t="shared" ca="1" si="33"/>
        <v>40</v>
      </c>
      <c r="BF122" s="29">
        <f t="shared" ca="1" si="34"/>
        <v>7</v>
      </c>
      <c r="BG122" s="29">
        <f t="shared" ca="1" si="35"/>
        <v>29</v>
      </c>
      <c r="BH122" s="26" t="str">
        <f t="shared" ca="1" si="36"/>
        <v>9 Th,0 Bln,23 Hr</v>
      </c>
      <c r="BI122" s="24">
        <f t="shared" ca="1" si="37"/>
        <v>9</v>
      </c>
      <c r="BJ122" s="24">
        <f t="shared" ca="1" si="38"/>
        <v>0</v>
      </c>
      <c r="BK122" s="26" t="str">
        <f t="shared" ca="1" si="39"/>
        <v>7 Th,11 Bln,8 Hr</v>
      </c>
      <c r="BL122" s="4" t="str">
        <f>VLOOKUP(C122,[1]dbase!$C$3:$AW$827,38,FALSE)</f>
        <v>-</v>
      </c>
    </row>
    <row r="123" spans="1:64" x14ac:dyDescent="0.25">
      <c r="A123" s="24">
        <f t="shared" si="20"/>
        <v>120</v>
      </c>
      <c r="B123" s="31" t="s">
        <v>714</v>
      </c>
      <c r="C123" s="24">
        <v>916333</v>
      </c>
      <c r="D123" s="24" t="s">
        <v>342</v>
      </c>
      <c r="E123" s="26">
        <v>33552</v>
      </c>
      <c r="F123" s="24" t="s">
        <v>65</v>
      </c>
      <c r="G123" s="24" t="s">
        <v>66</v>
      </c>
      <c r="H123" s="24" t="s">
        <v>715</v>
      </c>
      <c r="I123" s="24"/>
      <c r="J123" s="27" t="s">
        <v>716</v>
      </c>
      <c r="K123" s="24" t="s">
        <v>717</v>
      </c>
      <c r="L123" s="24"/>
      <c r="M123" s="24" t="s">
        <v>136</v>
      </c>
      <c r="N123" s="24" t="s">
        <v>718</v>
      </c>
      <c r="O123" s="24" t="s">
        <v>412</v>
      </c>
      <c r="P123" s="24">
        <v>2015</v>
      </c>
      <c r="Q123" s="26">
        <v>44593</v>
      </c>
      <c r="R123" s="26">
        <v>44593</v>
      </c>
      <c r="S123" s="26" t="s">
        <v>90</v>
      </c>
      <c r="T123" s="28" t="s">
        <v>543</v>
      </c>
      <c r="U123" s="28" t="s">
        <v>543</v>
      </c>
      <c r="V123" s="26">
        <v>44593</v>
      </c>
      <c r="W123" s="28" t="s">
        <v>645</v>
      </c>
      <c r="X123" s="28" t="s">
        <v>113</v>
      </c>
      <c r="Y123" s="26" t="s">
        <v>78</v>
      </c>
      <c r="Z123" s="29">
        <v>5</v>
      </c>
      <c r="AA123" s="34">
        <v>4</v>
      </c>
      <c r="AB123" s="26">
        <v>44593</v>
      </c>
      <c r="AC123" s="30">
        <v>6900000</v>
      </c>
      <c r="AD123" s="30">
        <v>766667</v>
      </c>
      <c r="AE123" s="30">
        <v>0</v>
      </c>
      <c r="AF123" s="30">
        <v>497550</v>
      </c>
      <c r="AG123" s="30">
        <f t="shared" si="21"/>
        <v>497550</v>
      </c>
      <c r="AH123" s="30">
        <v>2504900</v>
      </c>
      <c r="AI123" s="30">
        <f t="shared" si="22"/>
        <v>10669117</v>
      </c>
      <c r="AJ123" s="30">
        <f t="shared" si="23"/>
        <v>5175000</v>
      </c>
      <c r="AK123" s="30">
        <f t="shared" si="24"/>
        <v>575000.25</v>
      </c>
      <c r="AL123" s="30">
        <f t="shared" si="25"/>
        <v>0</v>
      </c>
      <c r="AM123" s="30">
        <f t="shared" si="26"/>
        <v>497550</v>
      </c>
      <c r="AN123" s="30">
        <f t="shared" si="27"/>
        <v>497550</v>
      </c>
      <c r="AO123" s="30">
        <f t="shared" si="28"/>
        <v>1252450</v>
      </c>
      <c r="AP123" s="30">
        <f t="shared" si="29"/>
        <v>7500000.25</v>
      </c>
      <c r="AQ123" s="30">
        <f t="shared" si="30"/>
        <v>0</v>
      </c>
      <c r="AR123" s="26" t="s">
        <v>79</v>
      </c>
      <c r="AS123" s="26" t="s">
        <v>80</v>
      </c>
      <c r="AT123" s="26"/>
      <c r="AU123" s="26" t="s">
        <v>80</v>
      </c>
      <c r="AV123" s="26" t="s">
        <v>116</v>
      </c>
      <c r="AW123" s="26" t="s">
        <v>210</v>
      </c>
      <c r="AX123" s="26" t="s">
        <v>83</v>
      </c>
      <c r="AY123" s="26" t="s">
        <v>83</v>
      </c>
      <c r="AZ123" s="26" t="s">
        <v>80</v>
      </c>
      <c r="BA123" s="26" t="s">
        <v>84</v>
      </c>
      <c r="BB123" s="26" t="s">
        <v>85</v>
      </c>
      <c r="BC123" s="26" t="str">
        <f t="shared" si="31"/>
        <v>D</v>
      </c>
      <c r="BD123" s="26" t="str">
        <f t="shared" ca="1" si="32"/>
        <v>31 Th,0 Bln,14 Hr</v>
      </c>
      <c r="BE123" s="29">
        <f t="shared" ca="1" si="33"/>
        <v>31</v>
      </c>
      <c r="BF123" s="29">
        <f t="shared" ca="1" si="34"/>
        <v>0</v>
      </c>
      <c r="BG123" s="29">
        <f t="shared" ca="1" si="35"/>
        <v>14</v>
      </c>
      <c r="BH123" s="26" t="str">
        <f t="shared" ca="1" si="36"/>
        <v>0 Th,9 Bln,23 Hr</v>
      </c>
      <c r="BI123" s="24">
        <f t="shared" ca="1" si="37"/>
        <v>0</v>
      </c>
      <c r="BJ123" s="24">
        <f t="shared" ca="1" si="38"/>
        <v>9</v>
      </c>
      <c r="BK123" s="26" t="str">
        <f t="shared" ca="1" si="39"/>
        <v>0 Th,9 Bln,23 Hr</v>
      </c>
      <c r="BL123" s="4" t="str">
        <f>VLOOKUP(C123,[1]dbase!$C$3:$AW$827,38,FALSE)</f>
        <v>-</v>
      </c>
    </row>
    <row r="124" spans="1:64" x14ac:dyDescent="0.25">
      <c r="A124" s="24">
        <f t="shared" si="20"/>
        <v>121</v>
      </c>
      <c r="B124" s="31" t="s">
        <v>719</v>
      </c>
      <c r="C124" s="24">
        <v>686192</v>
      </c>
      <c r="D124" s="24" t="s">
        <v>720</v>
      </c>
      <c r="E124" s="26">
        <v>25152</v>
      </c>
      <c r="F124" s="24" t="s">
        <v>65</v>
      </c>
      <c r="G124" s="24" t="s">
        <v>66</v>
      </c>
      <c r="H124" s="24" t="s">
        <v>133</v>
      </c>
      <c r="I124" s="24" t="s">
        <v>721</v>
      </c>
      <c r="J124" s="27" t="s">
        <v>722</v>
      </c>
      <c r="K124" s="24"/>
      <c r="L124" s="24"/>
      <c r="M124" s="24" t="s">
        <v>109</v>
      </c>
      <c r="N124" s="24" t="s">
        <v>301</v>
      </c>
      <c r="O124" s="24"/>
      <c r="P124" s="24" t="s">
        <v>80</v>
      </c>
      <c r="Q124" s="26">
        <v>43374</v>
      </c>
      <c r="R124" s="26">
        <v>43374</v>
      </c>
      <c r="S124" s="26" t="s">
        <v>90</v>
      </c>
      <c r="T124" s="28" t="s">
        <v>470</v>
      </c>
      <c r="U124" s="28" t="s">
        <v>470</v>
      </c>
      <c r="V124" s="26">
        <v>44105</v>
      </c>
      <c r="W124" s="28" t="s">
        <v>139</v>
      </c>
      <c r="X124" s="28" t="s">
        <v>140</v>
      </c>
      <c r="Y124" s="26" t="s">
        <v>78</v>
      </c>
      <c r="Z124" s="29">
        <v>6</v>
      </c>
      <c r="AA124" s="29">
        <v>2</v>
      </c>
      <c r="AB124" s="26">
        <v>44424</v>
      </c>
      <c r="AC124" s="30">
        <v>4900000</v>
      </c>
      <c r="AD124" s="30">
        <v>544444</v>
      </c>
      <c r="AE124" s="30">
        <v>0</v>
      </c>
      <c r="AF124" s="30">
        <v>-375044.44444444403</v>
      </c>
      <c r="AG124" s="30">
        <f t="shared" si="21"/>
        <v>-375044.44444444403</v>
      </c>
      <c r="AH124" s="30">
        <v>0</v>
      </c>
      <c r="AI124" s="30">
        <f t="shared" si="22"/>
        <v>5069399.555555556</v>
      </c>
      <c r="AJ124" s="30">
        <f t="shared" si="23"/>
        <v>2450000</v>
      </c>
      <c r="AK124" s="30">
        <f t="shared" si="24"/>
        <v>0</v>
      </c>
      <c r="AL124" s="30">
        <f t="shared" si="25"/>
        <v>0</v>
      </c>
      <c r="AM124" s="30">
        <f t="shared" si="26"/>
        <v>0</v>
      </c>
      <c r="AN124" s="30">
        <f t="shared" si="27"/>
        <v>0</v>
      </c>
      <c r="AO124" s="30">
        <f t="shared" si="28"/>
        <v>0</v>
      </c>
      <c r="AP124" s="30">
        <f t="shared" si="29"/>
        <v>2450000</v>
      </c>
      <c r="AQ124" s="30">
        <f t="shared" si="30"/>
        <v>1922100</v>
      </c>
      <c r="AR124" s="26" t="s">
        <v>79</v>
      </c>
      <c r="AS124" s="26" t="s">
        <v>114</v>
      </c>
      <c r="AT124" s="24" t="s">
        <v>172</v>
      </c>
      <c r="AU124" s="26">
        <v>44433</v>
      </c>
      <c r="AV124" s="26" t="s">
        <v>141</v>
      </c>
      <c r="AW124" s="26" t="s">
        <v>80</v>
      </c>
      <c r="AX124" s="26" t="s">
        <v>82</v>
      </c>
      <c r="AY124" s="26" t="s">
        <v>82</v>
      </c>
      <c r="AZ124" s="26" t="s">
        <v>80</v>
      </c>
      <c r="BA124" s="26" t="s">
        <v>84</v>
      </c>
      <c r="BB124" s="26" t="s">
        <v>85</v>
      </c>
      <c r="BC124" s="26" t="str">
        <f t="shared" si="31"/>
        <v>C</v>
      </c>
      <c r="BD124" s="26" t="str">
        <f t="shared" ca="1" si="32"/>
        <v>54 Th,0 Bln,14 Hr</v>
      </c>
      <c r="BE124" s="29">
        <f t="shared" ca="1" si="33"/>
        <v>54</v>
      </c>
      <c r="BF124" s="29">
        <f t="shared" ca="1" si="34"/>
        <v>0</v>
      </c>
      <c r="BG124" s="29">
        <f t="shared" ca="1" si="35"/>
        <v>14</v>
      </c>
      <c r="BH124" s="26" t="str">
        <f t="shared" ca="1" si="36"/>
        <v>4 Th,1 Bln,23 Hr</v>
      </c>
      <c r="BI124" s="24">
        <f t="shared" ca="1" si="37"/>
        <v>4</v>
      </c>
      <c r="BJ124" s="24">
        <f t="shared" ca="1" si="38"/>
        <v>1</v>
      </c>
      <c r="BK124" s="26" t="str">
        <f t="shared" ca="1" si="39"/>
        <v>4 Th,1 Bln,23 Hr</v>
      </c>
      <c r="BL124" s="4" t="str">
        <f>VLOOKUP(C124,[1]dbase!$C$3:$AW$827,38,FALSE)</f>
        <v>H</v>
      </c>
    </row>
    <row r="125" spans="1:64" x14ac:dyDescent="0.25">
      <c r="A125" s="24">
        <f t="shared" si="20"/>
        <v>122</v>
      </c>
      <c r="B125" s="31" t="s">
        <v>723</v>
      </c>
      <c r="C125" s="24">
        <v>706202</v>
      </c>
      <c r="D125" s="24" t="s">
        <v>724</v>
      </c>
      <c r="E125" s="26">
        <v>25736</v>
      </c>
      <c r="F125" s="24" t="s">
        <v>65</v>
      </c>
      <c r="G125" s="24" t="s">
        <v>66</v>
      </c>
      <c r="H125" s="24" t="s">
        <v>88</v>
      </c>
      <c r="I125" s="24"/>
      <c r="J125" s="27" t="s">
        <v>725</v>
      </c>
      <c r="K125" s="24"/>
      <c r="L125" s="24"/>
      <c r="M125" s="24" t="s">
        <v>109</v>
      </c>
      <c r="N125" s="24" t="s">
        <v>726</v>
      </c>
      <c r="O125" s="24"/>
      <c r="P125" s="24" t="s">
        <v>80</v>
      </c>
      <c r="Q125" s="26">
        <v>43374</v>
      </c>
      <c r="R125" s="26">
        <v>43374</v>
      </c>
      <c r="S125" s="26" t="s">
        <v>90</v>
      </c>
      <c r="T125" s="28" t="s">
        <v>727</v>
      </c>
      <c r="U125" s="28" t="s">
        <v>727</v>
      </c>
      <c r="V125" s="26">
        <v>44105</v>
      </c>
      <c r="W125" s="28" t="s">
        <v>303</v>
      </c>
      <c r="X125" s="28" t="s">
        <v>140</v>
      </c>
      <c r="Y125" s="26" t="s">
        <v>78</v>
      </c>
      <c r="Z125" s="29">
        <v>6</v>
      </c>
      <c r="AA125" s="29">
        <v>2</v>
      </c>
      <c r="AB125" s="26">
        <v>44424</v>
      </c>
      <c r="AC125" s="30">
        <v>4900000</v>
      </c>
      <c r="AD125" s="30">
        <v>544444</v>
      </c>
      <c r="AE125" s="30">
        <v>0</v>
      </c>
      <c r="AF125" s="30">
        <v>2396346.638888889</v>
      </c>
      <c r="AG125" s="30">
        <f t="shared" si="21"/>
        <v>2396346.638888889</v>
      </c>
      <c r="AH125" s="30">
        <v>0</v>
      </c>
      <c r="AI125" s="30">
        <f t="shared" si="22"/>
        <v>7840790.638888889</v>
      </c>
      <c r="AJ125" s="30">
        <f t="shared" si="23"/>
        <v>3675000</v>
      </c>
      <c r="AK125" s="30">
        <f t="shared" si="24"/>
        <v>408333</v>
      </c>
      <c r="AL125" s="30">
        <f t="shared" si="25"/>
        <v>0</v>
      </c>
      <c r="AM125" s="30">
        <f t="shared" si="26"/>
        <v>2396346.638888889</v>
      </c>
      <c r="AN125" s="30">
        <f t="shared" si="27"/>
        <v>2396346.638888889</v>
      </c>
      <c r="AO125" s="30">
        <f t="shared" si="28"/>
        <v>0</v>
      </c>
      <c r="AP125" s="30">
        <f t="shared" si="29"/>
        <v>6479679.638888889</v>
      </c>
      <c r="AQ125" s="30">
        <f t="shared" si="30"/>
        <v>0</v>
      </c>
      <c r="AR125" s="26" t="s">
        <v>79</v>
      </c>
      <c r="AS125" s="26" t="s">
        <v>80</v>
      </c>
      <c r="AT125" s="26"/>
      <c r="AU125" s="26" t="s">
        <v>80</v>
      </c>
      <c r="AV125" s="26" t="s">
        <v>141</v>
      </c>
      <c r="AW125" s="26" t="s">
        <v>80</v>
      </c>
      <c r="AX125" s="26" t="s">
        <v>82</v>
      </c>
      <c r="AY125" s="26" t="s">
        <v>82</v>
      </c>
      <c r="AZ125" s="26" t="s">
        <v>80</v>
      </c>
      <c r="BA125" s="26" t="s">
        <v>84</v>
      </c>
      <c r="BB125" s="26" t="s">
        <v>85</v>
      </c>
      <c r="BC125" s="26" t="str">
        <f t="shared" si="31"/>
        <v>C</v>
      </c>
      <c r="BD125" s="26" t="str">
        <f t="shared" ca="1" si="32"/>
        <v>52 Th,5 Bln,7 Hr</v>
      </c>
      <c r="BE125" s="29">
        <f t="shared" ca="1" si="33"/>
        <v>52</v>
      </c>
      <c r="BF125" s="29">
        <f t="shared" ca="1" si="34"/>
        <v>5</v>
      </c>
      <c r="BG125" s="29">
        <f t="shared" ca="1" si="35"/>
        <v>7</v>
      </c>
      <c r="BH125" s="26" t="str">
        <f t="shared" ca="1" si="36"/>
        <v>4 Th,1 Bln,23 Hr</v>
      </c>
      <c r="BI125" s="24">
        <f t="shared" ca="1" si="37"/>
        <v>4</v>
      </c>
      <c r="BJ125" s="24">
        <f t="shared" ca="1" si="38"/>
        <v>1</v>
      </c>
      <c r="BK125" s="26" t="str">
        <f t="shared" ca="1" si="39"/>
        <v>4 Th,1 Bln,23 Hr</v>
      </c>
      <c r="BL125" s="4" t="str">
        <f>VLOOKUP(C125,[1]dbase!$C$3:$AW$827,38,FALSE)</f>
        <v>-</v>
      </c>
    </row>
    <row r="126" spans="1:64" x14ac:dyDescent="0.25">
      <c r="A126" s="24">
        <f t="shared" si="20"/>
        <v>123</v>
      </c>
      <c r="B126" s="31" t="s">
        <v>728</v>
      </c>
      <c r="C126" s="24">
        <v>796326</v>
      </c>
      <c r="D126" s="24" t="s">
        <v>87</v>
      </c>
      <c r="E126" s="26">
        <v>29133</v>
      </c>
      <c r="F126" s="24" t="s">
        <v>65</v>
      </c>
      <c r="G126" s="24" t="s">
        <v>66</v>
      </c>
      <c r="H126" s="24" t="s">
        <v>279</v>
      </c>
      <c r="I126" s="24"/>
      <c r="J126" s="27"/>
      <c r="K126" s="24"/>
      <c r="L126" s="24"/>
      <c r="M126" s="24" t="s">
        <v>109</v>
      </c>
      <c r="N126" s="24" t="s">
        <v>729</v>
      </c>
      <c r="O126" s="24"/>
      <c r="P126" s="24" t="s">
        <v>80</v>
      </c>
      <c r="Q126" s="26">
        <v>43891</v>
      </c>
      <c r="R126" s="26">
        <v>44243</v>
      </c>
      <c r="S126" s="26" t="s">
        <v>90</v>
      </c>
      <c r="T126" s="28" t="s">
        <v>459</v>
      </c>
      <c r="U126" s="28" t="s">
        <v>459</v>
      </c>
      <c r="V126" s="26" t="s">
        <v>80</v>
      </c>
      <c r="W126" s="28" t="s">
        <v>145</v>
      </c>
      <c r="X126" s="28" t="s">
        <v>146</v>
      </c>
      <c r="Y126" s="26" t="s">
        <v>78</v>
      </c>
      <c r="Z126" s="29">
        <v>6</v>
      </c>
      <c r="AA126" s="29">
        <v>1</v>
      </c>
      <c r="AB126" s="26">
        <v>44424</v>
      </c>
      <c r="AC126" s="30">
        <v>4500000</v>
      </c>
      <c r="AD126" s="30">
        <v>500000</v>
      </c>
      <c r="AE126" s="30">
        <v>-116900</v>
      </c>
      <c r="AF126" s="30">
        <v>152000</v>
      </c>
      <c r="AG126" s="30">
        <f t="shared" si="21"/>
        <v>35100</v>
      </c>
      <c r="AH126" s="30">
        <v>0</v>
      </c>
      <c r="AI126" s="30">
        <f t="shared" si="22"/>
        <v>5035100</v>
      </c>
      <c r="AJ126" s="30">
        <f t="shared" si="23"/>
        <v>3375000</v>
      </c>
      <c r="AK126" s="30">
        <f t="shared" si="24"/>
        <v>375000</v>
      </c>
      <c r="AL126" s="30">
        <f t="shared" si="25"/>
        <v>-116900</v>
      </c>
      <c r="AM126" s="30">
        <f t="shared" si="26"/>
        <v>152000</v>
      </c>
      <c r="AN126" s="30">
        <f t="shared" si="27"/>
        <v>35100</v>
      </c>
      <c r="AO126" s="30">
        <f t="shared" si="28"/>
        <v>0</v>
      </c>
      <c r="AP126" s="30">
        <f t="shared" si="29"/>
        <v>3785100</v>
      </c>
      <c r="AQ126" s="30">
        <f t="shared" si="30"/>
        <v>587000</v>
      </c>
      <c r="AR126" s="26" t="s">
        <v>79</v>
      </c>
      <c r="AS126" s="26" t="s">
        <v>80</v>
      </c>
      <c r="AT126" s="26"/>
      <c r="AU126" s="26" t="s">
        <v>80</v>
      </c>
      <c r="AV126" s="26" t="s">
        <v>147</v>
      </c>
      <c r="AW126" s="26" t="s">
        <v>80</v>
      </c>
      <c r="AX126" s="26" t="s">
        <v>82</v>
      </c>
      <c r="AY126" s="26" t="s">
        <v>82</v>
      </c>
      <c r="AZ126" s="26" t="s">
        <v>80</v>
      </c>
      <c r="BA126" s="26" t="s">
        <v>84</v>
      </c>
      <c r="BB126" s="26" t="s">
        <v>85</v>
      </c>
      <c r="BC126" s="26" t="str">
        <f t="shared" si="31"/>
        <v>C</v>
      </c>
      <c r="BD126" s="26" t="str">
        <f t="shared" ca="1" si="32"/>
        <v>43 Th,1 Bln,19 Hr</v>
      </c>
      <c r="BE126" s="29">
        <f t="shared" ca="1" si="33"/>
        <v>43</v>
      </c>
      <c r="BF126" s="29">
        <f t="shared" ca="1" si="34"/>
        <v>1</v>
      </c>
      <c r="BG126" s="29">
        <f t="shared" ca="1" si="35"/>
        <v>19</v>
      </c>
      <c r="BH126" s="26" t="str">
        <f t="shared" ca="1" si="36"/>
        <v>2 Th,8 Bln,23 Hr</v>
      </c>
      <c r="BI126" s="24">
        <f t="shared" ca="1" si="37"/>
        <v>2</v>
      </c>
      <c r="BJ126" s="24">
        <f t="shared" ca="1" si="38"/>
        <v>8</v>
      </c>
      <c r="BK126" s="26" t="str">
        <f t="shared" ca="1" si="39"/>
        <v>1 Th,9 Bln,8 Hr</v>
      </c>
      <c r="BL126" s="4" t="str">
        <f>VLOOKUP(C126,[1]dbase!$C$3:$AW$827,38,FALSE)</f>
        <v>-</v>
      </c>
    </row>
    <row r="127" spans="1:64" x14ac:dyDescent="0.25">
      <c r="A127" s="24">
        <f t="shared" si="20"/>
        <v>124</v>
      </c>
      <c r="B127" s="31" t="s">
        <v>730</v>
      </c>
      <c r="C127" s="24">
        <v>895790</v>
      </c>
      <c r="D127" s="24" t="s">
        <v>365</v>
      </c>
      <c r="E127" s="26">
        <v>32759</v>
      </c>
      <c r="F127" s="24" t="s">
        <v>65</v>
      </c>
      <c r="G127" s="24" t="s">
        <v>66</v>
      </c>
      <c r="H127" s="24" t="s">
        <v>150</v>
      </c>
      <c r="I127" s="24" t="s">
        <v>731</v>
      </c>
      <c r="J127" s="27" t="s">
        <v>732</v>
      </c>
      <c r="K127" s="24" t="s">
        <v>733</v>
      </c>
      <c r="L127" s="24"/>
      <c r="M127" s="24" t="s">
        <v>70</v>
      </c>
      <c r="N127" s="24" t="s">
        <v>234</v>
      </c>
      <c r="O127" s="24" t="s">
        <v>734</v>
      </c>
      <c r="P127" s="24">
        <v>2013</v>
      </c>
      <c r="Q127" s="26">
        <v>43088</v>
      </c>
      <c r="R127" s="26">
        <v>43313</v>
      </c>
      <c r="S127" s="26" t="s">
        <v>90</v>
      </c>
      <c r="T127" s="28" t="s">
        <v>537</v>
      </c>
      <c r="U127" s="28" t="s">
        <v>537</v>
      </c>
      <c r="V127" s="26" t="s">
        <v>80</v>
      </c>
      <c r="W127" s="28" t="s">
        <v>102</v>
      </c>
      <c r="X127" s="28" t="s">
        <v>113</v>
      </c>
      <c r="Y127" s="26" t="s">
        <v>103</v>
      </c>
      <c r="Z127" s="29">
        <v>5</v>
      </c>
      <c r="AA127" s="29">
        <v>4</v>
      </c>
      <c r="AB127" s="26">
        <v>44424</v>
      </c>
      <c r="AC127" s="30">
        <v>6900000</v>
      </c>
      <c r="AD127" s="30">
        <v>766667</v>
      </c>
      <c r="AE127" s="30">
        <v>442183.33333333302</v>
      </c>
      <c r="AF127" s="30">
        <v>653200</v>
      </c>
      <c r="AG127" s="30">
        <f t="shared" si="21"/>
        <v>1095383.333333333</v>
      </c>
      <c r="AH127" s="30">
        <v>0</v>
      </c>
      <c r="AI127" s="30">
        <f t="shared" si="22"/>
        <v>8762050.3333333321</v>
      </c>
      <c r="AJ127" s="30">
        <f t="shared" si="23"/>
        <v>5175000</v>
      </c>
      <c r="AK127" s="30">
        <f t="shared" si="24"/>
        <v>575000.25</v>
      </c>
      <c r="AL127" s="30">
        <f t="shared" si="25"/>
        <v>442183.33333333302</v>
      </c>
      <c r="AM127" s="30">
        <f t="shared" si="26"/>
        <v>653200</v>
      </c>
      <c r="AN127" s="30">
        <f t="shared" si="27"/>
        <v>1095383.333333333</v>
      </c>
      <c r="AO127" s="30">
        <f t="shared" si="28"/>
        <v>0</v>
      </c>
      <c r="AP127" s="30">
        <f t="shared" si="29"/>
        <v>6845383.583333333</v>
      </c>
      <c r="AQ127" s="30">
        <f t="shared" si="30"/>
        <v>0</v>
      </c>
      <c r="AR127" s="26" t="s">
        <v>79</v>
      </c>
      <c r="AS127" s="26" t="s">
        <v>80</v>
      </c>
      <c r="AT127" s="26"/>
      <c r="AU127" s="26" t="s">
        <v>80</v>
      </c>
      <c r="AV127" s="26" t="s">
        <v>116</v>
      </c>
      <c r="AW127" s="26" t="s">
        <v>104</v>
      </c>
      <c r="AX127" s="26" t="s">
        <v>105</v>
      </c>
      <c r="AY127" s="26" t="s">
        <v>105</v>
      </c>
      <c r="AZ127" s="26" t="s">
        <v>80</v>
      </c>
      <c r="BA127" s="26" t="s">
        <v>84</v>
      </c>
      <c r="BB127" s="26" t="s">
        <v>106</v>
      </c>
      <c r="BC127" s="26" t="str">
        <f t="shared" si="31"/>
        <v>F</v>
      </c>
      <c r="BD127" s="26" t="str">
        <f t="shared" ca="1" si="32"/>
        <v>33 Th,2 Bln,16 Hr</v>
      </c>
      <c r="BE127" s="29">
        <f t="shared" ca="1" si="33"/>
        <v>33</v>
      </c>
      <c r="BF127" s="29">
        <f t="shared" ca="1" si="34"/>
        <v>2</v>
      </c>
      <c r="BG127" s="29">
        <f t="shared" ca="1" si="35"/>
        <v>16</v>
      </c>
      <c r="BH127" s="26" t="str">
        <f t="shared" ca="1" si="36"/>
        <v>4 Th,11 Bln,5 Hr</v>
      </c>
      <c r="BI127" s="24">
        <f t="shared" ca="1" si="37"/>
        <v>4</v>
      </c>
      <c r="BJ127" s="24">
        <f t="shared" ca="1" si="38"/>
        <v>11</v>
      </c>
      <c r="BK127" s="26" t="str">
        <f t="shared" ca="1" si="39"/>
        <v>4 Th,3 Bln,23 Hr</v>
      </c>
      <c r="BL127" s="4" t="str">
        <f>VLOOKUP(C127,[1]dbase!$C$3:$AW$827,38,FALSE)</f>
        <v>-</v>
      </c>
    </row>
    <row r="128" spans="1:64" x14ac:dyDescent="0.25">
      <c r="A128" s="24">
        <f t="shared" si="20"/>
        <v>125</v>
      </c>
      <c r="B128" s="31" t="s">
        <v>735</v>
      </c>
      <c r="C128" s="24">
        <v>946245</v>
      </c>
      <c r="D128" s="24" t="s">
        <v>736</v>
      </c>
      <c r="E128" s="26">
        <v>34391</v>
      </c>
      <c r="F128" s="24" t="s">
        <v>65</v>
      </c>
      <c r="G128" s="24" t="s">
        <v>343</v>
      </c>
      <c r="H128" s="24" t="s">
        <v>228</v>
      </c>
      <c r="I128" s="24" t="s">
        <v>737</v>
      </c>
      <c r="J128" s="27" t="s">
        <v>738</v>
      </c>
      <c r="K128" s="24"/>
      <c r="L128" s="24"/>
      <c r="M128" s="24" t="s">
        <v>136</v>
      </c>
      <c r="N128" s="24" t="s">
        <v>254</v>
      </c>
      <c r="O128" s="24"/>
      <c r="P128" s="24" t="s">
        <v>80</v>
      </c>
      <c r="Q128" s="26">
        <v>43374</v>
      </c>
      <c r="R128" s="26">
        <v>43374</v>
      </c>
      <c r="S128" s="26" t="s">
        <v>90</v>
      </c>
      <c r="T128" s="28" t="s">
        <v>248</v>
      </c>
      <c r="U128" s="28" t="s">
        <v>248</v>
      </c>
      <c r="V128" s="26">
        <v>44105</v>
      </c>
      <c r="W128" s="28" t="s">
        <v>249</v>
      </c>
      <c r="X128" s="28" t="s">
        <v>140</v>
      </c>
      <c r="Y128" s="26" t="s">
        <v>78</v>
      </c>
      <c r="Z128" s="29">
        <v>6</v>
      </c>
      <c r="AA128" s="29">
        <v>1</v>
      </c>
      <c r="AB128" s="26">
        <v>44424</v>
      </c>
      <c r="AC128" s="30">
        <v>4500000</v>
      </c>
      <c r="AD128" s="30">
        <v>500000</v>
      </c>
      <c r="AE128" s="30">
        <v>0</v>
      </c>
      <c r="AF128" s="30">
        <v>-293911.16666666698</v>
      </c>
      <c r="AG128" s="30">
        <f t="shared" si="21"/>
        <v>-293911.16666666698</v>
      </c>
      <c r="AH128" s="30">
        <v>0</v>
      </c>
      <c r="AI128" s="30">
        <f t="shared" si="22"/>
        <v>4706088.833333333</v>
      </c>
      <c r="AJ128" s="30">
        <f t="shared" si="23"/>
        <v>3375000</v>
      </c>
      <c r="AK128" s="30">
        <f t="shared" si="24"/>
        <v>375000</v>
      </c>
      <c r="AL128" s="30">
        <f t="shared" si="25"/>
        <v>0</v>
      </c>
      <c r="AM128" s="30">
        <f t="shared" si="26"/>
        <v>-293911.16666666698</v>
      </c>
      <c r="AN128" s="30">
        <f t="shared" si="27"/>
        <v>-293911.16666666698</v>
      </c>
      <c r="AO128" s="30">
        <f t="shared" si="28"/>
        <v>0</v>
      </c>
      <c r="AP128" s="30">
        <f t="shared" si="29"/>
        <v>3456088.833333333</v>
      </c>
      <c r="AQ128" s="30">
        <f t="shared" si="30"/>
        <v>916011.16666666698</v>
      </c>
      <c r="AR128" s="26" t="s">
        <v>79</v>
      </c>
      <c r="AS128" s="26" t="s">
        <v>80</v>
      </c>
      <c r="AT128" s="26"/>
      <c r="AU128" s="26" t="s">
        <v>80</v>
      </c>
      <c r="AV128" s="26" t="s">
        <v>141</v>
      </c>
      <c r="AW128" s="26" t="s">
        <v>80</v>
      </c>
      <c r="AX128" s="26" t="s">
        <v>83</v>
      </c>
      <c r="AY128" s="26" t="s">
        <v>82</v>
      </c>
      <c r="AZ128" s="26" t="s">
        <v>80</v>
      </c>
      <c r="BA128" s="26" t="s">
        <v>84</v>
      </c>
      <c r="BB128" s="26" t="s">
        <v>85</v>
      </c>
      <c r="BC128" s="26" t="str">
        <f t="shared" si="31"/>
        <v>D</v>
      </c>
      <c r="BD128" s="26" t="str">
        <f t="shared" ca="1" si="32"/>
        <v>28 Th,8 Bln,29 Hr</v>
      </c>
      <c r="BE128" s="29">
        <f t="shared" ca="1" si="33"/>
        <v>28</v>
      </c>
      <c r="BF128" s="29">
        <f t="shared" ca="1" si="34"/>
        <v>8</v>
      </c>
      <c r="BG128" s="29">
        <f t="shared" ca="1" si="35"/>
        <v>29</v>
      </c>
      <c r="BH128" s="26" t="str">
        <f t="shared" ca="1" si="36"/>
        <v>4 Th,1 Bln,23 Hr</v>
      </c>
      <c r="BI128" s="24">
        <f t="shared" ca="1" si="37"/>
        <v>4</v>
      </c>
      <c r="BJ128" s="24">
        <f t="shared" ca="1" si="38"/>
        <v>1</v>
      </c>
      <c r="BK128" s="26" t="str">
        <f t="shared" ca="1" si="39"/>
        <v>4 Th,1 Bln,23 Hr</v>
      </c>
      <c r="BL128" s="4" t="str">
        <f>VLOOKUP(C128,[1]dbase!$C$3:$AW$827,38,FALSE)</f>
        <v>-</v>
      </c>
    </row>
    <row r="129" spans="1:64" x14ac:dyDescent="0.25">
      <c r="A129" s="24">
        <f t="shared" si="20"/>
        <v>126</v>
      </c>
      <c r="B129" s="31" t="s">
        <v>739</v>
      </c>
      <c r="C129" s="24">
        <v>866304</v>
      </c>
      <c r="D129" s="24" t="s">
        <v>87</v>
      </c>
      <c r="E129" s="26">
        <v>31519</v>
      </c>
      <c r="F129" s="24" t="s">
        <v>65</v>
      </c>
      <c r="G129" s="24" t="s">
        <v>66</v>
      </c>
      <c r="H129" s="24" t="s">
        <v>279</v>
      </c>
      <c r="I129" s="24"/>
      <c r="J129" s="27"/>
      <c r="K129" s="24"/>
      <c r="L129" s="24"/>
      <c r="M129" s="24" t="s">
        <v>136</v>
      </c>
      <c r="N129" s="24" t="s">
        <v>71</v>
      </c>
      <c r="O129" s="24"/>
      <c r="P129" s="24" t="s">
        <v>80</v>
      </c>
      <c r="Q129" s="26">
        <v>43891</v>
      </c>
      <c r="R129" s="26">
        <v>44243</v>
      </c>
      <c r="S129" s="26" t="s">
        <v>90</v>
      </c>
      <c r="T129" s="28" t="s">
        <v>241</v>
      </c>
      <c r="U129" s="28" t="s">
        <v>241</v>
      </c>
      <c r="V129" s="26" t="s">
        <v>80</v>
      </c>
      <c r="W129" s="28" t="s">
        <v>242</v>
      </c>
      <c r="X129" s="28" t="s">
        <v>93</v>
      </c>
      <c r="Y129" s="26" t="s">
        <v>78</v>
      </c>
      <c r="Z129" s="29">
        <v>6</v>
      </c>
      <c r="AA129" s="29">
        <v>1</v>
      </c>
      <c r="AB129" s="26">
        <v>44424</v>
      </c>
      <c r="AC129" s="30">
        <v>4500000</v>
      </c>
      <c r="AD129" s="30">
        <v>500000</v>
      </c>
      <c r="AE129" s="30">
        <v>-116900</v>
      </c>
      <c r="AF129" s="30">
        <v>152000</v>
      </c>
      <c r="AG129" s="30">
        <f t="shared" si="21"/>
        <v>35100</v>
      </c>
      <c r="AH129" s="30">
        <v>0</v>
      </c>
      <c r="AI129" s="30">
        <f t="shared" si="22"/>
        <v>5035100</v>
      </c>
      <c r="AJ129" s="30">
        <f t="shared" si="23"/>
        <v>3375000</v>
      </c>
      <c r="AK129" s="30">
        <f t="shared" si="24"/>
        <v>375000</v>
      </c>
      <c r="AL129" s="30">
        <f t="shared" si="25"/>
        <v>-116900</v>
      </c>
      <c r="AM129" s="30">
        <f t="shared" si="26"/>
        <v>152000</v>
      </c>
      <c r="AN129" s="30">
        <f t="shared" si="27"/>
        <v>35100</v>
      </c>
      <c r="AO129" s="30">
        <f t="shared" si="28"/>
        <v>0</v>
      </c>
      <c r="AP129" s="30">
        <f t="shared" si="29"/>
        <v>3785100</v>
      </c>
      <c r="AQ129" s="30">
        <f t="shared" si="30"/>
        <v>587000</v>
      </c>
      <c r="AR129" s="26" t="s">
        <v>79</v>
      </c>
      <c r="AS129" s="26" t="s">
        <v>80</v>
      </c>
      <c r="AT129" s="26"/>
      <c r="AU129" s="26" t="s">
        <v>80</v>
      </c>
      <c r="AV129" s="26" t="s">
        <v>94</v>
      </c>
      <c r="AW129" s="26" t="s">
        <v>210</v>
      </c>
      <c r="AX129" s="26" t="s">
        <v>83</v>
      </c>
      <c r="AY129" s="26" t="s">
        <v>83</v>
      </c>
      <c r="AZ129" s="26" t="s">
        <v>80</v>
      </c>
      <c r="BA129" s="26" t="s">
        <v>84</v>
      </c>
      <c r="BB129" s="26" t="s">
        <v>85</v>
      </c>
      <c r="BC129" s="26" t="str">
        <f t="shared" si="31"/>
        <v>D</v>
      </c>
      <c r="BD129" s="26" t="str">
        <f t="shared" ca="1" si="32"/>
        <v>36 Th,7 Bln,7 Hr</v>
      </c>
      <c r="BE129" s="29">
        <f t="shared" ca="1" si="33"/>
        <v>36</v>
      </c>
      <c r="BF129" s="29">
        <f t="shared" ca="1" si="34"/>
        <v>7</v>
      </c>
      <c r="BG129" s="29">
        <f t="shared" ca="1" si="35"/>
        <v>7</v>
      </c>
      <c r="BH129" s="26" t="str">
        <f t="shared" ca="1" si="36"/>
        <v>2 Th,8 Bln,23 Hr</v>
      </c>
      <c r="BI129" s="24">
        <f t="shared" ca="1" si="37"/>
        <v>2</v>
      </c>
      <c r="BJ129" s="24">
        <f t="shared" ca="1" si="38"/>
        <v>8</v>
      </c>
      <c r="BK129" s="26" t="str">
        <f t="shared" ca="1" si="39"/>
        <v>1 Th,9 Bln,8 Hr</v>
      </c>
      <c r="BL129" s="4" t="str">
        <f>VLOOKUP(C129,[1]dbase!$C$3:$AW$827,38,FALSE)</f>
        <v>-</v>
      </c>
    </row>
    <row r="130" spans="1:64" x14ac:dyDescent="0.25">
      <c r="A130" s="24">
        <f t="shared" si="20"/>
        <v>127</v>
      </c>
      <c r="B130" s="31" t="s">
        <v>740</v>
      </c>
      <c r="C130" s="24">
        <v>925866</v>
      </c>
      <c r="D130" s="24" t="s">
        <v>741</v>
      </c>
      <c r="E130" s="26">
        <v>33875</v>
      </c>
      <c r="F130" s="24" t="s">
        <v>65</v>
      </c>
      <c r="G130" s="24" t="s">
        <v>66</v>
      </c>
      <c r="H130" s="24" t="s">
        <v>150</v>
      </c>
      <c r="I130" s="24" t="s">
        <v>742</v>
      </c>
      <c r="J130" s="27" t="s">
        <v>743</v>
      </c>
      <c r="K130" s="24"/>
      <c r="L130" s="24"/>
      <c r="M130" s="24" t="s">
        <v>70</v>
      </c>
      <c r="N130" s="24" t="s">
        <v>254</v>
      </c>
      <c r="O130" s="24" t="s">
        <v>744</v>
      </c>
      <c r="P130" s="24">
        <v>2016</v>
      </c>
      <c r="Q130" s="26">
        <v>43313</v>
      </c>
      <c r="R130" s="26">
        <v>43525</v>
      </c>
      <c r="S130" s="26" t="s">
        <v>90</v>
      </c>
      <c r="T130" s="28" t="s">
        <v>309</v>
      </c>
      <c r="U130" s="28" t="s">
        <v>309</v>
      </c>
      <c r="V130" s="26" t="s">
        <v>80</v>
      </c>
      <c r="W130" s="28" t="s">
        <v>334</v>
      </c>
      <c r="X130" s="28" t="s">
        <v>93</v>
      </c>
      <c r="Y130" s="26" t="s">
        <v>78</v>
      </c>
      <c r="Z130" s="29">
        <v>5</v>
      </c>
      <c r="AA130" s="29">
        <v>4</v>
      </c>
      <c r="AB130" s="26">
        <v>44424</v>
      </c>
      <c r="AC130" s="30">
        <v>6900000</v>
      </c>
      <c r="AD130" s="30">
        <v>766667</v>
      </c>
      <c r="AE130" s="30">
        <v>169183.33333333302</v>
      </c>
      <c r="AF130" s="30">
        <v>653200</v>
      </c>
      <c r="AG130" s="30">
        <f t="shared" si="21"/>
        <v>822383.33333333302</v>
      </c>
      <c r="AH130" s="30">
        <v>0</v>
      </c>
      <c r="AI130" s="30">
        <f t="shared" si="22"/>
        <v>8489050.3333333321</v>
      </c>
      <c r="AJ130" s="30">
        <f t="shared" si="23"/>
        <v>5175000</v>
      </c>
      <c r="AK130" s="30">
        <f t="shared" si="24"/>
        <v>575000.25</v>
      </c>
      <c r="AL130" s="30">
        <f t="shared" si="25"/>
        <v>169183.33333333302</v>
      </c>
      <c r="AM130" s="30">
        <f t="shared" si="26"/>
        <v>653200</v>
      </c>
      <c r="AN130" s="30">
        <f t="shared" si="27"/>
        <v>822383.33333333302</v>
      </c>
      <c r="AO130" s="30">
        <f t="shared" si="28"/>
        <v>0</v>
      </c>
      <c r="AP130" s="30">
        <f t="shared" si="29"/>
        <v>6572383.583333333</v>
      </c>
      <c r="AQ130" s="30">
        <f t="shared" si="30"/>
        <v>0</v>
      </c>
      <c r="AR130" s="26" t="s">
        <v>79</v>
      </c>
      <c r="AS130" s="26" t="s">
        <v>80</v>
      </c>
      <c r="AT130" s="26"/>
      <c r="AU130" s="26" t="s">
        <v>80</v>
      </c>
      <c r="AV130" s="26" t="s">
        <v>94</v>
      </c>
      <c r="AW130" s="26" t="s">
        <v>210</v>
      </c>
      <c r="AX130" s="26" t="s">
        <v>83</v>
      </c>
      <c r="AY130" s="26" t="s">
        <v>83</v>
      </c>
      <c r="AZ130" s="26" t="s">
        <v>80</v>
      </c>
      <c r="BA130" s="26" t="s">
        <v>84</v>
      </c>
      <c r="BB130" s="26" t="s">
        <v>85</v>
      </c>
      <c r="BC130" s="26" t="str">
        <f t="shared" si="31"/>
        <v>F</v>
      </c>
      <c r="BD130" s="26" t="str">
        <f t="shared" ca="1" si="32"/>
        <v>30 Th,1 Bln,27 Hr</v>
      </c>
      <c r="BE130" s="29">
        <f t="shared" ca="1" si="33"/>
        <v>30</v>
      </c>
      <c r="BF130" s="29">
        <f t="shared" ca="1" si="34"/>
        <v>1</v>
      </c>
      <c r="BG130" s="29">
        <f t="shared" ca="1" si="35"/>
        <v>27</v>
      </c>
      <c r="BH130" s="26" t="str">
        <f t="shared" ca="1" si="36"/>
        <v>4 Th,3 Bln,23 Hr</v>
      </c>
      <c r="BI130" s="24">
        <f t="shared" ca="1" si="37"/>
        <v>4</v>
      </c>
      <c r="BJ130" s="24">
        <f t="shared" ca="1" si="38"/>
        <v>3</v>
      </c>
      <c r="BK130" s="26" t="str">
        <f t="shared" ca="1" si="39"/>
        <v>3 Th,8 Bln,23 Hr</v>
      </c>
      <c r="BL130" s="4" t="str">
        <f>VLOOKUP(C130,[1]dbase!$C$3:$AW$827,38,FALSE)</f>
        <v>-</v>
      </c>
    </row>
    <row r="131" spans="1:64" x14ac:dyDescent="0.25">
      <c r="A131" s="24">
        <f t="shared" si="20"/>
        <v>128</v>
      </c>
      <c r="B131" s="31" t="s">
        <v>745</v>
      </c>
      <c r="C131" s="24">
        <v>846305</v>
      </c>
      <c r="D131" s="24" t="s">
        <v>174</v>
      </c>
      <c r="E131" s="26">
        <v>30952</v>
      </c>
      <c r="F131" s="24" t="s">
        <v>65</v>
      </c>
      <c r="G131" s="24" t="s">
        <v>66</v>
      </c>
      <c r="H131" s="24" t="s">
        <v>88</v>
      </c>
      <c r="I131" s="24"/>
      <c r="J131" s="27"/>
      <c r="K131" s="24"/>
      <c r="L131" s="24"/>
      <c r="M131" s="24" t="s">
        <v>136</v>
      </c>
      <c r="N131" s="24" t="s">
        <v>746</v>
      </c>
      <c r="O131" s="24"/>
      <c r="P131" s="24" t="s">
        <v>80</v>
      </c>
      <c r="Q131" s="26">
        <v>43877</v>
      </c>
      <c r="R131" s="26">
        <v>44243</v>
      </c>
      <c r="S131" s="26" t="s">
        <v>90</v>
      </c>
      <c r="T131" s="28" t="s">
        <v>747</v>
      </c>
      <c r="U131" s="28" t="s">
        <v>747</v>
      </c>
      <c r="V131" s="26" t="s">
        <v>80</v>
      </c>
      <c r="W131" s="28" t="s">
        <v>249</v>
      </c>
      <c r="X131" s="28" t="s">
        <v>140</v>
      </c>
      <c r="Y131" s="26" t="s">
        <v>78</v>
      </c>
      <c r="Z131" s="29">
        <v>6</v>
      </c>
      <c r="AA131" s="29">
        <v>1</v>
      </c>
      <c r="AB131" s="26">
        <v>44424</v>
      </c>
      <c r="AC131" s="30">
        <v>4500000</v>
      </c>
      <c r="AD131" s="30">
        <v>500000</v>
      </c>
      <c r="AE131" s="30">
        <v>-116900</v>
      </c>
      <c r="AF131" s="30">
        <v>152000</v>
      </c>
      <c r="AG131" s="30">
        <f t="shared" si="21"/>
        <v>35100</v>
      </c>
      <c r="AH131" s="30">
        <v>0</v>
      </c>
      <c r="AI131" s="30">
        <f t="shared" si="22"/>
        <v>5035100</v>
      </c>
      <c r="AJ131" s="30">
        <f t="shared" si="23"/>
        <v>3375000</v>
      </c>
      <c r="AK131" s="30">
        <f t="shared" si="24"/>
        <v>375000</v>
      </c>
      <c r="AL131" s="30">
        <f t="shared" si="25"/>
        <v>-116900</v>
      </c>
      <c r="AM131" s="30">
        <f t="shared" si="26"/>
        <v>152000</v>
      </c>
      <c r="AN131" s="30">
        <f t="shared" si="27"/>
        <v>35100</v>
      </c>
      <c r="AO131" s="30">
        <f t="shared" si="28"/>
        <v>0</v>
      </c>
      <c r="AP131" s="30">
        <f t="shared" si="29"/>
        <v>3785100</v>
      </c>
      <c r="AQ131" s="30">
        <f t="shared" si="30"/>
        <v>587000</v>
      </c>
      <c r="AR131" s="26" t="s">
        <v>79</v>
      </c>
      <c r="AS131" s="26" t="s">
        <v>80</v>
      </c>
      <c r="AT131" s="26"/>
      <c r="AU131" s="26" t="s">
        <v>80</v>
      </c>
      <c r="AV131" s="26" t="s">
        <v>141</v>
      </c>
      <c r="AW131" s="26" t="s">
        <v>80</v>
      </c>
      <c r="AX131" s="26" t="s">
        <v>105</v>
      </c>
      <c r="AY131" s="26" t="s">
        <v>82</v>
      </c>
      <c r="AZ131" s="26" t="s">
        <v>80</v>
      </c>
      <c r="BA131" s="26" t="s">
        <v>84</v>
      </c>
      <c r="BB131" s="26" t="s">
        <v>85</v>
      </c>
      <c r="BC131" s="26" t="str">
        <f t="shared" si="31"/>
        <v>D</v>
      </c>
      <c r="BD131" s="26" t="str">
        <f t="shared" ca="1" si="32"/>
        <v>38 Th,1 Bln,28 Hr</v>
      </c>
      <c r="BE131" s="29">
        <f t="shared" ca="1" si="33"/>
        <v>38</v>
      </c>
      <c r="BF131" s="29">
        <f t="shared" ca="1" si="34"/>
        <v>1</v>
      </c>
      <c r="BG131" s="29">
        <f t="shared" ca="1" si="35"/>
        <v>28</v>
      </c>
      <c r="BH131" s="26" t="str">
        <f t="shared" ca="1" si="36"/>
        <v>2 Th,9 Bln,8 Hr</v>
      </c>
      <c r="BI131" s="24">
        <f t="shared" ca="1" si="37"/>
        <v>2</v>
      </c>
      <c r="BJ131" s="24">
        <f t="shared" ca="1" si="38"/>
        <v>9</v>
      </c>
      <c r="BK131" s="26" t="str">
        <f t="shared" ca="1" si="39"/>
        <v>1 Th,9 Bln,8 Hr</v>
      </c>
      <c r="BL131" s="4" t="str">
        <f>VLOOKUP(C131,[1]dbase!$C$3:$AW$827,38,FALSE)</f>
        <v>-</v>
      </c>
    </row>
    <row r="132" spans="1:64" x14ac:dyDescent="0.25">
      <c r="A132" s="24">
        <f t="shared" ref="A132:A195" si="40">IF(B132="","",ROW()-3)</f>
        <v>129</v>
      </c>
      <c r="B132" s="33" t="s">
        <v>748</v>
      </c>
      <c r="C132" s="24">
        <v>875617</v>
      </c>
      <c r="D132" s="24" t="s">
        <v>406</v>
      </c>
      <c r="E132" s="26">
        <v>31851</v>
      </c>
      <c r="F132" s="24" t="s">
        <v>65</v>
      </c>
      <c r="G132" s="24" t="s">
        <v>66</v>
      </c>
      <c r="H132" s="24" t="s">
        <v>67</v>
      </c>
      <c r="I132" s="24" t="s">
        <v>749</v>
      </c>
      <c r="J132" s="27"/>
      <c r="K132" s="24"/>
      <c r="L132" s="24"/>
      <c r="M132" s="24" t="s">
        <v>70</v>
      </c>
      <c r="N132" s="24" t="s">
        <v>71</v>
      </c>
      <c r="O132" s="24"/>
      <c r="P132" s="24">
        <v>2012</v>
      </c>
      <c r="Q132" s="26">
        <v>42186</v>
      </c>
      <c r="R132" s="26">
        <v>42401</v>
      </c>
      <c r="S132" s="26" t="s">
        <v>73</v>
      </c>
      <c r="T132" s="28" t="s">
        <v>750</v>
      </c>
      <c r="U132" s="28" t="s">
        <v>751</v>
      </c>
      <c r="V132" s="26">
        <v>44760</v>
      </c>
      <c r="W132" s="28" t="s">
        <v>154</v>
      </c>
      <c r="X132" s="28" t="s">
        <v>113</v>
      </c>
      <c r="Y132" s="26" t="s">
        <v>78</v>
      </c>
      <c r="Z132" s="29">
        <v>2</v>
      </c>
      <c r="AA132" s="29">
        <v>5</v>
      </c>
      <c r="AB132" s="26">
        <v>44424</v>
      </c>
      <c r="AC132" s="30">
        <v>7900000</v>
      </c>
      <c r="AD132" s="30">
        <v>877778</v>
      </c>
      <c r="AE132" s="30">
        <v>0</v>
      </c>
      <c r="AF132" s="30">
        <v>0</v>
      </c>
      <c r="AG132" s="30">
        <f t="shared" ref="AG132:AG195" si="41">AE132+AF132</f>
        <v>0</v>
      </c>
      <c r="AH132" s="30">
        <v>2775000</v>
      </c>
      <c r="AI132" s="30">
        <f t="shared" ref="AI132:AI195" si="42">AC132+AD132+AG132+AH132</f>
        <v>11552778</v>
      </c>
      <c r="AJ132" s="30">
        <f t="shared" ref="AJ132:AJ195" si="43">IF(AS132="-",AC132*0.75,IF(AS132="H",AC132*0.5))</f>
        <v>5925000</v>
      </c>
      <c r="AK132" s="30">
        <f t="shared" ref="AK132:AK195" si="44">IF(AS132="-",AD132*0.75,0)</f>
        <v>658333.5</v>
      </c>
      <c r="AL132" s="30">
        <f t="shared" ref="AL132:AL195" si="45">IF(AS132="-",AE132*1,0)</f>
        <v>0</v>
      </c>
      <c r="AM132" s="30">
        <f t="shared" ref="AM132:AM195" si="46">IF(AS132="-",AF132*1,0)</f>
        <v>0</v>
      </c>
      <c r="AN132" s="30">
        <f t="shared" ref="AN132:AN195" si="47">AL132+AM132</f>
        <v>0</v>
      </c>
      <c r="AO132" s="30">
        <f t="shared" ref="AO132:AO195" si="48">IF(AS132="-",AH132*0.5,0)</f>
        <v>1387500</v>
      </c>
      <c r="AP132" s="30">
        <f t="shared" ref="AP132:AP195" si="49">AJ132+AK132+AN132+AO132</f>
        <v>7970833.5</v>
      </c>
      <c r="AQ132" s="30">
        <f t="shared" ref="AQ132:AQ195" si="50">IF(AP132&lt;4372100,(4372100-AP132),0)</f>
        <v>0</v>
      </c>
      <c r="AR132" s="26" t="s">
        <v>79</v>
      </c>
      <c r="AS132" s="26" t="s">
        <v>80</v>
      </c>
      <c r="AT132" s="26"/>
      <c r="AU132" s="26" t="s">
        <v>80</v>
      </c>
      <c r="AV132" s="26" t="s">
        <v>116</v>
      </c>
      <c r="AW132" s="26" t="s">
        <v>158</v>
      </c>
      <c r="AX132" s="26" t="s">
        <v>83</v>
      </c>
      <c r="AY132" s="26" t="s">
        <v>83</v>
      </c>
      <c r="AZ132" s="26" t="s">
        <v>80</v>
      </c>
      <c r="BA132" s="26" t="s">
        <v>84</v>
      </c>
      <c r="BB132" s="26" t="s">
        <v>85</v>
      </c>
      <c r="BC132" s="26" t="str">
        <f t="shared" ref="BC132:BC195" si="51">IF($M132="SD","A",IF($M132="SMP","B",IF($M132="SMK","C",IF($M132="D1","C",IF($M132="D2","C",IF($M132="SMA","C",IF($M132="D3","D",IF($M132="D4","E",IF($M132="S1","F",IF($M132="S2","G",""))))))))))</f>
        <v>F</v>
      </c>
      <c r="BD132" s="26" t="str">
        <f t="shared" ref="BD132:BD195" ca="1" si="52">IFERROR(DATEDIF(E132,$BD$3,"Y")&amp;" Th,"&amp;DATEDIF(E132,$BD$3,"YM")&amp;" Bln,"&amp;DATEDIF(E132,$BD$3,"MD")&amp;" Hr","")</f>
        <v>35 Th,8 Bln,9 Hr</v>
      </c>
      <c r="BE132" s="29">
        <f t="shared" ref="BE132:BE195" ca="1" si="53">IFERROR(DATEDIF(E132,$BD$3,"Y"),"")</f>
        <v>35</v>
      </c>
      <c r="BF132" s="29">
        <f t="shared" ref="BF132:BF195" ca="1" si="54">IFERROR(DATEDIF(E132,$BD$3,"YM"),"")</f>
        <v>8</v>
      </c>
      <c r="BG132" s="29">
        <f t="shared" ref="BG132:BG195" ca="1" si="55">IFERROR(DATEDIF(E132,$BD$3,"MD"),"")</f>
        <v>9</v>
      </c>
      <c r="BH132" s="26" t="str">
        <f t="shared" ref="BH132:BH195" ca="1" si="56">IFERROR(DATEDIF(Q132,$BD$3,"Y")&amp;" Th,"&amp;DATEDIF(Q132,$BD$3,"YM")&amp;" Bln,"&amp;DATEDIF(Q132,$BD$3,"MD")&amp;" Hr","")</f>
        <v>7 Th,4 Bln,23 Hr</v>
      </c>
      <c r="BI132" s="24">
        <f t="shared" ref="BI132:BI195" ca="1" si="57">IFERROR(DATEDIF(Q132,$BD$3,"Y"),"")</f>
        <v>7</v>
      </c>
      <c r="BJ132" s="24">
        <f t="shared" ref="BJ132:BJ195" ca="1" si="58">IFERROR(DATEDIF(Q132,$BD$3,"YM"),"")</f>
        <v>4</v>
      </c>
      <c r="BK132" s="26" t="str">
        <f t="shared" ref="BK132:BK195" ca="1" si="59">IFERROR(DATEDIF(R132,$BD$3,"Y")&amp;" Th,"&amp;DATEDIF(R132,$BD$3,"YM")&amp;" Bln,"&amp;DATEDIF(R132,$BD$3,"MD")&amp;" Hr","")</f>
        <v>6 Th,9 Bln,23 Hr</v>
      </c>
      <c r="BL132" s="4" t="str">
        <f>VLOOKUP(C132,[1]dbase!$C$3:$AW$827,38,FALSE)</f>
        <v>-</v>
      </c>
    </row>
    <row r="133" spans="1:64" x14ac:dyDescent="0.25">
      <c r="A133" s="24">
        <f t="shared" si="40"/>
        <v>130</v>
      </c>
      <c r="B133" s="25" t="s">
        <v>752</v>
      </c>
      <c r="C133" s="24">
        <v>725936</v>
      </c>
      <c r="D133" s="24" t="s">
        <v>342</v>
      </c>
      <c r="E133" s="26">
        <v>26522</v>
      </c>
      <c r="F133" s="24" t="s">
        <v>65</v>
      </c>
      <c r="G133" s="24" t="s">
        <v>66</v>
      </c>
      <c r="H133" s="24" t="s">
        <v>88</v>
      </c>
      <c r="I133" s="24" t="s">
        <v>753</v>
      </c>
      <c r="J133" s="27" t="s">
        <v>754</v>
      </c>
      <c r="K133" s="24"/>
      <c r="L133" s="24"/>
      <c r="M133" s="24" t="s">
        <v>136</v>
      </c>
      <c r="N133" s="24" t="s">
        <v>301</v>
      </c>
      <c r="O133" s="24"/>
      <c r="P133" s="24" t="s">
        <v>80</v>
      </c>
      <c r="Q133" s="26">
        <v>43374</v>
      </c>
      <c r="R133" s="26">
        <v>43374</v>
      </c>
      <c r="S133" s="26" t="s">
        <v>90</v>
      </c>
      <c r="T133" s="28" t="s">
        <v>755</v>
      </c>
      <c r="U133" s="28" t="s">
        <v>755</v>
      </c>
      <c r="V133" s="26">
        <v>44105</v>
      </c>
      <c r="W133" s="28" t="s">
        <v>303</v>
      </c>
      <c r="X133" s="28" t="s">
        <v>140</v>
      </c>
      <c r="Y133" s="26" t="s">
        <v>78</v>
      </c>
      <c r="Z133" s="29">
        <v>5</v>
      </c>
      <c r="AA133" s="29">
        <v>4</v>
      </c>
      <c r="AB133" s="26">
        <v>44424</v>
      </c>
      <c r="AC133" s="30">
        <v>6900000</v>
      </c>
      <c r="AD133" s="30">
        <v>766667</v>
      </c>
      <c r="AE133" s="30">
        <v>0</v>
      </c>
      <c r="AF133" s="30">
        <v>713041.41666666605</v>
      </c>
      <c r="AG133" s="30">
        <f t="shared" si="41"/>
        <v>713041.41666666605</v>
      </c>
      <c r="AH133" s="30">
        <v>0</v>
      </c>
      <c r="AI133" s="30">
        <f t="shared" si="42"/>
        <v>8379708.416666666</v>
      </c>
      <c r="AJ133" s="30">
        <f t="shared" si="43"/>
        <v>3450000</v>
      </c>
      <c r="AK133" s="30">
        <f t="shared" si="44"/>
        <v>0</v>
      </c>
      <c r="AL133" s="30">
        <f t="shared" si="45"/>
        <v>0</v>
      </c>
      <c r="AM133" s="30">
        <f t="shared" si="46"/>
        <v>0</v>
      </c>
      <c r="AN133" s="30">
        <f t="shared" si="47"/>
        <v>0</v>
      </c>
      <c r="AO133" s="30">
        <f t="shared" si="48"/>
        <v>0</v>
      </c>
      <c r="AP133" s="30">
        <f t="shared" si="49"/>
        <v>3450000</v>
      </c>
      <c r="AQ133" s="30">
        <f t="shared" si="50"/>
        <v>922100</v>
      </c>
      <c r="AR133" s="26" t="s">
        <v>79</v>
      </c>
      <c r="AS133" s="26" t="s">
        <v>114</v>
      </c>
      <c r="AT133" s="26"/>
      <c r="AU133" s="26">
        <v>44774</v>
      </c>
      <c r="AV133" s="26" t="s">
        <v>141</v>
      </c>
      <c r="AW133" s="26" t="s">
        <v>80</v>
      </c>
      <c r="AX133" s="26" t="s">
        <v>83</v>
      </c>
      <c r="AY133" s="26" t="s">
        <v>82</v>
      </c>
      <c r="AZ133" s="26" t="s">
        <v>80</v>
      </c>
      <c r="BA133" s="26" t="s">
        <v>84</v>
      </c>
      <c r="BB133" s="26" t="s">
        <v>85</v>
      </c>
      <c r="BC133" s="26" t="str">
        <f t="shared" si="51"/>
        <v>D</v>
      </c>
      <c r="BD133" s="26" t="str">
        <f t="shared" ca="1" si="52"/>
        <v>50 Th,3 Bln,13 Hr</v>
      </c>
      <c r="BE133" s="29">
        <f t="shared" ca="1" si="53"/>
        <v>50</v>
      </c>
      <c r="BF133" s="29">
        <f t="shared" ca="1" si="54"/>
        <v>3</v>
      </c>
      <c r="BG133" s="29">
        <f t="shared" ca="1" si="55"/>
        <v>13</v>
      </c>
      <c r="BH133" s="26" t="str">
        <f t="shared" ca="1" si="56"/>
        <v>4 Th,1 Bln,23 Hr</v>
      </c>
      <c r="BI133" s="24">
        <f t="shared" ca="1" si="57"/>
        <v>4</v>
      </c>
      <c r="BJ133" s="24">
        <f t="shared" ca="1" si="58"/>
        <v>1</v>
      </c>
      <c r="BK133" s="26" t="str">
        <f t="shared" ca="1" si="59"/>
        <v>4 Th,1 Bln,23 Hr</v>
      </c>
      <c r="BL133" s="4" t="str">
        <f>VLOOKUP(C133,[1]dbase!$C$3:$AW$827,38,FALSE)</f>
        <v>-</v>
      </c>
    </row>
    <row r="134" spans="1:64" x14ac:dyDescent="0.25">
      <c r="A134" s="24">
        <f t="shared" si="40"/>
        <v>131</v>
      </c>
      <c r="B134" s="31" t="s">
        <v>756</v>
      </c>
      <c r="C134" s="24">
        <v>846197</v>
      </c>
      <c r="D134" s="24" t="s">
        <v>251</v>
      </c>
      <c r="E134" s="26">
        <v>31018</v>
      </c>
      <c r="F134" s="24" t="s">
        <v>65</v>
      </c>
      <c r="G134" s="24" t="s">
        <v>343</v>
      </c>
      <c r="H134" s="24" t="s">
        <v>67</v>
      </c>
      <c r="I134" s="24" t="s">
        <v>757</v>
      </c>
      <c r="J134" s="27" t="s">
        <v>758</v>
      </c>
      <c r="K134" s="24"/>
      <c r="L134" s="24"/>
      <c r="M134" s="24" t="s">
        <v>99</v>
      </c>
      <c r="N134" s="24" t="s">
        <v>276</v>
      </c>
      <c r="O134" s="24"/>
      <c r="P134" s="24" t="s">
        <v>80</v>
      </c>
      <c r="Q134" s="26">
        <v>43374</v>
      </c>
      <c r="R134" s="26">
        <v>43374</v>
      </c>
      <c r="S134" s="26" t="s">
        <v>90</v>
      </c>
      <c r="T134" s="28" t="s">
        <v>289</v>
      </c>
      <c r="U134" s="28" t="s">
        <v>289</v>
      </c>
      <c r="V134" s="26">
        <v>44105</v>
      </c>
      <c r="W134" s="28" t="s">
        <v>303</v>
      </c>
      <c r="X134" s="28" t="s">
        <v>140</v>
      </c>
      <c r="Y134" s="26" t="s">
        <v>78</v>
      </c>
      <c r="Z134" s="29">
        <v>6</v>
      </c>
      <c r="AA134" s="29">
        <v>1</v>
      </c>
      <c r="AB134" s="26">
        <v>44424</v>
      </c>
      <c r="AC134" s="30">
        <v>4500000</v>
      </c>
      <c r="AD134" s="30">
        <v>500000</v>
      </c>
      <c r="AE134" s="30">
        <v>0</v>
      </c>
      <c r="AF134" s="30">
        <v>69400</v>
      </c>
      <c r="AG134" s="30">
        <f t="shared" si="41"/>
        <v>69400</v>
      </c>
      <c r="AH134" s="30">
        <v>0</v>
      </c>
      <c r="AI134" s="30">
        <f t="shared" si="42"/>
        <v>5069400</v>
      </c>
      <c r="AJ134" s="30">
        <f t="shared" si="43"/>
        <v>3375000</v>
      </c>
      <c r="AK134" s="30">
        <f t="shared" si="44"/>
        <v>375000</v>
      </c>
      <c r="AL134" s="30">
        <f t="shared" si="45"/>
        <v>0</v>
      </c>
      <c r="AM134" s="30">
        <f t="shared" si="46"/>
        <v>69400</v>
      </c>
      <c r="AN134" s="30">
        <f t="shared" si="47"/>
        <v>69400</v>
      </c>
      <c r="AO134" s="30">
        <f t="shared" si="48"/>
        <v>0</v>
      </c>
      <c r="AP134" s="30">
        <f t="shared" si="49"/>
        <v>3819400</v>
      </c>
      <c r="AQ134" s="30">
        <f t="shared" si="50"/>
        <v>552700</v>
      </c>
      <c r="AR134" s="26" t="s">
        <v>79</v>
      </c>
      <c r="AS134" s="26" t="s">
        <v>80</v>
      </c>
      <c r="AT134" s="26"/>
      <c r="AU134" s="26" t="s">
        <v>80</v>
      </c>
      <c r="AV134" s="26" t="s">
        <v>141</v>
      </c>
      <c r="AW134" s="26" t="s">
        <v>80</v>
      </c>
      <c r="AX134" s="26" t="s">
        <v>82</v>
      </c>
      <c r="AY134" s="26" t="s">
        <v>82</v>
      </c>
      <c r="AZ134" s="26" t="s">
        <v>80</v>
      </c>
      <c r="BA134" s="26" t="s">
        <v>84</v>
      </c>
      <c r="BB134" s="26" t="s">
        <v>106</v>
      </c>
      <c r="BC134" s="26" t="str">
        <f t="shared" si="51"/>
        <v>C</v>
      </c>
      <c r="BD134" s="26" t="str">
        <f t="shared" ca="1" si="52"/>
        <v>37 Th,11 Bln,22 Hr</v>
      </c>
      <c r="BE134" s="29">
        <f t="shared" ca="1" si="53"/>
        <v>37</v>
      </c>
      <c r="BF134" s="29">
        <f t="shared" ca="1" si="54"/>
        <v>11</v>
      </c>
      <c r="BG134" s="29">
        <f t="shared" ca="1" si="55"/>
        <v>22</v>
      </c>
      <c r="BH134" s="26" t="str">
        <f t="shared" ca="1" si="56"/>
        <v>4 Th,1 Bln,23 Hr</v>
      </c>
      <c r="BI134" s="24">
        <f t="shared" ca="1" si="57"/>
        <v>4</v>
      </c>
      <c r="BJ134" s="24">
        <f t="shared" ca="1" si="58"/>
        <v>1</v>
      </c>
      <c r="BK134" s="26" t="str">
        <f t="shared" ca="1" si="59"/>
        <v>4 Th,1 Bln,23 Hr</v>
      </c>
      <c r="BL134" s="4" t="str">
        <f>VLOOKUP(C134,[1]dbase!$C$3:$AW$827,38,FALSE)</f>
        <v>-</v>
      </c>
    </row>
    <row r="135" spans="1:64" x14ac:dyDescent="0.25">
      <c r="A135" s="24">
        <f t="shared" si="40"/>
        <v>132</v>
      </c>
      <c r="B135" s="31" t="s">
        <v>759</v>
      </c>
      <c r="C135" s="24">
        <v>955885</v>
      </c>
      <c r="D135" s="24" t="s">
        <v>127</v>
      </c>
      <c r="E135" s="26">
        <v>34739</v>
      </c>
      <c r="F135" s="24" t="s">
        <v>65</v>
      </c>
      <c r="G135" s="24" t="s">
        <v>66</v>
      </c>
      <c r="H135" s="24" t="s">
        <v>228</v>
      </c>
      <c r="I135" s="24"/>
      <c r="J135" s="27"/>
      <c r="K135" s="24"/>
      <c r="L135" s="24" t="s">
        <v>760</v>
      </c>
      <c r="M135" s="24" t="s">
        <v>307</v>
      </c>
      <c r="N135" s="24" t="s">
        <v>761</v>
      </c>
      <c r="O135" s="24" t="s">
        <v>762</v>
      </c>
      <c r="P135" s="24">
        <v>2017</v>
      </c>
      <c r="Q135" s="26">
        <v>43696</v>
      </c>
      <c r="R135" s="26">
        <v>43906</v>
      </c>
      <c r="S135" s="26" t="s">
        <v>90</v>
      </c>
      <c r="T135" s="28" t="s">
        <v>537</v>
      </c>
      <c r="U135" s="28" t="s">
        <v>537</v>
      </c>
      <c r="V135" s="26">
        <v>44697</v>
      </c>
      <c r="W135" s="28" t="s">
        <v>294</v>
      </c>
      <c r="X135" s="28" t="s">
        <v>295</v>
      </c>
      <c r="Y135" s="26" t="s">
        <v>103</v>
      </c>
      <c r="Z135" s="29">
        <v>5</v>
      </c>
      <c r="AA135" s="29">
        <v>4</v>
      </c>
      <c r="AB135" s="26">
        <v>44424</v>
      </c>
      <c r="AC135" s="30">
        <v>6900000</v>
      </c>
      <c r="AD135" s="30">
        <v>766667</v>
      </c>
      <c r="AE135" s="30">
        <v>-461116.66666666698</v>
      </c>
      <c r="AF135" s="30">
        <v>326600</v>
      </c>
      <c r="AG135" s="30">
        <f t="shared" si="41"/>
        <v>-134516.66666666698</v>
      </c>
      <c r="AH135" s="30">
        <v>0</v>
      </c>
      <c r="AI135" s="30">
        <f t="shared" si="42"/>
        <v>7532150.333333333</v>
      </c>
      <c r="AJ135" s="30">
        <f t="shared" si="43"/>
        <v>5175000</v>
      </c>
      <c r="AK135" s="30">
        <f t="shared" si="44"/>
        <v>575000.25</v>
      </c>
      <c r="AL135" s="30">
        <f t="shared" si="45"/>
        <v>-461116.66666666698</v>
      </c>
      <c r="AM135" s="30">
        <f t="shared" si="46"/>
        <v>326600</v>
      </c>
      <c r="AN135" s="30">
        <f t="shared" si="47"/>
        <v>-134516.66666666698</v>
      </c>
      <c r="AO135" s="30">
        <f t="shared" si="48"/>
        <v>0</v>
      </c>
      <c r="AP135" s="30">
        <f t="shared" si="49"/>
        <v>5615483.583333333</v>
      </c>
      <c r="AQ135" s="30">
        <f t="shared" si="50"/>
        <v>0</v>
      </c>
      <c r="AR135" s="26" t="s">
        <v>79</v>
      </c>
      <c r="AS135" s="26" t="s">
        <v>80</v>
      </c>
      <c r="AT135" s="26"/>
      <c r="AU135" s="26">
        <v>44697</v>
      </c>
      <c r="AV135" s="26" t="s">
        <v>296</v>
      </c>
      <c r="AW135" s="26" t="s">
        <v>80</v>
      </c>
      <c r="AX135" s="26" t="s">
        <v>83</v>
      </c>
      <c r="AY135" s="26" t="s">
        <v>105</v>
      </c>
      <c r="AZ135" s="26" t="s">
        <v>80</v>
      </c>
      <c r="BA135" s="26" t="s">
        <v>84</v>
      </c>
      <c r="BB135" s="26" t="s">
        <v>85</v>
      </c>
      <c r="BC135" s="26" t="str">
        <f t="shared" si="51"/>
        <v>E</v>
      </c>
      <c r="BD135" s="26" t="str">
        <f t="shared" ca="1" si="52"/>
        <v>27 Th,9 Bln,15 Hr</v>
      </c>
      <c r="BE135" s="29">
        <f t="shared" ca="1" si="53"/>
        <v>27</v>
      </c>
      <c r="BF135" s="29">
        <f t="shared" ca="1" si="54"/>
        <v>9</v>
      </c>
      <c r="BG135" s="29">
        <f t="shared" ca="1" si="55"/>
        <v>15</v>
      </c>
      <c r="BH135" s="26" t="str">
        <f t="shared" ca="1" si="56"/>
        <v>3 Th,3 Bln,5 Hr</v>
      </c>
      <c r="BI135" s="24">
        <f t="shared" ca="1" si="57"/>
        <v>3</v>
      </c>
      <c r="BJ135" s="24">
        <f t="shared" ca="1" si="58"/>
        <v>3</v>
      </c>
      <c r="BK135" s="26" t="str">
        <f t="shared" ca="1" si="59"/>
        <v>2 Th,8 Bln,8 Hr</v>
      </c>
      <c r="BL135" s="4" t="str">
        <f>VLOOKUP(C135,[1]dbase!$C$3:$AW$827,38,FALSE)</f>
        <v>-</v>
      </c>
    </row>
    <row r="136" spans="1:64" x14ac:dyDescent="0.25">
      <c r="A136" s="24">
        <f t="shared" si="40"/>
        <v>133</v>
      </c>
      <c r="B136" s="31" t="s">
        <v>763</v>
      </c>
      <c r="C136" s="24">
        <v>865564</v>
      </c>
      <c r="D136" s="24" t="s">
        <v>180</v>
      </c>
      <c r="E136" s="26">
        <v>31647</v>
      </c>
      <c r="F136" s="24" t="s">
        <v>65</v>
      </c>
      <c r="G136" s="24" t="s">
        <v>66</v>
      </c>
      <c r="H136" s="24" t="s">
        <v>88</v>
      </c>
      <c r="I136" s="24" t="s">
        <v>764</v>
      </c>
      <c r="J136" s="27"/>
      <c r="K136" s="24"/>
      <c r="L136" s="24"/>
      <c r="M136" s="24" t="s">
        <v>99</v>
      </c>
      <c r="N136" s="24" t="s">
        <v>765</v>
      </c>
      <c r="O136" s="24"/>
      <c r="P136" s="24" t="s">
        <v>766</v>
      </c>
      <c r="Q136" s="26">
        <v>41579</v>
      </c>
      <c r="R136" s="26">
        <v>41989</v>
      </c>
      <c r="S136" s="26" t="s">
        <v>213</v>
      </c>
      <c r="T136" s="28" t="s">
        <v>767</v>
      </c>
      <c r="U136" s="28" t="s">
        <v>768</v>
      </c>
      <c r="V136" s="26">
        <v>44090</v>
      </c>
      <c r="W136" s="28" t="s">
        <v>769</v>
      </c>
      <c r="X136" s="28" t="s">
        <v>195</v>
      </c>
      <c r="Y136" s="26" t="s">
        <v>78</v>
      </c>
      <c r="Z136" s="29">
        <v>4</v>
      </c>
      <c r="AA136" s="29">
        <v>2</v>
      </c>
      <c r="AB136" s="26">
        <v>44424</v>
      </c>
      <c r="AC136" s="30">
        <v>4900000</v>
      </c>
      <c r="AD136" s="30">
        <v>544444</v>
      </c>
      <c r="AE136" s="30">
        <v>609455.55555555597</v>
      </c>
      <c r="AF136" s="30">
        <v>-339993</v>
      </c>
      <c r="AG136" s="30">
        <f t="shared" si="41"/>
        <v>269462.55555555597</v>
      </c>
      <c r="AH136" s="30">
        <v>1871793</v>
      </c>
      <c r="AI136" s="30">
        <f t="shared" si="42"/>
        <v>7585699.555555556</v>
      </c>
      <c r="AJ136" s="30">
        <f t="shared" si="43"/>
        <v>3675000</v>
      </c>
      <c r="AK136" s="30">
        <f t="shared" si="44"/>
        <v>408333</v>
      </c>
      <c r="AL136" s="30">
        <f t="shared" si="45"/>
        <v>609455.55555555597</v>
      </c>
      <c r="AM136" s="30">
        <f t="shared" si="46"/>
        <v>-339993</v>
      </c>
      <c r="AN136" s="30">
        <f t="shared" si="47"/>
        <v>269462.55555555597</v>
      </c>
      <c r="AO136" s="30">
        <f t="shared" si="48"/>
        <v>935896.5</v>
      </c>
      <c r="AP136" s="30">
        <f t="shared" si="49"/>
        <v>5288692.055555556</v>
      </c>
      <c r="AQ136" s="30">
        <f t="shared" si="50"/>
        <v>0</v>
      </c>
      <c r="AR136" s="26" t="s">
        <v>79</v>
      </c>
      <c r="AS136" s="26" t="s">
        <v>80</v>
      </c>
      <c r="AT136" s="26"/>
      <c r="AU136" s="26" t="s">
        <v>80</v>
      </c>
      <c r="AV136" s="26" t="s">
        <v>196</v>
      </c>
      <c r="AW136" s="26" t="s">
        <v>80</v>
      </c>
      <c r="AX136" s="26" t="s">
        <v>83</v>
      </c>
      <c r="AY136" s="26" t="s">
        <v>83</v>
      </c>
      <c r="AZ136" s="26" t="s">
        <v>125</v>
      </c>
      <c r="BA136" s="26" t="s">
        <v>84</v>
      </c>
      <c r="BB136" s="26" t="s">
        <v>106</v>
      </c>
      <c r="BC136" s="26" t="str">
        <f t="shared" si="51"/>
        <v>C</v>
      </c>
      <c r="BD136" s="26" t="str">
        <f t="shared" ca="1" si="52"/>
        <v>36 Th,3 Bln,1 Hr</v>
      </c>
      <c r="BE136" s="29">
        <f t="shared" ca="1" si="53"/>
        <v>36</v>
      </c>
      <c r="BF136" s="29">
        <f t="shared" ca="1" si="54"/>
        <v>3</v>
      </c>
      <c r="BG136" s="29">
        <f t="shared" ca="1" si="55"/>
        <v>1</v>
      </c>
      <c r="BH136" s="26" t="str">
        <f t="shared" ca="1" si="56"/>
        <v>9 Th,0 Bln,23 Hr</v>
      </c>
      <c r="BI136" s="24">
        <f t="shared" ca="1" si="57"/>
        <v>9</v>
      </c>
      <c r="BJ136" s="24">
        <f t="shared" ca="1" si="58"/>
        <v>0</v>
      </c>
      <c r="BK136" s="26" t="str">
        <f t="shared" ca="1" si="59"/>
        <v>7 Th,11 Bln,8 Hr</v>
      </c>
      <c r="BL136" s="4" t="str">
        <f>VLOOKUP(C136,[1]dbase!$C$3:$AW$827,38,FALSE)</f>
        <v>-</v>
      </c>
    </row>
    <row r="137" spans="1:64" x14ac:dyDescent="0.25">
      <c r="A137" s="24">
        <f t="shared" si="40"/>
        <v>134</v>
      </c>
      <c r="B137" s="31" t="s">
        <v>770</v>
      </c>
      <c r="C137" s="24">
        <v>676011</v>
      </c>
      <c r="D137" s="24" t="s">
        <v>771</v>
      </c>
      <c r="E137" s="26">
        <v>24644</v>
      </c>
      <c r="F137" s="24" t="s">
        <v>65</v>
      </c>
      <c r="G137" s="24" t="s">
        <v>66</v>
      </c>
      <c r="H137" s="24" t="s">
        <v>133</v>
      </c>
      <c r="I137" s="24" t="s">
        <v>772</v>
      </c>
      <c r="J137" s="27" t="s">
        <v>773</v>
      </c>
      <c r="K137" s="24"/>
      <c r="L137" s="24"/>
      <c r="M137" s="24" t="s">
        <v>109</v>
      </c>
      <c r="N137" s="24" t="s">
        <v>774</v>
      </c>
      <c r="O137" s="24"/>
      <c r="P137" s="24" t="s">
        <v>80</v>
      </c>
      <c r="Q137" s="26">
        <v>43374</v>
      </c>
      <c r="R137" s="26">
        <v>43374</v>
      </c>
      <c r="S137" s="26" t="s">
        <v>90</v>
      </c>
      <c r="T137" s="28" t="s">
        <v>289</v>
      </c>
      <c r="U137" s="28" t="s">
        <v>289</v>
      </c>
      <c r="V137" s="26">
        <v>44105</v>
      </c>
      <c r="W137" s="28" t="s">
        <v>139</v>
      </c>
      <c r="X137" s="28" t="s">
        <v>140</v>
      </c>
      <c r="Y137" s="26" t="s">
        <v>78</v>
      </c>
      <c r="Z137" s="29">
        <v>6</v>
      </c>
      <c r="AA137" s="29">
        <v>2</v>
      </c>
      <c r="AB137" s="26">
        <v>44424</v>
      </c>
      <c r="AC137" s="30">
        <v>4900000</v>
      </c>
      <c r="AD137" s="30">
        <v>544444</v>
      </c>
      <c r="AE137" s="30">
        <v>0</v>
      </c>
      <c r="AF137" s="30">
        <v>772555.55555555597</v>
      </c>
      <c r="AG137" s="30">
        <f t="shared" si="41"/>
        <v>772555.55555555597</v>
      </c>
      <c r="AH137" s="30">
        <v>0</v>
      </c>
      <c r="AI137" s="30">
        <f t="shared" si="42"/>
        <v>6216999.555555556</v>
      </c>
      <c r="AJ137" s="30">
        <f t="shared" si="43"/>
        <v>2450000</v>
      </c>
      <c r="AK137" s="30">
        <f t="shared" si="44"/>
        <v>0</v>
      </c>
      <c r="AL137" s="30">
        <f t="shared" si="45"/>
        <v>0</v>
      </c>
      <c r="AM137" s="30">
        <f t="shared" si="46"/>
        <v>0</v>
      </c>
      <c r="AN137" s="30">
        <f t="shared" si="47"/>
        <v>0</v>
      </c>
      <c r="AO137" s="30">
        <f t="shared" si="48"/>
        <v>0</v>
      </c>
      <c r="AP137" s="30">
        <f t="shared" si="49"/>
        <v>2450000</v>
      </c>
      <c r="AQ137" s="30">
        <f t="shared" si="50"/>
        <v>1922100</v>
      </c>
      <c r="AR137" s="26" t="s">
        <v>79</v>
      </c>
      <c r="AS137" s="26" t="s">
        <v>114</v>
      </c>
      <c r="AT137" s="24" t="s">
        <v>172</v>
      </c>
      <c r="AU137" s="26">
        <v>44433</v>
      </c>
      <c r="AV137" s="26" t="s">
        <v>141</v>
      </c>
      <c r="AW137" s="26" t="s">
        <v>80</v>
      </c>
      <c r="AX137" s="26" t="s">
        <v>82</v>
      </c>
      <c r="AY137" s="26" t="s">
        <v>82</v>
      </c>
      <c r="AZ137" s="26" t="s">
        <v>80</v>
      </c>
      <c r="BA137" s="26" t="s">
        <v>84</v>
      </c>
      <c r="BB137" s="26" t="s">
        <v>85</v>
      </c>
      <c r="BC137" s="26" t="str">
        <f t="shared" si="51"/>
        <v>C</v>
      </c>
      <c r="BD137" s="26" t="str">
        <f t="shared" ca="1" si="52"/>
        <v>55 Th,5 Bln,3 Hr</v>
      </c>
      <c r="BE137" s="29">
        <f t="shared" ca="1" si="53"/>
        <v>55</v>
      </c>
      <c r="BF137" s="29">
        <f t="shared" ca="1" si="54"/>
        <v>5</v>
      </c>
      <c r="BG137" s="29">
        <f t="shared" ca="1" si="55"/>
        <v>3</v>
      </c>
      <c r="BH137" s="26" t="str">
        <f t="shared" ca="1" si="56"/>
        <v>4 Th,1 Bln,23 Hr</v>
      </c>
      <c r="BI137" s="24">
        <f t="shared" ca="1" si="57"/>
        <v>4</v>
      </c>
      <c r="BJ137" s="24">
        <f t="shared" ca="1" si="58"/>
        <v>1</v>
      </c>
      <c r="BK137" s="26" t="str">
        <f t="shared" ca="1" si="59"/>
        <v>4 Th,1 Bln,23 Hr</v>
      </c>
      <c r="BL137" s="4" t="str">
        <f>VLOOKUP(C137,[1]dbase!$C$3:$AW$827,38,FALSE)</f>
        <v>H</v>
      </c>
    </row>
    <row r="138" spans="1:64" x14ac:dyDescent="0.25">
      <c r="A138" s="24">
        <f t="shared" si="40"/>
        <v>135</v>
      </c>
      <c r="B138" s="31" t="s">
        <v>775</v>
      </c>
      <c r="C138" s="24">
        <v>875687</v>
      </c>
      <c r="D138" s="24" t="s">
        <v>776</v>
      </c>
      <c r="E138" s="26">
        <v>31815</v>
      </c>
      <c r="F138" s="24" t="s">
        <v>65</v>
      </c>
      <c r="G138" s="24" t="s">
        <v>66</v>
      </c>
      <c r="H138" s="24" t="s">
        <v>228</v>
      </c>
      <c r="I138" s="24" t="s">
        <v>777</v>
      </c>
      <c r="J138" s="27" t="s">
        <v>778</v>
      </c>
      <c r="K138" s="24" t="s">
        <v>779</v>
      </c>
      <c r="L138" s="24" t="s">
        <v>780</v>
      </c>
      <c r="M138" s="24" t="s">
        <v>70</v>
      </c>
      <c r="N138" s="24" t="s">
        <v>411</v>
      </c>
      <c r="O138" s="24" t="s">
        <v>163</v>
      </c>
      <c r="P138" s="24">
        <v>2012</v>
      </c>
      <c r="Q138" s="26">
        <v>42888</v>
      </c>
      <c r="R138" s="26">
        <v>43116</v>
      </c>
      <c r="S138" s="26" t="s">
        <v>90</v>
      </c>
      <c r="T138" s="28" t="s">
        <v>781</v>
      </c>
      <c r="U138" s="28" t="s">
        <v>781</v>
      </c>
      <c r="V138" s="26">
        <v>44410</v>
      </c>
      <c r="W138" s="28" t="s">
        <v>154</v>
      </c>
      <c r="X138" s="28" t="s">
        <v>155</v>
      </c>
      <c r="Y138" s="26" t="s">
        <v>78</v>
      </c>
      <c r="Z138" s="29">
        <v>5</v>
      </c>
      <c r="AA138" s="29">
        <v>4</v>
      </c>
      <c r="AB138" s="26">
        <v>44424</v>
      </c>
      <c r="AC138" s="30">
        <v>6900000</v>
      </c>
      <c r="AD138" s="30">
        <v>766667</v>
      </c>
      <c r="AE138" s="30">
        <v>442183.33333333302</v>
      </c>
      <c r="AF138" s="30">
        <v>653200</v>
      </c>
      <c r="AG138" s="30">
        <f t="shared" si="41"/>
        <v>1095383.333333333</v>
      </c>
      <c r="AH138" s="30">
        <v>0</v>
      </c>
      <c r="AI138" s="30">
        <f t="shared" si="42"/>
        <v>8762050.3333333321</v>
      </c>
      <c r="AJ138" s="30">
        <f t="shared" si="43"/>
        <v>3450000</v>
      </c>
      <c r="AK138" s="30">
        <f t="shared" si="44"/>
        <v>0</v>
      </c>
      <c r="AL138" s="30">
        <f t="shared" si="45"/>
        <v>0</v>
      </c>
      <c r="AM138" s="30">
        <f t="shared" si="46"/>
        <v>0</v>
      </c>
      <c r="AN138" s="30">
        <f t="shared" si="47"/>
        <v>0</v>
      </c>
      <c r="AO138" s="30">
        <f t="shared" si="48"/>
        <v>0</v>
      </c>
      <c r="AP138" s="30">
        <f t="shared" si="49"/>
        <v>3450000</v>
      </c>
      <c r="AQ138" s="30">
        <f t="shared" si="50"/>
        <v>922100</v>
      </c>
      <c r="AR138" s="26" t="s">
        <v>79</v>
      </c>
      <c r="AS138" s="32" t="s">
        <v>114</v>
      </c>
      <c r="AT138" s="32" t="s">
        <v>156</v>
      </c>
      <c r="AU138" s="32">
        <v>44743</v>
      </c>
      <c r="AV138" s="26" t="s">
        <v>157</v>
      </c>
      <c r="AW138" s="26" t="s">
        <v>158</v>
      </c>
      <c r="AX138" s="26" t="s">
        <v>83</v>
      </c>
      <c r="AY138" s="26" t="s">
        <v>83</v>
      </c>
      <c r="AZ138" s="26" t="s">
        <v>80</v>
      </c>
      <c r="BA138" s="26" t="s">
        <v>84</v>
      </c>
      <c r="BB138" s="26" t="s">
        <v>85</v>
      </c>
      <c r="BC138" s="26" t="str">
        <f t="shared" si="51"/>
        <v>F</v>
      </c>
      <c r="BD138" s="26" t="str">
        <f t="shared" ca="1" si="52"/>
        <v>35 Th,9 Bln,17 Hr</v>
      </c>
      <c r="BE138" s="29">
        <f t="shared" ca="1" si="53"/>
        <v>35</v>
      </c>
      <c r="BF138" s="29">
        <f t="shared" ca="1" si="54"/>
        <v>9</v>
      </c>
      <c r="BG138" s="29">
        <f t="shared" ca="1" si="55"/>
        <v>17</v>
      </c>
      <c r="BH138" s="26" t="str">
        <f t="shared" ca="1" si="56"/>
        <v>5 Th,5 Bln,22 Hr</v>
      </c>
      <c r="BI138" s="24">
        <f t="shared" ca="1" si="57"/>
        <v>5</v>
      </c>
      <c r="BJ138" s="24">
        <f t="shared" ca="1" si="58"/>
        <v>5</v>
      </c>
      <c r="BK138" s="26" t="str">
        <f t="shared" ca="1" si="59"/>
        <v>4 Th,10 Bln,8 Hr</v>
      </c>
      <c r="BL138" s="4" t="str">
        <f>VLOOKUP(C138,[1]dbase!$C$3:$AW$827,38,FALSE)</f>
        <v>H</v>
      </c>
    </row>
    <row r="139" spans="1:64" x14ac:dyDescent="0.25">
      <c r="A139" s="24">
        <f t="shared" si="40"/>
        <v>136</v>
      </c>
      <c r="B139" s="33" t="s">
        <v>782</v>
      </c>
      <c r="C139" s="24">
        <v>965864</v>
      </c>
      <c r="D139" s="24" t="s">
        <v>406</v>
      </c>
      <c r="E139" s="26">
        <v>35144</v>
      </c>
      <c r="F139" s="24" t="s">
        <v>65</v>
      </c>
      <c r="G139" s="24" t="s">
        <v>66</v>
      </c>
      <c r="H139" s="24" t="s">
        <v>228</v>
      </c>
      <c r="I139" s="24" t="s">
        <v>783</v>
      </c>
      <c r="J139" s="27" t="s">
        <v>784</v>
      </c>
      <c r="K139" s="24"/>
      <c r="L139" s="24"/>
      <c r="M139" s="24" t="s">
        <v>136</v>
      </c>
      <c r="N139" s="24" t="s">
        <v>71</v>
      </c>
      <c r="O139" s="24" t="s">
        <v>72</v>
      </c>
      <c r="P139" s="24">
        <v>2017</v>
      </c>
      <c r="Q139" s="26">
        <v>43313</v>
      </c>
      <c r="R139" s="26">
        <v>43525</v>
      </c>
      <c r="S139" s="26" t="s">
        <v>90</v>
      </c>
      <c r="T139" s="28" t="s">
        <v>785</v>
      </c>
      <c r="U139" s="28" t="s">
        <v>785</v>
      </c>
      <c r="V139" s="26">
        <v>44760</v>
      </c>
      <c r="W139" s="28" t="s">
        <v>434</v>
      </c>
      <c r="X139" s="28" t="s">
        <v>113</v>
      </c>
      <c r="Y139" s="26" t="s">
        <v>78</v>
      </c>
      <c r="Z139" s="29">
        <v>5</v>
      </c>
      <c r="AA139" s="29">
        <v>3</v>
      </c>
      <c r="AB139" s="26">
        <v>44424</v>
      </c>
      <c r="AC139" s="30">
        <v>5900000</v>
      </c>
      <c r="AD139" s="30">
        <v>655556</v>
      </c>
      <c r="AE139" s="30">
        <v>-36030.555555555969</v>
      </c>
      <c r="AF139" s="30">
        <v>596850</v>
      </c>
      <c r="AG139" s="30">
        <f t="shared" si="41"/>
        <v>560819.44444444403</v>
      </c>
      <c r="AH139" s="30">
        <v>0</v>
      </c>
      <c r="AI139" s="30">
        <f t="shared" si="42"/>
        <v>7116375.444444444</v>
      </c>
      <c r="AJ139" s="30">
        <f t="shared" si="43"/>
        <v>4425000</v>
      </c>
      <c r="AK139" s="30">
        <f t="shared" si="44"/>
        <v>491667</v>
      </c>
      <c r="AL139" s="30">
        <f t="shared" si="45"/>
        <v>-36030.555555555969</v>
      </c>
      <c r="AM139" s="30">
        <f t="shared" si="46"/>
        <v>596850</v>
      </c>
      <c r="AN139" s="30">
        <f t="shared" si="47"/>
        <v>560819.44444444403</v>
      </c>
      <c r="AO139" s="30">
        <f t="shared" si="48"/>
        <v>0</v>
      </c>
      <c r="AP139" s="30">
        <f t="shared" si="49"/>
        <v>5477486.444444444</v>
      </c>
      <c r="AQ139" s="30">
        <f t="shared" si="50"/>
        <v>0</v>
      </c>
      <c r="AR139" s="26" t="s">
        <v>79</v>
      </c>
      <c r="AS139" s="26" t="s">
        <v>80</v>
      </c>
      <c r="AT139" s="26"/>
      <c r="AU139" s="26" t="s">
        <v>80</v>
      </c>
      <c r="AV139" s="26" t="s">
        <v>116</v>
      </c>
      <c r="AW139" s="26" t="s">
        <v>95</v>
      </c>
      <c r="AX139" s="26" t="s">
        <v>83</v>
      </c>
      <c r="AY139" s="26" t="s">
        <v>83</v>
      </c>
      <c r="AZ139" s="26" t="s">
        <v>80</v>
      </c>
      <c r="BA139" s="26" t="s">
        <v>84</v>
      </c>
      <c r="BB139" s="26" t="s">
        <v>85</v>
      </c>
      <c r="BC139" s="26" t="str">
        <f t="shared" si="51"/>
        <v>D</v>
      </c>
      <c r="BD139" s="26" t="str">
        <f t="shared" ca="1" si="52"/>
        <v>26 Th,8 Bln,4 Hr</v>
      </c>
      <c r="BE139" s="29">
        <f t="shared" ca="1" si="53"/>
        <v>26</v>
      </c>
      <c r="BF139" s="29">
        <f t="shared" ca="1" si="54"/>
        <v>8</v>
      </c>
      <c r="BG139" s="29">
        <f t="shared" ca="1" si="55"/>
        <v>4</v>
      </c>
      <c r="BH139" s="26" t="str">
        <f t="shared" ca="1" si="56"/>
        <v>4 Th,3 Bln,23 Hr</v>
      </c>
      <c r="BI139" s="24">
        <f t="shared" ca="1" si="57"/>
        <v>4</v>
      </c>
      <c r="BJ139" s="24">
        <f t="shared" ca="1" si="58"/>
        <v>3</v>
      </c>
      <c r="BK139" s="26" t="str">
        <f t="shared" ca="1" si="59"/>
        <v>3 Th,8 Bln,23 Hr</v>
      </c>
      <c r="BL139" s="4" t="str">
        <f>VLOOKUP(C139,[1]dbase!$C$3:$AW$827,38,FALSE)</f>
        <v>-</v>
      </c>
    </row>
    <row r="140" spans="1:64" x14ac:dyDescent="0.25">
      <c r="A140" s="24">
        <f t="shared" si="40"/>
        <v>137</v>
      </c>
      <c r="B140" s="31" t="s">
        <v>786</v>
      </c>
      <c r="C140" s="24">
        <v>725989</v>
      </c>
      <c r="D140" s="24" t="s">
        <v>174</v>
      </c>
      <c r="E140" s="26">
        <v>26647</v>
      </c>
      <c r="F140" s="24" t="s">
        <v>65</v>
      </c>
      <c r="G140" s="24" t="s">
        <v>66</v>
      </c>
      <c r="H140" s="24" t="s">
        <v>133</v>
      </c>
      <c r="I140" s="24" t="s">
        <v>787</v>
      </c>
      <c r="J140" s="27" t="s">
        <v>788</v>
      </c>
      <c r="K140" s="24"/>
      <c r="L140" s="24"/>
      <c r="M140" s="24" t="s">
        <v>109</v>
      </c>
      <c r="N140" s="24" t="s">
        <v>80</v>
      </c>
      <c r="O140" s="24"/>
      <c r="P140" s="24" t="s">
        <v>80</v>
      </c>
      <c r="Q140" s="26">
        <v>43374</v>
      </c>
      <c r="R140" s="26">
        <v>43374</v>
      </c>
      <c r="S140" s="26" t="s">
        <v>90</v>
      </c>
      <c r="T140" s="28" t="s">
        <v>289</v>
      </c>
      <c r="U140" s="28" t="s">
        <v>289</v>
      </c>
      <c r="V140" s="26">
        <v>44105</v>
      </c>
      <c r="W140" s="28" t="s">
        <v>139</v>
      </c>
      <c r="X140" s="28" t="s">
        <v>140</v>
      </c>
      <c r="Y140" s="26" t="s">
        <v>78</v>
      </c>
      <c r="Z140" s="29">
        <v>6</v>
      </c>
      <c r="AA140" s="29">
        <v>1</v>
      </c>
      <c r="AB140" s="26">
        <v>44424</v>
      </c>
      <c r="AC140" s="30">
        <v>4500000</v>
      </c>
      <c r="AD140" s="30">
        <v>500000</v>
      </c>
      <c r="AE140" s="30">
        <v>0</v>
      </c>
      <c r="AF140" s="30">
        <v>69400</v>
      </c>
      <c r="AG140" s="30">
        <f t="shared" si="41"/>
        <v>69400</v>
      </c>
      <c r="AH140" s="30">
        <v>0</v>
      </c>
      <c r="AI140" s="30">
        <f t="shared" si="42"/>
        <v>5069400</v>
      </c>
      <c r="AJ140" s="30">
        <f t="shared" si="43"/>
        <v>2250000</v>
      </c>
      <c r="AK140" s="30">
        <f t="shared" si="44"/>
        <v>0</v>
      </c>
      <c r="AL140" s="30">
        <f t="shared" si="45"/>
        <v>0</v>
      </c>
      <c r="AM140" s="30">
        <f t="shared" si="46"/>
        <v>0</v>
      </c>
      <c r="AN140" s="30">
        <f t="shared" si="47"/>
        <v>0</v>
      </c>
      <c r="AO140" s="30">
        <f t="shared" si="48"/>
        <v>0</v>
      </c>
      <c r="AP140" s="30">
        <f t="shared" si="49"/>
        <v>2250000</v>
      </c>
      <c r="AQ140" s="30">
        <f t="shared" si="50"/>
        <v>2122100</v>
      </c>
      <c r="AR140" s="26" t="s">
        <v>79</v>
      </c>
      <c r="AS140" s="26" t="s">
        <v>114</v>
      </c>
      <c r="AT140" s="26"/>
      <c r="AU140" s="26">
        <v>44516</v>
      </c>
      <c r="AV140" s="26" t="s">
        <v>141</v>
      </c>
      <c r="AW140" s="26" t="s">
        <v>80</v>
      </c>
      <c r="AX140" s="26" t="s">
        <v>82</v>
      </c>
      <c r="AY140" s="26" t="s">
        <v>82</v>
      </c>
      <c r="AZ140" s="26" t="s">
        <v>80</v>
      </c>
      <c r="BA140" s="26" t="s">
        <v>84</v>
      </c>
      <c r="BB140" s="26" t="s">
        <v>85</v>
      </c>
      <c r="BC140" s="26" t="str">
        <f t="shared" si="51"/>
        <v>C</v>
      </c>
      <c r="BD140" s="26" t="str">
        <f t="shared" ca="1" si="52"/>
        <v>49 Th,11 Bln,10 Hr</v>
      </c>
      <c r="BE140" s="29">
        <f t="shared" ca="1" si="53"/>
        <v>49</v>
      </c>
      <c r="BF140" s="29">
        <f t="shared" ca="1" si="54"/>
        <v>11</v>
      </c>
      <c r="BG140" s="29">
        <f t="shared" ca="1" si="55"/>
        <v>10</v>
      </c>
      <c r="BH140" s="26" t="str">
        <f t="shared" ca="1" si="56"/>
        <v>4 Th,1 Bln,23 Hr</v>
      </c>
      <c r="BI140" s="24">
        <f t="shared" ca="1" si="57"/>
        <v>4</v>
      </c>
      <c r="BJ140" s="24">
        <f t="shared" ca="1" si="58"/>
        <v>1</v>
      </c>
      <c r="BK140" s="26" t="str">
        <f t="shared" ca="1" si="59"/>
        <v>4 Th,1 Bln,23 Hr</v>
      </c>
      <c r="BL140" s="4" t="str">
        <f>VLOOKUP(C140,[1]dbase!$C$3:$AW$827,38,FALSE)</f>
        <v>H</v>
      </c>
    </row>
    <row r="141" spans="1:64" x14ac:dyDescent="0.25">
      <c r="A141" s="24">
        <f t="shared" si="40"/>
        <v>138</v>
      </c>
      <c r="B141" s="31" t="s">
        <v>789</v>
      </c>
      <c r="C141" s="24">
        <v>855554</v>
      </c>
      <c r="D141" s="24" t="s">
        <v>349</v>
      </c>
      <c r="E141" s="26">
        <v>31361</v>
      </c>
      <c r="F141" s="24" t="s">
        <v>65</v>
      </c>
      <c r="G141" s="24" t="s">
        <v>66</v>
      </c>
      <c r="H141" s="24" t="s">
        <v>67</v>
      </c>
      <c r="I141" s="24" t="s">
        <v>790</v>
      </c>
      <c r="J141" s="27"/>
      <c r="K141" s="24"/>
      <c r="L141" s="24"/>
      <c r="M141" s="24" t="s">
        <v>109</v>
      </c>
      <c r="N141" s="24" t="s">
        <v>791</v>
      </c>
      <c r="O141" s="24"/>
      <c r="P141" s="24" t="s">
        <v>792</v>
      </c>
      <c r="Q141" s="26">
        <v>41579</v>
      </c>
      <c r="R141" s="26">
        <v>41989</v>
      </c>
      <c r="S141" s="26" t="s">
        <v>90</v>
      </c>
      <c r="T141" s="28" t="s">
        <v>793</v>
      </c>
      <c r="U141" s="28" t="s">
        <v>793</v>
      </c>
      <c r="V141" s="26" t="s">
        <v>80</v>
      </c>
      <c r="W141" s="28" t="s">
        <v>130</v>
      </c>
      <c r="X141" s="28" t="s">
        <v>123</v>
      </c>
      <c r="Y141" s="26" t="s">
        <v>78</v>
      </c>
      <c r="Z141" s="29">
        <v>6</v>
      </c>
      <c r="AA141" s="29">
        <v>2</v>
      </c>
      <c r="AB141" s="26">
        <v>44424</v>
      </c>
      <c r="AC141" s="30">
        <v>4900000</v>
      </c>
      <c r="AD141" s="30">
        <v>544444</v>
      </c>
      <c r="AE141" s="30">
        <v>521505.55555555597</v>
      </c>
      <c r="AF141" s="30">
        <v>152000</v>
      </c>
      <c r="AG141" s="30">
        <f t="shared" si="41"/>
        <v>673505.55555555597</v>
      </c>
      <c r="AH141" s="30">
        <v>0</v>
      </c>
      <c r="AI141" s="30">
        <f t="shared" si="42"/>
        <v>6117949.555555556</v>
      </c>
      <c r="AJ141" s="30">
        <f t="shared" si="43"/>
        <v>3675000</v>
      </c>
      <c r="AK141" s="30">
        <f t="shared" si="44"/>
        <v>408333</v>
      </c>
      <c r="AL141" s="30">
        <f t="shared" si="45"/>
        <v>521505.55555555597</v>
      </c>
      <c r="AM141" s="30">
        <f t="shared" si="46"/>
        <v>152000</v>
      </c>
      <c r="AN141" s="30">
        <f t="shared" si="47"/>
        <v>673505.55555555597</v>
      </c>
      <c r="AO141" s="30">
        <f t="shared" si="48"/>
        <v>0</v>
      </c>
      <c r="AP141" s="30">
        <f t="shared" si="49"/>
        <v>4756838.555555556</v>
      </c>
      <c r="AQ141" s="30">
        <f t="shared" si="50"/>
        <v>0</v>
      </c>
      <c r="AR141" s="26" t="s">
        <v>79</v>
      </c>
      <c r="AS141" s="26" t="s">
        <v>80</v>
      </c>
      <c r="AT141" s="26"/>
      <c r="AU141" s="26" t="s">
        <v>80</v>
      </c>
      <c r="AV141" s="26" t="s">
        <v>124</v>
      </c>
      <c r="AW141" s="26" t="s">
        <v>80</v>
      </c>
      <c r="AX141" s="26" t="s">
        <v>82</v>
      </c>
      <c r="AY141" s="26" t="s">
        <v>82</v>
      </c>
      <c r="AZ141" s="26" t="s">
        <v>125</v>
      </c>
      <c r="BA141" s="26" t="s">
        <v>84</v>
      </c>
      <c r="BB141" s="26" t="s">
        <v>85</v>
      </c>
      <c r="BC141" s="26" t="str">
        <f t="shared" si="51"/>
        <v>C</v>
      </c>
      <c r="BD141" s="26" t="str">
        <f t="shared" ca="1" si="52"/>
        <v>37 Th,0 Bln,14 Hr</v>
      </c>
      <c r="BE141" s="29">
        <f t="shared" ca="1" si="53"/>
        <v>37</v>
      </c>
      <c r="BF141" s="29">
        <f t="shared" ca="1" si="54"/>
        <v>0</v>
      </c>
      <c r="BG141" s="29">
        <f t="shared" ca="1" si="55"/>
        <v>14</v>
      </c>
      <c r="BH141" s="26" t="str">
        <f t="shared" ca="1" si="56"/>
        <v>9 Th,0 Bln,23 Hr</v>
      </c>
      <c r="BI141" s="24">
        <f t="shared" ca="1" si="57"/>
        <v>9</v>
      </c>
      <c r="BJ141" s="24">
        <f t="shared" ca="1" si="58"/>
        <v>0</v>
      </c>
      <c r="BK141" s="26" t="str">
        <f t="shared" ca="1" si="59"/>
        <v>7 Th,11 Bln,8 Hr</v>
      </c>
      <c r="BL141" s="4" t="str">
        <f>VLOOKUP(C141,[1]dbase!$C$3:$AW$827,38,FALSE)</f>
        <v>-</v>
      </c>
    </row>
    <row r="142" spans="1:64" x14ac:dyDescent="0.25">
      <c r="A142" s="24">
        <f t="shared" si="40"/>
        <v>139</v>
      </c>
      <c r="B142" s="31" t="s">
        <v>794</v>
      </c>
      <c r="C142" s="24">
        <v>935733</v>
      </c>
      <c r="D142" s="24" t="s">
        <v>795</v>
      </c>
      <c r="E142" s="26">
        <v>34187</v>
      </c>
      <c r="F142" s="24" t="s">
        <v>167</v>
      </c>
      <c r="G142" s="24" t="s">
        <v>66</v>
      </c>
      <c r="H142" s="24" t="s">
        <v>67</v>
      </c>
      <c r="I142" s="24" t="s">
        <v>796</v>
      </c>
      <c r="J142" s="27"/>
      <c r="K142" s="24" t="s">
        <v>797</v>
      </c>
      <c r="L142" s="24"/>
      <c r="M142" s="24" t="s">
        <v>623</v>
      </c>
      <c r="N142" s="24" t="s">
        <v>798</v>
      </c>
      <c r="O142" s="24"/>
      <c r="P142" s="24">
        <v>2012</v>
      </c>
      <c r="Q142" s="26">
        <v>42932</v>
      </c>
      <c r="R142" s="26">
        <v>43055</v>
      </c>
      <c r="S142" s="26" t="s">
        <v>90</v>
      </c>
      <c r="T142" s="28" t="s">
        <v>799</v>
      </c>
      <c r="U142" s="28" t="s">
        <v>799</v>
      </c>
      <c r="V142" s="26">
        <v>44104</v>
      </c>
      <c r="W142" s="28" t="s">
        <v>800</v>
      </c>
      <c r="X142" s="28" t="s">
        <v>272</v>
      </c>
      <c r="Y142" s="26" t="s">
        <v>103</v>
      </c>
      <c r="Z142" s="29">
        <v>6</v>
      </c>
      <c r="AA142" s="34">
        <v>1</v>
      </c>
      <c r="AB142" s="26">
        <v>44424</v>
      </c>
      <c r="AC142" s="30">
        <v>4500000</v>
      </c>
      <c r="AD142" s="30">
        <v>500000</v>
      </c>
      <c r="AE142" s="30">
        <v>495100</v>
      </c>
      <c r="AF142" s="30">
        <v>152000</v>
      </c>
      <c r="AG142" s="30">
        <f t="shared" si="41"/>
        <v>647100</v>
      </c>
      <c r="AH142" s="30">
        <v>0</v>
      </c>
      <c r="AI142" s="30">
        <f t="shared" si="42"/>
        <v>5647100</v>
      </c>
      <c r="AJ142" s="30">
        <f t="shared" si="43"/>
        <v>2250000</v>
      </c>
      <c r="AK142" s="30">
        <f t="shared" si="44"/>
        <v>0</v>
      </c>
      <c r="AL142" s="30">
        <f t="shared" si="45"/>
        <v>0</v>
      </c>
      <c r="AM142" s="30">
        <f t="shared" si="46"/>
        <v>0</v>
      </c>
      <c r="AN142" s="30">
        <f t="shared" si="47"/>
        <v>0</v>
      </c>
      <c r="AO142" s="30">
        <f t="shared" si="48"/>
        <v>0</v>
      </c>
      <c r="AP142" s="30">
        <f t="shared" si="49"/>
        <v>2250000</v>
      </c>
      <c r="AQ142" s="30">
        <f t="shared" si="50"/>
        <v>2122100</v>
      </c>
      <c r="AR142" s="26" t="s">
        <v>79</v>
      </c>
      <c r="AS142" s="26" t="s">
        <v>114</v>
      </c>
      <c r="AT142" s="24" t="s">
        <v>172</v>
      </c>
      <c r="AU142" s="26">
        <v>44433</v>
      </c>
      <c r="AV142" s="26" t="s">
        <v>273</v>
      </c>
      <c r="AW142" s="26" t="s">
        <v>80</v>
      </c>
      <c r="AX142" s="26" t="s">
        <v>105</v>
      </c>
      <c r="AY142" s="26" t="s">
        <v>105</v>
      </c>
      <c r="AZ142" s="26" t="s">
        <v>80</v>
      </c>
      <c r="BA142" s="26" t="s">
        <v>84</v>
      </c>
      <c r="BB142" s="26" t="s">
        <v>106</v>
      </c>
      <c r="BC142" s="26" t="str">
        <f t="shared" si="51"/>
        <v>C</v>
      </c>
      <c r="BD142" s="26" t="str">
        <f t="shared" ca="1" si="52"/>
        <v>29 Th,3 Bln,18 Hr</v>
      </c>
      <c r="BE142" s="29">
        <f t="shared" ca="1" si="53"/>
        <v>29</v>
      </c>
      <c r="BF142" s="29">
        <f t="shared" ca="1" si="54"/>
        <v>3</v>
      </c>
      <c r="BG142" s="29">
        <f t="shared" ca="1" si="55"/>
        <v>18</v>
      </c>
      <c r="BH142" s="26" t="str">
        <f t="shared" ca="1" si="56"/>
        <v>5 Th,4 Bln,8 Hr</v>
      </c>
      <c r="BI142" s="24">
        <f t="shared" ca="1" si="57"/>
        <v>5</v>
      </c>
      <c r="BJ142" s="24">
        <f t="shared" ca="1" si="58"/>
        <v>4</v>
      </c>
      <c r="BK142" s="26" t="str">
        <f t="shared" ca="1" si="59"/>
        <v>5 Th,0 Bln,8 Hr</v>
      </c>
      <c r="BL142" s="4" t="str">
        <f>VLOOKUP(C142,[1]dbase!$C$3:$AW$827,38,FALSE)</f>
        <v>H</v>
      </c>
    </row>
    <row r="143" spans="1:64" x14ac:dyDescent="0.25">
      <c r="A143" s="24">
        <f t="shared" si="40"/>
        <v>140</v>
      </c>
      <c r="B143" s="31" t="s">
        <v>801</v>
      </c>
      <c r="C143" s="24">
        <v>845761</v>
      </c>
      <c r="D143" s="24" t="s">
        <v>87</v>
      </c>
      <c r="E143" s="26">
        <v>30827</v>
      </c>
      <c r="F143" s="24" t="s">
        <v>65</v>
      </c>
      <c r="G143" s="24" t="s">
        <v>66</v>
      </c>
      <c r="H143" s="24" t="s">
        <v>228</v>
      </c>
      <c r="I143" s="24" t="s">
        <v>802</v>
      </c>
      <c r="J143" s="27"/>
      <c r="K143" s="24"/>
      <c r="L143" s="24"/>
      <c r="M143" s="24" t="s">
        <v>109</v>
      </c>
      <c r="N143" s="24" t="s">
        <v>120</v>
      </c>
      <c r="O143" s="24"/>
      <c r="P143" s="24">
        <v>2003</v>
      </c>
      <c r="Q143" s="26">
        <v>42932</v>
      </c>
      <c r="R143" s="26">
        <v>43055</v>
      </c>
      <c r="S143" s="26" t="s">
        <v>90</v>
      </c>
      <c r="T143" s="28" t="s">
        <v>803</v>
      </c>
      <c r="U143" s="28" t="s">
        <v>803</v>
      </c>
      <c r="V143" s="26" t="s">
        <v>80</v>
      </c>
      <c r="W143" s="28" t="s">
        <v>145</v>
      </c>
      <c r="X143" s="28" t="s">
        <v>146</v>
      </c>
      <c r="Y143" s="26" t="s">
        <v>78</v>
      </c>
      <c r="Z143" s="29">
        <v>6</v>
      </c>
      <c r="AA143" s="29">
        <v>1</v>
      </c>
      <c r="AB143" s="26">
        <v>44424</v>
      </c>
      <c r="AC143" s="30">
        <v>4500000</v>
      </c>
      <c r="AD143" s="30">
        <v>500000</v>
      </c>
      <c r="AE143" s="30">
        <v>291100</v>
      </c>
      <c r="AF143" s="30">
        <v>152000</v>
      </c>
      <c r="AG143" s="30">
        <f t="shared" si="41"/>
        <v>443100</v>
      </c>
      <c r="AH143" s="30">
        <v>0</v>
      </c>
      <c r="AI143" s="30">
        <f t="shared" si="42"/>
        <v>5443100</v>
      </c>
      <c r="AJ143" s="30">
        <f t="shared" si="43"/>
        <v>3375000</v>
      </c>
      <c r="AK143" s="30">
        <f t="shared" si="44"/>
        <v>375000</v>
      </c>
      <c r="AL143" s="30">
        <f t="shared" si="45"/>
        <v>291100</v>
      </c>
      <c r="AM143" s="30">
        <f t="shared" si="46"/>
        <v>152000</v>
      </c>
      <c r="AN143" s="30">
        <f t="shared" si="47"/>
        <v>443100</v>
      </c>
      <c r="AO143" s="30">
        <f t="shared" si="48"/>
        <v>0</v>
      </c>
      <c r="AP143" s="30">
        <f t="shared" si="49"/>
        <v>4193100</v>
      </c>
      <c r="AQ143" s="30">
        <f t="shared" si="50"/>
        <v>179000</v>
      </c>
      <c r="AR143" s="24" t="s">
        <v>79</v>
      </c>
      <c r="AS143" s="24" t="s">
        <v>80</v>
      </c>
      <c r="AT143" s="24"/>
      <c r="AU143" s="26" t="s">
        <v>80</v>
      </c>
      <c r="AV143" s="24" t="s">
        <v>147</v>
      </c>
      <c r="AW143" s="24" t="s">
        <v>80</v>
      </c>
      <c r="AX143" s="24" t="s">
        <v>82</v>
      </c>
      <c r="AY143" s="24" t="s">
        <v>82</v>
      </c>
      <c r="AZ143" s="24" t="s">
        <v>80</v>
      </c>
      <c r="BA143" s="24" t="s">
        <v>84</v>
      </c>
      <c r="BB143" s="24" t="s">
        <v>85</v>
      </c>
      <c r="BC143" s="26" t="str">
        <f t="shared" si="51"/>
        <v>C</v>
      </c>
      <c r="BD143" s="24" t="str">
        <f t="shared" ca="1" si="52"/>
        <v>38 Th,5 Bln,30 Hr</v>
      </c>
      <c r="BE143" s="24">
        <f t="shared" ca="1" si="53"/>
        <v>38</v>
      </c>
      <c r="BF143" s="24">
        <f t="shared" ca="1" si="54"/>
        <v>5</v>
      </c>
      <c r="BG143" s="24">
        <f t="shared" ca="1" si="55"/>
        <v>30</v>
      </c>
      <c r="BH143" s="24" t="str">
        <f t="shared" ca="1" si="56"/>
        <v>5 Th,4 Bln,8 Hr</v>
      </c>
      <c r="BI143" s="24">
        <f t="shared" ca="1" si="57"/>
        <v>5</v>
      </c>
      <c r="BJ143" s="24">
        <f t="shared" ca="1" si="58"/>
        <v>4</v>
      </c>
      <c r="BK143" s="24" t="str">
        <f t="shared" ca="1" si="59"/>
        <v>5 Th,0 Bln,8 Hr</v>
      </c>
      <c r="BL143" s="4" t="str">
        <f>VLOOKUP(C143,[1]dbase!$C$3:$AW$827,38,FALSE)</f>
        <v>-</v>
      </c>
    </row>
    <row r="144" spans="1:64" x14ac:dyDescent="0.25">
      <c r="A144" s="24">
        <f t="shared" si="40"/>
        <v>141</v>
      </c>
      <c r="B144" s="31" t="s">
        <v>804</v>
      </c>
      <c r="C144" s="24">
        <v>705965</v>
      </c>
      <c r="D144" s="24" t="s">
        <v>406</v>
      </c>
      <c r="E144" s="26">
        <v>25585</v>
      </c>
      <c r="F144" s="24" t="s">
        <v>65</v>
      </c>
      <c r="G144" s="24" t="s">
        <v>66</v>
      </c>
      <c r="H144" s="24" t="s">
        <v>133</v>
      </c>
      <c r="I144" s="24" t="s">
        <v>805</v>
      </c>
      <c r="J144" s="27" t="s">
        <v>806</v>
      </c>
      <c r="K144" s="24"/>
      <c r="L144" s="24"/>
      <c r="M144" s="24" t="s">
        <v>109</v>
      </c>
      <c r="N144" s="24" t="s">
        <v>80</v>
      </c>
      <c r="O144" s="24"/>
      <c r="P144" s="24" t="s">
        <v>80</v>
      </c>
      <c r="Q144" s="26">
        <v>43374</v>
      </c>
      <c r="R144" s="26">
        <v>43374</v>
      </c>
      <c r="S144" s="26" t="s">
        <v>90</v>
      </c>
      <c r="T144" s="28" t="s">
        <v>289</v>
      </c>
      <c r="U144" s="28" t="s">
        <v>289</v>
      </c>
      <c r="V144" s="26">
        <v>44105</v>
      </c>
      <c r="W144" s="28" t="s">
        <v>139</v>
      </c>
      <c r="X144" s="28" t="s">
        <v>140</v>
      </c>
      <c r="Y144" s="26" t="s">
        <v>78</v>
      </c>
      <c r="Z144" s="29">
        <v>6</v>
      </c>
      <c r="AA144" s="29">
        <v>1</v>
      </c>
      <c r="AB144" s="26">
        <v>44424</v>
      </c>
      <c r="AC144" s="30">
        <v>4500000</v>
      </c>
      <c r="AD144" s="30">
        <v>500000</v>
      </c>
      <c r="AE144" s="30">
        <v>0</v>
      </c>
      <c r="AF144" s="30">
        <v>-31100</v>
      </c>
      <c r="AG144" s="30">
        <f t="shared" si="41"/>
        <v>-31100</v>
      </c>
      <c r="AH144" s="30">
        <v>0</v>
      </c>
      <c r="AI144" s="30">
        <f t="shared" si="42"/>
        <v>4968900</v>
      </c>
      <c r="AJ144" s="30">
        <f t="shared" si="43"/>
        <v>3375000</v>
      </c>
      <c r="AK144" s="30">
        <f t="shared" si="44"/>
        <v>375000</v>
      </c>
      <c r="AL144" s="30">
        <f t="shared" si="45"/>
        <v>0</v>
      </c>
      <c r="AM144" s="30">
        <f t="shared" si="46"/>
        <v>-31100</v>
      </c>
      <c r="AN144" s="30">
        <f t="shared" si="47"/>
        <v>-31100</v>
      </c>
      <c r="AO144" s="30">
        <f t="shared" si="48"/>
        <v>0</v>
      </c>
      <c r="AP144" s="30">
        <f t="shared" si="49"/>
        <v>3718900</v>
      </c>
      <c r="AQ144" s="30">
        <f t="shared" si="50"/>
        <v>653200</v>
      </c>
      <c r="AR144" s="26" t="s">
        <v>79</v>
      </c>
      <c r="AS144" s="26" t="s">
        <v>80</v>
      </c>
      <c r="AT144" s="26"/>
      <c r="AU144" s="26" t="s">
        <v>80</v>
      </c>
      <c r="AV144" s="26" t="s">
        <v>141</v>
      </c>
      <c r="AW144" s="26" t="s">
        <v>80</v>
      </c>
      <c r="AX144" s="26" t="s">
        <v>82</v>
      </c>
      <c r="AY144" s="26" t="s">
        <v>82</v>
      </c>
      <c r="AZ144" s="26" t="s">
        <v>80</v>
      </c>
      <c r="BA144" s="26" t="s">
        <v>84</v>
      </c>
      <c r="BB144" s="26" t="s">
        <v>85</v>
      </c>
      <c r="BC144" s="26" t="str">
        <f t="shared" si="51"/>
        <v>C</v>
      </c>
      <c r="BD144" s="26" t="str">
        <f t="shared" ca="1" si="52"/>
        <v>52 Th,10 Bln,7 Hr</v>
      </c>
      <c r="BE144" s="29">
        <f t="shared" ca="1" si="53"/>
        <v>52</v>
      </c>
      <c r="BF144" s="29">
        <f t="shared" ca="1" si="54"/>
        <v>10</v>
      </c>
      <c r="BG144" s="29">
        <f t="shared" ca="1" si="55"/>
        <v>7</v>
      </c>
      <c r="BH144" s="26" t="str">
        <f t="shared" ca="1" si="56"/>
        <v>4 Th,1 Bln,23 Hr</v>
      </c>
      <c r="BI144" s="24">
        <f t="shared" ca="1" si="57"/>
        <v>4</v>
      </c>
      <c r="BJ144" s="24">
        <f t="shared" ca="1" si="58"/>
        <v>1</v>
      </c>
      <c r="BK144" s="26" t="str">
        <f t="shared" ca="1" si="59"/>
        <v>4 Th,1 Bln,23 Hr</v>
      </c>
      <c r="BL144" s="4" t="str">
        <f>VLOOKUP(C144,[1]dbase!$C$3:$AW$827,38,FALSE)</f>
        <v>-</v>
      </c>
    </row>
    <row r="145" spans="1:64" x14ac:dyDescent="0.25">
      <c r="A145" s="24">
        <f t="shared" si="40"/>
        <v>142</v>
      </c>
      <c r="B145" s="31" t="s">
        <v>807</v>
      </c>
      <c r="C145" s="24">
        <v>825767</v>
      </c>
      <c r="D145" s="24" t="s">
        <v>458</v>
      </c>
      <c r="E145" s="26">
        <v>30158</v>
      </c>
      <c r="F145" s="24" t="s">
        <v>65</v>
      </c>
      <c r="G145" s="24" t="s">
        <v>66</v>
      </c>
      <c r="H145" s="24" t="s">
        <v>279</v>
      </c>
      <c r="I145" s="24" t="s">
        <v>808</v>
      </c>
      <c r="J145" s="27"/>
      <c r="K145" s="24"/>
      <c r="L145" s="24"/>
      <c r="M145" s="24" t="s">
        <v>70</v>
      </c>
      <c r="N145" s="24" t="s">
        <v>234</v>
      </c>
      <c r="O145" s="24"/>
      <c r="P145" s="24">
        <v>2005</v>
      </c>
      <c r="Q145" s="26">
        <v>42932</v>
      </c>
      <c r="R145" s="26">
        <v>43055</v>
      </c>
      <c r="S145" s="26" t="s">
        <v>90</v>
      </c>
      <c r="T145" s="28" t="s">
        <v>809</v>
      </c>
      <c r="U145" s="28" t="s">
        <v>809</v>
      </c>
      <c r="V145" s="26" t="s">
        <v>80</v>
      </c>
      <c r="W145" s="28" t="s">
        <v>102</v>
      </c>
      <c r="X145" s="28" t="s">
        <v>93</v>
      </c>
      <c r="Y145" s="26" t="s">
        <v>103</v>
      </c>
      <c r="Z145" s="29">
        <v>6</v>
      </c>
      <c r="AA145" s="29">
        <v>1</v>
      </c>
      <c r="AB145" s="26">
        <v>44424</v>
      </c>
      <c r="AC145" s="30">
        <v>4500000</v>
      </c>
      <c r="AD145" s="30">
        <v>500000</v>
      </c>
      <c r="AE145" s="30">
        <v>291100</v>
      </c>
      <c r="AF145" s="30">
        <v>152000</v>
      </c>
      <c r="AG145" s="30">
        <f t="shared" si="41"/>
        <v>443100</v>
      </c>
      <c r="AH145" s="30">
        <v>0</v>
      </c>
      <c r="AI145" s="30">
        <f t="shared" si="42"/>
        <v>5443100</v>
      </c>
      <c r="AJ145" s="30">
        <f t="shared" si="43"/>
        <v>3375000</v>
      </c>
      <c r="AK145" s="30">
        <f t="shared" si="44"/>
        <v>375000</v>
      </c>
      <c r="AL145" s="30">
        <f t="shared" si="45"/>
        <v>291100</v>
      </c>
      <c r="AM145" s="30">
        <f t="shared" si="46"/>
        <v>152000</v>
      </c>
      <c r="AN145" s="30">
        <f t="shared" si="47"/>
        <v>443100</v>
      </c>
      <c r="AO145" s="30">
        <f t="shared" si="48"/>
        <v>0</v>
      </c>
      <c r="AP145" s="30">
        <f t="shared" si="49"/>
        <v>4193100</v>
      </c>
      <c r="AQ145" s="30">
        <f t="shared" si="50"/>
        <v>179000</v>
      </c>
      <c r="AR145" s="26" t="s">
        <v>79</v>
      </c>
      <c r="AS145" s="26" t="s">
        <v>80</v>
      </c>
      <c r="AT145" s="26"/>
      <c r="AU145" s="26" t="s">
        <v>80</v>
      </c>
      <c r="AV145" s="26" t="s">
        <v>94</v>
      </c>
      <c r="AW145" s="26" t="s">
        <v>104</v>
      </c>
      <c r="AX145" s="26" t="s">
        <v>105</v>
      </c>
      <c r="AY145" s="26" t="s">
        <v>105</v>
      </c>
      <c r="AZ145" s="26" t="s">
        <v>80</v>
      </c>
      <c r="BA145" s="26" t="s">
        <v>84</v>
      </c>
      <c r="BB145" s="26" t="s">
        <v>85</v>
      </c>
      <c r="BC145" s="26" t="str">
        <f t="shared" si="51"/>
        <v>F</v>
      </c>
      <c r="BD145" s="26" t="str">
        <f t="shared" ca="1" si="52"/>
        <v>40 Th,3 Bln,29 Hr</v>
      </c>
      <c r="BE145" s="29">
        <f t="shared" ca="1" si="53"/>
        <v>40</v>
      </c>
      <c r="BF145" s="29">
        <f t="shared" ca="1" si="54"/>
        <v>3</v>
      </c>
      <c r="BG145" s="29">
        <f t="shared" ca="1" si="55"/>
        <v>29</v>
      </c>
      <c r="BH145" s="26" t="str">
        <f t="shared" ca="1" si="56"/>
        <v>5 Th,4 Bln,8 Hr</v>
      </c>
      <c r="BI145" s="24">
        <f t="shared" ca="1" si="57"/>
        <v>5</v>
      </c>
      <c r="BJ145" s="24">
        <f t="shared" ca="1" si="58"/>
        <v>4</v>
      </c>
      <c r="BK145" s="26" t="str">
        <f t="shared" ca="1" si="59"/>
        <v>5 Th,0 Bln,8 Hr</v>
      </c>
      <c r="BL145" s="4" t="str">
        <f>VLOOKUP(C145,[1]dbase!$C$3:$AW$827,38,FALSE)</f>
        <v>-</v>
      </c>
    </row>
    <row r="146" spans="1:64" x14ac:dyDescent="0.25">
      <c r="A146" s="24">
        <f t="shared" si="40"/>
        <v>143</v>
      </c>
      <c r="B146" s="31" t="s">
        <v>810</v>
      </c>
      <c r="C146" s="24">
        <v>905615</v>
      </c>
      <c r="D146" s="24" t="s">
        <v>811</v>
      </c>
      <c r="E146" s="26">
        <v>33105</v>
      </c>
      <c r="F146" s="24" t="s">
        <v>65</v>
      </c>
      <c r="G146" s="24" t="s">
        <v>66</v>
      </c>
      <c r="H146" s="24" t="s">
        <v>88</v>
      </c>
      <c r="I146" s="24" t="s">
        <v>812</v>
      </c>
      <c r="J146" s="27"/>
      <c r="K146" s="24"/>
      <c r="L146" s="24"/>
      <c r="M146" s="24" t="s">
        <v>70</v>
      </c>
      <c r="N146" s="24" t="s">
        <v>813</v>
      </c>
      <c r="O146" s="24"/>
      <c r="P146" s="24">
        <v>2013</v>
      </c>
      <c r="Q146" s="26">
        <v>42186</v>
      </c>
      <c r="R146" s="26">
        <v>42401</v>
      </c>
      <c r="S146" s="26" t="s">
        <v>213</v>
      </c>
      <c r="T146" s="28" t="s">
        <v>814</v>
      </c>
      <c r="U146" s="28" t="s">
        <v>815</v>
      </c>
      <c r="V146" s="26">
        <v>44271</v>
      </c>
      <c r="W146" s="28" t="s">
        <v>92</v>
      </c>
      <c r="X146" s="28" t="s">
        <v>113</v>
      </c>
      <c r="Y146" s="26" t="s">
        <v>78</v>
      </c>
      <c r="Z146" s="29">
        <v>5</v>
      </c>
      <c r="AA146" s="29">
        <v>5</v>
      </c>
      <c r="AB146" s="26">
        <v>44424</v>
      </c>
      <c r="AC146" s="30">
        <v>7900000</v>
      </c>
      <c r="AD146" s="30">
        <v>877778</v>
      </c>
      <c r="AE146" s="30">
        <v>796722.22222222202</v>
      </c>
      <c r="AF146" s="30">
        <v>-263614.5</v>
      </c>
      <c r="AG146" s="30">
        <f t="shared" si="41"/>
        <v>533107.72222222202</v>
      </c>
      <c r="AH146" s="30">
        <v>2416414.5</v>
      </c>
      <c r="AI146" s="30">
        <f t="shared" si="42"/>
        <v>11727300.222222222</v>
      </c>
      <c r="AJ146" s="30">
        <f t="shared" si="43"/>
        <v>5925000</v>
      </c>
      <c r="AK146" s="30">
        <f t="shared" si="44"/>
        <v>658333.5</v>
      </c>
      <c r="AL146" s="30">
        <f t="shared" si="45"/>
        <v>796722.22222222202</v>
      </c>
      <c r="AM146" s="30">
        <f t="shared" si="46"/>
        <v>-263614.5</v>
      </c>
      <c r="AN146" s="30">
        <f t="shared" si="47"/>
        <v>533107.72222222202</v>
      </c>
      <c r="AO146" s="30">
        <f t="shared" si="48"/>
        <v>1208207.25</v>
      </c>
      <c r="AP146" s="30">
        <f t="shared" si="49"/>
        <v>8324648.472222222</v>
      </c>
      <c r="AQ146" s="30">
        <f t="shared" si="50"/>
        <v>0</v>
      </c>
      <c r="AR146" s="26" t="s">
        <v>79</v>
      </c>
      <c r="AS146" s="26" t="s">
        <v>80</v>
      </c>
      <c r="AT146" s="26"/>
      <c r="AU146" s="26" t="s">
        <v>80</v>
      </c>
      <c r="AV146" s="26" t="s">
        <v>116</v>
      </c>
      <c r="AW146" s="26" t="s">
        <v>95</v>
      </c>
      <c r="AX146" s="26" t="s">
        <v>96</v>
      </c>
      <c r="AY146" s="26" t="s">
        <v>96</v>
      </c>
      <c r="AZ146" s="26" t="s">
        <v>80</v>
      </c>
      <c r="BA146" s="26" t="s">
        <v>84</v>
      </c>
      <c r="BB146" s="26" t="s">
        <v>85</v>
      </c>
      <c r="BC146" s="26" t="str">
        <f t="shared" si="51"/>
        <v>F</v>
      </c>
      <c r="BD146" s="26" t="str">
        <f t="shared" ca="1" si="52"/>
        <v>32 Th,3 Bln,4 Hr</v>
      </c>
      <c r="BE146" s="29">
        <f t="shared" ca="1" si="53"/>
        <v>32</v>
      </c>
      <c r="BF146" s="29">
        <f t="shared" ca="1" si="54"/>
        <v>3</v>
      </c>
      <c r="BG146" s="29">
        <f t="shared" ca="1" si="55"/>
        <v>4</v>
      </c>
      <c r="BH146" s="26" t="str">
        <f t="shared" ca="1" si="56"/>
        <v>7 Th,4 Bln,23 Hr</v>
      </c>
      <c r="BI146" s="24">
        <f t="shared" ca="1" si="57"/>
        <v>7</v>
      </c>
      <c r="BJ146" s="24">
        <f t="shared" ca="1" si="58"/>
        <v>4</v>
      </c>
      <c r="BK146" s="26" t="str">
        <f t="shared" ca="1" si="59"/>
        <v>6 Th,9 Bln,23 Hr</v>
      </c>
      <c r="BL146" s="4" t="str">
        <f>VLOOKUP(C146,[1]dbase!$C$3:$AW$827,38,FALSE)</f>
        <v>-</v>
      </c>
    </row>
    <row r="147" spans="1:64" x14ac:dyDescent="0.25">
      <c r="A147" s="24">
        <f t="shared" si="40"/>
        <v>144</v>
      </c>
      <c r="B147" s="31" t="s">
        <v>816</v>
      </c>
      <c r="C147" s="24">
        <v>796155</v>
      </c>
      <c r="D147" s="24" t="s">
        <v>817</v>
      </c>
      <c r="E147" s="26">
        <v>29198</v>
      </c>
      <c r="F147" s="24" t="s">
        <v>65</v>
      </c>
      <c r="G147" s="24" t="s">
        <v>66</v>
      </c>
      <c r="H147" s="24" t="s">
        <v>133</v>
      </c>
      <c r="I147" s="24" t="s">
        <v>818</v>
      </c>
      <c r="J147" s="27" t="s">
        <v>819</v>
      </c>
      <c r="K147" s="24"/>
      <c r="L147" s="24"/>
      <c r="M147" s="24" t="s">
        <v>109</v>
      </c>
      <c r="N147" s="24" t="s">
        <v>80</v>
      </c>
      <c r="O147" s="24"/>
      <c r="P147" s="24" t="s">
        <v>80</v>
      </c>
      <c r="Q147" s="26">
        <v>43374</v>
      </c>
      <c r="R147" s="26">
        <v>43374</v>
      </c>
      <c r="S147" s="26" t="s">
        <v>90</v>
      </c>
      <c r="T147" s="28" t="s">
        <v>494</v>
      </c>
      <c r="U147" s="28" t="s">
        <v>494</v>
      </c>
      <c r="V147" s="26">
        <v>44105</v>
      </c>
      <c r="W147" s="28" t="s">
        <v>495</v>
      </c>
      <c r="X147" s="28" t="s">
        <v>207</v>
      </c>
      <c r="Y147" s="26" t="s">
        <v>78</v>
      </c>
      <c r="Z147" s="29">
        <v>6</v>
      </c>
      <c r="AA147" s="29">
        <v>1</v>
      </c>
      <c r="AB147" s="26">
        <v>44424</v>
      </c>
      <c r="AC147" s="30">
        <v>4500000</v>
      </c>
      <c r="AD147" s="30">
        <v>500000</v>
      </c>
      <c r="AE147" s="30">
        <v>0</v>
      </c>
      <c r="AF147" s="30">
        <v>-31100</v>
      </c>
      <c r="AG147" s="30">
        <f t="shared" si="41"/>
        <v>-31100</v>
      </c>
      <c r="AH147" s="30">
        <v>0</v>
      </c>
      <c r="AI147" s="30">
        <f t="shared" si="42"/>
        <v>4968900</v>
      </c>
      <c r="AJ147" s="30">
        <f t="shared" si="43"/>
        <v>2250000</v>
      </c>
      <c r="AK147" s="30">
        <f t="shared" si="44"/>
        <v>0</v>
      </c>
      <c r="AL147" s="30">
        <f t="shared" si="45"/>
        <v>0</v>
      </c>
      <c r="AM147" s="30">
        <f t="shared" si="46"/>
        <v>0</v>
      </c>
      <c r="AN147" s="30">
        <f t="shared" si="47"/>
        <v>0</v>
      </c>
      <c r="AO147" s="30">
        <f t="shared" si="48"/>
        <v>0</v>
      </c>
      <c r="AP147" s="30">
        <f t="shared" si="49"/>
        <v>2250000</v>
      </c>
      <c r="AQ147" s="30">
        <f t="shared" si="50"/>
        <v>2122100</v>
      </c>
      <c r="AR147" s="26" t="s">
        <v>79</v>
      </c>
      <c r="AS147" s="32" t="s">
        <v>114</v>
      </c>
      <c r="AT147" s="32" t="s">
        <v>156</v>
      </c>
      <c r="AU147" s="32">
        <v>44743</v>
      </c>
      <c r="AV147" s="26" t="s">
        <v>209</v>
      </c>
      <c r="AW147" s="26" t="s">
        <v>210</v>
      </c>
      <c r="AX147" s="26" t="s">
        <v>83</v>
      </c>
      <c r="AY147" s="26" t="s">
        <v>83</v>
      </c>
      <c r="AZ147" s="26" t="s">
        <v>80</v>
      </c>
      <c r="BA147" s="26" t="s">
        <v>84</v>
      </c>
      <c r="BB147" s="26" t="s">
        <v>85</v>
      </c>
      <c r="BC147" s="26" t="str">
        <f t="shared" si="51"/>
        <v>C</v>
      </c>
      <c r="BD147" s="26" t="str">
        <f t="shared" ca="1" si="52"/>
        <v>42 Th,11 Bln,15 Hr</v>
      </c>
      <c r="BE147" s="29">
        <f t="shared" ca="1" si="53"/>
        <v>42</v>
      </c>
      <c r="BF147" s="29">
        <f t="shared" ca="1" si="54"/>
        <v>11</v>
      </c>
      <c r="BG147" s="29">
        <f t="shared" ca="1" si="55"/>
        <v>15</v>
      </c>
      <c r="BH147" s="26" t="str">
        <f t="shared" ca="1" si="56"/>
        <v>4 Th,1 Bln,23 Hr</v>
      </c>
      <c r="BI147" s="24">
        <f t="shared" ca="1" si="57"/>
        <v>4</v>
      </c>
      <c r="BJ147" s="24">
        <f t="shared" ca="1" si="58"/>
        <v>1</v>
      </c>
      <c r="BK147" s="26" t="str">
        <f t="shared" ca="1" si="59"/>
        <v>4 Th,1 Bln,23 Hr</v>
      </c>
      <c r="BL147" s="4" t="str">
        <f>VLOOKUP(C147,[1]dbase!$C$3:$AW$827,38,FALSE)</f>
        <v>H</v>
      </c>
    </row>
    <row r="148" spans="1:64" x14ac:dyDescent="0.25">
      <c r="A148" s="24">
        <f t="shared" si="40"/>
        <v>145</v>
      </c>
      <c r="B148" s="31" t="s">
        <v>820</v>
      </c>
      <c r="C148" s="24">
        <v>755935</v>
      </c>
      <c r="D148" s="24" t="s">
        <v>821</v>
      </c>
      <c r="E148" s="26">
        <v>27398</v>
      </c>
      <c r="F148" s="24" t="s">
        <v>65</v>
      </c>
      <c r="G148" s="24" t="s">
        <v>66</v>
      </c>
      <c r="H148" s="24" t="s">
        <v>133</v>
      </c>
      <c r="I148" s="24" t="s">
        <v>822</v>
      </c>
      <c r="J148" s="27"/>
      <c r="K148" s="24"/>
      <c r="L148" s="24"/>
      <c r="M148" s="24" t="s">
        <v>70</v>
      </c>
      <c r="N148" s="24" t="s">
        <v>80</v>
      </c>
      <c r="O148" s="24"/>
      <c r="P148" s="24" t="s">
        <v>80</v>
      </c>
      <c r="Q148" s="26">
        <v>43374</v>
      </c>
      <c r="R148" s="26">
        <v>43374</v>
      </c>
      <c r="S148" s="26" t="s">
        <v>90</v>
      </c>
      <c r="T148" s="28" t="s">
        <v>823</v>
      </c>
      <c r="U148" s="28" t="s">
        <v>823</v>
      </c>
      <c r="V148" s="26">
        <v>44105</v>
      </c>
      <c r="W148" s="28" t="s">
        <v>303</v>
      </c>
      <c r="X148" s="28" t="s">
        <v>140</v>
      </c>
      <c r="Y148" s="26" t="s">
        <v>78</v>
      </c>
      <c r="Z148" s="29">
        <v>3</v>
      </c>
      <c r="AA148" s="29">
        <v>7</v>
      </c>
      <c r="AB148" s="26">
        <v>44424</v>
      </c>
      <c r="AC148" s="30">
        <v>9900000</v>
      </c>
      <c r="AD148" s="30">
        <v>1100000</v>
      </c>
      <c r="AE148" s="30">
        <v>4266475</v>
      </c>
      <c r="AF148" s="30">
        <v>531411</v>
      </c>
      <c r="AG148" s="30">
        <f t="shared" si="41"/>
        <v>4797886</v>
      </c>
      <c r="AH148" s="30">
        <v>2684905</v>
      </c>
      <c r="AI148" s="30">
        <f t="shared" si="42"/>
        <v>18482791</v>
      </c>
      <c r="AJ148" s="30">
        <f t="shared" si="43"/>
        <v>7425000</v>
      </c>
      <c r="AK148" s="30">
        <f t="shared" si="44"/>
        <v>825000</v>
      </c>
      <c r="AL148" s="30">
        <f t="shared" si="45"/>
        <v>4266475</v>
      </c>
      <c r="AM148" s="30">
        <f t="shared" si="46"/>
        <v>531411</v>
      </c>
      <c r="AN148" s="30">
        <f t="shared" si="47"/>
        <v>4797886</v>
      </c>
      <c r="AO148" s="30">
        <f t="shared" si="48"/>
        <v>1342452.5</v>
      </c>
      <c r="AP148" s="30">
        <f t="shared" si="49"/>
        <v>14390338.5</v>
      </c>
      <c r="AQ148" s="30">
        <f t="shared" si="50"/>
        <v>0</v>
      </c>
      <c r="AR148" s="26" t="s">
        <v>79</v>
      </c>
      <c r="AS148" s="26" t="s">
        <v>80</v>
      </c>
      <c r="AT148" s="26"/>
      <c r="AU148" s="26" t="s">
        <v>80</v>
      </c>
      <c r="AV148" s="26" t="s">
        <v>141</v>
      </c>
      <c r="AW148" s="26" t="s">
        <v>80</v>
      </c>
      <c r="AX148" s="26" t="s">
        <v>83</v>
      </c>
      <c r="AY148" s="26" t="s">
        <v>83</v>
      </c>
      <c r="AZ148" s="26" t="s">
        <v>80</v>
      </c>
      <c r="BA148" s="26" t="s">
        <v>84</v>
      </c>
      <c r="BB148" s="26" t="s">
        <v>85</v>
      </c>
      <c r="BC148" s="26" t="str">
        <f t="shared" si="51"/>
        <v>F</v>
      </c>
      <c r="BD148" s="26" t="str">
        <f t="shared" ca="1" si="52"/>
        <v>47 Th,10 Bln,20 Hr</v>
      </c>
      <c r="BE148" s="29">
        <f t="shared" ca="1" si="53"/>
        <v>47</v>
      </c>
      <c r="BF148" s="29">
        <f t="shared" ca="1" si="54"/>
        <v>10</v>
      </c>
      <c r="BG148" s="29">
        <f t="shared" ca="1" si="55"/>
        <v>20</v>
      </c>
      <c r="BH148" s="26" t="str">
        <f t="shared" ca="1" si="56"/>
        <v>4 Th,1 Bln,23 Hr</v>
      </c>
      <c r="BI148" s="24">
        <f t="shared" ca="1" si="57"/>
        <v>4</v>
      </c>
      <c r="BJ148" s="24">
        <f t="shared" ca="1" si="58"/>
        <v>1</v>
      </c>
      <c r="BK148" s="26" t="str">
        <f t="shared" ca="1" si="59"/>
        <v>4 Th,1 Bln,23 Hr</v>
      </c>
      <c r="BL148" s="4" t="str">
        <f>VLOOKUP(C148,[1]dbase!$C$3:$AW$827,38,FALSE)</f>
        <v>-</v>
      </c>
    </row>
    <row r="149" spans="1:64" x14ac:dyDescent="0.25">
      <c r="A149" s="24">
        <f t="shared" si="40"/>
        <v>146</v>
      </c>
      <c r="B149" s="31" t="s">
        <v>824</v>
      </c>
      <c r="C149" s="24">
        <v>895675</v>
      </c>
      <c r="D149" s="24" t="s">
        <v>349</v>
      </c>
      <c r="E149" s="26">
        <v>32839</v>
      </c>
      <c r="F149" s="24" t="s">
        <v>65</v>
      </c>
      <c r="G149" s="24" t="s">
        <v>66</v>
      </c>
      <c r="H149" s="24" t="s">
        <v>150</v>
      </c>
      <c r="I149" s="24" t="s">
        <v>825</v>
      </c>
      <c r="J149" s="27"/>
      <c r="K149" s="24"/>
      <c r="L149" s="24" t="s">
        <v>826</v>
      </c>
      <c r="M149" s="24" t="s">
        <v>70</v>
      </c>
      <c r="N149" s="24" t="s">
        <v>827</v>
      </c>
      <c r="O149" s="24"/>
      <c r="P149" s="24">
        <v>2013</v>
      </c>
      <c r="Q149" s="26">
        <v>42445</v>
      </c>
      <c r="R149" s="26">
        <v>42629</v>
      </c>
      <c r="S149" s="26" t="s">
        <v>90</v>
      </c>
      <c r="T149" s="28" t="s">
        <v>828</v>
      </c>
      <c r="U149" s="28" t="s">
        <v>828</v>
      </c>
      <c r="V149" s="26">
        <v>44104</v>
      </c>
      <c r="W149" s="28" t="s">
        <v>829</v>
      </c>
      <c r="X149" s="28" t="s">
        <v>272</v>
      </c>
      <c r="Y149" s="26" t="s">
        <v>103</v>
      </c>
      <c r="Z149" s="29">
        <v>5</v>
      </c>
      <c r="AA149" s="29">
        <v>4</v>
      </c>
      <c r="AB149" s="26">
        <v>44424</v>
      </c>
      <c r="AC149" s="30">
        <v>6900000</v>
      </c>
      <c r="AD149" s="30">
        <v>766667</v>
      </c>
      <c r="AE149" s="30">
        <v>813508.33333333302</v>
      </c>
      <c r="AF149" s="30">
        <v>653200</v>
      </c>
      <c r="AG149" s="30">
        <f t="shared" si="41"/>
        <v>1466708.333333333</v>
      </c>
      <c r="AH149" s="30">
        <v>0</v>
      </c>
      <c r="AI149" s="30">
        <f t="shared" si="42"/>
        <v>9133375.3333333321</v>
      </c>
      <c r="AJ149" s="30">
        <f t="shared" si="43"/>
        <v>5175000</v>
      </c>
      <c r="AK149" s="30">
        <f t="shared" si="44"/>
        <v>575000.25</v>
      </c>
      <c r="AL149" s="30">
        <f t="shared" si="45"/>
        <v>813508.33333333302</v>
      </c>
      <c r="AM149" s="30">
        <f t="shared" si="46"/>
        <v>653200</v>
      </c>
      <c r="AN149" s="30">
        <f t="shared" si="47"/>
        <v>1466708.333333333</v>
      </c>
      <c r="AO149" s="30">
        <f t="shared" si="48"/>
        <v>0</v>
      </c>
      <c r="AP149" s="30">
        <f t="shared" si="49"/>
        <v>7216708.583333333</v>
      </c>
      <c r="AQ149" s="30">
        <f t="shared" si="50"/>
        <v>0</v>
      </c>
      <c r="AR149" s="26" t="s">
        <v>79</v>
      </c>
      <c r="AS149" s="26" t="s">
        <v>80</v>
      </c>
      <c r="AT149" s="26"/>
      <c r="AU149" s="26" t="s">
        <v>80</v>
      </c>
      <c r="AV149" s="26" t="s">
        <v>273</v>
      </c>
      <c r="AW149" s="26" t="s">
        <v>80</v>
      </c>
      <c r="AX149" s="26" t="s">
        <v>105</v>
      </c>
      <c r="AY149" s="26" t="s">
        <v>105</v>
      </c>
      <c r="AZ149" s="26" t="s">
        <v>80</v>
      </c>
      <c r="BA149" s="26" t="s">
        <v>84</v>
      </c>
      <c r="BB149" s="26" t="s">
        <v>106</v>
      </c>
      <c r="BC149" s="26" t="str">
        <f t="shared" si="51"/>
        <v>F</v>
      </c>
      <c r="BD149" s="26" t="str">
        <f t="shared" ca="1" si="52"/>
        <v>32 Th,11 Bln,28 Hr</v>
      </c>
      <c r="BE149" s="29">
        <f t="shared" ca="1" si="53"/>
        <v>32</v>
      </c>
      <c r="BF149" s="29">
        <f t="shared" ca="1" si="54"/>
        <v>11</v>
      </c>
      <c r="BG149" s="29">
        <f t="shared" ca="1" si="55"/>
        <v>28</v>
      </c>
      <c r="BH149" s="26" t="str">
        <f t="shared" ca="1" si="56"/>
        <v>6 Th,8 Bln,8 Hr</v>
      </c>
      <c r="BI149" s="24">
        <f t="shared" ca="1" si="57"/>
        <v>6</v>
      </c>
      <c r="BJ149" s="24">
        <f t="shared" ca="1" si="58"/>
        <v>8</v>
      </c>
      <c r="BK149" s="26" t="str">
        <f t="shared" ca="1" si="59"/>
        <v>6 Th,2 Bln,8 Hr</v>
      </c>
      <c r="BL149" s="4" t="str">
        <f>VLOOKUP(C149,[1]dbase!$C$3:$AW$827,38,FALSE)</f>
        <v>-</v>
      </c>
    </row>
    <row r="150" spans="1:64" x14ac:dyDescent="0.25">
      <c r="A150" s="24">
        <f t="shared" si="40"/>
        <v>147</v>
      </c>
      <c r="B150" s="31" t="s">
        <v>830</v>
      </c>
      <c r="C150" s="24">
        <v>705065</v>
      </c>
      <c r="D150" s="24" t="s">
        <v>166</v>
      </c>
      <c r="E150" s="26">
        <v>25747</v>
      </c>
      <c r="F150" s="24" t="s">
        <v>65</v>
      </c>
      <c r="G150" s="24" t="s">
        <v>66</v>
      </c>
      <c r="H150" s="24" t="s">
        <v>88</v>
      </c>
      <c r="I150" s="24" t="s">
        <v>831</v>
      </c>
      <c r="J150" s="27"/>
      <c r="K150" s="24"/>
      <c r="L150" s="24"/>
      <c r="M150" s="24" t="s">
        <v>70</v>
      </c>
      <c r="N150" s="24" t="s">
        <v>71</v>
      </c>
      <c r="O150" s="24"/>
      <c r="P150" s="24">
        <v>2008</v>
      </c>
      <c r="Q150" s="26">
        <v>33208</v>
      </c>
      <c r="R150" s="26">
        <v>33772</v>
      </c>
      <c r="S150" s="26" t="s">
        <v>90</v>
      </c>
      <c r="T150" s="28" t="s">
        <v>832</v>
      </c>
      <c r="U150" s="28" t="s">
        <v>832</v>
      </c>
      <c r="V150" s="26" t="s">
        <v>80</v>
      </c>
      <c r="W150" s="28" t="s">
        <v>130</v>
      </c>
      <c r="X150" s="28" t="s">
        <v>123</v>
      </c>
      <c r="Y150" s="26" t="s">
        <v>78</v>
      </c>
      <c r="Z150" s="29">
        <v>6</v>
      </c>
      <c r="AA150" s="29">
        <v>3</v>
      </c>
      <c r="AB150" s="26">
        <v>44424</v>
      </c>
      <c r="AC150" s="30">
        <v>5900000</v>
      </c>
      <c r="AD150" s="30">
        <v>655556</v>
      </c>
      <c r="AE150" s="30">
        <v>298394.44444444403</v>
      </c>
      <c r="AF150" s="30">
        <v>152000</v>
      </c>
      <c r="AG150" s="30">
        <f t="shared" si="41"/>
        <v>450394.44444444403</v>
      </c>
      <c r="AH150" s="30">
        <v>0</v>
      </c>
      <c r="AI150" s="30">
        <f t="shared" si="42"/>
        <v>7005950.444444444</v>
      </c>
      <c r="AJ150" s="30">
        <f t="shared" si="43"/>
        <v>2950000</v>
      </c>
      <c r="AK150" s="30">
        <f t="shared" si="44"/>
        <v>0</v>
      </c>
      <c r="AL150" s="30">
        <f t="shared" si="45"/>
        <v>0</v>
      </c>
      <c r="AM150" s="30">
        <f t="shared" si="46"/>
        <v>0</v>
      </c>
      <c r="AN150" s="30">
        <f t="shared" si="47"/>
        <v>0</v>
      </c>
      <c r="AO150" s="30">
        <f t="shared" si="48"/>
        <v>0</v>
      </c>
      <c r="AP150" s="30">
        <f t="shared" si="49"/>
        <v>2950000</v>
      </c>
      <c r="AQ150" s="30">
        <f t="shared" si="50"/>
        <v>1422100</v>
      </c>
      <c r="AR150" s="26" t="s">
        <v>79</v>
      </c>
      <c r="AS150" s="26" t="s">
        <v>114</v>
      </c>
      <c r="AT150" s="26" t="s">
        <v>115</v>
      </c>
      <c r="AU150" s="26">
        <v>44562</v>
      </c>
      <c r="AV150" s="26" t="s">
        <v>124</v>
      </c>
      <c r="AW150" s="26" t="s">
        <v>80</v>
      </c>
      <c r="AX150" s="26" t="s">
        <v>82</v>
      </c>
      <c r="AY150" s="26" t="s">
        <v>82</v>
      </c>
      <c r="AZ150" s="26" t="s">
        <v>125</v>
      </c>
      <c r="BA150" s="26" t="s">
        <v>84</v>
      </c>
      <c r="BB150" s="26" t="s">
        <v>85</v>
      </c>
      <c r="BC150" s="26" t="str">
        <f t="shared" si="51"/>
        <v>F</v>
      </c>
      <c r="BD150" s="26" t="str">
        <f t="shared" ca="1" si="52"/>
        <v>52 Th,4 Bln,27 Hr</v>
      </c>
      <c r="BE150" s="29">
        <f t="shared" ca="1" si="53"/>
        <v>52</v>
      </c>
      <c r="BF150" s="29">
        <f t="shared" ca="1" si="54"/>
        <v>4</v>
      </c>
      <c r="BG150" s="29">
        <f t="shared" ca="1" si="55"/>
        <v>27</v>
      </c>
      <c r="BH150" s="26" t="str">
        <f t="shared" ca="1" si="56"/>
        <v>31 Th,11 Bln,23 Hr</v>
      </c>
      <c r="BI150" s="24">
        <f t="shared" ca="1" si="57"/>
        <v>31</v>
      </c>
      <c r="BJ150" s="24">
        <f t="shared" ca="1" si="58"/>
        <v>11</v>
      </c>
      <c r="BK150" s="26" t="str">
        <f t="shared" ca="1" si="59"/>
        <v>30 Th,5 Bln,7 Hr</v>
      </c>
      <c r="BL150" s="4" t="str">
        <f>VLOOKUP(C150,[1]dbase!$C$3:$AW$827,38,FALSE)</f>
        <v>H</v>
      </c>
    </row>
    <row r="151" spans="1:64" x14ac:dyDescent="0.25">
      <c r="A151" s="24">
        <f t="shared" si="40"/>
        <v>148</v>
      </c>
      <c r="B151" s="31" t="s">
        <v>833</v>
      </c>
      <c r="C151" s="24">
        <v>666144</v>
      </c>
      <c r="D151" s="24" t="s">
        <v>834</v>
      </c>
      <c r="E151" s="26">
        <v>24424</v>
      </c>
      <c r="F151" s="24" t="s">
        <v>65</v>
      </c>
      <c r="G151" s="24" t="s">
        <v>66</v>
      </c>
      <c r="H151" s="24" t="s">
        <v>88</v>
      </c>
      <c r="I151" s="24" t="s">
        <v>835</v>
      </c>
      <c r="J151" s="27" t="s">
        <v>836</v>
      </c>
      <c r="K151" s="24"/>
      <c r="L151" s="24"/>
      <c r="M151" s="24" t="s">
        <v>99</v>
      </c>
      <c r="N151" s="24" t="s">
        <v>276</v>
      </c>
      <c r="O151" s="24"/>
      <c r="P151" s="24" t="s">
        <v>80</v>
      </c>
      <c r="Q151" s="26">
        <v>43374</v>
      </c>
      <c r="R151" s="26">
        <v>43374</v>
      </c>
      <c r="S151" s="26" t="s">
        <v>90</v>
      </c>
      <c r="T151" s="28" t="s">
        <v>837</v>
      </c>
      <c r="U151" s="28" t="s">
        <v>837</v>
      </c>
      <c r="V151" s="26">
        <v>44105</v>
      </c>
      <c r="W151" s="28" t="s">
        <v>430</v>
      </c>
      <c r="X151" s="28" t="s">
        <v>140</v>
      </c>
      <c r="Y151" s="26" t="s">
        <v>78</v>
      </c>
      <c r="Z151" s="29">
        <v>6</v>
      </c>
      <c r="AA151" s="29">
        <v>2</v>
      </c>
      <c r="AB151" s="26">
        <v>44424</v>
      </c>
      <c r="AC151" s="30">
        <v>4900000</v>
      </c>
      <c r="AD151" s="30">
        <v>544444</v>
      </c>
      <c r="AE151" s="30">
        <v>0</v>
      </c>
      <c r="AF151" s="30">
        <v>2321341.388888889</v>
      </c>
      <c r="AG151" s="30">
        <f t="shared" si="41"/>
        <v>2321341.388888889</v>
      </c>
      <c r="AH151" s="30">
        <v>0</v>
      </c>
      <c r="AI151" s="30">
        <f t="shared" si="42"/>
        <v>7765785.388888889</v>
      </c>
      <c r="AJ151" s="30">
        <f t="shared" si="43"/>
        <v>2450000</v>
      </c>
      <c r="AK151" s="30">
        <f t="shared" si="44"/>
        <v>0</v>
      </c>
      <c r="AL151" s="30">
        <f t="shared" si="45"/>
        <v>0</v>
      </c>
      <c r="AM151" s="30">
        <f t="shared" si="46"/>
        <v>0</v>
      </c>
      <c r="AN151" s="30">
        <f t="shared" si="47"/>
        <v>0</v>
      </c>
      <c r="AO151" s="30">
        <f t="shared" si="48"/>
        <v>0</v>
      </c>
      <c r="AP151" s="30">
        <f t="shared" si="49"/>
        <v>2450000</v>
      </c>
      <c r="AQ151" s="30">
        <f t="shared" si="50"/>
        <v>1922100</v>
      </c>
      <c r="AR151" s="26" t="s">
        <v>79</v>
      </c>
      <c r="AS151" s="26" t="s">
        <v>114</v>
      </c>
      <c r="AT151" s="26" t="s">
        <v>115</v>
      </c>
      <c r="AU151" s="26">
        <v>44562</v>
      </c>
      <c r="AV151" s="26" t="s">
        <v>141</v>
      </c>
      <c r="AW151" s="26" t="s">
        <v>80</v>
      </c>
      <c r="AX151" s="26" t="s">
        <v>82</v>
      </c>
      <c r="AY151" s="26" t="s">
        <v>82</v>
      </c>
      <c r="AZ151" s="26" t="s">
        <v>80</v>
      </c>
      <c r="BA151" s="26" t="s">
        <v>84</v>
      </c>
      <c r="BB151" s="26" t="s">
        <v>106</v>
      </c>
      <c r="BC151" s="26" t="str">
        <f t="shared" si="51"/>
        <v>C</v>
      </c>
      <c r="BD151" s="26" t="str">
        <f t="shared" ca="1" si="52"/>
        <v>56 Th,0 Bln,11 Hr</v>
      </c>
      <c r="BE151" s="29">
        <f t="shared" ca="1" si="53"/>
        <v>56</v>
      </c>
      <c r="BF151" s="29">
        <f t="shared" ca="1" si="54"/>
        <v>0</v>
      </c>
      <c r="BG151" s="29">
        <f t="shared" ca="1" si="55"/>
        <v>11</v>
      </c>
      <c r="BH151" s="26" t="str">
        <f t="shared" ca="1" si="56"/>
        <v>4 Th,1 Bln,23 Hr</v>
      </c>
      <c r="BI151" s="24">
        <f t="shared" ca="1" si="57"/>
        <v>4</v>
      </c>
      <c r="BJ151" s="24">
        <f t="shared" ca="1" si="58"/>
        <v>1</v>
      </c>
      <c r="BK151" s="26" t="str">
        <f t="shared" ca="1" si="59"/>
        <v>4 Th,1 Bln,23 Hr</v>
      </c>
      <c r="BL151" s="4" t="str">
        <f>VLOOKUP(C151,[1]dbase!$C$3:$AW$827,38,FALSE)</f>
        <v>H</v>
      </c>
    </row>
    <row r="152" spans="1:64" x14ac:dyDescent="0.25">
      <c r="A152" s="24">
        <f t="shared" si="40"/>
        <v>149</v>
      </c>
      <c r="B152" s="31" t="s">
        <v>838</v>
      </c>
      <c r="C152" s="24">
        <v>684716</v>
      </c>
      <c r="D152" s="24" t="s">
        <v>166</v>
      </c>
      <c r="E152" s="26">
        <v>24942</v>
      </c>
      <c r="F152" s="24" t="s">
        <v>65</v>
      </c>
      <c r="G152" s="24" t="s">
        <v>66</v>
      </c>
      <c r="H152" s="24" t="s">
        <v>133</v>
      </c>
      <c r="I152" s="24" t="s">
        <v>839</v>
      </c>
      <c r="J152" s="27"/>
      <c r="K152" s="24"/>
      <c r="L152" s="24"/>
      <c r="M152" s="24" t="s">
        <v>109</v>
      </c>
      <c r="N152" s="24" t="s">
        <v>120</v>
      </c>
      <c r="O152" s="24"/>
      <c r="P152" s="24">
        <v>1987</v>
      </c>
      <c r="Q152" s="26">
        <v>32509</v>
      </c>
      <c r="R152" s="26">
        <v>33239</v>
      </c>
      <c r="S152" s="26" t="s">
        <v>90</v>
      </c>
      <c r="T152" s="28" t="s">
        <v>840</v>
      </c>
      <c r="U152" s="28" t="s">
        <v>840</v>
      </c>
      <c r="V152" s="26" t="s">
        <v>80</v>
      </c>
      <c r="W152" s="28" t="s">
        <v>645</v>
      </c>
      <c r="X152" s="28" t="s">
        <v>113</v>
      </c>
      <c r="Y152" s="26" t="s">
        <v>78</v>
      </c>
      <c r="Z152" s="29">
        <v>5</v>
      </c>
      <c r="AA152" s="29">
        <v>3</v>
      </c>
      <c r="AB152" s="26">
        <v>44424</v>
      </c>
      <c r="AC152" s="30">
        <v>5900000</v>
      </c>
      <c r="AD152" s="30">
        <v>655556</v>
      </c>
      <c r="AE152" s="30">
        <v>370344.44444444403</v>
      </c>
      <c r="AF152" s="30">
        <v>566950</v>
      </c>
      <c r="AG152" s="30">
        <f t="shared" si="41"/>
        <v>937294.44444444403</v>
      </c>
      <c r="AH152" s="30">
        <v>0</v>
      </c>
      <c r="AI152" s="30">
        <f t="shared" si="42"/>
        <v>7492850.444444444</v>
      </c>
      <c r="AJ152" s="30">
        <f t="shared" si="43"/>
        <v>2950000</v>
      </c>
      <c r="AK152" s="30">
        <f t="shared" si="44"/>
        <v>0</v>
      </c>
      <c r="AL152" s="30">
        <f t="shared" si="45"/>
        <v>0</v>
      </c>
      <c r="AM152" s="30">
        <f t="shared" si="46"/>
        <v>0</v>
      </c>
      <c r="AN152" s="30">
        <f t="shared" si="47"/>
        <v>0</v>
      </c>
      <c r="AO152" s="30">
        <f t="shared" si="48"/>
        <v>0</v>
      </c>
      <c r="AP152" s="30">
        <f t="shared" si="49"/>
        <v>2950000</v>
      </c>
      <c r="AQ152" s="30">
        <f t="shared" si="50"/>
        <v>1422100</v>
      </c>
      <c r="AR152" s="26" t="s">
        <v>79</v>
      </c>
      <c r="AS152" s="26" t="s">
        <v>114</v>
      </c>
      <c r="AT152" s="24" t="s">
        <v>172</v>
      </c>
      <c r="AU152" s="26">
        <v>44433</v>
      </c>
      <c r="AV152" s="26" t="s">
        <v>116</v>
      </c>
      <c r="AW152" s="26" t="s">
        <v>210</v>
      </c>
      <c r="AX152" s="26" t="s">
        <v>83</v>
      </c>
      <c r="AY152" s="26" t="s">
        <v>83</v>
      </c>
      <c r="AZ152" s="26" t="s">
        <v>80</v>
      </c>
      <c r="BA152" s="26" t="s">
        <v>84</v>
      </c>
      <c r="BB152" s="26" t="s">
        <v>85</v>
      </c>
      <c r="BC152" s="26" t="str">
        <f t="shared" si="51"/>
        <v>C</v>
      </c>
      <c r="BD152" s="26" t="str">
        <f t="shared" ca="1" si="52"/>
        <v>54 Th,7 Bln,10 Hr</v>
      </c>
      <c r="BE152" s="29">
        <f t="shared" ca="1" si="53"/>
        <v>54</v>
      </c>
      <c r="BF152" s="29">
        <f t="shared" ca="1" si="54"/>
        <v>7</v>
      </c>
      <c r="BG152" s="29">
        <f t="shared" ca="1" si="55"/>
        <v>10</v>
      </c>
      <c r="BH152" s="26" t="str">
        <f t="shared" ca="1" si="56"/>
        <v>33 Th,10 Bln,23 Hr</v>
      </c>
      <c r="BI152" s="24">
        <f t="shared" ca="1" si="57"/>
        <v>33</v>
      </c>
      <c r="BJ152" s="24">
        <f t="shared" ca="1" si="58"/>
        <v>10</v>
      </c>
      <c r="BK152" s="26" t="str">
        <f t="shared" ca="1" si="59"/>
        <v>31 Th,10 Bln,23 Hr</v>
      </c>
      <c r="BL152" s="4" t="str">
        <f>VLOOKUP(C152,[1]dbase!$C$3:$AW$827,38,FALSE)</f>
        <v>H</v>
      </c>
    </row>
    <row r="153" spans="1:64" x14ac:dyDescent="0.25">
      <c r="A153" s="24">
        <f t="shared" si="40"/>
        <v>150</v>
      </c>
      <c r="B153" s="31" t="s">
        <v>841</v>
      </c>
      <c r="C153" s="24">
        <v>705442</v>
      </c>
      <c r="D153" s="24" t="s">
        <v>166</v>
      </c>
      <c r="E153" s="26">
        <v>25841</v>
      </c>
      <c r="F153" s="24" t="s">
        <v>65</v>
      </c>
      <c r="G153" s="24" t="s">
        <v>66</v>
      </c>
      <c r="H153" s="24" t="s">
        <v>150</v>
      </c>
      <c r="I153" s="24" t="s">
        <v>842</v>
      </c>
      <c r="J153" s="27"/>
      <c r="K153" s="24"/>
      <c r="L153" s="24" t="s">
        <v>843</v>
      </c>
      <c r="M153" s="24" t="s">
        <v>70</v>
      </c>
      <c r="N153" s="24" t="s">
        <v>844</v>
      </c>
      <c r="O153" s="24"/>
      <c r="P153" s="24">
        <v>1998</v>
      </c>
      <c r="Q153" s="26">
        <v>34456</v>
      </c>
      <c r="R153" s="26">
        <v>34821</v>
      </c>
      <c r="S153" s="26" t="s">
        <v>90</v>
      </c>
      <c r="T153" s="28" t="s">
        <v>845</v>
      </c>
      <c r="U153" s="28" t="s">
        <v>845</v>
      </c>
      <c r="V153" s="26">
        <v>44562</v>
      </c>
      <c r="W153" s="28" t="s">
        <v>846</v>
      </c>
      <c r="X153" s="28" t="s">
        <v>77</v>
      </c>
      <c r="Y153" s="26" t="s">
        <v>103</v>
      </c>
      <c r="Z153" s="29">
        <v>5</v>
      </c>
      <c r="AA153" s="29">
        <v>7</v>
      </c>
      <c r="AB153" s="26">
        <v>44424</v>
      </c>
      <c r="AC153" s="30">
        <v>9900000</v>
      </c>
      <c r="AD153" s="30">
        <v>1100000</v>
      </c>
      <c r="AE153" s="30">
        <v>357325</v>
      </c>
      <c r="AF153" s="30">
        <v>-367150</v>
      </c>
      <c r="AG153" s="30">
        <f t="shared" si="41"/>
        <v>-9825</v>
      </c>
      <c r="AH153" s="30">
        <v>0</v>
      </c>
      <c r="AI153" s="30">
        <f t="shared" si="42"/>
        <v>10990175</v>
      </c>
      <c r="AJ153" s="30">
        <f t="shared" si="43"/>
        <v>4950000</v>
      </c>
      <c r="AK153" s="30">
        <f t="shared" si="44"/>
        <v>0</v>
      </c>
      <c r="AL153" s="30">
        <f t="shared" si="45"/>
        <v>0</v>
      </c>
      <c r="AM153" s="30">
        <f t="shared" si="46"/>
        <v>0</v>
      </c>
      <c r="AN153" s="30">
        <f t="shared" si="47"/>
        <v>0</v>
      </c>
      <c r="AO153" s="30">
        <f t="shared" si="48"/>
        <v>0</v>
      </c>
      <c r="AP153" s="30">
        <f t="shared" si="49"/>
        <v>4950000</v>
      </c>
      <c r="AQ153" s="30">
        <f t="shared" si="50"/>
        <v>0</v>
      </c>
      <c r="AR153" s="26" t="s">
        <v>79</v>
      </c>
      <c r="AS153" s="26" t="s">
        <v>114</v>
      </c>
      <c r="AT153" s="24" t="s">
        <v>172</v>
      </c>
      <c r="AU153" s="26">
        <v>44433</v>
      </c>
      <c r="AV153" s="26" t="s">
        <v>81</v>
      </c>
      <c r="AW153" s="26" t="s">
        <v>80</v>
      </c>
      <c r="AX153" s="26" t="s">
        <v>105</v>
      </c>
      <c r="AY153" s="26" t="s">
        <v>105</v>
      </c>
      <c r="AZ153" s="26" t="s">
        <v>80</v>
      </c>
      <c r="BA153" s="26" t="s">
        <v>84</v>
      </c>
      <c r="BB153" s="26" t="s">
        <v>106</v>
      </c>
      <c r="BC153" s="26" t="str">
        <f t="shared" si="51"/>
        <v>F</v>
      </c>
      <c r="BD153" s="26" t="str">
        <f t="shared" ca="1" si="52"/>
        <v>52 Th,1 Bln,25 Hr</v>
      </c>
      <c r="BE153" s="29">
        <f t="shared" ca="1" si="53"/>
        <v>52</v>
      </c>
      <c r="BF153" s="29">
        <f t="shared" ca="1" si="54"/>
        <v>1</v>
      </c>
      <c r="BG153" s="29">
        <f t="shared" ca="1" si="55"/>
        <v>25</v>
      </c>
      <c r="BH153" s="26" t="str">
        <f t="shared" ca="1" si="56"/>
        <v>28 Th,6 Bln,22 Hr</v>
      </c>
      <c r="BI153" s="24">
        <f t="shared" ca="1" si="57"/>
        <v>28</v>
      </c>
      <c r="BJ153" s="24">
        <f t="shared" ca="1" si="58"/>
        <v>6</v>
      </c>
      <c r="BK153" s="26" t="str">
        <f t="shared" ca="1" si="59"/>
        <v>27 Th,6 Bln,22 Hr</v>
      </c>
      <c r="BL153" s="4" t="str">
        <f>VLOOKUP(C153,[1]dbase!$C$3:$AW$827,38,FALSE)</f>
        <v>H</v>
      </c>
    </row>
    <row r="154" spans="1:64" x14ac:dyDescent="0.25">
      <c r="A154" s="24">
        <f t="shared" si="40"/>
        <v>151</v>
      </c>
      <c r="B154" s="31" t="s">
        <v>847</v>
      </c>
      <c r="C154" s="24">
        <v>836179</v>
      </c>
      <c r="D154" s="24" t="s">
        <v>848</v>
      </c>
      <c r="E154" s="26">
        <v>30584</v>
      </c>
      <c r="F154" s="24" t="s">
        <v>65</v>
      </c>
      <c r="G154" s="24" t="s">
        <v>66</v>
      </c>
      <c r="H154" s="24" t="s">
        <v>67</v>
      </c>
      <c r="I154" s="24" t="s">
        <v>849</v>
      </c>
      <c r="J154" s="27" t="s">
        <v>850</v>
      </c>
      <c r="K154" s="24"/>
      <c r="L154" s="24"/>
      <c r="M154" s="24" t="s">
        <v>70</v>
      </c>
      <c r="N154" s="24" t="s">
        <v>71</v>
      </c>
      <c r="O154" s="24"/>
      <c r="P154" s="24" t="s">
        <v>80</v>
      </c>
      <c r="Q154" s="26">
        <v>43374</v>
      </c>
      <c r="R154" s="26">
        <v>43374</v>
      </c>
      <c r="S154" s="26" t="s">
        <v>90</v>
      </c>
      <c r="T154" s="28" t="s">
        <v>851</v>
      </c>
      <c r="U154" s="28" t="s">
        <v>851</v>
      </c>
      <c r="V154" s="26">
        <v>44105</v>
      </c>
      <c r="W154" s="28" t="s">
        <v>434</v>
      </c>
      <c r="X154" s="28" t="s">
        <v>207</v>
      </c>
      <c r="Y154" s="26" t="s">
        <v>78</v>
      </c>
      <c r="Z154" s="29">
        <v>5</v>
      </c>
      <c r="AA154" s="29">
        <v>5</v>
      </c>
      <c r="AB154" s="26">
        <v>44424</v>
      </c>
      <c r="AC154" s="30">
        <v>7900000</v>
      </c>
      <c r="AD154" s="30">
        <v>877778</v>
      </c>
      <c r="AE154" s="30">
        <v>0</v>
      </c>
      <c r="AF154" s="30">
        <v>6348778.5755555555</v>
      </c>
      <c r="AG154" s="30">
        <f t="shared" si="41"/>
        <v>6348778.5755555555</v>
      </c>
      <c r="AH154" s="30">
        <v>0</v>
      </c>
      <c r="AI154" s="30">
        <f t="shared" si="42"/>
        <v>15126556.575555556</v>
      </c>
      <c r="AJ154" s="30">
        <f t="shared" si="43"/>
        <v>5925000</v>
      </c>
      <c r="AK154" s="30">
        <f t="shared" si="44"/>
        <v>658333.5</v>
      </c>
      <c r="AL154" s="30">
        <f t="shared" si="45"/>
        <v>0</v>
      </c>
      <c r="AM154" s="30">
        <f t="shared" si="46"/>
        <v>6348778.5755555555</v>
      </c>
      <c r="AN154" s="30">
        <f t="shared" si="47"/>
        <v>6348778.5755555555</v>
      </c>
      <c r="AO154" s="30">
        <f t="shared" si="48"/>
        <v>0</v>
      </c>
      <c r="AP154" s="30">
        <f t="shared" si="49"/>
        <v>12932112.075555556</v>
      </c>
      <c r="AQ154" s="30">
        <f t="shared" si="50"/>
        <v>0</v>
      </c>
      <c r="AR154" s="26" t="s">
        <v>79</v>
      </c>
      <c r="AS154" s="26" t="s">
        <v>80</v>
      </c>
      <c r="AT154" s="26"/>
      <c r="AU154" s="26" t="s">
        <v>80</v>
      </c>
      <c r="AV154" s="26" t="s">
        <v>209</v>
      </c>
      <c r="AW154" s="26" t="s">
        <v>210</v>
      </c>
      <c r="AX154" s="26" t="s">
        <v>83</v>
      </c>
      <c r="AY154" s="26" t="s">
        <v>83</v>
      </c>
      <c r="AZ154" s="26" t="s">
        <v>80</v>
      </c>
      <c r="BA154" s="26" t="s">
        <v>84</v>
      </c>
      <c r="BB154" s="26" t="s">
        <v>85</v>
      </c>
      <c r="BC154" s="26" t="str">
        <f t="shared" si="51"/>
        <v>F</v>
      </c>
      <c r="BD154" s="26" t="str">
        <f t="shared" ca="1" si="52"/>
        <v>39 Th,1 Bln,30 Hr</v>
      </c>
      <c r="BE154" s="29">
        <f t="shared" ca="1" si="53"/>
        <v>39</v>
      </c>
      <c r="BF154" s="29">
        <f t="shared" ca="1" si="54"/>
        <v>1</v>
      </c>
      <c r="BG154" s="29">
        <f t="shared" ca="1" si="55"/>
        <v>30</v>
      </c>
      <c r="BH154" s="26" t="str">
        <f t="shared" ca="1" si="56"/>
        <v>4 Th,1 Bln,23 Hr</v>
      </c>
      <c r="BI154" s="24">
        <f t="shared" ca="1" si="57"/>
        <v>4</v>
      </c>
      <c r="BJ154" s="24">
        <f t="shared" ca="1" si="58"/>
        <v>1</v>
      </c>
      <c r="BK154" s="26" t="str">
        <f t="shared" ca="1" si="59"/>
        <v>4 Th,1 Bln,23 Hr</v>
      </c>
      <c r="BL154" s="4" t="str">
        <f>VLOOKUP(C154,[1]dbase!$C$3:$AW$827,38,FALSE)</f>
        <v>-</v>
      </c>
    </row>
    <row r="155" spans="1:64" x14ac:dyDescent="0.25">
      <c r="A155" s="24">
        <f t="shared" si="40"/>
        <v>152</v>
      </c>
      <c r="B155" s="31" t="s">
        <v>852</v>
      </c>
      <c r="C155" s="24">
        <v>674957</v>
      </c>
      <c r="D155" s="24" t="s">
        <v>853</v>
      </c>
      <c r="E155" s="26">
        <v>24483</v>
      </c>
      <c r="F155" s="24" t="s">
        <v>65</v>
      </c>
      <c r="G155" s="24" t="s">
        <v>66</v>
      </c>
      <c r="H155" s="24" t="s">
        <v>88</v>
      </c>
      <c r="I155" s="24" t="s">
        <v>854</v>
      </c>
      <c r="J155" s="27" t="s">
        <v>855</v>
      </c>
      <c r="K155" s="24"/>
      <c r="L155" s="24"/>
      <c r="M155" s="24" t="s">
        <v>70</v>
      </c>
      <c r="N155" s="24" t="s">
        <v>856</v>
      </c>
      <c r="O155" s="24"/>
      <c r="P155" s="24">
        <v>1993</v>
      </c>
      <c r="Q155" s="26">
        <v>33254</v>
      </c>
      <c r="R155" s="26">
        <v>33619</v>
      </c>
      <c r="S155" s="26" t="s">
        <v>73</v>
      </c>
      <c r="T155" s="28" t="s">
        <v>421</v>
      </c>
      <c r="U155" s="28" t="s">
        <v>857</v>
      </c>
      <c r="V155" s="26">
        <v>44061</v>
      </c>
      <c r="W155" s="28" t="s">
        <v>102</v>
      </c>
      <c r="X155" s="28" t="s">
        <v>155</v>
      </c>
      <c r="Y155" s="26" t="s">
        <v>103</v>
      </c>
      <c r="Z155" s="29">
        <v>4</v>
      </c>
      <c r="AA155" s="29">
        <v>3</v>
      </c>
      <c r="AB155" s="26">
        <v>44424</v>
      </c>
      <c r="AC155" s="30">
        <v>5900000</v>
      </c>
      <c r="AD155" s="30">
        <v>655556</v>
      </c>
      <c r="AE155" s="30">
        <v>806344.44444444403</v>
      </c>
      <c r="AF155" s="30">
        <v>-4292.0000000002328</v>
      </c>
      <c r="AG155" s="30">
        <f t="shared" si="41"/>
        <v>802052.4444444438</v>
      </c>
      <c r="AH155" s="30">
        <v>1365892.0000000002</v>
      </c>
      <c r="AI155" s="30">
        <f t="shared" si="42"/>
        <v>8723500.444444444</v>
      </c>
      <c r="AJ155" s="30">
        <f t="shared" si="43"/>
        <v>2950000</v>
      </c>
      <c r="AK155" s="30">
        <f t="shared" si="44"/>
        <v>0</v>
      </c>
      <c r="AL155" s="30">
        <f t="shared" si="45"/>
        <v>0</v>
      </c>
      <c r="AM155" s="30">
        <f t="shared" si="46"/>
        <v>0</v>
      </c>
      <c r="AN155" s="30">
        <f t="shared" si="47"/>
        <v>0</v>
      </c>
      <c r="AO155" s="30">
        <f t="shared" si="48"/>
        <v>0</v>
      </c>
      <c r="AP155" s="30">
        <f t="shared" si="49"/>
        <v>2950000</v>
      </c>
      <c r="AQ155" s="30">
        <f t="shared" si="50"/>
        <v>1422100</v>
      </c>
      <c r="AR155" s="26" t="s">
        <v>79</v>
      </c>
      <c r="AS155" s="26" t="s">
        <v>114</v>
      </c>
      <c r="AT155" s="24" t="s">
        <v>172</v>
      </c>
      <c r="AU155" s="26">
        <v>44433</v>
      </c>
      <c r="AV155" s="26" t="s">
        <v>157</v>
      </c>
      <c r="AW155" s="26" t="s">
        <v>104</v>
      </c>
      <c r="AX155" s="26" t="s">
        <v>105</v>
      </c>
      <c r="AY155" s="26" t="s">
        <v>105</v>
      </c>
      <c r="AZ155" s="26" t="s">
        <v>80</v>
      </c>
      <c r="BA155" s="26" t="s">
        <v>84</v>
      </c>
      <c r="BB155" s="26" t="s">
        <v>106</v>
      </c>
      <c r="BC155" s="26" t="str">
        <f t="shared" si="51"/>
        <v>F</v>
      </c>
      <c r="BD155" s="26" t="str">
        <f t="shared" ca="1" si="52"/>
        <v>55 Th,10 Bln,13 Hr</v>
      </c>
      <c r="BE155" s="29">
        <f t="shared" ca="1" si="53"/>
        <v>55</v>
      </c>
      <c r="BF155" s="29">
        <f t="shared" ca="1" si="54"/>
        <v>10</v>
      </c>
      <c r="BG155" s="29">
        <f t="shared" ca="1" si="55"/>
        <v>13</v>
      </c>
      <c r="BH155" s="26" t="str">
        <f t="shared" ca="1" si="56"/>
        <v>31 Th,10 Bln,8 Hr</v>
      </c>
      <c r="BI155" s="24">
        <f t="shared" ca="1" si="57"/>
        <v>31</v>
      </c>
      <c r="BJ155" s="24">
        <f t="shared" ca="1" si="58"/>
        <v>10</v>
      </c>
      <c r="BK155" s="26" t="str">
        <f t="shared" ca="1" si="59"/>
        <v>30 Th,10 Bln,8 Hr</v>
      </c>
      <c r="BL155" s="4" t="str">
        <f>VLOOKUP(C155,[1]dbase!$C$3:$AW$827,38,FALSE)</f>
        <v>H</v>
      </c>
    </row>
    <row r="156" spans="1:64" x14ac:dyDescent="0.25">
      <c r="A156" s="24">
        <f t="shared" si="40"/>
        <v>153</v>
      </c>
      <c r="B156" s="31" t="s">
        <v>858</v>
      </c>
      <c r="C156" s="24">
        <v>745404</v>
      </c>
      <c r="D156" s="24" t="s">
        <v>87</v>
      </c>
      <c r="E156" s="26">
        <v>27238</v>
      </c>
      <c r="F156" s="24" t="s">
        <v>65</v>
      </c>
      <c r="G156" s="24" t="s">
        <v>66</v>
      </c>
      <c r="H156" s="24" t="s">
        <v>88</v>
      </c>
      <c r="I156" s="24" t="s">
        <v>859</v>
      </c>
      <c r="J156" s="27"/>
      <c r="K156" s="24"/>
      <c r="L156" s="24"/>
      <c r="M156" s="24" t="s">
        <v>109</v>
      </c>
      <c r="N156" s="24" t="s">
        <v>489</v>
      </c>
      <c r="O156" s="24"/>
      <c r="P156" s="24">
        <v>1992</v>
      </c>
      <c r="Q156" s="26">
        <v>34639</v>
      </c>
      <c r="R156" s="26">
        <v>35004</v>
      </c>
      <c r="S156" s="26" t="s">
        <v>90</v>
      </c>
      <c r="T156" s="28" t="s">
        <v>860</v>
      </c>
      <c r="U156" s="28" t="s">
        <v>860</v>
      </c>
      <c r="V156" s="26" t="s">
        <v>80</v>
      </c>
      <c r="W156" s="28" t="s">
        <v>374</v>
      </c>
      <c r="X156" s="28" t="s">
        <v>93</v>
      </c>
      <c r="Y156" s="26" t="s">
        <v>103</v>
      </c>
      <c r="Z156" s="29">
        <v>5</v>
      </c>
      <c r="AA156" s="29">
        <v>3</v>
      </c>
      <c r="AB156" s="26">
        <v>44424</v>
      </c>
      <c r="AC156" s="30">
        <v>5900000</v>
      </c>
      <c r="AD156" s="30">
        <v>655556</v>
      </c>
      <c r="AE156" s="30">
        <v>588344.44444444403</v>
      </c>
      <c r="AF156" s="30">
        <v>566950</v>
      </c>
      <c r="AG156" s="30">
        <f t="shared" si="41"/>
        <v>1155294.444444444</v>
      </c>
      <c r="AH156" s="30">
        <v>0</v>
      </c>
      <c r="AI156" s="30">
        <f t="shared" si="42"/>
        <v>7710850.444444444</v>
      </c>
      <c r="AJ156" s="30">
        <f t="shared" si="43"/>
        <v>4425000</v>
      </c>
      <c r="AK156" s="30">
        <f t="shared" si="44"/>
        <v>491667</v>
      </c>
      <c r="AL156" s="30">
        <f t="shared" si="45"/>
        <v>588344.44444444403</v>
      </c>
      <c r="AM156" s="30">
        <f t="shared" si="46"/>
        <v>566950</v>
      </c>
      <c r="AN156" s="30">
        <f t="shared" si="47"/>
        <v>1155294.444444444</v>
      </c>
      <c r="AO156" s="30">
        <f t="shared" si="48"/>
        <v>0</v>
      </c>
      <c r="AP156" s="30">
        <f t="shared" si="49"/>
        <v>6071961.444444444</v>
      </c>
      <c r="AQ156" s="30">
        <f t="shared" si="50"/>
        <v>0</v>
      </c>
      <c r="AR156" s="26" t="s">
        <v>79</v>
      </c>
      <c r="AS156" s="26" t="s">
        <v>80</v>
      </c>
      <c r="AT156" s="26"/>
      <c r="AU156" s="26" t="s">
        <v>80</v>
      </c>
      <c r="AV156" s="26" t="s">
        <v>94</v>
      </c>
      <c r="AW156" s="26" t="s">
        <v>375</v>
      </c>
      <c r="AX156" s="26" t="s">
        <v>105</v>
      </c>
      <c r="AY156" s="26" t="s">
        <v>83</v>
      </c>
      <c r="AZ156" s="26" t="s">
        <v>80</v>
      </c>
      <c r="BA156" s="26" t="s">
        <v>84</v>
      </c>
      <c r="BB156" s="26" t="s">
        <v>85</v>
      </c>
      <c r="BC156" s="26" t="str">
        <f t="shared" si="51"/>
        <v>C</v>
      </c>
      <c r="BD156" s="26" t="str">
        <f t="shared" ca="1" si="52"/>
        <v>48 Th,3 Bln,27 Hr</v>
      </c>
      <c r="BE156" s="29">
        <f t="shared" ca="1" si="53"/>
        <v>48</v>
      </c>
      <c r="BF156" s="29">
        <f t="shared" ca="1" si="54"/>
        <v>3</v>
      </c>
      <c r="BG156" s="29">
        <f t="shared" ca="1" si="55"/>
        <v>27</v>
      </c>
      <c r="BH156" s="26" t="str">
        <f t="shared" ca="1" si="56"/>
        <v>28 Th,0 Bln,23 Hr</v>
      </c>
      <c r="BI156" s="24">
        <f t="shared" ca="1" si="57"/>
        <v>28</v>
      </c>
      <c r="BJ156" s="24">
        <f t="shared" ca="1" si="58"/>
        <v>0</v>
      </c>
      <c r="BK156" s="26" t="str">
        <f t="shared" ca="1" si="59"/>
        <v>27 Th,0 Bln,23 Hr</v>
      </c>
      <c r="BL156" s="4" t="str">
        <f>VLOOKUP(C156,[1]dbase!$C$3:$AW$827,38,FALSE)</f>
        <v>-</v>
      </c>
    </row>
    <row r="157" spans="1:64" x14ac:dyDescent="0.25">
      <c r="A157" s="24">
        <f t="shared" si="40"/>
        <v>154</v>
      </c>
      <c r="B157" s="31" t="s">
        <v>861</v>
      </c>
      <c r="C157" s="24">
        <v>715409</v>
      </c>
      <c r="D157" s="24" t="s">
        <v>87</v>
      </c>
      <c r="E157" s="26">
        <v>26219</v>
      </c>
      <c r="F157" s="24" t="s">
        <v>65</v>
      </c>
      <c r="G157" s="24" t="s">
        <v>66</v>
      </c>
      <c r="H157" s="24" t="s">
        <v>88</v>
      </c>
      <c r="I157" s="24" t="s">
        <v>862</v>
      </c>
      <c r="J157" s="27" t="s">
        <v>863</v>
      </c>
      <c r="K157" s="24" t="s">
        <v>864</v>
      </c>
      <c r="L157" s="24"/>
      <c r="M157" s="24" t="s">
        <v>70</v>
      </c>
      <c r="N157" s="24" t="s">
        <v>71</v>
      </c>
      <c r="O157" s="24"/>
      <c r="P157" s="24">
        <v>1990</v>
      </c>
      <c r="Q157" s="26">
        <v>34639</v>
      </c>
      <c r="R157" s="26">
        <v>35004</v>
      </c>
      <c r="S157" s="26" t="s">
        <v>90</v>
      </c>
      <c r="T157" s="28" t="s">
        <v>865</v>
      </c>
      <c r="U157" s="28" t="s">
        <v>865</v>
      </c>
      <c r="V157" s="26">
        <v>44562</v>
      </c>
      <c r="W157" s="28" t="s">
        <v>645</v>
      </c>
      <c r="X157" s="28" t="s">
        <v>93</v>
      </c>
      <c r="Y157" s="26" t="s">
        <v>78</v>
      </c>
      <c r="Z157" s="29">
        <v>3</v>
      </c>
      <c r="AA157" s="29">
        <v>4</v>
      </c>
      <c r="AB157" s="26">
        <v>44424</v>
      </c>
      <c r="AC157" s="30">
        <v>6900000</v>
      </c>
      <c r="AD157" s="30">
        <v>766667</v>
      </c>
      <c r="AE157" s="30">
        <v>537508.33333333302</v>
      </c>
      <c r="AF157" s="30">
        <v>-263614.5</v>
      </c>
      <c r="AG157" s="30">
        <f t="shared" si="41"/>
        <v>273893.83333333302</v>
      </c>
      <c r="AH157" s="30">
        <v>2684905</v>
      </c>
      <c r="AI157" s="30">
        <f t="shared" si="42"/>
        <v>10625465.833333332</v>
      </c>
      <c r="AJ157" s="30">
        <f t="shared" si="43"/>
        <v>5175000</v>
      </c>
      <c r="AK157" s="30">
        <f t="shared" si="44"/>
        <v>575000.25</v>
      </c>
      <c r="AL157" s="30">
        <f t="shared" si="45"/>
        <v>537508.33333333302</v>
      </c>
      <c r="AM157" s="30">
        <f t="shared" si="46"/>
        <v>-263614.5</v>
      </c>
      <c r="AN157" s="30">
        <f t="shared" si="47"/>
        <v>273893.83333333302</v>
      </c>
      <c r="AO157" s="30">
        <f t="shared" si="48"/>
        <v>1342452.5</v>
      </c>
      <c r="AP157" s="30">
        <f t="shared" si="49"/>
        <v>7366346.583333333</v>
      </c>
      <c r="AQ157" s="30">
        <f t="shared" si="50"/>
        <v>0</v>
      </c>
      <c r="AR157" s="26" t="s">
        <v>79</v>
      </c>
      <c r="AS157" s="26" t="s">
        <v>80</v>
      </c>
      <c r="AT157" s="26"/>
      <c r="AU157" s="26" t="s">
        <v>80</v>
      </c>
      <c r="AV157" s="26" t="s">
        <v>94</v>
      </c>
      <c r="AW157" s="26" t="s">
        <v>210</v>
      </c>
      <c r="AX157" s="26" t="s">
        <v>83</v>
      </c>
      <c r="AY157" s="26" t="s">
        <v>83</v>
      </c>
      <c r="AZ157" s="26" t="s">
        <v>80</v>
      </c>
      <c r="BA157" s="26" t="s">
        <v>84</v>
      </c>
      <c r="BB157" s="26" t="s">
        <v>85</v>
      </c>
      <c r="BC157" s="26" t="str">
        <f t="shared" si="51"/>
        <v>F</v>
      </c>
      <c r="BD157" s="26" t="str">
        <f t="shared" ca="1" si="52"/>
        <v>51 Th,1 Bln,11 Hr</v>
      </c>
      <c r="BE157" s="29">
        <f t="shared" ca="1" si="53"/>
        <v>51</v>
      </c>
      <c r="BF157" s="29">
        <f t="shared" ca="1" si="54"/>
        <v>1</v>
      </c>
      <c r="BG157" s="29">
        <f t="shared" ca="1" si="55"/>
        <v>11</v>
      </c>
      <c r="BH157" s="26" t="str">
        <f t="shared" ca="1" si="56"/>
        <v>28 Th,0 Bln,23 Hr</v>
      </c>
      <c r="BI157" s="24">
        <f t="shared" ca="1" si="57"/>
        <v>28</v>
      </c>
      <c r="BJ157" s="24">
        <f t="shared" ca="1" si="58"/>
        <v>0</v>
      </c>
      <c r="BK157" s="26" t="str">
        <f t="shared" ca="1" si="59"/>
        <v>27 Th,0 Bln,23 Hr</v>
      </c>
      <c r="BL157" s="4" t="str">
        <f>VLOOKUP(C157,[1]dbase!$C$3:$AW$827,38,FALSE)</f>
        <v>-</v>
      </c>
    </row>
    <row r="158" spans="1:64" x14ac:dyDescent="0.25">
      <c r="A158" s="24">
        <f t="shared" si="40"/>
        <v>155</v>
      </c>
      <c r="B158" s="31" t="s">
        <v>866</v>
      </c>
      <c r="C158" s="24">
        <v>795553</v>
      </c>
      <c r="D158" s="24" t="s">
        <v>166</v>
      </c>
      <c r="E158" s="26">
        <v>29004</v>
      </c>
      <c r="F158" s="24" t="s">
        <v>65</v>
      </c>
      <c r="G158" s="24" t="s">
        <v>66</v>
      </c>
      <c r="H158" s="24" t="s">
        <v>150</v>
      </c>
      <c r="I158" s="24" t="s">
        <v>867</v>
      </c>
      <c r="J158" s="27"/>
      <c r="K158" s="24"/>
      <c r="L158" s="24"/>
      <c r="M158" s="24" t="s">
        <v>109</v>
      </c>
      <c r="N158" s="24" t="s">
        <v>610</v>
      </c>
      <c r="O158" s="24"/>
      <c r="P158" s="24" t="s">
        <v>611</v>
      </c>
      <c r="Q158" s="26">
        <v>41579</v>
      </c>
      <c r="R158" s="26">
        <v>41989</v>
      </c>
      <c r="S158" s="26" t="s">
        <v>90</v>
      </c>
      <c r="T158" s="28" t="s">
        <v>793</v>
      </c>
      <c r="U158" s="28" t="s">
        <v>793</v>
      </c>
      <c r="V158" s="26" t="s">
        <v>80</v>
      </c>
      <c r="W158" s="28" t="s">
        <v>130</v>
      </c>
      <c r="X158" s="28" t="s">
        <v>123</v>
      </c>
      <c r="Y158" s="26" t="s">
        <v>78</v>
      </c>
      <c r="Z158" s="29">
        <v>6</v>
      </c>
      <c r="AA158" s="29">
        <v>1</v>
      </c>
      <c r="AB158" s="26">
        <v>44424</v>
      </c>
      <c r="AC158" s="30">
        <v>4500000</v>
      </c>
      <c r="AD158" s="30">
        <v>500000</v>
      </c>
      <c r="AE158" s="30">
        <v>699100</v>
      </c>
      <c r="AF158" s="30">
        <v>152000</v>
      </c>
      <c r="AG158" s="30">
        <f t="shared" si="41"/>
        <v>851100</v>
      </c>
      <c r="AH158" s="30">
        <v>0</v>
      </c>
      <c r="AI158" s="30">
        <f t="shared" si="42"/>
        <v>5851100</v>
      </c>
      <c r="AJ158" s="30">
        <f t="shared" si="43"/>
        <v>3375000</v>
      </c>
      <c r="AK158" s="30">
        <f t="shared" si="44"/>
        <v>375000</v>
      </c>
      <c r="AL158" s="30">
        <f t="shared" si="45"/>
        <v>699100</v>
      </c>
      <c r="AM158" s="30">
        <f t="shared" si="46"/>
        <v>152000</v>
      </c>
      <c r="AN158" s="30">
        <f t="shared" si="47"/>
        <v>851100</v>
      </c>
      <c r="AO158" s="30">
        <f t="shared" si="48"/>
        <v>0</v>
      </c>
      <c r="AP158" s="30">
        <f t="shared" si="49"/>
        <v>4601100</v>
      </c>
      <c r="AQ158" s="30">
        <f t="shared" si="50"/>
        <v>0</v>
      </c>
      <c r="AR158" s="26" t="s">
        <v>79</v>
      </c>
      <c r="AS158" s="26" t="s">
        <v>80</v>
      </c>
      <c r="AT158" s="26"/>
      <c r="AU158" s="26" t="s">
        <v>80</v>
      </c>
      <c r="AV158" s="26" t="s">
        <v>124</v>
      </c>
      <c r="AW158" s="26" t="s">
        <v>80</v>
      </c>
      <c r="AX158" s="26" t="s">
        <v>82</v>
      </c>
      <c r="AY158" s="26" t="s">
        <v>82</v>
      </c>
      <c r="AZ158" s="26" t="s">
        <v>125</v>
      </c>
      <c r="BA158" s="26" t="s">
        <v>84</v>
      </c>
      <c r="BB158" s="26" t="s">
        <v>85</v>
      </c>
      <c r="BC158" s="26" t="str">
        <f t="shared" si="51"/>
        <v>C</v>
      </c>
      <c r="BD158" s="26" t="str">
        <f t="shared" ca="1" si="52"/>
        <v>43 Th,5 Bln,26 Hr</v>
      </c>
      <c r="BE158" s="29">
        <f t="shared" ca="1" si="53"/>
        <v>43</v>
      </c>
      <c r="BF158" s="29">
        <f t="shared" ca="1" si="54"/>
        <v>5</v>
      </c>
      <c r="BG158" s="29">
        <f t="shared" ca="1" si="55"/>
        <v>26</v>
      </c>
      <c r="BH158" s="26" t="str">
        <f t="shared" ca="1" si="56"/>
        <v>9 Th,0 Bln,23 Hr</v>
      </c>
      <c r="BI158" s="24">
        <f t="shared" ca="1" si="57"/>
        <v>9</v>
      </c>
      <c r="BJ158" s="24">
        <f t="shared" ca="1" si="58"/>
        <v>0</v>
      </c>
      <c r="BK158" s="26" t="str">
        <f t="shared" ca="1" si="59"/>
        <v>7 Th,11 Bln,8 Hr</v>
      </c>
      <c r="BL158" s="4" t="str">
        <f>VLOOKUP(C158,[1]dbase!$C$3:$AW$827,38,FALSE)</f>
        <v>-</v>
      </c>
    </row>
    <row r="159" spans="1:64" x14ac:dyDescent="0.25">
      <c r="A159" s="24">
        <f t="shared" si="40"/>
        <v>156</v>
      </c>
      <c r="B159" s="31" t="s">
        <v>868</v>
      </c>
      <c r="C159" s="24">
        <v>684692</v>
      </c>
      <c r="D159" s="24" t="s">
        <v>406</v>
      </c>
      <c r="E159" s="26">
        <v>25033</v>
      </c>
      <c r="F159" s="24" t="s">
        <v>65</v>
      </c>
      <c r="G159" s="24" t="s">
        <v>66</v>
      </c>
      <c r="H159" s="24" t="s">
        <v>88</v>
      </c>
      <c r="I159" s="24" t="s">
        <v>869</v>
      </c>
      <c r="J159" s="27"/>
      <c r="K159" s="24"/>
      <c r="L159" s="24"/>
      <c r="M159" s="24" t="s">
        <v>109</v>
      </c>
      <c r="N159" s="24" t="s">
        <v>574</v>
      </c>
      <c r="O159" s="24"/>
      <c r="P159" s="24">
        <v>1987</v>
      </c>
      <c r="Q159" s="26">
        <v>32827</v>
      </c>
      <c r="R159" s="26">
        <v>33192</v>
      </c>
      <c r="S159" s="26" t="s">
        <v>213</v>
      </c>
      <c r="T159" s="28" t="s">
        <v>870</v>
      </c>
      <c r="U159" s="28" t="s">
        <v>871</v>
      </c>
      <c r="V159" s="26">
        <v>43374</v>
      </c>
      <c r="W159" s="28" t="s">
        <v>399</v>
      </c>
      <c r="X159" s="28" t="s">
        <v>123</v>
      </c>
      <c r="Y159" s="26" t="s">
        <v>78</v>
      </c>
      <c r="Z159" s="29">
        <v>4</v>
      </c>
      <c r="AA159" s="29">
        <v>3</v>
      </c>
      <c r="AB159" s="26">
        <v>44424</v>
      </c>
      <c r="AC159" s="30">
        <v>5900000</v>
      </c>
      <c r="AD159" s="30">
        <v>655556</v>
      </c>
      <c r="AE159" s="30">
        <v>674969.44444444403</v>
      </c>
      <c r="AF159" s="30">
        <v>-339993</v>
      </c>
      <c r="AG159" s="30">
        <f t="shared" si="41"/>
        <v>334976.44444444403</v>
      </c>
      <c r="AH159" s="30">
        <v>1871793</v>
      </c>
      <c r="AI159" s="30">
        <f t="shared" si="42"/>
        <v>8762325.444444444</v>
      </c>
      <c r="AJ159" s="30">
        <f t="shared" si="43"/>
        <v>2950000</v>
      </c>
      <c r="AK159" s="30">
        <f t="shared" si="44"/>
        <v>0</v>
      </c>
      <c r="AL159" s="30">
        <f t="shared" si="45"/>
        <v>0</v>
      </c>
      <c r="AM159" s="30">
        <f t="shared" si="46"/>
        <v>0</v>
      </c>
      <c r="AN159" s="30">
        <f t="shared" si="47"/>
        <v>0</v>
      </c>
      <c r="AO159" s="30">
        <f t="shared" si="48"/>
        <v>0</v>
      </c>
      <c r="AP159" s="30">
        <f t="shared" si="49"/>
        <v>2950000</v>
      </c>
      <c r="AQ159" s="30">
        <f t="shared" si="50"/>
        <v>1422100</v>
      </c>
      <c r="AR159" s="26" t="s">
        <v>79</v>
      </c>
      <c r="AS159" s="26" t="s">
        <v>114</v>
      </c>
      <c r="AT159" s="24" t="s">
        <v>172</v>
      </c>
      <c r="AU159" s="26">
        <v>44433</v>
      </c>
      <c r="AV159" s="26" t="s">
        <v>124</v>
      </c>
      <c r="AW159" s="26" t="s">
        <v>80</v>
      </c>
      <c r="AX159" s="26" t="s">
        <v>83</v>
      </c>
      <c r="AY159" s="26" t="s">
        <v>83</v>
      </c>
      <c r="AZ159" s="26" t="s">
        <v>125</v>
      </c>
      <c r="BA159" s="26" t="s">
        <v>84</v>
      </c>
      <c r="BB159" s="26" t="s">
        <v>85</v>
      </c>
      <c r="BC159" s="26" t="str">
        <f t="shared" si="51"/>
        <v>C</v>
      </c>
      <c r="BD159" s="26" t="str">
        <f t="shared" ca="1" si="52"/>
        <v>54 Th,4 Bln,10 Hr</v>
      </c>
      <c r="BE159" s="29">
        <f t="shared" ca="1" si="53"/>
        <v>54</v>
      </c>
      <c r="BF159" s="29">
        <f t="shared" ca="1" si="54"/>
        <v>4</v>
      </c>
      <c r="BG159" s="29">
        <f t="shared" ca="1" si="55"/>
        <v>10</v>
      </c>
      <c r="BH159" s="26" t="str">
        <f t="shared" ca="1" si="56"/>
        <v>33 Th,0 Bln,9 Hr</v>
      </c>
      <c r="BI159" s="24">
        <f t="shared" ca="1" si="57"/>
        <v>33</v>
      </c>
      <c r="BJ159" s="24">
        <f t="shared" ca="1" si="58"/>
        <v>0</v>
      </c>
      <c r="BK159" s="26" t="str">
        <f t="shared" ca="1" si="59"/>
        <v>32 Th,0 Bln,9 Hr</v>
      </c>
      <c r="BL159" s="4" t="str">
        <f>VLOOKUP(C159,[1]dbase!$C$3:$AW$827,38,FALSE)</f>
        <v>H</v>
      </c>
    </row>
    <row r="160" spans="1:64" x14ac:dyDescent="0.25">
      <c r="A160" s="24">
        <f t="shared" si="40"/>
        <v>157</v>
      </c>
      <c r="B160" s="31" t="s">
        <v>872</v>
      </c>
      <c r="C160" s="24">
        <v>955862</v>
      </c>
      <c r="D160" s="24" t="s">
        <v>108</v>
      </c>
      <c r="E160" s="26">
        <v>34833</v>
      </c>
      <c r="F160" s="24" t="s">
        <v>65</v>
      </c>
      <c r="G160" s="24" t="s">
        <v>66</v>
      </c>
      <c r="H160" s="24" t="s">
        <v>150</v>
      </c>
      <c r="I160" s="24" t="s">
        <v>873</v>
      </c>
      <c r="J160" s="27" t="s">
        <v>874</v>
      </c>
      <c r="K160" s="24"/>
      <c r="L160" s="24"/>
      <c r="M160" s="24" t="s">
        <v>70</v>
      </c>
      <c r="N160" s="24" t="s">
        <v>71</v>
      </c>
      <c r="O160" s="24" t="s">
        <v>235</v>
      </c>
      <c r="P160" s="24">
        <v>2017</v>
      </c>
      <c r="Q160" s="26">
        <v>43313</v>
      </c>
      <c r="R160" s="26">
        <v>43525</v>
      </c>
      <c r="S160" s="26" t="s">
        <v>90</v>
      </c>
      <c r="T160" s="28" t="s">
        <v>875</v>
      </c>
      <c r="U160" s="28" t="s">
        <v>875</v>
      </c>
      <c r="V160" s="26">
        <v>44061</v>
      </c>
      <c r="W160" s="28" t="s">
        <v>194</v>
      </c>
      <c r="X160" s="28" t="s">
        <v>195</v>
      </c>
      <c r="Y160" s="26" t="s">
        <v>78</v>
      </c>
      <c r="Z160" s="29">
        <v>5</v>
      </c>
      <c r="AA160" s="29">
        <v>4</v>
      </c>
      <c r="AB160" s="26">
        <v>44424</v>
      </c>
      <c r="AC160" s="30">
        <v>6900000</v>
      </c>
      <c r="AD160" s="30">
        <v>766667</v>
      </c>
      <c r="AE160" s="30">
        <v>169183.33333333302</v>
      </c>
      <c r="AF160" s="30">
        <v>653200</v>
      </c>
      <c r="AG160" s="30">
        <f t="shared" si="41"/>
        <v>822383.33333333302</v>
      </c>
      <c r="AH160" s="30">
        <v>0</v>
      </c>
      <c r="AI160" s="30">
        <f t="shared" si="42"/>
        <v>8489050.3333333321</v>
      </c>
      <c r="AJ160" s="30">
        <f t="shared" si="43"/>
        <v>5175000</v>
      </c>
      <c r="AK160" s="30">
        <f t="shared" si="44"/>
        <v>575000.25</v>
      </c>
      <c r="AL160" s="30">
        <f t="shared" si="45"/>
        <v>169183.33333333302</v>
      </c>
      <c r="AM160" s="30">
        <f t="shared" si="46"/>
        <v>653200</v>
      </c>
      <c r="AN160" s="30">
        <f t="shared" si="47"/>
        <v>822383.33333333302</v>
      </c>
      <c r="AO160" s="30">
        <f t="shared" si="48"/>
        <v>0</v>
      </c>
      <c r="AP160" s="30">
        <f t="shared" si="49"/>
        <v>6572383.583333333</v>
      </c>
      <c r="AQ160" s="30">
        <f t="shared" si="50"/>
        <v>0</v>
      </c>
      <c r="AR160" s="26" t="s">
        <v>79</v>
      </c>
      <c r="AS160" s="26" t="s">
        <v>80</v>
      </c>
      <c r="AT160" s="26"/>
      <c r="AU160" s="26" t="s">
        <v>80</v>
      </c>
      <c r="AV160" s="26" t="s">
        <v>196</v>
      </c>
      <c r="AW160" s="26" t="s">
        <v>80</v>
      </c>
      <c r="AX160" s="26" t="s">
        <v>83</v>
      </c>
      <c r="AY160" s="26" t="s">
        <v>82</v>
      </c>
      <c r="AZ160" s="26" t="s">
        <v>197</v>
      </c>
      <c r="BA160" s="26" t="s">
        <v>84</v>
      </c>
      <c r="BB160" s="26" t="s">
        <v>85</v>
      </c>
      <c r="BC160" s="26" t="str">
        <f t="shared" si="51"/>
        <v>F</v>
      </c>
      <c r="BD160" s="26" t="str">
        <f t="shared" ca="1" si="52"/>
        <v>27 Th,6 Bln,10 Hr</v>
      </c>
      <c r="BE160" s="29">
        <f t="shared" ca="1" si="53"/>
        <v>27</v>
      </c>
      <c r="BF160" s="29">
        <f t="shared" ca="1" si="54"/>
        <v>6</v>
      </c>
      <c r="BG160" s="29">
        <f t="shared" ca="1" si="55"/>
        <v>10</v>
      </c>
      <c r="BH160" s="26" t="str">
        <f t="shared" ca="1" si="56"/>
        <v>4 Th,3 Bln,23 Hr</v>
      </c>
      <c r="BI160" s="24">
        <f t="shared" ca="1" si="57"/>
        <v>4</v>
      </c>
      <c r="BJ160" s="24">
        <f t="shared" ca="1" si="58"/>
        <v>3</v>
      </c>
      <c r="BK160" s="26" t="str">
        <f t="shared" ca="1" si="59"/>
        <v>3 Th,8 Bln,23 Hr</v>
      </c>
      <c r="BL160" s="4" t="str">
        <f>VLOOKUP(C160,[1]dbase!$C$3:$AW$827,38,FALSE)</f>
        <v>-</v>
      </c>
    </row>
    <row r="161" spans="1:64" x14ac:dyDescent="0.25">
      <c r="A161" s="24">
        <f t="shared" si="40"/>
        <v>158</v>
      </c>
      <c r="B161" s="31" t="s">
        <v>876</v>
      </c>
      <c r="C161" s="24">
        <v>856113</v>
      </c>
      <c r="D161" s="24" t="s">
        <v>174</v>
      </c>
      <c r="E161" s="26">
        <v>31257</v>
      </c>
      <c r="F161" s="24" t="s">
        <v>65</v>
      </c>
      <c r="G161" s="24" t="s">
        <v>66</v>
      </c>
      <c r="H161" s="24" t="s">
        <v>67</v>
      </c>
      <c r="I161" s="24" t="s">
        <v>877</v>
      </c>
      <c r="J161" s="27" t="s">
        <v>878</v>
      </c>
      <c r="K161" s="24"/>
      <c r="L161" s="24"/>
      <c r="M161" s="24" t="s">
        <v>109</v>
      </c>
      <c r="N161" s="24" t="s">
        <v>667</v>
      </c>
      <c r="O161" s="24"/>
      <c r="P161" s="24" t="s">
        <v>80</v>
      </c>
      <c r="Q161" s="26">
        <v>43374</v>
      </c>
      <c r="R161" s="26">
        <v>43374</v>
      </c>
      <c r="S161" s="26" t="s">
        <v>90</v>
      </c>
      <c r="T161" s="28" t="s">
        <v>138</v>
      </c>
      <c r="U161" s="28" t="s">
        <v>138</v>
      </c>
      <c r="V161" s="26">
        <v>44105</v>
      </c>
      <c r="W161" s="28" t="s">
        <v>430</v>
      </c>
      <c r="X161" s="28" t="s">
        <v>140</v>
      </c>
      <c r="Y161" s="26" t="s">
        <v>78</v>
      </c>
      <c r="Z161" s="29">
        <v>6</v>
      </c>
      <c r="AA161" s="29">
        <v>1</v>
      </c>
      <c r="AB161" s="26">
        <v>44424</v>
      </c>
      <c r="AC161" s="30">
        <v>4500000</v>
      </c>
      <c r="AD161" s="30">
        <v>500000</v>
      </c>
      <c r="AE161" s="30">
        <v>0</v>
      </c>
      <c r="AF161" s="30">
        <v>-31100</v>
      </c>
      <c r="AG161" s="30">
        <f t="shared" si="41"/>
        <v>-31100</v>
      </c>
      <c r="AH161" s="30">
        <v>0</v>
      </c>
      <c r="AI161" s="30">
        <f t="shared" si="42"/>
        <v>4968900</v>
      </c>
      <c r="AJ161" s="30">
        <f t="shared" si="43"/>
        <v>3375000</v>
      </c>
      <c r="AK161" s="30">
        <f t="shared" si="44"/>
        <v>375000</v>
      </c>
      <c r="AL161" s="30">
        <f t="shared" si="45"/>
        <v>0</v>
      </c>
      <c r="AM161" s="30">
        <f t="shared" si="46"/>
        <v>-31100</v>
      </c>
      <c r="AN161" s="30">
        <f t="shared" si="47"/>
        <v>-31100</v>
      </c>
      <c r="AO161" s="30">
        <f t="shared" si="48"/>
        <v>0</v>
      </c>
      <c r="AP161" s="30">
        <f t="shared" si="49"/>
        <v>3718900</v>
      </c>
      <c r="AQ161" s="30">
        <f t="shared" si="50"/>
        <v>653200</v>
      </c>
      <c r="AR161" s="26" t="s">
        <v>79</v>
      </c>
      <c r="AS161" s="26" t="s">
        <v>80</v>
      </c>
      <c r="AT161" s="26"/>
      <c r="AU161" s="26" t="s">
        <v>80</v>
      </c>
      <c r="AV161" s="26" t="s">
        <v>141</v>
      </c>
      <c r="AW161" s="26" t="s">
        <v>80</v>
      </c>
      <c r="AX161" s="26" t="s">
        <v>82</v>
      </c>
      <c r="AY161" s="26" t="s">
        <v>82</v>
      </c>
      <c r="AZ161" s="26" t="s">
        <v>80</v>
      </c>
      <c r="BA161" s="26" t="s">
        <v>84</v>
      </c>
      <c r="BB161" s="26" t="s">
        <v>85</v>
      </c>
      <c r="BC161" s="26" t="str">
        <f t="shared" si="51"/>
        <v>C</v>
      </c>
      <c r="BD161" s="26" t="str">
        <f t="shared" ca="1" si="52"/>
        <v>37 Th,3 Bln,26 Hr</v>
      </c>
      <c r="BE161" s="29">
        <f t="shared" ca="1" si="53"/>
        <v>37</v>
      </c>
      <c r="BF161" s="29">
        <f t="shared" ca="1" si="54"/>
        <v>3</v>
      </c>
      <c r="BG161" s="29">
        <f t="shared" ca="1" si="55"/>
        <v>26</v>
      </c>
      <c r="BH161" s="26" t="str">
        <f t="shared" ca="1" si="56"/>
        <v>4 Th,1 Bln,23 Hr</v>
      </c>
      <c r="BI161" s="24">
        <f t="shared" ca="1" si="57"/>
        <v>4</v>
      </c>
      <c r="BJ161" s="24">
        <f t="shared" ca="1" si="58"/>
        <v>1</v>
      </c>
      <c r="BK161" s="26" t="str">
        <f t="shared" ca="1" si="59"/>
        <v>4 Th,1 Bln,23 Hr</v>
      </c>
      <c r="BL161" s="4" t="str">
        <f>VLOOKUP(C161,[1]dbase!$C$3:$AW$827,38,FALSE)</f>
        <v>-</v>
      </c>
    </row>
    <row r="162" spans="1:64" x14ac:dyDescent="0.25">
      <c r="A162" s="24">
        <f t="shared" si="40"/>
        <v>159</v>
      </c>
      <c r="B162" s="31" t="s">
        <v>879</v>
      </c>
      <c r="C162" s="24">
        <v>705063</v>
      </c>
      <c r="D162" s="24" t="s">
        <v>589</v>
      </c>
      <c r="E162" s="26">
        <v>25869</v>
      </c>
      <c r="F162" s="24" t="s">
        <v>65</v>
      </c>
      <c r="G162" s="24" t="s">
        <v>66</v>
      </c>
      <c r="H162" s="24" t="s">
        <v>88</v>
      </c>
      <c r="I162" s="24" t="s">
        <v>880</v>
      </c>
      <c r="J162" s="27" t="s">
        <v>881</v>
      </c>
      <c r="K162" s="24" t="s">
        <v>882</v>
      </c>
      <c r="L162" s="24"/>
      <c r="M162" s="24" t="s">
        <v>109</v>
      </c>
      <c r="N162" s="24" t="s">
        <v>120</v>
      </c>
      <c r="O162" s="24"/>
      <c r="P162" s="24">
        <v>1990</v>
      </c>
      <c r="Q162" s="26">
        <v>33208</v>
      </c>
      <c r="R162" s="26">
        <v>33772</v>
      </c>
      <c r="S162" s="26" t="s">
        <v>90</v>
      </c>
      <c r="T162" s="28" t="s">
        <v>883</v>
      </c>
      <c r="U162" s="28" t="s">
        <v>883</v>
      </c>
      <c r="V162" s="26" t="s">
        <v>80</v>
      </c>
      <c r="W162" s="28" t="s">
        <v>130</v>
      </c>
      <c r="X162" s="28" t="s">
        <v>123</v>
      </c>
      <c r="Y162" s="26" t="s">
        <v>78</v>
      </c>
      <c r="Z162" s="29">
        <v>6</v>
      </c>
      <c r="AA162" s="29">
        <v>3</v>
      </c>
      <c r="AB162" s="26">
        <v>44424</v>
      </c>
      <c r="AC162" s="30">
        <v>5900000</v>
      </c>
      <c r="AD162" s="30">
        <v>655556</v>
      </c>
      <c r="AE162" s="30">
        <v>298394.44444444403</v>
      </c>
      <c r="AF162" s="30">
        <v>152000</v>
      </c>
      <c r="AG162" s="30">
        <f t="shared" si="41"/>
        <v>450394.44444444403</v>
      </c>
      <c r="AH162" s="30">
        <v>0</v>
      </c>
      <c r="AI162" s="30">
        <f t="shared" si="42"/>
        <v>7005950.444444444</v>
      </c>
      <c r="AJ162" s="30">
        <f t="shared" si="43"/>
        <v>2950000</v>
      </c>
      <c r="AK162" s="30">
        <f t="shared" si="44"/>
        <v>0</v>
      </c>
      <c r="AL162" s="30">
        <f t="shared" si="45"/>
        <v>0</v>
      </c>
      <c r="AM162" s="30">
        <f t="shared" si="46"/>
        <v>0</v>
      </c>
      <c r="AN162" s="30">
        <f t="shared" si="47"/>
        <v>0</v>
      </c>
      <c r="AO162" s="30">
        <f t="shared" si="48"/>
        <v>0</v>
      </c>
      <c r="AP162" s="30">
        <f t="shared" si="49"/>
        <v>2950000</v>
      </c>
      <c r="AQ162" s="30">
        <f t="shared" si="50"/>
        <v>1422100</v>
      </c>
      <c r="AR162" s="26" t="s">
        <v>79</v>
      </c>
      <c r="AS162" s="26" t="s">
        <v>114</v>
      </c>
      <c r="AT162" s="26" t="s">
        <v>115</v>
      </c>
      <c r="AU162" s="26">
        <v>44562</v>
      </c>
      <c r="AV162" s="26" t="s">
        <v>124</v>
      </c>
      <c r="AW162" s="26" t="s">
        <v>80</v>
      </c>
      <c r="AX162" s="26" t="s">
        <v>82</v>
      </c>
      <c r="AY162" s="26" t="s">
        <v>82</v>
      </c>
      <c r="AZ162" s="26" t="s">
        <v>125</v>
      </c>
      <c r="BA162" s="26" t="s">
        <v>84</v>
      </c>
      <c r="BB162" s="26" t="s">
        <v>85</v>
      </c>
      <c r="BC162" s="26" t="str">
        <f t="shared" si="51"/>
        <v>C</v>
      </c>
      <c r="BD162" s="26" t="str">
        <f t="shared" ca="1" si="52"/>
        <v>52 Th,0 Bln,27 Hr</v>
      </c>
      <c r="BE162" s="29">
        <f t="shared" ca="1" si="53"/>
        <v>52</v>
      </c>
      <c r="BF162" s="29">
        <f t="shared" ca="1" si="54"/>
        <v>0</v>
      </c>
      <c r="BG162" s="29">
        <f t="shared" ca="1" si="55"/>
        <v>27</v>
      </c>
      <c r="BH162" s="26" t="str">
        <f t="shared" ca="1" si="56"/>
        <v>31 Th,11 Bln,23 Hr</v>
      </c>
      <c r="BI162" s="24">
        <f t="shared" ca="1" si="57"/>
        <v>31</v>
      </c>
      <c r="BJ162" s="24">
        <f t="shared" ca="1" si="58"/>
        <v>11</v>
      </c>
      <c r="BK162" s="26" t="str">
        <f t="shared" ca="1" si="59"/>
        <v>30 Th,5 Bln,7 Hr</v>
      </c>
      <c r="BL162" s="4" t="str">
        <f>VLOOKUP(C162,[1]dbase!$C$3:$AW$827,38,FALSE)</f>
        <v>H</v>
      </c>
    </row>
    <row r="163" spans="1:64" x14ac:dyDescent="0.25">
      <c r="A163" s="24">
        <f t="shared" si="40"/>
        <v>160</v>
      </c>
      <c r="B163" s="31" t="s">
        <v>884</v>
      </c>
      <c r="C163" s="24">
        <v>806238</v>
      </c>
      <c r="D163" s="24" t="s">
        <v>885</v>
      </c>
      <c r="E163" s="26">
        <v>29384</v>
      </c>
      <c r="F163" s="24" t="s">
        <v>65</v>
      </c>
      <c r="G163" s="24" t="s">
        <v>66</v>
      </c>
      <c r="H163" s="24" t="s">
        <v>88</v>
      </c>
      <c r="I163" s="24" t="s">
        <v>886</v>
      </c>
      <c r="J163" s="27"/>
      <c r="K163" s="24"/>
      <c r="L163" s="24"/>
      <c r="M163" s="24" t="s">
        <v>136</v>
      </c>
      <c r="N163" s="24" t="s">
        <v>887</v>
      </c>
      <c r="O163" s="24"/>
      <c r="P163" s="24" t="s">
        <v>80</v>
      </c>
      <c r="Q163" s="26">
        <v>43374</v>
      </c>
      <c r="R163" s="26">
        <v>43374</v>
      </c>
      <c r="S163" s="26" t="s">
        <v>90</v>
      </c>
      <c r="T163" s="28" t="s">
        <v>417</v>
      </c>
      <c r="U163" s="28" t="s">
        <v>417</v>
      </c>
      <c r="V163" s="26">
        <v>44105</v>
      </c>
      <c r="W163" s="28" t="s">
        <v>374</v>
      </c>
      <c r="X163" s="28" t="s">
        <v>207</v>
      </c>
      <c r="Y163" s="26" t="s">
        <v>78</v>
      </c>
      <c r="Z163" s="29">
        <v>5</v>
      </c>
      <c r="AA163" s="29">
        <v>2</v>
      </c>
      <c r="AB163" s="26">
        <v>44424</v>
      </c>
      <c r="AC163" s="30">
        <v>4900000</v>
      </c>
      <c r="AD163" s="30">
        <v>544444</v>
      </c>
      <c r="AE163" s="30">
        <v>0</v>
      </c>
      <c r="AF163" s="30">
        <v>2935263.638888889</v>
      </c>
      <c r="AG163" s="30">
        <f t="shared" si="41"/>
        <v>2935263.638888889</v>
      </c>
      <c r="AH163" s="30">
        <v>0</v>
      </c>
      <c r="AI163" s="30">
        <f t="shared" si="42"/>
        <v>8379707.638888889</v>
      </c>
      <c r="AJ163" s="30">
        <f t="shared" si="43"/>
        <v>3675000</v>
      </c>
      <c r="AK163" s="30">
        <f t="shared" si="44"/>
        <v>408333</v>
      </c>
      <c r="AL163" s="30">
        <f t="shared" si="45"/>
        <v>0</v>
      </c>
      <c r="AM163" s="30">
        <f t="shared" si="46"/>
        <v>2935263.638888889</v>
      </c>
      <c r="AN163" s="30">
        <f t="shared" si="47"/>
        <v>2935263.638888889</v>
      </c>
      <c r="AO163" s="30">
        <f t="shared" si="48"/>
        <v>0</v>
      </c>
      <c r="AP163" s="30">
        <f t="shared" si="49"/>
        <v>7018596.638888889</v>
      </c>
      <c r="AQ163" s="30">
        <f t="shared" si="50"/>
        <v>0</v>
      </c>
      <c r="AR163" s="26" t="s">
        <v>79</v>
      </c>
      <c r="AS163" s="26" t="s">
        <v>80</v>
      </c>
      <c r="AT163" s="26"/>
      <c r="AU163" s="26">
        <v>44593</v>
      </c>
      <c r="AV163" s="26" t="s">
        <v>209</v>
      </c>
      <c r="AW163" s="26" t="s">
        <v>375</v>
      </c>
      <c r="AX163" s="26" t="s">
        <v>105</v>
      </c>
      <c r="AY163" s="26" t="s">
        <v>83</v>
      </c>
      <c r="AZ163" s="26" t="s">
        <v>80</v>
      </c>
      <c r="BA163" s="26" t="s">
        <v>84</v>
      </c>
      <c r="BB163" s="26" t="s">
        <v>85</v>
      </c>
      <c r="BC163" s="26" t="str">
        <f t="shared" si="51"/>
        <v>D</v>
      </c>
      <c r="BD163" s="26" t="str">
        <f t="shared" ca="1" si="52"/>
        <v>42 Th,5 Bln,12 Hr</v>
      </c>
      <c r="BE163" s="29">
        <f t="shared" ca="1" si="53"/>
        <v>42</v>
      </c>
      <c r="BF163" s="29">
        <f t="shared" ca="1" si="54"/>
        <v>5</v>
      </c>
      <c r="BG163" s="29">
        <f t="shared" ca="1" si="55"/>
        <v>12</v>
      </c>
      <c r="BH163" s="26" t="str">
        <f t="shared" ca="1" si="56"/>
        <v>4 Th,1 Bln,23 Hr</v>
      </c>
      <c r="BI163" s="24">
        <f t="shared" ca="1" si="57"/>
        <v>4</v>
      </c>
      <c r="BJ163" s="24">
        <f t="shared" ca="1" si="58"/>
        <v>1</v>
      </c>
      <c r="BK163" s="26" t="str">
        <f t="shared" ca="1" si="59"/>
        <v>4 Th,1 Bln,23 Hr</v>
      </c>
      <c r="BL163" s="4" t="str">
        <f>VLOOKUP(C163,[1]dbase!$C$3:$AW$827,38,FALSE)</f>
        <v>-</v>
      </c>
    </row>
    <row r="164" spans="1:64" x14ac:dyDescent="0.25">
      <c r="A164" s="24">
        <f t="shared" si="40"/>
        <v>161</v>
      </c>
      <c r="B164" s="31" t="s">
        <v>888</v>
      </c>
      <c r="C164" s="24">
        <v>776108</v>
      </c>
      <c r="D164" s="24" t="s">
        <v>108</v>
      </c>
      <c r="E164" s="26">
        <v>28347</v>
      </c>
      <c r="F164" s="24" t="s">
        <v>65</v>
      </c>
      <c r="G164" s="24" t="s">
        <v>66</v>
      </c>
      <c r="H164" s="24" t="s">
        <v>133</v>
      </c>
      <c r="I164" s="24" t="s">
        <v>889</v>
      </c>
      <c r="J164" s="27" t="s">
        <v>890</v>
      </c>
      <c r="K164" s="24"/>
      <c r="L164" s="24"/>
      <c r="M164" s="24" t="s">
        <v>109</v>
      </c>
      <c r="N164" s="24" t="s">
        <v>891</v>
      </c>
      <c r="O164" s="24"/>
      <c r="P164" s="24" t="s">
        <v>80</v>
      </c>
      <c r="Q164" s="26">
        <v>43374</v>
      </c>
      <c r="R164" s="26">
        <v>43374</v>
      </c>
      <c r="S164" s="26" t="s">
        <v>90</v>
      </c>
      <c r="T164" s="28" t="s">
        <v>892</v>
      </c>
      <c r="U164" s="28" t="s">
        <v>892</v>
      </c>
      <c r="V164" s="26">
        <v>44105</v>
      </c>
      <c r="W164" s="28" t="s">
        <v>430</v>
      </c>
      <c r="X164" s="28" t="s">
        <v>140</v>
      </c>
      <c r="Y164" s="26" t="s">
        <v>78</v>
      </c>
      <c r="Z164" s="29">
        <v>6</v>
      </c>
      <c r="AA164" s="29">
        <v>2</v>
      </c>
      <c r="AB164" s="26">
        <v>44424</v>
      </c>
      <c r="AC164" s="30">
        <v>4900000</v>
      </c>
      <c r="AD164" s="30">
        <v>544444</v>
      </c>
      <c r="AE164" s="30">
        <v>0</v>
      </c>
      <c r="AF164" s="30">
        <v>1952119.9722222229</v>
      </c>
      <c r="AG164" s="30">
        <f t="shared" si="41"/>
        <v>1952119.9722222229</v>
      </c>
      <c r="AH164" s="30">
        <v>0</v>
      </c>
      <c r="AI164" s="30">
        <f t="shared" si="42"/>
        <v>7396563.9722222229</v>
      </c>
      <c r="AJ164" s="30">
        <f t="shared" si="43"/>
        <v>3675000</v>
      </c>
      <c r="AK164" s="30">
        <f t="shared" si="44"/>
        <v>408333</v>
      </c>
      <c r="AL164" s="30">
        <f t="shared" si="45"/>
        <v>0</v>
      </c>
      <c r="AM164" s="30">
        <f t="shared" si="46"/>
        <v>1952119.9722222229</v>
      </c>
      <c r="AN164" s="30">
        <f t="shared" si="47"/>
        <v>1952119.9722222229</v>
      </c>
      <c r="AO164" s="30">
        <f t="shared" si="48"/>
        <v>0</v>
      </c>
      <c r="AP164" s="30">
        <f t="shared" si="49"/>
        <v>6035452.9722222229</v>
      </c>
      <c r="AQ164" s="30">
        <f t="shared" si="50"/>
        <v>0</v>
      </c>
      <c r="AR164" s="26" t="s">
        <v>79</v>
      </c>
      <c r="AS164" s="26" t="s">
        <v>80</v>
      </c>
      <c r="AT164" s="26"/>
      <c r="AU164" s="26" t="s">
        <v>80</v>
      </c>
      <c r="AV164" s="26" t="s">
        <v>141</v>
      </c>
      <c r="AW164" s="26" t="s">
        <v>80</v>
      </c>
      <c r="AX164" s="26" t="s">
        <v>82</v>
      </c>
      <c r="AY164" s="26" t="s">
        <v>82</v>
      </c>
      <c r="AZ164" s="26" t="s">
        <v>80</v>
      </c>
      <c r="BA164" s="26" t="s">
        <v>84</v>
      </c>
      <c r="BB164" s="26" t="s">
        <v>85</v>
      </c>
      <c r="BC164" s="26" t="str">
        <f t="shared" si="51"/>
        <v>C</v>
      </c>
      <c r="BD164" s="26" t="str">
        <f t="shared" ca="1" si="52"/>
        <v>45 Th,3 Bln,14 Hr</v>
      </c>
      <c r="BE164" s="29">
        <f t="shared" ca="1" si="53"/>
        <v>45</v>
      </c>
      <c r="BF164" s="29">
        <f t="shared" ca="1" si="54"/>
        <v>3</v>
      </c>
      <c r="BG164" s="29">
        <f t="shared" ca="1" si="55"/>
        <v>14</v>
      </c>
      <c r="BH164" s="26" t="str">
        <f t="shared" ca="1" si="56"/>
        <v>4 Th,1 Bln,23 Hr</v>
      </c>
      <c r="BI164" s="24">
        <f t="shared" ca="1" si="57"/>
        <v>4</v>
      </c>
      <c r="BJ164" s="24">
        <f t="shared" ca="1" si="58"/>
        <v>1</v>
      </c>
      <c r="BK164" s="26" t="str">
        <f t="shared" ca="1" si="59"/>
        <v>4 Th,1 Bln,23 Hr</v>
      </c>
      <c r="BL164" s="4" t="str">
        <f>VLOOKUP(C164,[1]dbase!$C$3:$AW$827,38,FALSE)</f>
        <v>-</v>
      </c>
    </row>
    <row r="165" spans="1:64" x14ac:dyDescent="0.25">
      <c r="A165" s="24">
        <f t="shared" si="40"/>
        <v>162</v>
      </c>
      <c r="B165" s="31" t="s">
        <v>893</v>
      </c>
      <c r="C165" s="24">
        <v>775591</v>
      </c>
      <c r="D165" s="24" t="s">
        <v>87</v>
      </c>
      <c r="E165" s="26">
        <v>28145</v>
      </c>
      <c r="F165" s="24" t="s">
        <v>65</v>
      </c>
      <c r="G165" s="24" t="s">
        <v>66</v>
      </c>
      <c r="H165" s="24" t="s">
        <v>67</v>
      </c>
      <c r="I165" s="24" t="s">
        <v>894</v>
      </c>
      <c r="J165" s="27"/>
      <c r="K165" s="24"/>
      <c r="L165" s="24"/>
      <c r="M165" s="24" t="s">
        <v>109</v>
      </c>
      <c r="N165" s="24" t="s">
        <v>411</v>
      </c>
      <c r="O165" s="24"/>
      <c r="P165" s="24">
        <v>1995</v>
      </c>
      <c r="Q165" s="26">
        <v>41593</v>
      </c>
      <c r="R165" s="26">
        <v>42005</v>
      </c>
      <c r="S165" s="26" t="s">
        <v>90</v>
      </c>
      <c r="T165" s="28" t="s">
        <v>895</v>
      </c>
      <c r="U165" s="28" t="s">
        <v>895</v>
      </c>
      <c r="V165" s="26" t="s">
        <v>80</v>
      </c>
      <c r="W165" s="28" t="s">
        <v>645</v>
      </c>
      <c r="X165" s="28" t="s">
        <v>93</v>
      </c>
      <c r="Y165" s="26" t="s">
        <v>78</v>
      </c>
      <c r="Z165" s="29">
        <v>6</v>
      </c>
      <c r="AA165" s="29">
        <v>2</v>
      </c>
      <c r="AB165" s="26">
        <v>44424</v>
      </c>
      <c r="AC165" s="30">
        <v>4900000</v>
      </c>
      <c r="AD165" s="30">
        <v>544444</v>
      </c>
      <c r="AE165" s="30">
        <v>458655.55555555597</v>
      </c>
      <c r="AF165" s="30">
        <v>152000</v>
      </c>
      <c r="AG165" s="30">
        <f t="shared" si="41"/>
        <v>610655.55555555597</v>
      </c>
      <c r="AH165" s="30">
        <v>0</v>
      </c>
      <c r="AI165" s="30">
        <f t="shared" si="42"/>
        <v>6055099.555555556</v>
      </c>
      <c r="AJ165" s="30">
        <f t="shared" si="43"/>
        <v>3675000</v>
      </c>
      <c r="AK165" s="30">
        <f t="shared" si="44"/>
        <v>408333</v>
      </c>
      <c r="AL165" s="30">
        <f t="shared" si="45"/>
        <v>458655.55555555597</v>
      </c>
      <c r="AM165" s="30">
        <f t="shared" si="46"/>
        <v>152000</v>
      </c>
      <c r="AN165" s="30">
        <f t="shared" si="47"/>
        <v>610655.55555555597</v>
      </c>
      <c r="AO165" s="30">
        <f t="shared" si="48"/>
        <v>0</v>
      </c>
      <c r="AP165" s="30">
        <f t="shared" si="49"/>
        <v>4693988.555555556</v>
      </c>
      <c r="AQ165" s="30">
        <f t="shared" si="50"/>
        <v>0</v>
      </c>
      <c r="AR165" s="26" t="s">
        <v>79</v>
      </c>
      <c r="AS165" s="26" t="s">
        <v>80</v>
      </c>
      <c r="AT165" s="26"/>
      <c r="AU165" s="26" t="s">
        <v>80</v>
      </c>
      <c r="AV165" s="26" t="s">
        <v>94</v>
      </c>
      <c r="AW165" s="26" t="s">
        <v>210</v>
      </c>
      <c r="AX165" s="26" t="s">
        <v>83</v>
      </c>
      <c r="AY165" s="26" t="s">
        <v>83</v>
      </c>
      <c r="AZ165" s="26" t="s">
        <v>80</v>
      </c>
      <c r="BA165" s="26" t="s">
        <v>84</v>
      </c>
      <c r="BB165" s="26" t="s">
        <v>85</v>
      </c>
      <c r="BC165" s="26" t="str">
        <f t="shared" si="51"/>
        <v>C</v>
      </c>
      <c r="BD165" s="26" t="str">
        <f t="shared" ca="1" si="52"/>
        <v>45 Th,10 Bln,4 Hr</v>
      </c>
      <c r="BE165" s="29">
        <f t="shared" ca="1" si="53"/>
        <v>45</v>
      </c>
      <c r="BF165" s="29">
        <f t="shared" ca="1" si="54"/>
        <v>10</v>
      </c>
      <c r="BG165" s="29">
        <f t="shared" ca="1" si="55"/>
        <v>4</v>
      </c>
      <c r="BH165" s="26" t="str">
        <f t="shared" ca="1" si="56"/>
        <v>9 Th,0 Bln,9 Hr</v>
      </c>
      <c r="BI165" s="24">
        <f t="shared" ca="1" si="57"/>
        <v>9</v>
      </c>
      <c r="BJ165" s="24">
        <f t="shared" ca="1" si="58"/>
        <v>0</v>
      </c>
      <c r="BK165" s="26" t="str">
        <f t="shared" ca="1" si="59"/>
        <v>7 Th,10 Bln,23 Hr</v>
      </c>
      <c r="BL165" s="4" t="str">
        <f>VLOOKUP(C165,[1]dbase!$C$3:$AW$827,38,FALSE)</f>
        <v>-</v>
      </c>
    </row>
    <row r="166" spans="1:64" x14ac:dyDescent="0.25">
      <c r="A166" s="24">
        <f t="shared" si="40"/>
        <v>163</v>
      </c>
      <c r="B166" s="31" t="s">
        <v>896</v>
      </c>
      <c r="C166" s="24">
        <v>955781</v>
      </c>
      <c r="D166" s="24" t="s">
        <v>897</v>
      </c>
      <c r="E166" s="26">
        <v>34709</v>
      </c>
      <c r="F166" s="24" t="s">
        <v>167</v>
      </c>
      <c r="G166" s="24" t="s">
        <v>66</v>
      </c>
      <c r="H166" s="24" t="s">
        <v>67</v>
      </c>
      <c r="I166" s="24" t="s">
        <v>898</v>
      </c>
      <c r="J166" s="27"/>
      <c r="K166" s="24"/>
      <c r="L166" s="24"/>
      <c r="M166" s="24" t="s">
        <v>70</v>
      </c>
      <c r="N166" s="24" t="s">
        <v>234</v>
      </c>
      <c r="O166" s="24" t="s">
        <v>163</v>
      </c>
      <c r="P166" s="24">
        <v>2017</v>
      </c>
      <c r="Q166" s="26">
        <v>43088</v>
      </c>
      <c r="R166" s="26">
        <v>43313</v>
      </c>
      <c r="S166" s="26" t="s">
        <v>90</v>
      </c>
      <c r="T166" s="28" t="s">
        <v>899</v>
      </c>
      <c r="U166" s="28" t="s">
        <v>899</v>
      </c>
      <c r="V166" s="26">
        <v>44166</v>
      </c>
      <c r="W166" s="28" t="s">
        <v>102</v>
      </c>
      <c r="X166" s="28" t="s">
        <v>113</v>
      </c>
      <c r="Y166" s="26" t="s">
        <v>103</v>
      </c>
      <c r="Z166" s="29">
        <v>5</v>
      </c>
      <c r="AA166" s="29">
        <v>4</v>
      </c>
      <c r="AB166" s="26">
        <v>44424</v>
      </c>
      <c r="AC166" s="30">
        <v>6900000</v>
      </c>
      <c r="AD166" s="30">
        <v>766667</v>
      </c>
      <c r="AE166" s="30">
        <v>715183.33333333302</v>
      </c>
      <c r="AF166" s="30">
        <v>653200</v>
      </c>
      <c r="AG166" s="30">
        <f t="shared" si="41"/>
        <v>1368383.333333333</v>
      </c>
      <c r="AH166" s="30">
        <v>0</v>
      </c>
      <c r="AI166" s="30">
        <f t="shared" si="42"/>
        <v>9035050.3333333321</v>
      </c>
      <c r="AJ166" s="30">
        <f t="shared" si="43"/>
        <v>5175000</v>
      </c>
      <c r="AK166" s="30">
        <f t="shared" si="44"/>
        <v>575000.25</v>
      </c>
      <c r="AL166" s="30">
        <f t="shared" si="45"/>
        <v>715183.33333333302</v>
      </c>
      <c r="AM166" s="30">
        <f t="shared" si="46"/>
        <v>653200</v>
      </c>
      <c r="AN166" s="30">
        <f t="shared" si="47"/>
        <v>1368383.333333333</v>
      </c>
      <c r="AO166" s="30">
        <f t="shared" si="48"/>
        <v>0</v>
      </c>
      <c r="AP166" s="30">
        <f t="shared" si="49"/>
        <v>7118383.583333333</v>
      </c>
      <c r="AQ166" s="30">
        <f t="shared" si="50"/>
        <v>0</v>
      </c>
      <c r="AR166" s="26" t="s">
        <v>79</v>
      </c>
      <c r="AS166" s="26" t="s">
        <v>80</v>
      </c>
      <c r="AT166" s="26"/>
      <c r="AU166" s="26" t="s">
        <v>80</v>
      </c>
      <c r="AV166" s="26" t="s">
        <v>116</v>
      </c>
      <c r="AW166" s="26" t="s">
        <v>104</v>
      </c>
      <c r="AX166" s="26" t="s">
        <v>105</v>
      </c>
      <c r="AY166" s="26" t="s">
        <v>105</v>
      </c>
      <c r="AZ166" s="26" t="s">
        <v>80</v>
      </c>
      <c r="BA166" s="26" t="s">
        <v>84</v>
      </c>
      <c r="BB166" s="26" t="s">
        <v>106</v>
      </c>
      <c r="BC166" s="26" t="str">
        <f t="shared" si="51"/>
        <v>F</v>
      </c>
      <c r="BD166" s="26" t="str">
        <f t="shared" ca="1" si="52"/>
        <v>27 Th,10 Bln,14 Hr</v>
      </c>
      <c r="BE166" s="29">
        <f t="shared" ca="1" si="53"/>
        <v>27</v>
      </c>
      <c r="BF166" s="29">
        <f t="shared" ca="1" si="54"/>
        <v>10</v>
      </c>
      <c r="BG166" s="29">
        <f t="shared" ca="1" si="55"/>
        <v>14</v>
      </c>
      <c r="BH166" s="26" t="str">
        <f t="shared" ca="1" si="56"/>
        <v>4 Th,11 Bln,5 Hr</v>
      </c>
      <c r="BI166" s="24">
        <f t="shared" ca="1" si="57"/>
        <v>4</v>
      </c>
      <c r="BJ166" s="24">
        <f t="shared" ca="1" si="58"/>
        <v>11</v>
      </c>
      <c r="BK166" s="26" t="str">
        <f t="shared" ca="1" si="59"/>
        <v>4 Th,3 Bln,23 Hr</v>
      </c>
      <c r="BL166" s="4" t="str">
        <f>VLOOKUP(C166,[1]dbase!$C$3:$AW$827,38,FALSE)</f>
        <v>-</v>
      </c>
    </row>
    <row r="167" spans="1:64" x14ac:dyDescent="0.25">
      <c r="A167" s="24">
        <f t="shared" si="40"/>
        <v>164</v>
      </c>
      <c r="B167" s="31" t="s">
        <v>900</v>
      </c>
      <c r="C167" s="24">
        <v>855497</v>
      </c>
      <c r="D167" s="24" t="s">
        <v>127</v>
      </c>
      <c r="E167" s="26">
        <v>31161</v>
      </c>
      <c r="F167" s="24" t="s">
        <v>65</v>
      </c>
      <c r="G167" s="24" t="s">
        <v>66</v>
      </c>
      <c r="H167" s="24" t="s">
        <v>67</v>
      </c>
      <c r="I167" s="24" t="s">
        <v>901</v>
      </c>
      <c r="J167" s="27"/>
      <c r="K167" s="24"/>
      <c r="L167" s="24"/>
      <c r="M167" s="24" t="s">
        <v>70</v>
      </c>
      <c r="N167" s="24" t="s">
        <v>902</v>
      </c>
      <c r="O167" s="24" t="s">
        <v>269</v>
      </c>
      <c r="P167" s="24">
        <v>2010</v>
      </c>
      <c r="Q167" s="26">
        <v>40634</v>
      </c>
      <c r="R167" s="26">
        <v>40725</v>
      </c>
      <c r="S167" s="26" t="s">
        <v>90</v>
      </c>
      <c r="T167" s="28" t="s">
        <v>903</v>
      </c>
      <c r="U167" s="28" t="s">
        <v>903</v>
      </c>
      <c r="V167" s="26">
        <v>44061</v>
      </c>
      <c r="W167" s="28" t="s">
        <v>123</v>
      </c>
      <c r="X167" s="28" t="s">
        <v>123</v>
      </c>
      <c r="Y167" s="26" t="s">
        <v>78</v>
      </c>
      <c r="Z167" s="29">
        <v>2</v>
      </c>
      <c r="AA167" s="29">
        <v>8</v>
      </c>
      <c r="AB167" s="26">
        <v>44562</v>
      </c>
      <c r="AC167" s="30">
        <v>10900000</v>
      </c>
      <c r="AD167" s="30">
        <v>1211111</v>
      </c>
      <c r="AE167" s="30">
        <v>3195250</v>
      </c>
      <c r="AF167" s="30">
        <v>2020000</v>
      </c>
      <c r="AG167" s="30">
        <f t="shared" si="41"/>
        <v>5215250</v>
      </c>
      <c r="AH167" s="30">
        <v>3468750</v>
      </c>
      <c r="AI167" s="30">
        <f t="shared" si="42"/>
        <v>20795111</v>
      </c>
      <c r="AJ167" s="30">
        <f t="shared" si="43"/>
        <v>8175000</v>
      </c>
      <c r="AK167" s="30">
        <f t="shared" si="44"/>
        <v>908333.25</v>
      </c>
      <c r="AL167" s="30">
        <f t="shared" si="45"/>
        <v>3195250</v>
      </c>
      <c r="AM167" s="30">
        <f t="shared" si="46"/>
        <v>2020000</v>
      </c>
      <c r="AN167" s="30">
        <f t="shared" si="47"/>
        <v>5215250</v>
      </c>
      <c r="AO167" s="30">
        <f t="shared" si="48"/>
        <v>1734375</v>
      </c>
      <c r="AP167" s="30">
        <f t="shared" si="49"/>
        <v>16032958.25</v>
      </c>
      <c r="AQ167" s="30">
        <f t="shared" si="50"/>
        <v>0</v>
      </c>
      <c r="AR167" s="26" t="s">
        <v>79</v>
      </c>
      <c r="AS167" s="26" t="s">
        <v>80</v>
      </c>
      <c r="AT167" s="26"/>
      <c r="AU167" s="26" t="s">
        <v>80</v>
      </c>
      <c r="AV167" s="26" t="s">
        <v>124</v>
      </c>
      <c r="AW167" s="26" t="s">
        <v>80</v>
      </c>
      <c r="AX167" s="26" t="s">
        <v>83</v>
      </c>
      <c r="AY167" s="26" t="s">
        <v>83</v>
      </c>
      <c r="AZ167" s="26" t="s">
        <v>80</v>
      </c>
      <c r="BA167" s="26" t="s">
        <v>84</v>
      </c>
      <c r="BB167" s="26" t="s">
        <v>85</v>
      </c>
      <c r="BC167" s="26" t="str">
        <f t="shared" si="51"/>
        <v>F</v>
      </c>
      <c r="BD167" s="26" t="str">
        <f t="shared" ca="1" si="52"/>
        <v>37 Th,7 Bln,0 Hr</v>
      </c>
      <c r="BE167" s="29">
        <f t="shared" ca="1" si="53"/>
        <v>37</v>
      </c>
      <c r="BF167" s="29">
        <f t="shared" ca="1" si="54"/>
        <v>7</v>
      </c>
      <c r="BG167" s="29">
        <f t="shared" ca="1" si="55"/>
        <v>0</v>
      </c>
      <c r="BH167" s="26" t="str">
        <f t="shared" ca="1" si="56"/>
        <v>11 Th,7 Bln,23 Hr</v>
      </c>
      <c r="BI167" s="24">
        <f t="shared" ca="1" si="57"/>
        <v>11</v>
      </c>
      <c r="BJ167" s="24">
        <f t="shared" ca="1" si="58"/>
        <v>7</v>
      </c>
      <c r="BK167" s="26" t="str">
        <f t="shared" ca="1" si="59"/>
        <v>11 Th,4 Bln,23 Hr</v>
      </c>
      <c r="BL167" s="4" t="str">
        <f>VLOOKUP(C167,[1]dbase!$C$3:$AW$827,38,FALSE)</f>
        <v>-</v>
      </c>
    </row>
    <row r="168" spans="1:64" x14ac:dyDescent="0.25">
      <c r="A168" s="24">
        <f t="shared" si="40"/>
        <v>165</v>
      </c>
      <c r="B168" s="33" t="s">
        <v>904</v>
      </c>
      <c r="C168" s="24">
        <v>845536</v>
      </c>
      <c r="D168" s="24" t="s">
        <v>905</v>
      </c>
      <c r="E168" s="26">
        <v>30956</v>
      </c>
      <c r="F168" s="24" t="s">
        <v>65</v>
      </c>
      <c r="G168" s="24" t="s">
        <v>532</v>
      </c>
      <c r="H168" s="24" t="s">
        <v>150</v>
      </c>
      <c r="I168" s="24" t="s">
        <v>906</v>
      </c>
      <c r="J168" s="27" t="s">
        <v>907</v>
      </c>
      <c r="K168" s="24"/>
      <c r="L168" s="24" t="s">
        <v>908</v>
      </c>
      <c r="M168" s="24" t="s">
        <v>70</v>
      </c>
      <c r="N168" s="24" t="s">
        <v>909</v>
      </c>
      <c r="O168" s="24" t="s">
        <v>910</v>
      </c>
      <c r="P168" s="24">
        <v>2008</v>
      </c>
      <c r="Q168" s="26">
        <v>41410</v>
      </c>
      <c r="R168" s="26">
        <v>41533</v>
      </c>
      <c r="S168" s="26" t="s">
        <v>90</v>
      </c>
      <c r="T168" s="28" t="s">
        <v>911</v>
      </c>
      <c r="U168" s="28" t="s">
        <v>911</v>
      </c>
      <c r="V168" s="26">
        <v>44120</v>
      </c>
      <c r="W168" s="28" t="s">
        <v>912</v>
      </c>
      <c r="X168" s="28" t="s">
        <v>482</v>
      </c>
      <c r="Y168" s="26" t="s">
        <v>103</v>
      </c>
      <c r="Z168" s="29">
        <v>2</v>
      </c>
      <c r="AA168" s="29">
        <v>7</v>
      </c>
      <c r="AB168" s="26">
        <v>44562</v>
      </c>
      <c r="AC168" s="30">
        <v>9900000</v>
      </c>
      <c r="AD168" s="30">
        <v>1100000</v>
      </c>
      <c r="AE168" s="30">
        <v>0</v>
      </c>
      <c r="AF168" s="30">
        <v>-290000</v>
      </c>
      <c r="AG168" s="30">
        <f t="shared" si="41"/>
        <v>-290000</v>
      </c>
      <c r="AH168" s="30">
        <v>3246750</v>
      </c>
      <c r="AI168" s="30">
        <f t="shared" si="42"/>
        <v>13956750</v>
      </c>
      <c r="AJ168" s="30">
        <f t="shared" si="43"/>
        <v>7425000</v>
      </c>
      <c r="AK168" s="30">
        <f t="shared" si="44"/>
        <v>825000</v>
      </c>
      <c r="AL168" s="30">
        <f t="shared" si="45"/>
        <v>0</v>
      </c>
      <c r="AM168" s="30">
        <f t="shared" si="46"/>
        <v>-290000</v>
      </c>
      <c r="AN168" s="30">
        <f t="shared" si="47"/>
        <v>-290000</v>
      </c>
      <c r="AO168" s="30">
        <f t="shared" si="48"/>
        <v>1623375</v>
      </c>
      <c r="AP168" s="30">
        <f t="shared" si="49"/>
        <v>9583375</v>
      </c>
      <c r="AQ168" s="30">
        <f t="shared" si="50"/>
        <v>0</v>
      </c>
      <c r="AR168" s="26" t="s">
        <v>79</v>
      </c>
      <c r="AS168" s="26" t="s">
        <v>80</v>
      </c>
      <c r="AT168" s="26"/>
      <c r="AU168" s="26" t="s">
        <v>80</v>
      </c>
      <c r="AV168" s="26" t="s">
        <v>483</v>
      </c>
      <c r="AW168" s="26" t="s">
        <v>80</v>
      </c>
      <c r="AX168" s="26" t="s">
        <v>105</v>
      </c>
      <c r="AY168" s="26" t="s">
        <v>105</v>
      </c>
      <c r="AZ168" s="26" t="s">
        <v>80</v>
      </c>
      <c r="BA168" s="26" t="s">
        <v>84</v>
      </c>
      <c r="BB168" s="26" t="s">
        <v>106</v>
      </c>
      <c r="BC168" s="26" t="str">
        <f t="shared" si="51"/>
        <v>F</v>
      </c>
      <c r="BD168" s="26" t="str">
        <f t="shared" ca="1" si="52"/>
        <v>38 Th,1 Bln,23 Hr</v>
      </c>
      <c r="BE168" s="29">
        <f t="shared" ca="1" si="53"/>
        <v>38</v>
      </c>
      <c r="BF168" s="29">
        <f t="shared" ca="1" si="54"/>
        <v>1</v>
      </c>
      <c r="BG168" s="29">
        <f t="shared" ca="1" si="55"/>
        <v>23</v>
      </c>
      <c r="BH168" s="26" t="str">
        <f t="shared" ca="1" si="56"/>
        <v>9 Th,6 Bln,8 Hr</v>
      </c>
      <c r="BI168" s="24">
        <f t="shared" ca="1" si="57"/>
        <v>9</v>
      </c>
      <c r="BJ168" s="24">
        <f t="shared" ca="1" si="58"/>
        <v>6</v>
      </c>
      <c r="BK168" s="26" t="str">
        <f t="shared" ca="1" si="59"/>
        <v>9 Th,2 Bln,8 Hr</v>
      </c>
      <c r="BL168" s="4" t="str">
        <f>VLOOKUP(C168,[1]dbase!$C$3:$AW$827,38,FALSE)</f>
        <v>-</v>
      </c>
    </row>
    <row r="169" spans="1:64" x14ac:dyDescent="0.25">
      <c r="A169" s="24">
        <f t="shared" si="40"/>
        <v>166</v>
      </c>
      <c r="B169" s="31" t="s">
        <v>913</v>
      </c>
      <c r="C169" s="24">
        <v>935743</v>
      </c>
      <c r="D169" s="24" t="s">
        <v>354</v>
      </c>
      <c r="E169" s="26">
        <v>34151</v>
      </c>
      <c r="F169" s="24" t="s">
        <v>65</v>
      </c>
      <c r="G169" s="24" t="s">
        <v>66</v>
      </c>
      <c r="H169" s="24" t="s">
        <v>67</v>
      </c>
      <c r="I169" s="24" t="s">
        <v>914</v>
      </c>
      <c r="J169" s="27" t="s">
        <v>915</v>
      </c>
      <c r="K169" s="24" t="s">
        <v>916</v>
      </c>
      <c r="L169" s="24"/>
      <c r="M169" s="24" t="s">
        <v>109</v>
      </c>
      <c r="N169" s="24" t="s">
        <v>120</v>
      </c>
      <c r="O169" s="24"/>
      <c r="P169" s="24">
        <v>2011</v>
      </c>
      <c r="Q169" s="26">
        <v>42932</v>
      </c>
      <c r="R169" s="26">
        <v>43055</v>
      </c>
      <c r="S169" s="26" t="s">
        <v>90</v>
      </c>
      <c r="T169" s="28" t="s">
        <v>917</v>
      </c>
      <c r="U169" s="28" t="s">
        <v>917</v>
      </c>
      <c r="V169" s="26" t="s">
        <v>80</v>
      </c>
      <c r="W169" s="28" t="s">
        <v>613</v>
      </c>
      <c r="X169" s="28" t="s">
        <v>123</v>
      </c>
      <c r="Y169" s="26" t="s">
        <v>78</v>
      </c>
      <c r="Z169" s="29">
        <v>6</v>
      </c>
      <c r="AA169" s="29">
        <v>1</v>
      </c>
      <c r="AB169" s="26">
        <v>44424</v>
      </c>
      <c r="AC169" s="30">
        <v>4500000</v>
      </c>
      <c r="AD169" s="30">
        <v>500000</v>
      </c>
      <c r="AE169" s="30">
        <v>495100</v>
      </c>
      <c r="AF169" s="30">
        <v>152000</v>
      </c>
      <c r="AG169" s="30">
        <f t="shared" si="41"/>
        <v>647100</v>
      </c>
      <c r="AH169" s="30">
        <v>0</v>
      </c>
      <c r="AI169" s="30">
        <f t="shared" si="42"/>
        <v>5647100</v>
      </c>
      <c r="AJ169" s="30">
        <f t="shared" si="43"/>
        <v>3375000</v>
      </c>
      <c r="AK169" s="30">
        <f t="shared" si="44"/>
        <v>375000</v>
      </c>
      <c r="AL169" s="30">
        <f t="shared" si="45"/>
        <v>495100</v>
      </c>
      <c r="AM169" s="30">
        <f t="shared" si="46"/>
        <v>152000</v>
      </c>
      <c r="AN169" s="30">
        <f t="shared" si="47"/>
        <v>647100</v>
      </c>
      <c r="AO169" s="30">
        <f t="shared" si="48"/>
        <v>0</v>
      </c>
      <c r="AP169" s="30">
        <f t="shared" si="49"/>
        <v>4397100</v>
      </c>
      <c r="AQ169" s="30">
        <f t="shared" si="50"/>
        <v>0</v>
      </c>
      <c r="AR169" s="26" t="s">
        <v>79</v>
      </c>
      <c r="AS169" s="26" t="s">
        <v>80</v>
      </c>
      <c r="AT169" s="26"/>
      <c r="AU169" s="26" t="s">
        <v>80</v>
      </c>
      <c r="AV169" s="26" t="s">
        <v>124</v>
      </c>
      <c r="AW169" s="26" t="s">
        <v>80</v>
      </c>
      <c r="AX169" s="26" t="s">
        <v>82</v>
      </c>
      <c r="AY169" s="26" t="s">
        <v>82</v>
      </c>
      <c r="AZ169" s="26" t="s">
        <v>125</v>
      </c>
      <c r="BA169" s="26" t="s">
        <v>84</v>
      </c>
      <c r="BB169" s="26" t="s">
        <v>85</v>
      </c>
      <c r="BC169" s="26" t="str">
        <f t="shared" si="51"/>
        <v>C</v>
      </c>
      <c r="BD169" s="26" t="str">
        <f t="shared" ca="1" si="52"/>
        <v>29 Th,4 Bln,23 Hr</v>
      </c>
      <c r="BE169" s="29">
        <f t="shared" ca="1" si="53"/>
        <v>29</v>
      </c>
      <c r="BF169" s="29">
        <f t="shared" ca="1" si="54"/>
        <v>4</v>
      </c>
      <c r="BG169" s="29">
        <f t="shared" ca="1" si="55"/>
        <v>23</v>
      </c>
      <c r="BH169" s="26" t="str">
        <f t="shared" ca="1" si="56"/>
        <v>5 Th,4 Bln,8 Hr</v>
      </c>
      <c r="BI169" s="24">
        <f t="shared" ca="1" si="57"/>
        <v>5</v>
      </c>
      <c r="BJ169" s="24">
        <f t="shared" ca="1" si="58"/>
        <v>4</v>
      </c>
      <c r="BK169" s="26" t="str">
        <f t="shared" ca="1" si="59"/>
        <v>5 Th,0 Bln,8 Hr</v>
      </c>
      <c r="BL169" s="4" t="str">
        <f>VLOOKUP(C169,[1]dbase!$C$3:$AW$827,38,FALSE)</f>
        <v>-</v>
      </c>
    </row>
    <row r="170" spans="1:64" x14ac:dyDescent="0.25">
      <c r="A170" s="24">
        <f t="shared" si="40"/>
        <v>167</v>
      </c>
      <c r="B170" s="31" t="s">
        <v>918</v>
      </c>
      <c r="C170" s="24">
        <v>925721</v>
      </c>
      <c r="D170" s="24" t="s">
        <v>919</v>
      </c>
      <c r="E170" s="26">
        <v>33803</v>
      </c>
      <c r="F170" s="24" t="s">
        <v>65</v>
      </c>
      <c r="G170" s="24" t="s">
        <v>66</v>
      </c>
      <c r="H170" s="24" t="s">
        <v>228</v>
      </c>
      <c r="I170" s="24" t="s">
        <v>920</v>
      </c>
      <c r="J170" s="27"/>
      <c r="K170" s="24"/>
      <c r="L170" s="24"/>
      <c r="M170" s="24" t="s">
        <v>70</v>
      </c>
      <c r="N170" s="24" t="s">
        <v>254</v>
      </c>
      <c r="O170" s="24" t="s">
        <v>235</v>
      </c>
      <c r="P170" s="24">
        <v>2015</v>
      </c>
      <c r="Q170" s="26">
        <v>42888</v>
      </c>
      <c r="R170" s="26">
        <v>43116</v>
      </c>
      <c r="S170" s="26" t="s">
        <v>90</v>
      </c>
      <c r="T170" s="28" t="s">
        <v>921</v>
      </c>
      <c r="U170" s="28" t="s">
        <v>921</v>
      </c>
      <c r="V170" s="26">
        <v>44667</v>
      </c>
      <c r="W170" s="28" t="s">
        <v>242</v>
      </c>
      <c r="X170" s="28" t="s">
        <v>93</v>
      </c>
      <c r="Y170" s="26" t="s">
        <v>78</v>
      </c>
      <c r="Z170" s="29">
        <v>4</v>
      </c>
      <c r="AA170" s="29">
        <v>4</v>
      </c>
      <c r="AB170" s="26">
        <v>44424</v>
      </c>
      <c r="AC170" s="30">
        <v>6900000</v>
      </c>
      <c r="AD170" s="30">
        <v>766667</v>
      </c>
      <c r="AE170" s="30">
        <v>442183.33333333302</v>
      </c>
      <c r="AF170" s="30">
        <v>-339993</v>
      </c>
      <c r="AG170" s="30">
        <f t="shared" si="41"/>
        <v>102190.33333333302</v>
      </c>
      <c r="AH170" s="30">
        <v>2079770</v>
      </c>
      <c r="AI170" s="30">
        <f t="shared" si="42"/>
        <v>9848627.3333333321</v>
      </c>
      <c r="AJ170" s="30">
        <f t="shared" si="43"/>
        <v>5175000</v>
      </c>
      <c r="AK170" s="30">
        <f t="shared" si="44"/>
        <v>575000.25</v>
      </c>
      <c r="AL170" s="30">
        <f t="shared" si="45"/>
        <v>442183.33333333302</v>
      </c>
      <c r="AM170" s="30">
        <f t="shared" si="46"/>
        <v>-339993</v>
      </c>
      <c r="AN170" s="30">
        <f t="shared" si="47"/>
        <v>102190.33333333302</v>
      </c>
      <c r="AO170" s="30">
        <f t="shared" si="48"/>
        <v>1039885</v>
      </c>
      <c r="AP170" s="30">
        <f t="shared" si="49"/>
        <v>6892075.583333333</v>
      </c>
      <c r="AQ170" s="30">
        <f t="shared" si="50"/>
        <v>0</v>
      </c>
      <c r="AR170" s="26" t="s">
        <v>79</v>
      </c>
      <c r="AS170" s="26" t="s">
        <v>80</v>
      </c>
      <c r="AT170" s="26"/>
      <c r="AU170" s="26" t="s">
        <v>80</v>
      </c>
      <c r="AV170" s="26" t="s">
        <v>94</v>
      </c>
      <c r="AW170" s="26" t="s">
        <v>210</v>
      </c>
      <c r="AX170" s="26" t="s">
        <v>83</v>
      </c>
      <c r="AY170" s="26" t="s">
        <v>83</v>
      </c>
      <c r="AZ170" s="26" t="s">
        <v>80</v>
      </c>
      <c r="BA170" s="26" t="s">
        <v>84</v>
      </c>
      <c r="BB170" s="26" t="s">
        <v>85</v>
      </c>
      <c r="BC170" s="26" t="str">
        <f t="shared" si="51"/>
        <v>F</v>
      </c>
      <c r="BD170" s="26" t="str">
        <f t="shared" ca="1" si="52"/>
        <v>30 Th,4 Bln,6 Hr</v>
      </c>
      <c r="BE170" s="29">
        <f t="shared" ca="1" si="53"/>
        <v>30</v>
      </c>
      <c r="BF170" s="29">
        <f t="shared" ca="1" si="54"/>
        <v>4</v>
      </c>
      <c r="BG170" s="29">
        <f t="shared" ca="1" si="55"/>
        <v>6</v>
      </c>
      <c r="BH170" s="26" t="str">
        <f t="shared" ca="1" si="56"/>
        <v>5 Th,5 Bln,22 Hr</v>
      </c>
      <c r="BI170" s="24">
        <f t="shared" ca="1" si="57"/>
        <v>5</v>
      </c>
      <c r="BJ170" s="24">
        <f t="shared" ca="1" si="58"/>
        <v>5</v>
      </c>
      <c r="BK170" s="26" t="str">
        <f t="shared" ca="1" si="59"/>
        <v>4 Th,10 Bln,8 Hr</v>
      </c>
      <c r="BL170" s="4" t="str">
        <f>VLOOKUP(C170,[1]dbase!$C$3:$AW$827,38,FALSE)</f>
        <v>-</v>
      </c>
    </row>
    <row r="171" spans="1:64" x14ac:dyDescent="0.25">
      <c r="A171" s="24">
        <f t="shared" si="40"/>
        <v>168</v>
      </c>
      <c r="B171" s="31" t="s">
        <v>922</v>
      </c>
      <c r="C171" s="24">
        <v>926263</v>
      </c>
      <c r="D171" s="24" t="s">
        <v>174</v>
      </c>
      <c r="E171" s="26">
        <v>33737</v>
      </c>
      <c r="F171" s="24" t="s">
        <v>65</v>
      </c>
      <c r="G171" s="24" t="s">
        <v>66</v>
      </c>
      <c r="H171" s="24" t="s">
        <v>228</v>
      </c>
      <c r="I171" s="24" t="s">
        <v>923</v>
      </c>
      <c r="J171" s="27" t="s">
        <v>924</v>
      </c>
      <c r="K171" s="24"/>
      <c r="L171" s="24"/>
      <c r="M171" s="24" t="s">
        <v>136</v>
      </c>
      <c r="N171" s="24" t="s">
        <v>71</v>
      </c>
      <c r="O171" s="24"/>
      <c r="P171" s="24" t="s">
        <v>80</v>
      </c>
      <c r="Q171" s="26">
        <v>43374</v>
      </c>
      <c r="R171" s="26">
        <v>43374</v>
      </c>
      <c r="S171" s="26" t="s">
        <v>90</v>
      </c>
      <c r="T171" s="28" t="s">
        <v>925</v>
      </c>
      <c r="U171" s="28" t="s">
        <v>925</v>
      </c>
      <c r="V171" s="26">
        <v>44105</v>
      </c>
      <c r="W171" s="28" t="s">
        <v>374</v>
      </c>
      <c r="X171" s="28" t="s">
        <v>207</v>
      </c>
      <c r="Y171" s="26" t="s">
        <v>103</v>
      </c>
      <c r="Z171" s="29">
        <v>6</v>
      </c>
      <c r="AA171" s="34">
        <v>1</v>
      </c>
      <c r="AB171" s="26">
        <v>44424</v>
      </c>
      <c r="AC171" s="30">
        <v>4500000</v>
      </c>
      <c r="AD171" s="30">
        <v>500000</v>
      </c>
      <c r="AE171" s="30">
        <v>0</v>
      </c>
      <c r="AF171" s="30">
        <v>-45384.833333333023</v>
      </c>
      <c r="AG171" s="30">
        <f t="shared" si="41"/>
        <v>-45384.833333333023</v>
      </c>
      <c r="AH171" s="30">
        <v>0</v>
      </c>
      <c r="AI171" s="30">
        <f t="shared" si="42"/>
        <v>4954615.166666667</v>
      </c>
      <c r="AJ171" s="30">
        <f t="shared" si="43"/>
        <v>2250000</v>
      </c>
      <c r="AK171" s="30">
        <f t="shared" si="44"/>
        <v>0</v>
      </c>
      <c r="AL171" s="30">
        <f t="shared" si="45"/>
        <v>0</v>
      </c>
      <c r="AM171" s="30">
        <f t="shared" si="46"/>
        <v>0</v>
      </c>
      <c r="AN171" s="30">
        <f t="shared" si="47"/>
        <v>0</v>
      </c>
      <c r="AO171" s="30">
        <f t="shared" si="48"/>
        <v>0</v>
      </c>
      <c r="AP171" s="30">
        <f t="shared" si="49"/>
        <v>2250000</v>
      </c>
      <c r="AQ171" s="30">
        <f t="shared" si="50"/>
        <v>2122100</v>
      </c>
      <c r="AR171" s="26" t="s">
        <v>79</v>
      </c>
      <c r="AS171" s="32" t="s">
        <v>114</v>
      </c>
      <c r="AT171" s="32" t="s">
        <v>156</v>
      </c>
      <c r="AU171" s="32">
        <v>44743</v>
      </c>
      <c r="AV171" s="26" t="s">
        <v>209</v>
      </c>
      <c r="AW171" s="26" t="s">
        <v>375</v>
      </c>
      <c r="AX171" s="26" t="s">
        <v>105</v>
      </c>
      <c r="AY171" s="26" t="s">
        <v>83</v>
      </c>
      <c r="AZ171" s="26" t="s">
        <v>80</v>
      </c>
      <c r="BA171" s="26" t="s">
        <v>84</v>
      </c>
      <c r="BB171" s="26" t="s">
        <v>85</v>
      </c>
      <c r="BC171" s="26" t="str">
        <f t="shared" si="51"/>
        <v>D</v>
      </c>
      <c r="BD171" s="26" t="str">
        <f t="shared" ca="1" si="52"/>
        <v>30 Th,6 Bln,11 Hr</v>
      </c>
      <c r="BE171" s="29">
        <f t="shared" ca="1" si="53"/>
        <v>30</v>
      </c>
      <c r="BF171" s="29">
        <f t="shared" ca="1" si="54"/>
        <v>6</v>
      </c>
      <c r="BG171" s="29">
        <f t="shared" ca="1" si="55"/>
        <v>11</v>
      </c>
      <c r="BH171" s="26" t="str">
        <f t="shared" ca="1" si="56"/>
        <v>4 Th,1 Bln,23 Hr</v>
      </c>
      <c r="BI171" s="24">
        <f t="shared" ca="1" si="57"/>
        <v>4</v>
      </c>
      <c r="BJ171" s="24">
        <f t="shared" ca="1" si="58"/>
        <v>1</v>
      </c>
      <c r="BK171" s="26" t="str">
        <f t="shared" ca="1" si="59"/>
        <v>4 Th,1 Bln,23 Hr</v>
      </c>
      <c r="BL171" s="4" t="str">
        <f>VLOOKUP(C171,[1]dbase!$C$3:$AW$827,38,FALSE)</f>
        <v>H</v>
      </c>
    </row>
    <row r="172" spans="1:64" x14ac:dyDescent="0.25">
      <c r="A172" s="24">
        <f t="shared" si="40"/>
        <v>169</v>
      </c>
      <c r="B172" s="31" t="s">
        <v>926</v>
      </c>
      <c r="C172" s="24">
        <v>866122</v>
      </c>
      <c r="D172" s="24" t="s">
        <v>174</v>
      </c>
      <c r="E172" s="26">
        <v>31505</v>
      </c>
      <c r="F172" s="24" t="s">
        <v>65</v>
      </c>
      <c r="G172" s="24" t="s">
        <v>66</v>
      </c>
      <c r="H172" s="24" t="s">
        <v>67</v>
      </c>
      <c r="I172" s="24" t="s">
        <v>927</v>
      </c>
      <c r="J172" s="27" t="s">
        <v>928</v>
      </c>
      <c r="K172" s="24"/>
      <c r="L172" s="24"/>
      <c r="M172" s="24" t="s">
        <v>109</v>
      </c>
      <c r="N172" s="24" t="s">
        <v>667</v>
      </c>
      <c r="O172" s="24"/>
      <c r="P172" s="24" t="s">
        <v>80</v>
      </c>
      <c r="Q172" s="26">
        <v>43374</v>
      </c>
      <c r="R172" s="26">
        <v>43374</v>
      </c>
      <c r="S172" s="26" t="s">
        <v>90</v>
      </c>
      <c r="T172" s="28" t="s">
        <v>138</v>
      </c>
      <c r="U172" s="28" t="s">
        <v>138</v>
      </c>
      <c r="V172" s="26">
        <v>44105</v>
      </c>
      <c r="W172" s="28" t="s">
        <v>430</v>
      </c>
      <c r="X172" s="28" t="s">
        <v>140</v>
      </c>
      <c r="Y172" s="26" t="s">
        <v>78</v>
      </c>
      <c r="Z172" s="29">
        <v>6</v>
      </c>
      <c r="AA172" s="29">
        <v>1</v>
      </c>
      <c r="AB172" s="26">
        <v>44424</v>
      </c>
      <c r="AC172" s="30">
        <v>4500000</v>
      </c>
      <c r="AD172" s="30">
        <v>500000</v>
      </c>
      <c r="AE172" s="30">
        <v>0</v>
      </c>
      <c r="AF172" s="30">
        <v>253100</v>
      </c>
      <c r="AG172" s="30">
        <f t="shared" si="41"/>
        <v>253100</v>
      </c>
      <c r="AH172" s="30">
        <v>0</v>
      </c>
      <c r="AI172" s="30">
        <f t="shared" si="42"/>
        <v>5253100</v>
      </c>
      <c r="AJ172" s="30">
        <f t="shared" si="43"/>
        <v>3375000</v>
      </c>
      <c r="AK172" s="30">
        <f t="shared" si="44"/>
        <v>375000</v>
      </c>
      <c r="AL172" s="30">
        <f t="shared" si="45"/>
        <v>0</v>
      </c>
      <c r="AM172" s="30">
        <f t="shared" si="46"/>
        <v>253100</v>
      </c>
      <c r="AN172" s="30">
        <f t="shared" si="47"/>
        <v>253100</v>
      </c>
      <c r="AO172" s="30">
        <f t="shared" si="48"/>
        <v>0</v>
      </c>
      <c r="AP172" s="30">
        <f t="shared" si="49"/>
        <v>4003100</v>
      </c>
      <c r="AQ172" s="30">
        <f t="shared" si="50"/>
        <v>369000</v>
      </c>
      <c r="AR172" s="26" t="s">
        <v>79</v>
      </c>
      <c r="AS172" s="26" t="s">
        <v>80</v>
      </c>
      <c r="AT172" s="26"/>
      <c r="AU172" s="26" t="s">
        <v>80</v>
      </c>
      <c r="AV172" s="26" t="s">
        <v>141</v>
      </c>
      <c r="AW172" s="26" t="s">
        <v>80</v>
      </c>
      <c r="AX172" s="26" t="s">
        <v>82</v>
      </c>
      <c r="AY172" s="26" t="s">
        <v>82</v>
      </c>
      <c r="AZ172" s="26" t="s">
        <v>80</v>
      </c>
      <c r="BA172" s="26" t="s">
        <v>84</v>
      </c>
      <c r="BB172" s="26" t="s">
        <v>85</v>
      </c>
      <c r="BC172" s="26" t="str">
        <f t="shared" si="51"/>
        <v>C</v>
      </c>
      <c r="BD172" s="26" t="str">
        <f t="shared" ca="1" si="52"/>
        <v>36 Th,7 Bln,21 Hr</v>
      </c>
      <c r="BE172" s="29">
        <f t="shared" ca="1" si="53"/>
        <v>36</v>
      </c>
      <c r="BF172" s="29">
        <f t="shared" ca="1" si="54"/>
        <v>7</v>
      </c>
      <c r="BG172" s="29">
        <f t="shared" ca="1" si="55"/>
        <v>21</v>
      </c>
      <c r="BH172" s="26" t="str">
        <f t="shared" ca="1" si="56"/>
        <v>4 Th,1 Bln,23 Hr</v>
      </c>
      <c r="BI172" s="24">
        <f t="shared" ca="1" si="57"/>
        <v>4</v>
      </c>
      <c r="BJ172" s="24">
        <f t="shared" ca="1" si="58"/>
        <v>1</v>
      </c>
      <c r="BK172" s="26" t="str">
        <f t="shared" ca="1" si="59"/>
        <v>4 Th,1 Bln,23 Hr</v>
      </c>
      <c r="BL172" s="4" t="str">
        <f>VLOOKUP(C172,[1]dbase!$C$3:$AW$827,38,FALSE)</f>
        <v>-</v>
      </c>
    </row>
    <row r="173" spans="1:64" x14ac:dyDescent="0.25">
      <c r="A173" s="24">
        <f t="shared" si="40"/>
        <v>170</v>
      </c>
      <c r="B173" s="31" t="s">
        <v>929</v>
      </c>
      <c r="C173" s="24">
        <v>886172</v>
      </c>
      <c r="D173" s="24" t="s">
        <v>930</v>
      </c>
      <c r="E173" s="26">
        <v>32467</v>
      </c>
      <c r="F173" s="24" t="s">
        <v>65</v>
      </c>
      <c r="G173" s="24" t="s">
        <v>66</v>
      </c>
      <c r="H173" s="24" t="s">
        <v>67</v>
      </c>
      <c r="I173" s="24" t="s">
        <v>931</v>
      </c>
      <c r="J173" s="27" t="s">
        <v>932</v>
      </c>
      <c r="K173" s="24"/>
      <c r="L173" s="24"/>
      <c r="M173" s="24" t="s">
        <v>70</v>
      </c>
      <c r="N173" s="24" t="s">
        <v>254</v>
      </c>
      <c r="O173" s="24"/>
      <c r="P173" s="24" t="s">
        <v>80</v>
      </c>
      <c r="Q173" s="26">
        <v>43374</v>
      </c>
      <c r="R173" s="26">
        <v>43374</v>
      </c>
      <c r="S173" s="26" t="s">
        <v>90</v>
      </c>
      <c r="T173" s="28" t="s">
        <v>683</v>
      </c>
      <c r="U173" s="28" t="s">
        <v>683</v>
      </c>
      <c r="V173" s="26">
        <v>44105</v>
      </c>
      <c r="W173" s="28" t="s">
        <v>434</v>
      </c>
      <c r="X173" s="28" t="s">
        <v>207</v>
      </c>
      <c r="Y173" s="26" t="s">
        <v>78</v>
      </c>
      <c r="Z173" s="29">
        <v>5</v>
      </c>
      <c r="AA173" s="29">
        <v>4</v>
      </c>
      <c r="AB173" s="26">
        <v>44424</v>
      </c>
      <c r="AC173" s="30">
        <v>6900000</v>
      </c>
      <c r="AD173" s="30">
        <v>766667</v>
      </c>
      <c r="AE173" s="30">
        <v>0</v>
      </c>
      <c r="AF173" s="30">
        <v>327444.75</v>
      </c>
      <c r="AG173" s="30">
        <f t="shared" si="41"/>
        <v>327444.75</v>
      </c>
      <c r="AH173" s="30">
        <v>0</v>
      </c>
      <c r="AI173" s="30">
        <f t="shared" si="42"/>
        <v>7994111.75</v>
      </c>
      <c r="AJ173" s="30">
        <f t="shared" si="43"/>
        <v>3450000</v>
      </c>
      <c r="AK173" s="30">
        <f t="shared" si="44"/>
        <v>0</v>
      </c>
      <c r="AL173" s="30">
        <f t="shared" si="45"/>
        <v>0</v>
      </c>
      <c r="AM173" s="30">
        <f t="shared" si="46"/>
        <v>0</v>
      </c>
      <c r="AN173" s="30">
        <f t="shared" si="47"/>
        <v>0</v>
      </c>
      <c r="AO173" s="30">
        <f t="shared" si="48"/>
        <v>0</v>
      </c>
      <c r="AP173" s="30">
        <f t="shared" si="49"/>
        <v>3450000</v>
      </c>
      <c r="AQ173" s="30">
        <f t="shared" si="50"/>
        <v>922100</v>
      </c>
      <c r="AR173" s="26" t="s">
        <v>79</v>
      </c>
      <c r="AS173" s="32" t="s">
        <v>114</v>
      </c>
      <c r="AT173" s="32" t="s">
        <v>156</v>
      </c>
      <c r="AU173" s="32">
        <v>44743</v>
      </c>
      <c r="AV173" s="26" t="s">
        <v>209</v>
      </c>
      <c r="AW173" s="26" t="s">
        <v>210</v>
      </c>
      <c r="AX173" s="26" t="s">
        <v>83</v>
      </c>
      <c r="AY173" s="26" t="s">
        <v>83</v>
      </c>
      <c r="AZ173" s="26" t="s">
        <v>80</v>
      </c>
      <c r="BA173" s="26" t="s">
        <v>84</v>
      </c>
      <c r="BB173" s="26" t="s">
        <v>85</v>
      </c>
      <c r="BC173" s="26" t="str">
        <f t="shared" si="51"/>
        <v>F</v>
      </c>
      <c r="BD173" s="26" t="str">
        <f t="shared" ca="1" si="52"/>
        <v>34 Th,0 Bln,4 Hr</v>
      </c>
      <c r="BE173" s="29">
        <f t="shared" ca="1" si="53"/>
        <v>34</v>
      </c>
      <c r="BF173" s="29">
        <f t="shared" ca="1" si="54"/>
        <v>0</v>
      </c>
      <c r="BG173" s="29">
        <f t="shared" ca="1" si="55"/>
        <v>4</v>
      </c>
      <c r="BH173" s="26" t="str">
        <f t="shared" ca="1" si="56"/>
        <v>4 Th,1 Bln,23 Hr</v>
      </c>
      <c r="BI173" s="24">
        <f t="shared" ca="1" si="57"/>
        <v>4</v>
      </c>
      <c r="BJ173" s="24">
        <f t="shared" ca="1" si="58"/>
        <v>1</v>
      </c>
      <c r="BK173" s="26" t="str">
        <f t="shared" ca="1" si="59"/>
        <v>4 Th,1 Bln,23 Hr</v>
      </c>
      <c r="BL173" s="4" t="str">
        <f>VLOOKUP(C173,[1]dbase!$C$3:$AW$827,38,FALSE)</f>
        <v>H</v>
      </c>
    </row>
    <row r="174" spans="1:64" x14ac:dyDescent="0.25">
      <c r="A174" s="24">
        <f t="shared" si="40"/>
        <v>171</v>
      </c>
      <c r="B174" s="31" t="s">
        <v>933</v>
      </c>
      <c r="C174" s="24">
        <v>686147</v>
      </c>
      <c r="D174" s="24" t="s">
        <v>704</v>
      </c>
      <c r="E174" s="26">
        <v>24872</v>
      </c>
      <c r="F174" s="24" t="s">
        <v>65</v>
      </c>
      <c r="G174" s="24" t="s">
        <v>66</v>
      </c>
      <c r="H174" s="24" t="s">
        <v>88</v>
      </c>
      <c r="I174" s="24" t="s">
        <v>934</v>
      </c>
      <c r="J174" s="27" t="s">
        <v>935</v>
      </c>
      <c r="K174" s="24"/>
      <c r="L174" s="24"/>
      <c r="M174" s="24" t="s">
        <v>109</v>
      </c>
      <c r="N174" s="24" t="s">
        <v>80</v>
      </c>
      <c r="O174" s="24"/>
      <c r="P174" s="24" t="s">
        <v>80</v>
      </c>
      <c r="Q174" s="26">
        <v>43374</v>
      </c>
      <c r="R174" s="26">
        <v>43374</v>
      </c>
      <c r="S174" s="26" t="s">
        <v>90</v>
      </c>
      <c r="T174" s="28" t="s">
        <v>936</v>
      </c>
      <c r="U174" s="28" t="s">
        <v>936</v>
      </c>
      <c r="V174" s="26">
        <v>44105</v>
      </c>
      <c r="W174" s="28" t="s">
        <v>226</v>
      </c>
      <c r="X174" s="28" t="s">
        <v>207</v>
      </c>
      <c r="Y174" s="26" t="s">
        <v>78</v>
      </c>
      <c r="Z174" s="29">
        <v>6</v>
      </c>
      <c r="AA174" s="29">
        <v>1</v>
      </c>
      <c r="AB174" s="26">
        <v>44424</v>
      </c>
      <c r="AC174" s="30">
        <v>4500000</v>
      </c>
      <c r="AD174" s="30">
        <v>500000</v>
      </c>
      <c r="AE174" s="30">
        <v>0</v>
      </c>
      <c r="AF174" s="30">
        <v>253100</v>
      </c>
      <c r="AG174" s="30">
        <f t="shared" si="41"/>
        <v>253100</v>
      </c>
      <c r="AH174" s="30">
        <v>0</v>
      </c>
      <c r="AI174" s="30">
        <f t="shared" si="42"/>
        <v>5253100</v>
      </c>
      <c r="AJ174" s="30">
        <f t="shared" si="43"/>
        <v>3375000</v>
      </c>
      <c r="AK174" s="30">
        <f t="shared" si="44"/>
        <v>375000</v>
      </c>
      <c r="AL174" s="30">
        <f t="shared" si="45"/>
        <v>0</v>
      </c>
      <c r="AM174" s="30">
        <f t="shared" si="46"/>
        <v>253100</v>
      </c>
      <c r="AN174" s="30">
        <f t="shared" si="47"/>
        <v>253100</v>
      </c>
      <c r="AO174" s="30">
        <f t="shared" si="48"/>
        <v>0</v>
      </c>
      <c r="AP174" s="30">
        <f t="shared" si="49"/>
        <v>4003100</v>
      </c>
      <c r="AQ174" s="30">
        <f t="shared" si="50"/>
        <v>369000</v>
      </c>
      <c r="AR174" s="26" t="s">
        <v>79</v>
      </c>
      <c r="AS174" s="26" t="s">
        <v>80</v>
      </c>
      <c r="AT174" s="26"/>
      <c r="AU174" s="26" t="s">
        <v>80</v>
      </c>
      <c r="AV174" s="26" t="s">
        <v>209</v>
      </c>
      <c r="AW174" s="26" t="s">
        <v>210</v>
      </c>
      <c r="AX174" s="26" t="s">
        <v>83</v>
      </c>
      <c r="AY174" s="26" t="s">
        <v>83</v>
      </c>
      <c r="AZ174" s="26" t="s">
        <v>80</v>
      </c>
      <c r="BA174" s="26" t="s">
        <v>84</v>
      </c>
      <c r="BB174" s="26" t="s">
        <v>85</v>
      </c>
      <c r="BC174" s="26" t="str">
        <f t="shared" si="51"/>
        <v>C</v>
      </c>
      <c r="BD174" s="26" t="str">
        <f t="shared" ca="1" si="52"/>
        <v>54 Th,9 Bln,20 Hr</v>
      </c>
      <c r="BE174" s="29">
        <f t="shared" ca="1" si="53"/>
        <v>54</v>
      </c>
      <c r="BF174" s="29">
        <f t="shared" ca="1" si="54"/>
        <v>9</v>
      </c>
      <c r="BG174" s="29">
        <f t="shared" ca="1" si="55"/>
        <v>20</v>
      </c>
      <c r="BH174" s="26" t="str">
        <f t="shared" ca="1" si="56"/>
        <v>4 Th,1 Bln,23 Hr</v>
      </c>
      <c r="BI174" s="24">
        <f t="shared" ca="1" si="57"/>
        <v>4</v>
      </c>
      <c r="BJ174" s="24">
        <f t="shared" ca="1" si="58"/>
        <v>1</v>
      </c>
      <c r="BK174" s="26" t="str">
        <f t="shared" ca="1" si="59"/>
        <v>4 Th,1 Bln,23 Hr</v>
      </c>
      <c r="BL174" s="4" t="str">
        <f>VLOOKUP(C174,[1]dbase!$C$3:$AW$827,38,FALSE)</f>
        <v>-</v>
      </c>
    </row>
    <row r="175" spans="1:64" x14ac:dyDescent="0.25">
      <c r="A175" s="24">
        <f t="shared" si="40"/>
        <v>172</v>
      </c>
      <c r="B175" s="33" t="s">
        <v>937</v>
      </c>
      <c r="C175" s="24">
        <v>715248</v>
      </c>
      <c r="D175" s="24" t="s">
        <v>166</v>
      </c>
      <c r="E175" s="26">
        <v>26056</v>
      </c>
      <c r="F175" s="24" t="s">
        <v>65</v>
      </c>
      <c r="G175" s="24" t="s">
        <v>66</v>
      </c>
      <c r="H175" s="24" t="s">
        <v>88</v>
      </c>
      <c r="I175" s="24" t="s">
        <v>938</v>
      </c>
      <c r="J175" s="27"/>
      <c r="K175" s="24"/>
      <c r="L175" s="24"/>
      <c r="M175" s="24" t="s">
        <v>70</v>
      </c>
      <c r="N175" s="24" t="s">
        <v>71</v>
      </c>
      <c r="O175" s="24"/>
      <c r="P175" s="24">
        <v>2000</v>
      </c>
      <c r="Q175" s="26">
        <v>34335</v>
      </c>
      <c r="R175" s="26">
        <v>34700</v>
      </c>
      <c r="S175" s="26" t="s">
        <v>90</v>
      </c>
      <c r="T175" s="28" t="s">
        <v>939</v>
      </c>
      <c r="U175" s="28" t="s">
        <v>939</v>
      </c>
      <c r="V175" s="26">
        <v>44760</v>
      </c>
      <c r="W175" s="28" t="s">
        <v>154</v>
      </c>
      <c r="X175" s="28" t="s">
        <v>113</v>
      </c>
      <c r="Y175" s="26" t="s">
        <v>78</v>
      </c>
      <c r="Z175" s="29">
        <v>5</v>
      </c>
      <c r="AA175" s="29">
        <v>5</v>
      </c>
      <c r="AB175" s="26">
        <v>44424</v>
      </c>
      <c r="AC175" s="30">
        <v>7900000</v>
      </c>
      <c r="AD175" s="30">
        <v>877778</v>
      </c>
      <c r="AE175" s="30">
        <v>530397.22222222202</v>
      </c>
      <c r="AF175" s="30">
        <v>653200</v>
      </c>
      <c r="AG175" s="30">
        <f t="shared" si="41"/>
        <v>1183597.222222222</v>
      </c>
      <c r="AH175" s="30">
        <v>0</v>
      </c>
      <c r="AI175" s="30">
        <f t="shared" si="42"/>
        <v>9961375.222222222</v>
      </c>
      <c r="AJ175" s="30">
        <f t="shared" si="43"/>
        <v>5925000</v>
      </c>
      <c r="AK175" s="30">
        <f t="shared" si="44"/>
        <v>658333.5</v>
      </c>
      <c r="AL175" s="30">
        <f t="shared" si="45"/>
        <v>530397.22222222202</v>
      </c>
      <c r="AM175" s="30">
        <f t="shared" si="46"/>
        <v>653200</v>
      </c>
      <c r="AN175" s="30">
        <f t="shared" si="47"/>
        <v>1183597.222222222</v>
      </c>
      <c r="AO175" s="30">
        <f t="shared" si="48"/>
        <v>0</v>
      </c>
      <c r="AP175" s="30">
        <f t="shared" si="49"/>
        <v>7766930.722222222</v>
      </c>
      <c r="AQ175" s="30">
        <f t="shared" si="50"/>
        <v>0</v>
      </c>
      <c r="AR175" s="26" t="s">
        <v>79</v>
      </c>
      <c r="AS175" s="26" t="s">
        <v>80</v>
      </c>
      <c r="AT175" s="26"/>
      <c r="AU175" s="26" t="s">
        <v>80</v>
      </c>
      <c r="AV175" s="26" t="s">
        <v>116</v>
      </c>
      <c r="AW175" s="26" t="s">
        <v>158</v>
      </c>
      <c r="AX175" s="26" t="s">
        <v>83</v>
      </c>
      <c r="AY175" s="26" t="s">
        <v>83</v>
      </c>
      <c r="AZ175" s="26" t="s">
        <v>80</v>
      </c>
      <c r="BA175" s="26" t="s">
        <v>84</v>
      </c>
      <c r="BB175" s="26" t="s">
        <v>85</v>
      </c>
      <c r="BC175" s="26" t="str">
        <f t="shared" si="51"/>
        <v>F</v>
      </c>
      <c r="BD175" s="26" t="str">
        <f t="shared" ca="1" si="52"/>
        <v>51 Th,6 Bln,21 Hr</v>
      </c>
      <c r="BE175" s="29">
        <f t="shared" ca="1" si="53"/>
        <v>51</v>
      </c>
      <c r="BF175" s="29">
        <f t="shared" ca="1" si="54"/>
        <v>6</v>
      </c>
      <c r="BG175" s="29">
        <f t="shared" ca="1" si="55"/>
        <v>21</v>
      </c>
      <c r="BH175" s="26" t="str">
        <f t="shared" ca="1" si="56"/>
        <v>28 Th,10 Bln,23 Hr</v>
      </c>
      <c r="BI175" s="24">
        <f t="shared" ca="1" si="57"/>
        <v>28</v>
      </c>
      <c r="BJ175" s="24">
        <f t="shared" ca="1" si="58"/>
        <v>10</v>
      </c>
      <c r="BK175" s="26" t="str">
        <f t="shared" ca="1" si="59"/>
        <v>27 Th,10 Bln,23 Hr</v>
      </c>
      <c r="BL175" s="4" t="str">
        <f>VLOOKUP(C175,[1]dbase!$C$3:$AW$827,38,FALSE)</f>
        <v>-</v>
      </c>
    </row>
    <row r="176" spans="1:64" x14ac:dyDescent="0.25">
      <c r="A176" s="24">
        <f t="shared" si="40"/>
        <v>173</v>
      </c>
      <c r="B176" s="31" t="s">
        <v>940</v>
      </c>
      <c r="C176" s="24">
        <v>825485</v>
      </c>
      <c r="D176" s="24" t="s">
        <v>349</v>
      </c>
      <c r="E176" s="26">
        <v>30214</v>
      </c>
      <c r="F176" s="24" t="s">
        <v>65</v>
      </c>
      <c r="G176" s="24" t="s">
        <v>66</v>
      </c>
      <c r="H176" s="24" t="s">
        <v>67</v>
      </c>
      <c r="I176" s="24" t="s">
        <v>941</v>
      </c>
      <c r="J176" s="27" t="s">
        <v>942</v>
      </c>
      <c r="K176" s="24" t="s">
        <v>943</v>
      </c>
      <c r="L176" s="24"/>
      <c r="M176" s="24" t="s">
        <v>109</v>
      </c>
      <c r="N176" s="24" t="s">
        <v>120</v>
      </c>
      <c r="O176" s="24"/>
      <c r="P176" s="24">
        <v>2001</v>
      </c>
      <c r="Q176" s="26">
        <v>39860</v>
      </c>
      <c r="R176" s="26">
        <v>39949</v>
      </c>
      <c r="S176" s="26" t="s">
        <v>90</v>
      </c>
      <c r="T176" s="28" t="s">
        <v>944</v>
      </c>
      <c r="U176" s="28" t="s">
        <v>944</v>
      </c>
      <c r="V176" s="26">
        <v>44562</v>
      </c>
      <c r="W176" s="28" t="s">
        <v>945</v>
      </c>
      <c r="X176" s="28" t="s">
        <v>387</v>
      </c>
      <c r="Y176" s="26" t="s">
        <v>78</v>
      </c>
      <c r="Z176" s="29">
        <v>3</v>
      </c>
      <c r="AA176" s="29">
        <v>4</v>
      </c>
      <c r="AB176" s="26">
        <v>44424</v>
      </c>
      <c r="AC176" s="30">
        <v>6900000</v>
      </c>
      <c r="AD176" s="30">
        <v>766667</v>
      </c>
      <c r="AE176" s="30">
        <v>715183.33333333302</v>
      </c>
      <c r="AF176" s="30">
        <v>343000</v>
      </c>
      <c r="AG176" s="30">
        <f t="shared" si="41"/>
        <v>1058183.333333333</v>
      </c>
      <c r="AH176" s="30">
        <v>2684905</v>
      </c>
      <c r="AI176" s="30">
        <f t="shared" si="42"/>
        <v>11409755.333333332</v>
      </c>
      <c r="AJ176" s="30">
        <f t="shared" si="43"/>
        <v>5175000</v>
      </c>
      <c r="AK176" s="30">
        <f t="shared" si="44"/>
        <v>575000.25</v>
      </c>
      <c r="AL176" s="30">
        <f t="shared" si="45"/>
        <v>715183.33333333302</v>
      </c>
      <c r="AM176" s="30">
        <f t="shared" si="46"/>
        <v>343000</v>
      </c>
      <c r="AN176" s="30">
        <f t="shared" si="47"/>
        <v>1058183.333333333</v>
      </c>
      <c r="AO176" s="30">
        <f t="shared" si="48"/>
        <v>1342452.5</v>
      </c>
      <c r="AP176" s="30">
        <f t="shared" si="49"/>
        <v>8150636.083333333</v>
      </c>
      <c r="AQ176" s="30">
        <f t="shared" si="50"/>
        <v>0</v>
      </c>
      <c r="AR176" s="26" t="s">
        <v>79</v>
      </c>
      <c r="AS176" s="26" t="s">
        <v>80</v>
      </c>
      <c r="AT176" s="26"/>
      <c r="AU176" s="26" t="s">
        <v>80</v>
      </c>
      <c r="AV176" s="26" t="s">
        <v>196</v>
      </c>
      <c r="AW176" s="26" t="s">
        <v>80</v>
      </c>
      <c r="AX176" s="26" t="s">
        <v>83</v>
      </c>
      <c r="AY176" s="26" t="s">
        <v>83</v>
      </c>
      <c r="AZ176" s="26" t="s">
        <v>125</v>
      </c>
      <c r="BA176" s="26" t="s">
        <v>84</v>
      </c>
      <c r="BB176" s="26" t="s">
        <v>85</v>
      </c>
      <c r="BC176" s="26" t="str">
        <f t="shared" si="51"/>
        <v>C</v>
      </c>
      <c r="BD176" s="26" t="str">
        <f t="shared" ca="1" si="52"/>
        <v>40 Th,2 Bln,4 Hr</v>
      </c>
      <c r="BE176" s="29">
        <f t="shared" ca="1" si="53"/>
        <v>40</v>
      </c>
      <c r="BF176" s="29">
        <f t="shared" ca="1" si="54"/>
        <v>2</v>
      </c>
      <c r="BG176" s="29">
        <f t="shared" ca="1" si="55"/>
        <v>4</v>
      </c>
      <c r="BH176" s="26" t="str">
        <f t="shared" ca="1" si="56"/>
        <v>13 Th,9 Bln,8 Hr</v>
      </c>
      <c r="BI176" s="24">
        <f t="shared" ca="1" si="57"/>
        <v>13</v>
      </c>
      <c r="BJ176" s="24">
        <f t="shared" ca="1" si="58"/>
        <v>9</v>
      </c>
      <c r="BK176" s="26" t="str">
        <f t="shared" ca="1" si="59"/>
        <v>13 Th,6 Bln,8 Hr</v>
      </c>
      <c r="BL176" s="4" t="str">
        <f>VLOOKUP(C176,[1]dbase!$C$3:$AW$827,38,FALSE)</f>
        <v>-</v>
      </c>
    </row>
    <row r="177" spans="1:64" x14ac:dyDescent="0.25">
      <c r="A177" s="24">
        <f t="shared" si="40"/>
        <v>174</v>
      </c>
      <c r="B177" s="31" t="s">
        <v>946</v>
      </c>
      <c r="C177" s="24">
        <v>756014</v>
      </c>
      <c r="D177" s="24" t="s">
        <v>947</v>
      </c>
      <c r="E177" s="26">
        <v>27586</v>
      </c>
      <c r="F177" s="24" t="s">
        <v>65</v>
      </c>
      <c r="G177" s="24" t="s">
        <v>66</v>
      </c>
      <c r="H177" s="24" t="s">
        <v>133</v>
      </c>
      <c r="I177" s="24" t="s">
        <v>948</v>
      </c>
      <c r="J177" s="27" t="s">
        <v>949</v>
      </c>
      <c r="K177" s="24"/>
      <c r="L177" s="24"/>
      <c r="M177" s="24" t="s">
        <v>109</v>
      </c>
      <c r="N177" s="24" t="s">
        <v>80</v>
      </c>
      <c r="O177" s="24"/>
      <c r="P177" s="24" t="s">
        <v>80</v>
      </c>
      <c r="Q177" s="26">
        <v>43374</v>
      </c>
      <c r="R177" s="26">
        <v>43374</v>
      </c>
      <c r="S177" s="26" t="s">
        <v>90</v>
      </c>
      <c r="T177" s="28" t="s">
        <v>950</v>
      </c>
      <c r="U177" s="28" t="s">
        <v>950</v>
      </c>
      <c r="V177" s="26">
        <v>44105</v>
      </c>
      <c r="W177" s="28" t="s">
        <v>139</v>
      </c>
      <c r="X177" s="28" t="s">
        <v>140</v>
      </c>
      <c r="Y177" s="26" t="s">
        <v>78</v>
      </c>
      <c r="Z177" s="29">
        <v>6</v>
      </c>
      <c r="AA177" s="29">
        <v>2</v>
      </c>
      <c r="AB177" s="26">
        <v>44424</v>
      </c>
      <c r="AC177" s="30">
        <v>4900000</v>
      </c>
      <c r="AD177" s="30">
        <v>544444</v>
      </c>
      <c r="AE177" s="30">
        <v>0</v>
      </c>
      <c r="AF177" s="30">
        <v>2340091.388888889</v>
      </c>
      <c r="AG177" s="30">
        <f t="shared" si="41"/>
        <v>2340091.388888889</v>
      </c>
      <c r="AH177" s="30">
        <v>0</v>
      </c>
      <c r="AI177" s="30">
        <f t="shared" si="42"/>
        <v>7784535.388888889</v>
      </c>
      <c r="AJ177" s="30">
        <f t="shared" si="43"/>
        <v>3675000</v>
      </c>
      <c r="AK177" s="30">
        <f t="shared" si="44"/>
        <v>408333</v>
      </c>
      <c r="AL177" s="30">
        <f t="shared" si="45"/>
        <v>0</v>
      </c>
      <c r="AM177" s="30">
        <f t="shared" si="46"/>
        <v>2340091.388888889</v>
      </c>
      <c r="AN177" s="30">
        <f t="shared" si="47"/>
        <v>2340091.388888889</v>
      </c>
      <c r="AO177" s="30">
        <f t="shared" si="48"/>
        <v>0</v>
      </c>
      <c r="AP177" s="30">
        <f t="shared" si="49"/>
        <v>6423424.388888889</v>
      </c>
      <c r="AQ177" s="30">
        <f t="shared" si="50"/>
        <v>0</v>
      </c>
      <c r="AR177" s="26" t="s">
        <v>79</v>
      </c>
      <c r="AS177" s="26" t="s">
        <v>80</v>
      </c>
      <c r="AT177" s="26"/>
      <c r="AU177" s="26" t="s">
        <v>80</v>
      </c>
      <c r="AV177" s="26" t="s">
        <v>141</v>
      </c>
      <c r="AW177" s="26" t="s">
        <v>80</v>
      </c>
      <c r="AX177" s="26" t="s">
        <v>83</v>
      </c>
      <c r="AY177" s="26" t="s">
        <v>82</v>
      </c>
      <c r="AZ177" s="26" t="s">
        <v>80</v>
      </c>
      <c r="BA177" s="26" t="s">
        <v>84</v>
      </c>
      <c r="BB177" s="26" t="s">
        <v>85</v>
      </c>
      <c r="BC177" s="26" t="str">
        <f t="shared" si="51"/>
        <v>C</v>
      </c>
      <c r="BD177" s="26" t="str">
        <f t="shared" ca="1" si="52"/>
        <v>47 Th,4 Bln,13 Hr</v>
      </c>
      <c r="BE177" s="29">
        <f t="shared" ca="1" si="53"/>
        <v>47</v>
      </c>
      <c r="BF177" s="29">
        <f t="shared" ca="1" si="54"/>
        <v>4</v>
      </c>
      <c r="BG177" s="29">
        <f t="shared" ca="1" si="55"/>
        <v>13</v>
      </c>
      <c r="BH177" s="26" t="str">
        <f t="shared" ca="1" si="56"/>
        <v>4 Th,1 Bln,23 Hr</v>
      </c>
      <c r="BI177" s="24">
        <f t="shared" ca="1" si="57"/>
        <v>4</v>
      </c>
      <c r="BJ177" s="24">
        <f t="shared" ca="1" si="58"/>
        <v>1</v>
      </c>
      <c r="BK177" s="26" t="str">
        <f t="shared" ca="1" si="59"/>
        <v>4 Th,1 Bln,23 Hr</v>
      </c>
      <c r="BL177" s="4" t="str">
        <f>VLOOKUP(C177,[1]dbase!$C$3:$AW$827,38,FALSE)</f>
        <v>-</v>
      </c>
    </row>
    <row r="178" spans="1:64" x14ac:dyDescent="0.25">
      <c r="A178" s="24">
        <f t="shared" si="40"/>
        <v>175</v>
      </c>
      <c r="B178" s="31" t="s">
        <v>951</v>
      </c>
      <c r="C178" s="24">
        <v>846171</v>
      </c>
      <c r="D178" s="24" t="s">
        <v>930</v>
      </c>
      <c r="E178" s="26">
        <v>30879</v>
      </c>
      <c r="F178" s="24" t="s">
        <v>65</v>
      </c>
      <c r="G178" s="24" t="s">
        <v>66</v>
      </c>
      <c r="H178" s="24" t="s">
        <v>67</v>
      </c>
      <c r="I178" s="24" t="s">
        <v>952</v>
      </c>
      <c r="J178" s="27" t="s">
        <v>953</v>
      </c>
      <c r="K178" s="24"/>
      <c r="L178" s="24"/>
      <c r="M178" s="24" t="s">
        <v>70</v>
      </c>
      <c r="N178" s="24" t="s">
        <v>71</v>
      </c>
      <c r="O178" s="24"/>
      <c r="P178" s="24" t="s">
        <v>80</v>
      </c>
      <c r="Q178" s="26">
        <v>43374</v>
      </c>
      <c r="R178" s="26">
        <v>43374</v>
      </c>
      <c r="S178" s="26" t="s">
        <v>90</v>
      </c>
      <c r="T178" s="28" t="s">
        <v>683</v>
      </c>
      <c r="U178" s="28" t="s">
        <v>683</v>
      </c>
      <c r="V178" s="26">
        <v>44105</v>
      </c>
      <c r="W178" s="28" t="s">
        <v>434</v>
      </c>
      <c r="X178" s="28" t="s">
        <v>207</v>
      </c>
      <c r="Y178" s="26" t="s">
        <v>78</v>
      </c>
      <c r="Z178" s="29">
        <v>5</v>
      </c>
      <c r="AA178" s="29">
        <v>4</v>
      </c>
      <c r="AB178" s="26">
        <v>44424</v>
      </c>
      <c r="AC178" s="30">
        <v>6900000</v>
      </c>
      <c r="AD178" s="30">
        <v>766667</v>
      </c>
      <c r="AE178" s="30">
        <v>0</v>
      </c>
      <c r="AF178" s="30">
        <v>136624.41666666605</v>
      </c>
      <c r="AG178" s="30">
        <f t="shared" si="41"/>
        <v>136624.41666666605</v>
      </c>
      <c r="AH178" s="30">
        <v>0</v>
      </c>
      <c r="AI178" s="30">
        <f t="shared" si="42"/>
        <v>7803291.416666666</v>
      </c>
      <c r="AJ178" s="30">
        <f t="shared" si="43"/>
        <v>5175000</v>
      </c>
      <c r="AK178" s="30">
        <f t="shared" si="44"/>
        <v>575000.25</v>
      </c>
      <c r="AL178" s="30">
        <f t="shared" si="45"/>
        <v>0</v>
      </c>
      <c r="AM178" s="30">
        <f t="shared" si="46"/>
        <v>136624.41666666605</v>
      </c>
      <c r="AN178" s="30">
        <f t="shared" si="47"/>
        <v>136624.41666666605</v>
      </c>
      <c r="AO178" s="30">
        <f t="shared" si="48"/>
        <v>0</v>
      </c>
      <c r="AP178" s="30">
        <f t="shared" si="49"/>
        <v>5886624.666666666</v>
      </c>
      <c r="AQ178" s="30">
        <f t="shared" si="50"/>
        <v>0</v>
      </c>
      <c r="AR178" s="26" t="s">
        <v>79</v>
      </c>
      <c r="AS178" s="26" t="s">
        <v>80</v>
      </c>
      <c r="AT178" s="26"/>
      <c r="AU178" s="26" t="s">
        <v>80</v>
      </c>
      <c r="AV178" s="26" t="s">
        <v>209</v>
      </c>
      <c r="AW178" s="26" t="s">
        <v>210</v>
      </c>
      <c r="AX178" s="26" t="s">
        <v>83</v>
      </c>
      <c r="AY178" s="26" t="s">
        <v>83</v>
      </c>
      <c r="AZ178" s="26" t="s">
        <v>80</v>
      </c>
      <c r="BA178" s="26" t="s">
        <v>84</v>
      </c>
      <c r="BB178" s="26" t="s">
        <v>85</v>
      </c>
      <c r="BC178" s="26" t="str">
        <f t="shared" si="51"/>
        <v>F</v>
      </c>
      <c r="BD178" s="26" t="str">
        <f t="shared" ca="1" si="52"/>
        <v>38 Th,4 Bln,8 Hr</v>
      </c>
      <c r="BE178" s="29">
        <f t="shared" ca="1" si="53"/>
        <v>38</v>
      </c>
      <c r="BF178" s="29">
        <f t="shared" ca="1" si="54"/>
        <v>4</v>
      </c>
      <c r="BG178" s="29">
        <f t="shared" ca="1" si="55"/>
        <v>8</v>
      </c>
      <c r="BH178" s="26" t="str">
        <f t="shared" ca="1" si="56"/>
        <v>4 Th,1 Bln,23 Hr</v>
      </c>
      <c r="BI178" s="24">
        <f t="shared" ca="1" si="57"/>
        <v>4</v>
      </c>
      <c r="BJ178" s="24">
        <f t="shared" ca="1" si="58"/>
        <v>1</v>
      </c>
      <c r="BK178" s="26" t="str">
        <f t="shared" ca="1" si="59"/>
        <v>4 Th,1 Bln,23 Hr</v>
      </c>
      <c r="BL178" s="4" t="str">
        <f>VLOOKUP(C178,[1]dbase!$C$3:$AW$827,38,FALSE)</f>
        <v>-</v>
      </c>
    </row>
    <row r="179" spans="1:64" x14ac:dyDescent="0.25">
      <c r="A179" s="24">
        <f t="shared" si="40"/>
        <v>176</v>
      </c>
      <c r="B179" s="31" t="s">
        <v>954</v>
      </c>
      <c r="C179" s="24">
        <v>695408</v>
      </c>
      <c r="D179" s="24" t="s">
        <v>87</v>
      </c>
      <c r="E179" s="26">
        <v>25427</v>
      </c>
      <c r="F179" s="24" t="s">
        <v>65</v>
      </c>
      <c r="G179" s="24" t="s">
        <v>66</v>
      </c>
      <c r="H179" s="24" t="s">
        <v>88</v>
      </c>
      <c r="I179" s="24" t="s">
        <v>955</v>
      </c>
      <c r="J179" s="27"/>
      <c r="K179" s="24"/>
      <c r="L179" s="24"/>
      <c r="M179" s="24" t="s">
        <v>109</v>
      </c>
      <c r="N179" s="24" t="s">
        <v>956</v>
      </c>
      <c r="O179" s="24"/>
      <c r="P179" s="24">
        <v>1989</v>
      </c>
      <c r="Q179" s="26">
        <v>34639</v>
      </c>
      <c r="R179" s="26">
        <v>35004</v>
      </c>
      <c r="S179" s="26" t="s">
        <v>90</v>
      </c>
      <c r="T179" s="28" t="s">
        <v>582</v>
      </c>
      <c r="U179" s="28" t="s">
        <v>582</v>
      </c>
      <c r="V179" s="26">
        <v>44667</v>
      </c>
      <c r="W179" s="28" t="s">
        <v>317</v>
      </c>
      <c r="X179" s="28" t="s">
        <v>93</v>
      </c>
      <c r="Y179" s="26" t="s">
        <v>78</v>
      </c>
      <c r="Z179" s="29">
        <v>5</v>
      </c>
      <c r="AA179" s="29">
        <v>4</v>
      </c>
      <c r="AB179" s="26">
        <v>44424</v>
      </c>
      <c r="AC179" s="30">
        <v>6900000</v>
      </c>
      <c r="AD179" s="30">
        <v>766667</v>
      </c>
      <c r="AE179" s="30">
        <v>1089508.333333333</v>
      </c>
      <c r="AF179" s="30">
        <v>-263614.5</v>
      </c>
      <c r="AG179" s="30">
        <f t="shared" si="41"/>
        <v>825893.83333333302</v>
      </c>
      <c r="AH179" s="30">
        <v>2684905</v>
      </c>
      <c r="AI179" s="30">
        <f t="shared" si="42"/>
        <v>11177465.833333332</v>
      </c>
      <c r="AJ179" s="30">
        <f t="shared" si="43"/>
        <v>5175000</v>
      </c>
      <c r="AK179" s="30">
        <f t="shared" si="44"/>
        <v>575000.25</v>
      </c>
      <c r="AL179" s="30">
        <f t="shared" si="45"/>
        <v>1089508.333333333</v>
      </c>
      <c r="AM179" s="30">
        <f t="shared" si="46"/>
        <v>-263614.5</v>
      </c>
      <c r="AN179" s="30">
        <f t="shared" si="47"/>
        <v>825893.83333333302</v>
      </c>
      <c r="AO179" s="30">
        <f t="shared" si="48"/>
        <v>1342452.5</v>
      </c>
      <c r="AP179" s="30">
        <f t="shared" si="49"/>
        <v>7918346.583333333</v>
      </c>
      <c r="AQ179" s="30">
        <f t="shared" si="50"/>
        <v>0</v>
      </c>
      <c r="AR179" s="26" t="s">
        <v>79</v>
      </c>
      <c r="AS179" s="26" t="s">
        <v>80</v>
      </c>
      <c r="AT179" s="26"/>
      <c r="AU179" s="26" t="s">
        <v>80</v>
      </c>
      <c r="AV179" s="26" t="s">
        <v>94</v>
      </c>
      <c r="AW179" s="26" t="s">
        <v>95</v>
      </c>
      <c r="AX179" s="26" t="s">
        <v>96</v>
      </c>
      <c r="AY179" s="26" t="s">
        <v>96</v>
      </c>
      <c r="AZ179" s="26" t="s">
        <v>80</v>
      </c>
      <c r="BA179" s="26" t="s">
        <v>84</v>
      </c>
      <c r="BB179" s="26" t="s">
        <v>85</v>
      </c>
      <c r="BC179" s="26" t="str">
        <f t="shared" si="51"/>
        <v>C</v>
      </c>
      <c r="BD179" s="26" t="str">
        <f t="shared" ca="1" si="52"/>
        <v>53 Th,3 Bln,12 Hr</v>
      </c>
      <c r="BE179" s="29">
        <f t="shared" ca="1" si="53"/>
        <v>53</v>
      </c>
      <c r="BF179" s="29">
        <f t="shared" ca="1" si="54"/>
        <v>3</v>
      </c>
      <c r="BG179" s="29">
        <f t="shared" ca="1" si="55"/>
        <v>12</v>
      </c>
      <c r="BH179" s="26" t="str">
        <f t="shared" ca="1" si="56"/>
        <v>28 Th,0 Bln,23 Hr</v>
      </c>
      <c r="BI179" s="24">
        <f t="shared" ca="1" si="57"/>
        <v>28</v>
      </c>
      <c r="BJ179" s="24">
        <f t="shared" ca="1" si="58"/>
        <v>0</v>
      </c>
      <c r="BK179" s="26" t="str">
        <f t="shared" ca="1" si="59"/>
        <v>27 Th,0 Bln,23 Hr</v>
      </c>
      <c r="BL179" s="4" t="str">
        <f>VLOOKUP(C179,[1]dbase!$C$3:$AW$827,38,FALSE)</f>
        <v>-</v>
      </c>
    </row>
    <row r="180" spans="1:64" x14ac:dyDescent="0.25">
      <c r="A180" s="24">
        <f t="shared" si="40"/>
        <v>177</v>
      </c>
      <c r="B180" s="25" t="s">
        <v>957</v>
      </c>
      <c r="C180" s="24">
        <v>785964</v>
      </c>
      <c r="D180" s="24" t="s">
        <v>567</v>
      </c>
      <c r="E180" s="26">
        <v>28740</v>
      </c>
      <c r="F180" s="24" t="s">
        <v>65</v>
      </c>
      <c r="G180" s="24" t="s">
        <v>66</v>
      </c>
      <c r="H180" s="24" t="s">
        <v>88</v>
      </c>
      <c r="I180" s="24" t="s">
        <v>958</v>
      </c>
      <c r="J180" s="27" t="s">
        <v>959</v>
      </c>
      <c r="K180" s="24"/>
      <c r="L180" s="24"/>
      <c r="M180" s="24" t="s">
        <v>109</v>
      </c>
      <c r="N180" s="24" t="s">
        <v>80</v>
      </c>
      <c r="O180" s="24"/>
      <c r="P180" s="24" t="s">
        <v>80</v>
      </c>
      <c r="Q180" s="26">
        <v>43374</v>
      </c>
      <c r="R180" s="26">
        <v>43374</v>
      </c>
      <c r="S180" s="26" t="s">
        <v>90</v>
      </c>
      <c r="T180" s="28" t="s">
        <v>289</v>
      </c>
      <c r="U180" s="28" t="s">
        <v>289</v>
      </c>
      <c r="V180" s="26">
        <v>44105</v>
      </c>
      <c r="W180" s="28" t="s">
        <v>139</v>
      </c>
      <c r="X180" s="28" t="s">
        <v>140</v>
      </c>
      <c r="Y180" s="26" t="s">
        <v>78</v>
      </c>
      <c r="Z180" s="29">
        <v>6</v>
      </c>
      <c r="AA180" s="34">
        <v>1</v>
      </c>
      <c r="AB180" s="26">
        <v>44424</v>
      </c>
      <c r="AC180" s="30">
        <v>4500000</v>
      </c>
      <c r="AD180" s="30">
        <v>500000</v>
      </c>
      <c r="AE180" s="30">
        <v>0</v>
      </c>
      <c r="AF180" s="30">
        <v>-430800</v>
      </c>
      <c r="AG180" s="30">
        <f t="shared" si="41"/>
        <v>-430800</v>
      </c>
      <c r="AH180" s="30">
        <v>0</v>
      </c>
      <c r="AI180" s="30">
        <f t="shared" si="42"/>
        <v>4569200</v>
      </c>
      <c r="AJ180" s="30">
        <f t="shared" si="43"/>
        <v>2250000</v>
      </c>
      <c r="AK180" s="30">
        <f t="shared" si="44"/>
        <v>0</v>
      </c>
      <c r="AL180" s="30">
        <f t="shared" si="45"/>
        <v>0</v>
      </c>
      <c r="AM180" s="30">
        <f t="shared" si="46"/>
        <v>0</v>
      </c>
      <c r="AN180" s="30">
        <f t="shared" si="47"/>
        <v>0</v>
      </c>
      <c r="AO180" s="30">
        <f t="shared" si="48"/>
        <v>0</v>
      </c>
      <c r="AP180" s="30">
        <f t="shared" si="49"/>
        <v>2250000</v>
      </c>
      <c r="AQ180" s="30">
        <f t="shared" si="50"/>
        <v>2122100</v>
      </c>
      <c r="AR180" s="26" t="s">
        <v>79</v>
      </c>
      <c r="AS180" s="26" t="s">
        <v>114</v>
      </c>
      <c r="AT180" s="26"/>
      <c r="AU180" s="26">
        <v>44774</v>
      </c>
      <c r="AV180" s="26" t="s">
        <v>141</v>
      </c>
      <c r="AW180" s="26" t="s">
        <v>80</v>
      </c>
      <c r="AX180" s="26" t="s">
        <v>82</v>
      </c>
      <c r="AY180" s="26" t="s">
        <v>82</v>
      </c>
      <c r="AZ180" s="26" t="s">
        <v>80</v>
      </c>
      <c r="BA180" s="26" t="s">
        <v>84</v>
      </c>
      <c r="BB180" s="26" t="s">
        <v>85</v>
      </c>
      <c r="BC180" s="26" t="str">
        <f t="shared" si="51"/>
        <v>C</v>
      </c>
      <c r="BD180" s="26" t="str">
        <f t="shared" ca="1" si="52"/>
        <v>44 Th,2 Bln,17 Hr</v>
      </c>
      <c r="BE180" s="29">
        <f t="shared" ca="1" si="53"/>
        <v>44</v>
      </c>
      <c r="BF180" s="29">
        <f t="shared" ca="1" si="54"/>
        <v>2</v>
      </c>
      <c r="BG180" s="29">
        <f t="shared" ca="1" si="55"/>
        <v>17</v>
      </c>
      <c r="BH180" s="26" t="str">
        <f t="shared" ca="1" si="56"/>
        <v>4 Th,1 Bln,23 Hr</v>
      </c>
      <c r="BI180" s="24">
        <f t="shared" ca="1" si="57"/>
        <v>4</v>
      </c>
      <c r="BJ180" s="24">
        <f t="shared" ca="1" si="58"/>
        <v>1</v>
      </c>
      <c r="BK180" s="26" t="str">
        <f t="shared" ca="1" si="59"/>
        <v>4 Th,1 Bln,23 Hr</v>
      </c>
      <c r="BL180" s="4" t="str">
        <f>VLOOKUP(C180,[1]dbase!$C$3:$AW$827,38,FALSE)</f>
        <v>-</v>
      </c>
    </row>
    <row r="181" spans="1:64" x14ac:dyDescent="0.25">
      <c r="A181" s="24">
        <f t="shared" si="40"/>
        <v>178</v>
      </c>
      <c r="B181" s="33" t="s">
        <v>960</v>
      </c>
      <c r="C181" s="24">
        <v>695682</v>
      </c>
      <c r="D181" s="24" t="s">
        <v>848</v>
      </c>
      <c r="E181" s="26">
        <v>25284</v>
      </c>
      <c r="F181" s="24" t="s">
        <v>65</v>
      </c>
      <c r="G181" s="24" t="s">
        <v>66</v>
      </c>
      <c r="H181" s="24" t="s">
        <v>961</v>
      </c>
      <c r="I181" s="24" t="s">
        <v>962</v>
      </c>
      <c r="J181" s="27"/>
      <c r="K181" s="24"/>
      <c r="L181" s="24"/>
      <c r="M181" s="24" t="s">
        <v>70</v>
      </c>
      <c r="N181" s="24" t="s">
        <v>503</v>
      </c>
      <c r="O181" s="24" t="s">
        <v>963</v>
      </c>
      <c r="P181" s="24">
        <v>2003</v>
      </c>
      <c r="Q181" s="26">
        <v>42851</v>
      </c>
      <c r="R181" s="26">
        <v>42979</v>
      </c>
      <c r="S181" s="26" t="s">
        <v>90</v>
      </c>
      <c r="T181" s="28" t="s">
        <v>964</v>
      </c>
      <c r="U181" s="28" t="s">
        <v>964</v>
      </c>
      <c r="V181" s="26">
        <v>44166</v>
      </c>
      <c r="W181" s="28" t="s">
        <v>93</v>
      </c>
      <c r="X181" s="28" t="s">
        <v>93</v>
      </c>
      <c r="Y181" s="26" t="s">
        <v>78</v>
      </c>
      <c r="Z181" s="29">
        <v>1</v>
      </c>
      <c r="AA181" s="29">
        <v>9</v>
      </c>
      <c r="AB181" s="26">
        <v>44424</v>
      </c>
      <c r="AC181" s="30">
        <v>11900000</v>
      </c>
      <c r="AD181" s="30">
        <v>1322222</v>
      </c>
      <c r="AE181" s="30">
        <v>1474277.777777778</v>
      </c>
      <c r="AF181" s="30">
        <v>-785940</v>
      </c>
      <c r="AG181" s="30">
        <f t="shared" si="41"/>
        <v>688337.77777777798</v>
      </c>
      <c r="AH181" s="30">
        <v>10038840</v>
      </c>
      <c r="AI181" s="30">
        <f t="shared" si="42"/>
        <v>23949399.777777776</v>
      </c>
      <c r="AJ181" s="30">
        <f t="shared" si="43"/>
        <v>8925000</v>
      </c>
      <c r="AK181" s="30">
        <f t="shared" si="44"/>
        <v>991666.5</v>
      </c>
      <c r="AL181" s="30">
        <f t="shared" si="45"/>
        <v>1474277.777777778</v>
      </c>
      <c r="AM181" s="30">
        <f t="shared" si="46"/>
        <v>-785940</v>
      </c>
      <c r="AN181" s="30">
        <f t="shared" si="47"/>
        <v>688337.77777777798</v>
      </c>
      <c r="AO181" s="30">
        <f t="shared" si="48"/>
        <v>5019420</v>
      </c>
      <c r="AP181" s="30">
        <f t="shared" si="49"/>
        <v>15624424.277777778</v>
      </c>
      <c r="AQ181" s="30">
        <f t="shared" si="50"/>
        <v>0</v>
      </c>
      <c r="AR181" s="26" t="s">
        <v>79</v>
      </c>
      <c r="AS181" s="26" t="s">
        <v>80</v>
      </c>
      <c r="AT181" s="26"/>
      <c r="AU181" s="26" t="s">
        <v>80</v>
      </c>
      <c r="AV181" s="26" t="s">
        <v>94</v>
      </c>
      <c r="AW181" s="26" t="s">
        <v>80</v>
      </c>
      <c r="AX181" s="26" t="s">
        <v>96</v>
      </c>
      <c r="AY181" s="26" t="s">
        <v>96</v>
      </c>
      <c r="AZ181" s="26" t="s">
        <v>80</v>
      </c>
      <c r="BA181" s="26" t="s">
        <v>84</v>
      </c>
      <c r="BB181" s="26" t="s">
        <v>85</v>
      </c>
      <c r="BC181" s="26" t="str">
        <f t="shared" si="51"/>
        <v>F</v>
      </c>
      <c r="BD181" s="26" t="str">
        <f t="shared" ca="1" si="52"/>
        <v>53 Th,8 Bln,2 Hr</v>
      </c>
      <c r="BE181" s="29">
        <f t="shared" ca="1" si="53"/>
        <v>53</v>
      </c>
      <c r="BF181" s="29">
        <f t="shared" ca="1" si="54"/>
        <v>8</v>
      </c>
      <c r="BG181" s="29">
        <f t="shared" ca="1" si="55"/>
        <v>2</v>
      </c>
      <c r="BH181" s="26" t="str">
        <f t="shared" ca="1" si="56"/>
        <v>5 Th,6 Bln,29 Hr</v>
      </c>
      <c r="BI181" s="24">
        <f t="shared" ca="1" si="57"/>
        <v>5</v>
      </c>
      <c r="BJ181" s="24">
        <f t="shared" ca="1" si="58"/>
        <v>6</v>
      </c>
      <c r="BK181" s="26" t="str">
        <f t="shared" ca="1" si="59"/>
        <v>5 Th,2 Bln,23 Hr</v>
      </c>
      <c r="BL181" s="4" t="str">
        <f>VLOOKUP(C181,[1]dbase!$C$3:$AW$827,38,FALSE)</f>
        <v>-</v>
      </c>
    </row>
    <row r="182" spans="1:64" x14ac:dyDescent="0.25">
      <c r="A182" s="24">
        <f t="shared" si="40"/>
        <v>179</v>
      </c>
      <c r="B182" s="31" t="s">
        <v>965</v>
      </c>
      <c r="C182" s="24">
        <v>896324</v>
      </c>
      <c r="D182" s="24" t="s">
        <v>174</v>
      </c>
      <c r="E182" s="26">
        <v>32509</v>
      </c>
      <c r="F182" s="24" t="s">
        <v>65</v>
      </c>
      <c r="G182" s="24" t="s">
        <v>66</v>
      </c>
      <c r="H182" s="24" t="s">
        <v>88</v>
      </c>
      <c r="I182" s="24"/>
      <c r="J182" s="27"/>
      <c r="K182" s="24"/>
      <c r="L182" s="24"/>
      <c r="M182" s="24" t="s">
        <v>109</v>
      </c>
      <c r="N182" s="24" t="s">
        <v>71</v>
      </c>
      <c r="O182" s="24"/>
      <c r="P182" s="24" t="s">
        <v>80</v>
      </c>
      <c r="Q182" s="26">
        <v>43877</v>
      </c>
      <c r="R182" s="26">
        <v>44243</v>
      </c>
      <c r="S182" s="26" t="s">
        <v>90</v>
      </c>
      <c r="T182" s="28" t="s">
        <v>459</v>
      </c>
      <c r="U182" s="28" t="s">
        <v>459</v>
      </c>
      <c r="V182" s="26" t="s">
        <v>80</v>
      </c>
      <c r="W182" s="28" t="s">
        <v>440</v>
      </c>
      <c r="X182" s="28" t="s">
        <v>140</v>
      </c>
      <c r="Y182" s="26" t="s">
        <v>78</v>
      </c>
      <c r="Z182" s="29">
        <v>6</v>
      </c>
      <c r="AA182" s="29">
        <v>1</v>
      </c>
      <c r="AB182" s="26">
        <v>44424</v>
      </c>
      <c r="AC182" s="30">
        <v>4500000</v>
      </c>
      <c r="AD182" s="30">
        <v>500000</v>
      </c>
      <c r="AE182" s="30">
        <v>-116900</v>
      </c>
      <c r="AF182" s="30">
        <v>152000</v>
      </c>
      <c r="AG182" s="30">
        <f t="shared" si="41"/>
        <v>35100</v>
      </c>
      <c r="AH182" s="30">
        <v>0</v>
      </c>
      <c r="AI182" s="30">
        <f t="shared" si="42"/>
        <v>5035100</v>
      </c>
      <c r="AJ182" s="30">
        <f t="shared" si="43"/>
        <v>3375000</v>
      </c>
      <c r="AK182" s="30">
        <f t="shared" si="44"/>
        <v>375000</v>
      </c>
      <c r="AL182" s="30">
        <f t="shared" si="45"/>
        <v>-116900</v>
      </c>
      <c r="AM182" s="30">
        <f t="shared" si="46"/>
        <v>152000</v>
      </c>
      <c r="AN182" s="30">
        <f t="shared" si="47"/>
        <v>35100</v>
      </c>
      <c r="AO182" s="30">
        <f t="shared" si="48"/>
        <v>0</v>
      </c>
      <c r="AP182" s="30">
        <f t="shared" si="49"/>
        <v>3785100</v>
      </c>
      <c r="AQ182" s="30">
        <f t="shared" si="50"/>
        <v>587000</v>
      </c>
      <c r="AR182" s="26" t="s">
        <v>79</v>
      </c>
      <c r="AS182" s="26" t="s">
        <v>80</v>
      </c>
      <c r="AT182" s="26"/>
      <c r="AU182" s="26" t="s">
        <v>80</v>
      </c>
      <c r="AV182" s="26" t="s">
        <v>141</v>
      </c>
      <c r="AW182" s="26" t="s">
        <v>80</v>
      </c>
      <c r="AX182" s="26" t="s">
        <v>82</v>
      </c>
      <c r="AY182" s="26" t="s">
        <v>82</v>
      </c>
      <c r="AZ182" s="26" t="s">
        <v>80</v>
      </c>
      <c r="BA182" s="26" t="s">
        <v>84</v>
      </c>
      <c r="BB182" s="26" t="s">
        <v>85</v>
      </c>
      <c r="BC182" s="26" t="str">
        <f t="shared" si="51"/>
        <v>C</v>
      </c>
      <c r="BD182" s="26" t="str">
        <f t="shared" ca="1" si="52"/>
        <v>33 Th,10 Bln,23 Hr</v>
      </c>
      <c r="BE182" s="29">
        <f t="shared" ca="1" si="53"/>
        <v>33</v>
      </c>
      <c r="BF182" s="29">
        <f t="shared" ca="1" si="54"/>
        <v>10</v>
      </c>
      <c r="BG182" s="29">
        <f t="shared" ca="1" si="55"/>
        <v>23</v>
      </c>
      <c r="BH182" s="26" t="str">
        <f t="shared" ca="1" si="56"/>
        <v>2 Th,9 Bln,8 Hr</v>
      </c>
      <c r="BI182" s="24">
        <f t="shared" ca="1" si="57"/>
        <v>2</v>
      </c>
      <c r="BJ182" s="24">
        <f t="shared" ca="1" si="58"/>
        <v>9</v>
      </c>
      <c r="BK182" s="26" t="str">
        <f t="shared" ca="1" si="59"/>
        <v>1 Th,9 Bln,8 Hr</v>
      </c>
      <c r="BL182" s="4" t="str">
        <f>VLOOKUP(C182,[1]dbase!$C$3:$AW$827,38,FALSE)</f>
        <v>-</v>
      </c>
    </row>
    <row r="183" spans="1:64" x14ac:dyDescent="0.25">
      <c r="A183" s="24">
        <f t="shared" si="40"/>
        <v>180</v>
      </c>
      <c r="B183" s="31" t="s">
        <v>966</v>
      </c>
      <c r="C183" s="24">
        <v>705910</v>
      </c>
      <c r="D183" s="24" t="s">
        <v>597</v>
      </c>
      <c r="E183" s="26">
        <v>25781</v>
      </c>
      <c r="F183" s="24" t="s">
        <v>65</v>
      </c>
      <c r="G183" s="24" t="s">
        <v>66</v>
      </c>
      <c r="H183" s="24" t="s">
        <v>88</v>
      </c>
      <c r="I183" s="24" t="s">
        <v>967</v>
      </c>
      <c r="J183" s="27" t="s">
        <v>968</v>
      </c>
      <c r="K183" s="24"/>
      <c r="L183" s="24"/>
      <c r="M183" s="24" t="s">
        <v>99</v>
      </c>
      <c r="N183" s="24" t="s">
        <v>446</v>
      </c>
      <c r="O183" s="24"/>
      <c r="P183" s="24" t="s">
        <v>80</v>
      </c>
      <c r="Q183" s="26">
        <v>43374</v>
      </c>
      <c r="R183" s="26">
        <v>43374</v>
      </c>
      <c r="S183" s="26" t="s">
        <v>90</v>
      </c>
      <c r="T183" s="28" t="s">
        <v>969</v>
      </c>
      <c r="U183" s="28" t="s">
        <v>969</v>
      </c>
      <c r="V183" s="26">
        <v>44105</v>
      </c>
      <c r="W183" s="28" t="s">
        <v>303</v>
      </c>
      <c r="X183" s="28" t="s">
        <v>140</v>
      </c>
      <c r="Y183" s="26" t="s">
        <v>78</v>
      </c>
      <c r="Z183" s="29">
        <v>6</v>
      </c>
      <c r="AA183" s="29">
        <v>1</v>
      </c>
      <c r="AB183" s="26">
        <v>44424</v>
      </c>
      <c r="AC183" s="30">
        <v>4500000</v>
      </c>
      <c r="AD183" s="30">
        <v>500000</v>
      </c>
      <c r="AE183" s="30">
        <v>0</v>
      </c>
      <c r="AF183" s="30">
        <v>69400</v>
      </c>
      <c r="AG183" s="30">
        <f t="shared" si="41"/>
        <v>69400</v>
      </c>
      <c r="AH183" s="30">
        <v>0</v>
      </c>
      <c r="AI183" s="30">
        <f t="shared" si="42"/>
        <v>5069400</v>
      </c>
      <c r="AJ183" s="30">
        <f t="shared" si="43"/>
        <v>3375000</v>
      </c>
      <c r="AK183" s="30">
        <f t="shared" si="44"/>
        <v>375000</v>
      </c>
      <c r="AL183" s="30">
        <f t="shared" si="45"/>
        <v>0</v>
      </c>
      <c r="AM183" s="30">
        <f t="shared" si="46"/>
        <v>69400</v>
      </c>
      <c r="AN183" s="30">
        <f t="shared" si="47"/>
        <v>69400</v>
      </c>
      <c r="AO183" s="30">
        <f t="shared" si="48"/>
        <v>0</v>
      </c>
      <c r="AP183" s="30">
        <f t="shared" si="49"/>
        <v>3819400</v>
      </c>
      <c r="AQ183" s="30">
        <f t="shared" si="50"/>
        <v>552700</v>
      </c>
      <c r="AR183" s="26" t="s">
        <v>79</v>
      </c>
      <c r="AS183" s="26" t="s">
        <v>80</v>
      </c>
      <c r="AT183" s="26"/>
      <c r="AU183" s="26" t="s">
        <v>80</v>
      </c>
      <c r="AV183" s="26" t="s">
        <v>141</v>
      </c>
      <c r="AW183" s="26" t="s">
        <v>80</v>
      </c>
      <c r="AX183" s="26" t="s">
        <v>82</v>
      </c>
      <c r="AY183" s="26" t="s">
        <v>82</v>
      </c>
      <c r="AZ183" s="26" t="s">
        <v>80</v>
      </c>
      <c r="BA183" s="26" t="s">
        <v>84</v>
      </c>
      <c r="BB183" s="26" t="s">
        <v>106</v>
      </c>
      <c r="BC183" s="26" t="str">
        <f t="shared" si="51"/>
        <v>C</v>
      </c>
      <c r="BD183" s="26" t="str">
        <f t="shared" ca="1" si="52"/>
        <v>52 Th,3 Bln,23 Hr</v>
      </c>
      <c r="BE183" s="29">
        <f t="shared" ca="1" si="53"/>
        <v>52</v>
      </c>
      <c r="BF183" s="29">
        <f t="shared" ca="1" si="54"/>
        <v>3</v>
      </c>
      <c r="BG183" s="29">
        <f t="shared" ca="1" si="55"/>
        <v>23</v>
      </c>
      <c r="BH183" s="26" t="str">
        <f t="shared" ca="1" si="56"/>
        <v>4 Th,1 Bln,23 Hr</v>
      </c>
      <c r="BI183" s="24">
        <f t="shared" ca="1" si="57"/>
        <v>4</v>
      </c>
      <c r="BJ183" s="24">
        <f t="shared" ca="1" si="58"/>
        <v>1</v>
      </c>
      <c r="BK183" s="26" t="str">
        <f t="shared" ca="1" si="59"/>
        <v>4 Th,1 Bln,23 Hr</v>
      </c>
      <c r="BL183" s="4" t="str">
        <f>VLOOKUP(C183,[1]dbase!$C$3:$AW$827,38,FALSE)</f>
        <v>-</v>
      </c>
    </row>
    <row r="184" spans="1:64" x14ac:dyDescent="0.25">
      <c r="A184" s="24">
        <f t="shared" si="40"/>
        <v>181</v>
      </c>
      <c r="B184" s="31" t="s">
        <v>970</v>
      </c>
      <c r="C184" s="24">
        <v>945744</v>
      </c>
      <c r="D184" s="24" t="s">
        <v>354</v>
      </c>
      <c r="E184" s="26">
        <v>34466</v>
      </c>
      <c r="F184" s="24" t="s">
        <v>65</v>
      </c>
      <c r="G184" s="24" t="s">
        <v>66</v>
      </c>
      <c r="H184" s="24" t="s">
        <v>228</v>
      </c>
      <c r="I184" s="24" t="s">
        <v>971</v>
      </c>
      <c r="J184" s="27" t="s">
        <v>972</v>
      </c>
      <c r="K184" s="24"/>
      <c r="L184" s="24"/>
      <c r="M184" s="24" t="s">
        <v>109</v>
      </c>
      <c r="N184" s="24" t="s">
        <v>71</v>
      </c>
      <c r="O184" s="24"/>
      <c r="P184" s="24">
        <v>2013</v>
      </c>
      <c r="Q184" s="26">
        <v>42932</v>
      </c>
      <c r="R184" s="26">
        <v>43055</v>
      </c>
      <c r="S184" s="26" t="s">
        <v>90</v>
      </c>
      <c r="T184" s="28" t="s">
        <v>973</v>
      </c>
      <c r="U184" s="28" t="s">
        <v>973</v>
      </c>
      <c r="V184" s="26" t="s">
        <v>80</v>
      </c>
      <c r="W184" s="28" t="s">
        <v>613</v>
      </c>
      <c r="X184" s="28" t="s">
        <v>123</v>
      </c>
      <c r="Y184" s="26" t="s">
        <v>78</v>
      </c>
      <c r="Z184" s="29">
        <v>6</v>
      </c>
      <c r="AA184" s="29">
        <v>1</v>
      </c>
      <c r="AB184" s="26">
        <v>44424</v>
      </c>
      <c r="AC184" s="30">
        <v>4500000</v>
      </c>
      <c r="AD184" s="30">
        <v>500000</v>
      </c>
      <c r="AE184" s="30">
        <v>291100</v>
      </c>
      <c r="AF184" s="30">
        <v>152000</v>
      </c>
      <c r="AG184" s="30">
        <f t="shared" si="41"/>
        <v>443100</v>
      </c>
      <c r="AH184" s="30">
        <v>0</v>
      </c>
      <c r="AI184" s="30">
        <f t="shared" si="42"/>
        <v>5443100</v>
      </c>
      <c r="AJ184" s="30">
        <f t="shared" si="43"/>
        <v>3375000</v>
      </c>
      <c r="AK184" s="30">
        <f t="shared" si="44"/>
        <v>375000</v>
      </c>
      <c r="AL184" s="30">
        <f t="shared" si="45"/>
        <v>291100</v>
      </c>
      <c r="AM184" s="30">
        <f t="shared" si="46"/>
        <v>152000</v>
      </c>
      <c r="AN184" s="30">
        <f t="shared" si="47"/>
        <v>443100</v>
      </c>
      <c r="AO184" s="30">
        <f t="shared" si="48"/>
        <v>0</v>
      </c>
      <c r="AP184" s="30">
        <f t="shared" si="49"/>
        <v>4193100</v>
      </c>
      <c r="AQ184" s="30">
        <f t="shared" si="50"/>
        <v>179000</v>
      </c>
      <c r="AR184" s="26" t="s">
        <v>79</v>
      </c>
      <c r="AS184" s="26" t="s">
        <v>80</v>
      </c>
      <c r="AT184" s="26"/>
      <c r="AU184" s="26" t="s">
        <v>80</v>
      </c>
      <c r="AV184" s="26" t="s">
        <v>124</v>
      </c>
      <c r="AW184" s="26" t="s">
        <v>80</v>
      </c>
      <c r="AX184" s="26" t="s">
        <v>82</v>
      </c>
      <c r="AY184" s="26" t="s">
        <v>82</v>
      </c>
      <c r="AZ184" s="26" t="s">
        <v>125</v>
      </c>
      <c r="BA184" s="26" t="s">
        <v>84</v>
      </c>
      <c r="BB184" s="26" t="s">
        <v>85</v>
      </c>
      <c r="BC184" s="26" t="str">
        <f t="shared" si="51"/>
        <v>C</v>
      </c>
      <c r="BD184" s="26" t="str">
        <f t="shared" ca="1" si="52"/>
        <v>28 Th,6 Bln,12 Hr</v>
      </c>
      <c r="BE184" s="29">
        <f t="shared" ca="1" si="53"/>
        <v>28</v>
      </c>
      <c r="BF184" s="29">
        <f t="shared" ca="1" si="54"/>
        <v>6</v>
      </c>
      <c r="BG184" s="29">
        <f t="shared" ca="1" si="55"/>
        <v>12</v>
      </c>
      <c r="BH184" s="26" t="str">
        <f t="shared" ca="1" si="56"/>
        <v>5 Th,4 Bln,8 Hr</v>
      </c>
      <c r="BI184" s="24">
        <f t="shared" ca="1" si="57"/>
        <v>5</v>
      </c>
      <c r="BJ184" s="24">
        <f t="shared" ca="1" si="58"/>
        <v>4</v>
      </c>
      <c r="BK184" s="26" t="str">
        <f t="shared" ca="1" si="59"/>
        <v>5 Th,0 Bln,8 Hr</v>
      </c>
      <c r="BL184" s="4" t="str">
        <f>VLOOKUP(C184,[1]dbase!$C$3:$AW$827,38,FALSE)</f>
        <v>-</v>
      </c>
    </row>
    <row r="185" spans="1:64" x14ac:dyDescent="0.25">
      <c r="A185" s="24">
        <f t="shared" si="40"/>
        <v>182</v>
      </c>
      <c r="B185" s="31" t="s">
        <v>974</v>
      </c>
      <c r="C185" s="24">
        <v>695391</v>
      </c>
      <c r="D185" s="24" t="s">
        <v>160</v>
      </c>
      <c r="E185" s="26">
        <v>25440</v>
      </c>
      <c r="F185" s="24" t="s">
        <v>65</v>
      </c>
      <c r="G185" s="24" t="s">
        <v>66</v>
      </c>
      <c r="H185" s="24" t="s">
        <v>961</v>
      </c>
      <c r="I185" s="24" t="s">
        <v>975</v>
      </c>
      <c r="J185" s="27"/>
      <c r="K185" s="24"/>
      <c r="L185" s="24"/>
      <c r="M185" s="24" t="s">
        <v>109</v>
      </c>
      <c r="N185" s="24" t="s">
        <v>976</v>
      </c>
      <c r="O185" s="24"/>
      <c r="P185" s="24" t="s">
        <v>977</v>
      </c>
      <c r="Q185" s="26">
        <v>34501</v>
      </c>
      <c r="R185" s="26">
        <v>34866</v>
      </c>
      <c r="S185" s="26" t="s">
        <v>90</v>
      </c>
      <c r="T185" s="28" t="s">
        <v>978</v>
      </c>
      <c r="U185" s="28" t="s">
        <v>978</v>
      </c>
      <c r="V185" s="26">
        <v>44090</v>
      </c>
      <c r="W185" s="28" t="s">
        <v>154</v>
      </c>
      <c r="X185" s="28" t="s">
        <v>207</v>
      </c>
      <c r="Y185" s="26" t="s">
        <v>78</v>
      </c>
      <c r="Z185" s="29">
        <v>5</v>
      </c>
      <c r="AA185" s="29">
        <v>3</v>
      </c>
      <c r="AB185" s="26">
        <v>44424</v>
      </c>
      <c r="AC185" s="30">
        <v>5900000</v>
      </c>
      <c r="AD185" s="30">
        <v>655556</v>
      </c>
      <c r="AE185" s="30">
        <v>1826294.444444444</v>
      </c>
      <c r="AF185" s="30">
        <v>653200</v>
      </c>
      <c r="AG185" s="30">
        <f t="shared" si="41"/>
        <v>2479494.444444444</v>
      </c>
      <c r="AH185" s="30">
        <v>0</v>
      </c>
      <c r="AI185" s="30">
        <f t="shared" si="42"/>
        <v>9035050.444444444</v>
      </c>
      <c r="AJ185" s="30">
        <f t="shared" si="43"/>
        <v>2950000</v>
      </c>
      <c r="AK185" s="30">
        <f t="shared" si="44"/>
        <v>0</v>
      </c>
      <c r="AL185" s="30">
        <f t="shared" si="45"/>
        <v>0</v>
      </c>
      <c r="AM185" s="30">
        <f t="shared" si="46"/>
        <v>0</v>
      </c>
      <c r="AN185" s="30">
        <f t="shared" si="47"/>
        <v>0</v>
      </c>
      <c r="AO185" s="30">
        <f t="shared" si="48"/>
        <v>0</v>
      </c>
      <c r="AP185" s="30">
        <f t="shared" si="49"/>
        <v>2950000</v>
      </c>
      <c r="AQ185" s="30">
        <f t="shared" si="50"/>
        <v>1422100</v>
      </c>
      <c r="AR185" s="26" t="s">
        <v>79</v>
      </c>
      <c r="AS185" s="26" t="s">
        <v>114</v>
      </c>
      <c r="AT185" s="24" t="s">
        <v>172</v>
      </c>
      <c r="AU185" s="26">
        <v>44433</v>
      </c>
      <c r="AV185" s="26" t="s">
        <v>209</v>
      </c>
      <c r="AW185" s="26" t="s">
        <v>158</v>
      </c>
      <c r="AX185" s="26" t="s">
        <v>83</v>
      </c>
      <c r="AY185" s="26" t="s">
        <v>83</v>
      </c>
      <c r="AZ185" s="26" t="s">
        <v>80</v>
      </c>
      <c r="BA185" s="26" t="s">
        <v>84</v>
      </c>
      <c r="BB185" s="26" t="s">
        <v>85</v>
      </c>
      <c r="BC185" s="26" t="str">
        <f t="shared" si="51"/>
        <v>C</v>
      </c>
      <c r="BD185" s="26" t="str">
        <f t="shared" ca="1" si="52"/>
        <v>53 Th,2 Bln,30 Hr</v>
      </c>
      <c r="BE185" s="29">
        <f t="shared" ca="1" si="53"/>
        <v>53</v>
      </c>
      <c r="BF185" s="29">
        <f t="shared" ca="1" si="54"/>
        <v>2</v>
      </c>
      <c r="BG185" s="29">
        <f t="shared" ca="1" si="55"/>
        <v>30</v>
      </c>
      <c r="BH185" s="26" t="str">
        <f t="shared" ca="1" si="56"/>
        <v>28 Th,5 Bln,8 Hr</v>
      </c>
      <c r="BI185" s="24">
        <f t="shared" ca="1" si="57"/>
        <v>28</v>
      </c>
      <c r="BJ185" s="24">
        <f t="shared" ca="1" si="58"/>
        <v>5</v>
      </c>
      <c r="BK185" s="26" t="str">
        <f t="shared" ca="1" si="59"/>
        <v>27 Th,5 Bln,8 Hr</v>
      </c>
      <c r="BL185" s="4" t="str">
        <f>VLOOKUP(C185,[1]dbase!$C$3:$AW$827,38,FALSE)</f>
        <v>H</v>
      </c>
    </row>
    <row r="186" spans="1:64" x14ac:dyDescent="0.25">
      <c r="A186" s="24">
        <f t="shared" si="40"/>
        <v>183</v>
      </c>
      <c r="B186" s="33" t="s">
        <v>979</v>
      </c>
      <c r="C186" s="24">
        <v>905613</v>
      </c>
      <c r="D186" s="24" t="s">
        <v>166</v>
      </c>
      <c r="E186" s="26">
        <v>32975</v>
      </c>
      <c r="F186" s="24" t="s">
        <v>65</v>
      </c>
      <c r="G186" s="24" t="s">
        <v>66</v>
      </c>
      <c r="H186" s="24" t="s">
        <v>228</v>
      </c>
      <c r="I186" s="24" t="s">
        <v>980</v>
      </c>
      <c r="J186" s="27"/>
      <c r="K186" s="24"/>
      <c r="L186" s="24"/>
      <c r="M186" s="24" t="s">
        <v>70</v>
      </c>
      <c r="N186" s="24" t="s">
        <v>503</v>
      </c>
      <c r="O186" s="24"/>
      <c r="P186" s="24">
        <v>2014</v>
      </c>
      <c r="Q186" s="26">
        <v>42186</v>
      </c>
      <c r="R186" s="26">
        <v>42401</v>
      </c>
      <c r="S186" s="26" t="s">
        <v>90</v>
      </c>
      <c r="T186" s="28" t="s">
        <v>153</v>
      </c>
      <c r="U186" s="28" t="s">
        <v>153</v>
      </c>
      <c r="V186" s="26">
        <v>44760</v>
      </c>
      <c r="W186" s="28" t="s">
        <v>154</v>
      </c>
      <c r="X186" s="28" t="s">
        <v>113</v>
      </c>
      <c r="Y186" s="26" t="s">
        <v>78</v>
      </c>
      <c r="Z186" s="29">
        <v>5</v>
      </c>
      <c r="AA186" s="29">
        <v>5</v>
      </c>
      <c r="AB186" s="26">
        <v>44424</v>
      </c>
      <c r="AC186" s="30">
        <v>7900000</v>
      </c>
      <c r="AD186" s="30">
        <v>877778</v>
      </c>
      <c r="AE186" s="30">
        <v>-21602.777777777985</v>
      </c>
      <c r="AF186" s="30">
        <v>653200</v>
      </c>
      <c r="AG186" s="30">
        <f t="shared" si="41"/>
        <v>631597.22222222202</v>
      </c>
      <c r="AH186" s="30">
        <v>0</v>
      </c>
      <c r="AI186" s="30">
        <f t="shared" si="42"/>
        <v>9409375.222222222</v>
      </c>
      <c r="AJ186" s="30">
        <f t="shared" si="43"/>
        <v>5925000</v>
      </c>
      <c r="AK186" s="30">
        <f t="shared" si="44"/>
        <v>658333.5</v>
      </c>
      <c r="AL186" s="30">
        <f t="shared" si="45"/>
        <v>-21602.777777777985</v>
      </c>
      <c r="AM186" s="30">
        <f t="shared" si="46"/>
        <v>653200</v>
      </c>
      <c r="AN186" s="30">
        <f t="shared" si="47"/>
        <v>631597.22222222202</v>
      </c>
      <c r="AO186" s="30">
        <f t="shared" si="48"/>
        <v>0</v>
      </c>
      <c r="AP186" s="30">
        <f t="shared" si="49"/>
        <v>7214930.722222222</v>
      </c>
      <c r="AQ186" s="30">
        <f t="shared" si="50"/>
        <v>0</v>
      </c>
      <c r="AR186" s="26" t="s">
        <v>79</v>
      </c>
      <c r="AS186" s="26" t="s">
        <v>80</v>
      </c>
      <c r="AT186" s="26"/>
      <c r="AU186" s="26" t="s">
        <v>80</v>
      </c>
      <c r="AV186" s="26" t="s">
        <v>116</v>
      </c>
      <c r="AW186" s="26" t="s">
        <v>158</v>
      </c>
      <c r="AX186" s="26" t="s">
        <v>83</v>
      </c>
      <c r="AY186" s="26" t="s">
        <v>83</v>
      </c>
      <c r="AZ186" s="26" t="s">
        <v>80</v>
      </c>
      <c r="BA186" s="26" t="s">
        <v>84</v>
      </c>
      <c r="BB186" s="26" t="s">
        <v>85</v>
      </c>
      <c r="BC186" s="26" t="str">
        <f t="shared" si="51"/>
        <v>F</v>
      </c>
      <c r="BD186" s="26" t="str">
        <f t="shared" ca="1" si="52"/>
        <v>32 Th,7 Bln,12 Hr</v>
      </c>
      <c r="BE186" s="29">
        <f t="shared" ca="1" si="53"/>
        <v>32</v>
      </c>
      <c r="BF186" s="29">
        <f t="shared" ca="1" si="54"/>
        <v>7</v>
      </c>
      <c r="BG186" s="29">
        <f t="shared" ca="1" si="55"/>
        <v>12</v>
      </c>
      <c r="BH186" s="26" t="str">
        <f t="shared" ca="1" si="56"/>
        <v>7 Th,4 Bln,23 Hr</v>
      </c>
      <c r="BI186" s="24">
        <f t="shared" ca="1" si="57"/>
        <v>7</v>
      </c>
      <c r="BJ186" s="24">
        <f t="shared" ca="1" si="58"/>
        <v>4</v>
      </c>
      <c r="BK186" s="26" t="str">
        <f t="shared" ca="1" si="59"/>
        <v>6 Th,9 Bln,23 Hr</v>
      </c>
      <c r="BL186" s="4" t="str">
        <f>VLOOKUP(C186,[1]dbase!$C$3:$AW$827,38,FALSE)</f>
        <v>-</v>
      </c>
    </row>
    <row r="187" spans="1:64" x14ac:dyDescent="0.25">
      <c r="A187" s="24">
        <f t="shared" si="40"/>
        <v>184</v>
      </c>
      <c r="B187" s="31" t="s">
        <v>981</v>
      </c>
      <c r="C187" s="24">
        <v>935659</v>
      </c>
      <c r="D187" s="24" t="s">
        <v>652</v>
      </c>
      <c r="E187" s="26">
        <v>34092</v>
      </c>
      <c r="F187" s="24" t="s">
        <v>167</v>
      </c>
      <c r="G187" s="24" t="s">
        <v>66</v>
      </c>
      <c r="H187" s="24" t="s">
        <v>150</v>
      </c>
      <c r="I187" s="24" t="s">
        <v>982</v>
      </c>
      <c r="J187" s="27"/>
      <c r="K187" s="24"/>
      <c r="L187" s="24" t="s">
        <v>983</v>
      </c>
      <c r="M187" s="24" t="s">
        <v>70</v>
      </c>
      <c r="N187" s="24" t="s">
        <v>984</v>
      </c>
      <c r="O187" s="24"/>
      <c r="P187" s="24">
        <v>2014</v>
      </c>
      <c r="Q187" s="26">
        <v>42416</v>
      </c>
      <c r="R187" s="26">
        <v>42614</v>
      </c>
      <c r="S187" s="26" t="s">
        <v>90</v>
      </c>
      <c r="T187" s="28" t="s">
        <v>781</v>
      </c>
      <c r="U187" s="28" t="s">
        <v>781</v>
      </c>
      <c r="V187" s="26">
        <v>44410</v>
      </c>
      <c r="W187" s="28" t="s">
        <v>434</v>
      </c>
      <c r="X187" s="28" t="s">
        <v>113</v>
      </c>
      <c r="Y187" s="26" t="s">
        <v>78</v>
      </c>
      <c r="Z187" s="29">
        <v>5</v>
      </c>
      <c r="AA187" s="29">
        <v>4</v>
      </c>
      <c r="AB187" s="26">
        <v>44424</v>
      </c>
      <c r="AC187" s="30">
        <v>6900000</v>
      </c>
      <c r="AD187" s="30">
        <v>766667</v>
      </c>
      <c r="AE187" s="30">
        <v>813508.33333333302</v>
      </c>
      <c r="AF187" s="30">
        <v>653200</v>
      </c>
      <c r="AG187" s="30">
        <f t="shared" si="41"/>
        <v>1466708.333333333</v>
      </c>
      <c r="AH187" s="30">
        <v>0</v>
      </c>
      <c r="AI187" s="30">
        <f t="shared" si="42"/>
        <v>9133375.3333333321</v>
      </c>
      <c r="AJ187" s="30">
        <f t="shared" si="43"/>
        <v>3450000</v>
      </c>
      <c r="AK187" s="30">
        <f t="shared" si="44"/>
        <v>0</v>
      </c>
      <c r="AL187" s="30">
        <f t="shared" si="45"/>
        <v>0</v>
      </c>
      <c r="AM187" s="30">
        <f t="shared" si="46"/>
        <v>0</v>
      </c>
      <c r="AN187" s="30">
        <f t="shared" si="47"/>
        <v>0</v>
      </c>
      <c r="AO187" s="30">
        <f t="shared" si="48"/>
        <v>0</v>
      </c>
      <c r="AP187" s="30">
        <f t="shared" si="49"/>
        <v>3450000</v>
      </c>
      <c r="AQ187" s="30">
        <f t="shared" si="50"/>
        <v>922100</v>
      </c>
      <c r="AR187" s="26" t="s">
        <v>79</v>
      </c>
      <c r="AS187" s="26" t="s">
        <v>114</v>
      </c>
      <c r="AT187" s="24" t="s">
        <v>172</v>
      </c>
      <c r="AU187" s="26">
        <v>44433</v>
      </c>
      <c r="AV187" s="26" t="s">
        <v>116</v>
      </c>
      <c r="AW187" s="26" t="s">
        <v>95</v>
      </c>
      <c r="AX187" s="26" t="s">
        <v>83</v>
      </c>
      <c r="AY187" s="26" t="s">
        <v>83</v>
      </c>
      <c r="AZ187" s="26" t="s">
        <v>80</v>
      </c>
      <c r="BA187" s="26" t="s">
        <v>84</v>
      </c>
      <c r="BB187" s="26" t="s">
        <v>85</v>
      </c>
      <c r="BC187" s="26" t="str">
        <f t="shared" si="51"/>
        <v>F</v>
      </c>
      <c r="BD187" s="26" t="str">
        <f t="shared" ca="1" si="52"/>
        <v>29 Th,6 Bln,21 Hr</v>
      </c>
      <c r="BE187" s="29">
        <f t="shared" ca="1" si="53"/>
        <v>29</v>
      </c>
      <c r="BF187" s="29">
        <f t="shared" ca="1" si="54"/>
        <v>6</v>
      </c>
      <c r="BG187" s="29">
        <f t="shared" ca="1" si="55"/>
        <v>21</v>
      </c>
      <c r="BH187" s="26" t="str">
        <f t="shared" ca="1" si="56"/>
        <v>6 Th,9 Bln,8 Hr</v>
      </c>
      <c r="BI187" s="24">
        <f t="shared" ca="1" si="57"/>
        <v>6</v>
      </c>
      <c r="BJ187" s="24">
        <f t="shared" ca="1" si="58"/>
        <v>9</v>
      </c>
      <c r="BK187" s="26" t="str">
        <f t="shared" ca="1" si="59"/>
        <v>6 Th,2 Bln,23 Hr</v>
      </c>
      <c r="BL187" s="4" t="str">
        <f>VLOOKUP(C187,[1]dbase!$C$3:$AW$827,38,FALSE)</f>
        <v>H</v>
      </c>
    </row>
    <row r="188" spans="1:64" x14ac:dyDescent="0.25">
      <c r="A188" s="24">
        <f t="shared" si="40"/>
        <v>185</v>
      </c>
      <c r="B188" s="33" t="s">
        <v>985</v>
      </c>
      <c r="C188" s="24">
        <v>825489</v>
      </c>
      <c r="D188" s="24" t="s">
        <v>166</v>
      </c>
      <c r="E188" s="26">
        <v>30242</v>
      </c>
      <c r="F188" s="24" t="s">
        <v>65</v>
      </c>
      <c r="G188" s="24" t="s">
        <v>66</v>
      </c>
      <c r="H188" s="24" t="s">
        <v>88</v>
      </c>
      <c r="I188" s="24" t="s">
        <v>986</v>
      </c>
      <c r="J188" s="27"/>
      <c r="K188" s="24"/>
      <c r="L188" s="24"/>
      <c r="M188" s="24" t="s">
        <v>70</v>
      </c>
      <c r="N188" s="24" t="s">
        <v>71</v>
      </c>
      <c r="O188" s="24"/>
      <c r="P188" s="24">
        <v>2008</v>
      </c>
      <c r="Q188" s="26">
        <v>39860</v>
      </c>
      <c r="R188" s="26">
        <v>39949</v>
      </c>
      <c r="S188" s="26" t="s">
        <v>90</v>
      </c>
      <c r="T188" s="28" t="s">
        <v>230</v>
      </c>
      <c r="U188" s="28" t="s">
        <v>230</v>
      </c>
      <c r="V188" s="26">
        <v>44760</v>
      </c>
      <c r="W188" s="28" t="s">
        <v>154</v>
      </c>
      <c r="X188" s="28" t="s">
        <v>113</v>
      </c>
      <c r="Y188" s="26" t="s">
        <v>78</v>
      </c>
      <c r="Z188" s="29">
        <v>5</v>
      </c>
      <c r="AA188" s="29">
        <v>3</v>
      </c>
      <c r="AB188" s="26">
        <v>44424</v>
      </c>
      <c r="AC188" s="30">
        <v>5900000</v>
      </c>
      <c r="AD188" s="30">
        <v>655556</v>
      </c>
      <c r="AE188" s="30">
        <v>200969.44444444403</v>
      </c>
      <c r="AF188" s="30">
        <v>566950</v>
      </c>
      <c r="AG188" s="30">
        <f t="shared" si="41"/>
        <v>767919.44444444403</v>
      </c>
      <c r="AH188" s="30">
        <v>0</v>
      </c>
      <c r="AI188" s="30">
        <f t="shared" si="42"/>
        <v>7323475.444444444</v>
      </c>
      <c r="AJ188" s="30">
        <f t="shared" si="43"/>
        <v>4425000</v>
      </c>
      <c r="AK188" s="30">
        <f t="shared" si="44"/>
        <v>491667</v>
      </c>
      <c r="AL188" s="30">
        <f t="shared" si="45"/>
        <v>200969.44444444403</v>
      </c>
      <c r="AM188" s="30">
        <f t="shared" si="46"/>
        <v>566950</v>
      </c>
      <c r="AN188" s="30">
        <f t="shared" si="47"/>
        <v>767919.44444444403</v>
      </c>
      <c r="AO188" s="30">
        <f t="shared" si="48"/>
        <v>0</v>
      </c>
      <c r="AP188" s="30">
        <f t="shared" si="49"/>
        <v>5684586.444444444</v>
      </c>
      <c r="AQ188" s="30">
        <f t="shared" si="50"/>
        <v>0</v>
      </c>
      <c r="AR188" s="26" t="s">
        <v>79</v>
      </c>
      <c r="AS188" s="26" t="s">
        <v>80</v>
      </c>
      <c r="AT188" s="26"/>
      <c r="AU188" s="26" t="s">
        <v>80</v>
      </c>
      <c r="AV188" s="26" t="s">
        <v>116</v>
      </c>
      <c r="AW188" s="26" t="s">
        <v>158</v>
      </c>
      <c r="AX188" s="26" t="s">
        <v>83</v>
      </c>
      <c r="AY188" s="26" t="s">
        <v>83</v>
      </c>
      <c r="AZ188" s="26" t="s">
        <v>80</v>
      </c>
      <c r="BA188" s="26" t="s">
        <v>84</v>
      </c>
      <c r="BB188" s="26" t="s">
        <v>85</v>
      </c>
      <c r="BC188" s="26" t="str">
        <f t="shared" si="51"/>
        <v>F</v>
      </c>
      <c r="BD188" s="26" t="str">
        <f t="shared" ca="1" si="52"/>
        <v>40 Th,1 Bln,6 Hr</v>
      </c>
      <c r="BE188" s="29">
        <f t="shared" ca="1" si="53"/>
        <v>40</v>
      </c>
      <c r="BF188" s="29">
        <f t="shared" ca="1" si="54"/>
        <v>1</v>
      </c>
      <c r="BG188" s="29">
        <f t="shared" ca="1" si="55"/>
        <v>6</v>
      </c>
      <c r="BH188" s="26" t="str">
        <f t="shared" ca="1" si="56"/>
        <v>13 Th,9 Bln,8 Hr</v>
      </c>
      <c r="BI188" s="24">
        <f t="shared" ca="1" si="57"/>
        <v>13</v>
      </c>
      <c r="BJ188" s="24">
        <f t="shared" ca="1" si="58"/>
        <v>9</v>
      </c>
      <c r="BK188" s="26" t="str">
        <f t="shared" ca="1" si="59"/>
        <v>13 Th,6 Bln,8 Hr</v>
      </c>
      <c r="BL188" s="4" t="str">
        <f>VLOOKUP(C188,[1]dbase!$C$3:$AW$827,38,FALSE)</f>
        <v>-</v>
      </c>
    </row>
    <row r="189" spans="1:64" x14ac:dyDescent="0.25">
      <c r="A189" s="24">
        <f t="shared" si="40"/>
        <v>186</v>
      </c>
      <c r="B189" s="33" t="s">
        <v>987</v>
      </c>
      <c r="C189" s="24">
        <v>935683</v>
      </c>
      <c r="D189" s="24" t="s">
        <v>160</v>
      </c>
      <c r="E189" s="26">
        <v>34296</v>
      </c>
      <c r="F189" s="24" t="s">
        <v>65</v>
      </c>
      <c r="G189" s="24" t="s">
        <v>343</v>
      </c>
      <c r="H189" s="24" t="s">
        <v>228</v>
      </c>
      <c r="I189" s="24" t="s">
        <v>988</v>
      </c>
      <c r="J189" s="27" t="s">
        <v>989</v>
      </c>
      <c r="K189" s="24"/>
      <c r="L189" s="24" t="s">
        <v>990</v>
      </c>
      <c r="M189" s="24" t="s">
        <v>70</v>
      </c>
      <c r="N189" s="24" t="s">
        <v>152</v>
      </c>
      <c r="O189" s="24" t="s">
        <v>163</v>
      </c>
      <c r="P189" s="24">
        <v>2017</v>
      </c>
      <c r="Q189" s="26">
        <v>42888</v>
      </c>
      <c r="R189" s="26">
        <v>43116</v>
      </c>
      <c r="S189" s="26" t="s">
        <v>90</v>
      </c>
      <c r="T189" s="28" t="s">
        <v>153</v>
      </c>
      <c r="U189" s="28" t="s">
        <v>153</v>
      </c>
      <c r="V189" s="26">
        <v>44760</v>
      </c>
      <c r="W189" s="28" t="s">
        <v>154</v>
      </c>
      <c r="X189" s="28" t="s">
        <v>113</v>
      </c>
      <c r="Y189" s="26" t="s">
        <v>78</v>
      </c>
      <c r="Z189" s="29">
        <v>5</v>
      </c>
      <c r="AA189" s="29">
        <v>4</v>
      </c>
      <c r="AB189" s="26">
        <v>44424</v>
      </c>
      <c r="AC189" s="30">
        <v>6900000</v>
      </c>
      <c r="AD189" s="30">
        <v>766667</v>
      </c>
      <c r="AE189" s="30">
        <v>442183.33333333302</v>
      </c>
      <c r="AF189" s="30">
        <v>653200</v>
      </c>
      <c r="AG189" s="30">
        <f t="shared" si="41"/>
        <v>1095383.333333333</v>
      </c>
      <c r="AH189" s="30">
        <v>0</v>
      </c>
      <c r="AI189" s="30">
        <f t="shared" si="42"/>
        <v>8762050.3333333321</v>
      </c>
      <c r="AJ189" s="30">
        <f t="shared" si="43"/>
        <v>5175000</v>
      </c>
      <c r="AK189" s="30">
        <f t="shared" si="44"/>
        <v>575000.25</v>
      </c>
      <c r="AL189" s="30">
        <f t="shared" si="45"/>
        <v>442183.33333333302</v>
      </c>
      <c r="AM189" s="30">
        <f t="shared" si="46"/>
        <v>653200</v>
      </c>
      <c r="AN189" s="30">
        <f t="shared" si="47"/>
        <v>1095383.333333333</v>
      </c>
      <c r="AO189" s="30">
        <f t="shared" si="48"/>
        <v>0</v>
      </c>
      <c r="AP189" s="30">
        <f t="shared" si="49"/>
        <v>6845383.583333333</v>
      </c>
      <c r="AQ189" s="30">
        <f t="shared" si="50"/>
        <v>0</v>
      </c>
      <c r="AR189" s="26" t="s">
        <v>79</v>
      </c>
      <c r="AS189" s="26" t="s">
        <v>80</v>
      </c>
      <c r="AT189" s="26"/>
      <c r="AU189" s="26" t="s">
        <v>80</v>
      </c>
      <c r="AV189" s="26" t="s">
        <v>116</v>
      </c>
      <c r="AW189" s="26" t="s">
        <v>158</v>
      </c>
      <c r="AX189" s="26" t="s">
        <v>83</v>
      </c>
      <c r="AY189" s="26" t="s">
        <v>83</v>
      </c>
      <c r="AZ189" s="26" t="s">
        <v>80</v>
      </c>
      <c r="BA189" s="26" t="s">
        <v>84</v>
      </c>
      <c r="BB189" s="26" t="s">
        <v>85</v>
      </c>
      <c r="BC189" s="26" t="str">
        <f t="shared" si="51"/>
        <v>F</v>
      </c>
      <c r="BD189" s="26" t="str">
        <f t="shared" ca="1" si="52"/>
        <v>29 Th,0 Bln,1 Hr</v>
      </c>
      <c r="BE189" s="29">
        <f t="shared" ca="1" si="53"/>
        <v>29</v>
      </c>
      <c r="BF189" s="29">
        <f t="shared" ca="1" si="54"/>
        <v>0</v>
      </c>
      <c r="BG189" s="29">
        <f t="shared" ca="1" si="55"/>
        <v>1</v>
      </c>
      <c r="BH189" s="26" t="str">
        <f t="shared" ca="1" si="56"/>
        <v>5 Th,5 Bln,22 Hr</v>
      </c>
      <c r="BI189" s="24">
        <f t="shared" ca="1" si="57"/>
        <v>5</v>
      </c>
      <c r="BJ189" s="24">
        <f t="shared" ca="1" si="58"/>
        <v>5</v>
      </c>
      <c r="BK189" s="26" t="str">
        <f t="shared" ca="1" si="59"/>
        <v>4 Th,10 Bln,8 Hr</v>
      </c>
      <c r="BL189" s="4" t="str">
        <f>VLOOKUP(C189,[1]dbase!$C$3:$AW$827,38,FALSE)</f>
        <v>-</v>
      </c>
    </row>
    <row r="190" spans="1:64" x14ac:dyDescent="0.25">
      <c r="A190" s="24">
        <f t="shared" si="40"/>
        <v>187</v>
      </c>
      <c r="B190" s="31" t="s">
        <v>991</v>
      </c>
      <c r="C190" s="24">
        <v>826146</v>
      </c>
      <c r="D190" s="24" t="s">
        <v>597</v>
      </c>
      <c r="E190" s="26">
        <v>29973</v>
      </c>
      <c r="F190" s="24" t="s">
        <v>65</v>
      </c>
      <c r="G190" s="24" t="s">
        <v>66</v>
      </c>
      <c r="H190" s="24" t="s">
        <v>67</v>
      </c>
      <c r="I190" s="24" t="s">
        <v>992</v>
      </c>
      <c r="J190" s="27" t="s">
        <v>993</v>
      </c>
      <c r="K190" s="24"/>
      <c r="L190" s="24"/>
      <c r="M190" s="24" t="s">
        <v>109</v>
      </c>
      <c r="N190" s="24" t="s">
        <v>203</v>
      </c>
      <c r="O190" s="24"/>
      <c r="P190" s="24" t="s">
        <v>80</v>
      </c>
      <c r="Q190" s="26">
        <v>43374</v>
      </c>
      <c r="R190" s="26">
        <v>43374</v>
      </c>
      <c r="S190" s="26" t="s">
        <v>90</v>
      </c>
      <c r="T190" s="28" t="s">
        <v>936</v>
      </c>
      <c r="U190" s="28" t="s">
        <v>936</v>
      </c>
      <c r="V190" s="26">
        <v>44105</v>
      </c>
      <c r="W190" s="28" t="s">
        <v>226</v>
      </c>
      <c r="X190" s="28" t="s">
        <v>207</v>
      </c>
      <c r="Y190" s="26" t="s">
        <v>78</v>
      </c>
      <c r="Z190" s="29">
        <v>6</v>
      </c>
      <c r="AA190" s="29">
        <v>1</v>
      </c>
      <c r="AB190" s="26">
        <v>44424</v>
      </c>
      <c r="AC190" s="30">
        <v>4500000</v>
      </c>
      <c r="AD190" s="30">
        <v>500000</v>
      </c>
      <c r="AE190" s="30">
        <v>0</v>
      </c>
      <c r="AF190" s="30">
        <v>69400</v>
      </c>
      <c r="AG190" s="30">
        <f t="shared" si="41"/>
        <v>69400</v>
      </c>
      <c r="AH190" s="30">
        <v>0</v>
      </c>
      <c r="AI190" s="30">
        <f t="shared" si="42"/>
        <v>5069400</v>
      </c>
      <c r="AJ190" s="30">
        <f t="shared" si="43"/>
        <v>3375000</v>
      </c>
      <c r="AK190" s="30">
        <f t="shared" si="44"/>
        <v>375000</v>
      </c>
      <c r="AL190" s="30">
        <f t="shared" si="45"/>
        <v>0</v>
      </c>
      <c r="AM190" s="30">
        <f t="shared" si="46"/>
        <v>69400</v>
      </c>
      <c r="AN190" s="30">
        <f t="shared" si="47"/>
        <v>69400</v>
      </c>
      <c r="AO190" s="30">
        <f t="shared" si="48"/>
        <v>0</v>
      </c>
      <c r="AP190" s="30">
        <f t="shared" si="49"/>
        <v>3819400</v>
      </c>
      <c r="AQ190" s="30">
        <f t="shared" si="50"/>
        <v>552700</v>
      </c>
      <c r="AR190" s="26" t="s">
        <v>79</v>
      </c>
      <c r="AS190" s="26" t="s">
        <v>80</v>
      </c>
      <c r="AT190" s="26"/>
      <c r="AU190" s="26" t="s">
        <v>80</v>
      </c>
      <c r="AV190" s="26" t="s">
        <v>209</v>
      </c>
      <c r="AW190" s="26" t="s">
        <v>210</v>
      </c>
      <c r="AX190" s="26" t="s">
        <v>83</v>
      </c>
      <c r="AY190" s="26" t="s">
        <v>83</v>
      </c>
      <c r="AZ190" s="26" t="s">
        <v>80</v>
      </c>
      <c r="BA190" s="26" t="s">
        <v>84</v>
      </c>
      <c r="BB190" s="26" t="s">
        <v>85</v>
      </c>
      <c r="BC190" s="26" t="str">
        <f t="shared" si="51"/>
        <v>C</v>
      </c>
      <c r="BD190" s="26" t="str">
        <f t="shared" ca="1" si="52"/>
        <v>40 Th,10 Bln,2 Hr</v>
      </c>
      <c r="BE190" s="29">
        <f t="shared" ca="1" si="53"/>
        <v>40</v>
      </c>
      <c r="BF190" s="29">
        <f t="shared" ca="1" si="54"/>
        <v>10</v>
      </c>
      <c r="BG190" s="29">
        <f t="shared" ca="1" si="55"/>
        <v>2</v>
      </c>
      <c r="BH190" s="26" t="str">
        <f t="shared" ca="1" si="56"/>
        <v>4 Th,1 Bln,23 Hr</v>
      </c>
      <c r="BI190" s="24">
        <f t="shared" ca="1" si="57"/>
        <v>4</v>
      </c>
      <c r="BJ190" s="24">
        <f t="shared" ca="1" si="58"/>
        <v>1</v>
      </c>
      <c r="BK190" s="26" t="str">
        <f t="shared" ca="1" si="59"/>
        <v>4 Th,1 Bln,23 Hr</v>
      </c>
      <c r="BL190" s="4" t="str">
        <f>VLOOKUP(C190,[1]dbase!$C$3:$AW$827,38,FALSE)</f>
        <v>-</v>
      </c>
    </row>
    <row r="191" spans="1:64" x14ac:dyDescent="0.25">
      <c r="A191" s="24">
        <f t="shared" si="40"/>
        <v>188</v>
      </c>
      <c r="B191" s="31" t="s">
        <v>994</v>
      </c>
      <c r="C191" s="24">
        <v>736012</v>
      </c>
      <c r="D191" s="24" t="s">
        <v>995</v>
      </c>
      <c r="E191" s="26">
        <v>26924</v>
      </c>
      <c r="F191" s="24" t="s">
        <v>65</v>
      </c>
      <c r="G191" s="24" t="s">
        <v>66</v>
      </c>
      <c r="H191" s="24" t="s">
        <v>133</v>
      </c>
      <c r="I191" s="24" t="s">
        <v>996</v>
      </c>
      <c r="J191" s="27" t="s">
        <v>997</v>
      </c>
      <c r="K191" s="24"/>
      <c r="L191" s="24"/>
      <c r="M191" s="24" t="s">
        <v>109</v>
      </c>
      <c r="N191" s="24" t="s">
        <v>80</v>
      </c>
      <c r="O191" s="24"/>
      <c r="P191" s="24" t="s">
        <v>80</v>
      </c>
      <c r="Q191" s="26">
        <v>43374</v>
      </c>
      <c r="R191" s="26">
        <v>43374</v>
      </c>
      <c r="S191" s="26" t="s">
        <v>90</v>
      </c>
      <c r="T191" s="28" t="s">
        <v>289</v>
      </c>
      <c r="U191" s="28" t="s">
        <v>289</v>
      </c>
      <c r="V191" s="26">
        <v>44105</v>
      </c>
      <c r="W191" s="28" t="s">
        <v>139</v>
      </c>
      <c r="X191" s="28" t="s">
        <v>140</v>
      </c>
      <c r="Y191" s="26" t="s">
        <v>78</v>
      </c>
      <c r="Z191" s="29">
        <v>6</v>
      </c>
      <c r="AA191" s="29">
        <v>2</v>
      </c>
      <c r="AB191" s="26">
        <v>44424</v>
      </c>
      <c r="AC191" s="30">
        <v>4900000</v>
      </c>
      <c r="AD191" s="30">
        <v>544444</v>
      </c>
      <c r="AE191" s="30">
        <v>0</v>
      </c>
      <c r="AF191" s="30">
        <v>1229861.138888889</v>
      </c>
      <c r="AG191" s="30">
        <f t="shared" si="41"/>
        <v>1229861.138888889</v>
      </c>
      <c r="AH191" s="30">
        <v>0</v>
      </c>
      <c r="AI191" s="30">
        <f t="shared" si="42"/>
        <v>6674305.138888889</v>
      </c>
      <c r="AJ191" s="30">
        <f t="shared" si="43"/>
        <v>3675000</v>
      </c>
      <c r="AK191" s="30">
        <f t="shared" si="44"/>
        <v>408333</v>
      </c>
      <c r="AL191" s="30">
        <f t="shared" si="45"/>
        <v>0</v>
      </c>
      <c r="AM191" s="30">
        <f t="shared" si="46"/>
        <v>1229861.138888889</v>
      </c>
      <c r="AN191" s="30">
        <f t="shared" si="47"/>
        <v>1229861.138888889</v>
      </c>
      <c r="AO191" s="30">
        <f t="shared" si="48"/>
        <v>0</v>
      </c>
      <c r="AP191" s="30">
        <f t="shared" si="49"/>
        <v>5313194.138888889</v>
      </c>
      <c r="AQ191" s="30">
        <f t="shared" si="50"/>
        <v>0</v>
      </c>
      <c r="AR191" s="26" t="s">
        <v>79</v>
      </c>
      <c r="AS191" s="26" t="s">
        <v>80</v>
      </c>
      <c r="AT191" s="26"/>
      <c r="AU191" s="26" t="s">
        <v>80</v>
      </c>
      <c r="AV191" s="26" t="s">
        <v>141</v>
      </c>
      <c r="AW191" s="26" t="s">
        <v>80</v>
      </c>
      <c r="AX191" s="26" t="s">
        <v>82</v>
      </c>
      <c r="AY191" s="26" t="s">
        <v>82</v>
      </c>
      <c r="AZ191" s="26" t="s">
        <v>80</v>
      </c>
      <c r="BA191" s="26" t="s">
        <v>84</v>
      </c>
      <c r="BB191" s="26" t="s">
        <v>85</v>
      </c>
      <c r="BC191" s="26" t="str">
        <f t="shared" si="51"/>
        <v>C</v>
      </c>
      <c r="BD191" s="26" t="str">
        <f t="shared" ca="1" si="52"/>
        <v>49 Th,2 Bln,7 Hr</v>
      </c>
      <c r="BE191" s="29">
        <f t="shared" ca="1" si="53"/>
        <v>49</v>
      </c>
      <c r="BF191" s="29">
        <f t="shared" ca="1" si="54"/>
        <v>2</v>
      </c>
      <c r="BG191" s="29">
        <f t="shared" ca="1" si="55"/>
        <v>7</v>
      </c>
      <c r="BH191" s="26" t="str">
        <f t="shared" ca="1" si="56"/>
        <v>4 Th,1 Bln,23 Hr</v>
      </c>
      <c r="BI191" s="24">
        <f t="shared" ca="1" si="57"/>
        <v>4</v>
      </c>
      <c r="BJ191" s="24">
        <f t="shared" ca="1" si="58"/>
        <v>1</v>
      </c>
      <c r="BK191" s="26" t="str">
        <f t="shared" ca="1" si="59"/>
        <v>4 Th,1 Bln,23 Hr</v>
      </c>
      <c r="BL191" s="4" t="str">
        <f>VLOOKUP(C191,[1]dbase!$C$3:$AW$827,38,FALSE)</f>
        <v>-</v>
      </c>
    </row>
    <row r="192" spans="1:64" x14ac:dyDescent="0.25">
      <c r="A192" s="24">
        <f t="shared" si="40"/>
        <v>189</v>
      </c>
      <c r="B192" s="31" t="s">
        <v>998</v>
      </c>
      <c r="C192" s="24">
        <v>684940</v>
      </c>
      <c r="D192" s="24" t="s">
        <v>174</v>
      </c>
      <c r="E192" s="26">
        <v>24935</v>
      </c>
      <c r="F192" s="24" t="s">
        <v>65</v>
      </c>
      <c r="G192" s="24" t="s">
        <v>66</v>
      </c>
      <c r="H192" s="24" t="s">
        <v>133</v>
      </c>
      <c r="I192" s="24" t="s">
        <v>999</v>
      </c>
      <c r="J192" s="27"/>
      <c r="K192" s="24"/>
      <c r="L192" s="24"/>
      <c r="M192" s="24" t="s">
        <v>109</v>
      </c>
      <c r="N192" s="24" t="s">
        <v>120</v>
      </c>
      <c r="O192" s="24"/>
      <c r="P192" s="24" t="s">
        <v>1000</v>
      </c>
      <c r="Q192" s="26">
        <v>33222</v>
      </c>
      <c r="R192" s="26">
        <v>33587</v>
      </c>
      <c r="S192" s="26" t="s">
        <v>90</v>
      </c>
      <c r="T192" s="28" t="s">
        <v>1001</v>
      </c>
      <c r="U192" s="28" t="s">
        <v>1001</v>
      </c>
      <c r="V192" s="26" t="s">
        <v>80</v>
      </c>
      <c r="W192" s="28" t="s">
        <v>1002</v>
      </c>
      <c r="X192" s="28" t="s">
        <v>140</v>
      </c>
      <c r="Y192" s="26" t="s">
        <v>78</v>
      </c>
      <c r="Z192" s="29">
        <v>6</v>
      </c>
      <c r="AA192" s="29">
        <v>3</v>
      </c>
      <c r="AB192" s="26">
        <v>44424</v>
      </c>
      <c r="AC192" s="30">
        <v>5900000</v>
      </c>
      <c r="AD192" s="30">
        <v>655556</v>
      </c>
      <c r="AE192" s="30">
        <v>298394.44444444403</v>
      </c>
      <c r="AF192" s="30">
        <v>152000</v>
      </c>
      <c r="AG192" s="30">
        <f t="shared" si="41"/>
        <v>450394.44444444403</v>
      </c>
      <c r="AH192" s="30">
        <v>0</v>
      </c>
      <c r="AI192" s="30">
        <f t="shared" si="42"/>
        <v>7005950.444444444</v>
      </c>
      <c r="AJ192" s="30">
        <f t="shared" si="43"/>
        <v>4425000</v>
      </c>
      <c r="AK192" s="30">
        <f t="shared" si="44"/>
        <v>491667</v>
      </c>
      <c r="AL192" s="30">
        <f t="shared" si="45"/>
        <v>298394.44444444403</v>
      </c>
      <c r="AM192" s="30">
        <f t="shared" si="46"/>
        <v>152000</v>
      </c>
      <c r="AN192" s="30">
        <f t="shared" si="47"/>
        <v>450394.44444444403</v>
      </c>
      <c r="AO192" s="30">
        <f t="shared" si="48"/>
        <v>0</v>
      </c>
      <c r="AP192" s="30">
        <f t="shared" si="49"/>
        <v>5367061.444444444</v>
      </c>
      <c r="AQ192" s="30">
        <f t="shared" si="50"/>
        <v>0</v>
      </c>
      <c r="AR192" s="26" t="s">
        <v>79</v>
      </c>
      <c r="AS192" s="26" t="s">
        <v>80</v>
      </c>
      <c r="AT192" s="26"/>
      <c r="AU192" s="26" t="s">
        <v>80</v>
      </c>
      <c r="AV192" s="26" t="s">
        <v>141</v>
      </c>
      <c r="AW192" s="26" t="s">
        <v>80</v>
      </c>
      <c r="AX192" s="26" t="s">
        <v>82</v>
      </c>
      <c r="AY192" s="26" t="s">
        <v>82</v>
      </c>
      <c r="AZ192" s="26" t="s">
        <v>80</v>
      </c>
      <c r="BA192" s="26" t="s">
        <v>84</v>
      </c>
      <c r="BB192" s="26" t="s">
        <v>85</v>
      </c>
      <c r="BC192" s="26" t="str">
        <f t="shared" si="51"/>
        <v>C</v>
      </c>
      <c r="BD192" s="26" t="str">
        <f t="shared" ca="1" si="52"/>
        <v>54 Th,7 Bln,17 Hr</v>
      </c>
      <c r="BE192" s="29">
        <f t="shared" ca="1" si="53"/>
        <v>54</v>
      </c>
      <c r="BF192" s="29">
        <f t="shared" ca="1" si="54"/>
        <v>7</v>
      </c>
      <c r="BG192" s="29">
        <f t="shared" ca="1" si="55"/>
        <v>17</v>
      </c>
      <c r="BH192" s="26" t="str">
        <f t="shared" ca="1" si="56"/>
        <v>31 Th,11 Bln,9 Hr</v>
      </c>
      <c r="BI192" s="24">
        <f t="shared" ca="1" si="57"/>
        <v>31</v>
      </c>
      <c r="BJ192" s="24">
        <f t="shared" ca="1" si="58"/>
        <v>11</v>
      </c>
      <c r="BK192" s="26" t="str">
        <f t="shared" ca="1" si="59"/>
        <v>30 Th,11 Bln,9 Hr</v>
      </c>
      <c r="BL192" s="4" t="str">
        <f>VLOOKUP(C192,[1]dbase!$C$3:$AW$827,38,FALSE)</f>
        <v>-</v>
      </c>
    </row>
    <row r="193" spans="1:64" x14ac:dyDescent="0.25">
      <c r="A193" s="24">
        <f t="shared" si="40"/>
        <v>190</v>
      </c>
      <c r="B193" s="31" t="s">
        <v>1003</v>
      </c>
      <c r="C193" s="24">
        <v>955804</v>
      </c>
      <c r="D193" s="24" t="s">
        <v>127</v>
      </c>
      <c r="E193" s="26">
        <v>34884</v>
      </c>
      <c r="F193" s="24" t="s">
        <v>65</v>
      </c>
      <c r="G193" s="24" t="s">
        <v>66</v>
      </c>
      <c r="H193" s="24" t="s">
        <v>150</v>
      </c>
      <c r="I193" s="24" t="s">
        <v>1004</v>
      </c>
      <c r="J193" s="27" t="s">
        <v>1005</v>
      </c>
      <c r="K193" s="24"/>
      <c r="L193" s="24"/>
      <c r="M193" s="24" t="s">
        <v>70</v>
      </c>
      <c r="N193" s="24" t="s">
        <v>411</v>
      </c>
      <c r="O193" s="24" t="s">
        <v>235</v>
      </c>
      <c r="P193" s="24">
        <v>2017</v>
      </c>
      <c r="Q193" s="26">
        <v>43313</v>
      </c>
      <c r="R193" s="26">
        <v>43525</v>
      </c>
      <c r="S193" s="26" t="s">
        <v>90</v>
      </c>
      <c r="T193" s="28" t="s">
        <v>781</v>
      </c>
      <c r="U193" s="28" t="s">
        <v>781</v>
      </c>
      <c r="V193" s="26">
        <v>44410</v>
      </c>
      <c r="W193" s="28" t="s">
        <v>154</v>
      </c>
      <c r="X193" s="28" t="s">
        <v>207</v>
      </c>
      <c r="Y193" s="26" t="s">
        <v>78</v>
      </c>
      <c r="Z193" s="29">
        <v>5</v>
      </c>
      <c r="AA193" s="29">
        <v>4</v>
      </c>
      <c r="AB193" s="26">
        <v>44424</v>
      </c>
      <c r="AC193" s="30">
        <v>6900000</v>
      </c>
      <c r="AD193" s="30">
        <v>766667</v>
      </c>
      <c r="AE193" s="30">
        <v>169183.33333333302</v>
      </c>
      <c r="AF193" s="30">
        <v>653200</v>
      </c>
      <c r="AG193" s="30">
        <f t="shared" si="41"/>
        <v>822383.33333333302</v>
      </c>
      <c r="AH193" s="30">
        <v>0</v>
      </c>
      <c r="AI193" s="30">
        <f t="shared" si="42"/>
        <v>8489050.3333333321</v>
      </c>
      <c r="AJ193" s="30">
        <f t="shared" si="43"/>
        <v>5175000</v>
      </c>
      <c r="AK193" s="30">
        <f t="shared" si="44"/>
        <v>575000.25</v>
      </c>
      <c r="AL193" s="30">
        <f t="shared" si="45"/>
        <v>169183.33333333302</v>
      </c>
      <c r="AM193" s="30">
        <f t="shared" si="46"/>
        <v>653200</v>
      </c>
      <c r="AN193" s="30">
        <f t="shared" si="47"/>
        <v>822383.33333333302</v>
      </c>
      <c r="AO193" s="30">
        <f t="shared" si="48"/>
        <v>0</v>
      </c>
      <c r="AP193" s="30">
        <f t="shared" si="49"/>
        <v>6572383.583333333</v>
      </c>
      <c r="AQ193" s="30">
        <f t="shared" si="50"/>
        <v>0</v>
      </c>
      <c r="AR193" s="26" t="s">
        <v>79</v>
      </c>
      <c r="AS193" s="26" t="s">
        <v>80</v>
      </c>
      <c r="AT193" s="26"/>
      <c r="AU193" s="26" t="s">
        <v>80</v>
      </c>
      <c r="AV193" s="26" t="s">
        <v>209</v>
      </c>
      <c r="AW193" s="26" t="s">
        <v>158</v>
      </c>
      <c r="AX193" s="26" t="s">
        <v>83</v>
      </c>
      <c r="AY193" s="26" t="s">
        <v>83</v>
      </c>
      <c r="AZ193" s="26" t="s">
        <v>80</v>
      </c>
      <c r="BA193" s="26" t="s">
        <v>84</v>
      </c>
      <c r="BB193" s="26" t="s">
        <v>85</v>
      </c>
      <c r="BC193" s="26" t="str">
        <f t="shared" si="51"/>
        <v>F</v>
      </c>
      <c r="BD193" s="26" t="str">
        <f t="shared" ca="1" si="52"/>
        <v>27 Th,4 Bln,20 Hr</v>
      </c>
      <c r="BE193" s="29">
        <f t="shared" ca="1" si="53"/>
        <v>27</v>
      </c>
      <c r="BF193" s="29">
        <f t="shared" ca="1" si="54"/>
        <v>4</v>
      </c>
      <c r="BG193" s="29">
        <f t="shared" ca="1" si="55"/>
        <v>20</v>
      </c>
      <c r="BH193" s="26" t="str">
        <f t="shared" ca="1" si="56"/>
        <v>4 Th,3 Bln,23 Hr</v>
      </c>
      <c r="BI193" s="24">
        <f t="shared" ca="1" si="57"/>
        <v>4</v>
      </c>
      <c r="BJ193" s="24">
        <f t="shared" ca="1" si="58"/>
        <v>3</v>
      </c>
      <c r="BK193" s="26" t="str">
        <f t="shared" ca="1" si="59"/>
        <v>3 Th,8 Bln,23 Hr</v>
      </c>
      <c r="BL193" s="4" t="str">
        <f>VLOOKUP(C193,[1]dbase!$C$3:$AW$827,38,FALSE)</f>
        <v>-</v>
      </c>
    </row>
    <row r="194" spans="1:64" x14ac:dyDescent="0.25">
      <c r="A194" s="24">
        <f t="shared" si="40"/>
        <v>191</v>
      </c>
      <c r="B194" s="31" t="s">
        <v>1006</v>
      </c>
      <c r="C194" s="24">
        <v>935793</v>
      </c>
      <c r="D194" s="24" t="s">
        <v>885</v>
      </c>
      <c r="E194" s="26">
        <v>34034</v>
      </c>
      <c r="F194" s="24" t="s">
        <v>65</v>
      </c>
      <c r="G194" s="24" t="s">
        <v>66</v>
      </c>
      <c r="H194" s="24" t="s">
        <v>150</v>
      </c>
      <c r="I194" s="24" t="s">
        <v>1007</v>
      </c>
      <c r="J194" s="27"/>
      <c r="K194" s="24"/>
      <c r="L194" s="24" t="s">
        <v>1008</v>
      </c>
      <c r="M194" s="24" t="s">
        <v>70</v>
      </c>
      <c r="N194" s="24" t="s">
        <v>162</v>
      </c>
      <c r="O194" s="24" t="s">
        <v>163</v>
      </c>
      <c r="P194" s="24">
        <v>2017</v>
      </c>
      <c r="Q194" s="26">
        <v>43088</v>
      </c>
      <c r="R194" s="26">
        <v>43328</v>
      </c>
      <c r="S194" s="26" t="s">
        <v>90</v>
      </c>
      <c r="T194" s="28" t="s">
        <v>828</v>
      </c>
      <c r="U194" s="28" t="s">
        <v>828</v>
      </c>
      <c r="V194" s="26">
        <v>44104</v>
      </c>
      <c r="W194" s="28" t="s">
        <v>829</v>
      </c>
      <c r="X194" s="28" t="s">
        <v>272</v>
      </c>
      <c r="Y194" s="26" t="s">
        <v>103</v>
      </c>
      <c r="Z194" s="29">
        <v>5</v>
      </c>
      <c r="AA194" s="29">
        <v>4</v>
      </c>
      <c r="AB194" s="26">
        <v>44424</v>
      </c>
      <c r="AC194" s="30">
        <v>6900000</v>
      </c>
      <c r="AD194" s="30">
        <v>766667</v>
      </c>
      <c r="AE194" s="30">
        <v>442183.33333333302</v>
      </c>
      <c r="AF194" s="30">
        <v>653200</v>
      </c>
      <c r="AG194" s="30">
        <f t="shared" si="41"/>
        <v>1095383.333333333</v>
      </c>
      <c r="AH194" s="30">
        <v>0</v>
      </c>
      <c r="AI194" s="30">
        <f t="shared" si="42"/>
        <v>8762050.3333333321</v>
      </c>
      <c r="AJ194" s="30">
        <f t="shared" si="43"/>
        <v>5175000</v>
      </c>
      <c r="AK194" s="30">
        <f t="shared" si="44"/>
        <v>575000.25</v>
      </c>
      <c r="AL194" s="30">
        <f t="shared" si="45"/>
        <v>442183.33333333302</v>
      </c>
      <c r="AM194" s="30">
        <f t="shared" si="46"/>
        <v>653200</v>
      </c>
      <c r="AN194" s="30">
        <f t="shared" si="47"/>
        <v>1095383.333333333</v>
      </c>
      <c r="AO194" s="30">
        <f t="shared" si="48"/>
        <v>0</v>
      </c>
      <c r="AP194" s="30">
        <f t="shared" si="49"/>
        <v>6845383.583333333</v>
      </c>
      <c r="AQ194" s="30">
        <f t="shared" si="50"/>
        <v>0</v>
      </c>
      <c r="AR194" s="26" t="s">
        <v>79</v>
      </c>
      <c r="AS194" s="26" t="s">
        <v>80</v>
      </c>
      <c r="AT194" s="26"/>
      <c r="AU194" s="26" t="s">
        <v>80</v>
      </c>
      <c r="AV194" s="26" t="s">
        <v>273</v>
      </c>
      <c r="AW194" s="26" t="s">
        <v>80</v>
      </c>
      <c r="AX194" s="26" t="s">
        <v>105</v>
      </c>
      <c r="AY194" s="26" t="s">
        <v>105</v>
      </c>
      <c r="AZ194" s="26" t="s">
        <v>80</v>
      </c>
      <c r="BA194" s="26" t="s">
        <v>84</v>
      </c>
      <c r="BB194" s="26" t="s">
        <v>106</v>
      </c>
      <c r="BC194" s="26" t="str">
        <f t="shared" si="51"/>
        <v>F</v>
      </c>
      <c r="BD194" s="26" t="str">
        <f t="shared" ca="1" si="52"/>
        <v>29 Th,8 Bln,18 Hr</v>
      </c>
      <c r="BE194" s="29">
        <f t="shared" ca="1" si="53"/>
        <v>29</v>
      </c>
      <c r="BF194" s="29">
        <f t="shared" ca="1" si="54"/>
        <v>8</v>
      </c>
      <c r="BG194" s="29">
        <f t="shared" ca="1" si="55"/>
        <v>18</v>
      </c>
      <c r="BH194" s="26" t="str">
        <f t="shared" ca="1" si="56"/>
        <v>4 Th,11 Bln,5 Hr</v>
      </c>
      <c r="BI194" s="24">
        <f t="shared" ca="1" si="57"/>
        <v>4</v>
      </c>
      <c r="BJ194" s="24">
        <f t="shared" ca="1" si="58"/>
        <v>11</v>
      </c>
      <c r="BK194" s="26" t="str">
        <f t="shared" ca="1" si="59"/>
        <v>4 Th,3 Bln,8 Hr</v>
      </c>
      <c r="BL194" s="4" t="str">
        <f>VLOOKUP(C194,[1]dbase!$C$3:$AW$827,38,FALSE)</f>
        <v>-</v>
      </c>
    </row>
    <row r="195" spans="1:64" x14ac:dyDescent="0.25">
      <c r="A195" s="24">
        <f t="shared" si="40"/>
        <v>192</v>
      </c>
      <c r="B195" s="31" t="s">
        <v>1009</v>
      </c>
      <c r="C195" s="24">
        <v>736176</v>
      </c>
      <c r="D195" s="24" t="s">
        <v>1010</v>
      </c>
      <c r="E195" s="26">
        <v>26945</v>
      </c>
      <c r="F195" s="24" t="s">
        <v>65</v>
      </c>
      <c r="G195" s="24" t="s">
        <v>66</v>
      </c>
      <c r="H195" s="24" t="s">
        <v>88</v>
      </c>
      <c r="I195" s="24" t="s">
        <v>1011</v>
      </c>
      <c r="J195" s="27" t="s">
        <v>1012</v>
      </c>
      <c r="K195" s="24"/>
      <c r="L195" s="24"/>
      <c r="M195" s="24" t="s">
        <v>109</v>
      </c>
      <c r="N195" s="24" t="s">
        <v>80</v>
      </c>
      <c r="O195" s="24"/>
      <c r="P195" s="24" t="s">
        <v>80</v>
      </c>
      <c r="Q195" s="26">
        <v>43374</v>
      </c>
      <c r="R195" s="26">
        <v>43374</v>
      </c>
      <c r="S195" s="26" t="s">
        <v>90</v>
      </c>
      <c r="T195" s="28" t="s">
        <v>683</v>
      </c>
      <c r="U195" s="28" t="s">
        <v>683</v>
      </c>
      <c r="V195" s="26">
        <v>44105</v>
      </c>
      <c r="W195" s="28" t="s">
        <v>434</v>
      </c>
      <c r="X195" s="28" t="s">
        <v>207</v>
      </c>
      <c r="Y195" s="26" t="s">
        <v>78</v>
      </c>
      <c r="Z195" s="29">
        <v>5</v>
      </c>
      <c r="AA195" s="29">
        <v>2</v>
      </c>
      <c r="AB195" s="26">
        <v>44424</v>
      </c>
      <c r="AC195" s="30">
        <v>4900000</v>
      </c>
      <c r="AD195" s="30">
        <v>544444</v>
      </c>
      <c r="AE195" s="30">
        <v>0</v>
      </c>
      <c r="AF195" s="30">
        <v>2935263.638888889</v>
      </c>
      <c r="AG195" s="30">
        <f t="shared" si="41"/>
        <v>2935263.638888889</v>
      </c>
      <c r="AH195" s="30">
        <v>0</v>
      </c>
      <c r="AI195" s="30">
        <f t="shared" si="42"/>
        <v>8379707.638888889</v>
      </c>
      <c r="AJ195" s="30">
        <f t="shared" si="43"/>
        <v>3675000</v>
      </c>
      <c r="AK195" s="30">
        <f t="shared" si="44"/>
        <v>408333</v>
      </c>
      <c r="AL195" s="30">
        <f t="shared" si="45"/>
        <v>0</v>
      </c>
      <c r="AM195" s="30">
        <f t="shared" si="46"/>
        <v>2935263.638888889</v>
      </c>
      <c r="AN195" s="30">
        <f t="shared" si="47"/>
        <v>2935263.638888889</v>
      </c>
      <c r="AO195" s="30">
        <f t="shared" si="48"/>
        <v>0</v>
      </c>
      <c r="AP195" s="30">
        <f t="shared" si="49"/>
        <v>7018596.638888889</v>
      </c>
      <c r="AQ195" s="30">
        <f t="shared" si="50"/>
        <v>0</v>
      </c>
      <c r="AR195" s="26" t="s">
        <v>79</v>
      </c>
      <c r="AS195" s="26" t="s">
        <v>80</v>
      </c>
      <c r="AT195" s="26"/>
      <c r="AU195" s="26" t="s">
        <v>80</v>
      </c>
      <c r="AV195" s="26" t="s">
        <v>209</v>
      </c>
      <c r="AW195" s="26" t="s">
        <v>210</v>
      </c>
      <c r="AX195" s="26" t="s">
        <v>83</v>
      </c>
      <c r="AY195" s="26" t="s">
        <v>83</v>
      </c>
      <c r="AZ195" s="26" t="s">
        <v>80</v>
      </c>
      <c r="BA195" s="26" t="s">
        <v>84</v>
      </c>
      <c r="BB195" s="26" t="s">
        <v>85</v>
      </c>
      <c r="BC195" s="26" t="str">
        <f t="shared" si="51"/>
        <v>C</v>
      </c>
      <c r="BD195" s="26" t="str">
        <f t="shared" ca="1" si="52"/>
        <v>49 Th,1 Bln,16 Hr</v>
      </c>
      <c r="BE195" s="29">
        <f t="shared" ca="1" si="53"/>
        <v>49</v>
      </c>
      <c r="BF195" s="29">
        <f t="shared" ca="1" si="54"/>
        <v>1</v>
      </c>
      <c r="BG195" s="29">
        <f t="shared" ca="1" si="55"/>
        <v>16</v>
      </c>
      <c r="BH195" s="26" t="str">
        <f t="shared" ca="1" si="56"/>
        <v>4 Th,1 Bln,23 Hr</v>
      </c>
      <c r="BI195" s="24">
        <f t="shared" ca="1" si="57"/>
        <v>4</v>
      </c>
      <c r="BJ195" s="24">
        <f t="shared" ca="1" si="58"/>
        <v>1</v>
      </c>
      <c r="BK195" s="26" t="str">
        <f t="shared" ca="1" si="59"/>
        <v>4 Th,1 Bln,23 Hr</v>
      </c>
      <c r="BL195" s="4" t="str">
        <f>VLOOKUP(C195,[1]dbase!$C$3:$AW$827,38,FALSE)</f>
        <v>-</v>
      </c>
    </row>
    <row r="196" spans="1:64" x14ac:dyDescent="0.25">
      <c r="A196" s="24">
        <f t="shared" ref="A196:A259" si="60">IF(B196="","",ROW()-3)</f>
        <v>193</v>
      </c>
      <c r="B196" s="31" t="s">
        <v>1013</v>
      </c>
      <c r="C196" s="24">
        <v>926330</v>
      </c>
      <c r="D196" s="24" t="s">
        <v>1014</v>
      </c>
      <c r="E196" s="26">
        <v>33770</v>
      </c>
      <c r="F196" s="24" t="s">
        <v>65</v>
      </c>
      <c r="G196" s="24" t="s">
        <v>343</v>
      </c>
      <c r="H196" s="24" t="s">
        <v>228</v>
      </c>
      <c r="I196" s="24"/>
      <c r="J196" s="27"/>
      <c r="K196" s="24"/>
      <c r="L196" s="24"/>
      <c r="M196" s="24" t="s">
        <v>70</v>
      </c>
      <c r="N196" s="24" t="s">
        <v>1015</v>
      </c>
      <c r="O196" s="24"/>
      <c r="P196" s="24" t="s">
        <v>80</v>
      </c>
      <c r="Q196" s="26">
        <v>43877</v>
      </c>
      <c r="R196" s="26">
        <v>44243</v>
      </c>
      <c r="S196" s="26" t="s">
        <v>90</v>
      </c>
      <c r="T196" s="28" t="s">
        <v>1016</v>
      </c>
      <c r="U196" s="28" t="s">
        <v>1016</v>
      </c>
      <c r="V196" s="26">
        <v>44440</v>
      </c>
      <c r="W196" s="28" t="s">
        <v>374</v>
      </c>
      <c r="X196" s="28" t="s">
        <v>93</v>
      </c>
      <c r="Y196" s="26" t="s">
        <v>103</v>
      </c>
      <c r="Z196" s="29">
        <v>6</v>
      </c>
      <c r="AA196" s="29">
        <v>1</v>
      </c>
      <c r="AB196" s="26">
        <v>44424</v>
      </c>
      <c r="AC196" s="30">
        <v>4500000</v>
      </c>
      <c r="AD196" s="30">
        <v>500000</v>
      </c>
      <c r="AE196" s="30">
        <v>-116900</v>
      </c>
      <c r="AF196" s="30">
        <v>152000</v>
      </c>
      <c r="AG196" s="30">
        <f t="shared" ref="AG196:AG259" si="61">AE196+AF196</f>
        <v>35100</v>
      </c>
      <c r="AH196" s="30">
        <v>0</v>
      </c>
      <c r="AI196" s="30">
        <f t="shared" ref="AI196:AI259" si="62">AC196+AD196+AG196+AH196</f>
        <v>5035100</v>
      </c>
      <c r="AJ196" s="30">
        <f t="shared" ref="AJ196:AJ259" si="63">IF(AS196="-",AC196*0.75,IF(AS196="H",AC196*0.5))</f>
        <v>3375000</v>
      </c>
      <c r="AK196" s="30">
        <f t="shared" ref="AK196:AK259" si="64">IF(AS196="-",AD196*0.75,0)</f>
        <v>375000</v>
      </c>
      <c r="AL196" s="30">
        <f t="shared" ref="AL196:AL259" si="65">IF(AS196="-",AE196*1,0)</f>
        <v>-116900</v>
      </c>
      <c r="AM196" s="30">
        <f t="shared" ref="AM196:AM259" si="66">IF(AS196="-",AF196*1,0)</f>
        <v>152000</v>
      </c>
      <c r="AN196" s="30">
        <f t="shared" ref="AN196:AN259" si="67">AL196+AM196</f>
        <v>35100</v>
      </c>
      <c r="AO196" s="30">
        <f t="shared" ref="AO196:AO259" si="68">IF(AS196="-",AH196*0.5,0)</f>
        <v>0</v>
      </c>
      <c r="AP196" s="30">
        <f t="shared" ref="AP196:AP259" si="69">AJ196+AK196+AN196+AO196</f>
        <v>3785100</v>
      </c>
      <c r="AQ196" s="30">
        <f t="shared" ref="AQ196:AQ259" si="70">IF(AP196&lt;4372100,(4372100-AP196),0)</f>
        <v>587000</v>
      </c>
      <c r="AR196" s="26" t="s">
        <v>79</v>
      </c>
      <c r="AS196" s="26" t="s">
        <v>80</v>
      </c>
      <c r="AT196" s="26"/>
      <c r="AU196" s="26" t="s">
        <v>80</v>
      </c>
      <c r="AV196" s="26" t="s">
        <v>94</v>
      </c>
      <c r="AW196" s="26" t="s">
        <v>375</v>
      </c>
      <c r="AX196" s="26" t="s">
        <v>105</v>
      </c>
      <c r="AY196" s="26" t="s">
        <v>83</v>
      </c>
      <c r="AZ196" s="26" t="s">
        <v>80</v>
      </c>
      <c r="BA196" s="26" t="s">
        <v>84</v>
      </c>
      <c r="BB196" s="26" t="s">
        <v>106</v>
      </c>
      <c r="BC196" s="26" t="str">
        <f t="shared" ref="BC196:BC259" si="71">IF($M196="SD","A",IF($M196="SMP","B",IF($M196="SMK","C",IF($M196="D1","C",IF($M196="D2","C",IF($M196="SMA","C",IF($M196="D3","D",IF($M196="D4","E",IF($M196="S1","F",IF($M196="S2","G",""))))))))))</f>
        <v>F</v>
      </c>
      <c r="BD196" s="26" t="str">
        <f t="shared" ref="BD196:BD259" ca="1" si="72">IFERROR(DATEDIF(E196,$BD$3,"Y")&amp;" Th,"&amp;DATEDIF(E196,$BD$3,"YM")&amp;" Bln,"&amp;DATEDIF(E196,$BD$3,"MD")&amp;" Hr","")</f>
        <v>30 Th,5 Bln,9 Hr</v>
      </c>
      <c r="BE196" s="29">
        <f t="shared" ref="BE196:BE259" ca="1" si="73">IFERROR(DATEDIF(E196,$BD$3,"Y"),"")</f>
        <v>30</v>
      </c>
      <c r="BF196" s="29">
        <f t="shared" ref="BF196:BF259" ca="1" si="74">IFERROR(DATEDIF(E196,$BD$3,"YM"),"")</f>
        <v>5</v>
      </c>
      <c r="BG196" s="29">
        <f t="shared" ref="BG196:BG259" ca="1" si="75">IFERROR(DATEDIF(E196,$BD$3,"MD"),"")</f>
        <v>9</v>
      </c>
      <c r="BH196" s="26" t="str">
        <f t="shared" ref="BH196:BH259" ca="1" si="76">IFERROR(DATEDIF(Q196,$BD$3,"Y")&amp;" Th,"&amp;DATEDIF(Q196,$BD$3,"YM")&amp;" Bln,"&amp;DATEDIF(Q196,$BD$3,"MD")&amp;" Hr","")</f>
        <v>2 Th,9 Bln,8 Hr</v>
      </c>
      <c r="BI196" s="24">
        <f t="shared" ref="BI196:BI259" ca="1" si="77">IFERROR(DATEDIF(Q196,$BD$3,"Y"),"")</f>
        <v>2</v>
      </c>
      <c r="BJ196" s="24">
        <f t="shared" ref="BJ196:BJ259" ca="1" si="78">IFERROR(DATEDIF(Q196,$BD$3,"YM"),"")</f>
        <v>9</v>
      </c>
      <c r="BK196" s="26" t="str">
        <f t="shared" ref="BK196:BK259" ca="1" si="79">IFERROR(DATEDIF(R196,$BD$3,"Y")&amp;" Th,"&amp;DATEDIF(R196,$BD$3,"YM")&amp;" Bln,"&amp;DATEDIF(R196,$BD$3,"MD")&amp;" Hr","")</f>
        <v>1 Th,9 Bln,8 Hr</v>
      </c>
      <c r="BL196" s="4" t="str">
        <f>VLOOKUP(C196,[1]dbase!$C$3:$AW$827,38,FALSE)</f>
        <v>-</v>
      </c>
    </row>
    <row r="197" spans="1:64" x14ac:dyDescent="0.25">
      <c r="A197" s="24">
        <f t="shared" si="60"/>
        <v>194</v>
      </c>
      <c r="B197" s="31" t="s">
        <v>1017</v>
      </c>
      <c r="C197" s="24">
        <v>695095</v>
      </c>
      <c r="D197" s="24" t="s">
        <v>87</v>
      </c>
      <c r="E197" s="26">
        <v>25269</v>
      </c>
      <c r="F197" s="24" t="s">
        <v>65</v>
      </c>
      <c r="G197" s="24" t="s">
        <v>66</v>
      </c>
      <c r="H197" s="24" t="s">
        <v>88</v>
      </c>
      <c r="I197" s="24" t="s">
        <v>1018</v>
      </c>
      <c r="J197" s="27"/>
      <c r="K197" s="24"/>
      <c r="L197" s="24"/>
      <c r="M197" s="24" t="s">
        <v>109</v>
      </c>
      <c r="N197" s="24" t="s">
        <v>120</v>
      </c>
      <c r="O197" s="24"/>
      <c r="P197" s="24">
        <v>1988</v>
      </c>
      <c r="Q197" s="26">
        <v>32412</v>
      </c>
      <c r="R197" s="26">
        <v>33848</v>
      </c>
      <c r="S197" s="26" t="s">
        <v>90</v>
      </c>
      <c r="T197" s="28" t="s">
        <v>1019</v>
      </c>
      <c r="U197" s="28" t="s">
        <v>1019</v>
      </c>
      <c r="V197" s="26">
        <v>44061</v>
      </c>
      <c r="W197" s="28" t="s">
        <v>645</v>
      </c>
      <c r="X197" s="28" t="s">
        <v>93</v>
      </c>
      <c r="Y197" s="26" t="s">
        <v>78</v>
      </c>
      <c r="Z197" s="29">
        <v>4</v>
      </c>
      <c r="AA197" s="29">
        <v>4</v>
      </c>
      <c r="AB197" s="26">
        <v>44424</v>
      </c>
      <c r="AC197" s="30">
        <v>6900000</v>
      </c>
      <c r="AD197" s="30">
        <v>766667</v>
      </c>
      <c r="AE197" s="30">
        <v>594883.33333333302</v>
      </c>
      <c r="AF197" s="30">
        <v>-377770</v>
      </c>
      <c r="AG197" s="30">
        <f t="shared" si="61"/>
        <v>217113.33333333302</v>
      </c>
      <c r="AH197" s="30">
        <v>2079770</v>
      </c>
      <c r="AI197" s="30">
        <f t="shared" si="62"/>
        <v>9963550.3333333321</v>
      </c>
      <c r="AJ197" s="30">
        <f t="shared" si="63"/>
        <v>5175000</v>
      </c>
      <c r="AK197" s="30">
        <f t="shared" si="64"/>
        <v>575000.25</v>
      </c>
      <c r="AL197" s="30">
        <f t="shared" si="65"/>
        <v>594883.33333333302</v>
      </c>
      <c r="AM197" s="30">
        <f t="shared" si="66"/>
        <v>-377770</v>
      </c>
      <c r="AN197" s="30">
        <f t="shared" si="67"/>
        <v>217113.33333333302</v>
      </c>
      <c r="AO197" s="30">
        <f t="shared" si="68"/>
        <v>1039885</v>
      </c>
      <c r="AP197" s="30">
        <f t="shared" si="69"/>
        <v>7006998.583333333</v>
      </c>
      <c r="AQ197" s="30">
        <f t="shared" si="70"/>
        <v>0</v>
      </c>
      <c r="AR197" s="26" t="s">
        <v>79</v>
      </c>
      <c r="AS197" s="26" t="s">
        <v>80</v>
      </c>
      <c r="AT197" s="26"/>
      <c r="AU197" s="26" t="s">
        <v>80</v>
      </c>
      <c r="AV197" s="26" t="s">
        <v>94</v>
      </c>
      <c r="AW197" s="26" t="s">
        <v>210</v>
      </c>
      <c r="AX197" s="26" t="s">
        <v>83</v>
      </c>
      <c r="AY197" s="26" t="s">
        <v>83</v>
      </c>
      <c r="AZ197" s="26" t="s">
        <v>80</v>
      </c>
      <c r="BA197" s="26" t="s">
        <v>84</v>
      </c>
      <c r="BB197" s="26" t="s">
        <v>85</v>
      </c>
      <c r="BC197" s="26" t="str">
        <f t="shared" si="71"/>
        <v>C</v>
      </c>
      <c r="BD197" s="26" t="str">
        <f t="shared" ca="1" si="72"/>
        <v>53 Th,8 Bln,17 Hr</v>
      </c>
      <c r="BE197" s="29">
        <f t="shared" ca="1" si="73"/>
        <v>53</v>
      </c>
      <c r="BF197" s="29">
        <f t="shared" ca="1" si="74"/>
        <v>8</v>
      </c>
      <c r="BG197" s="29">
        <f t="shared" ca="1" si="75"/>
        <v>17</v>
      </c>
      <c r="BH197" s="26" t="str">
        <f t="shared" ca="1" si="76"/>
        <v>34 Th,1 Bln,29 Hr</v>
      </c>
      <c r="BI197" s="24">
        <f t="shared" ca="1" si="77"/>
        <v>34</v>
      </c>
      <c r="BJ197" s="24">
        <f t="shared" ca="1" si="78"/>
        <v>1</v>
      </c>
      <c r="BK197" s="26" t="str">
        <f t="shared" ca="1" si="79"/>
        <v>30 Th,2 Bln,23 Hr</v>
      </c>
      <c r="BL197" s="4" t="str">
        <f>VLOOKUP(C197,[1]dbase!$C$3:$AW$827,38,FALSE)</f>
        <v>-</v>
      </c>
    </row>
    <row r="198" spans="1:64" x14ac:dyDescent="0.25">
      <c r="A198" s="24">
        <f t="shared" si="60"/>
        <v>195</v>
      </c>
      <c r="B198" s="31" t="s">
        <v>1017</v>
      </c>
      <c r="C198" s="24">
        <v>826130</v>
      </c>
      <c r="D198" s="24" t="s">
        <v>174</v>
      </c>
      <c r="E198" s="26">
        <v>29991</v>
      </c>
      <c r="F198" s="24" t="s">
        <v>65</v>
      </c>
      <c r="G198" s="24" t="s">
        <v>66</v>
      </c>
      <c r="H198" s="24" t="s">
        <v>88</v>
      </c>
      <c r="I198" s="24" t="s">
        <v>1020</v>
      </c>
      <c r="J198" s="27" t="s">
        <v>1021</v>
      </c>
      <c r="K198" s="24"/>
      <c r="L198" s="24"/>
      <c r="M198" s="24" t="s">
        <v>109</v>
      </c>
      <c r="N198" s="24" t="s">
        <v>301</v>
      </c>
      <c r="O198" s="24"/>
      <c r="P198" s="24" t="s">
        <v>80</v>
      </c>
      <c r="Q198" s="26">
        <v>43374</v>
      </c>
      <c r="R198" s="26">
        <v>43374</v>
      </c>
      <c r="S198" s="26" t="s">
        <v>90</v>
      </c>
      <c r="T198" s="28" t="s">
        <v>138</v>
      </c>
      <c r="U198" s="28" t="s">
        <v>138</v>
      </c>
      <c r="V198" s="26">
        <v>44105</v>
      </c>
      <c r="W198" s="28" t="s">
        <v>430</v>
      </c>
      <c r="X198" s="28" t="s">
        <v>140</v>
      </c>
      <c r="Y198" s="26" t="s">
        <v>78</v>
      </c>
      <c r="Z198" s="29">
        <v>6</v>
      </c>
      <c r="AA198" s="29">
        <v>2</v>
      </c>
      <c r="AB198" s="26">
        <v>44424</v>
      </c>
      <c r="AC198" s="30">
        <v>4900000</v>
      </c>
      <c r="AD198" s="30">
        <v>544444</v>
      </c>
      <c r="AE198" s="30">
        <v>0</v>
      </c>
      <c r="AF198" s="30">
        <v>373955.55555555597</v>
      </c>
      <c r="AG198" s="30">
        <f t="shared" si="61"/>
        <v>373955.55555555597</v>
      </c>
      <c r="AH198" s="30">
        <v>0</v>
      </c>
      <c r="AI198" s="30">
        <f t="shared" si="62"/>
        <v>5818399.555555556</v>
      </c>
      <c r="AJ198" s="30">
        <f t="shared" si="63"/>
        <v>3675000</v>
      </c>
      <c r="AK198" s="30">
        <f t="shared" si="64"/>
        <v>408333</v>
      </c>
      <c r="AL198" s="30">
        <f t="shared" si="65"/>
        <v>0</v>
      </c>
      <c r="AM198" s="30">
        <f t="shared" si="66"/>
        <v>373955.55555555597</v>
      </c>
      <c r="AN198" s="30">
        <f t="shared" si="67"/>
        <v>373955.55555555597</v>
      </c>
      <c r="AO198" s="30">
        <f t="shared" si="68"/>
        <v>0</v>
      </c>
      <c r="AP198" s="30">
        <f t="shared" si="69"/>
        <v>4457288.555555556</v>
      </c>
      <c r="AQ198" s="30">
        <f t="shared" si="70"/>
        <v>0</v>
      </c>
      <c r="AR198" s="26" t="s">
        <v>79</v>
      </c>
      <c r="AS198" s="26" t="s">
        <v>80</v>
      </c>
      <c r="AT198" s="26"/>
      <c r="AU198" s="26" t="s">
        <v>80</v>
      </c>
      <c r="AV198" s="26" t="s">
        <v>141</v>
      </c>
      <c r="AW198" s="26" t="s">
        <v>80</v>
      </c>
      <c r="AX198" s="26" t="s">
        <v>82</v>
      </c>
      <c r="AY198" s="26" t="s">
        <v>82</v>
      </c>
      <c r="AZ198" s="26" t="s">
        <v>80</v>
      </c>
      <c r="BA198" s="26" t="s">
        <v>84</v>
      </c>
      <c r="BB198" s="26" t="s">
        <v>85</v>
      </c>
      <c r="BC198" s="26" t="str">
        <f t="shared" si="71"/>
        <v>C</v>
      </c>
      <c r="BD198" s="26" t="str">
        <f t="shared" ca="1" si="72"/>
        <v>40 Th,9 Bln,15 Hr</v>
      </c>
      <c r="BE198" s="29">
        <f t="shared" ca="1" si="73"/>
        <v>40</v>
      </c>
      <c r="BF198" s="29">
        <f t="shared" ca="1" si="74"/>
        <v>9</v>
      </c>
      <c r="BG198" s="29">
        <f t="shared" ca="1" si="75"/>
        <v>15</v>
      </c>
      <c r="BH198" s="26" t="str">
        <f t="shared" ca="1" si="76"/>
        <v>4 Th,1 Bln,23 Hr</v>
      </c>
      <c r="BI198" s="24">
        <f t="shared" ca="1" si="77"/>
        <v>4</v>
      </c>
      <c r="BJ198" s="24">
        <f t="shared" ca="1" si="78"/>
        <v>1</v>
      </c>
      <c r="BK198" s="26" t="str">
        <f t="shared" ca="1" si="79"/>
        <v>4 Th,1 Bln,23 Hr</v>
      </c>
      <c r="BL198" s="4" t="str">
        <f>VLOOKUP(C198,[1]dbase!$C$3:$AW$827,38,FALSE)</f>
        <v>-</v>
      </c>
    </row>
    <row r="199" spans="1:64" x14ac:dyDescent="0.25">
      <c r="A199" s="24">
        <f t="shared" si="60"/>
        <v>196</v>
      </c>
      <c r="B199" s="31" t="s">
        <v>1022</v>
      </c>
      <c r="C199" s="24">
        <v>826279</v>
      </c>
      <c r="D199" s="24" t="s">
        <v>1023</v>
      </c>
      <c r="E199" s="26">
        <v>30237</v>
      </c>
      <c r="F199" s="24" t="s">
        <v>65</v>
      </c>
      <c r="G199" s="24" t="s">
        <v>66</v>
      </c>
      <c r="H199" s="24" t="s">
        <v>67</v>
      </c>
      <c r="I199" s="24" t="s">
        <v>1024</v>
      </c>
      <c r="J199" s="27" t="s">
        <v>1025</v>
      </c>
      <c r="K199" s="24"/>
      <c r="L199" s="24"/>
      <c r="M199" s="24" t="s">
        <v>70</v>
      </c>
      <c r="N199" s="24" t="s">
        <v>1026</v>
      </c>
      <c r="O199" s="24"/>
      <c r="P199" s="24" t="s">
        <v>80</v>
      </c>
      <c r="Q199" s="26">
        <v>43374</v>
      </c>
      <c r="R199" s="26">
        <v>43374</v>
      </c>
      <c r="S199" s="26" t="s">
        <v>90</v>
      </c>
      <c r="T199" s="28" t="s">
        <v>1027</v>
      </c>
      <c r="U199" s="28" t="s">
        <v>1027</v>
      </c>
      <c r="V199" s="26">
        <v>44105</v>
      </c>
      <c r="W199" s="28" t="s">
        <v>340</v>
      </c>
      <c r="X199" s="28" t="s">
        <v>207</v>
      </c>
      <c r="Y199" s="26" t="s">
        <v>103</v>
      </c>
      <c r="Z199" s="29">
        <v>5</v>
      </c>
      <c r="AA199" s="29">
        <v>4</v>
      </c>
      <c r="AB199" s="26">
        <v>44424</v>
      </c>
      <c r="AC199" s="30">
        <v>6900000</v>
      </c>
      <c r="AD199" s="30">
        <v>766667</v>
      </c>
      <c r="AE199" s="30">
        <v>0</v>
      </c>
      <c r="AF199" s="30">
        <v>892369.55666666757</v>
      </c>
      <c r="AG199" s="30">
        <f t="shared" si="61"/>
        <v>892369.55666666757</v>
      </c>
      <c r="AH199" s="30">
        <v>0</v>
      </c>
      <c r="AI199" s="30">
        <f t="shared" si="62"/>
        <v>8559036.5566666685</v>
      </c>
      <c r="AJ199" s="30">
        <f t="shared" si="63"/>
        <v>3450000</v>
      </c>
      <c r="AK199" s="30">
        <f t="shared" si="64"/>
        <v>0</v>
      </c>
      <c r="AL199" s="30">
        <f t="shared" si="65"/>
        <v>0</v>
      </c>
      <c r="AM199" s="30">
        <f t="shared" si="66"/>
        <v>0</v>
      </c>
      <c r="AN199" s="30">
        <f t="shared" si="67"/>
        <v>0</v>
      </c>
      <c r="AO199" s="30">
        <f t="shared" si="68"/>
        <v>0</v>
      </c>
      <c r="AP199" s="30">
        <f t="shared" si="69"/>
        <v>3450000</v>
      </c>
      <c r="AQ199" s="30">
        <f t="shared" si="70"/>
        <v>922100</v>
      </c>
      <c r="AR199" s="26" t="s">
        <v>79</v>
      </c>
      <c r="AS199" s="32" t="s">
        <v>114</v>
      </c>
      <c r="AT199" s="32" t="s">
        <v>156</v>
      </c>
      <c r="AU199" s="32">
        <v>44743</v>
      </c>
      <c r="AV199" s="26" t="s">
        <v>209</v>
      </c>
      <c r="AW199" s="26" t="s">
        <v>95</v>
      </c>
      <c r="AX199" s="26" t="s">
        <v>83</v>
      </c>
      <c r="AY199" s="26" t="s">
        <v>83</v>
      </c>
      <c r="AZ199" s="26" t="s">
        <v>80</v>
      </c>
      <c r="BA199" s="26" t="s">
        <v>84</v>
      </c>
      <c r="BB199" s="26" t="s">
        <v>85</v>
      </c>
      <c r="BC199" s="26" t="str">
        <f t="shared" si="71"/>
        <v>F</v>
      </c>
      <c r="BD199" s="26" t="str">
        <f t="shared" ca="1" si="72"/>
        <v>40 Th,1 Bln,11 Hr</v>
      </c>
      <c r="BE199" s="29">
        <f t="shared" ca="1" si="73"/>
        <v>40</v>
      </c>
      <c r="BF199" s="29">
        <f t="shared" ca="1" si="74"/>
        <v>1</v>
      </c>
      <c r="BG199" s="29">
        <f t="shared" ca="1" si="75"/>
        <v>11</v>
      </c>
      <c r="BH199" s="26" t="str">
        <f t="shared" ca="1" si="76"/>
        <v>4 Th,1 Bln,23 Hr</v>
      </c>
      <c r="BI199" s="24">
        <f t="shared" ca="1" si="77"/>
        <v>4</v>
      </c>
      <c r="BJ199" s="24">
        <f t="shared" ca="1" si="78"/>
        <v>1</v>
      </c>
      <c r="BK199" s="26" t="str">
        <f t="shared" ca="1" si="79"/>
        <v>4 Th,1 Bln,23 Hr</v>
      </c>
      <c r="BL199" s="4" t="str">
        <f>VLOOKUP(C199,[1]dbase!$C$3:$AW$827,38,FALSE)</f>
        <v>H</v>
      </c>
    </row>
    <row r="200" spans="1:64" x14ac:dyDescent="0.25">
      <c r="A200" s="24">
        <f t="shared" si="60"/>
        <v>197</v>
      </c>
      <c r="B200" s="31" t="s">
        <v>1028</v>
      </c>
      <c r="C200" s="24">
        <v>685243</v>
      </c>
      <c r="D200" s="24" t="s">
        <v>87</v>
      </c>
      <c r="E200" s="26">
        <v>24996</v>
      </c>
      <c r="F200" s="24" t="s">
        <v>65</v>
      </c>
      <c r="G200" s="24" t="s">
        <v>66</v>
      </c>
      <c r="H200" s="24" t="s">
        <v>133</v>
      </c>
      <c r="I200" s="24" t="s">
        <v>1029</v>
      </c>
      <c r="J200" s="27"/>
      <c r="K200" s="24"/>
      <c r="L200" s="24"/>
      <c r="M200" s="24" t="s">
        <v>109</v>
      </c>
      <c r="N200" s="24" t="s">
        <v>489</v>
      </c>
      <c r="O200" s="24"/>
      <c r="P200" s="24">
        <v>1988</v>
      </c>
      <c r="Q200" s="26">
        <v>32930</v>
      </c>
      <c r="R200" s="26">
        <v>34731</v>
      </c>
      <c r="S200" s="26" t="s">
        <v>90</v>
      </c>
      <c r="T200" s="28" t="s">
        <v>1030</v>
      </c>
      <c r="U200" s="28" t="s">
        <v>1030</v>
      </c>
      <c r="V200" s="26">
        <v>44667</v>
      </c>
      <c r="W200" s="28" t="s">
        <v>145</v>
      </c>
      <c r="X200" s="28" t="s">
        <v>146</v>
      </c>
      <c r="Y200" s="26" t="s">
        <v>78</v>
      </c>
      <c r="Z200" s="29">
        <v>4</v>
      </c>
      <c r="AA200" s="29">
        <v>3</v>
      </c>
      <c r="AB200" s="26">
        <v>44424</v>
      </c>
      <c r="AC200" s="30">
        <v>5900000</v>
      </c>
      <c r="AD200" s="30">
        <v>655556</v>
      </c>
      <c r="AE200" s="30">
        <v>437969.44444444403</v>
      </c>
      <c r="AF200" s="30">
        <v>-339993</v>
      </c>
      <c r="AG200" s="30">
        <f t="shared" si="61"/>
        <v>97976.444444444031</v>
      </c>
      <c r="AH200" s="30">
        <v>2079770</v>
      </c>
      <c r="AI200" s="30">
        <f t="shared" si="62"/>
        <v>8733302.444444444</v>
      </c>
      <c r="AJ200" s="30">
        <f t="shared" si="63"/>
        <v>4425000</v>
      </c>
      <c r="AK200" s="30">
        <f t="shared" si="64"/>
        <v>491667</v>
      </c>
      <c r="AL200" s="30">
        <f t="shared" si="65"/>
        <v>437969.44444444403</v>
      </c>
      <c r="AM200" s="30">
        <f t="shared" si="66"/>
        <v>-339993</v>
      </c>
      <c r="AN200" s="30">
        <f t="shared" si="67"/>
        <v>97976.444444444031</v>
      </c>
      <c r="AO200" s="30">
        <f t="shared" si="68"/>
        <v>1039885</v>
      </c>
      <c r="AP200" s="30">
        <f t="shared" si="69"/>
        <v>6054528.444444444</v>
      </c>
      <c r="AQ200" s="30">
        <f t="shared" si="70"/>
        <v>0</v>
      </c>
      <c r="AR200" s="26" t="s">
        <v>79</v>
      </c>
      <c r="AS200" s="26" t="s">
        <v>80</v>
      </c>
      <c r="AT200" s="26"/>
      <c r="AU200" s="26" t="s">
        <v>80</v>
      </c>
      <c r="AV200" s="26" t="s">
        <v>147</v>
      </c>
      <c r="AW200" s="26" t="s">
        <v>80</v>
      </c>
      <c r="AX200" s="26" t="s">
        <v>83</v>
      </c>
      <c r="AY200" s="26" t="s">
        <v>83</v>
      </c>
      <c r="AZ200" s="26" t="s">
        <v>80</v>
      </c>
      <c r="BA200" s="26" t="s">
        <v>84</v>
      </c>
      <c r="BB200" s="26" t="s">
        <v>85</v>
      </c>
      <c r="BC200" s="26" t="str">
        <f t="shared" si="71"/>
        <v>C</v>
      </c>
      <c r="BD200" s="26" t="str">
        <f t="shared" ca="1" si="72"/>
        <v>54 Th,5 Bln,17 Hr</v>
      </c>
      <c r="BE200" s="29">
        <f t="shared" ca="1" si="73"/>
        <v>54</v>
      </c>
      <c r="BF200" s="29">
        <f t="shared" ca="1" si="74"/>
        <v>5</v>
      </c>
      <c r="BG200" s="29">
        <f t="shared" ca="1" si="75"/>
        <v>17</v>
      </c>
      <c r="BH200" s="26" t="str">
        <f t="shared" ca="1" si="76"/>
        <v>32 Th,8 Bln,29 Hr</v>
      </c>
      <c r="BI200" s="24">
        <f t="shared" ca="1" si="77"/>
        <v>32</v>
      </c>
      <c r="BJ200" s="24">
        <f t="shared" ca="1" si="78"/>
        <v>8</v>
      </c>
      <c r="BK200" s="26" t="str">
        <f t="shared" ca="1" si="79"/>
        <v>27 Th,9 Bln,23 Hr</v>
      </c>
      <c r="BL200" s="4" t="str">
        <f>VLOOKUP(C200,[1]dbase!$C$3:$AW$827,38,FALSE)</f>
        <v>-</v>
      </c>
    </row>
    <row r="201" spans="1:64" x14ac:dyDescent="0.25">
      <c r="A201" s="24">
        <f t="shared" si="60"/>
        <v>198</v>
      </c>
      <c r="B201" s="31" t="s">
        <v>1031</v>
      </c>
      <c r="C201" s="24">
        <v>946319</v>
      </c>
      <c r="D201" s="24" t="s">
        <v>354</v>
      </c>
      <c r="E201" s="26">
        <v>34694</v>
      </c>
      <c r="F201" s="24" t="s">
        <v>65</v>
      </c>
      <c r="G201" s="24" t="s">
        <v>66</v>
      </c>
      <c r="H201" s="24" t="s">
        <v>67</v>
      </c>
      <c r="I201" s="24"/>
      <c r="J201" s="27"/>
      <c r="K201" s="24"/>
      <c r="L201" s="24"/>
      <c r="M201" s="24" t="s">
        <v>109</v>
      </c>
      <c r="N201" s="24" t="s">
        <v>71</v>
      </c>
      <c r="O201" s="24"/>
      <c r="P201" s="24" t="s">
        <v>80</v>
      </c>
      <c r="Q201" s="26">
        <v>43877</v>
      </c>
      <c r="R201" s="26">
        <v>44243</v>
      </c>
      <c r="S201" s="26" t="s">
        <v>90</v>
      </c>
      <c r="T201" s="28" t="s">
        <v>1032</v>
      </c>
      <c r="U201" s="28" t="s">
        <v>1032</v>
      </c>
      <c r="V201" s="26" t="s">
        <v>80</v>
      </c>
      <c r="W201" s="28" t="s">
        <v>219</v>
      </c>
      <c r="X201" s="28" t="s">
        <v>195</v>
      </c>
      <c r="Y201" s="26" t="s">
        <v>78</v>
      </c>
      <c r="Z201" s="29">
        <v>6</v>
      </c>
      <c r="AA201" s="29">
        <v>1</v>
      </c>
      <c r="AB201" s="26">
        <v>44424</v>
      </c>
      <c r="AC201" s="30">
        <v>4500000</v>
      </c>
      <c r="AD201" s="30">
        <v>500000</v>
      </c>
      <c r="AE201" s="30">
        <v>-116900</v>
      </c>
      <c r="AF201" s="30">
        <v>152000</v>
      </c>
      <c r="AG201" s="30">
        <f t="shared" si="61"/>
        <v>35100</v>
      </c>
      <c r="AH201" s="30">
        <v>0</v>
      </c>
      <c r="AI201" s="30">
        <f t="shared" si="62"/>
        <v>5035100</v>
      </c>
      <c r="AJ201" s="30">
        <f t="shared" si="63"/>
        <v>2250000</v>
      </c>
      <c r="AK201" s="30">
        <f t="shared" si="64"/>
        <v>0</v>
      </c>
      <c r="AL201" s="30">
        <f t="shared" si="65"/>
        <v>0</v>
      </c>
      <c r="AM201" s="30">
        <f t="shared" si="66"/>
        <v>0</v>
      </c>
      <c r="AN201" s="30">
        <f t="shared" si="67"/>
        <v>0</v>
      </c>
      <c r="AO201" s="30">
        <f t="shared" si="68"/>
        <v>0</v>
      </c>
      <c r="AP201" s="30">
        <f t="shared" si="69"/>
        <v>2250000</v>
      </c>
      <c r="AQ201" s="30">
        <f t="shared" si="70"/>
        <v>2122100</v>
      </c>
      <c r="AR201" s="26" t="s">
        <v>79</v>
      </c>
      <c r="AS201" s="26" t="s">
        <v>114</v>
      </c>
      <c r="AT201" s="26" t="s">
        <v>115</v>
      </c>
      <c r="AU201" s="26">
        <v>44562</v>
      </c>
      <c r="AV201" s="26" t="s">
        <v>196</v>
      </c>
      <c r="AW201" s="26" t="s">
        <v>80</v>
      </c>
      <c r="AX201" s="26" t="s">
        <v>82</v>
      </c>
      <c r="AY201" s="26" t="s">
        <v>82</v>
      </c>
      <c r="AZ201" s="26" t="s">
        <v>125</v>
      </c>
      <c r="BA201" s="26" t="s">
        <v>84</v>
      </c>
      <c r="BB201" s="26" t="s">
        <v>85</v>
      </c>
      <c r="BC201" s="26" t="str">
        <f t="shared" si="71"/>
        <v>C</v>
      </c>
      <c r="BD201" s="26" t="str">
        <f t="shared" ca="1" si="72"/>
        <v>27 Th,10 Bln,29 Hr</v>
      </c>
      <c r="BE201" s="29">
        <f t="shared" ca="1" si="73"/>
        <v>27</v>
      </c>
      <c r="BF201" s="29">
        <f t="shared" ca="1" si="74"/>
        <v>10</v>
      </c>
      <c r="BG201" s="29">
        <f t="shared" ca="1" si="75"/>
        <v>29</v>
      </c>
      <c r="BH201" s="26" t="str">
        <f t="shared" ca="1" si="76"/>
        <v>2 Th,9 Bln,8 Hr</v>
      </c>
      <c r="BI201" s="24">
        <f t="shared" ca="1" si="77"/>
        <v>2</v>
      </c>
      <c r="BJ201" s="24">
        <f t="shared" ca="1" si="78"/>
        <v>9</v>
      </c>
      <c r="BK201" s="26" t="str">
        <f t="shared" ca="1" si="79"/>
        <v>1 Th,9 Bln,8 Hr</v>
      </c>
      <c r="BL201" s="4" t="str">
        <f>VLOOKUP(C201,[1]dbase!$C$3:$AW$827,38,FALSE)</f>
        <v>H</v>
      </c>
    </row>
    <row r="202" spans="1:64" x14ac:dyDescent="0.25">
      <c r="A202" s="24">
        <f t="shared" si="60"/>
        <v>199</v>
      </c>
      <c r="B202" s="31" t="s">
        <v>1033</v>
      </c>
      <c r="C202" s="24">
        <v>825533</v>
      </c>
      <c r="D202" s="24" t="s">
        <v>1034</v>
      </c>
      <c r="E202" s="26">
        <v>29962</v>
      </c>
      <c r="F202" s="24" t="s">
        <v>65</v>
      </c>
      <c r="G202" s="24" t="s">
        <v>66</v>
      </c>
      <c r="H202" s="24" t="s">
        <v>228</v>
      </c>
      <c r="I202" s="24" t="s">
        <v>1035</v>
      </c>
      <c r="J202" s="27"/>
      <c r="K202" s="24"/>
      <c r="L202" s="24"/>
      <c r="M202" s="24" t="s">
        <v>70</v>
      </c>
      <c r="N202" s="24" t="s">
        <v>1036</v>
      </c>
      <c r="O202" s="24"/>
      <c r="P202" s="24">
        <v>2005</v>
      </c>
      <c r="Q202" s="26">
        <v>41410</v>
      </c>
      <c r="R202" s="26">
        <v>41533</v>
      </c>
      <c r="S202" s="26" t="s">
        <v>90</v>
      </c>
      <c r="T202" s="28" t="s">
        <v>1037</v>
      </c>
      <c r="U202" s="28" t="s">
        <v>1037</v>
      </c>
      <c r="V202" s="26">
        <v>44562</v>
      </c>
      <c r="W202" s="28" t="s">
        <v>249</v>
      </c>
      <c r="X202" s="28" t="s">
        <v>123</v>
      </c>
      <c r="Y202" s="26" t="s">
        <v>78</v>
      </c>
      <c r="Z202" s="29">
        <v>3</v>
      </c>
      <c r="AA202" s="29">
        <v>5</v>
      </c>
      <c r="AB202" s="26">
        <v>44424</v>
      </c>
      <c r="AC202" s="30">
        <v>7900000</v>
      </c>
      <c r="AD202" s="30">
        <v>877778</v>
      </c>
      <c r="AE202" s="30">
        <v>796722.22222222202</v>
      </c>
      <c r="AF202" s="30">
        <v>701000</v>
      </c>
      <c r="AG202" s="30">
        <f t="shared" si="61"/>
        <v>1497722.222222222</v>
      </c>
      <c r="AH202" s="30">
        <v>2417580</v>
      </c>
      <c r="AI202" s="30">
        <f t="shared" si="62"/>
        <v>12693080.222222222</v>
      </c>
      <c r="AJ202" s="30">
        <f t="shared" si="63"/>
        <v>5925000</v>
      </c>
      <c r="AK202" s="30">
        <f t="shared" si="64"/>
        <v>658333.5</v>
      </c>
      <c r="AL202" s="30">
        <f t="shared" si="65"/>
        <v>796722.22222222202</v>
      </c>
      <c r="AM202" s="30">
        <f t="shared" si="66"/>
        <v>701000</v>
      </c>
      <c r="AN202" s="30">
        <f t="shared" si="67"/>
        <v>1497722.222222222</v>
      </c>
      <c r="AO202" s="30">
        <f t="shared" si="68"/>
        <v>1208790</v>
      </c>
      <c r="AP202" s="30">
        <f t="shared" si="69"/>
        <v>9289845.722222222</v>
      </c>
      <c r="AQ202" s="30">
        <f t="shared" si="70"/>
        <v>0</v>
      </c>
      <c r="AR202" s="26" t="s">
        <v>79</v>
      </c>
      <c r="AS202" s="26" t="s">
        <v>80</v>
      </c>
      <c r="AT202" s="26"/>
      <c r="AU202" s="26" t="s">
        <v>80</v>
      </c>
      <c r="AV202" s="26" t="s">
        <v>124</v>
      </c>
      <c r="AW202" s="26" t="s">
        <v>80</v>
      </c>
      <c r="AX202" s="26" t="s">
        <v>83</v>
      </c>
      <c r="AY202" s="26" t="s">
        <v>83</v>
      </c>
      <c r="AZ202" s="26" t="s">
        <v>197</v>
      </c>
      <c r="BA202" s="26" t="s">
        <v>84</v>
      </c>
      <c r="BB202" s="26" t="s">
        <v>85</v>
      </c>
      <c r="BC202" s="26" t="str">
        <f t="shared" si="71"/>
        <v>F</v>
      </c>
      <c r="BD202" s="26" t="str">
        <f t="shared" ca="1" si="72"/>
        <v>40 Th,10 Bln,13 Hr</v>
      </c>
      <c r="BE202" s="29">
        <f t="shared" ca="1" si="73"/>
        <v>40</v>
      </c>
      <c r="BF202" s="29">
        <f t="shared" ca="1" si="74"/>
        <v>10</v>
      </c>
      <c r="BG202" s="29">
        <f t="shared" ca="1" si="75"/>
        <v>13</v>
      </c>
      <c r="BH202" s="26" t="str">
        <f t="shared" ca="1" si="76"/>
        <v>9 Th,6 Bln,8 Hr</v>
      </c>
      <c r="BI202" s="24">
        <f t="shared" ca="1" si="77"/>
        <v>9</v>
      </c>
      <c r="BJ202" s="24">
        <f t="shared" ca="1" si="78"/>
        <v>6</v>
      </c>
      <c r="BK202" s="26" t="str">
        <f t="shared" ca="1" si="79"/>
        <v>9 Th,2 Bln,8 Hr</v>
      </c>
      <c r="BL202" s="4" t="str">
        <f>VLOOKUP(C202,[1]dbase!$C$3:$AW$827,38,FALSE)</f>
        <v>-</v>
      </c>
    </row>
    <row r="203" spans="1:64" x14ac:dyDescent="0.25">
      <c r="A203" s="24">
        <f t="shared" si="60"/>
        <v>200</v>
      </c>
      <c r="B203" s="31" t="s">
        <v>1038</v>
      </c>
      <c r="C203" s="24">
        <v>746045</v>
      </c>
      <c r="D203" s="24" t="s">
        <v>724</v>
      </c>
      <c r="E203" s="26">
        <v>27350</v>
      </c>
      <c r="F203" s="24" t="s">
        <v>65</v>
      </c>
      <c r="G203" s="24" t="s">
        <v>66</v>
      </c>
      <c r="H203" s="24" t="s">
        <v>88</v>
      </c>
      <c r="I203" s="24" t="s">
        <v>1039</v>
      </c>
      <c r="J203" s="27" t="s">
        <v>1040</v>
      </c>
      <c r="K203" s="24"/>
      <c r="L203" s="24"/>
      <c r="M203" s="24" t="s">
        <v>99</v>
      </c>
      <c r="N203" s="24" t="s">
        <v>276</v>
      </c>
      <c r="O203" s="24"/>
      <c r="P203" s="24" t="s">
        <v>80</v>
      </c>
      <c r="Q203" s="26">
        <v>43374</v>
      </c>
      <c r="R203" s="26">
        <v>43374</v>
      </c>
      <c r="S203" s="26" t="s">
        <v>90</v>
      </c>
      <c r="T203" s="28" t="s">
        <v>470</v>
      </c>
      <c r="U203" s="28" t="s">
        <v>470</v>
      </c>
      <c r="V203" s="26">
        <v>44105</v>
      </c>
      <c r="W203" s="28" t="s">
        <v>139</v>
      </c>
      <c r="X203" s="28" t="s">
        <v>140</v>
      </c>
      <c r="Y203" s="26" t="s">
        <v>78</v>
      </c>
      <c r="Z203" s="29">
        <v>6</v>
      </c>
      <c r="AA203" s="29">
        <v>2</v>
      </c>
      <c r="AB203" s="26">
        <v>44424</v>
      </c>
      <c r="AC203" s="30">
        <v>4900000</v>
      </c>
      <c r="AD203" s="30">
        <v>544444</v>
      </c>
      <c r="AE203" s="30">
        <v>0</v>
      </c>
      <c r="AF203" s="30">
        <v>2321341.388888889</v>
      </c>
      <c r="AG203" s="30">
        <f t="shared" si="61"/>
        <v>2321341.388888889</v>
      </c>
      <c r="AH203" s="30">
        <v>0</v>
      </c>
      <c r="AI203" s="30">
        <f t="shared" si="62"/>
        <v>7765785.388888889</v>
      </c>
      <c r="AJ203" s="30">
        <f t="shared" si="63"/>
        <v>3675000</v>
      </c>
      <c r="AK203" s="30">
        <f t="shared" si="64"/>
        <v>408333</v>
      </c>
      <c r="AL203" s="30">
        <f t="shared" si="65"/>
        <v>0</v>
      </c>
      <c r="AM203" s="30">
        <f t="shared" si="66"/>
        <v>2321341.388888889</v>
      </c>
      <c r="AN203" s="30">
        <f t="shared" si="67"/>
        <v>2321341.388888889</v>
      </c>
      <c r="AO203" s="30">
        <f t="shared" si="68"/>
        <v>0</v>
      </c>
      <c r="AP203" s="30">
        <f t="shared" si="69"/>
        <v>6404674.388888889</v>
      </c>
      <c r="AQ203" s="30">
        <f t="shared" si="70"/>
        <v>0</v>
      </c>
      <c r="AR203" s="26" t="s">
        <v>79</v>
      </c>
      <c r="AS203" s="26" t="s">
        <v>80</v>
      </c>
      <c r="AT203" s="26"/>
      <c r="AU203" s="26" t="s">
        <v>80</v>
      </c>
      <c r="AV203" s="26" t="s">
        <v>141</v>
      </c>
      <c r="AW203" s="26" t="s">
        <v>80</v>
      </c>
      <c r="AX203" s="26" t="s">
        <v>82</v>
      </c>
      <c r="AY203" s="26" t="s">
        <v>82</v>
      </c>
      <c r="AZ203" s="26" t="s">
        <v>80</v>
      </c>
      <c r="BA203" s="26" t="s">
        <v>84</v>
      </c>
      <c r="BB203" s="26" t="s">
        <v>106</v>
      </c>
      <c r="BC203" s="26" t="str">
        <f t="shared" si="71"/>
        <v>C</v>
      </c>
      <c r="BD203" s="26" t="str">
        <f t="shared" ca="1" si="72"/>
        <v>48 Th,0 Bln,7 Hr</v>
      </c>
      <c r="BE203" s="29">
        <f t="shared" ca="1" si="73"/>
        <v>48</v>
      </c>
      <c r="BF203" s="29">
        <f t="shared" ca="1" si="74"/>
        <v>0</v>
      </c>
      <c r="BG203" s="29">
        <f t="shared" ca="1" si="75"/>
        <v>7</v>
      </c>
      <c r="BH203" s="26" t="str">
        <f t="shared" ca="1" si="76"/>
        <v>4 Th,1 Bln,23 Hr</v>
      </c>
      <c r="BI203" s="24">
        <f t="shared" ca="1" si="77"/>
        <v>4</v>
      </c>
      <c r="BJ203" s="24">
        <f t="shared" ca="1" si="78"/>
        <v>1</v>
      </c>
      <c r="BK203" s="26" t="str">
        <f t="shared" ca="1" si="79"/>
        <v>4 Th,1 Bln,23 Hr</v>
      </c>
      <c r="BL203" s="4" t="str">
        <f>VLOOKUP(C203,[1]dbase!$C$3:$AW$827,38,FALSE)</f>
        <v>-</v>
      </c>
    </row>
    <row r="204" spans="1:64" x14ac:dyDescent="0.25">
      <c r="A204" s="24">
        <f t="shared" si="60"/>
        <v>201</v>
      </c>
      <c r="B204" s="31" t="s">
        <v>1041</v>
      </c>
      <c r="C204" s="24">
        <v>936244</v>
      </c>
      <c r="D204" s="24" t="s">
        <v>597</v>
      </c>
      <c r="E204" s="26">
        <v>34150</v>
      </c>
      <c r="F204" s="24" t="s">
        <v>65</v>
      </c>
      <c r="G204" s="24" t="s">
        <v>66</v>
      </c>
      <c r="H204" s="24" t="s">
        <v>1042</v>
      </c>
      <c r="I204" s="24" t="s">
        <v>1043</v>
      </c>
      <c r="J204" s="27" t="s">
        <v>1044</v>
      </c>
      <c r="K204" s="24"/>
      <c r="L204" s="24"/>
      <c r="M204" s="24" t="s">
        <v>109</v>
      </c>
      <c r="N204" s="24" t="s">
        <v>80</v>
      </c>
      <c r="O204" s="24"/>
      <c r="P204" s="24" t="s">
        <v>80</v>
      </c>
      <c r="Q204" s="26">
        <v>43374</v>
      </c>
      <c r="R204" s="26">
        <v>43374</v>
      </c>
      <c r="S204" s="26" t="s">
        <v>90</v>
      </c>
      <c r="T204" s="28" t="s">
        <v>248</v>
      </c>
      <c r="U204" s="28" t="s">
        <v>248</v>
      </c>
      <c r="V204" s="26">
        <v>44105</v>
      </c>
      <c r="W204" s="28" t="s">
        <v>249</v>
      </c>
      <c r="X204" s="28" t="s">
        <v>140</v>
      </c>
      <c r="Y204" s="26" t="s">
        <v>78</v>
      </c>
      <c r="Z204" s="29">
        <v>6</v>
      </c>
      <c r="AA204" s="29">
        <v>1</v>
      </c>
      <c r="AB204" s="26">
        <v>44424</v>
      </c>
      <c r="AC204" s="30">
        <v>4500000</v>
      </c>
      <c r="AD204" s="30">
        <v>500000</v>
      </c>
      <c r="AE204" s="30">
        <v>0</v>
      </c>
      <c r="AF204" s="30">
        <v>-31100</v>
      </c>
      <c r="AG204" s="30">
        <f t="shared" si="61"/>
        <v>-31100</v>
      </c>
      <c r="AH204" s="30">
        <v>0</v>
      </c>
      <c r="AI204" s="30">
        <f t="shared" si="62"/>
        <v>4968900</v>
      </c>
      <c r="AJ204" s="30">
        <f t="shared" si="63"/>
        <v>2250000</v>
      </c>
      <c r="AK204" s="30">
        <f t="shared" si="64"/>
        <v>0</v>
      </c>
      <c r="AL204" s="30">
        <f t="shared" si="65"/>
        <v>0</v>
      </c>
      <c r="AM204" s="30">
        <f t="shared" si="66"/>
        <v>0</v>
      </c>
      <c r="AN204" s="30">
        <f t="shared" si="67"/>
        <v>0</v>
      </c>
      <c r="AO204" s="30">
        <f t="shared" si="68"/>
        <v>0</v>
      </c>
      <c r="AP204" s="30">
        <f t="shared" si="69"/>
        <v>2250000</v>
      </c>
      <c r="AQ204" s="30">
        <f t="shared" si="70"/>
        <v>2122100</v>
      </c>
      <c r="AR204" s="26" t="s">
        <v>79</v>
      </c>
      <c r="AS204" s="26" t="s">
        <v>114</v>
      </c>
      <c r="AT204" s="24" t="s">
        <v>172</v>
      </c>
      <c r="AU204" s="26">
        <v>44433</v>
      </c>
      <c r="AV204" s="26" t="s">
        <v>141</v>
      </c>
      <c r="AW204" s="26" t="s">
        <v>80</v>
      </c>
      <c r="AX204" s="26" t="s">
        <v>83</v>
      </c>
      <c r="AY204" s="26" t="s">
        <v>82</v>
      </c>
      <c r="AZ204" s="26" t="s">
        <v>80</v>
      </c>
      <c r="BA204" s="26" t="s">
        <v>84</v>
      </c>
      <c r="BB204" s="26" t="s">
        <v>85</v>
      </c>
      <c r="BC204" s="26" t="str">
        <f t="shared" si="71"/>
        <v>C</v>
      </c>
      <c r="BD204" s="26" t="str">
        <f t="shared" ca="1" si="72"/>
        <v>29 Th,4 Bln,25 Hr</v>
      </c>
      <c r="BE204" s="29">
        <f t="shared" ca="1" si="73"/>
        <v>29</v>
      </c>
      <c r="BF204" s="29">
        <f t="shared" ca="1" si="74"/>
        <v>4</v>
      </c>
      <c r="BG204" s="29">
        <f t="shared" ca="1" si="75"/>
        <v>25</v>
      </c>
      <c r="BH204" s="26" t="str">
        <f t="shared" ca="1" si="76"/>
        <v>4 Th,1 Bln,23 Hr</v>
      </c>
      <c r="BI204" s="24">
        <f t="shared" ca="1" si="77"/>
        <v>4</v>
      </c>
      <c r="BJ204" s="24">
        <f t="shared" ca="1" si="78"/>
        <v>1</v>
      </c>
      <c r="BK204" s="26" t="str">
        <f t="shared" ca="1" si="79"/>
        <v>4 Th,1 Bln,23 Hr</v>
      </c>
      <c r="BL204" s="4" t="str">
        <f>VLOOKUP(C204,[1]dbase!$C$3:$AW$827,38,FALSE)</f>
        <v>H</v>
      </c>
    </row>
    <row r="205" spans="1:64" x14ac:dyDescent="0.25">
      <c r="A205" s="24">
        <f t="shared" si="60"/>
        <v>202</v>
      </c>
      <c r="B205" s="31" t="s">
        <v>1045</v>
      </c>
      <c r="C205" s="24">
        <v>915661</v>
      </c>
      <c r="D205" s="24" t="s">
        <v>1046</v>
      </c>
      <c r="E205" s="26">
        <v>33478</v>
      </c>
      <c r="F205" s="24" t="s">
        <v>65</v>
      </c>
      <c r="G205" s="24" t="s">
        <v>66</v>
      </c>
      <c r="H205" s="24" t="s">
        <v>228</v>
      </c>
      <c r="I205" s="24" t="s">
        <v>1047</v>
      </c>
      <c r="J205" s="27"/>
      <c r="K205" s="24"/>
      <c r="L205" s="24"/>
      <c r="M205" s="24" t="s">
        <v>70</v>
      </c>
      <c r="N205" s="24" t="s">
        <v>503</v>
      </c>
      <c r="O205" s="24"/>
      <c r="P205" s="24">
        <v>2015</v>
      </c>
      <c r="Q205" s="26">
        <v>42416</v>
      </c>
      <c r="R205" s="26">
        <v>42614</v>
      </c>
      <c r="S205" s="26" t="s">
        <v>90</v>
      </c>
      <c r="T205" s="28" t="s">
        <v>664</v>
      </c>
      <c r="U205" s="28" t="s">
        <v>664</v>
      </c>
      <c r="V205" s="26">
        <v>44440</v>
      </c>
      <c r="W205" s="28" t="s">
        <v>242</v>
      </c>
      <c r="X205" s="28" t="s">
        <v>93</v>
      </c>
      <c r="Y205" s="26" t="s">
        <v>78</v>
      </c>
      <c r="Z205" s="29">
        <v>5</v>
      </c>
      <c r="AA205" s="29">
        <v>4</v>
      </c>
      <c r="AB205" s="26">
        <v>44424</v>
      </c>
      <c r="AC205" s="30">
        <v>6900000</v>
      </c>
      <c r="AD205" s="30">
        <v>766667</v>
      </c>
      <c r="AE205" s="30">
        <v>813508.33333333302</v>
      </c>
      <c r="AF205" s="30">
        <v>-302216</v>
      </c>
      <c r="AG205" s="30">
        <f t="shared" si="61"/>
        <v>511292.33333333302</v>
      </c>
      <c r="AH205" s="30">
        <v>0</v>
      </c>
      <c r="AI205" s="30">
        <f t="shared" si="62"/>
        <v>8177959.333333333</v>
      </c>
      <c r="AJ205" s="30">
        <f t="shared" si="63"/>
        <v>5175000</v>
      </c>
      <c r="AK205" s="30">
        <f t="shared" si="64"/>
        <v>575000.25</v>
      </c>
      <c r="AL205" s="30">
        <f t="shared" si="65"/>
        <v>813508.33333333302</v>
      </c>
      <c r="AM205" s="30">
        <f t="shared" si="66"/>
        <v>-302216</v>
      </c>
      <c r="AN205" s="30">
        <f t="shared" si="67"/>
        <v>511292.33333333302</v>
      </c>
      <c r="AO205" s="30">
        <f t="shared" si="68"/>
        <v>0</v>
      </c>
      <c r="AP205" s="30">
        <f t="shared" si="69"/>
        <v>6261292.583333333</v>
      </c>
      <c r="AQ205" s="30">
        <f t="shared" si="70"/>
        <v>0</v>
      </c>
      <c r="AR205" s="26" t="s">
        <v>79</v>
      </c>
      <c r="AS205" s="26" t="s">
        <v>80</v>
      </c>
      <c r="AT205" s="26"/>
      <c r="AU205" s="26" t="s">
        <v>80</v>
      </c>
      <c r="AV205" s="26" t="s">
        <v>94</v>
      </c>
      <c r="AW205" s="26" t="s">
        <v>210</v>
      </c>
      <c r="AX205" s="26" t="s">
        <v>83</v>
      </c>
      <c r="AY205" s="26" t="s">
        <v>83</v>
      </c>
      <c r="AZ205" s="26" t="s">
        <v>80</v>
      </c>
      <c r="BA205" s="26" t="s">
        <v>84</v>
      </c>
      <c r="BB205" s="26" t="s">
        <v>85</v>
      </c>
      <c r="BC205" s="26" t="str">
        <f t="shared" si="71"/>
        <v>F</v>
      </c>
      <c r="BD205" s="26" t="str">
        <f t="shared" ca="1" si="72"/>
        <v>31 Th,2 Bln,27 Hr</v>
      </c>
      <c r="BE205" s="29">
        <f t="shared" ca="1" si="73"/>
        <v>31</v>
      </c>
      <c r="BF205" s="29">
        <f t="shared" ca="1" si="74"/>
        <v>2</v>
      </c>
      <c r="BG205" s="29">
        <f t="shared" ca="1" si="75"/>
        <v>27</v>
      </c>
      <c r="BH205" s="26" t="str">
        <f t="shared" ca="1" si="76"/>
        <v>6 Th,9 Bln,8 Hr</v>
      </c>
      <c r="BI205" s="24">
        <f t="shared" ca="1" si="77"/>
        <v>6</v>
      </c>
      <c r="BJ205" s="24">
        <f t="shared" ca="1" si="78"/>
        <v>9</v>
      </c>
      <c r="BK205" s="26" t="str">
        <f t="shared" ca="1" si="79"/>
        <v>6 Th,2 Bln,23 Hr</v>
      </c>
      <c r="BL205" s="4" t="str">
        <f>VLOOKUP(C205,[1]dbase!$C$3:$AW$827,38,FALSE)</f>
        <v>-</v>
      </c>
    </row>
    <row r="206" spans="1:64" x14ac:dyDescent="0.25">
      <c r="A206" s="24">
        <f t="shared" si="60"/>
        <v>203</v>
      </c>
      <c r="B206" s="31" t="s">
        <v>1048</v>
      </c>
      <c r="C206" s="24">
        <v>876229</v>
      </c>
      <c r="D206" s="24" t="s">
        <v>174</v>
      </c>
      <c r="E206" s="26">
        <v>31844</v>
      </c>
      <c r="F206" s="24" t="s">
        <v>65</v>
      </c>
      <c r="G206" s="24" t="s">
        <v>66</v>
      </c>
      <c r="H206" s="24" t="s">
        <v>67</v>
      </c>
      <c r="I206" s="24" t="s">
        <v>1049</v>
      </c>
      <c r="J206" s="27"/>
      <c r="K206" s="24"/>
      <c r="L206" s="24"/>
      <c r="M206" s="24" t="s">
        <v>109</v>
      </c>
      <c r="N206" s="24" t="s">
        <v>80</v>
      </c>
      <c r="O206" s="24"/>
      <c r="P206" s="24" t="s">
        <v>80</v>
      </c>
      <c r="Q206" s="26">
        <v>43374</v>
      </c>
      <c r="R206" s="26">
        <v>43374</v>
      </c>
      <c r="S206" s="26" t="s">
        <v>90</v>
      </c>
      <c r="T206" s="28" t="s">
        <v>138</v>
      </c>
      <c r="U206" s="28" t="s">
        <v>138</v>
      </c>
      <c r="V206" s="26">
        <v>44105</v>
      </c>
      <c r="W206" s="28" t="s">
        <v>139</v>
      </c>
      <c r="X206" s="28" t="s">
        <v>140</v>
      </c>
      <c r="Y206" s="26" t="s">
        <v>78</v>
      </c>
      <c r="Z206" s="29">
        <v>6</v>
      </c>
      <c r="AA206" s="29">
        <v>1</v>
      </c>
      <c r="AB206" s="26">
        <v>44424</v>
      </c>
      <c r="AC206" s="30">
        <v>4500000</v>
      </c>
      <c r="AD206" s="30">
        <v>500000</v>
      </c>
      <c r="AE206" s="30">
        <v>0</v>
      </c>
      <c r="AF206" s="30">
        <v>781956.25</v>
      </c>
      <c r="AG206" s="30">
        <f t="shared" si="61"/>
        <v>781956.25</v>
      </c>
      <c r="AH206" s="30">
        <v>0</v>
      </c>
      <c r="AI206" s="30">
        <f t="shared" si="62"/>
        <v>5781956.25</v>
      </c>
      <c r="AJ206" s="30">
        <f t="shared" si="63"/>
        <v>3375000</v>
      </c>
      <c r="AK206" s="30">
        <f t="shared" si="64"/>
        <v>375000</v>
      </c>
      <c r="AL206" s="30">
        <f t="shared" si="65"/>
        <v>0</v>
      </c>
      <c r="AM206" s="30">
        <f t="shared" si="66"/>
        <v>781956.25</v>
      </c>
      <c r="AN206" s="30">
        <f t="shared" si="67"/>
        <v>781956.25</v>
      </c>
      <c r="AO206" s="30">
        <f t="shared" si="68"/>
        <v>0</v>
      </c>
      <c r="AP206" s="30">
        <f t="shared" si="69"/>
        <v>4531956.25</v>
      </c>
      <c r="AQ206" s="30">
        <f t="shared" si="70"/>
        <v>0</v>
      </c>
      <c r="AR206" s="26" t="s">
        <v>79</v>
      </c>
      <c r="AS206" s="26" t="s">
        <v>80</v>
      </c>
      <c r="AT206" s="26"/>
      <c r="AU206" s="26" t="s">
        <v>80</v>
      </c>
      <c r="AV206" s="26" t="s">
        <v>141</v>
      </c>
      <c r="AW206" s="26" t="s">
        <v>80</v>
      </c>
      <c r="AX206" s="26" t="s">
        <v>82</v>
      </c>
      <c r="AY206" s="26" t="s">
        <v>82</v>
      </c>
      <c r="AZ206" s="26" t="s">
        <v>80</v>
      </c>
      <c r="BA206" s="26" t="s">
        <v>84</v>
      </c>
      <c r="BB206" s="26" t="s">
        <v>85</v>
      </c>
      <c r="BC206" s="26" t="str">
        <f t="shared" si="71"/>
        <v>C</v>
      </c>
      <c r="BD206" s="26" t="str">
        <f t="shared" ca="1" si="72"/>
        <v>35 Th,8 Bln,16 Hr</v>
      </c>
      <c r="BE206" s="29">
        <f t="shared" ca="1" si="73"/>
        <v>35</v>
      </c>
      <c r="BF206" s="29">
        <f t="shared" ca="1" si="74"/>
        <v>8</v>
      </c>
      <c r="BG206" s="29">
        <f t="shared" ca="1" si="75"/>
        <v>16</v>
      </c>
      <c r="BH206" s="26" t="str">
        <f t="shared" ca="1" si="76"/>
        <v>4 Th,1 Bln,23 Hr</v>
      </c>
      <c r="BI206" s="24">
        <f t="shared" ca="1" si="77"/>
        <v>4</v>
      </c>
      <c r="BJ206" s="24">
        <f t="shared" ca="1" si="78"/>
        <v>1</v>
      </c>
      <c r="BK206" s="26" t="str">
        <f t="shared" ca="1" si="79"/>
        <v>4 Th,1 Bln,23 Hr</v>
      </c>
      <c r="BL206" s="4" t="str">
        <f>VLOOKUP(C206,[1]dbase!$C$3:$AW$827,38,FALSE)</f>
        <v>-</v>
      </c>
    </row>
    <row r="207" spans="1:64" x14ac:dyDescent="0.25">
      <c r="A207" s="24">
        <f t="shared" si="60"/>
        <v>204</v>
      </c>
      <c r="B207" s="31" t="s">
        <v>1050</v>
      </c>
      <c r="C207" s="24">
        <v>846118</v>
      </c>
      <c r="D207" s="24" t="s">
        <v>174</v>
      </c>
      <c r="E207" s="26">
        <v>30761</v>
      </c>
      <c r="F207" s="24" t="s">
        <v>65</v>
      </c>
      <c r="G207" s="24" t="s">
        <v>66</v>
      </c>
      <c r="H207" s="24" t="s">
        <v>67</v>
      </c>
      <c r="I207" s="24" t="s">
        <v>1051</v>
      </c>
      <c r="J207" s="27" t="s">
        <v>1052</v>
      </c>
      <c r="K207" s="24"/>
      <c r="L207" s="24"/>
      <c r="M207" s="24" t="s">
        <v>109</v>
      </c>
      <c r="N207" s="24" t="s">
        <v>301</v>
      </c>
      <c r="O207" s="24"/>
      <c r="P207" s="24" t="s">
        <v>80</v>
      </c>
      <c r="Q207" s="26">
        <v>43374</v>
      </c>
      <c r="R207" s="26">
        <v>43374</v>
      </c>
      <c r="S207" s="26" t="s">
        <v>90</v>
      </c>
      <c r="T207" s="28" t="s">
        <v>138</v>
      </c>
      <c r="U207" s="28" t="s">
        <v>138</v>
      </c>
      <c r="V207" s="26">
        <v>44105</v>
      </c>
      <c r="W207" s="28" t="s">
        <v>430</v>
      </c>
      <c r="X207" s="28" t="s">
        <v>140</v>
      </c>
      <c r="Y207" s="26" t="s">
        <v>78</v>
      </c>
      <c r="Z207" s="29">
        <v>6</v>
      </c>
      <c r="AA207" s="29">
        <v>1</v>
      </c>
      <c r="AB207" s="26">
        <v>44424</v>
      </c>
      <c r="AC207" s="30">
        <v>4500000</v>
      </c>
      <c r="AD207" s="30">
        <v>500000</v>
      </c>
      <c r="AE207" s="30">
        <v>0</v>
      </c>
      <c r="AF207" s="30">
        <v>253100</v>
      </c>
      <c r="AG207" s="30">
        <f t="shared" si="61"/>
        <v>253100</v>
      </c>
      <c r="AH207" s="30">
        <v>0</v>
      </c>
      <c r="AI207" s="30">
        <f t="shared" si="62"/>
        <v>5253100</v>
      </c>
      <c r="AJ207" s="30">
        <f t="shared" si="63"/>
        <v>3375000</v>
      </c>
      <c r="AK207" s="30">
        <f t="shared" si="64"/>
        <v>375000</v>
      </c>
      <c r="AL207" s="30">
        <f t="shared" si="65"/>
        <v>0</v>
      </c>
      <c r="AM207" s="30">
        <f t="shared" si="66"/>
        <v>253100</v>
      </c>
      <c r="AN207" s="30">
        <f t="shared" si="67"/>
        <v>253100</v>
      </c>
      <c r="AO207" s="30">
        <f t="shared" si="68"/>
        <v>0</v>
      </c>
      <c r="AP207" s="30">
        <f t="shared" si="69"/>
        <v>4003100</v>
      </c>
      <c r="AQ207" s="30">
        <f t="shared" si="70"/>
        <v>369000</v>
      </c>
      <c r="AR207" s="26" t="s">
        <v>79</v>
      </c>
      <c r="AS207" s="26" t="s">
        <v>80</v>
      </c>
      <c r="AT207" s="26"/>
      <c r="AU207" s="26" t="s">
        <v>80</v>
      </c>
      <c r="AV207" s="26" t="s">
        <v>141</v>
      </c>
      <c r="AW207" s="26" t="s">
        <v>80</v>
      </c>
      <c r="AX207" s="26" t="s">
        <v>82</v>
      </c>
      <c r="AY207" s="26" t="s">
        <v>82</v>
      </c>
      <c r="AZ207" s="26" t="s">
        <v>80</v>
      </c>
      <c r="BA207" s="26" t="s">
        <v>84</v>
      </c>
      <c r="BB207" s="26" t="s">
        <v>85</v>
      </c>
      <c r="BC207" s="26" t="str">
        <f t="shared" si="71"/>
        <v>C</v>
      </c>
      <c r="BD207" s="26" t="str">
        <f t="shared" ca="1" si="72"/>
        <v>38 Th,8 Bln,4 Hr</v>
      </c>
      <c r="BE207" s="29">
        <f t="shared" ca="1" si="73"/>
        <v>38</v>
      </c>
      <c r="BF207" s="29">
        <f t="shared" ca="1" si="74"/>
        <v>8</v>
      </c>
      <c r="BG207" s="29">
        <f t="shared" ca="1" si="75"/>
        <v>4</v>
      </c>
      <c r="BH207" s="26" t="str">
        <f t="shared" ca="1" si="76"/>
        <v>4 Th,1 Bln,23 Hr</v>
      </c>
      <c r="BI207" s="24">
        <f t="shared" ca="1" si="77"/>
        <v>4</v>
      </c>
      <c r="BJ207" s="24">
        <f t="shared" ca="1" si="78"/>
        <v>1</v>
      </c>
      <c r="BK207" s="26" t="str">
        <f t="shared" ca="1" si="79"/>
        <v>4 Th,1 Bln,23 Hr</v>
      </c>
      <c r="BL207" s="4" t="str">
        <f>VLOOKUP(C207,[1]dbase!$C$3:$AW$827,38,FALSE)</f>
        <v>-</v>
      </c>
    </row>
    <row r="208" spans="1:64" x14ac:dyDescent="0.25">
      <c r="A208" s="24">
        <f t="shared" si="60"/>
        <v>205</v>
      </c>
      <c r="B208" s="31" t="s">
        <v>1053</v>
      </c>
      <c r="C208" s="24">
        <v>876230</v>
      </c>
      <c r="D208" s="24" t="s">
        <v>720</v>
      </c>
      <c r="E208" s="26">
        <v>31909</v>
      </c>
      <c r="F208" s="24" t="s">
        <v>65</v>
      </c>
      <c r="G208" s="24" t="s">
        <v>66</v>
      </c>
      <c r="H208" s="24" t="s">
        <v>88</v>
      </c>
      <c r="I208" s="24" t="s">
        <v>1054</v>
      </c>
      <c r="J208" s="27" t="s">
        <v>1055</v>
      </c>
      <c r="K208" s="24"/>
      <c r="L208" s="24"/>
      <c r="M208" s="24" t="s">
        <v>109</v>
      </c>
      <c r="N208" s="24" t="s">
        <v>80</v>
      </c>
      <c r="O208" s="24"/>
      <c r="P208" s="24" t="s">
        <v>80</v>
      </c>
      <c r="Q208" s="26">
        <v>43374</v>
      </c>
      <c r="R208" s="26">
        <v>43374</v>
      </c>
      <c r="S208" s="26" t="s">
        <v>90</v>
      </c>
      <c r="T208" s="28" t="s">
        <v>138</v>
      </c>
      <c r="U208" s="28" t="s">
        <v>138</v>
      </c>
      <c r="V208" s="26">
        <v>44105</v>
      </c>
      <c r="W208" s="28" t="s">
        <v>139</v>
      </c>
      <c r="X208" s="28" t="s">
        <v>140</v>
      </c>
      <c r="Y208" s="26" t="s">
        <v>78</v>
      </c>
      <c r="Z208" s="29">
        <v>6</v>
      </c>
      <c r="AA208" s="29">
        <v>1</v>
      </c>
      <c r="AB208" s="26">
        <v>44424</v>
      </c>
      <c r="AC208" s="30">
        <v>4500000</v>
      </c>
      <c r="AD208" s="30">
        <v>500000</v>
      </c>
      <c r="AE208" s="30">
        <v>0</v>
      </c>
      <c r="AF208" s="30">
        <v>818400</v>
      </c>
      <c r="AG208" s="30">
        <f t="shared" si="61"/>
        <v>818400</v>
      </c>
      <c r="AH208" s="30">
        <v>0</v>
      </c>
      <c r="AI208" s="30">
        <f t="shared" si="62"/>
        <v>5818400</v>
      </c>
      <c r="AJ208" s="30">
        <f t="shared" si="63"/>
        <v>3375000</v>
      </c>
      <c r="AK208" s="30">
        <f t="shared" si="64"/>
        <v>375000</v>
      </c>
      <c r="AL208" s="30">
        <f t="shared" si="65"/>
        <v>0</v>
      </c>
      <c r="AM208" s="30">
        <f t="shared" si="66"/>
        <v>818400</v>
      </c>
      <c r="AN208" s="30">
        <f t="shared" si="67"/>
        <v>818400</v>
      </c>
      <c r="AO208" s="30">
        <f t="shared" si="68"/>
        <v>0</v>
      </c>
      <c r="AP208" s="30">
        <f t="shared" si="69"/>
        <v>4568400</v>
      </c>
      <c r="AQ208" s="30">
        <f t="shared" si="70"/>
        <v>0</v>
      </c>
      <c r="AR208" s="26" t="s">
        <v>79</v>
      </c>
      <c r="AS208" s="26" t="s">
        <v>80</v>
      </c>
      <c r="AT208" s="26"/>
      <c r="AU208" s="26" t="s">
        <v>80</v>
      </c>
      <c r="AV208" s="26" t="s">
        <v>141</v>
      </c>
      <c r="AW208" s="26" t="s">
        <v>80</v>
      </c>
      <c r="AX208" s="26" t="s">
        <v>82</v>
      </c>
      <c r="AY208" s="26" t="s">
        <v>82</v>
      </c>
      <c r="AZ208" s="26" t="s">
        <v>80</v>
      </c>
      <c r="BA208" s="26" t="s">
        <v>84</v>
      </c>
      <c r="BB208" s="26" t="s">
        <v>85</v>
      </c>
      <c r="BC208" s="26" t="str">
        <f t="shared" si="71"/>
        <v>C</v>
      </c>
      <c r="BD208" s="26" t="str">
        <f t="shared" ca="1" si="72"/>
        <v>35 Th,6 Bln,12 Hr</v>
      </c>
      <c r="BE208" s="29">
        <f t="shared" ca="1" si="73"/>
        <v>35</v>
      </c>
      <c r="BF208" s="29">
        <f t="shared" ca="1" si="74"/>
        <v>6</v>
      </c>
      <c r="BG208" s="29">
        <f t="shared" ca="1" si="75"/>
        <v>12</v>
      </c>
      <c r="BH208" s="26" t="str">
        <f t="shared" ca="1" si="76"/>
        <v>4 Th,1 Bln,23 Hr</v>
      </c>
      <c r="BI208" s="24">
        <f t="shared" ca="1" si="77"/>
        <v>4</v>
      </c>
      <c r="BJ208" s="24">
        <f t="shared" ca="1" si="78"/>
        <v>1</v>
      </c>
      <c r="BK208" s="26" t="str">
        <f t="shared" ca="1" si="79"/>
        <v>4 Th,1 Bln,23 Hr</v>
      </c>
      <c r="BL208" s="4" t="str">
        <f>VLOOKUP(C208,[1]dbase!$C$3:$AW$827,38,FALSE)</f>
        <v>-</v>
      </c>
    </row>
    <row r="209" spans="1:64" x14ac:dyDescent="0.25">
      <c r="A209" s="24">
        <f t="shared" si="60"/>
        <v>206</v>
      </c>
      <c r="B209" s="31" t="s">
        <v>1056</v>
      </c>
      <c r="C209" s="24">
        <v>696233</v>
      </c>
      <c r="D209" s="24" t="s">
        <v>597</v>
      </c>
      <c r="E209" s="26">
        <v>25343</v>
      </c>
      <c r="F209" s="24" t="s">
        <v>65</v>
      </c>
      <c r="G209" s="24" t="s">
        <v>66</v>
      </c>
      <c r="H209" s="24" t="s">
        <v>133</v>
      </c>
      <c r="I209" s="24" t="s">
        <v>1057</v>
      </c>
      <c r="J209" s="27" t="s">
        <v>1058</v>
      </c>
      <c r="K209" s="24"/>
      <c r="L209" s="24"/>
      <c r="M209" s="24" t="s">
        <v>70</v>
      </c>
      <c r="N209" s="24" t="s">
        <v>254</v>
      </c>
      <c r="O209" s="24"/>
      <c r="P209" s="24" t="s">
        <v>80</v>
      </c>
      <c r="Q209" s="26">
        <v>43374</v>
      </c>
      <c r="R209" s="26">
        <v>43374</v>
      </c>
      <c r="S209" s="26" t="s">
        <v>90</v>
      </c>
      <c r="T209" s="28" t="s">
        <v>138</v>
      </c>
      <c r="U209" s="28" t="s">
        <v>138</v>
      </c>
      <c r="V209" s="26">
        <v>44105</v>
      </c>
      <c r="W209" s="28" t="s">
        <v>139</v>
      </c>
      <c r="X209" s="28" t="s">
        <v>140</v>
      </c>
      <c r="Y209" s="26" t="s">
        <v>78</v>
      </c>
      <c r="Z209" s="29">
        <v>6</v>
      </c>
      <c r="AA209" s="29">
        <v>2</v>
      </c>
      <c r="AB209" s="26">
        <v>44424</v>
      </c>
      <c r="AC209" s="30">
        <v>4900000</v>
      </c>
      <c r="AD209" s="30">
        <v>544444</v>
      </c>
      <c r="AE209" s="30">
        <v>0</v>
      </c>
      <c r="AF209" s="30">
        <v>1229861.138888889</v>
      </c>
      <c r="AG209" s="30">
        <f t="shared" si="61"/>
        <v>1229861.138888889</v>
      </c>
      <c r="AH209" s="30">
        <v>0</v>
      </c>
      <c r="AI209" s="30">
        <f t="shared" si="62"/>
        <v>6674305.138888889</v>
      </c>
      <c r="AJ209" s="30">
        <f t="shared" si="63"/>
        <v>2450000</v>
      </c>
      <c r="AK209" s="30">
        <f t="shared" si="64"/>
        <v>0</v>
      </c>
      <c r="AL209" s="30">
        <f t="shared" si="65"/>
        <v>0</v>
      </c>
      <c r="AM209" s="30">
        <f t="shared" si="66"/>
        <v>0</v>
      </c>
      <c r="AN209" s="30">
        <f t="shared" si="67"/>
        <v>0</v>
      </c>
      <c r="AO209" s="30">
        <f t="shared" si="68"/>
        <v>0</v>
      </c>
      <c r="AP209" s="30">
        <f t="shared" si="69"/>
        <v>2450000</v>
      </c>
      <c r="AQ209" s="30">
        <f t="shared" si="70"/>
        <v>1922100</v>
      </c>
      <c r="AR209" s="26" t="s">
        <v>79</v>
      </c>
      <c r="AS209" s="26" t="s">
        <v>114</v>
      </c>
      <c r="AT209" s="24" t="s">
        <v>172</v>
      </c>
      <c r="AU209" s="26">
        <v>44433</v>
      </c>
      <c r="AV209" s="26" t="s">
        <v>141</v>
      </c>
      <c r="AW209" s="26" t="s">
        <v>80</v>
      </c>
      <c r="AX209" s="26" t="s">
        <v>82</v>
      </c>
      <c r="AY209" s="26" t="s">
        <v>82</v>
      </c>
      <c r="AZ209" s="26" t="s">
        <v>80</v>
      </c>
      <c r="BA209" s="26" t="s">
        <v>84</v>
      </c>
      <c r="BB209" s="26" t="s">
        <v>85</v>
      </c>
      <c r="BC209" s="26" t="str">
        <f t="shared" si="71"/>
        <v>F</v>
      </c>
      <c r="BD209" s="26" t="str">
        <f t="shared" ca="1" si="72"/>
        <v>53 Th,6 Bln,4 Hr</v>
      </c>
      <c r="BE209" s="29">
        <f t="shared" ca="1" si="73"/>
        <v>53</v>
      </c>
      <c r="BF209" s="29">
        <f t="shared" ca="1" si="74"/>
        <v>6</v>
      </c>
      <c r="BG209" s="29">
        <f t="shared" ca="1" si="75"/>
        <v>4</v>
      </c>
      <c r="BH209" s="26" t="str">
        <f t="shared" ca="1" si="76"/>
        <v>4 Th,1 Bln,23 Hr</v>
      </c>
      <c r="BI209" s="24">
        <f t="shared" ca="1" si="77"/>
        <v>4</v>
      </c>
      <c r="BJ209" s="24">
        <f t="shared" ca="1" si="78"/>
        <v>1</v>
      </c>
      <c r="BK209" s="26" t="str">
        <f t="shared" ca="1" si="79"/>
        <v>4 Th,1 Bln,23 Hr</v>
      </c>
      <c r="BL209" s="4" t="str">
        <f>VLOOKUP(C209,[1]dbase!$C$3:$AW$827,38,FALSE)</f>
        <v>H</v>
      </c>
    </row>
    <row r="210" spans="1:64" x14ac:dyDescent="0.25">
      <c r="A210" s="24">
        <f t="shared" si="60"/>
        <v>207</v>
      </c>
      <c r="B210" s="31" t="s">
        <v>1059</v>
      </c>
      <c r="C210" s="24">
        <v>846228</v>
      </c>
      <c r="D210" s="24" t="s">
        <v>174</v>
      </c>
      <c r="E210" s="26">
        <v>31005</v>
      </c>
      <c r="F210" s="24" t="s">
        <v>65</v>
      </c>
      <c r="G210" s="24" t="s">
        <v>66</v>
      </c>
      <c r="H210" s="24" t="s">
        <v>88</v>
      </c>
      <c r="I210" s="24" t="s">
        <v>1060</v>
      </c>
      <c r="J210" s="27" t="s">
        <v>1061</v>
      </c>
      <c r="K210" s="24"/>
      <c r="L210" s="24"/>
      <c r="M210" s="24" t="s">
        <v>109</v>
      </c>
      <c r="N210" s="24" t="s">
        <v>80</v>
      </c>
      <c r="O210" s="24"/>
      <c r="P210" s="24" t="s">
        <v>80</v>
      </c>
      <c r="Q210" s="26">
        <v>43374</v>
      </c>
      <c r="R210" s="26">
        <v>43374</v>
      </c>
      <c r="S210" s="26" t="s">
        <v>90</v>
      </c>
      <c r="T210" s="28" t="s">
        <v>138</v>
      </c>
      <c r="U210" s="28" t="s">
        <v>138</v>
      </c>
      <c r="V210" s="26">
        <v>44105</v>
      </c>
      <c r="W210" s="28" t="s">
        <v>139</v>
      </c>
      <c r="X210" s="28" t="s">
        <v>140</v>
      </c>
      <c r="Y210" s="26" t="s">
        <v>78</v>
      </c>
      <c r="Z210" s="29">
        <v>6</v>
      </c>
      <c r="AA210" s="29">
        <v>1</v>
      </c>
      <c r="AB210" s="26">
        <v>44424</v>
      </c>
      <c r="AC210" s="30">
        <v>4500000</v>
      </c>
      <c r="AD210" s="30">
        <v>500000</v>
      </c>
      <c r="AE210" s="30">
        <v>0</v>
      </c>
      <c r="AF210" s="30">
        <v>818400</v>
      </c>
      <c r="AG210" s="30">
        <f t="shared" si="61"/>
        <v>818400</v>
      </c>
      <c r="AH210" s="30">
        <v>0</v>
      </c>
      <c r="AI210" s="30">
        <f t="shared" si="62"/>
        <v>5818400</v>
      </c>
      <c r="AJ210" s="30">
        <f t="shared" si="63"/>
        <v>3375000</v>
      </c>
      <c r="AK210" s="30">
        <f t="shared" si="64"/>
        <v>375000</v>
      </c>
      <c r="AL210" s="30">
        <f t="shared" si="65"/>
        <v>0</v>
      </c>
      <c r="AM210" s="30">
        <f t="shared" si="66"/>
        <v>818400</v>
      </c>
      <c r="AN210" s="30">
        <f t="shared" si="67"/>
        <v>818400</v>
      </c>
      <c r="AO210" s="30">
        <f t="shared" si="68"/>
        <v>0</v>
      </c>
      <c r="AP210" s="30">
        <f t="shared" si="69"/>
        <v>4568400</v>
      </c>
      <c r="AQ210" s="30">
        <f t="shared" si="70"/>
        <v>0</v>
      </c>
      <c r="AR210" s="26" t="s">
        <v>79</v>
      </c>
      <c r="AS210" s="26" t="s">
        <v>80</v>
      </c>
      <c r="AT210" s="26"/>
      <c r="AU210" s="26" t="s">
        <v>80</v>
      </c>
      <c r="AV210" s="26" t="s">
        <v>141</v>
      </c>
      <c r="AW210" s="26" t="s">
        <v>80</v>
      </c>
      <c r="AX210" s="26" t="s">
        <v>82</v>
      </c>
      <c r="AY210" s="26" t="s">
        <v>82</v>
      </c>
      <c r="AZ210" s="26" t="s">
        <v>80</v>
      </c>
      <c r="BA210" s="26" t="s">
        <v>84</v>
      </c>
      <c r="BB210" s="26" t="s">
        <v>85</v>
      </c>
      <c r="BC210" s="26" t="str">
        <f t="shared" si="71"/>
        <v>C</v>
      </c>
      <c r="BD210" s="26" t="str">
        <f t="shared" ca="1" si="72"/>
        <v>38 Th,0 Bln,5 Hr</v>
      </c>
      <c r="BE210" s="29">
        <f t="shared" ca="1" si="73"/>
        <v>38</v>
      </c>
      <c r="BF210" s="29">
        <f t="shared" ca="1" si="74"/>
        <v>0</v>
      </c>
      <c r="BG210" s="29">
        <f t="shared" ca="1" si="75"/>
        <v>5</v>
      </c>
      <c r="BH210" s="26" t="str">
        <f t="shared" ca="1" si="76"/>
        <v>4 Th,1 Bln,23 Hr</v>
      </c>
      <c r="BI210" s="24">
        <f t="shared" ca="1" si="77"/>
        <v>4</v>
      </c>
      <c r="BJ210" s="24">
        <f t="shared" ca="1" si="78"/>
        <v>1</v>
      </c>
      <c r="BK210" s="26" t="str">
        <f t="shared" ca="1" si="79"/>
        <v>4 Th,1 Bln,23 Hr</v>
      </c>
      <c r="BL210" s="4" t="str">
        <f>VLOOKUP(C210,[1]dbase!$C$3:$AW$827,38,FALSE)</f>
        <v>-</v>
      </c>
    </row>
    <row r="211" spans="1:64" x14ac:dyDescent="0.25">
      <c r="A211" s="24">
        <f t="shared" si="60"/>
        <v>208</v>
      </c>
      <c r="B211" s="31" t="s">
        <v>1062</v>
      </c>
      <c r="C211" s="24">
        <v>795581</v>
      </c>
      <c r="D211" s="24" t="s">
        <v>87</v>
      </c>
      <c r="E211" s="26">
        <v>29185</v>
      </c>
      <c r="F211" s="24" t="s">
        <v>65</v>
      </c>
      <c r="G211" s="24" t="s">
        <v>66</v>
      </c>
      <c r="H211" s="24" t="s">
        <v>67</v>
      </c>
      <c r="I211" s="24" t="s">
        <v>1063</v>
      </c>
      <c r="J211" s="27"/>
      <c r="K211" s="24"/>
      <c r="L211" s="24"/>
      <c r="M211" s="24" t="s">
        <v>109</v>
      </c>
      <c r="N211" s="24" t="s">
        <v>489</v>
      </c>
      <c r="O211" s="24"/>
      <c r="P211" s="24">
        <v>1996</v>
      </c>
      <c r="Q211" s="26">
        <v>41593</v>
      </c>
      <c r="R211" s="26">
        <v>42005</v>
      </c>
      <c r="S211" s="26" t="s">
        <v>90</v>
      </c>
      <c r="T211" s="28" t="s">
        <v>1064</v>
      </c>
      <c r="U211" s="28" t="s">
        <v>1064</v>
      </c>
      <c r="V211" s="26" t="s">
        <v>80</v>
      </c>
      <c r="W211" s="28" t="s">
        <v>145</v>
      </c>
      <c r="X211" s="28" t="s">
        <v>146</v>
      </c>
      <c r="Y211" s="26" t="s">
        <v>78</v>
      </c>
      <c r="Z211" s="29">
        <v>6</v>
      </c>
      <c r="AA211" s="29">
        <v>1</v>
      </c>
      <c r="AB211" s="26">
        <v>44424</v>
      </c>
      <c r="AC211" s="30">
        <v>4500000</v>
      </c>
      <c r="AD211" s="30">
        <v>500000</v>
      </c>
      <c r="AE211" s="30">
        <v>699100</v>
      </c>
      <c r="AF211" s="30">
        <v>152000</v>
      </c>
      <c r="AG211" s="30">
        <f t="shared" si="61"/>
        <v>851100</v>
      </c>
      <c r="AH211" s="30">
        <v>0</v>
      </c>
      <c r="AI211" s="30">
        <f t="shared" si="62"/>
        <v>5851100</v>
      </c>
      <c r="AJ211" s="30">
        <f t="shared" si="63"/>
        <v>3375000</v>
      </c>
      <c r="AK211" s="30">
        <f t="shared" si="64"/>
        <v>375000</v>
      </c>
      <c r="AL211" s="30">
        <f t="shared" si="65"/>
        <v>699100</v>
      </c>
      <c r="AM211" s="30">
        <f t="shared" si="66"/>
        <v>152000</v>
      </c>
      <c r="AN211" s="30">
        <f t="shared" si="67"/>
        <v>851100</v>
      </c>
      <c r="AO211" s="30">
        <f t="shared" si="68"/>
        <v>0</v>
      </c>
      <c r="AP211" s="30">
        <f t="shared" si="69"/>
        <v>4601100</v>
      </c>
      <c r="AQ211" s="30">
        <f t="shared" si="70"/>
        <v>0</v>
      </c>
      <c r="AR211" s="26" t="s">
        <v>79</v>
      </c>
      <c r="AS211" s="26" t="s">
        <v>80</v>
      </c>
      <c r="AT211" s="26"/>
      <c r="AU211" s="26" t="s">
        <v>80</v>
      </c>
      <c r="AV211" s="26" t="s">
        <v>147</v>
      </c>
      <c r="AW211" s="26" t="s">
        <v>80</v>
      </c>
      <c r="AX211" s="26" t="s">
        <v>82</v>
      </c>
      <c r="AY211" s="26" t="s">
        <v>82</v>
      </c>
      <c r="AZ211" s="26" t="s">
        <v>80</v>
      </c>
      <c r="BA211" s="26" t="s">
        <v>84</v>
      </c>
      <c r="BB211" s="26" t="s">
        <v>85</v>
      </c>
      <c r="BC211" s="26" t="str">
        <f t="shared" si="71"/>
        <v>C</v>
      </c>
      <c r="BD211" s="26" t="str">
        <f t="shared" ca="1" si="72"/>
        <v>42 Th,11 Bln,29 Hr</v>
      </c>
      <c r="BE211" s="29">
        <f t="shared" ca="1" si="73"/>
        <v>42</v>
      </c>
      <c r="BF211" s="29">
        <f t="shared" ca="1" si="74"/>
        <v>11</v>
      </c>
      <c r="BG211" s="29">
        <f t="shared" ca="1" si="75"/>
        <v>29</v>
      </c>
      <c r="BH211" s="26" t="str">
        <f t="shared" ca="1" si="76"/>
        <v>9 Th,0 Bln,9 Hr</v>
      </c>
      <c r="BI211" s="24">
        <f t="shared" ca="1" si="77"/>
        <v>9</v>
      </c>
      <c r="BJ211" s="24">
        <f t="shared" ca="1" si="78"/>
        <v>0</v>
      </c>
      <c r="BK211" s="26" t="str">
        <f t="shared" ca="1" si="79"/>
        <v>7 Th,10 Bln,23 Hr</v>
      </c>
      <c r="BL211" s="4" t="str">
        <f>VLOOKUP(C211,[1]dbase!$C$3:$AW$827,38,FALSE)</f>
        <v>-</v>
      </c>
    </row>
    <row r="212" spans="1:64" x14ac:dyDescent="0.25">
      <c r="A212" s="24">
        <f t="shared" si="60"/>
        <v>209</v>
      </c>
      <c r="B212" s="31" t="s">
        <v>1065</v>
      </c>
      <c r="C212" s="24">
        <v>895771</v>
      </c>
      <c r="D212" s="24" t="s">
        <v>166</v>
      </c>
      <c r="E212" s="26">
        <v>32725</v>
      </c>
      <c r="F212" s="24" t="s">
        <v>65</v>
      </c>
      <c r="G212" s="24" t="s">
        <v>66</v>
      </c>
      <c r="H212" s="24" t="s">
        <v>88</v>
      </c>
      <c r="I212" s="24" t="s">
        <v>1066</v>
      </c>
      <c r="J212" s="27" t="s">
        <v>1067</v>
      </c>
      <c r="K212" s="24" t="s">
        <v>1068</v>
      </c>
      <c r="L212" s="24"/>
      <c r="M212" s="24" t="s">
        <v>70</v>
      </c>
      <c r="N212" s="24" t="s">
        <v>1069</v>
      </c>
      <c r="O212" s="24"/>
      <c r="P212" s="24">
        <v>2012</v>
      </c>
      <c r="Q212" s="26">
        <v>42932</v>
      </c>
      <c r="R212" s="26">
        <v>43175</v>
      </c>
      <c r="S212" s="26" t="s">
        <v>90</v>
      </c>
      <c r="T212" s="28" t="s">
        <v>1070</v>
      </c>
      <c r="U212" s="28" t="s">
        <v>1070</v>
      </c>
      <c r="V212" s="26">
        <v>44181</v>
      </c>
      <c r="W212" s="28" t="s">
        <v>1071</v>
      </c>
      <c r="X212" s="28" t="s">
        <v>295</v>
      </c>
      <c r="Y212" s="26" t="s">
        <v>103</v>
      </c>
      <c r="Z212" s="29">
        <v>6</v>
      </c>
      <c r="AA212" s="29">
        <v>1</v>
      </c>
      <c r="AB212" s="26">
        <v>44424</v>
      </c>
      <c r="AC212" s="30">
        <v>4500000</v>
      </c>
      <c r="AD212" s="30">
        <v>500000</v>
      </c>
      <c r="AE212" s="30">
        <v>495100</v>
      </c>
      <c r="AF212" s="30">
        <v>152000</v>
      </c>
      <c r="AG212" s="30">
        <f t="shared" si="61"/>
        <v>647100</v>
      </c>
      <c r="AH212" s="30">
        <v>0</v>
      </c>
      <c r="AI212" s="30">
        <f t="shared" si="62"/>
        <v>5647100</v>
      </c>
      <c r="AJ212" s="30">
        <f t="shared" si="63"/>
        <v>2250000</v>
      </c>
      <c r="AK212" s="30">
        <f t="shared" si="64"/>
        <v>0</v>
      </c>
      <c r="AL212" s="30">
        <f t="shared" si="65"/>
        <v>0</v>
      </c>
      <c r="AM212" s="30">
        <f t="shared" si="66"/>
        <v>0</v>
      </c>
      <c r="AN212" s="30">
        <f t="shared" si="67"/>
        <v>0</v>
      </c>
      <c r="AO212" s="30">
        <f t="shared" si="68"/>
        <v>0</v>
      </c>
      <c r="AP212" s="30">
        <f t="shared" si="69"/>
        <v>2250000</v>
      </c>
      <c r="AQ212" s="30">
        <f t="shared" si="70"/>
        <v>2122100</v>
      </c>
      <c r="AR212" s="26" t="s">
        <v>79</v>
      </c>
      <c r="AS212" s="26" t="s">
        <v>114</v>
      </c>
      <c r="AT212" s="24" t="s">
        <v>172</v>
      </c>
      <c r="AU212" s="26">
        <v>44433</v>
      </c>
      <c r="AV212" s="26" t="s">
        <v>296</v>
      </c>
      <c r="AW212" s="26" t="s">
        <v>80</v>
      </c>
      <c r="AX212" s="26" t="s">
        <v>105</v>
      </c>
      <c r="AY212" s="26" t="s">
        <v>105</v>
      </c>
      <c r="AZ212" s="26" t="s">
        <v>80</v>
      </c>
      <c r="BA212" s="26" t="s">
        <v>84</v>
      </c>
      <c r="BB212" s="26" t="s">
        <v>106</v>
      </c>
      <c r="BC212" s="26" t="str">
        <f t="shared" si="71"/>
        <v>F</v>
      </c>
      <c r="BD212" s="26" t="str">
        <f t="shared" ca="1" si="72"/>
        <v>33 Th,3 Bln,19 Hr</v>
      </c>
      <c r="BE212" s="29">
        <f t="shared" ca="1" si="73"/>
        <v>33</v>
      </c>
      <c r="BF212" s="29">
        <f t="shared" ca="1" si="74"/>
        <v>3</v>
      </c>
      <c r="BG212" s="29">
        <f t="shared" ca="1" si="75"/>
        <v>19</v>
      </c>
      <c r="BH212" s="26" t="str">
        <f t="shared" ca="1" si="76"/>
        <v>5 Th,4 Bln,8 Hr</v>
      </c>
      <c r="BI212" s="24">
        <f t="shared" ca="1" si="77"/>
        <v>5</v>
      </c>
      <c r="BJ212" s="24">
        <f t="shared" ca="1" si="78"/>
        <v>4</v>
      </c>
      <c r="BK212" s="26" t="str">
        <f t="shared" ca="1" si="79"/>
        <v>4 Th,8 Bln,8 Hr</v>
      </c>
      <c r="BL212" s="4" t="str">
        <f>VLOOKUP(C212,[1]dbase!$C$3:$AW$827,38,FALSE)</f>
        <v>H</v>
      </c>
    </row>
    <row r="213" spans="1:64" x14ac:dyDescent="0.25">
      <c r="A213" s="24">
        <f t="shared" si="60"/>
        <v>210</v>
      </c>
      <c r="B213" s="33" t="s">
        <v>1072</v>
      </c>
      <c r="C213" s="24">
        <v>895663</v>
      </c>
      <c r="D213" s="24" t="s">
        <v>354</v>
      </c>
      <c r="E213" s="26">
        <v>32830</v>
      </c>
      <c r="F213" s="24" t="s">
        <v>65</v>
      </c>
      <c r="G213" s="24" t="s">
        <v>66</v>
      </c>
      <c r="H213" s="24" t="s">
        <v>67</v>
      </c>
      <c r="I213" s="24" t="s">
        <v>1073</v>
      </c>
      <c r="J213" s="27" t="s">
        <v>1074</v>
      </c>
      <c r="K213" s="24" t="s">
        <v>1075</v>
      </c>
      <c r="L213" s="24"/>
      <c r="M213" s="24" t="s">
        <v>70</v>
      </c>
      <c r="N213" s="24" t="s">
        <v>71</v>
      </c>
      <c r="O213" s="24"/>
      <c r="P213" s="24">
        <v>2013</v>
      </c>
      <c r="Q213" s="26">
        <v>42416</v>
      </c>
      <c r="R213" s="26">
        <v>42614</v>
      </c>
      <c r="S213" s="26" t="s">
        <v>90</v>
      </c>
      <c r="T213" s="28" t="s">
        <v>1076</v>
      </c>
      <c r="U213" s="28" t="s">
        <v>1076</v>
      </c>
      <c r="V213" s="26">
        <v>44760</v>
      </c>
      <c r="W213" s="28" t="s">
        <v>1077</v>
      </c>
      <c r="X213" s="28" t="s">
        <v>113</v>
      </c>
      <c r="Y213" s="26" t="s">
        <v>78</v>
      </c>
      <c r="Z213" s="29">
        <v>4</v>
      </c>
      <c r="AA213" s="34">
        <v>4</v>
      </c>
      <c r="AB213" s="26">
        <v>44424</v>
      </c>
      <c r="AC213" s="30">
        <v>6900000</v>
      </c>
      <c r="AD213" s="30">
        <v>766667</v>
      </c>
      <c r="AE213" s="30">
        <v>1089508.333333333</v>
      </c>
      <c r="AF213" s="30">
        <v>-377770</v>
      </c>
      <c r="AG213" s="30">
        <f t="shared" si="61"/>
        <v>711738.33333333302</v>
      </c>
      <c r="AH213" s="30">
        <v>2079770</v>
      </c>
      <c r="AI213" s="30">
        <f t="shared" si="62"/>
        <v>10458175.333333332</v>
      </c>
      <c r="AJ213" s="30">
        <f t="shared" si="63"/>
        <v>5175000</v>
      </c>
      <c r="AK213" s="30">
        <f t="shared" si="64"/>
        <v>575000.25</v>
      </c>
      <c r="AL213" s="30">
        <f t="shared" si="65"/>
        <v>1089508.333333333</v>
      </c>
      <c r="AM213" s="30">
        <f t="shared" si="66"/>
        <v>-377770</v>
      </c>
      <c r="AN213" s="30">
        <f t="shared" si="67"/>
        <v>711738.33333333302</v>
      </c>
      <c r="AO213" s="30">
        <f t="shared" si="68"/>
        <v>1039885</v>
      </c>
      <c r="AP213" s="30">
        <f t="shared" si="69"/>
        <v>7501623.583333333</v>
      </c>
      <c r="AQ213" s="30">
        <f t="shared" si="70"/>
        <v>0</v>
      </c>
      <c r="AR213" s="26" t="s">
        <v>79</v>
      </c>
      <c r="AS213" s="26" t="s">
        <v>80</v>
      </c>
      <c r="AT213" s="26"/>
      <c r="AU213" s="26" t="s">
        <v>80</v>
      </c>
      <c r="AV213" s="26" t="s">
        <v>116</v>
      </c>
      <c r="AW213" s="26" t="s">
        <v>117</v>
      </c>
      <c r="AX213" s="26" t="s">
        <v>83</v>
      </c>
      <c r="AY213" s="26" t="s">
        <v>83</v>
      </c>
      <c r="AZ213" s="26" t="s">
        <v>80</v>
      </c>
      <c r="BA213" s="26" t="s">
        <v>84</v>
      </c>
      <c r="BB213" s="26" t="s">
        <v>85</v>
      </c>
      <c r="BC213" s="26" t="str">
        <f t="shared" si="71"/>
        <v>F</v>
      </c>
      <c r="BD213" s="26" t="str">
        <f t="shared" ca="1" si="72"/>
        <v>33 Th,0 Bln,6 Hr</v>
      </c>
      <c r="BE213" s="29">
        <f t="shared" ca="1" si="73"/>
        <v>33</v>
      </c>
      <c r="BF213" s="29">
        <f t="shared" ca="1" si="74"/>
        <v>0</v>
      </c>
      <c r="BG213" s="29">
        <f t="shared" ca="1" si="75"/>
        <v>6</v>
      </c>
      <c r="BH213" s="26" t="str">
        <f t="shared" ca="1" si="76"/>
        <v>6 Th,9 Bln,8 Hr</v>
      </c>
      <c r="BI213" s="24">
        <f t="shared" ca="1" si="77"/>
        <v>6</v>
      </c>
      <c r="BJ213" s="24">
        <f t="shared" ca="1" si="78"/>
        <v>9</v>
      </c>
      <c r="BK213" s="26" t="str">
        <f t="shared" ca="1" si="79"/>
        <v>6 Th,2 Bln,23 Hr</v>
      </c>
      <c r="BL213" s="4" t="str">
        <f>VLOOKUP(C213,[1]dbase!$C$3:$AW$827,38,FALSE)</f>
        <v>-</v>
      </c>
    </row>
    <row r="214" spans="1:64" x14ac:dyDescent="0.25">
      <c r="A214" s="24">
        <f t="shared" si="60"/>
        <v>211</v>
      </c>
      <c r="B214" s="31" t="s">
        <v>1078</v>
      </c>
      <c r="C214" s="24">
        <v>766071</v>
      </c>
      <c r="D214" s="24" t="s">
        <v>1079</v>
      </c>
      <c r="E214" s="26">
        <v>28093</v>
      </c>
      <c r="F214" s="24" t="s">
        <v>65</v>
      </c>
      <c r="G214" s="24" t="s">
        <v>66</v>
      </c>
      <c r="H214" s="24" t="s">
        <v>133</v>
      </c>
      <c r="I214" s="24" t="s">
        <v>1080</v>
      </c>
      <c r="J214" s="27" t="s">
        <v>1081</v>
      </c>
      <c r="K214" s="24"/>
      <c r="L214" s="24"/>
      <c r="M214" s="24" t="s">
        <v>109</v>
      </c>
      <c r="N214" s="24" t="s">
        <v>80</v>
      </c>
      <c r="O214" s="24"/>
      <c r="P214" s="24" t="s">
        <v>80</v>
      </c>
      <c r="Q214" s="26">
        <v>43374</v>
      </c>
      <c r="R214" s="26">
        <v>43374</v>
      </c>
      <c r="S214" s="26" t="s">
        <v>90</v>
      </c>
      <c r="T214" s="28" t="s">
        <v>261</v>
      </c>
      <c r="U214" s="28" t="s">
        <v>261</v>
      </c>
      <c r="V214" s="26">
        <v>44105</v>
      </c>
      <c r="W214" s="28" t="s">
        <v>139</v>
      </c>
      <c r="X214" s="28" t="s">
        <v>140</v>
      </c>
      <c r="Y214" s="26" t="s">
        <v>78</v>
      </c>
      <c r="Z214" s="29">
        <v>6</v>
      </c>
      <c r="AA214" s="29">
        <v>1</v>
      </c>
      <c r="AB214" s="26">
        <v>44424</v>
      </c>
      <c r="AC214" s="30">
        <v>4500000</v>
      </c>
      <c r="AD214" s="30">
        <v>500000</v>
      </c>
      <c r="AE214" s="30">
        <v>0</v>
      </c>
      <c r="AF214" s="30">
        <v>261200</v>
      </c>
      <c r="AG214" s="30">
        <f t="shared" si="61"/>
        <v>261200</v>
      </c>
      <c r="AH214" s="30">
        <v>0</v>
      </c>
      <c r="AI214" s="30">
        <f t="shared" si="62"/>
        <v>5261200</v>
      </c>
      <c r="AJ214" s="30">
        <f t="shared" si="63"/>
        <v>3375000</v>
      </c>
      <c r="AK214" s="30">
        <f t="shared" si="64"/>
        <v>375000</v>
      </c>
      <c r="AL214" s="30">
        <f t="shared" si="65"/>
        <v>0</v>
      </c>
      <c r="AM214" s="30">
        <f t="shared" si="66"/>
        <v>261200</v>
      </c>
      <c r="AN214" s="30">
        <f t="shared" si="67"/>
        <v>261200</v>
      </c>
      <c r="AO214" s="30">
        <f t="shared" si="68"/>
        <v>0</v>
      </c>
      <c r="AP214" s="30">
        <f t="shared" si="69"/>
        <v>4011200</v>
      </c>
      <c r="AQ214" s="30">
        <f t="shared" si="70"/>
        <v>360900</v>
      </c>
      <c r="AR214" s="26" t="s">
        <v>79</v>
      </c>
      <c r="AS214" s="26" t="s">
        <v>80</v>
      </c>
      <c r="AT214" s="26"/>
      <c r="AU214" s="26" t="s">
        <v>80</v>
      </c>
      <c r="AV214" s="26" t="s">
        <v>141</v>
      </c>
      <c r="AW214" s="26" t="s">
        <v>80</v>
      </c>
      <c r="AX214" s="26" t="s">
        <v>82</v>
      </c>
      <c r="AY214" s="26" t="s">
        <v>82</v>
      </c>
      <c r="AZ214" s="26" t="s">
        <v>80</v>
      </c>
      <c r="BA214" s="26" t="s">
        <v>84</v>
      </c>
      <c r="BB214" s="26" t="s">
        <v>85</v>
      </c>
      <c r="BC214" s="26" t="str">
        <f t="shared" si="71"/>
        <v>C</v>
      </c>
      <c r="BD214" s="26" t="str">
        <f t="shared" ca="1" si="72"/>
        <v>45 Th,11 Bln,26 Hr</v>
      </c>
      <c r="BE214" s="29">
        <f t="shared" ca="1" si="73"/>
        <v>45</v>
      </c>
      <c r="BF214" s="29">
        <f t="shared" ca="1" si="74"/>
        <v>11</v>
      </c>
      <c r="BG214" s="29">
        <f t="shared" ca="1" si="75"/>
        <v>26</v>
      </c>
      <c r="BH214" s="26" t="str">
        <f t="shared" ca="1" si="76"/>
        <v>4 Th,1 Bln,23 Hr</v>
      </c>
      <c r="BI214" s="24">
        <f t="shared" ca="1" si="77"/>
        <v>4</v>
      </c>
      <c r="BJ214" s="24">
        <f t="shared" ca="1" si="78"/>
        <v>1</v>
      </c>
      <c r="BK214" s="26" t="str">
        <f t="shared" ca="1" si="79"/>
        <v>4 Th,1 Bln,23 Hr</v>
      </c>
      <c r="BL214" s="4" t="str">
        <f>VLOOKUP(C214,[1]dbase!$C$3:$AW$827,38,FALSE)</f>
        <v>-</v>
      </c>
    </row>
    <row r="215" spans="1:64" x14ac:dyDescent="0.25">
      <c r="A215" s="24">
        <f t="shared" si="60"/>
        <v>212</v>
      </c>
      <c r="B215" s="31" t="s">
        <v>1082</v>
      </c>
      <c r="C215" s="24">
        <v>935876</v>
      </c>
      <c r="D215" s="24" t="s">
        <v>1083</v>
      </c>
      <c r="E215" s="26">
        <v>34285</v>
      </c>
      <c r="F215" s="24" t="s">
        <v>167</v>
      </c>
      <c r="G215" s="24" t="s">
        <v>66</v>
      </c>
      <c r="H215" s="24" t="s">
        <v>1084</v>
      </c>
      <c r="I215" s="24" t="s">
        <v>1085</v>
      </c>
      <c r="J215" s="27" t="s">
        <v>1086</v>
      </c>
      <c r="K215" s="24"/>
      <c r="L215" s="24"/>
      <c r="M215" s="24" t="s">
        <v>307</v>
      </c>
      <c r="N215" s="24" t="s">
        <v>1087</v>
      </c>
      <c r="O215" s="24" t="s">
        <v>412</v>
      </c>
      <c r="P215" s="24">
        <v>2016</v>
      </c>
      <c r="Q215" s="26">
        <v>43313</v>
      </c>
      <c r="R215" s="26">
        <v>43617</v>
      </c>
      <c r="S215" s="26" t="s">
        <v>213</v>
      </c>
      <c r="T215" s="28" t="s">
        <v>1088</v>
      </c>
      <c r="U215" s="28" t="s">
        <v>1089</v>
      </c>
      <c r="V215" s="26">
        <v>44608</v>
      </c>
      <c r="W215" s="28" t="s">
        <v>242</v>
      </c>
      <c r="X215" s="28" t="s">
        <v>113</v>
      </c>
      <c r="Y215" s="26" t="s">
        <v>78</v>
      </c>
      <c r="Z215" s="29">
        <v>4</v>
      </c>
      <c r="AA215" s="29">
        <v>4</v>
      </c>
      <c r="AB215" s="26">
        <v>44424</v>
      </c>
      <c r="AC215" s="30">
        <v>6900000</v>
      </c>
      <c r="AD215" s="30">
        <v>766667</v>
      </c>
      <c r="AE215" s="30">
        <v>-197116.66666666698</v>
      </c>
      <c r="AF215" s="30">
        <v>-302216</v>
      </c>
      <c r="AG215" s="30">
        <f t="shared" si="61"/>
        <v>-499332.66666666698</v>
      </c>
      <c r="AH215" s="30">
        <v>1871793</v>
      </c>
      <c r="AI215" s="30">
        <f t="shared" si="62"/>
        <v>9039127.3333333321</v>
      </c>
      <c r="AJ215" s="30">
        <f t="shared" si="63"/>
        <v>3450000</v>
      </c>
      <c r="AK215" s="30">
        <f t="shared" si="64"/>
        <v>0</v>
      </c>
      <c r="AL215" s="30">
        <f t="shared" si="65"/>
        <v>0</v>
      </c>
      <c r="AM215" s="30">
        <f t="shared" si="66"/>
        <v>0</v>
      </c>
      <c r="AN215" s="30">
        <f t="shared" si="67"/>
        <v>0</v>
      </c>
      <c r="AO215" s="30">
        <f t="shared" si="68"/>
        <v>0</v>
      </c>
      <c r="AP215" s="30">
        <f t="shared" si="69"/>
        <v>3450000</v>
      </c>
      <c r="AQ215" s="30">
        <f t="shared" si="70"/>
        <v>922100</v>
      </c>
      <c r="AR215" s="26" t="s">
        <v>79</v>
      </c>
      <c r="AS215" s="32" t="s">
        <v>114</v>
      </c>
      <c r="AT215" s="32" t="s">
        <v>156</v>
      </c>
      <c r="AU215" s="32">
        <v>44743</v>
      </c>
      <c r="AV215" s="26" t="s">
        <v>116</v>
      </c>
      <c r="AW215" s="26" t="s">
        <v>210</v>
      </c>
      <c r="AX215" s="26" t="s">
        <v>83</v>
      </c>
      <c r="AY215" s="26" t="s">
        <v>83</v>
      </c>
      <c r="AZ215" s="26" t="s">
        <v>80</v>
      </c>
      <c r="BA215" s="26" t="s">
        <v>84</v>
      </c>
      <c r="BB215" s="26" t="s">
        <v>85</v>
      </c>
      <c r="BC215" s="26" t="str">
        <f t="shared" si="71"/>
        <v>E</v>
      </c>
      <c r="BD215" s="26" t="str">
        <f t="shared" ca="1" si="72"/>
        <v>29 Th,0 Bln,12 Hr</v>
      </c>
      <c r="BE215" s="29">
        <f t="shared" ca="1" si="73"/>
        <v>29</v>
      </c>
      <c r="BF215" s="29">
        <f t="shared" ca="1" si="74"/>
        <v>0</v>
      </c>
      <c r="BG215" s="29">
        <f t="shared" ca="1" si="75"/>
        <v>12</v>
      </c>
      <c r="BH215" s="26" t="str">
        <f t="shared" ca="1" si="76"/>
        <v>4 Th,3 Bln,23 Hr</v>
      </c>
      <c r="BI215" s="24">
        <f t="shared" ca="1" si="77"/>
        <v>4</v>
      </c>
      <c r="BJ215" s="24">
        <f t="shared" ca="1" si="78"/>
        <v>3</v>
      </c>
      <c r="BK215" s="26" t="str">
        <f t="shared" ca="1" si="79"/>
        <v>3 Th,5 Bln,23 Hr</v>
      </c>
      <c r="BL215" s="4" t="str">
        <f>VLOOKUP(C215,[1]dbase!$C$3:$AW$827,38,FALSE)</f>
        <v>H</v>
      </c>
    </row>
    <row r="216" spans="1:64" x14ac:dyDescent="0.25">
      <c r="A216" s="24">
        <f t="shared" si="60"/>
        <v>213</v>
      </c>
      <c r="B216" s="31" t="s">
        <v>1090</v>
      </c>
      <c r="C216" s="24">
        <v>915699</v>
      </c>
      <c r="D216" s="24" t="s">
        <v>354</v>
      </c>
      <c r="E216" s="26">
        <v>33409</v>
      </c>
      <c r="F216" s="24" t="s">
        <v>65</v>
      </c>
      <c r="G216" s="24" t="s">
        <v>66</v>
      </c>
      <c r="H216" s="24" t="s">
        <v>67</v>
      </c>
      <c r="I216" s="24" t="s">
        <v>1091</v>
      </c>
      <c r="J216" s="27"/>
      <c r="K216" s="24"/>
      <c r="L216" s="24"/>
      <c r="M216" s="24" t="s">
        <v>136</v>
      </c>
      <c r="N216" s="24" t="s">
        <v>1092</v>
      </c>
      <c r="O216" s="24" t="s">
        <v>1093</v>
      </c>
      <c r="P216" s="24">
        <v>2012</v>
      </c>
      <c r="Q216" s="26">
        <v>42888</v>
      </c>
      <c r="R216" s="26">
        <v>43116</v>
      </c>
      <c r="S216" s="26" t="s">
        <v>90</v>
      </c>
      <c r="T216" s="28" t="s">
        <v>579</v>
      </c>
      <c r="U216" s="28" t="s">
        <v>579</v>
      </c>
      <c r="V216" s="26" t="s">
        <v>80</v>
      </c>
      <c r="W216" s="28" t="s">
        <v>92</v>
      </c>
      <c r="X216" s="28" t="s">
        <v>113</v>
      </c>
      <c r="Y216" s="26" t="s">
        <v>78</v>
      </c>
      <c r="Z216" s="29">
        <v>5</v>
      </c>
      <c r="AA216" s="29">
        <v>3</v>
      </c>
      <c r="AB216" s="26">
        <v>44424</v>
      </c>
      <c r="AC216" s="30">
        <v>5900000</v>
      </c>
      <c r="AD216" s="30">
        <v>655556</v>
      </c>
      <c r="AE216" s="30">
        <v>200969.44444444403</v>
      </c>
      <c r="AF216" s="30">
        <v>566950</v>
      </c>
      <c r="AG216" s="30">
        <f t="shared" si="61"/>
        <v>767919.44444444403</v>
      </c>
      <c r="AH216" s="30">
        <v>0</v>
      </c>
      <c r="AI216" s="30">
        <f t="shared" si="62"/>
        <v>7323475.444444444</v>
      </c>
      <c r="AJ216" s="30">
        <f t="shared" si="63"/>
        <v>4425000</v>
      </c>
      <c r="AK216" s="30">
        <f t="shared" si="64"/>
        <v>491667</v>
      </c>
      <c r="AL216" s="30">
        <f t="shared" si="65"/>
        <v>200969.44444444403</v>
      </c>
      <c r="AM216" s="30">
        <f t="shared" si="66"/>
        <v>566950</v>
      </c>
      <c r="AN216" s="30">
        <f t="shared" si="67"/>
        <v>767919.44444444403</v>
      </c>
      <c r="AO216" s="30">
        <f t="shared" si="68"/>
        <v>0</v>
      </c>
      <c r="AP216" s="30">
        <f t="shared" si="69"/>
        <v>5684586.444444444</v>
      </c>
      <c r="AQ216" s="30">
        <f t="shared" si="70"/>
        <v>0</v>
      </c>
      <c r="AR216" s="26" t="s">
        <v>79</v>
      </c>
      <c r="AS216" s="26" t="s">
        <v>80</v>
      </c>
      <c r="AT216" s="26"/>
      <c r="AU216" s="26" t="s">
        <v>80</v>
      </c>
      <c r="AV216" s="26" t="s">
        <v>116</v>
      </c>
      <c r="AW216" s="26" t="s">
        <v>95</v>
      </c>
      <c r="AX216" s="26" t="s">
        <v>96</v>
      </c>
      <c r="AY216" s="26" t="s">
        <v>96</v>
      </c>
      <c r="AZ216" s="26" t="s">
        <v>80</v>
      </c>
      <c r="BA216" s="26" t="s">
        <v>84</v>
      </c>
      <c r="BB216" s="26" t="s">
        <v>85</v>
      </c>
      <c r="BC216" s="26" t="str">
        <f t="shared" si="71"/>
        <v>D</v>
      </c>
      <c r="BD216" s="26" t="str">
        <f t="shared" ca="1" si="72"/>
        <v>31 Th,5 Bln,4 Hr</v>
      </c>
      <c r="BE216" s="29">
        <f t="shared" ca="1" si="73"/>
        <v>31</v>
      </c>
      <c r="BF216" s="29">
        <f t="shared" ca="1" si="74"/>
        <v>5</v>
      </c>
      <c r="BG216" s="29">
        <f t="shared" ca="1" si="75"/>
        <v>4</v>
      </c>
      <c r="BH216" s="26" t="str">
        <f t="shared" ca="1" si="76"/>
        <v>5 Th,5 Bln,22 Hr</v>
      </c>
      <c r="BI216" s="24">
        <f t="shared" ca="1" si="77"/>
        <v>5</v>
      </c>
      <c r="BJ216" s="24">
        <f t="shared" ca="1" si="78"/>
        <v>5</v>
      </c>
      <c r="BK216" s="26" t="str">
        <f t="shared" ca="1" si="79"/>
        <v>4 Th,10 Bln,8 Hr</v>
      </c>
      <c r="BL216" s="4" t="str">
        <f>VLOOKUP(C216,[1]dbase!$C$3:$AW$827,38,FALSE)</f>
        <v>-</v>
      </c>
    </row>
    <row r="217" spans="1:64" x14ac:dyDescent="0.25">
      <c r="A217" s="24">
        <f t="shared" si="60"/>
        <v>214</v>
      </c>
      <c r="B217" s="31" t="s">
        <v>1094</v>
      </c>
      <c r="C217" s="24">
        <v>826137</v>
      </c>
      <c r="D217" s="24" t="s">
        <v>244</v>
      </c>
      <c r="E217" s="26">
        <v>29954</v>
      </c>
      <c r="F217" s="24" t="s">
        <v>65</v>
      </c>
      <c r="G217" s="24" t="s">
        <v>66</v>
      </c>
      <c r="H217" s="24" t="s">
        <v>88</v>
      </c>
      <c r="I217" s="24" t="s">
        <v>1095</v>
      </c>
      <c r="J217" s="27" t="s">
        <v>1096</v>
      </c>
      <c r="K217" s="24"/>
      <c r="L217" s="24"/>
      <c r="M217" s="24" t="s">
        <v>109</v>
      </c>
      <c r="N217" s="24" t="s">
        <v>301</v>
      </c>
      <c r="O217" s="24"/>
      <c r="P217" s="24" t="s">
        <v>80</v>
      </c>
      <c r="Q217" s="26">
        <v>43374</v>
      </c>
      <c r="R217" s="26">
        <v>43374</v>
      </c>
      <c r="S217" s="26" t="s">
        <v>90</v>
      </c>
      <c r="T217" s="28" t="s">
        <v>138</v>
      </c>
      <c r="U217" s="28" t="s">
        <v>138</v>
      </c>
      <c r="V217" s="26">
        <v>44105</v>
      </c>
      <c r="W217" s="28" t="s">
        <v>430</v>
      </c>
      <c r="X217" s="28" t="s">
        <v>140</v>
      </c>
      <c r="Y217" s="26" t="s">
        <v>78</v>
      </c>
      <c r="Z217" s="29">
        <v>6</v>
      </c>
      <c r="AA217" s="29">
        <v>2</v>
      </c>
      <c r="AB217" s="26">
        <v>44424</v>
      </c>
      <c r="AC217" s="30">
        <v>4900000</v>
      </c>
      <c r="AD217" s="30">
        <v>544444</v>
      </c>
      <c r="AE217" s="30">
        <v>0</v>
      </c>
      <c r="AF217" s="30">
        <v>1519698.805555556</v>
      </c>
      <c r="AG217" s="30">
        <f t="shared" si="61"/>
        <v>1519698.805555556</v>
      </c>
      <c r="AH217" s="30">
        <v>0</v>
      </c>
      <c r="AI217" s="30">
        <f t="shared" si="62"/>
        <v>6964142.805555556</v>
      </c>
      <c r="AJ217" s="30">
        <f t="shared" si="63"/>
        <v>3675000</v>
      </c>
      <c r="AK217" s="30">
        <f t="shared" si="64"/>
        <v>408333</v>
      </c>
      <c r="AL217" s="30">
        <f t="shared" si="65"/>
        <v>0</v>
      </c>
      <c r="AM217" s="30">
        <f t="shared" si="66"/>
        <v>1519698.805555556</v>
      </c>
      <c r="AN217" s="30">
        <f t="shared" si="67"/>
        <v>1519698.805555556</v>
      </c>
      <c r="AO217" s="30">
        <f t="shared" si="68"/>
        <v>0</v>
      </c>
      <c r="AP217" s="30">
        <f t="shared" si="69"/>
        <v>5603031.805555556</v>
      </c>
      <c r="AQ217" s="30">
        <f t="shared" si="70"/>
        <v>0</v>
      </c>
      <c r="AR217" s="26" t="s">
        <v>79</v>
      </c>
      <c r="AS217" s="26" t="s">
        <v>80</v>
      </c>
      <c r="AT217" s="26"/>
      <c r="AU217" s="26" t="s">
        <v>80</v>
      </c>
      <c r="AV217" s="26" t="s">
        <v>141</v>
      </c>
      <c r="AW217" s="26" t="s">
        <v>80</v>
      </c>
      <c r="AX217" s="26" t="s">
        <v>82</v>
      </c>
      <c r="AY217" s="26" t="s">
        <v>82</v>
      </c>
      <c r="AZ217" s="26" t="s">
        <v>80</v>
      </c>
      <c r="BA217" s="26" t="s">
        <v>84</v>
      </c>
      <c r="BB217" s="26" t="s">
        <v>85</v>
      </c>
      <c r="BC217" s="26" t="str">
        <f t="shared" si="71"/>
        <v>C</v>
      </c>
      <c r="BD217" s="26" t="str">
        <f t="shared" ca="1" si="72"/>
        <v>40 Th,10 Bln,21 Hr</v>
      </c>
      <c r="BE217" s="29">
        <f t="shared" ca="1" si="73"/>
        <v>40</v>
      </c>
      <c r="BF217" s="29">
        <f t="shared" ca="1" si="74"/>
        <v>10</v>
      </c>
      <c r="BG217" s="29">
        <f t="shared" ca="1" si="75"/>
        <v>21</v>
      </c>
      <c r="BH217" s="26" t="str">
        <f t="shared" ca="1" si="76"/>
        <v>4 Th,1 Bln,23 Hr</v>
      </c>
      <c r="BI217" s="24">
        <f t="shared" ca="1" si="77"/>
        <v>4</v>
      </c>
      <c r="BJ217" s="24">
        <f t="shared" ca="1" si="78"/>
        <v>1</v>
      </c>
      <c r="BK217" s="26" t="str">
        <f t="shared" ca="1" si="79"/>
        <v>4 Th,1 Bln,23 Hr</v>
      </c>
      <c r="BL217" s="4" t="str">
        <f>VLOOKUP(C217,[1]dbase!$C$3:$AW$827,38,FALSE)</f>
        <v>-</v>
      </c>
    </row>
    <row r="218" spans="1:64" x14ac:dyDescent="0.25">
      <c r="A218" s="24">
        <f t="shared" si="60"/>
        <v>215</v>
      </c>
      <c r="B218" s="31" t="s">
        <v>1097</v>
      </c>
      <c r="C218" s="24">
        <v>705716</v>
      </c>
      <c r="D218" s="24" t="s">
        <v>520</v>
      </c>
      <c r="E218" s="26">
        <v>25671</v>
      </c>
      <c r="F218" s="24" t="s">
        <v>65</v>
      </c>
      <c r="G218" s="24" t="s">
        <v>66</v>
      </c>
      <c r="H218" s="24" t="s">
        <v>67</v>
      </c>
      <c r="I218" s="24" t="s">
        <v>1098</v>
      </c>
      <c r="J218" s="27"/>
      <c r="K218" s="24"/>
      <c r="L218" s="24"/>
      <c r="M218" s="24" t="s">
        <v>70</v>
      </c>
      <c r="N218" s="24" t="s">
        <v>71</v>
      </c>
      <c r="O218" s="24"/>
      <c r="P218" s="24">
        <v>1992</v>
      </c>
      <c r="Q218" s="26">
        <v>43040</v>
      </c>
      <c r="R218" s="26">
        <v>43040</v>
      </c>
      <c r="S218" s="26" t="s">
        <v>90</v>
      </c>
      <c r="T218" s="28" t="s">
        <v>1099</v>
      </c>
      <c r="U218" s="28" t="s">
        <v>1099</v>
      </c>
      <c r="V218" s="26">
        <v>44061</v>
      </c>
      <c r="W218" s="28" t="s">
        <v>154</v>
      </c>
      <c r="X218" s="28" t="s">
        <v>600</v>
      </c>
      <c r="Y218" s="26" t="s">
        <v>78</v>
      </c>
      <c r="Z218" s="29">
        <v>5</v>
      </c>
      <c r="AA218" s="29">
        <v>6</v>
      </c>
      <c r="AB218" s="26">
        <v>44424</v>
      </c>
      <c r="AC218" s="30">
        <v>8900000</v>
      </c>
      <c r="AD218" s="30">
        <v>988889</v>
      </c>
      <c r="AE218" s="30">
        <v>2758011.1111111119</v>
      </c>
      <c r="AF218" s="30">
        <v>1121250</v>
      </c>
      <c r="AG218" s="30">
        <f t="shared" si="61"/>
        <v>3879261.1111111119</v>
      </c>
      <c r="AH218" s="30">
        <v>0</v>
      </c>
      <c r="AI218" s="30">
        <f t="shared" si="62"/>
        <v>13768150.111111112</v>
      </c>
      <c r="AJ218" s="30">
        <f t="shared" si="63"/>
        <v>4450000</v>
      </c>
      <c r="AK218" s="30">
        <f t="shared" si="64"/>
        <v>0</v>
      </c>
      <c r="AL218" s="30">
        <f t="shared" si="65"/>
        <v>0</v>
      </c>
      <c r="AM218" s="30">
        <f t="shared" si="66"/>
        <v>0</v>
      </c>
      <c r="AN218" s="30">
        <f t="shared" si="67"/>
        <v>0</v>
      </c>
      <c r="AO218" s="30">
        <f t="shared" si="68"/>
        <v>0</v>
      </c>
      <c r="AP218" s="30">
        <f t="shared" si="69"/>
        <v>4450000</v>
      </c>
      <c r="AQ218" s="30">
        <f t="shared" si="70"/>
        <v>0</v>
      </c>
      <c r="AR218" s="26" t="s">
        <v>79</v>
      </c>
      <c r="AS218" s="26" t="s">
        <v>114</v>
      </c>
      <c r="AT218" s="24" t="s">
        <v>172</v>
      </c>
      <c r="AU218" s="26">
        <v>44433</v>
      </c>
      <c r="AV218" s="26" t="s">
        <v>601</v>
      </c>
      <c r="AW218" s="26" t="s">
        <v>158</v>
      </c>
      <c r="AX218" s="26" t="s">
        <v>83</v>
      </c>
      <c r="AY218" s="26" t="s">
        <v>83</v>
      </c>
      <c r="AZ218" s="26" t="s">
        <v>80</v>
      </c>
      <c r="BA218" s="26" t="s">
        <v>84</v>
      </c>
      <c r="BB218" s="26" t="s">
        <v>85</v>
      </c>
      <c r="BC218" s="26" t="str">
        <f t="shared" si="71"/>
        <v>F</v>
      </c>
      <c r="BD218" s="26" t="str">
        <f t="shared" ca="1" si="72"/>
        <v>52 Th,7 Bln,11 Hr</v>
      </c>
      <c r="BE218" s="29">
        <f t="shared" ca="1" si="73"/>
        <v>52</v>
      </c>
      <c r="BF218" s="29">
        <f t="shared" ca="1" si="74"/>
        <v>7</v>
      </c>
      <c r="BG218" s="29">
        <f t="shared" ca="1" si="75"/>
        <v>11</v>
      </c>
      <c r="BH218" s="26" t="str">
        <f t="shared" ca="1" si="76"/>
        <v>5 Th,0 Bln,23 Hr</v>
      </c>
      <c r="BI218" s="24">
        <f t="shared" ca="1" si="77"/>
        <v>5</v>
      </c>
      <c r="BJ218" s="24">
        <f t="shared" ca="1" si="78"/>
        <v>0</v>
      </c>
      <c r="BK218" s="26" t="str">
        <f t="shared" ca="1" si="79"/>
        <v>5 Th,0 Bln,23 Hr</v>
      </c>
      <c r="BL218" s="4" t="str">
        <f>VLOOKUP(C218,[1]dbase!$C$3:$AW$827,38,FALSE)</f>
        <v>H</v>
      </c>
    </row>
    <row r="219" spans="1:64" x14ac:dyDescent="0.25">
      <c r="A219" s="24">
        <f t="shared" si="60"/>
        <v>216</v>
      </c>
      <c r="B219" s="31" t="s">
        <v>1100</v>
      </c>
      <c r="C219" s="24">
        <v>905626</v>
      </c>
      <c r="D219" s="24" t="s">
        <v>166</v>
      </c>
      <c r="E219" s="26">
        <v>33023</v>
      </c>
      <c r="F219" s="24" t="s">
        <v>65</v>
      </c>
      <c r="G219" s="24" t="s">
        <v>66</v>
      </c>
      <c r="H219" s="24" t="s">
        <v>228</v>
      </c>
      <c r="I219" s="24" t="s">
        <v>1101</v>
      </c>
      <c r="J219" s="27"/>
      <c r="K219" s="24"/>
      <c r="L219" s="24"/>
      <c r="M219" s="24" t="s">
        <v>70</v>
      </c>
      <c r="N219" s="24" t="s">
        <v>254</v>
      </c>
      <c r="O219" s="24"/>
      <c r="P219" s="24">
        <v>2012</v>
      </c>
      <c r="Q219" s="26">
        <v>42186</v>
      </c>
      <c r="R219" s="26">
        <v>42401</v>
      </c>
      <c r="S219" s="26" t="s">
        <v>73</v>
      </c>
      <c r="T219" s="28" t="s">
        <v>1102</v>
      </c>
      <c r="U219" s="28" t="s">
        <v>1103</v>
      </c>
      <c r="V219" s="26">
        <v>44593</v>
      </c>
      <c r="W219" s="28" t="s">
        <v>242</v>
      </c>
      <c r="X219" s="28" t="s">
        <v>93</v>
      </c>
      <c r="Y219" s="26" t="s">
        <v>78</v>
      </c>
      <c r="Z219" s="29">
        <v>3</v>
      </c>
      <c r="AA219" s="29">
        <v>4</v>
      </c>
      <c r="AB219" s="26">
        <v>44424</v>
      </c>
      <c r="AC219" s="30">
        <v>6900000</v>
      </c>
      <c r="AD219" s="30">
        <v>766667</v>
      </c>
      <c r="AE219" s="30">
        <v>1089508.333333333</v>
      </c>
      <c r="AF219" s="30">
        <v>0</v>
      </c>
      <c r="AG219" s="30">
        <f t="shared" si="61"/>
        <v>1089508.333333333</v>
      </c>
      <c r="AH219" s="30">
        <v>2147924</v>
      </c>
      <c r="AI219" s="30">
        <f t="shared" si="62"/>
        <v>10904099.333333332</v>
      </c>
      <c r="AJ219" s="30">
        <f t="shared" si="63"/>
        <v>5175000</v>
      </c>
      <c r="AK219" s="30">
        <f t="shared" si="64"/>
        <v>575000.25</v>
      </c>
      <c r="AL219" s="30">
        <f t="shared" si="65"/>
        <v>1089508.333333333</v>
      </c>
      <c r="AM219" s="30">
        <f t="shared" si="66"/>
        <v>0</v>
      </c>
      <c r="AN219" s="30">
        <f t="shared" si="67"/>
        <v>1089508.333333333</v>
      </c>
      <c r="AO219" s="30">
        <f t="shared" si="68"/>
        <v>1073962</v>
      </c>
      <c r="AP219" s="30">
        <f t="shared" si="69"/>
        <v>7913470.583333333</v>
      </c>
      <c r="AQ219" s="30">
        <f t="shared" si="70"/>
        <v>0</v>
      </c>
      <c r="AR219" s="26" t="s">
        <v>79</v>
      </c>
      <c r="AS219" s="26" t="s">
        <v>80</v>
      </c>
      <c r="AT219" s="26"/>
      <c r="AU219" s="26" t="s">
        <v>80</v>
      </c>
      <c r="AV219" s="26" t="s">
        <v>94</v>
      </c>
      <c r="AW219" s="26" t="s">
        <v>210</v>
      </c>
      <c r="AX219" s="26" t="s">
        <v>83</v>
      </c>
      <c r="AY219" s="26" t="s">
        <v>83</v>
      </c>
      <c r="AZ219" s="26" t="s">
        <v>80</v>
      </c>
      <c r="BA219" s="26" t="s">
        <v>84</v>
      </c>
      <c r="BB219" s="26" t="s">
        <v>85</v>
      </c>
      <c r="BC219" s="26" t="str">
        <f t="shared" si="71"/>
        <v>F</v>
      </c>
      <c r="BD219" s="26" t="str">
        <f t="shared" ca="1" si="72"/>
        <v>32 Th,5 Bln,25 Hr</v>
      </c>
      <c r="BE219" s="29">
        <f t="shared" ca="1" si="73"/>
        <v>32</v>
      </c>
      <c r="BF219" s="29">
        <f t="shared" ca="1" si="74"/>
        <v>5</v>
      </c>
      <c r="BG219" s="29">
        <f t="shared" ca="1" si="75"/>
        <v>25</v>
      </c>
      <c r="BH219" s="26" t="str">
        <f t="shared" ca="1" si="76"/>
        <v>7 Th,4 Bln,23 Hr</v>
      </c>
      <c r="BI219" s="24">
        <f t="shared" ca="1" si="77"/>
        <v>7</v>
      </c>
      <c r="BJ219" s="24">
        <f t="shared" ca="1" si="78"/>
        <v>4</v>
      </c>
      <c r="BK219" s="26" t="str">
        <f t="shared" ca="1" si="79"/>
        <v>6 Th,9 Bln,23 Hr</v>
      </c>
      <c r="BL219" s="4" t="str">
        <f>VLOOKUP(C219,[1]dbase!$C$3:$AW$827,38,FALSE)</f>
        <v>-</v>
      </c>
    </row>
    <row r="220" spans="1:64" x14ac:dyDescent="0.25">
      <c r="A220" s="24">
        <f t="shared" si="60"/>
        <v>217</v>
      </c>
      <c r="B220" s="31" t="s">
        <v>1104</v>
      </c>
      <c r="C220" s="24">
        <v>945867</v>
      </c>
      <c r="D220" s="24" t="s">
        <v>539</v>
      </c>
      <c r="E220" s="26">
        <v>34665</v>
      </c>
      <c r="F220" s="24" t="s">
        <v>65</v>
      </c>
      <c r="G220" s="24" t="s">
        <v>66</v>
      </c>
      <c r="H220" s="24" t="s">
        <v>228</v>
      </c>
      <c r="I220" s="24" t="s">
        <v>1105</v>
      </c>
      <c r="J220" s="27" t="s">
        <v>1106</v>
      </c>
      <c r="K220" s="24"/>
      <c r="L220" s="24"/>
      <c r="M220" s="24" t="s">
        <v>307</v>
      </c>
      <c r="N220" s="24" t="s">
        <v>1107</v>
      </c>
      <c r="O220" s="24" t="s">
        <v>412</v>
      </c>
      <c r="P220" s="24">
        <v>2017</v>
      </c>
      <c r="Q220" s="26">
        <v>43313</v>
      </c>
      <c r="R220" s="26">
        <v>43525</v>
      </c>
      <c r="S220" s="26" t="s">
        <v>90</v>
      </c>
      <c r="T220" s="28" t="s">
        <v>670</v>
      </c>
      <c r="U220" s="28" t="s">
        <v>670</v>
      </c>
      <c r="V220" s="26" t="s">
        <v>80</v>
      </c>
      <c r="W220" s="28" t="s">
        <v>249</v>
      </c>
      <c r="X220" s="28" t="s">
        <v>146</v>
      </c>
      <c r="Y220" s="26" t="s">
        <v>78</v>
      </c>
      <c r="Z220" s="29">
        <v>5</v>
      </c>
      <c r="AA220" s="29">
        <v>4</v>
      </c>
      <c r="AB220" s="26">
        <v>44424</v>
      </c>
      <c r="AC220" s="30">
        <v>6900000</v>
      </c>
      <c r="AD220" s="30">
        <v>766667</v>
      </c>
      <c r="AE220" s="30">
        <v>-197116.66666666698</v>
      </c>
      <c r="AF220" s="30">
        <v>653200</v>
      </c>
      <c r="AG220" s="30">
        <f t="shared" si="61"/>
        <v>456083.33333333302</v>
      </c>
      <c r="AH220" s="30">
        <v>0</v>
      </c>
      <c r="AI220" s="30">
        <f t="shared" si="62"/>
        <v>8122750.333333333</v>
      </c>
      <c r="AJ220" s="30">
        <f t="shared" si="63"/>
        <v>5175000</v>
      </c>
      <c r="AK220" s="30">
        <f t="shared" si="64"/>
        <v>575000.25</v>
      </c>
      <c r="AL220" s="30">
        <f t="shared" si="65"/>
        <v>-197116.66666666698</v>
      </c>
      <c r="AM220" s="30">
        <f t="shared" si="66"/>
        <v>653200</v>
      </c>
      <c r="AN220" s="30">
        <f t="shared" si="67"/>
        <v>456083.33333333302</v>
      </c>
      <c r="AO220" s="30">
        <f t="shared" si="68"/>
        <v>0</v>
      </c>
      <c r="AP220" s="30">
        <f t="shared" si="69"/>
        <v>6206083.583333333</v>
      </c>
      <c r="AQ220" s="30">
        <f t="shared" si="70"/>
        <v>0</v>
      </c>
      <c r="AR220" s="24" t="s">
        <v>79</v>
      </c>
      <c r="AS220" s="24" t="s">
        <v>80</v>
      </c>
      <c r="AT220" s="24"/>
      <c r="AU220" s="26" t="s">
        <v>80</v>
      </c>
      <c r="AV220" s="24" t="s">
        <v>147</v>
      </c>
      <c r="AW220" s="24" t="s">
        <v>80</v>
      </c>
      <c r="AX220" s="24" t="s">
        <v>83</v>
      </c>
      <c r="AY220" s="24" t="s">
        <v>82</v>
      </c>
      <c r="AZ220" s="24" t="s">
        <v>80</v>
      </c>
      <c r="BA220" s="24" t="s">
        <v>84</v>
      </c>
      <c r="BB220" s="24" t="s">
        <v>85</v>
      </c>
      <c r="BC220" s="26" t="str">
        <f t="shared" si="71"/>
        <v>E</v>
      </c>
      <c r="BD220" s="24" t="str">
        <f t="shared" ca="1" si="72"/>
        <v>27 Th,11 Bln,28 Hr</v>
      </c>
      <c r="BE220" s="24">
        <f t="shared" ca="1" si="73"/>
        <v>27</v>
      </c>
      <c r="BF220" s="24">
        <f t="shared" ca="1" si="74"/>
        <v>11</v>
      </c>
      <c r="BG220" s="24">
        <f t="shared" ca="1" si="75"/>
        <v>28</v>
      </c>
      <c r="BH220" s="24" t="str">
        <f t="shared" ca="1" si="76"/>
        <v>4 Th,3 Bln,23 Hr</v>
      </c>
      <c r="BI220" s="24">
        <f t="shared" ca="1" si="77"/>
        <v>4</v>
      </c>
      <c r="BJ220" s="24">
        <f t="shared" ca="1" si="78"/>
        <v>3</v>
      </c>
      <c r="BK220" s="24" t="str">
        <f t="shared" ca="1" si="79"/>
        <v>3 Th,8 Bln,23 Hr</v>
      </c>
      <c r="BL220" s="4" t="str">
        <f>VLOOKUP(C220,[1]dbase!$C$3:$AW$827,38,FALSE)</f>
        <v>-</v>
      </c>
    </row>
    <row r="221" spans="1:64" x14ac:dyDescent="0.25">
      <c r="A221" s="24">
        <f t="shared" si="60"/>
        <v>218</v>
      </c>
      <c r="B221" s="31" t="s">
        <v>1108</v>
      </c>
      <c r="C221" s="24">
        <v>935997</v>
      </c>
      <c r="D221" s="24" t="s">
        <v>174</v>
      </c>
      <c r="E221" s="26">
        <v>34144</v>
      </c>
      <c r="F221" s="24" t="s">
        <v>65</v>
      </c>
      <c r="G221" s="24" t="s">
        <v>66</v>
      </c>
      <c r="H221" s="24" t="s">
        <v>1042</v>
      </c>
      <c r="I221" s="24" t="s">
        <v>1109</v>
      </c>
      <c r="J221" s="27" t="s">
        <v>1110</v>
      </c>
      <c r="K221" s="24"/>
      <c r="L221" s="24"/>
      <c r="M221" s="24" t="s">
        <v>109</v>
      </c>
      <c r="N221" s="24" t="s">
        <v>80</v>
      </c>
      <c r="O221" s="24"/>
      <c r="P221" s="24" t="s">
        <v>80</v>
      </c>
      <c r="Q221" s="26">
        <v>43374</v>
      </c>
      <c r="R221" s="26">
        <v>43374</v>
      </c>
      <c r="S221" s="26" t="s">
        <v>90</v>
      </c>
      <c r="T221" s="28" t="s">
        <v>289</v>
      </c>
      <c r="U221" s="28" t="s">
        <v>289</v>
      </c>
      <c r="V221" s="26">
        <v>44105</v>
      </c>
      <c r="W221" s="28" t="s">
        <v>139</v>
      </c>
      <c r="X221" s="28" t="s">
        <v>140</v>
      </c>
      <c r="Y221" s="26" t="s">
        <v>78</v>
      </c>
      <c r="Z221" s="29">
        <v>6</v>
      </c>
      <c r="AA221" s="29">
        <v>1</v>
      </c>
      <c r="AB221" s="26">
        <v>44424</v>
      </c>
      <c r="AC221" s="30">
        <v>4500000</v>
      </c>
      <c r="AD221" s="30">
        <v>500000</v>
      </c>
      <c r="AE221" s="30">
        <v>0</v>
      </c>
      <c r="AF221" s="30">
        <v>567029.91666666698</v>
      </c>
      <c r="AG221" s="30">
        <f t="shared" si="61"/>
        <v>567029.91666666698</v>
      </c>
      <c r="AH221" s="30">
        <v>0</v>
      </c>
      <c r="AI221" s="30">
        <f t="shared" si="62"/>
        <v>5567029.916666667</v>
      </c>
      <c r="AJ221" s="30">
        <f t="shared" si="63"/>
        <v>3375000</v>
      </c>
      <c r="AK221" s="30">
        <f t="shared" si="64"/>
        <v>375000</v>
      </c>
      <c r="AL221" s="30">
        <f t="shared" si="65"/>
        <v>0</v>
      </c>
      <c r="AM221" s="30">
        <f t="shared" si="66"/>
        <v>567029.91666666698</v>
      </c>
      <c r="AN221" s="30">
        <f t="shared" si="67"/>
        <v>567029.91666666698</v>
      </c>
      <c r="AO221" s="30">
        <f t="shared" si="68"/>
        <v>0</v>
      </c>
      <c r="AP221" s="30">
        <f t="shared" si="69"/>
        <v>4317029.916666667</v>
      </c>
      <c r="AQ221" s="30">
        <f t="shared" si="70"/>
        <v>55070.083333333023</v>
      </c>
      <c r="AR221" s="26" t="s">
        <v>79</v>
      </c>
      <c r="AS221" s="26" t="s">
        <v>80</v>
      </c>
      <c r="AT221" s="26"/>
      <c r="AU221" s="26" t="s">
        <v>80</v>
      </c>
      <c r="AV221" s="26" t="s">
        <v>141</v>
      </c>
      <c r="AW221" s="26" t="s">
        <v>80</v>
      </c>
      <c r="AX221" s="26" t="s">
        <v>82</v>
      </c>
      <c r="AY221" s="26" t="s">
        <v>82</v>
      </c>
      <c r="AZ221" s="26" t="s">
        <v>80</v>
      </c>
      <c r="BA221" s="26" t="s">
        <v>84</v>
      </c>
      <c r="BB221" s="26" t="s">
        <v>85</v>
      </c>
      <c r="BC221" s="26" t="str">
        <f t="shared" si="71"/>
        <v>C</v>
      </c>
      <c r="BD221" s="26" t="str">
        <f t="shared" ca="1" si="72"/>
        <v>29 Th,5 Bln,0 Hr</v>
      </c>
      <c r="BE221" s="29">
        <f t="shared" ca="1" si="73"/>
        <v>29</v>
      </c>
      <c r="BF221" s="29">
        <f t="shared" ca="1" si="74"/>
        <v>5</v>
      </c>
      <c r="BG221" s="29">
        <f t="shared" ca="1" si="75"/>
        <v>0</v>
      </c>
      <c r="BH221" s="26" t="str">
        <f t="shared" ca="1" si="76"/>
        <v>4 Th,1 Bln,23 Hr</v>
      </c>
      <c r="BI221" s="24">
        <f t="shared" ca="1" si="77"/>
        <v>4</v>
      </c>
      <c r="BJ221" s="24">
        <f t="shared" ca="1" si="78"/>
        <v>1</v>
      </c>
      <c r="BK221" s="26" t="str">
        <f t="shared" ca="1" si="79"/>
        <v>4 Th,1 Bln,23 Hr</v>
      </c>
      <c r="BL221" s="4" t="str">
        <f>VLOOKUP(C221,[1]dbase!$C$3:$AW$827,38,FALSE)</f>
        <v>-</v>
      </c>
    </row>
    <row r="222" spans="1:64" x14ac:dyDescent="0.25">
      <c r="A222" s="24">
        <f t="shared" si="60"/>
        <v>219</v>
      </c>
      <c r="B222" s="33" t="s">
        <v>1111</v>
      </c>
      <c r="C222" s="24">
        <v>945840</v>
      </c>
      <c r="D222" s="24" t="s">
        <v>1112</v>
      </c>
      <c r="E222" s="26">
        <v>34671</v>
      </c>
      <c r="F222" s="24" t="s">
        <v>65</v>
      </c>
      <c r="G222" s="24" t="s">
        <v>66</v>
      </c>
      <c r="H222" s="24" t="s">
        <v>150</v>
      </c>
      <c r="I222" s="24" t="s">
        <v>1113</v>
      </c>
      <c r="J222" s="27" t="s">
        <v>1114</v>
      </c>
      <c r="K222" s="24"/>
      <c r="L222" s="24"/>
      <c r="M222" s="24" t="s">
        <v>70</v>
      </c>
      <c r="N222" s="24" t="s">
        <v>71</v>
      </c>
      <c r="O222" s="24" t="s">
        <v>72</v>
      </c>
      <c r="P222" s="24">
        <v>2017</v>
      </c>
      <c r="Q222" s="26">
        <v>43313</v>
      </c>
      <c r="R222" s="26">
        <v>43525</v>
      </c>
      <c r="S222" s="26" t="s">
        <v>90</v>
      </c>
      <c r="T222" s="28" t="s">
        <v>236</v>
      </c>
      <c r="U222" s="28" t="s">
        <v>236</v>
      </c>
      <c r="V222" s="26">
        <v>44760</v>
      </c>
      <c r="W222" s="28" t="s">
        <v>237</v>
      </c>
      <c r="X222" s="28" t="s">
        <v>113</v>
      </c>
      <c r="Y222" s="26" t="s">
        <v>78</v>
      </c>
      <c r="Z222" s="29">
        <v>5</v>
      </c>
      <c r="AA222" s="29">
        <v>4</v>
      </c>
      <c r="AB222" s="26">
        <v>44424</v>
      </c>
      <c r="AC222" s="30">
        <v>6900000</v>
      </c>
      <c r="AD222" s="30">
        <v>766667</v>
      </c>
      <c r="AE222" s="30">
        <v>169183.33333333302</v>
      </c>
      <c r="AF222" s="30">
        <v>653200</v>
      </c>
      <c r="AG222" s="30">
        <f t="shared" si="61"/>
        <v>822383.33333333302</v>
      </c>
      <c r="AH222" s="30">
        <v>0</v>
      </c>
      <c r="AI222" s="30">
        <f t="shared" si="62"/>
        <v>8489050.3333333321</v>
      </c>
      <c r="AJ222" s="30">
        <f t="shared" si="63"/>
        <v>5175000</v>
      </c>
      <c r="AK222" s="30">
        <f t="shared" si="64"/>
        <v>575000.25</v>
      </c>
      <c r="AL222" s="30">
        <f t="shared" si="65"/>
        <v>169183.33333333302</v>
      </c>
      <c r="AM222" s="30">
        <f t="shared" si="66"/>
        <v>653200</v>
      </c>
      <c r="AN222" s="30">
        <f t="shared" si="67"/>
        <v>822383.33333333302</v>
      </c>
      <c r="AO222" s="30">
        <f t="shared" si="68"/>
        <v>0</v>
      </c>
      <c r="AP222" s="30">
        <f t="shared" si="69"/>
        <v>6572383.583333333</v>
      </c>
      <c r="AQ222" s="30">
        <f t="shared" si="70"/>
        <v>0</v>
      </c>
      <c r="AR222" s="26" t="s">
        <v>79</v>
      </c>
      <c r="AS222" s="26" t="s">
        <v>80</v>
      </c>
      <c r="AT222" s="26"/>
      <c r="AU222" s="26" t="s">
        <v>80</v>
      </c>
      <c r="AV222" s="26" t="s">
        <v>116</v>
      </c>
      <c r="AW222" s="35" t="s">
        <v>210</v>
      </c>
      <c r="AX222" s="26" t="s">
        <v>83</v>
      </c>
      <c r="AY222" s="26" t="s">
        <v>83</v>
      </c>
      <c r="AZ222" s="26" t="s">
        <v>80</v>
      </c>
      <c r="BA222" s="26" t="s">
        <v>84</v>
      </c>
      <c r="BB222" s="26" t="s">
        <v>85</v>
      </c>
      <c r="BC222" s="26" t="str">
        <f t="shared" si="71"/>
        <v>F</v>
      </c>
      <c r="BD222" s="26" t="str">
        <f t="shared" ca="1" si="72"/>
        <v>27 Th,11 Bln,21 Hr</v>
      </c>
      <c r="BE222" s="29">
        <f t="shared" ca="1" si="73"/>
        <v>27</v>
      </c>
      <c r="BF222" s="29">
        <f t="shared" ca="1" si="74"/>
        <v>11</v>
      </c>
      <c r="BG222" s="29">
        <f t="shared" ca="1" si="75"/>
        <v>21</v>
      </c>
      <c r="BH222" s="26" t="str">
        <f t="shared" ca="1" si="76"/>
        <v>4 Th,3 Bln,23 Hr</v>
      </c>
      <c r="BI222" s="24">
        <f t="shared" ca="1" si="77"/>
        <v>4</v>
      </c>
      <c r="BJ222" s="24">
        <f t="shared" ca="1" si="78"/>
        <v>3</v>
      </c>
      <c r="BK222" s="26" t="str">
        <f t="shared" ca="1" si="79"/>
        <v>3 Th,8 Bln,23 Hr</v>
      </c>
      <c r="BL222" s="4" t="str">
        <f>VLOOKUP(C222,[1]dbase!$C$3:$AW$827,38,FALSE)</f>
        <v>-</v>
      </c>
    </row>
    <row r="223" spans="1:64" x14ac:dyDescent="0.25">
      <c r="A223" s="24">
        <f t="shared" si="60"/>
        <v>220</v>
      </c>
      <c r="B223" s="33" t="s">
        <v>1115</v>
      </c>
      <c r="C223" s="24">
        <v>735247</v>
      </c>
      <c r="D223" s="24" t="s">
        <v>251</v>
      </c>
      <c r="E223" s="26">
        <v>27005</v>
      </c>
      <c r="F223" s="24" t="s">
        <v>65</v>
      </c>
      <c r="G223" s="24" t="s">
        <v>66</v>
      </c>
      <c r="H223" s="24" t="s">
        <v>133</v>
      </c>
      <c r="I223" s="24" t="s">
        <v>1116</v>
      </c>
      <c r="J223" s="27" t="s">
        <v>1117</v>
      </c>
      <c r="K223" s="24" t="s">
        <v>1118</v>
      </c>
      <c r="L223" s="24"/>
      <c r="M223" s="24" t="s">
        <v>70</v>
      </c>
      <c r="N223" s="24" t="s">
        <v>1119</v>
      </c>
      <c r="O223" s="24"/>
      <c r="P223" s="24">
        <v>2001</v>
      </c>
      <c r="Q223" s="26">
        <v>34335</v>
      </c>
      <c r="R223" s="26">
        <v>34700</v>
      </c>
      <c r="S223" s="26" t="s">
        <v>90</v>
      </c>
      <c r="T223" s="28" t="s">
        <v>1120</v>
      </c>
      <c r="U223" s="28" t="s">
        <v>1120</v>
      </c>
      <c r="V223" s="26">
        <v>44760</v>
      </c>
      <c r="W223" s="28" t="s">
        <v>1077</v>
      </c>
      <c r="X223" s="28" t="s">
        <v>113</v>
      </c>
      <c r="Y223" s="26" t="s">
        <v>78</v>
      </c>
      <c r="Z223" s="29">
        <v>5</v>
      </c>
      <c r="AA223" s="29">
        <v>5</v>
      </c>
      <c r="AB223" s="26">
        <v>44424</v>
      </c>
      <c r="AC223" s="30">
        <v>7900000</v>
      </c>
      <c r="AD223" s="30">
        <v>877778</v>
      </c>
      <c r="AE223" s="30">
        <v>1759722</v>
      </c>
      <c r="AF223" s="30">
        <v>-263615</v>
      </c>
      <c r="AG223" s="30">
        <f t="shared" si="61"/>
        <v>1496107</v>
      </c>
      <c r="AH223" s="30">
        <v>0</v>
      </c>
      <c r="AI223" s="30">
        <f t="shared" si="62"/>
        <v>10273885</v>
      </c>
      <c r="AJ223" s="30">
        <f t="shared" si="63"/>
        <v>5925000</v>
      </c>
      <c r="AK223" s="30">
        <f t="shared" si="64"/>
        <v>658333.5</v>
      </c>
      <c r="AL223" s="30">
        <f t="shared" si="65"/>
        <v>1759722</v>
      </c>
      <c r="AM223" s="30">
        <f t="shared" si="66"/>
        <v>-263615</v>
      </c>
      <c r="AN223" s="30">
        <f t="shared" si="67"/>
        <v>1496107</v>
      </c>
      <c r="AO223" s="30">
        <f t="shared" si="68"/>
        <v>0</v>
      </c>
      <c r="AP223" s="30">
        <f t="shared" si="69"/>
        <v>8079440.5</v>
      </c>
      <c r="AQ223" s="30">
        <f t="shared" si="70"/>
        <v>0</v>
      </c>
      <c r="AR223" s="26" t="s">
        <v>79</v>
      </c>
      <c r="AS223" s="26" t="s">
        <v>80</v>
      </c>
      <c r="AT223" s="26"/>
      <c r="AU223" s="26" t="s">
        <v>80</v>
      </c>
      <c r="AV223" s="26" t="s">
        <v>116</v>
      </c>
      <c r="AW223" s="26" t="s">
        <v>117</v>
      </c>
      <c r="AX223" s="26" t="s">
        <v>83</v>
      </c>
      <c r="AY223" s="26" t="s">
        <v>83</v>
      </c>
      <c r="AZ223" s="26" t="s">
        <v>80</v>
      </c>
      <c r="BA223" s="26" t="s">
        <v>84</v>
      </c>
      <c r="BB223" s="26" t="s">
        <v>85</v>
      </c>
      <c r="BC223" s="26" t="str">
        <f t="shared" si="71"/>
        <v>F</v>
      </c>
      <c r="BD223" s="26" t="str">
        <f t="shared" ca="1" si="72"/>
        <v>48 Th,11 Bln,17 Hr</v>
      </c>
      <c r="BE223" s="29">
        <f t="shared" ca="1" si="73"/>
        <v>48</v>
      </c>
      <c r="BF223" s="29">
        <f t="shared" ca="1" si="74"/>
        <v>11</v>
      </c>
      <c r="BG223" s="29">
        <f t="shared" ca="1" si="75"/>
        <v>17</v>
      </c>
      <c r="BH223" s="26" t="str">
        <f t="shared" ca="1" si="76"/>
        <v>28 Th,10 Bln,23 Hr</v>
      </c>
      <c r="BI223" s="24">
        <f t="shared" ca="1" si="77"/>
        <v>28</v>
      </c>
      <c r="BJ223" s="24">
        <f t="shared" ca="1" si="78"/>
        <v>10</v>
      </c>
      <c r="BK223" s="26" t="str">
        <f t="shared" ca="1" si="79"/>
        <v>27 Th,10 Bln,23 Hr</v>
      </c>
      <c r="BL223" s="4" t="str">
        <f>VLOOKUP(C223,[1]dbase!$C$3:$AW$827,38,FALSE)</f>
        <v>-</v>
      </c>
    </row>
    <row r="224" spans="1:64" x14ac:dyDescent="0.25">
      <c r="A224" s="24">
        <f t="shared" si="60"/>
        <v>221</v>
      </c>
      <c r="B224" s="31" t="s">
        <v>1121</v>
      </c>
      <c r="C224" s="24">
        <v>886257</v>
      </c>
      <c r="D224" s="24" t="s">
        <v>516</v>
      </c>
      <c r="E224" s="26">
        <v>32214</v>
      </c>
      <c r="F224" s="24" t="s">
        <v>65</v>
      </c>
      <c r="G224" s="24" t="s">
        <v>66</v>
      </c>
      <c r="H224" s="24" t="s">
        <v>67</v>
      </c>
      <c r="I224" s="24" t="s">
        <v>1122</v>
      </c>
      <c r="J224" s="27"/>
      <c r="K224" s="24"/>
      <c r="L224" s="24"/>
      <c r="M224" s="24" t="s">
        <v>70</v>
      </c>
      <c r="N224" s="24" t="s">
        <v>1123</v>
      </c>
      <c r="O224" s="24"/>
      <c r="P224" s="24" t="s">
        <v>80</v>
      </c>
      <c r="Q224" s="26">
        <v>43374</v>
      </c>
      <c r="R224" s="26">
        <v>43374</v>
      </c>
      <c r="S224" s="26" t="s">
        <v>90</v>
      </c>
      <c r="T224" s="28" t="s">
        <v>1124</v>
      </c>
      <c r="U224" s="28" t="s">
        <v>1124</v>
      </c>
      <c r="V224" s="26">
        <v>44105</v>
      </c>
      <c r="W224" s="28" t="s">
        <v>249</v>
      </c>
      <c r="X224" s="28" t="s">
        <v>140</v>
      </c>
      <c r="Y224" s="26" t="s">
        <v>78</v>
      </c>
      <c r="Z224" s="29">
        <v>6</v>
      </c>
      <c r="AA224" s="29">
        <v>2</v>
      </c>
      <c r="AB224" s="26">
        <v>44424</v>
      </c>
      <c r="AC224" s="30">
        <v>4900000</v>
      </c>
      <c r="AD224" s="30">
        <v>544444</v>
      </c>
      <c r="AE224" s="30">
        <v>0</v>
      </c>
      <c r="AF224" s="30">
        <v>735666.63888888899</v>
      </c>
      <c r="AG224" s="30">
        <f t="shared" si="61"/>
        <v>735666.63888888899</v>
      </c>
      <c r="AH224" s="30">
        <v>0</v>
      </c>
      <c r="AI224" s="30">
        <f t="shared" si="62"/>
        <v>6180110.638888889</v>
      </c>
      <c r="AJ224" s="30">
        <f t="shared" si="63"/>
        <v>3675000</v>
      </c>
      <c r="AK224" s="30">
        <f t="shared" si="64"/>
        <v>408333</v>
      </c>
      <c r="AL224" s="30">
        <f t="shared" si="65"/>
        <v>0</v>
      </c>
      <c r="AM224" s="30">
        <f t="shared" si="66"/>
        <v>735666.63888888899</v>
      </c>
      <c r="AN224" s="30">
        <f t="shared" si="67"/>
        <v>735666.63888888899</v>
      </c>
      <c r="AO224" s="30">
        <f t="shared" si="68"/>
        <v>0</v>
      </c>
      <c r="AP224" s="30">
        <f t="shared" si="69"/>
        <v>4818999.638888889</v>
      </c>
      <c r="AQ224" s="30">
        <f t="shared" si="70"/>
        <v>0</v>
      </c>
      <c r="AR224" s="26" t="s">
        <v>79</v>
      </c>
      <c r="AS224" s="26" t="s">
        <v>80</v>
      </c>
      <c r="AT224" s="26"/>
      <c r="AU224" s="26" t="s">
        <v>80</v>
      </c>
      <c r="AV224" s="26" t="s">
        <v>141</v>
      </c>
      <c r="AW224" s="26" t="s">
        <v>80</v>
      </c>
      <c r="AX224" s="26" t="s">
        <v>83</v>
      </c>
      <c r="AY224" s="26" t="s">
        <v>82</v>
      </c>
      <c r="AZ224" s="26" t="s">
        <v>80</v>
      </c>
      <c r="BA224" s="26" t="s">
        <v>84</v>
      </c>
      <c r="BB224" s="26" t="s">
        <v>85</v>
      </c>
      <c r="BC224" s="26" t="str">
        <f t="shared" si="71"/>
        <v>F</v>
      </c>
      <c r="BD224" s="26" t="str">
        <f t="shared" ca="1" si="72"/>
        <v>34 Th,8 Bln,12 Hr</v>
      </c>
      <c r="BE224" s="29">
        <f t="shared" ca="1" si="73"/>
        <v>34</v>
      </c>
      <c r="BF224" s="29">
        <f t="shared" ca="1" si="74"/>
        <v>8</v>
      </c>
      <c r="BG224" s="29">
        <f t="shared" ca="1" si="75"/>
        <v>12</v>
      </c>
      <c r="BH224" s="26" t="str">
        <f t="shared" ca="1" si="76"/>
        <v>4 Th,1 Bln,23 Hr</v>
      </c>
      <c r="BI224" s="24">
        <f t="shared" ca="1" si="77"/>
        <v>4</v>
      </c>
      <c r="BJ224" s="24">
        <f t="shared" ca="1" si="78"/>
        <v>1</v>
      </c>
      <c r="BK224" s="26" t="str">
        <f t="shared" ca="1" si="79"/>
        <v>4 Th,1 Bln,23 Hr</v>
      </c>
      <c r="BL224" s="4" t="str">
        <f>VLOOKUP(C224,[1]dbase!$C$3:$AW$827,38,FALSE)</f>
        <v>-</v>
      </c>
    </row>
    <row r="225" spans="1:64" x14ac:dyDescent="0.25">
      <c r="A225" s="24">
        <f t="shared" si="60"/>
        <v>222</v>
      </c>
      <c r="B225" s="31" t="s">
        <v>1125</v>
      </c>
      <c r="C225" s="24">
        <v>825573</v>
      </c>
      <c r="D225" s="24" t="s">
        <v>539</v>
      </c>
      <c r="E225" s="26">
        <v>30052</v>
      </c>
      <c r="F225" s="24" t="s">
        <v>65</v>
      </c>
      <c r="G225" s="24" t="s">
        <v>66</v>
      </c>
      <c r="H225" s="24" t="s">
        <v>88</v>
      </c>
      <c r="I225" s="24" t="s">
        <v>1126</v>
      </c>
      <c r="J225" s="27"/>
      <c r="K225" s="24"/>
      <c r="L225" s="24"/>
      <c r="M225" s="24" t="s">
        <v>109</v>
      </c>
      <c r="N225" s="24" t="s">
        <v>610</v>
      </c>
      <c r="O225" s="24"/>
      <c r="P225" s="24" t="s">
        <v>711</v>
      </c>
      <c r="Q225" s="26">
        <v>41579</v>
      </c>
      <c r="R225" s="26">
        <v>41989</v>
      </c>
      <c r="S225" s="26" t="s">
        <v>90</v>
      </c>
      <c r="T225" s="28" t="s">
        <v>1127</v>
      </c>
      <c r="U225" s="28" t="s">
        <v>1127</v>
      </c>
      <c r="V225" s="26">
        <v>44061</v>
      </c>
      <c r="W225" s="28" t="s">
        <v>219</v>
      </c>
      <c r="X225" s="28" t="s">
        <v>195</v>
      </c>
      <c r="Y225" s="26" t="s">
        <v>78</v>
      </c>
      <c r="Z225" s="29">
        <v>6</v>
      </c>
      <c r="AA225" s="29">
        <v>2</v>
      </c>
      <c r="AB225" s="26">
        <v>44424</v>
      </c>
      <c r="AC225" s="30">
        <v>4900000</v>
      </c>
      <c r="AD225" s="30">
        <v>544444</v>
      </c>
      <c r="AE225" s="30">
        <v>254655.55555555597</v>
      </c>
      <c r="AF225" s="30">
        <v>152000</v>
      </c>
      <c r="AG225" s="30">
        <f t="shared" si="61"/>
        <v>406655.55555555597</v>
      </c>
      <c r="AH225" s="30">
        <v>0</v>
      </c>
      <c r="AI225" s="30">
        <f t="shared" si="62"/>
        <v>5851099.555555556</v>
      </c>
      <c r="AJ225" s="30">
        <f t="shared" si="63"/>
        <v>2450000</v>
      </c>
      <c r="AK225" s="30">
        <f t="shared" si="64"/>
        <v>0</v>
      </c>
      <c r="AL225" s="30">
        <f t="shared" si="65"/>
        <v>0</v>
      </c>
      <c r="AM225" s="30">
        <f t="shared" si="66"/>
        <v>0</v>
      </c>
      <c r="AN225" s="30">
        <f t="shared" si="67"/>
        <v>0</v>
      </c>
      <c r="AO225" s="30">
        <f t="shared" si="68"/>
        <v>0</v>
      </c>
      <c r="AP225" s="30">
        <f t="shared" si="69"/>
        <v>2450000</v>
      </c>
      <c r="AQ225" s="30">
        <f t="shared" si="70"/>
        <v>1922100</v>
      </c>
      <c r="AR225" s="26" t="s">
        <v>79</v>
      </c>
      <c r="AS225" s="32" t="s">
        <v>114</v>
      </c>
      <c r="AT225" s="32" t="s">
        <v>156</v>
      </c>
      <c r="AU225" s="32">
        <v>44743</v>
      </c>
      <c r="AV225" s="26" t="s">
        <v>196</v>
      </c>
      <c r="AW225" s="26" t="s">
        <v>80</v>
      </c>
      <c r="AX225" s="26" t="s">
        <v>82</v>
      </c>
      <c r="AY225" s="26" t="s">
        <v>82</v>
      </c>
      <c r="AZ225" s="26" t="s">
        <v>125</v>
      </c>
      <c r="BA225" s="26" t="s">
        <v>84</v>
      </c>
      <c r="BB225" s="26" t="s">
        <v>85</v>
      </c>
      <c r="BC225" s="26" t="str">
        <f t="shared" si="71"/>
        <v>C</v>
      </c>
      <c r="BD225" s="26" t="str">
        <f t="shared" ca="1" si="72"/>
        <v>40 Th,7 Bln,13 Hr</v>
      </c>
      <c r="BE225" s="29">
        <f t="shared" ca="1" si="73"/>
        <v>40</v>
      </c>
      <c r="BF225" s="29">
        <f t="shared" ca="1" si="74"/>
        <v>7</v>
      </c>
      <c r="BG225" s="29">
        <f t="shared" ca="1" si="75"/>
        <v>13</v>
      </c>
      <c r="BH225" s="26" t="str">
        <f t="shared" ca="1" si="76"/>
        <v>9 Th,0 Bln,23 Hr</v>
      </c>
      <c r="BI225" s="24">
        <f t="shared" ca="1" si="77"/>
        <v>9</v>
      </c>
      <c r="BJ225" s="24">
        <f t="shared" ca="1" si="78"/>
        <v>0</v>
      </c>
      <c r="BK225" s="26" t="str">
        <f t="shared" ca="1" si="79"/>
        <v>7 Th,11 Bln,8 Hr</v>
      </c>
      <c r="BL225" s="4" t="str">
        <f>VLOOKUP(C225,[1]dbase!$C$3:$AW$827,38,FALSE)</f>
        <v>H</v>
      </c>
    </row>
    <row r="226" spans="1:64" x14ac:dyDescent="0.25">
      <c r="A226" s="24">
        <f t="shared" si="60"/>
        <v>223</v>
      </c>
      <c r="B226" s="31" t="s">
        <v>1128</v>
      </c>
      <c r="C226" s="24">
        <v>735894</v>
      </c>
      <c r="D226" s="24" t="s">
        <v>160</v>
      </c>
      <c r="E226" s="26">
        <v>26986</v>
      </c>
      <c r="F226" s="24" t="s">
        <v>65</v>
      </c>
      <c r="G226" s="24" t="s">
        <v>66</v>
      </c>
      <c r="H226" s="24" t="s">
        <v>88</v>
      </c>
      <c r="I226" s="24" t="s">
        <v>1129</v>
      </c>
      <c r="J226" s="27" t="s">
        <v>1130</v>
      </c>
      <c r="K226" s="24"/>
      <c r="L226" s="24"/>
      <c r="M226" s="24" t="s">
        <v>70</v>
      </c>
      <c r="N226" s="24" t="s">
        <v>254</v>
      </c>
      <c r="O226" s="24"/>
      <c r="P226" s="24" t="s">
        <v>80</v>
      </c>
      <c r="Q226" s="26">
        <v>43374</v>
      </c>
      <c r="R226" s="26">
        <v>43374</v>
      </c>
      <c r="S226" s="26" t="s">
        <v>90</v>
      </c>
      <c r="T226" s="28" t="s">
        <v>1131</v>
      </c>
      <c r="U226" s="28" t="s">
        <v>1131</v>
      </c>
      <c r="V226" s="26">
        <v>44667</v>
      </c>
      <c r="W226" s="28" t="s">
        <v>334</v>
      </c>
      <c r="X226" s="28" t="s">
        <v>207</v>
      </c>
      <c r="Y226" s="26" t="s">
        <v>78</v>
      </c>
      <c r="Z226" s="29">
        <v>3</v>
      </c>
      <c r="AA226" s="29">
        <v>4</v>
      </c>
      <c r="AB226" s="26">
        <v>44424</v>
      </c>
      <c r="AC226" s="30">
        <v>6900000</v>
      </c>
      <c r="AD226" s="30">
        <v>766667</v>
      </c>
      <c r="AE226" s="30">
        <v>4038658.333333333</v>
      </c>
      <c r="AF226" s="30">
        <v>-152915.5</v>
      </c>
      <c r="AG226" s="30">
        <f t="shared" si="61"/>
        <v>3885742.833333333</v>
      </c>
      <c r="AH226" s="30">
        <v>2684905</v>
      </c>
      <c r="AI226" s="30">
        <f t="shared" si="62"/>
        <v>14237314.833333332</v>
      </c>
      <c r="AJ226" s="30">
        <f t="shared" si="63"/>
        <v>5175000</v>
      </c>
      <c r="AK226" s="30">
        <f t="shared" si="64"/>
        <v>575000.25</v>
      </c>
      <c r="AL226" s="30">
        <f t="shared" si="65"/>
        <v>4038658.333333333</v>
      </c>
      <c r="AM226" s="30">
        <f t="shared" si="66"/>
        <v>-152915.5</v>
      </c>
      <c r="AN226" s="30">
        <f t="shared" si="67"/>
        <v>3885742.833333333</v>
      </c>
      <c r="AO226" s="30">
        <f t="shared" si="68"/>
        <v>1342452.5</v>
      </c>
      <c r="AP226" s="30">
        <f t="shared" si="69"/>
        <v>10978195.583333332</v>
      </c>
      <c r="AQ226" s="30">
        <f t="shared" si="70"/>
        <v>0</v>
      </c>
      <c r="AR226" s="26" t="s">
        <v>79</v>
      </c>
      <c r="AS226" s="26" t="s">
        <v>80</v>
      </c>
      <c r="AT226" s="26"/>
      <c r="AU226" s="26" t="s">
        <v>80</v>
      </c>
      <c r="AV226" s="26" t="s">
        <v>209</v>
      </c>
      <c r="AW226" s="26" t="s">
        <v>210</v>
      </c>
      <c r="AX226" s="26" t="s">
        <v>83</v>
      </c>
      <c r="AY226" s="26" t="s">
        <v>83</v>
      </c>
      <c r="AZ226" s="26" t="s">
        <v>80</v>
      </c>
      <c r="BA226" s="26" t="s">
        <v>84</v>
      </c>
      <c r="BB226" s="26" t="s">
        <v>85</v>
      </c>
      <c r="BC226" s="26" t="str">
        <f t="shared" si="71"/>
        <v>F</v>
      </c>
      <c r="BD226" s="26" t="str">
        <f t="shared" ca="1" si="72"/>
        <v>49 Th,0 Bln,6 Hr</v>
      </c>
      <c r="BE226" s="29">
        <f t="shared" ca="1" si="73"/>
        <v>49</v>
      </c>
      <c r="BF226" s="29">
        <f t="shared" ca="1" si="74"/>
        <v>0</v>
      </c>
      <c r="BG226" s="29">
        <f t="shared" ca="1" si="75"/>
        <v>6</v>
      </c>
      <c r="BH226" s="26" t="str">
        <f t="shared" ca="1" si="76"/>
        <v>4 Th,1 Bln,23 Hr</v>
      </c>
      <c r="BI226" s="24">
        <f t="shared" ca="1" si="77"/>
        <v>4</v>
      </c>
      <c r="BJ226" s="24">
        <f t="shared" ca="1" si="78"/>
        <v>1</v>
      </c>
      <c r="BK226" s="26" t="str">
        <f t="shared" ca="1" si="79"/>
        <v>4 Th,1 Bln,23 Hr</v>
      </c>
      <c r="BL226" s="4" t="str">
        <f>VLOOKUP(C226,[1]dbase!$C$3:$AW$827,38,FALSE)</f>
        <v>-</v>
      </c>
    </row>
    <row r="227" spans="1:64" x14ac:dyDescent="0.25">
      <c r="A227" s="24">
        <f t="shared" si="60"/>
        <v>224</v>
      </c>
      <c r="B227" s="31" t="s">
        <v>1132</v>
      </c>
      <c r="C227" s="24">
        <v>715631</v>
      </c>
      <c r="D227" s="24" t="s">
        <v>251</v>
      </c>
      <c r="E227" s="26">
        <v>26234</v>
      </c>
      <c r="F227" s="24" t="s">
        <v>65</v>
      </c>
      <c r="G227" s="24" t="s">
        <v>66</v>
      </c>
      <c r="H227" s="24" t="s">
        <v>88</v>
      </c>
      <c r="I227" s="24" t="s">
        <v>1133</v>
      </c>
      <c r="J227" s="27"/>
      <c r="K227" s="24"/>
      <c r="L227" s="24"/>
      <c r="M227" s="24" t="s">
        <v>109</v>
      </c>
      <c r="N227" s="24" t="s">
        <v>1134</v>
      </c>
      <c r="O227" s="24"/>
      <c r="P227" s="24">
        <v>1991</v>
      </c>
      <c r="Q227" s="26">
        <v>42201</v>
      </c>
      <c r="R227" s="26">
        <v>42461</v>
      </c>
      <c r="S227" s="26" t="s">
        <v>90</v>
      </c>
      <c r="T227" s="28" t="s">
        <v>1135</v>
      </c>
      <c r="U227" s="28" t="s">
        <v>1135</v>
      </c>
      <c r="V227" s="26" t="s">
        <v>80</v>
      </c>
      <c r="W227" s="28" t="s">
        <v>695</v>
      </c>
      <c r="X227" s="28" t="s">
        <v>696</v>
      </c>
      <c r="Y227" s="26" t="s">
        <v>103</v>
      </c>
      <c r="Z227" s="29">
        <v>6</v>
      </c>
      <c r="AA227" s="29">
        <v>2</v>
      </c>
      <c r="AB227" s="26">
        <v>44424</v>
      </c>
      <c r="AC227" s="30">
        <v>4900000</v>
      </c>
      <c r="AD227" s="30">
        <v>544444</v>
      </c>
      <c r="AE227" s="30">
        <v>521505.55555555597</v>
      </c>
      <c r="AF227" s="30">
        <v>152000</v>
      </c>
      <c r="AG227" s="30">
        <f t="shared" si="61"/>
        <v>673505.55555555597</v>
      </c>
      <c r="AH227" s="30">
        <v>0</v>
      </c>
      <c r="AI227" s="30">
        <f t="shared" si="62"/>
        <v>6117949.555555556</v>
      </c>
      <c r="AJ227" s="30">
        <f t="shared" si="63"/>
        <v>2450000</v>
      </c>
      <c r="AK227" s="30">
        <f t="shared" si="64"/>
        <v>0</v>
      </c>
      <c r="AL227" s="30">
        <f t="shared" si="65"/>
        <v>0</v>
      </c>
      <c r="AM227" s="30">
        <f t="shared" si="66"/>
        <v>0</v>
      </c>
      <c r="AN227" s="30">
        <f t="shared" si="67"/>
        <v>0</v>
      </c>
      <c r="AO227" s="30">
        <f t="shared" si="68"/>
        <v>0</v>
      </c>
      <c r="AP227" s="30">
        <f t="shared" si="69"/>
        <v>2450000</v>
      </c>
      <c r="AQ227" s="30">
        <f t="shared" si="70"/>
        <v>1922100</v>
      </c>
      <c r="AR227" s="26" t="s">
        <v>79</v>
      </c>
      <c r="AS227" s="26" t="s">
        <v>114</v>
      </c>
      <c r="AT227" s="24" t="s">
        <v>172</v>
      </c>
      <c r="AU227" s="26">
        <v>44433</v>
      </c>
      <c r="AV227" s="26" t="s">
        <v>697</v>
      </c>
      <c r="AW227" s="26" t="s">
        <v>80</v>
      </c>
      <c r="AX227" s="26" t="s">
        <v>96</v>
      </c>
      <c r="AY227" s="26" t="s">
        <v>96</v>
      </c>
      <c r="AZ227" s="26" t="s">
        <v>80</v>
      </c>
      <c r="BA227" s="26" t="s">
        <v>84</v>
      </c>
      <c r="BB227" s="26" t="s">
        <v>106</v>
      </c>
      <c r="BC227" s="26" t="str">
        <f t="shared" si="71"/>
        <v>C</v>
      </c>
      <c r="BD227" s="26" t="str">
        <f t="shared" ca="1" si="72"/>
        <v>51 Th,0 Bln,27 Hr</v>
      </c>
      <c r="BE227" s="29">
        <f t="shared" ca="1" si="73"/>
        <v>51</v>
      </c>
      <c r="BF227" s="29">
        <f t="shared" ca="1" si="74"/>
        <v>0</v>
      </c>
      <c r="BG227" s="29">
        <f t="shared" ca="1" si="75"/>
        <v>27</v>
      </c>
      <c r="BH227" s="26" t="str">
        <f t="shared" ca="1" si="76"/>
        <v>7 Th,4 Bln,8 Hr</v>
      </c>
      <c r="BI227" s="24">
        <f t="shared" ca="1" si="77"/>
        <v>7</v>
      </c>
      <c r="BJ227" s="24">
        <f t="shared" ca="1" si="78"/>
        <v>4</v>
      </c>
      <c r="BK227" s="26" t="str">
        <f t="shared" ca="1" si="79"/>
        <v>6 Th,7 Bln,23 Hr</v>
      </c>
      <c r="BL227" s="4" t="str">
        <f>VLOOKUP(C227,[1]dbase!$C$3:$AW$827,38,FALSE)</f>
        <v>H</v>
      </c>
    </row>
    <row r="228" spans="1:64" x14ac:dyDescent="0.25">
      <c r="A228" s="24">
        <f t="shared" si="60"/>
        <v>225</v>
      </c>
      <c r="B228" s="31" t="s">
        <v>1136</v>
      </c>
      <c r="C228" s="24">
        <v>885678</v>
      </c>
      <c r="D228" s="24" t="s">
        <v>336</v>
      </c>
      <c r="E228" s="26">
        <v>32431</v>
      </c>
      <c r="F228" s="24" t="s">
        <v>65</v>
      </c>
      <c r="G228" s="24" t="s">
        <v>66</v>
      </c>
      <c r="H228" s="24" t="s">
        <v>67</v>
      </c>
      <c r="I228" s="24" t="s">
        <v>1137</v>
      </c>
      <c r="J228" s="27" t="s">
        <v>1138</v>
      </c>
      <c r="K228" s="24" t="s">
        <v>1139</v>
      </c>
      <c r="L228" s="24" t="s">
        <v>1140</v>
      </c>
      <c r="M228" s="24" t="s">
        <v>70</v>
      </c>
      <c r="N228" s="24" t="s">
        <v>909</v>
      </c>
      <c r="O228" s="24" t="s">
        <v>1141</v>
      </c>
      <c r="P228" s="24">
        <v>2011</v>
      </c>
      <c r="Q228" s="26">
        <v>42445</v>
      </c>
      <c r="R228" s="26">
        <v>42659</v>
      </c>
      <c r="S228" s="26" t="s">
        <v>90</v>
      </c>
      <c r="T228" s="28" t="s">
        <v>1142</v>
      </c>
      <c r="U228" s="28" t="s">
        <v>1142</v>
      </c>
      <c r="V228" s="26">
        <v>44562</v>
      </c>
      <c r="W228" s="28" t="s">
        <v>912</v>
      </c>
      <c r="X228" s="28" t="s">
        <v>482</v>
      </c>
      <c r="Y228" s="26" t="s">
        <v>103</v>
      </c>
      <c r="Z228" s="29">
        <v>3</v>
      </c>
      <c r="AA228" s="29">
        <v>5</v>
      </c>
      <c r="AB228" s="26">
        <v>44424</v>
      </c>
      <c r="AC228" s="30">
        <v>7900000</v>
      </c>
      <c r="AD228" s="30">
        <v>877778</v>
      </c>
      <c r="AE228" s="30">
        <v>154722.22222222202</v>
      </c>
      <c r="AF228" s="30">
        <v>-23022.000000000466</v>
      </c>
      <c r="AG228" s="30">
        <f t="shared" si="61"/>
        <v>131700.22222222155</v>
      </c>
      <c r="AH228" s="30">
        <v>2417580</v>
      </c>
      <c r="AI228" s="30">
        <f t="shared" si="62"/>
        <v>11327058.222222222</v>
      </c>
      <c r="AJ228" s="30">
        <f t="shared" si="63"/>
        <v>5925000</v>
      </c>
      <c r="AK228" s="30">
        <f t="shared" si="64"/>
        <v>658333.5</v>
      </c>
      <c r="AL228" s="30">
        <f t="shared" si="65"/>
        <v>154722.22222222202</v>
      </c>
      <c r="AM228" s="30">
        <f t="shared" si="66"/>
        <v>-23022.000000000466</v>
      </c>
      <c r="AN228" s="30">
        <f t="shared" si="67"/>
        <v>131700.22222222155</v>
      </c>
      <c r="AO228" s="30">
        <f t="shared" si="68"/>
        <v>1208790</v>
      </c>
      <c r="AP228" s="30">
        <f t="shared" si="69"/>
        <v>7923823.722222222</v>
      </c>
      <c r="AQ228" s="30">
        <f t="shared" si="70"/>
        <v>0</v>
      </c>
      <c r="AR228" s="26" t="s">
        <v>79</v>
      </c>
      <c r="AS228" s="26" t="s">
        <v>80</v>
      </c>
      <c r="AT228" s="26"/>
      <c r="AU228" s="26" t="s">
        <v>80</v>
      </c>
      <c r="AV228" s="26" t="s">
        <v>483</v>
      </c>
      <c r="AW228" s="26" t="s">
        <v>80</v>
      </c>
      <c r="AX228" s="26" t="s">
        <v>105</v>
      </c>
      <c r="AY228" s="26" t="s">
        <v>105</v>
      </c>
      <c r="AZ228" s="26" t="s">
        <v>80</v>
      </c>
      <c r="BA228" s="26" t="s">
        <v>84</v>
      </c>
      <c r="BB228" s="26" t="s">
        <v>106</v>
      </c>
      <c r="BC228" s="26" t="str">
        <f t="shared" si="71"/>
        <v>F</v>
      </c>
      <c r="BD228" s="26" t="str">
        <f t="shared" ca="1" si="72"/>
        <v>34 Th,1 Bln,9 Hr</v>
      </c>
      <c r="BE228" s="29">
        <f t="shared" ca="1" si="73"/>
        <v>34</v>
      </c>
      <c r="BF228" s="29">
        <f t="shared" ca="1" si="74"/>
        <v>1</v>
      </c>
      <c r="BG228" s="29">
        <f t="shared" ca="1" si="75"/>
        <v>9</v>
      </c>
      <c r="BH228" s="26" t="str">
        <f t="shared" ca="1" si="76"/>
        <v>6 Th,8 Bln,8 Hr</v>
      </c>
      <c r="BI228" s="24">
        <f t="shared" ca="1" si="77"/>
        <v>6</v>
      </c>
      <c r="BJ228" s="24">
        <f t="shared" ca="1" si="78"/>
        <v>8</v>
      </c>
      <c r="BK228" s="26" t="str">
        <f t="shared" ca="1" si="79"/>
        <v>6 Th,1 Bln,8 Hr</v>
      </c>
      <c r="BL228" s="4" t="str">
        <f>VLOOKUP(C228,[1]dbase!$C$3:$AW$827,38,FALSE)</f>
        <v>-</v>
      </c>
    </row>
    <row r="229" spans="1:64" x14ac:dyDescent="0.25">
      <c r="A229" s="24">
        <f t="shared" si="60"/>
        <v>226</v>
      </c>
      <c r="B229" s="31" t="s">
        <v>1143</v>
      </c>
      <c r="C229" s="24">
        <v>655147</v>
      </c>
      <c r="D229" s="24" t="s">
        <v>166</v>
      </c>
      <c r="E229" s="26">
        <v>24067</v>
      </c>
      <c r="F229" s="24" t="s">
        <v>167</v>
      </c>
      <c r="G229" s="24" t="s">
        <v>343</v>
      </c>
      <c r="H229" s="24" t="s">
        <v>1144</v>
      </c>
      <c r="I229" s="24" t="s">
        <v>1145</v>
      </c>
      <c r="J229" s="27" t="s">
        <v>1146</v>
      </c>
      <c r="K229" s="24"/>
      <c r="L229" s="24" t="s">
        <v>1147</v>
      </c>
      <c r="M229" s="24" t="s">
        <v>70</v>
      </c>
      <c r="N229" s="24" t="s">
        <v>1148</v>
      </c>
      <c r="O229" s="24"/>
      <c r="P229" s="24">
        <v>1990</v>
      </c>
      <c r="Q229" s="26">
        <v>33574</v>
      </c>
      <c r="R229" s="26">
        <v>33940</v>
      </c>
      <c r="S229" s="26" t="s">
        <v>90</v>
      </c>
      <c r="T229" s="28" t="s">
        <v>1149</v>
      </c>
      <c r="U229" s="28" t="s">
        <v>1149</v>
      </c>
      <c r="V229" s="26" t="s">
        <v>80</v>
      </c>
      <c r="W229" s="28" t="s">
        <v>310</v>
      </c>
      <c r="X229" s="28" t="s">
        <v>311</v>
      </c>
      <c r="Y229" s="26" t="s">
        <v>103</v>
      </c>
      <c r="Z229" s="29">
        <v>5</v>
      </c>
      <c r="AA229" s="29">
        <v>6</v>
      </c>
      <c r="AB229" s="26">
        <v>44424</v>
      </c>
      <c r="AC229" s="30">
        <v>8900000</v>
      </c>
      <c r="AD229" s="30">
        <v>988889</v>
      </c>
      <c r="AE229" s="30">
        <v>3127586.1111111119</v>
      </c>
      <c r="AF229" s="30">
        <v>653200</v>
      </c>
      <c r="AG229" s="30">
        <f t="shared" si="61"/>
        <v>3780786.1111111119</v>
      </c>
      <c r="AH229" s="30">
        <v>0</v>
      </c>
      <c r="AI229" s="30">
        <f t="shared" si="62"/>
        <v>13669675.111111112</v>
      </c>
      <c r="AJ229" s="30">
        <f t="shared" si="63"/>
        <v>4450000</v>
      </c>
      <c r="AK229" s="30">
        <f t="shared" si="64"/>
        <v>0</v>
      </c>
      <c r="AL229" s="30">
        <f t="shared" si="65"/>
        <v>0</v>
      </c>
      <c r="AM229" s="30">
        <f t="shared" si="66"/>
        <v>0</v>
      </c>
      <c r="AN229" s="30">
        <f t="shared" si="67"/>
        <v>0</v>
      </c>
      <c r="AO229" s="30">
        <f t="shared" si="68"/>
        <v>0</v>
      </c>
      <c r="AP229" s="30">
        <f t="shared" si="69"/>
        <v>4450000</v>
      </c>
      <c r="AQ229" s="30">
        <f t="shared" si="70"/>
        <v>0</v>
      </c>
      <c r="AR229" s="26" t="s">
        <v>208</v>
      </c>
      <c r="AS229" s="26" t="s">
        <v>114</v>
      </c>
      <c r="AT229" s="24" t="s">
        <v>172</v>
      </c>
      <c r="AU229" s="26">
        <v>44433</v>
      </c>
      <c r="AV229" s="26" t="s">
        <v>312</v>
      </c>
      <c r="AW229" s="26" t="s">
        <v>80</v>
      </c>
      <c r="AX229" s="26" t="s">
        <v>83</v>
      </c>
      <c r="AY229" s="26" t="s">
        <v>83</v>
      </c>
      <c r="AZ229" s="26" t="s">
        <v>80</v>
      </c>
      <c r="BA229" s="26" t="s">
        <v>84</v>
      </c>
      <c r="BB229" s="26" t="s">
        <v>106</v>
      </c>
      <c r="BC229" s="26" t="str">
        <f t="shared" si="71"/>
        <v>F</v>
      </c>
      <c r="BD229" s="26" t="str">
        <f t="shared" ca="1" si="72"/>
        <v>57 Th,0 Bln,3 Hr</v>
      </c>
      <c r="BE229" s="29">
        <f t="shared" ca="1" si="73"/>
        <v>57</v>
      </c>
      <c r="BF229" s="29">
        <f t="shared" ca="1" si="74"/>
        <v>0</v>
      </c>
      <c r="BG229" s="29">
        <f t="shared" ca="1" si="75"/>
        <v>3</v>
      </c>
      <c r="BH229" s="26" t="str">
        <f t="shared" ca="1" si="76"/>
        <v>30 Th,11 Bln,22 Hr</v>
      </c>
      <c r="BI229" s="24">
        <f t="shared" ca="1" si="77"/>
        <v>30</v>
      </c>
      <c r="BJ229" s="24">
        <f t="shared" ca="1" si="78"/>
        <v>11</v>
      </c>
      <c r="BK229" s="26" t="str">
        <f t="shared" ca="1" si="79"/>
        <v>29 Th,11 Bln,22 Hr</v>
      </c>
      <c r="BL229" s="4" t="str">
        <f>VLOOKUP(C229,[1]dbase!$C$3:$AW$827,38,FALSE)</f>
        <v>H</v>
      </c>
    </row>
    <row r="230" spans="1:64" x14ac:dyDescent="0.25">
      <c r="A230" s="24">
        <f t="shared" si="60"/>
        <v>227</v>
      </c>
      <c r="B230" s="31" t="s">
        <v>1150</v>
      </c>
      <c r="C230" s="24">
        <v>675519</v>
      </c>
      <c r="D230" s="24" t="s">
        <v>239</v>
      </c>
      <c r="E230" s="26">
        <v>24620</v>
      </c>
      <c r="F230" s="24" t="s">
        <v>65</v>
      </c>
      <c r="G230" s="24" t="s">
        <v>66</v>
      </c>
      <c r="H230" s="24" t="s">
        <v>88</v>
      </c>
      <c r="I230" s="24" t="s">
        <v>1151</v>
      </c>
      <c r="J230" s="27"/>
      <c r="K230" s="24"/>
      <c r="L230" s="24"/>
      <c r="M230" s="24" t="s">
        <v>70</v>
      </c>
      <c r="N230" s="24" t="s">
        <v>1152</v>
      </c>
      <c r="O230" s="24"/>
      <c r="P230" s="24">
        <v>1993</v>
      </c>
      <c r="Q230" s="26">
        <v>40026</v>
      </c>
      <c r="R230" s="26">
        <v>41321</v>
      </c>
      <c r="S230" s="26" t="s">
        <v>90</v>
      </c>
      <c r="T230" s="28" t="s">
        <v>1153</v>
      </c>
      <c r="U230" s="28" t="s">
        <v>1153</v>
      </c>
      <c r="V230" s="26">
        <v>44104</v>
      </c>
      <c r="W230" s="28" t="s">
        <v>1154</v>
      </c>
      <c r="X230" s="28" t="s">
        <v>272</v>
      </c>
      <c r="Y230" s="26" t="s">
        <v>103</v>
      </c>
      <c r="Z230" s="29">
        <v>6</v>
      </c>
      <c r="AA230" s="29">
        <v>3</v>
      </c>
      <c r="AB230" s="26">
        <v>44424</v>
      </c>
      <c r="AC230" s="30">
        <v>5900000</v>
      </c>
      <c r="AD230" s="30">
        <v>655556</v>
      </c>
      <c r="AE230" s="30">
        <v>152344.44444444403</v>
      </c>
      <c r="AF230" s="30">
        <v>566950</v>
      </c>
      <c r="AG230" s="30">
        <f t="shared" si="61"/>
        <v>719294.44444444403</v>
      </c>
      <c r="AH230" s="30">
        <v>0</v>
      </c>
      <c r="AI230" s="30">
        <f t="shared" si="62"/>
        <v>7274850.444444444</v>
      </c>
      <c r="AJ230" s="30">
        <f t="shared" si="63"/>
        <v>4425000</v>
      </c>
      <c r="AK230" s="30">
        <f t="shared" si="64"/>
        <v>491667</v>
      </c>
      <c r="AL230" s="30">
        <f t="shared" si="65"/>
        <v>152344.44444444403</v>
      </c>
      <c r="AM230" s="30">
        <f t="shared" si="66"/>
        <v>566950</v>
      </c>
      <c r="AN230" s="30">
        <f t="shared" si="67"/>
        <v>719294.44444444403</v>
      </c>
      <c r="AO230" s="30">
        <f t="shared" si="68"/>
        <v>0</v>
      </c>
      <c r="AP230" s="30">
        <f t="shared" si="69"/>
        <v>5635961.444444444</v>
      </c>
      <c r="AQ230" s="30">
        <f t="shared" si="70"/>
        <v>0</v>
      </c>
      <c r="AR230" s="26" t="s">
        <v>79</v>
      </c>
      <c r="AS230" s="26" t="s">
        <v>80</v>
      </c>
      <c r="AT230" s="26"/>
      <c r="AU230" s="26" t="s">
        <v>80</v>
      </c>
      <c r="AV230" s="26" t="s">
        <v>273</v>
      </c>
      <c r="AW230" s="26" t="s">
        <v>80</v>
      </c>
      <c r="AX230" s="26" t="s">
        <v>105</v>
      </c>
      <c r="AY230" s="26" t="s">
        <v>105</v>
      </c>
      <c r="AZ230" s="26" t="s">
        <v>80</v>
      </c>
      <c r="BA230" s="26" t="s">
        <v>84</v>
      </c>
      <c r="BB230" s="26" t="s">
        <v>106</v>
      </c>
      <c r="BC230" s="26" t="str">
        <f t="shared" si="71"/>
        <v>F</v>
      </c>
      <c r="BD230" s="26" t="str">
        <f t="shared" ca="1" si="72"/>
        <v>55 Th,5 Bln,27 Hr</v>
      </c>
      <c r="BE230" s="29">
        <f t="shared" ca="1" si="73"/>
        <v>55</v>
      </c>
      <c r="BF230" s="29">
        <f t="shared" ca="1" si="74"/>
        <v>5</v>
      </c>
      <c r="BG230" s="29">
        <f t="shared" ca="1" si="75"/>
        <v>27</v>
      </c>
      <c r="BH230" s="26" t="str">
        <f t="shared" ca="1" si="76"/>
        <v>13 Th,3 Bln,23 Hr</v>
      </c>
      <c r="BI230" s="24">
        <f t="shared" ca="1" si="77"/>
        <v>13</v>
      </c>
      <c r="BJ230" s="24">
        <f t="shared" ca="1" si="78"/>
        <v>3</v>
      </c>
      <c r="BK230" s="26" t="str">
        <f t="shared" ca="1" si="79"/>
        <v>9 Th,9 Bln,8 Hr</v>
      </c>
      <c r="BL230" s="4" t="str">
        <f>VLOOKUP(C230,[1]dbase!$C$3:$AW$827,38,FALSE)</f>
        <v>-</v>
      </c>
    </row>
    <row r="231" spans="1:64" x14ac:dyDescent="0.25">
      <c r="A231" s="24">
        <f t="shared" si="60"/>
        <v>228</v>
      </c>
      <c r="B231" s="31" t="s">
        <v>1155</v>
      </c>
      <c r="C231" s="24">
        <v>845759</v>
      </c>
      <c r="D231" s="24" t="s">
        <v>500</v>
      </c>
      <c r="E231" s="26">
        <v>30684</v>
      </c>
      <c r="F231" s="24" t="s">
        <v>65</v>
      </c>
      <c r="G231" s="24" t="s">
        <v>66</v>
      </c>
      <c r="H231" s="24" t="s">
        <v>88</v>
      </c>
      <c r="I231" s="24" t="s">
        <v>1156</v>
      </c>
      <c r="J231" s="27"/>
      <c r="K231" s="24"/>
      <c r="L231" s="24"/>
      <c r="M231" s="24" t="s">
        <v>99</v>
      </c>
      <c r="N231" s="24" t="s">
        <v>276</v>
      </c>
      <c r="O231" s="24"/>
      <c r="P231" s="24">
        <v>2002</v>
      </c>
      <c r="Q231" s="26">
        <v>42932</v>
      </c>
      <c r="R231" s="26">
        <v>43055</v>
      </c>
      <c r="S231" s="26" t="s">
        <v>90</v>
      </c>
      <c r="T231" s="28" t="s">
        <v>1157</v>
      </c>
      <c r="U231" s="28" t="s">
        <v>1157</v>
      </c>
      <c r="V231" s="26">
        <v>44061</v>
      </c>
      <c r="W231" s="28" t="s">
        <v>219</v>
      </c>
      <c r="X231" s="28" t="s">
        <v>195</v>
      </c>
      <c r="Y231" s="26" t="s">
        <v>78</v>
      </c>
      <c r="Z231" s="29">
        <v>6</v>
      </c>
      <c r="AA231" s="34">
        <v>1</v>
      </c>
      <c r="AB231" s="26">
        <v>44424</v>
      </c>
      <c r="AC231" s="30">
        <v>4500000</v>
      </c>
      <c r="AD231" s="30">
        <v>500000</v>
      </c>
      <c r="AE231" s="30">
        <v>291100</v>
      </c>
      <c r="AF231" s="30">
        <v>152000</v>
      </c>
      <c r="AG231" s="30">
        <f t="shared" si="61"/>
        <v>443100</v>
      </c>
      <c r="AH231" s="30">
        <v>0</v>
      </c>
      <c r="AI231" s="30">
        <f t="shared" si="62"/>
        <v>5443100</v>
      </c>
      <c r="AJ231" s="30">
        <f t="shared" si="63"/>
        <v>2250000</v>
      </c>
      <c r="AK231" s="30">
        <f t="shared" si="64"/>
        <v>0</v>
      </c>
      <c r="AL231" s="30">
        <f t="shared" si="65"/>
        <v>0</v>
      </c>
      <c r="AM231" s="30">
        <f t="shared" si="66"/>
        <v>0</v>
      </c>
      <c r="AN231" s="30">
        <f t="shared" si="67"/>
        <v>0</v>
      </c>
      <c r="AO231" s="30">
        <f t="shared" si="68"/>
        <v>0</v>
      </c>
      <c r="AP231" s="30">
        <f t="shared" si="69"/>
        <v>2250000</v>
      </c>
      <c r="AQ231" s="30">
        <f t="shared" si="70"/>
        <v>2122100</v>
      </c>
      <c r="AR231" s="26" t="s">
        <v>79</v>
      </c>
      <c r="AS231" s="26" t="s">
        <v>114</v>
      </c>
      <c r="AT231" s="24" t="s">
        <v>172</v>
      </c>
      <c r="AU231" s="26">
        <v>44433</v>
      </c>
      <c r="AV231" s="26" t="s">
        <v>196</v>
      </c>
      <c r="AW231" s="26" t="s">
        <v>80</v>
      </c>
      <c r="AX231" s="26" t="s">
        <v>82</v>
      </c>
      <c r="AY231" s="26" t="s">
        <v>82</v>
      </c>
      <c r="AZ231" s="26" t="s">
        <v>125</v>
      </c>
      <c r="BA231" s="26" t="s">
        <v>84</v>
      </c>
      <c r="BB231" s="26" t="s">
        <v>106</v>
      </c>
      <c r="BC231" s="26" t="str">
        <f t="shared" si="71"/>
        <v>C</v>
      </c>
      <c r="BD231" s="26" t="str">
        <f t="shared" ca="1" si="72"/>
        <v>38 Th,10 Bln,21 Hr</v>
      </c>
      <c r="BE231" s="29">
        <f t="shared" ca="1" si="73"/>
        <v>38</v>
      </c>
      <c r="BF231" s="29">
        <f t="shared" ca="1" si="74"/>
        <v>10</v>
      </c>
      <c r="BG231" s="29">
        <f t="shared" ca="1" si="75"/>
        <v>21</v>
      </c>
      <c r="BH231" s="26" t="str">
        <f t="shared" ca="1" si="76"/>
        <v>5 Th,4 Bln,8 Hr</v>
      </c>
      <c r="BI231" s="24">
        <f t="shared" ca="1" si="77"/>
        <v>5</v>
      </c>
      <c r="BJ231" s="24">
        <f t="shared" ca="1" si="78"/>
        <v>4</v>
      </c>
      <c r="BK231" s="26" t="str">
        <f t="shared" ca="1" si="79"/>
        <v>5 Th,0 Bln,8 Hr</v>
      </c>
      <c r="BL231" s="4" t="str">
        <f>VLOOKUP(C231,[1]dbase!$C$3:$AW$827,38,FALSE)</f>
        <v>H</v>
      </c>
    </row>
    <row r="232" spans="1:64" x14ac:dyDescent="0.25">
      <c r="A232" s="24">
        <f t="shared" si="60"/>
        <v>229</v>
      </c>
      <c r="B232" s="33" t="s">
        <v>1158</v>
      </c>
      <c r="C232" s="24">
        <v>715438</v>
      </c>
      <c r="D232" s="24" t="s">
        <v>108</v>
      </c>
      <c r="E232" s="26">
        <v>25958</v>
      </c>
      <c r="F232" s="24" t="s">
        <v>65</v>
      </c>
      <c r="G232" s="24" t="s">
        <v>66</v>
      </c>
      <c r="H232" s="24" t="s">
        <v>133</v>
      </c>
      <c r="I232" s="24" t="s">
        <v>1159</v>
      </c>
      <c r="J232" s="27"/>
      <c r="K232" s="24"/>
      <c r="L232" s="24"/>
      <c r="M232" s="24" t="s">
        <v>346</v>
      </c>
      <c r="N232" s="24" t="s">
        <v>1160</v>
      </c>
      <c r="O232" s="24" t="s">
        <v>1161</v>
      </c>
      <c r="P232" s="24">
        <v>2011</v>
      </c>
      <c r="Q232" s="26">
        <v>34624</v>
      </c>
      <c r="R232" s="26">
        <v>34989</v>
      </c>
      <c r="S232" s="26" t="s">
        <v>213</v>
      </c>
      <c r="T232" s="28" t="s">
        <v>1162</v>
      </c>
      <c r="U232" s="28" t="s">
        <v>1163</v>
      </c>
      <c r="V232" s="26">
        <v>44652</v>
      </c>
      <c r="W232" s="28" t="s">
        <v>113</v>
      </c>
      <c r="X232" s="28" t="s">
        <v>113</v>
      </c>
      <c r="Y232" s="26" t="s">
        <v>78</v>
      </c>
      <c r="Z232" s="29">
        <v>1</v>
      </c>
      <c r="AA232" s="29">
        <v>8</v>
      </c>
      <c r="AB232" s="26">
        <v>44424</v>
      </c>
      <c r="AC232" s="30">
        <v>10900000</v>
      </c>
      <c r="AD232" s="30">
        <v>1211111</v>
      </c>
      <c r="AE232" s="30">
        <v>2247788.8888888881</v>
      </c>
      <c r="AF232" s="30">
        <v>-1451790</v>
      </c>
      <c r="AG232" s="30">
        <f t="shared" si="61"/>
        <v>795998.88888888806</v>
      </c>
      <c r="AH232" s="30">
        <v>5954040</v>
      </c>
      <c r="AI232" s="30">
        <f t="shared" si="62"/>
        <v>18861149.888888888</v>
      </c>
      <c r="AJ232" s="30">
        <f t="shared" si="63"/>
        <v>8175000</v>
      </c>
      <c r="AK232" s="30">
        <f t="shared" si="64"/>
        <v>908333.25</v>
      </c>
      <c r="AL232" s="30">
        <f t="shared" si="65"/>
        <v>2247788.8888888881</v>
      </c>
      <c r="AM232" s="30">
        <f t="shared" si="66"/>
        <v>-1451790</v>
      </c>
      <c r="AN232" s="30">
        <f t="shared" si="67"/>
        <v>795998.88888888806</v>
      </c>
      <c r="AO232" s="30">
        <f t="shared" si="68"/>
        <v>2977020</v>
      </c>
      <c r="AP232" s="30">
        <f t="shared" si="69"/>
        <v>12856352.138888888</v>
      </c>
      <c r="AQ232" s="30">
        <f t="shared" si="70"/>
        <v>0</v>
      </c>
      <c r="AR232" s="26" t="s">
        <v>79</v>
      </c>
      <c r="AS232" s="26" t="s">
        <v>80</v>
      </c>
      <c r="AT232" s="26"/>
      <c r="AU232" s="26" t="s">
        <v>80</v>
      </c>
      <c r="AV232" s="26" t="s">
        <v>116</v>
      </c>
      <c r="AW232" s="26" t="s">
        <v>1164</v>
      </c>
      <c r="AX232" s="26" t="s">
        <v>96</v>
      </c>
      <c r="AY232" s="26" t="s">
        <v>96</v>
      </c>
      <c r="AZ232" s="26" t="s">
        <v>80</v>
      </c>
      <c r="BA232" s="26" t="s">
        <v>84</v>
      </c>
      <c r="BB232" s="26" t="s">
        <v>85</v>
      </c>
      <c r="BC232" s="26" t="str">
        <f t="shared" si="71"/>
        <v>G</v>
      </c>
      <c r="BD232" s="26" t="str">
        <f t="shared" ca="1" si="72"/>
        <v>51 Th,9 Bln,30 Hr</v>
      </c>
      <c r="BE232" s="29">
        <f t="shared" ca="1" si="73"/>
        <v>51</v>
      </c>
      <c r="BF232" s="29">
        <f t="shared" ca="1" si="74"/>
        <v>9</v>
      </c>
      <c r="BG232" s="29">
        <f t="shared" ca="1" si="75"/>
        <v>30</v>
      </c>
      <c r="BH232" s="26" t="str">
        <f t="shared" ca="1" si="76"/>
        <v>28 Th,1 Bln,7 Hr</v>
      </c>
      <c r="BI232" s="24">
        <f t="shared" ca="1" si="77"/>
        <v>28</v>
      </c>
      <c r="BJ232" s="24">
        <f t="shared" ca="1" si="78"/>
        <v>1</v>
      </c>
      <c r="BK232" s="26" t="str">
        <f t="shared" ca="1" si="79"/>
        <v>27 Th,1 Bln,7 Hr</v>
      </c>
      <c r="BL232" s="4" t="str">
        <f>VLOOKUP(C232,[1]dbase!$C$3:$AW$827,38,FALSE)</f>
        <v>-</v>
      </c>
    </row>
    <row r="233" spans="1:64" x14ac:dyDescent="0.25">
      <c r="A233" s="24">
        <f t="shared" si="60"/>
        <v>230</v>
      </c>
      <c r="B233" s="31" t="s">
        <v>1165</v>
      </c>
      <c r="C233" s="24">
        <v>705405</v>
      </c>
      <c r="D233" s="24" t="s">
        <v>87</v>
      </c>
      <c r="E233" s="26">
        <v>25800</v>
      </c>
      <c r="F233" s="24" t="s">
        <v>65</v>
      </c>
      <c r="G233" s="24" t="s">
        <v>66</v>
      </c>
      <c r="H233" s="24" t="s">
        <v>88</v>
      </c>
      <c r="I233" s="24" t="s">
        <v>1166</v>
      </c>
      <c r="J233" s="27"/>
      <c r="K233" s="24"/>
      <c r="L233" s="24"/>
      <c r="M233" s="24" t="s">
        <v>109</v>
      </c>
      <c r="N233" s="24" t="s">
        <v>489</v>
      </c>
      <c r="O233" s="24"/>
      <c r="P233" s="24">
        <v>1991</v>
      </c>
      <c r="Q233" s="26">
        <v>34639</v>
      </c>
      <c r="R233" s="26">
        <v>35004</v>
      </c>
      <c r="S233" s="26" t="s">
        <v>90</v>
      </c>
      <c r="T233" s="28" t="s">
        <v>1167</v>
      </c>
      <c r="U233" s="28" t="s">
        <v>1167</v>
      </c>
      <c r="V233" s="26">
        <v>44667</v>
      </c>
      <c r="W233" s="28" t="s">
        <v>145</v>
      </c>
      <c r="X233" s="28" t="s">
        <v>146</v>
      </c>
      <c r="Y233" s="26" t="s">
        <v>78</v>
      </c>
      <c r="Z233" s="29">
        <v>4</v>
      </c>
      <c r="AA233" s="29">
        <v>3</v>
      </c>
      <c r="AB233" s="26">
        <v>44424</v>
      </c>
      <c r="AC233" s="30">
        <v>5900000</v>
      </c>
      <c r="AD233" s="30">
        <v>655556</v>
      </c>
      <c r="AE233" s="30">
        <v>674969.44444444403</v>
      </c>
      <c r="AF233" s="30">
        <v>-339993</v>
      </c>
      <c r="AG233" s="30">
        <f t="shared" si="61"/>
        <v>334976.44444444403</v>
      </c>
      <c r="AH233" s="30">
        <v>2079770</v>
      </c>
      <c r="AI233" s="30">
        <f t="shared" si="62"/>
        <v>8970302.444444444</v>
      </c>
      <c r="AJ233" s="30">
        <f t="shared" si="63"/>
        <v>4425000</v>
      </c>
      <c r="AK233" s="30">
        <f t="shared" si="64"/>
        <v>491667</v>
      </c>
      <c r="AL233" s="30">
        <f t="shared" si="65"/>
        <v>674969.44444444403</v>
      </c>
      <c r="AM233" s="30">
        <f t="shared" si="66"/>
        <v>-339993</v>
      </c>
      <c r="AN233" s="30">
        <f t="shared" si="67"/>
        <v>334976.44444444403</v>
      </c>
      <c r="AO233" s="30">
        <f t="shared" si="68"/>
        <v>1039885</v>
      </c>
      <c r="AP233" s="30">
        <f t="shared" si="69"/>
        <v>6291528.444444444</v>
      </c>
      <c r="AQ233" s="30">
        <f t="shared" si="70"/>
        <v>0</v>
      </c>
      <c r="AR233" s="26" t="s">
        <v>79</v>
      </c>
      <c r="AS233" s="26" t="s">
        <v>80</v>
      </c>
      <c r="AT233" s="26"/>
      <c r="AU233" s="26" t="s">
        <v>80</v>
      </c>
      <c r="AV233" s="26" t="s">
        <v>147</v>
      </c>
      <c r="AW233" s="26" t="s">
        <v>80</v>
      </c>
      <c r="AX233" s="26" t="s">
        <v>83</v>
      </c>
      <c r="AY233" s="26" t="s">
        <v>83</v>
      </c>
      <c r="AZ233" s="26" t="s">
        <v>80</v>
      </c>
      <c r="BA233" s="26" t="s">
        <v>84</v>
      </c>
      <c r="BB233" s="26" t="s">
        <v>85</v>
      </c>
      <c r="BC233" s="26" t="str">
        <f t="shared" si="71"/>
        <v>C</v>
      </c>
      <c r="BD233" s="26" t="str">
        <f t="shared" ca="1" si="72"/>
        <v>52 Th,3 Bln,4 Hr</v>
      </c>
      <c r="BE233" s="29">
        <f t="shared" ca="1" si="73"/>
        <v>52</v>
      </c>
      <c r="BF233" s="29">
        <f t="shared" ca="1" si="74"/>
        <v>3</v>
      </c>
      <c r="BG233" s="29">
        <f t="shared" ca="1" si="75"/>
        <v>4</v>
      </c>
      <c r="BH233" s="26" t="str">
        <f t="shared" ca="1" si="76"/>
        <v>28 Th,0 Bln,23 Hr</v>
      </c>
      <c r="BI233" s="24">
        <f t="shared" ca="1" si="77"/>
        <v>28</v>
      </c>
      <c r="BJ233" s="24">
        <f t="shared" ca="1" si="78"/>
        <v>0</v>
      </c>
      <c r="BK233" s="26" t="str">
        <f t="shared" ca="1" si="79"/>
        <v>27 Th,0 Bln,23 Hr</v>
      </c>
      <c r="BL233" s="4" t="str">
        <f>VLOOKUP(C233,[1]dbase!$C$3:$AW$827,38,FALSE)</f>
        <v>-</v>
      </c>
    </row>
    <row r="234" spans="1:64" x14ac:dyDescent="0.25">
      <c r="A234" s="24">
        <f t="shared" si="60"/>
        <v>231</v>
      </c>
      <c r="B234" s="31" t="s">
        <v>1168</v>
      </c>
      <c r="C234" s="24">
        <v>895671</v>
      </c>
      <c r="D234" s="24" t="s">
        <v>354</v>
      </c>
      <c r="E234" s="26">
        <v>32869</v>
      </c>
      <c r="F234" s="24" t="s">
        <v>167</v>
      </c>
      <c r="G234" s="24" t="s">
        <v>66</v>
      </c>
      <c r="H234" s="24" t="s">
        <v>67</v>
      </c>
      <c r="I234" s="24" t="s">
        <v>1169</v>
      </c>
      <c r="J234" s="27" t="s">
        <v>1170</v>
      </c>
      <c r="K234" s="24" t="s">
        <v>1171</v>
      </c>
      <c r="L234" s="24"/>
      <c r="M234" s="24" t="s">
        <v>136</v>
      </c>
      <c r="N234" s="24" t="s">
        <v>1172</v>
      </c>
      <c r="O234" s="24"/>
      <c r="P234" s="24">
        <v>2011</v>
      </c>
      <c r="Q234" s="26">
        <v>42445</v>
      </c>
      <c r="R234" s="26">
        <v>42629</v>
      </c>
      <c r="S234" s="26" t="s">
        <v>90</v>
      </c>
      <c r="T234" s="28" t="s">
        <v>1173</v>
      </c>
      <c r="U234" s="28" t="s">
        <v>1173</v>
      </c>
      <c r="V234" s="26">
        <v>44061</v>
      </c>
      <c r="W234" s="28" t="s">
        <v>1174</v>
      </c>
      <c r="X234" s="28" t="s">
        <v>155</v>
      </c>
      <c r="Y234" s="26" t="s">
        <v>103</v>
      </c>
      <c r="Z234" s="29">
        <v>5</v>
      </c>
      <c r="AA234" s="29">
        <v>3</v>
      </c>
      <c r="AB234" s="26">
        <v>44424</v>
      </c>
      <c r="AC234" s="30">
        <v>5900000</v>
      </c>
      <c r="AD234" s="30">
        <v>655556</v>
      </c>
      <c r="AE234" s="30">
        <v>200969.44444444403</v>
      </c>
      <c r="AF234" s="30">
        <v>566950</v>
      </c>
      <c r="AG234" s="30">
        <f t="shared" si="61"/>
        <v>767919.44444444403</v>
      </c>
      <c r="AH234" s="30">
        <v>0</v>
      </c>
      <c r="AI234" s="30">
        <f t="shared" si="62"/>
        <v>7323475.444444444</v>
      </c>
      <c r="AJ234" s="30">
        <f t="shared" si="63"/>
        <v>2950000</v>
      </c>
      <c r="AK234" s="30">
        <f t="shared" si="64"/>
        <v>0</v>
      </c>
      <c r="AL234" s="30">
        <f t="shared" si="65"/>
        <v>0</v>
      </c>
      <c r="AM234" s="30">
        <f t="shared" si="66"/>
        <v>0</v>
      </c>
      <c r="AN234" s="30">
        <f t="shared" si="67"/>
        <v>0</v>
      </c>
      <c r="AO234" s="30">
        <f t="shared" si="68"/>
        <v>0</v>
      </c>
      <c r="AP234" s="30">
        <f t="shared" si="69"/>
        <v>2950000</v>
      </c>
      <c r="AQ234" s="30">
        <f t="shared" si="70"/>
        <v>1422100</v>
      </c>
      <c r="AR234" s="26" t="s">
        <v>79</v>
      </c>
      <c r="AS234" s="32" t="s">
        <v>114</v>
      </c>
      <c r="AT234" s="32" t="s">
        <v>156</v>
      </c>
      <c r="AU234" s="32">
        <v>44743</v>
      </c>
      <c r="AV234" s="26" t="s">
        <v>157</v>
      </c>
      <c r="AW234" s="26" t="s">
        <v>95</v>
      </c>
      <c r="AX234" s="26" t="s">
        <v>96</v>
      </c>
      <c r="AY234" s="26" t="s">
        <v>96</v>
      </c>
      <c r="AZ234" s="26" t="s">
        <v>80</v>
      </c>
      <c r="BA234" s="26" t="s">
        <v>84</v>
      </c>
      <c r="BB234" s="26" t="s">
        <v>106</v>
      </c>
      <c r="BC234" s="26" t="str">
        <f t="shared" si="71"/>
        <v>D</v>
      </c>
      <c r="BD234" s="26" t="str">
        <f t="shared" ca="1" si="72"/>
        <v>32 Th,10 Bln,28 Hr</v>
      </c>
      <c r="BE234" s="29">
        <f t="shared" ca="1" si="73"/>
        <v>32</v>
      </c>
      <c r="BF234" s="29">
        <f t="shared" ca="1" si="74"/>
        <v>10</v>
      </c>
      <c r="BG234" s="29">
        <f t="shared" ca="1" si="75"/>
        <v>28</v>
      </c>
      <c r="BH234" s="26" t="str">
        <f t="shared" ca="1" si="76"/>
        <v>6 Th,8 Bln,8 Hr</v>
      </c>
      <c r="BI234" s="24">
        <f t="shared" ca="1" si="77"/>
        <v>6</v>
      </c>
      <c r="BJ234" s="24">
        <f t="shared" ca="1" si="78"/>
        <v>8</v>
      </c>
      <c r="BK234" s="26" t="str">
        <f t="shared" ca="1" si="79"/>
        <v>6 Th,2 Bln,8 Hr</v>
      </c>
      <c r="BL234" s="4" t="str">
        <f>VLOOKUP(C234,[1]dbase!$C$3:$AW$827,38,FALSE)</f>
        <v>H</v>
      </c>
    </row>
    <row r="235" spans="1:64" x14ac:dyDescent="0.25">
      <c r="A235" s="24">
        <f t="shared" si="60"/>
        <v>232</v>
      </c>
      <c r="B235" s="31" t="s">
        <v>1175</v>
      </c>
      <c r="C235" s="24">
        <v>785490</v>
      </c>
      <c r="D235" s="24" t="s">
        <v>520</v>
      </c>
      <c r="E235" s="26">
        <v>28675</v>
      </c>
      <c r="F235" s="24" t="s">
        <v>65</v>
      </c>
      <c r="G235" s="24" t="s">
        <v>66</v>
      </c>
      <c r="H235" s="24" t="s">
        <v>150</v>
      </c>
      <c r="I235" s="24" t="s">
        <v>1176</v>
      </c>
      <c r="J235" s="27"/>
      <c r="K235" s="24"/>
      <c r="L235" s="24"/>
      <c r="M235" s="24" t="s">
        <v>70</v>
      </c>
      <c r="N235" s="24" t="s">
        <v>71</v>
      </c>
      <c r="O235" s="24"/>
      <c r="P235" s="24">
        <v>2006</v>
      </c>
      <c r="Q235" s="26">
        <v>39860</v>
      </c>
      <c r="R235" s="26">
        <v>39949</v>
      </c>
      <c r="S235" s="26" t="s">
        <v>90</v>
      </c>
      <c r="T235" s="28" t="s">
        <v>316</v>
      </c>
      <c r="U235" s="28" t="s">
        <v>316</v>
      </c>
      <c r="V235" s="26">
        <v>44440</v>
      </c>
      <c r="W235" s="28" t="s">
        <v>317</v>
      </c>
      <c r="X235" s="28" t="s">
        <v>93</v>
      </c>
      <c r="Y235" s="26" t="s">
        <v>78</v>
      </c>
      <c r="Z235" s="29">
        <v>5</v>
      </c>
      <c r="AA235" s="29">
        <v>4</v>
      </c>
      <c r="AB235" s="26">
        <v>44424</v>
      </c>
      <c r="AC235" s="30">
        <v>6900000</v>
      </c>
      <c r="AD235" s="30">
        <v>766667</v>
      </c>
      <c r="AE235" s="30">
        <v>-197116.66666666698</v>
      </c>
      <c r="AF235" s="30">
        <v>1913600</v>
      </c>
      <c r="AG235" s="30">
        <f t="shared" si="61"/>
        <v>1716483.333333333</v>
      </c>
      <c r="AH235" s="30">
        <v>0</v>
      </c>
      <c r="AI235" s="30">
        <f t="shared" si="62"/>
        <v>9383150.3333333321</v>
      </c>
      <c r="AJ235" s="30">
        <f t="shared" si="63"/>
        <v>5175000</v>
      </c>
      <c r="AK235" s="30">
        <f t="shared" si="64"/>
        <v>575000.25</v>
      </c>
      <c r="AL235" s="30">
        <f t="shared" si="65"/>
        <v>-197116.66666666698</v>
      </c>
      <c r="AM235" s="30">
        <f t="shared" si="66"/>
        <v>1913600</v>
      </c>
      <c r="AN235" s="30">
        <f t="shared" si="67"/>
        <v>1716483.333333333</v>
      </c>
      <c r="AO235" s="30">
        <f t="shared" si="68"/>
        <v>0</v>
      </c>
      <c r="AP235" s="30">
        <f t="shared" si="69"/>
        <v>7466483.583333333</v>
      </c>
      <c r="AQ235" s="30">
        <f t="shared" si="70"/>
        <v>0</v>
      </c>
      <c r="AR235" s="26" t="s">
        <v>79</v>
      </c>
      <c r="AS235" s="26" t="s">
        <v>80</v>
      </c>
      <c r="AT235" s="26"/>
      <c r="AU235" s="26" t="s">
        <v>80</v>
      </c>
      <c r="AV235" s="26" t="s">
        <v>94</v>
      </c>
      <c r="AW235" s="26" t="s">
        <v>95</v>
      </c>
      <c r="AX235" s="26" t="s">
        <v>83</v>
      </c>
      <c r="AY235" s="26" t="s">
        <v>96</v>
      </c>
      <c r="AZ235" s="26" t="s">
        <v>80</v>
      </c>
      <c r="BA235" s="26" t="s">
        <v>84</v>
      </c>
      <c r="BB235" s="26" t="s">
        <v>85</v>
      </c>
      <c r="BC235" s="26" t="str">
        <f t="shared" si="71"/>
        <v>F</v>
      </c>
      <c r="BD235" s="26" t="str">
        <f t="shared" ca="1" si="72"/>
        <v>44 Th,4 Bln,20 Hr</v>
      </c>
      <c r="BE235" s="29">
        <f t="shared" ca="1" si="73"/>
        <v>44</v>
      </c>
      <c r="BF235" s="29">
        <f t="shared" ca="1" si="74"/>
        <v>4</v>
      </c>
      <c r="BG235" s="29">
        <f t="shared" ca="1" si="75"/>
        <v>20</v>
      </c>
      <c r="BH235" s="26" t="str">
        <f t="shared" ca="1" si="76"/>
        <v>13 Th,9 Bln,8 Hr</v>
      </c>
      <c r="BI235" s="24">
        <f t="shared" ca="1" si="77"/>
        <v>13</v>
      </c>
      <c r="BJ235" s="24">
        <f t="shared" ca="1" si="78"/>
        <v>9</v>
      </c>
      <c r="BK235" s="26" t="str">
        <f t="shared" ca="1" si="79"/>
        <v>13 Th,6 Bln,8 Hr</v>
      </c>
      <c r="BL235" s="4" t="str">
        <f>VLOOKUP(C235,[1]dbase!$C$3:$AW$827,38,FALSE)</f>
        <v>-</v>
      </c>
    </row>
    <row r="236" spans="1:64" x14ac:dyDescent="0.25">
      <c r="A236" s="24">
        <f t="shared" si="60"/>
        <v>233</v>
      </c>
      <c r="B236" s="31" t="s">
        <v>1177</v>
      </c>
      <c r="C236" s="24">
        <v>664684</v>
      </c>
      <c r="D236" s="24" t="s">
        <v>108</v>
      </c>
      <c r="E236" s="26">
        <v>24133</v>
      </c>
      <c r="F236" s="24" t="s">
        <v>65</v>
      </c>
      <c r="G236" s="24" t="s">
        <v>66</v>
      </c>
      <c r="H236" s="24" t="s">
        <v>228</v>
      </c>
      <c r="I236" s="24" t="s">
        <v>1178</v>
      </c>
      <c r="J236" s="27"/>
      <c r="K236" s="24"/>
      <c r="L236" s="24"/>
      <c r="M236" s="24" t="s">
        <v>109</v>
      </c>
      <c r="N236" s="24" t="s">
        <v>120</v>
      </c>
      <c r="O236" s="24"/>
      <c r="P236" s="24">
        <v>1986</v>
      </c>
      <c r="Q236" s="26">
        <v>32827</v>
      </c>
      <c r="R236" s="26">
        <v>33161</v>
      </c>
      <c r="S236" s="26" t="s">
        <v>90</v>
      </c>
      <c r="T236" s="28" t="s">
        <v>1179</v>
      </c>
      <c r="U236" s="28" t="s">
        <v>1179</v>
      </c>
      <c r="V236" s="26">
        <v>44571</v>
      </c>
      <c r="W236" s="28" t="s">
        <v>399</v>
      </c>
      <c r="X236" s="28" t="s">
        <v>123</v>
      </c>
      <c r="Y236" s="26" t="s">
        <v>78</v>
      </c>
      <c r="Z236" s="29">
        <v>6</v>
      </c>
      <c r="AA236" s="29">
        <v>4</v>
      </c>
      <c r="AB236" s="26">
        <v>44424</v>
      </c>
      <c r="AC236" s="30">
        <v>6900000</v>
      </c>
      <c r="AD236" s="30">
        <v>766667</v>
      </c>
      <c r="AE236" s="30">
        <v>66883</v>
      </c>
      <c r="AF236" s="30">
        <v>-377770</v>
      </c>
      <c r="AG236" s="30">
        <f t="shared" si="61"/>
        <v>-310887</v>
      </c>
      <c r="AH236" s="30">
        <v>0</v>
      </c>
      <c r="AI236" s="30">
        <f t="shared" si="62"/>
        <v>7355780</v>
      </c>
      <c r="AJ236" s="30">
        <f t="shared" si="63"/>
        <v>3450000</v>
      </c>
      <c r="AK236" s="30">
        <f t="shared" si="64"/>
        <v>0</v>
      </c>
      <c r="AL236" s="30">
        <f t="shared" si="65"/>
        <v>0</v>
      </c>
      <c r="AM236" s="30">
        <f t="shared" si="66"/>
        <v>0</v>
      </c>
      <c r="AN236" s="30">
        <f t="shared" si="67"/>
        <v>0</v>
      </c>
      <c r="AO236" s="30">
        <f t="shared" si="68"/>
        <v>0</v>
      </c>
      <c r="AP236" s="30">
        <f t="shared" si="69"/>
        <v>3450000</v>
      </c>
      <c r="AQ236" s="30">
        <f t="shared" si="70"/>
        <v>922100</v>
      </c>
      <c r="AR236" s="26" t="s">
        <v>208</v>
      </c>
      <c r="AS236" s="26" t="s">
        <v>114</v>
      </c>
      <c r="AT236" s="24" t="s">
        <v>172</v>
      </c>
      <c r="AU236" s="26">
        <v>44433</v>
      </c>
      <c r="AV236" s="26" t="s">
        <v>124</v>
      </c>
      <c r="AW236" s="26" t="s">
        <v>80</v>
      </c>
      <c r="AX236" s="26" t="s">
        <v>83</v>
      </c>
      <c r="AY236" s="26" t="s">
        <v>82</v>
      </c>
      <c r="AZ236" s="26" t="s">
        <v>125</v>
      </c>
      <c r="BA236" s="26" t="s">
        <v>84</v>
      </c>
      <c r="BB236" s="26" t="s">
        <v>85</v>
      </c>
      <c r="BC236" s="26" t="str">
        <f t="shared" si="71"/>
        <v>C</v>
      </c>
      <c r="BD236" s="26" t="str">
        <f t="shared" ca="1" si="72"/>
        <v>56 Th,9 Bln,29 Hr</v>
      </c>
      <c r="BE236" s="29">
        <f t="shared" ca="1" si="73"/>
        <v>56</v>
      </c>
      <c r="BF236" s="29">
        <f t="shared" ca="1" si="74"/>
        <v>9</v>
      </c>
      <c r="BG236" s="29">
        <f t="shared" ca="1" si="75"/>
        <v>29</v>
      </c>
      <c r="BH236" s="26" t="str">
        <f t="shared" ca="1" si="76"/>
        <v>33 Th,0 Bln,9 Hr</v>
      </c>
      <c r="BI236" s="24">
        <f t="shared" ca="1" si="77"/>
        <v>33</v>
      </c>
      <c r="BJ236" s="24">
        <f t="shared" ca="1" si="78"/>
        <v>0</v>
      </c>
      <c r="BK236" s="26" t="str">
        <f t="shared" ca="1" si="79"/>
        <v>32 Th,1 Bln,9 Hr</v>
      </c>
      <c r="BL236" s="4" t="str">
        <f>VLOOKUP(C236,[1]dbase!$C$3:$AW$827,38,FALSE)</f>
        <v>H</v>
      </c>
    </row>
    <row r="237" spans="1:64" x14ac:dyDescent="0.25">
      <c r="A237" s="24">
        <f t="shared" si="60"/>
        <v>234</v>
      </c>
      <c r="B237" s="31" t="s">
        <v>1180</v>
      </c>
      <c r="C237" s="24">
        <v>726025</v>
      </c>
      <c r="D237" s="24" t="s">
        <v>244</v>
      </c>
      <c r="E237" s="26">
        <v>26349</v>
      </c>
      <c r="F237" s="24" t="s">
        <v>65</v>
      </c>
      <c r="G237" s="24" t="s">
        <v>66</v>
      </c>
      <c r="H237" s="24" t="s">
        <v>88</v>
      </c>
      <c r="I237" s="24" t="s">
        <v>1181</v>
      </c>
      <c r="J237" s="27" t="s">
        <v>1182</v>
      </c>
      <c r="K237" s="24"/>
      <c r="L237" s="24"/>
      <c r="M237" s="24" t="s">
        <v>109</v>
      </c>
      <c r="N237" s="24" t="s">
        <v>80</v>
      </c>
      <c r="O237" s="24"/>
      <c r="P237" s="24" t="s">
        <v>80</v>
      </c>
      <c r="Q237" s="26">
        <v>43374</v>
      </c>
      <c r="R237" s="26">
        <v>43374</v>
      </c>
      <c r="S237" s="26" t="s">
        <v>90</v>
      </c>
      <c r="T237" s="28" t="s">
        <v>470</v>
      </c>
      <c r="U237" s="28" t="s">
        <v>470</v>
      </c>
      <c r="V237" s="26">
        <v>44105</v>
      </c>
      <c r="W237" s="28" t="s">
        <v>139</v>
      </c>
      <c r="X237" s="28" t="s">
        <v>140</v>
      </c>
      <c r="Y237" s="26" t="s">
        <v>78</v>
      </c>
      <c r="Z237" s="29">
        <v>6</v>
      </c>
      <c r="AA237" s="29">
        <v>2</v>
      </c>
      <c r="AB237" s="26">
        <v>44424</v>
      </c>
      <c r="AC237" s="30">
        <v>4900000</v>
      </c>
      <c r="AD237" s="30">
        <v>544444</v>
      </c>
      <c r="AE237" s="30">
        <v>0</v>
      </c>
      <c r="AF237" s="30">
        <v>373955.55555555597</v>
      </c>
      <c r="AG237" s="30">
        <f t="shared" si="61"/>
        <v>373955.55555555597</v>
      </c>
      <c r="AH237" s="30">
        <v>0</v>
      </c>
      <c r="AI237" s="30">
        <f t="shared" si="62"/>
        <v>5818399.555555556</v>
      </c>
      <c r="AJ237" s="30">
        <f t="shared" si="63"/>
        <v>3675000</v>
      </c>
      <c r="AK237" s="30">
        <f t="shared" si="64"/>
        <v>408333</v>
      </c>
      <c r="AL237" s="30">
        <f t="shared" si="65"/>
        <v>0</v>
      </c>
      <c r="AM237" s="30">
        <f t="shared" si="66"/>
        <v>373955.55555555597</v>
      </c>
      <c r="AN237" s="30">
        <f t="shared" si="67"/>
        <v>373955.55555555597</v>
      </c>
      <c r="AO237" s="30">
        <f t="shared" si="68"/>
        <v>0</v>
      </c>
      <c r="AP237" s="30">
        <f t="shared" si="69"/>
        <v>4457288.555555556</v>
      </c>
      <c r="AQ237" s="30">
        <f t="shared" si="70"/>
        <v>0</v>
      </c>
      <c r="AR237" s="26" t="s">
        <v>79</v>
      </c>
      <c r="AS237" s="26" t="s">
        <v>80</v>
      </c>
      <c r="AT237" s="26"/>
      <c r="AU237" s="26" t="s">
        <v>80</v>
      </c>
      <c r="AV237" s="26" t="s">
        <v>141</v>
      </c>
      <c r="AW237" s="26" t="s">
        <v>80</v>
      </c>
      <c r="AX237" s="26" t="s">
        <v>82</v>
      </c>
      <c r="AY237" s="26" t="s">
        <v>82</v>
      </c>
      <c r="AZ237" s="26" t="s">
        <v>80</v>
      </c>
      <c r="BA237" s="26" t="s">
        <v>84</v>
      </c>
      <c r="BB237" s="26" t="s">
        <v>85</v>
      </c>
      <c r="BC237" s="26" t="str">
        <f t="shared" si="71"/>
        <v>C</v>
      </c>
      <c r="BD237" s="26" t="str">
        <f t="shared" ca="1" si="72"/>
        <v>50 Th,9 Bln,4 Hr</v>
      </c>
      <c r="BE237" s="29">
        <f t="shared" ca="1" si="73"/>
        <v>50</v>
      </c>
      <c r="BF237" s="29">
        <f t="shared" ca="1" si="74"/>
        <v>9</v>
      </c>
      <c r="BG237" s="29">
        <f t="shared" ca="1" si="75"/>
        <v>4</v>
      </c>
      <c r="BH237" s="26" t="str">
        <f t="shared" ca="1" si="76"/>
        <v>4 Th,1 Bln,23 Hr</v>
      </c>
      <c r="BI237" s="24">
        <f t="shared" ca="1" si="77"/>
        <v>4</v>
      </c>
      <c r="BJ237" s="24">
        <f t="shared" ca="1" si="78"/>
        <v>1</v>
      </c>
      <c r="BK237" s="26" t="str">
        <f t="shared" ca="1" si="79"/>
        <v>4 Th,1 Bln,23 Hr</v>
      </c>
      <c r="BL237" s="4" t="str">
        <f>VLOOKUP(C237,[1]dbase!$C$3:$AW$827,38,FALSE)</f>
        <v>-</v>
      </c>
    </row>
    <row r="238" spans="1:64" x14ac:dyDescent="0.25">
      <c r="A238" s="24">
        <f t="shared" si="60"/>
        <v>235</v>
      </c>
      <c r="B238" s="31" t="s">
        <v>1183</v>
      </c>
      <c r="C238" s="24">
        <v>776251</v>
      </c>
      <c r="D238" s="24" t="s">
        <v>724</v>
      </c>
      <c r="E238" s="26">
        <v>28152</v>
      </c>
      <c r="F238" s="24" t="s">
        <v>65</v>
      </c>
      <c r="G238" s="24" t="s">
        <v>66</v>
      </c>
      <c r="H238" s="24" t="s">
        <v>133</v>
      </c>
      <c r="I238" s="24" t="s">
        <v>1184</v>
      </c>
      <c r="J238" s="27" t="s">
        <v>1185</v>
      </c>
      <c r="K238" s="24"/>
      <c r="L238" s="24"/>
      <c r="M238" s="24" t="s">
        <v>109</v>
      </c>
      <c r="N238" s="24" t="s">
        <v>1186</v>
      </c>
      <c r="O238" s="24"/>
      <c r="P238" s="24" t="s">
        <v>80</v>
      </c>
      <c r="Q238" s="26">
        <v>43374</v>
      </c>
      <c r="R238" s="26">
        <v>43374</v>
      </c>
      <c r="S238" s="26" t="s">
        <v>90</v>
      </c>
      <c r="T238" s="28" t="s">
        <v>248</v>
      </c>
      <c r="U238" s="28" t="s">
        <v>248</v>
      </c>
      <c r="V238" s="26">
        <v>44105</v>
      </c>
      <c r="W238" s="28" t="s">
        <v>249</v>
      </c>
      <c r="X238" s="28" t="s">
        <v>140</v>
      </c>
      <c r="Y238" s="26" t="s">
        <v>78</v>
      </c>
      <c r="Z238" s="29">
        <v>6</v>
      </c>
      <c r="AA238" s="29">
        <v>1</v>
      </c>
      <c r="AB238" s="26">
        <v>44424</v>
      </c>
      <c r="AC238" s="30">
        <v>4500000</v>
      </c>
      <c r="AD238" s="30">
        <v>500000</v>
      </c>
      <c r="AE238" s="30">
        <v>0</v>
      </c>
      <c r="AF238" s="30">
        <v>253100</v>
      </c>
      <c r="AG238" s="30">
        <f t="shared" si="61"/>
        <v>253100</v>
      </c>
      <c r="AH238" s="30">
        <v>0</v>
      </c>
      <c r="AI238" s="30">
        <f t="shared" si="62"/>
        <v>5253100</v>
      </c>
      <c r="AJ238" s="30">
        <f t="shared" si="63"/>
        <v>3375000</v>
      </c>
      <c r="AK238" s="30">
        <f t="shared" si="64"/>
        <v>375000</v>
      </c>
      <c r="AL238" s="30">
        <f t="shared" si="65"/>
        <v>0</v>
      </c>
      <c r="AM238" s="30">
        <f t="shared" si="66"/>
        <v>253100</v>
      </c>
      <c r="AN238" s="30">
        <f t="shared" si="67"/>
        <v>253100</v>
      </c>
      <c r="AO238" s="30">
        <f t="shared" si="68"/>
        <v>0</v>
      </c>
      <c r="AP238" s="30">
        <f t="shared" si="69"/>
        <v>4003100</v>
      </c>
      <c r="AQ238" s="30">
        <f t="shared" si="70"/>
        <v>369000</v>
      </c>
      <c r="AR238" s="26" t="s">
        <v>79</v>
      </c>
      <c r="AS238" s="26" t="s">
        <v>80</v>
      </c>
      <c r="AT238" s="26"/>
      <c r="AU238" s="26" t="s">
        <v>80</v>
      </c>
      <c r="AV238" s="26" t="s">
        <v>141</v>
      </c>
      <c r="AW238" s="26" t="s">
        <v>80</v>
      </c>
      <c r="AX238" s="26" t="s">
        <v>83</v>
      </c>
      <c r="AY238" s="26" t="s">
        <v>82</v>
      </c>
      <c r="AZ238" s="26" t="s">
        <v>80</v>
      </c>
      <c r="BA238" s="26" t="s">
        <v>84</v>
      </c>
      <c r="BB238" s="26" t="s">
        <v>85</v>
      </c>
      <c r="BC238" s="26" t="str">
        <f t="shared" si="71"/>
        <v>C</v>
      </c>
      <c r="BD238" s="26" t="str">
        <f t="shared" ca="1" si="72"/>
        <v>45 Th,9 Bln,28 Hr</v>
      </c>
      <c r="BE238" s="29">
        <f t="shared" ca="1" si="73"/>
        <v>45</v>
      </c>
      <c r="BF238" s="29">
        <f t="shared" ca="1" si="74"/>
        <v>9</v>
      </c>
      <c r="BG238" s="29">
        <f t="shared" ca="1" si="75"/>
        <v>28</v>
      </c>
      <c r="BH238" s="26" t="str">
        <f t="shared" ca="1" si="76"/>
        <v>4 Th,1 Bln,23 Hr</v>
      </c>
      <c r="BI238" s="24">
        <f t="shared" ca="1" si="77"/>
        <v>4</v>
      </c>
      <c r="BJ238" s="24">
        <f t="shared" ca="1" si="78"/>
        <v>1</v>
      </c>
      <c r="BK238" s="26" t="str">
        <f t="shared" ca="1" si="79"/>
        <v>4 Th,1 Bln,23 Hr</v>
      </c>
      <c r="BL238" s="4" t="str">
        <f>VLOOKUP(C238,[1]dbase!$C$3:$AW$827,38,FALSE)</f>
        <v>-</v>
      </c>
    </row>
    <row r="239" spans="1:64" x14ac:dyDescent="0.25">
      <c r="A239" s="24">
        <f t="shared" si="60"/>
        <v>236</v>
      </c>
      <c r="B239" s="31" t="s">
        <v>1187</v>
      </c>
      <c r="C239" s="24">
        <v>685220</v>
      </c>
      <c r="D239" s="24" t="s">
        <v>251</v>
      </c>
      <c r="E239" s="26">
        <v>24995</v>
      </c>
      <c r="F239" s="24" t="s">
        <v>65</v>
      </c>
      <c r="G239" s="24" t="s">
        <v>66</v>
      </c>
      <c r="H239" s="24" t="s">
        <v>88</v>
      </c>
      <c r="I239" s="24" t="s">
        <v>1188</v>
      </c>
      <c r="J239" s="27" t="s">
        <v>1189</v>
      </c>
      <c r="K239" s="24" t="s">
        <v>1190</v>
      </c>
      <c r="L239" s="24"/>
      <c r="M239" s="24" t="s">
        <v>109</v>
      </c>
      <c r="N239" s="24" t="s">
        <v>706</v>
      </c>
      <c r="O239" s="24"/>
      <c r="P239" s="24">
        <v>1987</v>
      </c>
      <c r="Q239" s="26">
        <v>32964</v>
      </c>
      <c r="R239" s="26">
        <v>33695</v>
      </c>
      <c r="S239" s="26" t="s">
        <v>90</v>
      </c>
      <c r="T239" s="28" t="s">
        <v>1191</v>
      </c>
      <c r="U239" s="28" t="s">
        <v>1191</v>
      </c>
      <c r="V239" s="26" t="s">
        <v>80</v>
      </c>
      <c r="W239" s="28" t="s">
        <v>249</v>
      </c>
      <c r="X239" s="28" t="s">
        <v>696</v>
      </c>
      <c r="Y239" s="26" t="s">
        <v>78</v>
      </c>
      <c r="Z239" s="29">
        <v>6</v>
      </c>
      <c r="AA239" s="29">
        <v>2</v>
      </c>
      <c r="AB239" s="26">
        <v>44424</v>
      </c>
      <c r="AC239" s="30">
        <v>4900000</v>
      </c>
      <c r="AD239" s="30">
        <v>544444</v>
      </c>
      <c r="AE239" s="30">
        <v>1187505.555555556</v>
      </c>
      <c r="AF239" s="30">
        <v>152000</v>
      </c>
      <c r="AG239" s="30">
        <f t="shared" si="61"/>
        <v>1339505.555555556</v>
      </c>
      <c r="AH239" s="30">
        <v>0</v>
      </c>
      <c r="AI239" s="30">
        <f t="shared" si="62"/>
        <v>6783949.555555556</v>
      </c>
      <c r="AJ239" s="30">
        <f t="shared" si="63"/>
        <v>2450000</v>
      </c>
      <c r="AK239" s="30">
        <f t="shared" si="64"/>
        <v>0</v>
      </c>
      <c r="AL239" s="30">
        <f t="shared" si="65"/>
        <v>0</v>
      </c>
      <c r="AM239" s="30">
        <f t="shared" si="66"/>
        <v>0</v>
      </c>
      <c r="AN239" s="30">
        <f t="shared" si="67"/>
        <v>0</v>
      </c>
      <c r="AO239" s="30">
        <f t="shared" si="68"/>
        <v>0</v>
      </c>
      <c r="AP239" s="30">
        <f t="shared" si="69"/>
        <v>2450000</v>
      </c>
      <c r="AQ239" s="30">
        <f t="shared" si="70"/>
        <v>1922100</v>
      </c>
      <c r="AR239" s="26" t="s">
        <v>79</v>
      </c>
      <c r="AS239" s="26" t="s">
        <v>114</v>
      </c>
      <c r="AT239" s="24" t="s">
        <v>172</v>
      </c>
      <c r="AU239" s="26">
        <v>44433</v>
      </c>
      <c r="AV239" s="26" t="s">
        <v>697</v>
      </c>
      <c r="AW239" s="26" t="s">
        <v>80</v>
      </c>
      <c r="AX239" s="26" t="s">
        <v>83</v>
      </c>
      <c r="AY239" s="26" t="s">
        <v>82</v>
      </c>
      <c r="AZ239" s="26" t="s">
        <v>80</v>
      </c>
      <c r="BA239" s="26" t="s">
        <v>84</v>
      </c>
      <c r="BB239" s="26" t="s">
        <v>85</v>
      </c>
      <c r="BC239" s="26" t="str">
        <f t="shared" si="71"/>
        <v>C</v>
      </c>
      <c r="BD239" s="26" t="str">
        <f t="shared" ca="1" si="72"/>
        <v>54 Th,5 Bln,18 Hr</v>
      </c>
      <c r="BE239" s="29">
        <f t="shared" ca="1" si="73"/>
        <v>54</v>
      </c>
      <c r="BF239" s="29">
        <f t="shared" ca="1" si="74"/>
        <v>5</v>
      </c>
      <c r="BG239" s="29">
        <f t="shared" ca="1" si="75"/>
        <v>18</v>
      </c>
      <c r="BH239" s="26" t="str">
        <f t="shared" ca="1" si="76"/>
        <v>32 Th,7 Bln,23 Hr</v>
      </c>
      <c r="BI239" s="24">
        <f t="shared" ca="1" si="77"/>
        <v>32</v>
      </c>
      <c r="BJ239" s="24">
        <f t="shared" ca="1" si="78"/>
        <v>7</v>
      </c>
      <c r="BK239" s="26" t="str">
        <f t="shared" ca="1" si="79"/>
        <v>30 Th,7 Bln,23 Hr</v>
      </c>
      <c r="BL239" s="4" t="str">
        <f>VLOOKUP(C239,[1]dbase!$C$3:$AW$827,38,FALSE)</f>
        <v>H</v>
      </c>
    </row>
    <row r="240" spans="1:64" x14ac:dyDescent="0.25">
      <c r="A240" s="24">
        <f t="shared" si="60"/>
        <v>237</v>
      </c>
      <c r="B240" s="31" t="s">
        <v>1192</v>
      </c>
      <c r="C240" s="24">
        <v>875606</v>
      </c>
      <c r="D240" s="24" t="s">
        <v>1193</v>
      </c>
      <c r="E240" s="26">
        <v>32053</v>
      </c>
      <c r="F240" s="24" t="s">
        <v>65</v>
      </c>
      <c r="G240" s="24" t="s">
        <v>532</v>
      </c>
      <c r="H240" s="24" t="s">
        <v>228</v>
      </c>
      <c r="I240" s="24" t="s">
        <v>1194</v>
      </c>
      <c r="J240" s="27"/>
      <c r="K240" s="24"/>
      <c r="L240" s="24"/>
      <c r="M240" s="24" t="s">
        <v>70</v>
      </c>
      <c r="N240" s="24" t="s">
        <v>71</v>
      </c>
      <c r="O240" s="24"/>
      <c r="P240" s="24">
        <v>2011</v>
      </c>
      <c r="Q240" s="26">
        <v>42037</v>
      </c>
      <c r="R240" s="26">
        <v>42186</v>
      </c>
      <c r="S240" s="26" t="s">
        <v>90</v>
      </c>
      <c r="T240" s="28" t="s">
        <v>1195</v>
      </c>
      <c r="U240" s="28" t="s">
        <v>1195</v>
      </c>
      <c r="V240" s="26">
        <v>43450</v>
      </c>
      <c r="W240" s="28" t="s">
        <v>92</v>
      </c>
      <c r="X240" s="28" t="s">
        <v>207</v>
      </c>
      <c r="Y240" s="26" t="s">
        <v>78</v>
      </c>
      <c r="Z240" s="29">
        <v>6</v>
      </c>
      <c r="AA240" s="29">
        <v>2</v>
      </c>
      <c r="AB240" s="26">
        <v>44424</v>
      </c>
      <c r="AC240" s="30">
        <v>4900000</v>
      </c>
      <c r="AD240" s="30">
        <v>544444</v>
      </c>
      <c r="AE240" s="30">
        <v>1312080.555555556</v>
      </c>
      <c r="AF240" s="30">
        <v>596850</v>
      </c>
      <c r="AG240" s="30">
        <f t="shared" si="61"/>
        <v>1908930.555555556</v>
      </c>
      <c r="AH240" s="30">
        <v>0</v>
      </c>
      <c r="AI240" s="30">
        <f t="shared" si="62"/>
        <v>7353374.555555556</v>
      </c>
      <c r="AJ240" s="30">
        <f t="shared" si="63"/>
        <v>3675000</v>
      </c>
      <c r="AK240" s="30">
        <f t="shared" si="64"/>
        <v>408333</v>
      </c>
      <c r="AL240" s="30">
        <f t="shared" si="65"/>
        <v>1312080.555555556</v>
      </c>
      <c r="AM240" s="30">
        <f t="shared" si="66"/>
        <v>596850</v>
      </c>
      <c r="AN240" s="30">
        <f t="shared" si="67"/>
        <v>1908930.555555556</v>
      </c>
      <c r="AO240" s="30">
        <f t="shared" si="68"/>
        <v>0</v>
      </c>
      <c r="AP240" s="30">
        <f t="shared" si="69"/>
        <v>5992263.555555556</v>
      </c>
      <c r="AQ240" s="30">
        <f t="shared" si="70"/>
        <v>0</v>
      </c>
      <c r="AR240" s="26" t="s">
        <v>79</v>
      </c>
      <c r="AS240" s="26" t="s">
        <v>80</v>
      </c>
      <c r="AT240" s="26"/>
      <c r="AU240" s="26" t="s">
        <v>80</v>
      </c>
      <c r="AV240" s="26" t="s">
        <v>209</v>
      </c>
      <c r="AW240" s="26" t="s">
        <v>95</v>
      </c>
      <c r="AX240" s="26" t="s">
        <v>83</v>
      </c>
      <c r="AY240" s="26" t="s">
        <v>96</v>
      </c>
      <c r="AZ240" s="26" t="s">
        <v>80</v>
      </c>
      <c r="BA240" s="26" t="s">
        <v>84</v>
      </c>
      <c r="BB240" s="26" t="s">
        <v>85</v>
      </c>
      <c r="BC240" s="26" t="str">
        <f t="shared" si="71"/>
        <v>F</v>
      </c>
      <c r="BD240" s="26" t="str">
        <f t="shared" ca="1" si="72"/>
        <v>35 Th,1 Bln,21 Hr</v>
      </c>
      <c r="BE240" s="29">
        <f t="shared" ca="1" si="73"/>
        <v>35</v>
      </c>
      <c r="BF240" s="29">
        <f t="shared" ca="1" si="74"/>
        <v>1</v>
      </c>
      <c r="BG240" s="29">
        <f t="shared" ca="1" si="75"/>
        <v>21</v>
      </c>
      <c r="BH240" s="26" t="str">
        <f t="shared" ca="1" si="76"/>
        <v>7 Th,9 Bln,22 Hr</v>
      </c>
      <c r="BI240" s="24">
        <f t="shared" ca="1" si="77"/>
        <v>7</v>
      </c>
      <c r="BJ240" s="24">
        <f t="shared" ca="1" si="78"/>
        <v>9</v>
      </c>
      <c r="BK240" s="26" t="str">
        <f t="shared" ca="1" si="79"/>
        <v>7 Th,4 Bln,23 Hr</v>
      </c>
      <c r="BL240" s="4" t="str">
        <f>VLOOKUP(C240,[1]dbase!$C$3:$AW$827,38,FALSE)</f>
        <v>-</v>
      </c>
    </row>
    <row r="241" spans="1:64" x14ac:dyDescent="0.25">
      <c r="A241" s="24">
        <f t="shared" si="60"/>
        <v>238</v>
      </c>
      <c r="B241" s="31" t="s">
        <v>1196</v>
      </c>
      <c r="C241" s="24">
        <v>945798</v>
      </c>
      <c r="D241" s="24" t="s">
        <v>166</v>
      </c>
      <c r="E241" s="26">
        <v>34535</v>
      </c>
      <c r="F241" s="24" t="s">
        <v>65</v>
      </c>
      <c r="G241" s="24" t="s">
        <v>66</v>
      </c>
      <c r="H241" s="24" t="s">
        <v>279</v>
      </c>
      <c r="I241" s="24" t="s">
        <v>1197</v>
      </c>
      <c r="J241" s="27" t="s">
        <v>1198</v>
      </c>
      <c r="K241" s="24"/>
      <c r="L241" s="24"/>
      <c r="M241" s="24" t="s">
        <v>109</v>
      </c>
      <c r="N241" s="24" t="s">
        <v>1199</v>
      </c>
      <c r="O241" s="24"/>
      <c r="P241" s="24">
        <v>2012</v>
      </c>
      <c r="Q241" s="26">
        <v>42932</v>
      </c>
      <c r="R241" s="26">
        <v>43420</v>
      </c>
      <c r="S241" s="26" t="s">
        <v>90</v>
      </c>
      <c r="T241" s="28" t="s">
        <v>1200</v>
      </c>
      <c r="U241" s="28" t="s">
        <v>1200</v>
      </c>
      <c r="V241" s="26">
        <v>44061</v>
      </c>
      <c r="W241" s="28" t="s">
        <v>650</v>
      </c>
      <c r="X241" s="28" t="s">
        <v>195</v>
      </c>
      <c r="Y241" s="26" t="s">
        <v>78</v>
      </c>
      <c r="Z241" s="29">
        <v>6</v>
      </c>
      <c r="AA241" s="34">
        <v>1</v>
      </c>
      <c r="AB241" s="26">
        <v>44424</v>
      </c>
      <c r="AC241" s="30">
        <v>4500000</v>
      </c>
      <c r="AD241" s="30">
        <v>500000</v>
      </c>
      <c r="AE241" s="30">
        <v>291100</v>
      </c>
      <c r="AF241" s="30">
        <v>152000</v>
      </c>
      <c r="AG241" s="30">
        <f t="shared" si="61"/>
        <v>443100</v>
      </c>
      <c r="AH241" s="30">
        <v>0</v>
      </c>
      <c r="AI241" s="30">
        <f t="shared" si="62"/>
        <v>5443100</v>
      </c>
      <c r="AJ241" s="30">
        <f t="shared" si="63"/>
        <v>2250000</v>
      </c>
      <c r="AK241" s="30">
        <f t="shared" si="64"/>
        <v>0</v>
      </c>
      <c r="AL241" s="30">
        <f t="shared" si="65"/>
        <v>0</v>
      </c>
      <c r="AM241" s="30">
        <f t="shared" si="66"/>
        <v>0</v>
      </c>
      <c r="AN241" s="30">
        <f t="shared" si="67"/>
        <v>0</v>
      </c>
      <c r="AO241" s="30">
        <f t="shared" si="68"/>
        <v>0</v>
      </c>
      <c r="AP241" s="30">
        <f t="shared" si="69"/>
        <v>2250000</v>
      </c>
      <c r="AQ241" s="30">
        <f t="shared" si="70"/>
        <v>2122100</v>
      </c>
      <c r="AR241" s="26" t="s">
        <v>79</v>
      </c>
      <c r="AS241" s="26" t="s">
        <v>114</v>
      </c>
      <c r="AT241" s="26" t="s">
        <v>115</v>
      </c>
      <c r="AU241" s="26">
        <v>44562</v>
      </c>
      <c r="AV241" s="26" t="s">
        <v>196</v>
      </c>
      <c r="AW241" s="26" t="s">
        <v>80</v>
      </c>
      <c r="AX241" s="26" t="s">
        <v>82</v>
      </c>
      <c r="AY241" s="26" t="s">
        <v>82</v>
      </c>
      <c r="AZ241" s="26" t="s">
        <v>125</v>
      </c>
      <c r="BA241" s="26" t="s">
        <v>84</v>
      </c>
      <c r="BB241" s="26" t="s">
        <v>85</v>
      </c>
      <c r="BC241" s="26" t="str">
        <f t="shared" si="71"/>
        <v>C</v>
      </c>
      <c r="BD241" s="26" t="str">
        <f t="shared" ca="1" si="72"/>
        <v>28 Th,4 Bln,4 Hr</v>
      </c>
      <c r="BE241" s="29">
        <f t="shared" ca="1" si="73"/>
        <v>28</v>
      </c>
      <c r="BF241" s="29">
        <f t="shared" ca="1" si="74"/>
        <v>4</v>
      </c>
      <c r="BG241" s="29">
        <f t="shared" ca="1" si="75"/>
        <v>4</v>
      </c>
      <c r="BH241" s="26" t="str">
        <f t="shared" ca="1" si="76"/>
        <v>5 Th,4 Bln,8 Hr</v>
      </c>
      <c r="BI241" s="24">
        <f t="shared" ca="1" si="77"/>
        <v>5</v>
      </c>
      <c r="BJ241" s="24">
        <f t="shared" ca="1" si="78"/>
        <v>4</v>
      </c>
      <c r="BK241" s="26" t="str">
        <f t="shared" ca="1" si="79"/>
        <v>4 Th,0 Bln,8 Hr</v>
      </c>
      <c r="BL241" s="4" t="str">
        <f>VLOOKUP(C241,[1]dbase!$C$3:$AW$827,38,FALSE)</f>
        <v>H</v>
      </c>
    </row>
    <row r="242" spans="1:64" x14ac:dyDescent="0.25">
      <c r="A242" s="24">
        <f t="shared" si="60"/>
        <v>239</v>
      </c>
      <c r="B242" s="31" t="s">
        <v>1201</v>
      </c>
      <c r="C242" s="24">
        <v>726017</v>
      </c>
      <c r="D242" s="24" t="s">
        <v>342</v>
      </c>
      <c r="E242" s="26">
        <v>26529</v>
      </c>
      <c r="F242" s="24" t="s">
        <v>65</v>
      </c>
      <c r="G242" s="24" t="s">
        <v>66</v>
      </c>
      <c r="H242" s="24" t="s">
        <v>133</v>
      </c>
      <c r="I242" s="24" t="s">
        <v>1202</v>
      </c>
      <c r="J242" s="27" t="s">
        <v>1203</v>
      </c>
      <c r="K242" s="24"/>
      <c r="L242" s="24"/>
      <c r="M242" s="24" t="s">
        <v>109</v>
      </c>
      <c r="N242" s="24" t="s">
        <v>1204</v>
      </c>
      <c r="O242" s="24"/>
      <c r="P242" s="24" t="s">
        <v>80</v>
      </c>
      <c r="Q242" s="26">
        <v>43374</v>
      </c>
      <c r="R242" s="26">
        <v>43374</v>
      </c>
      <c r="S242" s="26" t="s">
        <v>90</v>
      </c>
      <c r="T242" s="28" t="s">
        <v>1205</v>
      </c>
      <c r="U242" s="28" t="s">
        <v>1205</v>
      </c>
      <c r="V242" s="26">
        <v>44105</v>
      </c>
      <c r="W242" s="28" t="s">
        <v>139</v>
      </c>
      <c r="X242" s="28" t="s">
        <v>140</v>
      </c>
      <c r="Y242" s="26" t="s">
        <v>78</v>
      </c>
      <c r="Z242" s="29">
        <v>5</v>
      </c>
      <c r="AA242" s="29">
        <v>4</v>
      </c>
      <c r="AB242" s="26">
        <v>44424</v>
      </c>
      <c r="AC242" s="30">
        <v>6900000</v>
      </c>
      <c r="AD242" s="30">
        <v>766667</v>
      </c>
      <c r="AE242" s="30">
        <v>0</v>
      </c>
      <c r="AF242" s="30">
        <v>1774362.7499999991</v>
      </c>
      <c r="AG242" s="30">
        <f t="shared" si="61"/>
        <v>1774362.7499999991</v>
      </c>
      <c r="AH242" s="30">
        <v>0</v>
      </c>
      <c r="AI242" s="30">
        <f t="shared" si="62"/>
        <v>9441029.75</v>
      </c>
      <c r="AJ242" s="30">
        <f t="shared" si="63"/>
        <v>5175000</v>
      </c>
      <c r="AK242" s="30">
        <f t="shared" si="64"/>
        <v>575000.25</v>
      </c>
      <c r="AL242" s="30">
        <f t="shared" si="65"/>
        <v>0</v>
      </c>
      <c r="AM242" s="30">
        <f t="shared" si="66"/>
        <v>1774362.7499999991</v>
      </c>
      <c r="AN242" s="30">
        <f t="shared" si="67"/>
        <v>1774362.7499999991</v>
      </c>
      <c r="AO242" s="30">
        <f t="shared" si="68"/>
        <v>0</v>
      </c>
      <c r="AP242" s="30">
        <f t="shared" si="69"/>
        <v>7524362.9999999991</v>
      </c>
      <c r="AQ242" s="30">
        <f t="shared" si="70"/>
        <v>0</v>
      </c>
      <c r="AR242" s="26" t="s">
        <v>79</v>
      </c>
      <c r="AS242" s="26" t="s">
        <v>80</v>
      </c>
      <c r="AT242" s="26"/>
      <c r="AU242" s="26" t="s">
        <v>80</v>
      </c>
      <c r="AV242" s="26" t="s">
        <v>141</v>
      </c>
      <c r="AW242" s="26" t="s">
        <v>80</v>
      </c>
      <c r="AX242" s="26" t="s">
        <v>83</v>
      </c>
      <c r="AY242" s="26" t="s">
        <v>82</v>
      </c>
      <c r="AZ242" s="26" t="s">
        <v>80</v>
      </c>
      <c r="BA242" s="26" t="s">
        <v>84</v>
      </c>
      <c r="BB242" s="26" t="s">
        <v>85</v>
      </c>
      <c r="BC242" s="26" t="str">
        <f t="shared" si="71"/>
        <v>C</v>
      </c>
      <c r="BD242" s="26" t="str">
        <f t="shared" ca="1" si="72"/>
        <v>50 Th,3 Bln,6 Hr</v>
      </c>
      <c r="BE242" s="29">
        <f t="shared" ca="1" si="73"/>
        <v>50</v>
      </c>
      <c r="BF242" s="29">
        <f t="shared" ca="1" si="74"/>
        <v>3</v>
      </c>
      <c r="BG242" s="29">
        <f t="shared" ca="1" si="75"/>
        <v>6</v>
      </c>
      <c r="BH242" s="26" t="str">
        <f t="shared" ca="1" si="76"/>
        <v>4 Th,1 Bln,23 Hr</v>
      </c>
      <c r="BI242" s="24">
        <f t="shared" ca="1" si="77"/>
        <v>4</v>
      </c>
      <c r="BJ242" s="24">
        <f t="shared" ca="1" si="78"/>
        <v>1</v>
      </c>
      <c r="BK242" s="26" t="str">
        <f t="shared" ca="1" si="79"/>
        <v>4 Th,1 Bln,23 Hr</v>
      </c>
      <c r="BL242" s="4" t="str">
        <f>VLOOKUP(C242,[1]dbase!$C$3:$AW$827,38,FALSE)</f>
        <v>-</v>
      </c>
    </row>
    <row r="243" spans="1:64" x14ac:dyDescent="0.25">
      <c r="A243" s="24">
        <f t="shared" si="60"/>
        <v>240</v>
      </c>
      <c r="B243" s="31" t="s">
        <v>1206</v>
      </c>
      <c r="C243" s="24">
        <v>696201</v>
      </c>
      <c r="D243" s="24" t="s">
        <v>174</v>
      </c>
      <c r="E243" s="26">
        <v>25411</v>
      </c>
      <c r="F243" s="24" t="s">
        <v>65</v>
      </c>
      <c r="G243" s="24" t="s">
        <v>66</v>
      </c>
      <c r="H243" s="24" t="s">
        <v>88</v>
      </c>
      <c r="I243" s="24" t="s">
        <v>1207</v>
      </c>
      <c r="J243" s="27" t="s">
        <v>1208</v>
      </c>
      <c r="K243" s="24"/>
      <c r="L243" s="24"/>
      <c r="M243" s="24" t="s">
        <v>109</v>
      </c>
      <c r="N243" s="24" t="s">
        <v>726</v>
      </c>
      <c r="O243" s="24"/>
      <c r="P243" s="24" t="s">
        <v>80</v>
      </c>
      <c r="Q243" s="26">
        <v>43374</v>
      </c>
      <c r="R243" s="26">
        <v>43374</v>
      </c>
      <c r="S243" s="26" t="s">
        <v>90</v>
      </c>
      <c r="T243" s="28" t="s">
        <v>727</v>
      </c>
      <c r="U243" s="28" t="s">
        <v>727</v>
      </c>
      <c r="V243" s="26">
        <v>44105</v>
      </c>
      <c r="W243" s="28" t="s">
        <v>303</v>
      </c>
      <c r="X243" s="28" t="s">
        <v>140</v>
      </c>
      <c r="Y243" s="26" t="s">
        <v>78</v>
      </c>
      <c r="Z243" s="29">
        <v>6</v>
      </c>
      <c r="AA243" s="29">
        <v>2</v>
      </c>
      <c r="AB243" s="26">
        <v>44424</v>
      </c>
      <c r="AC243" s="30">
        <v>4900000</v>
      </c>
      <c r="AD243" s="30">
        <v>544444</v>
      </c>
      <c r="AE243" s="30">
        <v>0</v>
      </c>
      <c r="AF243" s="30">
        <v>2321341.388888889</v>
      </c>
      <c r="AG243" s="30">
        <f t="shared" si="61"/>
        <v>2321341.388888889</v>
      </c>
      <c r="AH243" s="30">
        <v>0</v>
      </c>
      <c r="AI243" s="30">
        <f t="shared" si="62"/>
        <v>7765785.388888889</v>
      </c>
      <c r="AJ243" s="30">
        <f t="shared" si="63"/>
        <v>3675000</v>
      </c>
      <c r="AK243" s="30">
        <f t="shared" si="64"/>
        <v>408333</v>
      </c>
      <c r="AL243" s="30">
        <f t="shared" si="65"/>
        <v>0</v>
      </c>
      <c r="AM243" s="30">
        <f t="shared" si="66"/>
        <v>2321341.388888889</v>
      </c>
      <c r="AN243" s="30">
        <f t="shared" si="67"/>
        <v>2321341.388888889</v>
      </c>
      <c r="AO243" s="30">
        <f t="shared" si="68"/>
        <v>0</v>
      </c>
      <c r="AP243" s="30">
        <f t="shared" si="69"/>
        <v>6404674.388888889</v>
      </c>
      <c r="AQ243" s="30">
        <f t="shared" si="70"/>
        <v>0</v>
      </c>
      <c r="AR243" s="26" t="s">
        <v>79</v>
      </c>
      <c r="AS243" s="26" t="s">
        <v>80</v>
      </c>
      <c r="AT243" s="26"/>
      <c r="AU243" s="26" t="s">
        <v>80</v>
      </c>
      <c r="AV243" s="26" t="s">
        <v>141</v>
      </c>
      <c r="AW243" s="26" t="s">
        <v>80</v>
      </c>
      <c r="AX243" s="26" t="s">
        <v>82</v>
      </c>
      <c r="AY243" s="26" t="s">
        <v>82</v>
      </c>
      <c r="AZ243" s="26" t="s">
        <v>80</v>
      </c>
      <c r="BA243" s="26" t="s">
        <v>84</v>
      </c>
      <c r="BB243" s="26" t="s">
        <v>85</v>
      </c>
      <c r="BC243" s="26" t="str">
        <f t="shared" si="71"/>
        <v>C</v>
      </c>
      <c r="BD243" s="26" t="str">
        <f t="shared" ca="1" si="72"/>
        <v>53 Th,3 Bln,28 Hr</v>
      </c>
      <c r="BE243" s="29">
        <f t="shared" ca="1" si="73"/>
        <v>53</v>
      </c>
      <c r="BF243" s="29">
        <f t="shared" ca="1" si="74"/>
        <v>3</v>
      </c>
      <c r="BG243" s="29">
        <f t="shared" ca="1" si="75"/>
        <v>28</v>
      </c>
      <c r="BH243" s="26" t="str">
        <f t="shared" ca="1" si="76"/>
        <v>4 Th,1 Bln,23 Hr</v>
      </c>
      <c r="BI243" s="24">
        <f t="shared" ca="1" si="77"/>
        <v>4</v>
      </c>
      <c r="BJ243" s="24">
        <f t="shared" ca="1" si="78"/>
        <v>1</v>
      </c>
      <c r="BK243" s="26" t="str">
        <f t="shared" ca="1" si="79"/>
        <v>4 Th,1 Bln,23 Hr</v>
      </c>
      <c r="BL243" s="4" t="str">
        <f>VLOOKUP(C243,[1]dbase!$C$3:$AW$827,38,FALSE)</f>
        <v>-</v>
      </c>
    </row>
    <row r="244" spans="1:64" x14ac:dyDescent="0.25">
      <c r="A244" s="24">
        <f t="shared" si="60"/>
        <v>241</v>
      </c>
      <c r="B244" s="33" t="s">
        <v>1209</v>
      </c>
      <c r="C244" s="24">
        <v>915824</v>
      </c>
      <c r="D244" s="24" t="s">
        <v>919</v>
      </c>
      <c r="E244" s="26">
        <v>33262</v>
      </c>
      <c r="F244" s="24" t="s">
        <v>65</v>
      </c>
      <c r="G244" s="24" t="s">
        <v>66</v>
      </c>
      <c r="H244" s="24" t="s">
        <v>88</v>
      </c>
      <c r="I244" s="24" t="s">
        <v>1210</v>
      </c>
      <c r="J244" s="27" t="s">
        <v>1211</v>
      </c>
      <c r="K244" s="24"/>
      <c r="L244" s="24" t="s">
        <v>1212</v>
      </c>
      <c r="M244" s="24" t="s">
        <v>70</v>
      </c>
      <c r="N244" s="24" t="s">
        <v>984</v>
      </c>
      <c r="O244" s="24" t="s">
        <v>1213</v>
      </c>
      <c r="P244" s="24">
        <v>2013</v>
      </c>
      <c r="Q244" s="26">
        <v>43313</v>
      </c>
      <c r="R244" s="26">
        <v>43525</v>
      </c>
      <c r="S244" s="26" t="s">
        <v>213</v>
      </c>
      <c r="T244" s="28" t="s">
        <v>1214</v>
      </c>
      <c r="U244" s="28" t="s">
        <v>1215</v>
      </c>
      <c r="V244" s="26">
        <v>44758</v>
      </c>
      <c r="W244" s="28" t="s">
        <v>1216</v>
      </c>
      <c r="X244" s="28" t="s">
        <v>311</v>
      </c>
      <c r="Y244" s="26" t="s">
        <v>103</v>
      </c>
      <c r="Z244" s="29">
        <v>2</v>
      </c>
      <c r="AA244" s="29">
        <v>4</v>
      </c>
      <c r="AB244" s="26">
        <v>44424</v>
      </c>
      <c r="AC244" s="30">
        <v>6900000</v>
      </c>
      <c r="AD244" s="30">
        <v>766667</v>
      </c>
      <c r="AE244" s="30">
        <v>169183</v>
      </c>
      <c r="AF244" s="30">
        <v>-23022</v>
      </c>
      <c r="AG244" s="30">
        <f t="shared" si="61"/>
        <v>146161</v>
      </c>
      <c r="AH244" s="30">
        <v>2922075</v>
      </c>
      <c r="AI244" s="30">
        <f t="shared" si="62"/>
        <v>10734903</v>
      </c>
      <c r="AJ244" s="30">
        <f t="shared" si="63"/>
        <v>5175000</v>
      </c>
      <c r="AK244" s="30">
        <f t="shared" si="64"/>
        <v>575000.25</v>
      </c>
      <c r="AL244" s="30">
        <f t="shared" si="65"/>
        <v>169183</v>
      </c>
      <c r="AM244" s="30">
        <f t="shared" si="66"/>
        <v>-23022</v>
      </c>
      <c r="AN244" s="30">
        <f t="shared" si="67"/>
        <v>146161</v>
      </c>
      <c r="AO244" s="30">
        <f t="shared" si="68"/>
        <v>1461037.5</v>
      </c>
      <c r="AP244" s="30">
        <f t="shared" si="69"/>
        <v>7357198.75</v>
      </c>
      <c r="AQ244" s="30">
        <f t="shared" si="70"/>
        <v>0</v>
      </c>
      <c r="AR244" s="26" t="s">
        <v>79</v>
      </c>
      <c r="AS244" s="26" t="s">
        <v>80</v>
      </c>
      <c r="AT244" s="26"/>
      <c r="AU244" s="26" t="s">
        <v>80</v>
      </c>
      <c r="AV244" s="26" t="s">
        <v>312</v>
      </c>
      <c r="AW244" s="26" t="s">
        <v>80</v>
      </c>
      <c r="AX244" s="26" t="s">
        <v>83</v>
      </c>
      <c r="AY244" s="26" t="s">
        <v>83</v>
      </c>
      <c r="AZ244" s="26" t="s">
        <v>80</v>
      </c>
      <c r="BA244" s="26" t="s">
        <v>84</v>
      </c>
      <c r="BB244" s="26" t="s">
        <v>85</v>
      </c>
      <c r="BC244" s="26" t="str">
        <f t="shared" si="71"/>
        <v>F</v>
      </c>
      <c r="BD244" s="26" t="str">
        <f t="shared" ca="1" si="72"/>
        <v>31 Th,10 Bln,0 Hr</v>
      </c>
      <c r="BE244" s="29">
        <f t="shared" ca="1" si="73"/>
        <v>31</v>
      </c>
      <c r="BF244" s="29">
        <f t="shared" ca="1" si="74"/>
        <v>10</v>
      </c>
      <c r="BG244" s="29">
        <f t="shared" ca="1" si="75"/>
        <v>0</v>
      </c>
      <c r="BH244" s="26" t="str">
        <f t="shared" ca="1" si="76"/>
        <v>4 Th,3 Bln,23 Hr</v>
      </c>
      <c r="BI244" s="24">
        <f t="shared" ca="1" si="77"/>
        <v>4</v>
      </c>
      <c r="BJ244" s="24">
        <f t="shared" ca="1" si="78"/>
        <v>3</v>
      </c>
      <c r="BK244" s="26" t="str">
        <f t="shared" ca="1" si="79"/>
        <v>3 Th,8 Bln,23 Hr</v>
      </c>
      <c r="BL244" s="4" t="str">
        <f>VLOOKUP(C244,[1]dbase!$C$3:$AW$827,38,FALSE)</f>
        <v>-</v>
      </c>
    </row>
    <row r="245" spans="1:64" x14ac:dyDescent="0.25">
      <c r="A245" s="24">
        <f t="shared" si="60"/>
        <v>242</v>
      </c>
      <c r="B245" s="31" t="s">
        <v>1217</v>
      </c>
      <c r="C245" s="24">
        <v>796328</v>
      </c>
      <c r="D245" s="24" t="s">
        <v>87</v>
      </c>
      <c r="E245" s="26">
        <v>28871</v>
      </c>
      <c r="F245" s="24" t="s">
        <v>65</v>
      </c>
      <c r="G245" s="24" t="s">
        <v>66</v>
      </c>
      <c r="H245" s="24" t="s">
        <v>279</v>
      </c>
      <c r="I245" s="24"/>
      <c r="J245" s="27"/>
      <c r="K245" s="24"/>
      <c r="L245" s="24"/>
      <c r="M245" s="24" t="s">
        <v>109</v>
      </c>
      <c r="N245" s="24" t="s">
        <v>71</v>
      </c>
      <c r="O245" s="24"/>
      <c r="P245" s="24" t="s">
        <v>80</v>
      </c>
      <c r="Q245" s="26">
        <v>43891</v>
      </c>
      <c r="R245" s="26">
        <v>44243</v>
      </c>
      <c r="S245" s="26" t="s">
        <v>90</v>
      </c>
      <c r="T245" s="28" t="s">
        <v>1218</v>
      </c>
      <c r="U245" s="28" t="s">
        <v>1218</v>
      </c>
      <c r="V245" s="26" t="s">
        <v>80</v>
      </c>
      <c r="W245" s="28" t="s">
        <v>145</v>
      </c>
      <c r="X245" s="28" t="s">
        <v>146</v>
      </c>
      <c r="Y245" s="26" t="s">
        <v>78</v>
      </c>
      <c r="Z245" s="29">
        <v>6</v>
      </c>
      <c r="AA245" s="29">
        <v>1</v>
      </c>
      <c r="AB245" s="26">
        <v>44424</v>
      </c>
      <c r="AC245" s="30">
        <v>4500000</v>
      </c>
      <c r="AD245" s="30">
        <v>500000</v>
      </c>
      <c r="AE245" s="30">
        <v>-116900</v>
      </c>
      <c r="AF245" s="30">
        <v>152000</v>
      </c>
      <c r="AG245" s="30">
        <f t="shared" si="61"/>
        <v>35100</v>
      </c>
      <c r="AH245" s="30">
        <v>0</v>
      </c>
      <c r="AI245" s="30">
        <f t="shared" si="62"/>
        <v>5035100</v>
      </c>
      <c r="AJ245" s="30">
        <f t="shared" si="63"/>
        <v>3375000</v>
      </c>
      <c r="AK245" s="30">
        <f t="shared" si="64"/>
        <v>375000</v>
      </c>
      <c r="AL245" s="30">
        <f t="shared" si="65"/>
        <v>-116900</v>
      </c>
      <c r="AM245" s="30">
        <f t="shared" si="66"/>
        <v>152000</v>
      </c>
      <c r="AN245" s="30">
        <f t="shared" si="67"/>
        <v>35100</v>
      </c>
      <c r="AO245" s="30">
        <f t="shared" si="68"/>
        <v>0</v>
      </c>
      <c r="AP245" s="30">
        <f t="shared" si="69"/>
        <v>3785100</v>
      </c>
      <c r="AQ245" s="30">
        <f t="shared" si="70"/>
        <v>587000</v>
      </c>
      <c r="AR245" s="26" t="s">
        <v>79</v>
      </c>
      <c r="AS245" s="26" t="s">
        <v>80</v>
      </c>
      <c r="AT245" s="26"/>
      <c r="AU245" s="26" t="s">
        <v>80</v>
      </c>
      <c r="AV245" s="26" t="s">
        <v>147</v>
      </c>
      <c r="AW245" s="26" t="s">
        <v>80</v>
      </c>
      <c r="AX245" s="26" t="s">
        <v>82</v>
      </c>
      <c r="AY245" s="26" t="s">
        <v>82</v>
      </c>
      <c r="AZ245" s="26" t="s">
        <v>80</v>
      </c>
      <c r="BA245" s="26" t="s">
        <v>84</v>
      </c>
      <c r="BB245" s="26" t="s">
        <v>85</v>
      </c>
      <c r="BC245" s="26" t="str">
        <f t="shared" si="71"/>
        <v>C</v>
      </c>
      <c r="BD245" s="26" t="str">
        <f t="shared" ca="1" si="72"/>
        <v>43 Th,10 Bln,8 Hr</v>
      </c>
      <c r="BE245" s="29">
        <f t="shared" ca="1" si="73"/>
        <v>43</v>
      </c>
      <c r="BF245" s="29">
        <f t="shared" ca="1" si="74"/>
        <v>10</v>
      </c>
      <c r="BG245" s="29">
        <f t="shared" ca="1" si="75"/>
        <v>8</v>
      </c>
      <c r="BH245" s="26" t="str">
        <f t="shared" ca="1" si="76"/>
        <v>2 Th,8 Bln,23 Hr</v>
      </c>
      <c r="BI245" s="24">
        <f t="shared" ca="1" si="77"/>
        <v>2</v>
      </c>
      <c r="BJ245" s="24">
        <f t="shared" ca="1" si="78"/>
        <v>8</v>
      </c>
      <c r="BK245" s="26" t="str">
        <f t="shared" ca="1" si="79"/>
        <v>1 Th,9 Bln,8 Hr</v>
      </c>
      <c r="BL245" s="4" t="str">
        <f>VLOOKUP(C245,[1]dbase!$C$3:$AW$827,38,FALSE)</f>
        <v>-</v>
      </c>
    </row>
    <row r="246" spans="1:64" x14ac:dyDescent="0.25">
      <c r="A246" s="24">
        <f t="shared" si="60"/>
        <v>243</v>
      </c>
      <c r="B246" s="31" t="s">
        <v>1219</v>
      </c>
      <c r="C246" s="24">
        <v>865570</v>
      </c>
      <c r="D246" s="24" t="s">
        <v>108</v>
      </c>
      <c r="E246" s="26">
        <v>31676</v>
      </c>
      <c r="F246" s="24" t="s">
        <v>65</v>
      </c>
      <c r="G246" s="24" t="s">
        <v>66</v>
      </c>
      <c r="H246" s="24" t="s">
        <v>133</v>
      </c>
      <c r="I246" s="24" t="s">
        <v>1220</v>
      </c>
      <c r="J246" s="27"/>
      <c r="K246" s="24"/>
      <c r="L246" s="24"/>
      <c r="M246" s="24" t="s">
        <v>109</v>
      </c>
      <c r="N246" s="24" t="s">
        <v>1221</v>
      </c>
      <c r="O246" s="24"/>
      <c r="P246" s="24" t="s">
        <v>766</v>
      </c>
      <c r="Q246" s="26">
        <v>41579</v>
      </c>
      <c r="R246" s="26">
        <v>41989</v>
      </c>
      <c r="S246" s="26" t="s">
        <v>90</v>
      </c>
      <c r="T246" s="28" t="s">
        <v>1222</v>
      </c>
      <c r="U246" s="28" t="s">
        <v>1222</v>
      </c>
      <c r="V246" s="26">
        <v>44061</v>
      </c>
      <c r="W246" s="28" t="s">
        <v>650</v>
      </c>
      <c r="X246" s="28" t="s">
        <v>195</v>
      </c>
      <c r="Y246" s="26" t="s">
        <v>78</v>
      </c>
      <c r="Z246" s="29">
        <v>6</v>
      </c>
      <c r="AA246" s="29">
        <v>2</v>
      </c>
      <c r="AB246" s="26">
        <v>44424</v>
      </c>
      <c r="AC246" s="30">
        <v>4900000</v>
      </c>
      <c r="AD246" s="30">
        <v>544444</v>
      </c>
      <c r="AE246" s="30">
        <v>254655.55555555597</v>
      </c>
      <c r="AF246" s="30">
        <v>152000</v>
      </c>
      <c r="AG246" s="30">
        <f t="shared" si="61"/>
        <v>406655.55555555597</v>
      </c>
      <c r="AH246" s="30">
        <v>0</v>
      </c>
      <c r="AI246" s="30">
        <f t="shared" si="62"/>
        <v>5851099.555555556</v>
      </c>
      <c r="AJ246" s="30">
        <f t="shared" si="63"/>
        <v>2450000</v>
      </c>
      <c r="AK246" s="30">
        <f t="shared" si="64"/>
        <v>0</v>
      </c>
      <c r="AL246" s="30">
        <f t="shared" si="65"/>
        <v>0</v>
      </c>
      <c r="AM246" s="30">
        <f t="shared" si="66"/>
        <v>0</v>
      </c>
      <c r="AN246" s="30">
        <f t="shared" si="67"/>
        <v>0</v>
      </c>
      <c r="AO246" s="30">
        <f t="shared" si="68"/>
        <v>0</v>
      </c>
      <c r="AP246" s="30">
        <f t="shared" si="69"/>
        <v>2450000</v>
      </c>
      <c r="AQ246" s="30">
        <f t="shared" si="70"/>
        <v>1922100</v>
      </c>
      <c r="AR246" s="26" t="s">
        <v>79</v>
      </c>
      <c r="AS246" s="32" t="s">
        <v>114</v>
      </c>
      <c r="AT246" s="32" t="s">
        <v>156</v>
      </c>
      <c r="AU246" s="32">
        <v>44743</v>
      </c>
      <c r="AV246" s="26" t="s">
        <v>196</v>
      </c>
      <c r="AW246" s="26" t="s">
        <v>80</v>
      </c>
      <c r="AX246" s="26" t="s">
        <v>82</v>
      </c>
      <c r="AY246" s="26" t="s">
        <v>82</v>
      </c>
      <c r="AZ246" s="26" t="s">
        <v>125</v>
      </c>
      <c r="BA246" s="26" t="s">
        <v>84</v>
      </c>
      <c r="BB246" s="26" t="s">
        <v>85</v>
      </c>
      <c r="BC246" s="26" t="str">
        <f t="shared" si="71"/>
        <v>C</v>
      </c>
      <c r="BD246" s="26" t="str">
        <f t="shared" ca="1" si="72"/>
        <v>36 Th,2 Bln,3 Hr</v>
      </c>
      <c r="BE246" s="29">
        <f t="shared" ca="1" si="73"/>
        <v>36</v>
      </c>
      <c r="BF246" s="29">
        <f t="shared" ca="1" si="74"/>
        <v>2</v>
      </c>
      <c r="BG246" s="29">
        <f t="shared" ca="1" si="75"/>
        <v>3</v>
      </c>
      <c r="BH246" s="26" t="str">
        <f t="shared" ca="1" si="76"/>
        <v>9 Th,0 Bln,23 Hr</v>
      </c>
      <c r="BI246" s="24">
        <f t="shared" ca="1" si="77"/>
        <v>9</v>
      </c>
      <c r="BJ246" s="24">
        <f t="shared" ca="1" si="78"/>
        <v>0</v>
      </c>
      <c r="BK246" s="26" t="str">
        <f t="shared" ca="1" si="79"/>
        <v>7 Th,11 Bln,8 Hr</v>
      </c>
      <c r="BL246" s="4" t="str">
        <f>VLOOKUP(C246,[1]dbase!$C$3:$AW$827,38,FALSE)</f>
        <v>H</v>
      </c>
    </row>
    <row r="247" spans="1:64" x14ac:dyDescent="0.25">
      <c r="A247" s="24">
        <f t="shared" si="60"/>
        <v>244</v>
      </c>
      <c r="B247" s="31" t="s">
        <v>1223</v>
      </c>
      <c r="C247" s="24">
        <v>775604</v>
      </c>
      <c r="D247" s="24" t="s">
        <v>365</v>
      </c>
      <c r="E247" s="26">
        <v>28383</v>
      </c>
      <c r="F247" s="24" t="s">
        <v>65</v>
      </c>
      <c r="G247" s="24" t="s">
        <v>66</v>
      </c>
      <c r="H247" s="24" t="s">
        <v>88</v>
      </c>
      <c r="I247" s="24" t="s">
        <v>1224</v>
      </c>
      <c r="J247" s="27"/>
      <c r="K247" s="24"/>
      <c r="L247" s="24"/>
      <c r="M247" s="24" t="s">
        <v>70</v>
      </c>
      <c r="N247" s="24" t="s">
        <v>152</v>
      </c>
      <c r="O247" s="24" t="s">
        <v>1225</v>
      </c>
      <c r="P247" s="24">
        <v>2001</v>
      </c>
      <c r="Q247" s="26">
        <v>42037</v>
      </c>
      <c r="R247" s="26">
        <v>42186</v>
      </c>
      <c r="S247" s="26" t="s">
        <v>90</v>
      </c>
      <c r="T247" s="28" t="s">
        <v>1226</v>
      </c>
      <c r="U247" s="28" t="s">
        <v>1226</v>
      </c>
      <c r="V247" s="26">
        <v>44562</v>
      </c>
      <c r="W247" s="28" t="s">
        <v>1071</v>
      </c>
      <c r="X247" s="28" t="s">
        <v>295</v>
      </c>
      <c r="Y247" s="26" t="s">
        <v>78</v>
      </c>
      <c r="Z247" s="29">
        <v>5</v>
      </c>
      <c r="AA247" s="29">
        <v>4</v>
      </c>
      <c r="AB247" s="26">
        <v>44424</v>
      </c>
      <c r="AC247" s="30">
        <v>6900000</v>
      </c>
      <c r="AD247" s="30">
        <v>766667</v>
      </c>
      <c r="AE247" s="30">
        <v>-197116.66666666698</v>
      </c>
      <c r="AF247" s="30">
        <v>415817.99999999953</v>
      </c>
      <c r="AG247" s="30">
        <f t="shared" si="61"/>
        <v>218701.33333333256</v>
      </c>
      <c r="AH247" s="30">
        <v>0</v>
      </c>
      <c r="AI247" s="30">
        <f t="shared" si="62"/>
        <v>7885368.3333333321</v>
      </c>
      <c r="AJ247" s="30">
        <f t="shared" si="63"/>
        <v>3450000</v>
      </c>
      <c r="AK247" s="30">
        <f t="shared" si="64"/>
        <v>0</v>
      </c>
      <c r="AL247" s="30">
        <f t="shared" si="65"/>
        <v>0</v>
      </c>
      <c r="AM247" s="30">
        <f t="shared" si="66"/>
        <v>0</v>
      </c>
      <c r="AN247" s="30">
        <f t="shared" si="67"/>
        <v>0</v>
      </c>
      <c r="AO247" s="30">
        <f t="shared" si="68"/>
        <v>0</v>
      </c>
      <c r="AP247" s="30">
        <f t="shared" si="69"/>
        <v>3450000</v>
      </c>
      <c r="AQ247" s="30">
        <f t="shared" si="70"/>
        <v>922100</v>
      </c>
      <c r="AR247" s="26" t="s">
        <v>79</v>
      </c>
      <c r="AS247" s="32" t="s">
        <v>114</v>
      </c>
      <c r="AT247" s="32" t="s">
        <v>156</v>
      </c>
      <c r="AU247" s="32">
        <v>44743</v>
      </c>
      <c r="AV247" s="26" t="s">
        <v>296</v>
      </c>
      <c r="AW247" s="26" t="s">
        <v>80</v>
      </c>
      <c r="AX247" s="26" t="s">
        <v>105</v>
      </c>
      <c r="AY247" s="26" t="s">
        <v>105</v>
      </c>
      <c r="AZ247" s="26" t="s">
        <v>80</v>
      </c>
      <c r="BA247" s="26" t="s">
        <v>84</v>
      </c>
      <c r="BB247" s="26" t="s">
        <v>106</v>
      </c>
      <c r="BC247" s="26" t="str">
        <f t="shared" si="71"/>
        <v>F</v>
      </c>
      <c r="BD247" s="26" t="str">
        <f t="shared" ca="1" si="72"/>
        <v>45 Th,2 Bln,9 Hr</v>
      </c>
      <c r="BE247" s="29">
        <f t="shared" ca="1" si="73"/>
        <v>45</v>
      </c>
      <c r="BF247" s="29">
        <f t="shared" ca="1" si="74"/>
        <v>2</v>
      </c>
      <c r="BG247" s="29">
        <f t="shared" ca="1" si="75"/>
        <v>9</v>
      </c>
      <c r="BH247" s="26" t="str">
        <f t="shared" ca="1" si="76"/>
        <v>7 Th,9 Bln,22 Hr</v>
      </c>
      <c r="BI247" s="24">
        <f t="shared" ca="1" si="77"/>
        <v>7</v>
      </c>
      <c r="BJ247" s="24">
        <f t="shared" ca="1" si="78"/>
        <v>9</v>
      </c>
      <c r="BK247" s="26" t="str">
        <f t="shared" ca="1" si="79"/>
        <v>7 Th,4 Bln,23 Hr</v>
      </c>
      <c r="BL247" s="4" t="str">
        <f>VLOOKUP(C247,[1]dbase!$C$3:$AW$827,38,FALSE)</f>
        <v>H</v>
      </c>
    </row>
    <row r="248" spans="1:64" x14ac:dyDescent="0.25">
      <c r="A248" s="24">
        <f t="shared" si="60"/>
        <v>245</v>
      </c>
      <c r="B248" s="31" t="s">
        <v>1227</v>
      </c>
      <c r="C248" s="24">
        <v>826221</v>
      </c>
      <c r="D248" s="24" t="s">
        <v>1228</v>
      </c>
      <c r="E248" s="26">
        <v>30080</v>
      </c>
      <c r="F248" s="24" t="s">
        <v>65</v>
      </c>
      <c r="G248" s="24" t="s">
        <v>66</v>
      </c>
      <c r="H248" s="24" t="s">
        <v>133</v>
      </c>
      <c r="I248" s="24" t="s">
        <v>1229</v>
      </c>
      <c r="J248" s="27" t="s">
        <v>1230</v>
      </c>
      <c r="K248" s="24"/>
      <c r="L248" s="24"/>
      <c r="M248" s="24" t="s">
        <v>109</v>
      </c>
      <c r="N248" s="24" t="s">
        <v>80</v>
      </c>
      <c r="O248" s="24"/>
      <c r="P248" s="24" t="s">
        <v>80</v>
      </c>
      <c r="Q248" s="26">
        <v>43374</v>
      </c>
      <c r="R248" s="26">
        <v>43374</v>
      </c>
      <c r="S248" s="26" t="s">
        <v>90</v>
      </c>
      <c r="T248" s="28" t="s">
        <v>138</v>
      </c>
      <c r="U248" s="28" t="s">
        <v>138</v>
      </c>
      <c r="V248" s="26">
        <v>44105</v>
      </c>
      <c r="W248" s="28" t="s">
        <v>139</v>
      </c>
      <c r="X248" s="28" t="s">
        <v>140</v>
      </c>
      <c r="Y248" s="26" t="s">
        <v>78</v>
      </c>
      <c r="Z248" s="29">
        <v>6</v>
      </c>
      <c r="AA248" s="29">
        <v>1</v>
      </c>
      <c r="AB248" s="26">
        <v>44424</v>
      </c>
      <c r="AC248" s="30">
        <v>4500000</v>
      </c>
      <c r="AD248" s="30">
        <v>500000</v>
      </c>
      <c r="AE248" s="30">
        <v>0</v>
      </c>
      <c r="AF248" s="30">
        <v>592600</v>
      </c>
      <c r="AG248" s="30">
        <f t="shared" si="61"/>
        <v>592600</v>
      </c>
      <c r="AH248" s="30">
        <v>0</v>
      </c>
      <c r="AI248" s="30">
        <f t="shared" si="62"/>
        <v>5592600</v>
      </c>
      <c r="AJ248" s="30">
        <f t="shared" si="63"/>
        <v>3375000</v>
      </c>
      <c r="AK248" s="30">
        <f t="shared" si="64"/>
        <v>375000</v>
      </c>
      <c r="AL248" s="30">
        <f t="shared" si="65"/>
        <v>0</v>
      </c>
      <c r="AM248" s="30">
        <f t="shared" si="66"/>
        <v>592600</v>
      </c>
      <c r="AN248" s="30">
        <f t="shared" si="67"/>
        <v>592600</v>
      </c>
      <c r="AO248" s="30">
        <f t="shared" si="68"/>
        <v>0</v>
      </c>
      <c r="AP248" s="30">
        <f t="shared" si="69"/>
        <v>4342600</v>
      </c>
      <c r="AQ248" s="30">
        <f t="shared" si="70"/>
        <v>29500</v>
      </c>
      <c r="AR248" s="26" t="s">
        <v>79</v>
      </c>
      <c r="AS248" s="26" t="s">
        <v>80</v>
      </c>
      <c r="AT248" s="26"/>
      <c r="AU248" s="26" t="s">
        <v>80</v>
      </c>
      <c r="AV248" s="26" t="s">
        <v>141</v>
      </c>
      <c r="AW248" s="26" t="s">
        <v>80</v>
      </c>
      <c r="AX248" s="26" t="s">
        <v>82</v>
      </c>
      <c r="AY248" s="26" t="s">
        <v>82</v>
      </c>
      <c r="AZ248" s="26" t="s">
        <v>80</v>
      </c>
      <c r="BA248" s="26" t="s">
        <v>84</v>
      </c>
      <c r="BB248" s="26" t="s">
        <v>85</v>
      </c>
      <c r="BC248" s="26" t="str">
        <f t="shared" si="71"/>
        <v>C</v>
      </c>
      <c r="BD248" s="26" t="str">
        <f t="shared" ca="1" si="72"/>
        <v>40 Th,6 Bln,15 Hr</v>
      </c>
      <c r="BE248" s="29">
        <f t="shared" ca="1" si="73"/>
        <v>40</v>
      </c>
      <c r="BF248" s="29">
        <f t="shared" ca="1" si="74"/>
        <v>6</v>
      </c>
      <c r="BG248" s="29">
        <f t="shared" ca="1" si="75"/>
        <v>15</v>
      </c>
      <c r="BH248" s="26" t="str">
        <f t="shared" ca="1" si="76"/>
        <v>4 Th,1 Bln,23 Hr</v>
      </c>
      <c r="BI248" s="24">
        <f t="shared" ca="1" si="77"/>
        <v>4</v>
      </c>
      <c r="BJ248" s="24">
        <f t="shared" ca="1" si="78"/>
        <v>1</v>
      </c>
      <c r="BK248" s="26" t="str">
        <f t="shared" ca="1" si="79"/>
        <v>4 Th,1 Bln,23 Hr</v>
      </c>
      <c r="BL248" s="4" t="str">
        <f>VLOOKUP(C248,[1]dbase!$C$3:$AW$827,38,FALSE)</f>
        <v>-</v>
      </c>
    </row>
    <row r="249" spans="1:64" x14ac:dyDescent="0.25">
      <c r="A249" s="24">
        <f t="shared" si="60"/>
        <v>246</v>
      </c>
      <c r="B249" s="33" t="s">
        <v>1231</v>
      </c>
      <c r="C249" s="24">
        <v>905702</v>
      </c>
      <c r="D249" s="24" t="s">
        <v>905</v>
      </c>
      <c r="E249" s="26">
        <v>33026</v>
      </c>
      <c r="F249" s="24" t="s">
        <v>65</v>
      </c>
      <c r="G249" s="24" t="s">
        <v>66</v>
      </c>
      <c r="H249" s="24" t="s">
        <v>150</v>
      </c>
      <c r="I249" s="24" t="s">
        <v>1232</v>
      </c>
      <c r="J249" s="27"/>
      <c r="K249" s="24"/>
      <c r="L249" s="24"/>
      <c r="M249" s="24" t="s">
        <v>70</v>
      </c>
      <c r="N249" s="24" t="s">
        <v>71</v>
      </c>
      <c r="O249" s="24" t="s">
        <v>163</v>
      </c>
      <c r="P249" s="24">
        <v>2012</v>
      </c>
      <c r="Q249" s="26">
        <v>42888</v>
      </c>
      <c r="R249" s="26">
        <v>43116</v>
      </c>
      <c r="S249" s="26" t="s">
        <v>90</v>
      </c>
      <c r="T249" s="28" t="s">
        <v>153</v>
      </c>
      <c r="U249" s="28" t="s">
        <v>153</v>
      </c>
      <c r="V249" s="26">
        <v>44760</v>
      </c>
      <c r="W249" s="28" t="s">
        <v>154</v>
      </c>
      <c r="X249" s="28" t="s">
        <v>113</v>
      </c>
      <c r="Y249" s="26" t="s">
        <v>78</v>
      </c>
      <c r="Z249" s="29">
        <v>5</v>
      </c>
      <c r="AA249" s="29">
        <v>4</v>
      </c>
      <c r="AB249" s="26">
        <v>44424</v>
      </c>
      <c r="AC249" s="30">
        <v>6900000</v>
      </c>
      <c r="AD249" s="30">
        <v>766667</v>
      </c>
      <c r="AE249" s="30">
        <v>442183.33333333302</v>
      </c>
      <c r="AF249" s="30">
        <v>0</v>
      </c>
      <c r="AG249" s="30">
        <f t="shared" si="61"/>
        <v>442183.33333333302</v>
      </c>
      <c r="AH249" s="30">
        <v>0</v>
      </c>
      <c r="AI249" s="30">
        <f t="shared" si="62"/>
        <v>8108850.333333333</v>
      </c>
      <c r="AJ249" s="30">
        <f t="shared" si="63"/>
        <v>5175000</v>
      </c>
      <c r="AK249" s="30">
        <f t="shared" si="64"/>
        <v>575000.25</v>
      </c>
      <c r="AL249" s="30">
        <f t="shared" si="65"/>
        <v>442183.33333333302</v>
      </c>
      <c r="AM249" s="30">
        <f t="shared" si="66"/>
        <v>0</v>
      </c>
      <c r="AN249" s="30">
        <f t="shared" si="67"/>
        <v>442183.33333333302</v>
      </c>
      <c r="AO249" s="30">
        <f t="shared" si="68"/>
        <v>0</v>
      </c>
      <c r="AP249" s="30">
        <f t="shared" si="69"/>
        <v>6192183.583333333</v>
      </c>
      <c r="AQ249" s="30">
        <f t="shared" si="70"/>
        <v>0</v>
      </c>
      <c r="AR249" s="26" t="s">
        <v>79</v>
      </c>
      <c r="AS249" s="26" t="s">
        <v>80</v>
      </c>
      <c r="AT249" s="26"/>
      <c r="AU249" s="26" t="s">
        <v>80</v>
      </c>
      <c r="AV249" s="26" t="s">
        <v>116</v>
      </c>
      <c r="AW249" s="26" t="s">
        <v>158</v>
      </c>
      <c r="AX249" s="26" t="s">
        <v>83</v>
      </c>
      <c r="AY249" s="26" t="s">
        <v>83</v>
      </c>
      <c r="AZ249" s="26" t="s">
        <v>80</v>
      </c>
      <c r="BA249" s="26" t="s">
        <v>84</v>
      </c>
      <c r="BB249" s="26" t="s">
        <v>85</v>
      </c>
      <c r="BC249" s="26" t="str">
        <f t="shared" si="71"/>
        <v>F</v>
      </c>
      <c r="BD249" s="26" t="str">
        <f t="shared" ca="1" si="72"/>
        <v>32 Th,5 Bln,22 Hr</v>
      </c>
      <c r="BE249" s="29">
        <f t="shared" ca="1" si="73"/>
        <v>32</v>
      </c>
      <c r="BF249" s="29">
        <f t="shared" ca="1" si="74"/>
        <v>5</v>
      </c>
      <c r="BG249" s="29">
        <f t="shared" ca="1" si="75"/>
        <v>22</v>
      </c>
      <c r="BH249" s="26" t="str">
        <f t="shared" ca="1" si="76"/>
        <v>5 Th,5 Bln,22 Hr</v>
      </c>
      <c r="BI249" s="24">
        <f t="shared" ca="1" si="77"/>
        <v>5</v>
      </c>
      <c r="BJ249" s="24">
        <f t="shared" ca="1" si="78"/>
        <v>5</v>
      </c>
      <c r="BK249" s="26" t="str">
        <f t="shared" ca="1" si="79"/>
        <v>4 Th,10 Bln,8 Hr</v>
      </c>
      <c r="BL249" s="4" t="str">
        <f>VLOOKUP(C249,[1]dbase!$C$3:$AW$827,38,FALSE)</f>
        <v>-</v>
      </c>
    </row>
    <row r="250" spans="1:64" x14ac:dyDescent="0.25">
      <c r="A250" s="24">
        <f t="shared" si="60"/>
        <v>247</v>
      </c>
      <c r="B250" s="31" t="s">
        <v>1233</v>
      </c>
      <c r="C250" s="24">
        <v>935854</v>
      </c>
      <c r="D250" s="24" t="s">
        <v>132</v>
      </c>
      <c r="E250" s="26">
        <v>34222</v>
      </c>
      <c r="F250" s="24" t="s">
        <v>65</v>
      </c>
      <c r="G250" s="24" t="s">
        <v>66</v>
      </c>
      <c r="H250" s="24" t="s">
        <v>228</v>
      </c>
      <c r="I250" s="24" t="s">
        <v>1234</v>
      </c>
      <c r="J250" s="27"/>
      <c r="K250" s="24"/>
      <c r="L250" s="24"/>
      <c r="M250" s="24" t="s">
        <v>70</v>
      </c>
      <c r="N250" s="24" t="s">
        <v>71</v>
      </c>
      <c r="O250" s="24" t="s">
        <v>163</v>
      </c>
      <c r="P250" s="24">
        <v>2017</v>
      </c>
      <c r="Q250" s="26">
        <v>43313</v>
      </c>
      <c r="R250" s="26">
        <v>43525</v>
      </c>
      <c r="S250" s="26" t="s">
        <v>90</v>
      </c>
      <c r="T250" s="28" t="s">
        <v>1235</v>
      </c>
      <c r="U250" s="28" t="s">
        <v>1235</v>
      </c>
      <c r="V250" s="26" t="s">
        <v>80</v>
      </c>
      <c r="W250" s="28" t="s">
        <v>154</v>
      </c>
      <c r="X250" s="28" t="s">
        <v>207</v>
      </c>
      <c r="Y250" s="26" t="s">
        <v>78</v>
      </c>
      <c r="Z250" s="29">
        <v>5</v>
      </c>
      <c r="AA250" s="29">
        <v>4</v>
      </c>
      <c r="AB250" s="26">
        <v>44424</v>
      </c>
      <c r="AC250" s="30">
        <v>6900000</v>
      </c>
      <c r="AD250" s="30">
        <v>766667</v>
      </c>
      <c r="AE250" s="30">
        <v>169183.33333333302</v>
      </c>
      <c r="AF250" s="30">
        <v>653200</v>
      </c>
      <c r="AG250" s="30">
        <f t="shared" si="61"/>
        <v>822383.33333333302</v>
      </c>
      <c r="AH250" s="30">
        <v>0</v>
      </c>
      <c r="AI250" s="30">
        <f t="shared" si="62"/>
        <v>8489050.3333333321</v>
      </c>
      <c r="AJ250" s="30">
        <f t="shared" si="63"/>
        <v>5175000</v>
      </c>
      <c r="AK250" s="30">
        <f t="shared" si="64"/>
        <v>575000.25</v>
      </c>
      <c r="AL250" s="30">
        <f t="shared" si="65"/>
        <v>169183.33333333302</v>
      </c>
      <c r="AM250" s="30">
        <f t="shared" si="66"/>
        <v>653200</v>
      </c>
      <c r="AN250" s="30">
        <f t="shared" si="67"/>
        <v>822383.33333333302</v>
      </c>
      <c r="AO250" s="30">
        <f t="shared" si="68"/>
        <v>0</v>
      </c>
      <c r="AP250" s="30">
        <f t="shared" si="69"/>
        <v>6572383.583333333</v>
      </c>
      <c r="AQ250" s="30">
        <f t="shared" si="70"/>
        <v>0</v>
      </c>
      <c r="AR250" s="26" t="s">
        <v>79</v>
      </c>
      <c r="AS250" s="26" t="s">
        <v>80</v>
      </c>
      <c r="AT250" s="26"/>
      <c r="AU250" s="26" t="s">
        <v>80</v>
      </c>
      <c r="AV250" s="26" t="s">
        <v>209</v>
      </c>
      <c r="AW250" s="26" t="s">
        <v>158</v>
      </c>
      <c r="AX250" s="26" t="s">
        <v>83</v>
      </c>
      <c r="AY250" s="26" t="s">
        <v>83</v>
      </c>
      <c r="AZ250" s="26" t="s">
        <v>80</v>
      </c>
      <c r="BA250" s="26" t="s">
        <v>84</v>
      </c>
      <c r="BB250" s="26" t="s">
        <v>85</v>
      </c>
      <c r="BC250" s="26" t="str">
        <f t="shared" si="71"/>
        <v>F</v>
      </c>
      <c r="BD250" s="26" t="str">
        <f t="shared" ca="1" si="72"/>
        <v>29 Th,2 Bln,14 Hr</v>
      </c>
      <c r="BE250" s="29">
        <f t="shared" ca="1" si="73"/>
        <v>29</v>
      </c>
      <c r="BF250" s="29">
        <f t="shared" ca="1" si="74"/>
        <v>2</v>
      </c>
      <c r="BG250" s="29">
        <f t="shared" ca="1" si="75"/>
        <v>14</v>
      </c>
      <c r="BH250" s="26" t="str">
        <f t="shared" ca="1" si="76"/>
        <v>4 Th,3 Bln,23 Hr</v>
      </c>
      <c r="BI250" s="24">
        <f t="shared" ca="1" si="77"/>
        <v>4</v>
      </c>
      <c r="BJ250" s="24">
        <f t="shared" ca="1" si="78"/>
        <v>3</v>
      </c>
      <c r="BK250" s="26" t="str">
        <f t="shared" ca="1" si="79"/>
        <v>3 Th,8 Bln,23 Hr</v>
      </c>
      <c r="BL250" s="4" t="str">
        <f>VLOOKUP(C250,[1]dbase!$C$3:$AW$827,38,FALSE)</f>
        <v>-</v>
      </c>
    </row>
    <row r="251" spans="1:64" x14ac:dyDescent="0.25">
      <c r="A251" s="24">
        <f t="shared" si="60"/>
        <v>248</v>
      </c>
      <c r="B251" s="31" t="s">
        <v>1236</v>
      </c>
      <c r="C251" s="24">
        <v>726001</v>
      </c>
      <c r="D251" s="24" t="s">
        <v>251</v>
      </c>
      <c r="E251" s="26">
        <v>26572</v>
      </c>
      <c r="F251" s="24" t="s">
        <v>65</v>
      </c>
      <c r="G251" s="24" t="s">
        <v>343</v>
      </c>
      <c r="H251" s="24" t="s">
        <v>133</v>
      </c>
      <c r="I251" s="24" t="s">
        <v>1237</v>
      </c>
      <c r="J251" s="27" t="s">
        <v>1238</v>
      </c>
      <c r="K251" s="24"/>
      <c r="L251" s="24"/>
      <c r="M251" s="24" t="s">
        <v>109</v>
      </c>
      <c r="N251" s="24" t="s">
        <v>80</v>
      </c>
      <c r="O251" s="24"/>
      <c r="P251" s="24" t="s">
        <v>80</v>
      </c>
      <c r="Q251" s="26">
        <v>43374</v>
      </c>
      <c r="R251" s="26">
        <v>43374</v>
      </c>
      <c r="S251" s="26" t="s">
        <v>90</v>
      </c>
      <c r="T251" s="28" t="s">
        <v>289</v>
      </c>
      <c r="U251" s="28" t="s">
        <v>289</v>
      </c>
      <c r="V251" s="26">
        <v>44105</v>
      </c>
      <c r="W251" s="28" t="s">
        <v>139</v>
      </c>
      <c r="X251" s="28" t="s">
        <v>140</v>
      </c>
      <c r="Y251" s="26" t="s">
        <v>78</v>
      </c>
      <c r="Z251" s="29">
        <v>6</v>
      </c>
      <c r="AA251" s="29">
        <v>1</v>
      </c>
      <c r="AB251" s="26">
        <v>44424</v>
      </c>
      <c r="AC251" s="30">
        <v>4500000</v>
      </c>
      <c r="AD251" s="30">
        <v>500000</v>
      </c>
      <c r="AE251" s="30">
        <v>0</v>
      </c>
      <c r="AF251" s="30">
        <v>592600</v>
      </c>
      <c r="AG251" s="30">
        <f t="shared" si="61"/>
        <v>592600</v>
      </c>
      <c r="AH251" s="30">
        <v>0</v>
      </c>
      <c r="AI251" s="30">
        <f t="shared" si="62"/>
        <v>5592600</v>
      </c>
      <c r="AJ251" s="30">
        <f t="shared" si="63"/>
        <v>3375000</v>
      </c>
      <c r="AK251" s="30">
        <f t="shared" si="64"/>
        <v>375000</v>
      </c>
      <c r="AL251" s="30">
        <f t="shared" si="65"/>
        <v>0</v>
      </c>
      <c r="AM251" s="30">
        <f t="shared" si="66"/>
        <v>592600</v>
      </c>
      <c r="AN251" s="30">
        <f t="shared" si="67"/>
        <v>592600</v>
      </c>
      <c r="AO251" s="30">
        <f t="shared" si="68"/>
        <v>0</v>
      </c>
      <c r="AP251" s="30">
        <f t="shared" si="69"/>
        <v>4342600</v>
      </c>
      <c r="AQ251" s="30">
        <f t="shared" si="70"/>
        <v>29500</v>
      </c>
      <c r="AR251" s="26" t="s">
        <v>79</v>
      </c>
      <c r="AS251" s="26" t="s">
        <v>80</v>
      </c>
      <c r="AT251" s="26"/>
      <c r="AU251" s="26" t="s">
        <v>80</v>
      </c>
      <c r="AV251" s="26" t="s">
        <v>141</v>
      </c>
      <c r="AW251" s="26" t="s">
        <v>80</v>
      </c>
      <c r="AX251" s="26" t="s">
        <v>82</v>
      </c>
      <c r="AY251" s="26" t="s">
        <v>82</v>
      </c>
      <c r="AZ251" s="26" t="s">
        <v>80</v>
      </c>
      <c r="BA251" s="26" t="s">
        <v>84</v>
      </c>
      <c r="BB251" s="26" t="s">
        <v>85</v>
      </c>
      <c r="BC251" s="26" t="str">
        <f t="shared" si="71"/>
        <v>C</v>
      </c>
      <c r="BD251" s="26" t="str">
        <f t="shared" ca="1" si="72"/>
        <v>50 Th,1 Bln,25 Hr</v>
      </c>
      <c r="BE251" s="29">
        <f t="shared" ca="1" si="73"/>
        <v>50</v>
      </c>
      <c r="BF251" s="29">
        <f t="shared" ca="1" si="74"/>
        <v>1</v>
      </c>
      <c r="BG251" s="29">
        <f t="shared" ca="1" si="75"/>
        <v>25</v>
      </c>
      <c r="BH251" s="26" t="str">
        <f t="shared" ca="1" si="76"/>
        <v>4 Th,1 Bln,23 Hr</v>
      </c>
      <c r="BI251" s="24">
        <f t="shared" ca="1" si="77"/>
        <v>4</v>
      </c>
      <c r="BJ251" s="24">
        <f t="shared" ca="1" si="78"/>
        <v>1</v>
      </c>
      <c r="BK251" s="26" t="str">
        <f t="shared" ca="1" si="79"/>
        <v>4 Th,1 Bln,23 Hr</v>
      </c>
      <c r="BL251" s="4" t="str">
        <f>VLOOKUP(C251,[1]dbase!$C$3:$AW$827,38,FALSE)</f>
        <v>-</v>
      </c>
    </row>
    <row r="252" spans="1:64" x14ac:dyDescent="0.25">
      <c r="A252" s="24">
        <f t="shared" si="60"/>
        <v>249</v>
      </c>
      <c r="B252" s="31" t="s">
        <v>1239</v>
      </c>
      <c r="C252" s="24">
        <v>805970</v>
      </c>
      <c r="D252" s="24" t="s">
        <v>174</v>
      </c>
      <c r="E252" s="26">
        <v>29521</v>
      </c>
      <c r="F252" s="24" t="s">
        <v>65</v>
      </c>
      <c r="G252" s="24" t="s">
        <v>66</v>
      </c>
      <c r="H252" s="24" t="s">
        <v>88</v>
      </c>
      <c r="I252" s="24" t="s">
        <v>1240</v>
      </c>
      <c r="J252" s="27" t="s">
        <v>1241</v>
      </c>
      <c r="K252" s="24"/>
      <c r="L252" s="24"/>
      <c r="M252" s="24" t="s">
        <v>109</v>
      </c>
      <c r="N252" s="24" t="s">
        <v>80</v>
      </c>
      <c r="O252" s="24"/>
      <c r="P252" s="24" t="s">
        <v>80</v>
      </c>
      <c r="Q252" s="26">
        <v>43374</v>
      </c>
      <c r="R252" s="26">
        <v>43374</v>
      </c>
      <c r="S252" s="26" t="s">
        <v>90</v>
      </c>
      <c r="T252" s="28" t="s">
        <v>289</v>
      </c>
      <c r="U252" s="28" t="s">
        <v>289</v>
      </c>
      <c r="V252" s="26">
        <v>44105</v>
      </c>
      <c r="W252" s="28" t="s">
        <v>139</v>
      </c>
      <c r="X252" s="28" t="s">
        <v>140</v>
      </c>
      <c r="Y252" s="26" t="s">
        <v>78</v>
      </c>
      <c r="Z252" s="29">
        <v>6</v>
      </c>
      <c r="AA252" s="29">
        <v>1</v>
      </c>
      <c r="AB252" s="26">
        <v>44424</v>
      </c>
      <c r="AC252" s="30">
        <v>4500000</v>
      </c>
      <c r="AD252" s="30">
        <v>500000</v>
      </c>
      <c r="AE252" s="30">
        <v>0</v>
      </c>
      <c r="AF252" s="30">
        <v>-430800</v>
      </c>
      <c r="AG252" s="30">
        <f t="shared" si="61"/>
        <v>-430800</v>
      </c>
      <c r="AH252" s="30">
        <v>0</v>
      </c>
      <c r="AI252" s="30">
        <f t="shared" si="62"/>
        <v>4569200</v>
      </c>
      <c r="AJ252" s="30">
        <f t="shared" si="63"/>
        <v>2250000</v>
      </c>
      <c r="AK252" s="30">
        <f t="shared" si="64"/>
        <v>0</v>
      </c>
      <c r="AL252" s="30">
        <f t="shared" si="65"/>
        <v>0</v>
      </c>
      <c r="AM252" s="30">
        <f t="shared" si="66"/>
        <v>0</v>
      </c>
      <c r="AN252" s="30">
        <f t="shared" si="67"/>
        <v>0</v>
      </c>
      <c r="AO252" s="30">
        <f t="shared" si="68"/>
        <v>0</v>
      </c>
      <c r="AP252" s="30">
        <f t="shared" si="69"/>
        <v>2250000</v>
      </c>
      <c r="AQ252" s="30">
        <f t="shared" si="70"/>
        <v>2122100</v>
      </c>
      <c r="AR252" s="26" t="s">
        <v>79</v>
      </c>
      <c r="AS252" s="26" t="s">
        <v>114</v>
      </c>
      <c r="AT252" s="26" t="s">
        <v>115</v>
      </c>
      <c r="AU252" s="26">
        <v>44562</v>
      </c>
      <c r="AV252" s="26" t="s">
        <v>141</v>
      </c>
      <c r="AW252" s="26" t="s">
        <v>80</v>
      </c>
      <c r="AX252" s="26" t="s">
        <v>82</v>
      </c>
      <c r="AY252" s="26" t="s">
        <v>82</v>
      </c>
      <c r="AZ252" s="26" t="s">
        <v>80</v>
      </c>
      <c r="BA252" s="26" t="s">
        <v>84</v>
      </c>
      <c r="BB252" s="26" t="s">
        <v>85</v>
      </c>
      <c r="BC252" s="26" t="str">
        <f t="shared" si="71"/>
        <v>C</v>
      </c>
      <c r="BD252" s="26" t="str">
        <f t="shared" ca="1" si="72"/>
        <v>42 Th,0 Bln,28 Hr</v>
      </c>
      <c r="BE252" s="29">
        <f t="shared" ca="1" si="73"/>
        <v>42</v>
      </c>
      <c r="BF252" s="29">
        <f t="shared" ca="1" si="74"/>
        <v>0</v>
      </c>
      <c r="BG252" s="29">
        <f t="shared" ca="1" si="75"/>
        <v>28</v>
      </c>
      <c r="BH252" s="26" t="str">
        <f t="shared" ca="1" si="76"/>
        <v>4 Th,1 Bln,23 Hr</v>
      </c>
      <c r="BI252" s="24">
        <f t="shared" ca="1" si="77"/>
        <v>4</v>
      </c>
      <c r="BJ252" s="24">
        <f t="shared" ca="1" si="78"/>
        <v>1</v>
      </c>
      <c r="BK252" s="26" t="str">
        <f t="shared" ca="1" si="79"/>
        <v>4 Th,1 Bln,23 Hr</v>
      </c>
      <c r="BL252" s="4" t="str">
        <f>VLOOKUP(C252,[1]dbase!$C$3:$AW$827,38,FALSE)</f>
        <v>H</v>
      </c>
    </row>
    <row r="253" spans="1:64" x14ac:dyDescent="0.25">
      <c r="A253" s="24">
        <f t="shared" si="60"/>
        <v>250</v>
      </c>
      <c r="B253" s="31" t="s">
        <v>1242</v>
      </c>
      <c r="C253" s="24">
        <v>696132</v>
      </c>
      <c r="D253" s="24" t="s">
        <v>995</v>
      </c>
      <c r="E253" s="26">
        <v>25327</v>
      </c>
      <c r="F253" s="24" t="s">
        <v>65</v>
      </c>
      <c r="G253" s="24" t="s">
        <v>66</v>
      </c>
      <c r="H253" s="24" t="s">
        <v>88</v>
      </c>
      <c r="I253" s="24" t="s">
        <v>1243</v>
      </c>
      <c r="J253" s="27" t="s">
        <v>1244</v>
      </c>
      <c r="K253" s="24"/>
      <c r="L253" s="24"/>
      <c r="M253" s="24" t="s">
        <v>109</v>
      </c>
      <c r="N253" s="24" t="s">
        <v>1245</v>
      </c>
      <c r="O253" s="24"/>
      <c r="P253" s="24" t="s">
        <v>80</v>
      </c>
      <c r="Q253" s="26">
        <v>43374</v>
      </c>
      <c r="R253" s="26">
        <v>43374</v>
      </c>
      <c r="S253" s="26" t="s">
        <v>90</v>
      </c>
      <c r="T253" s="28" t="s">
        <v>138</v>
      </c>
      <c r="U253" s="28" t="s">
        <v>138</v>
      </c>
      <c r="V253" s="26">
        <v>44105</v>
      </c>
      <c r="W253" s="28" t="s">
        <v>430</v>
      </c>
      <c r="X253" s="28" t="s">
        <v>140</v>
      </c>
      <c r="Y253" s="26" t="s">
        <v>78</v>
      </c>
      <c r="Z253" s="29">
        <v>6</v>
      </c>
      <c r="AA253" s="29">
        <v>2</v>
      </c>
      <c r="AB253" s="26">
        <v>44424</v>
      </c>
      <c r="AC253" s="30">
        <v>4900000</v>
      </c>
      <c r="AD253" s="30">
        <v>544444</v>
      </c>
      <c r="AE253" s="30">
        <v>0</v>
      </c>
      <c r="AF253" s="30">
        <v>754416.63888888899</v>
      </c>
      <c r="AG253" s="30">
        <f t="shared" si="61"/>
        <v>754416.63888888899</v>
      </c>
      <c r="AH253" s="30">
        <v>0</v>
      </c>
      <c r="AI253" s="30">
        <f t="shared" si="62"/>
        <v>6198860.638888889</v>
      </c>
      <c r="AJ253" s="30">
        <f t="shared" si="63"/>
        <v>3675000</v>
      </c>
      <c r="AK253" s="30">
        <f t="shared" si="64"/>
        <v>408333</v>
      </c>
      <c r="AL253" s="30">
        <f t="shared" si="65"/>
        <v>0</v>
      </c>
      <c r="AM253" s="30">
        <f t="shared" si="66"/>
        <v>754416.63888888899</v>
      </c>
      <c r="AN253" s="30">
        <f t="shared" si="67"/>
        <v>754416.63888888899</v>
      </c>
      <c r="AO253" s="30">
        <f t="shared" si="68"/>
        <v>0</v>
      </c>
      <c r="AP253" s="30">
        <f t="shared" si="69"/>
        <v>4837749.638888889</v>
      </c>
      <c r="AQ253" s="30">
        <f t="shared" si="70"/>
        <v>0</v>
      </c>
      <c r="AR253" s="26" t="s">
        <v>79</v>
      </c>
      <c r="AS253" s="26" t="s">
        <v>80</v>
      </c>
      <c r="AT253" s="26"/>
      <c r="AU253" s="26" t="s">
        <v>80</v>
      </c>
      <c r="AV253" s="26" t="s">
        <v>141</v>
      </c>
      <c r="AW253" s="26" t="s">
        <v>80</v>
      </c>
      <c r="AX253" s="26" t="s">
        <v>82</v>
      </c>
      <c r="AY253" s="26" t="s">
        <v>82</v>
      </c>
      <c r="AZ253" s="26" t="s">
        <v>80</v>
      </c>
      <c r="BA253" s="26" t="s">
        <v>84</v>
      </c>
      <c r="BB253" s="26" t="s">
        <v>85</v>
      </c>
      <c r="BC253" s="26" t="str">
        <f t="shared" si="71"/>
        <v>C</v>
      </c>
      <c r="BD253" s="26" t="str">
        <f t="shared" ca="1" si="72"/>
        <v>53 Th,6 Bln,20 Hr</v>
      </c>
      <c r="BE253" s="29">
        <f t="shared" ca="1" si="73"/>
        <v>53</v>
      </c>
      <c r="BF253" s="29">
        <f t="shared" ca="1" si="74"/>
        <v>6</v>
      </c>
      <c r="BG253" s="29">
        <f t="shared" ca="1" si="75"/>
        <v>20</v>
      </c>
      <c r="BH253" s="26" t="str">
        <f t="shared" ca="1" si="76"/>
        <v>4 Th,1 Bln,23 Hr</v>
      </c>
      <c r="BI253" s="24">
        <f t="shared" ca="1" si="77"/>
        <v>4</v>
      </c>
      <c r="BJ253" s="24">
        <f t="shared" ca="1" si="78"/>
        <v>1</v>
      </c>
      <c r="BK253" s="26" t="str">
        <f t="shared" ca="1" si="79"/>
        <v>4 Th,1 Bln,23 Hr</v>
      </c>
      <c r="BL253" s="4" t="str">
        <f>VLOOKUP(C253,[1]dbase!$C$3:$AW$827,38,FALSE)</f>
        <v>-</v>
      </c>
    </row>
    <row r="254" spans="1:64" x14ac:dyDescent="0.25">
      <c r="A254" s="24">
        <f t="shared" si="60"/>
        <v>251</v>
      </c>
      <c r="B254" s="31" t="s">
        <v>1246</v>
      </c>
      <c r="C254" s="24">
        <v>836224</v>
      </c>
      <c r="D254" s="24" t="s">
        <v>174</v>
      </c>
      <c r="E254" s="26">
        <v>30604</v>
      </c>
      <c r="F254" s="24" t="s">
        <v>65</v>
      </c>
      <c r="G254" s="24" t="s">
        <v>66</v>
      </c>
      <c r="H254" s="24" t="s">
        <v>67</v>
      </c>
      <c r="I254" s="24" t="s">
        <v>1247</v>
      </c>
      <c r="J254" s="27"/>
      <c r="K254" s="24"/>
      <c r="L254" s="24"/>
      <c r="M254" s="24" t="s">
        <v>136</v>
      </c>
      <c r="N254" s="24" t="s">
        <v>137</v>
      </c>
      <c r="O254" s="24"/>
      <c r="P254" s="24" t="s">
        <v>80</v>
      </c>
      <c r="Q254" s="26">
        <v>43374</v>
      </c>
      <c r="R254" s="26">
        <v>43374</v>
      </c>
      <c r="S254" s="26" t="s">
        <v>90</v>
      </c>
      <c r="T254" s="28" t="s">
        <v>138</v>
      </c>
      <c r="U254" s="28" t="s">
        <v>138</v>
      </c>
      <c r="V254" s="26">
        <v>44105</v>
      </c>
      <c r="W254" s="28" t="s">
        <v>139</v>
      </c>
      <c r="X254" s="28" t="s">
        <v>140</v>
      </c>
      <c r="Y254" s="26" t="s">
        <v>78</v>
      </c>
      <c r="Z254" s="29">
        <v>6</v>
      </c>
      <c r="AA254" s="29">
        <v>1</v>
      </c>
      <c r="AB254" s="26">
        <v>44424</v>
      </c>
      <c r="AC254" s="30">
        <v>4500000</v>
      </c>
      <c r="AD254" s="30">
        <v>500000</v>
      </c>
      <c r="AE254" s="30">
        <v>0</v>
      </c>
      <c r="AF254" s="30">
        <v>585779.91666666698</v>
      </c>
      <c r="AG254" s="30">
        <f t="shared" si="61"/>
        <v>585779.91666666698</v>
      </c>
      <c r="AH254" s="30">
        <v>0</v>
      </c>
      <c r="AI254" s="30">
        <f t="shared" si="62"/>
        <v>5585779.916666667</v>
      </c>
      <c r="AJ254" s="30">
        <f t="shared" si="63"/>
        <v>3375000</v>
      </c>
      <c r="AK254" s="30">
        <f t="shared" si="64"/>
        <v>375000</v>
      </c>
      <c r="AL254" s="30">
        <f t="shared" si="65"/>
        <v>0</v>
      </c>
      <c r="AM254" s="30">
        <f t="shared" si="66"/>
        <v>585779.91666666698</v>
      </c>
      <c r="AN254" s="30">
        <f t="shared" si="67"/>
        <v>585779.91666666698</v>
      </c>
      <c r="AO254" s="30">
        <f t="shared" si="68"/>
        <v>0</v>
      </c>
      <c r="AP254" s="30">
        <f t="shared" si="69"/>
        <v>4335779.916666667</v>
      </c>
      <c r="AQ254" s="30">
        <f t="shared" si="70"/>
        <v>36320.083333333023</v>
      </c>
      <c r="AR254" s="26" t="s">
        <v>79</v>
      </c>
      <c r="AS254" s="26" t="s">
        <v>80</v>
      </c>
      <c r="AT254" s="26"/>
      <c r="AU254" s="26" t="s">
        <v>80</v>
      </c>
      <c r="AV254" s="26" t="s">
        <v>141</v>
      </c>
      <c r="AW254" s="26" t="s">
        <v>80</v>
      </c>
      <c r="AX254" s="26" t="s">
        <v>82</v>
      </c>
      <c r="AY254" s="26" t="s">
        <v>82</v>
      </c>
      <c r="AZ254" s="26" t="s">
        <v>80</v>
      </c>
      <c r="BA254" s="26" t="s">
        <v>84</v>
      </c>
      <c r="BB254" s="26" t="s">
        <v>85</v>
      </c>
      <c r="BC254" s="26" t="str">
        <f t="shared" si="71"/>
        <v>D</v>
      </c>
      <c r="BD254" s="26" t="str">
        <f t="shared" ca="1" si="72"/>
        <v>39 Th,1 Bln,9 Hr</v>
      </c>
      <c r="BE254" s="29">
        <f t="shared" ca="1" si="73"/>
        <v>39</v>
      </c>
      <c r="BF254" s="29">
        <f t="shared" ca="1" si="74"/>
        <v>1</v>
      </c>
      <c r="BG254" s="29">
        <f t="shared" ca="1" si="75"/>
        <v>9</v>
      </c>
      <c r="BH254" s="26" t="str">
        <f t="shared" ca="1" si="76"/>
        <v>4 Th,1 Bln,23 Hr</v>
      </c>
      <c r="BI254" s="24">
        <f t="shared" ca="1" si="77"/>
        <v>4</v>
      </c>
      <c r="BJ254" s="24">
        <f t="shared" ca="1" si="78"/>
        <v>1</v>
      </c>
      <c r="BK254" s="26" t="str">
        <f t="shared" ca="1" si="79"/>
        <v>4 Th,1 Bln,23 Hr</v>
      </c>
      <c r="BL254" s="4" t="str">
        <f>VLOOKUP(C254,[1]dbase!$C$3:$AW$827,38,FALSE)</f>
        <v>-</v>
      </c>
    </row>
    <row r="255" spans="1:64" x14ac:dyDescent="0.25">
      <c r="A255" s="24">
        <f t="shared" si="60"/>
        <v>252</v>
      </c>
      <c r="B255" s="33" t="s">
        <v>1248</v>
      </c>
      <c r="C255" s="24">
        <v>835537</v>
      </c>
      <c r="D255" s="24" t="s">
        <v>354</v>
      </c>
      <c r="E255" s="26">
        <v>30478</v>
      </c>
      <c r="F255" s="24" t="s">
        <v>167</v>
      </c>
      <c r="G255" s="24" t="s">
        <v>66</v>
      </c>
      <c r="H255" s="24" t="s">
        <v>67</v>
      </c>
      <c r="I255" s="24" t="s">
        <v>1249</v>
      </c>
      <c r="J255" s="27" t="s">
        <v>1250</v>
      </c>
      <c r="K255" s="24" t="s">
        <v>1251</v>
      </c>
      <c r="L255" s="24" t="s">
        <v>1252</v>
      </c>
      <c r="M255" s="24" t="s">
        <v>70</v>
      </c>
      <c r="N255" s="24" t="s">
        <v>234</v>
      </c>
      <c r="O255" s="24" t="s">
        <v>1253</v>
      </c>
      <c r="P255" s="24">
        <v>2005</v>
      </c>
      <c r="Q255" s="26">
        <v>41410</v>
      </c>
      <c r="R255" s="26">
        <v>41533</v>
      </c>
      <c r="S255" s="26" t="s">
        <v>90</v>
      </c>
      <c r="T255" s="28" t="s">
        <v>1254</v>
      </c>
      <c r="U255" s="28" t="s">
        <v>1254</v>
      </c>
      <c r="V255" s="26">
        <v>44120</v>
      </c>
      <c r="W255" s="28" t="s">
        <v>702</v>
      </c>
      <c r="X255" s="28" t="s">
        <v>655</v>
      </c>
      <c r="Y255" s="26" t="s">
        <v>103</v>
      </c>
      <c r="Z255" s="29">
        <v>2</v>
      </c>
      <c r="AA255" s="29">
        <v>7</v>
      </c>
      <c r="AB255" s="26">
        <v>44562</v>
      </c>
      <c r="AC255" s="30">
        <v>9900000</v>
      </c>
      <c r="AD255" s="30">
        <v>1100000</v>
      </c>
      <c r="AE255" s="30">
        <v>1900800</v>
      </c>
      <c r="AF255" s="30">
        <v>0</v>
      </c>
      <c r="AG255" s="30">
        <f t="shared" si="61"/>
        <v>1900800</v>
      </c>
      <c r="AH255" s="30">
        <v>3246750</v>
      </c>
      <c r="AI255" s="30">
        <f t="shared" si="62"/>
        <v>16147550</v>
      </c>
      <c r="AJ255" s="30">
        <f t="shared" si="63"/>
        <v>7425000</v>
      </c>
      <c r="AK255" s="30">
        <f t="shared" si="64"/>
        <v>825000</v>
      </c>
      <c r="AL255" s="30">
        <f t="shared" si="65"/>
        <v>1900800</v>
      </c>
      <c r="AM255" s="30">
        <f t="shared" si="66"/>
        <v>0</v>
      </c>
      <c r="AN255" s="30">
        <f t="shared" si="67"/>
        <v>1900800</v>
      </c>
      <c r="AO255" s="30">
        <f t="shared" si="68"/>
        <v>1623375</v>
      </c>
      <c r="AP255" s="30">
        <f t="shared" si="69"/>
        <v>11774175</v>
      </c>
      <c r="AQ255" s="30">
        <f t="shared" si="70"/>
        <v>0</v>
      </c>
      <c r="AR255" s="26" t="s">
        <v>79</v>
      </c>
      <c r="AS255" s="26" t="s">
        <v>80</v>
      </c>
      <c r="AT255" s="26"/>
      <c r="AU255" s="26" t="s">
        <v>80</v>
      </c>
      <c r="AV255" s="26" t="s">
        <v>656</v>
      </c>
      <c r="AW255" s="26" t="s">
        <v>80</v>
      </c>
      <c r="AX255" s="26" t="s">
        <v>105</v>
      </c>
      <c r="AY255" s="26" t="s">
        <v>105</v>
      </c>
      <c r="AZ255" s="26" t="s">
        <v>80</v>
      </c>
      <c r="BA255" s="26" t="s">
        <v>84</v>
      </c>
      <c r="BB255" s="26" t="s">
        <v>106</v>
      </c>
      <c r="BC255" s="26" t="str">
        <f t="shared" si="71"/>
        <v>F</v>
      </c>
      <c r="BD255" s="26" t="str">
        <f t="shared" ca="1" si="72"/>
        <v>39 Th,5 Bln,13 Hr</v>
      </c>
      <c r="BE255" s="29">
        <f t="shared" ca="1" si="73"/>
        <v>39</v>
      </c>
      <c r="BF255" s="29">
        <f t="shared" ca="1" si="74"/>
        <v>5</v>
      </c>
      <c r="BG255" s="29">
        <f t="shared" ca="1" si="75"/>
        <v>13</v>
      </c>
      <c r="BH255" s="26" t="str">
        <f t="shared" ca="1" si="76"/>
        <v>9 Th,6 Bln,8 Hr</v>
      </c>
      <c r="BI255" s="24">
        <f t="shared" ca="1" si="77"/>
        <v>9</v>
      </c>
      <c r="BJ255" s="24">
        <f t="shared" ca="1" si="78"/>
        <v>6</v>
      </c>
      <c r="BK255" s="26" t="str">
        <f t="shared" ca="1" si="79"/>
        <v>9 Th,2 Bln,8 Hr</v>
      </c>
      <c r="BL255" s="4" t="str">
        <f>VLOOKUP(C255,[1]dbase!$C$3:$AW$827,38,FALSE)</f>
        <v>-</v>
      </c>
    </row>
    <row r="256" spans="1:64" x14ac:dyDescent="0.25">
      <c r="A256" s="24">
        <f t="shared" si="60"/>
        <v>253</v>
      </c>
      <c r="B256" s="31" t="s">
        <v>1255</v>
      </c>
      <c r="C256" s="24">
        <v>664892</v>
      </c>
      <c r="D256" s="24" t="s">
        <v>166</v>
      </c>
      <c r="E256" s="26">
        <v>24414</v>
      </c>
      <c r="F256" s="24" t="s">
        <v>65</v>
      </c>
      <c r="G256" s="24" t="s">
        <v>66</v>
      </c>
      <c r="H256" s="24" t="s">
        <v>133</v>
      </c>
      <c r="I256" s="24" t="s">
        <v>1256</v>
      </c>
      <c r="J256" s="27"/>
      <c r="K256" s="24"/>
      <c r="L256" s="24"/>
      <c r="M256" s="24" t="s">
        <v>109</v>
      </c>
      <c r="N256" s="24" t="s">
        <v>1257</v>
      </c>
      <c r="O256" s="24"/>
      <c r="P256" s="24" t="s">
        <v>594</v>
      </c>
      <c r="Q256" s="26">
        <v>33223</v>
      </c>
      <c r="R256" s="26">
        <v>33588</v>
      </c>
      <c r="S256" s="26" t="s">
        <v>90</v>
      </c>
      <c r="T256" s="28" t="s">
        <v>1258</v>
      </c>
      <c r="U256" s="28" t="s">
        <v>1258</v>
      </c>
      <c r="V256" s="26">
        <v>44571</v>
      </c>
      <c r="W256" s="28" t="s">
        <v>708</v>
      </c>
      <c r="X256" s="28" t="s">
        <v>113</v>
      </c>
      <c r="Y256" s="26" t="s">
        <v>78</v>
      </c>
      <c r="Z256" s="29">
        <v>6</v>
      </c>
      <c r="AA256" s="29">
        <v>4</v>
      </c>
      <c r="AB256" s="26">
        <v>44424</v>
      </c>
      <c r="AC256" s="30">
        <v>6900000</v>
      </c>
      <c r="AD256" s="30">
        <v>766667</v>
      </c>
      <c r="AE256" s="30">
        <v>594883</v>
      </c>
      <c r="AF256" s="30">
        <v>-377770</v>
      </c>
      <c r="AG256" s="30">
        <f t="shared" si="61"/>
        <v>217113</v>
      </c>
      <c r="AH256" s="30">
        <v>0</v>
      </c>
      <c r="AI256" s="30">
        <f t="shared" si="62"/>
        <v>7883780</v>
      </c>
      <c r="AJ256" s="30">
        <f t="shared" si="63"/>
        <v>3450000</v>
      </c>
      <c r="AK256" s="30">
        <f t="shared" si="64"/>
        <v>0</v>
      </c>
      <c r="AL256" s="30">
        <f t="shared" si="65"/>
        <v>0</v>
      </c>
      <c r="AM256" s="30">
        <f t="shared" si="66"/>
        <v>0</v>
      </c>
      <c r="AN256" s="30">
        <f t="shared" si="67"/>
        <v>0</v>
      </c>
      <c r="AO256" s="30">
        <f t="shared" si="68"/>
        <v>0</v>
      </c>
      <c r="AP256" s="30">
        <f t="shared" si="69"/>
        <v>3450000</v>
      </c>
      <c r="AQ256" s="30">
        <f t="shared" si="70"/>
        <v>922100</v>
      </c>
      <c r="AR256" s="26" t="s">
        <v>79</v>
      </c>
      <c r="AS256" s="26" t="s">
        <v>114</v>
      </c>
      <c r="AT256" s="24" t="s">
        <v>172</v>
      </c>
      <c r="AU256" s="26">
        <v>44433</v>
      </c>
      <c r="AV256" s="26" t="s">
        <v>116</v>
      </c>
      <c r="AW256" s="26" t="s">
        <v>117</v>
      </c>
      <c r="AX256" s="26" t="s">
        <v>83</v>
      </c>
      <c r="AY256" s="26" t="s">
        <v>82</v>
      </c>
      <c r="AZ256" s="26" t="s">
        <v>80</v>
      </c>
      <c r="BA256" s="26" t="s">
        <v>84</v>
      </c>
      <c r="BB256" s="26" t="s">
        <v>85</v>
      </c>
      <c r="BC256" s="26" t="str">
        <f t="shared" si="71"/>
        <v>C</v>
      </c>
      <c r="BD256" s="26" t="str">
        <f t="shared" ca="1" si="72"/>
        <v>56 Th,0 Bln,21 Hr</v>
      </c>
      <c r="BE256" s="29">
        <f t="shared" ca="1" si="73"/>
        <v>56</v>
      </c>
      <c r="BF256" s="29">
        <f t="shared" ca="1" si="74"/>
        <v>0</v>
      </c>
      <c r="BG256" s="29">
        <f t="shared" ca="1" si="75"/>
        <v>21</v>
      </c>
      <c r="BH256" s="26" t="str">
        <f t="shared" ca="1" si="76"/>
        <v>31 Th,11 Bln,8 Hr</v>
      </c>
      <c r="BI256" s="24">
        <f t="shared" ca="1" si="77"/>
        <v>31</v>
      </c>
      <c r="BJ256" s="24">
        <f t="shared" ca="1" si="78"/>
        <v>11</v>
      </c>
      <c r="BK256" s="26" t="str">
        <f t="shared" ca="1" si="79"/>
        <v>30 Th,11 Bln,8 Hr</v>
      </c>
      <c r="BL256" s="4" t="str">
        <f>VLOOKUP(C256,[1]dbase!$C$3:$AW$827,38,FALSE)</f>
        <v>H</v>
      </c>
    </row>
    <row r="257" spans="1:64" x14ac:dyDescent="0.25">
      <c r="A257" s="24">
        <f t="shared" si="60"/>
        <v>254</v>
      </c>
      <c r="B257" s="31" t="s">
        <v>1259</v>
      </c>
      <c r="C257" s="24">
        <v>876273</v>
      </c>
      <c r="D257" s="24" t="s">
        <v>1260</v>
      </c>
      <c r="E257" s="26">
        <v>31811</v>
      </c>
      <c r="F257" s="24" t="s">
        <v>65</v>
      </c>
      <c r="G257" s="24" t="s">
        <v>66</v>
      </c>
      <c r="H257" s="24" t="s">
        <v>67</v>
      </c>
      <c r="I257" s="24" t="s">
        <v>1261</v>
      </c>
      <c r="J257" s="27" t="s">
        <v>1262</v>
      </c>
      <c r="K257" s="24"/>
      <c r="L257" s="24"/>
      <c r="M257" s="24" t="s">
        <v>70</v>
      </c>
      <c r="N257" s="24" t="s">
        <v>1263</v>
      </c>
      <c r="O257" s="24"/>
      <c r="P257" s="24" t="s">
        <v>80</v>
      </c>
      <c r="Q257" s="26">
        <v>43374</v>
      </c>
      <c r="R257" s="26">
        <v>43374</v>
      </c>
      <c r="S257" s="26" t="s">
        <v>90</v>
      </c>
      <c r="T257" s="28" t="s">
        <v>1264</v>
      </c>
      <c r="U257" s="28" t="s">
        <v>1264</v>
      </c>
      <c r="V257" s="26">
        <v>44105</v>
      </c>
      <c r="W257" s="28" t="s">
        <v>374</v>
      </c>
      <c r="X257" s="28" t="s">
        <v>207</v>
      </c>
      <c r="Y257" s="26" t="s">
        <v>78</v>
      </c>
      <c r="Z257" s="29">
        <v>5</v>
      </c>
      <c r="AA257" s="29">
        <v>2</v>
      </c>
      <c r="AB257" s="26">
        <v>44424</v>
      </c>
      <c r="AC257" s="30">
        <v>4900000</v>
      </c>
      <c r="AD257" s="30">
        <v>544444</v>
      </c>
      <c r="AE257" s="30">
        <v>0</v>
      </c>
      <c r="AF257" s="30">
        <v>735666.63888888899</v>
      </c>
      <c r="AG257" s="30">
        <f t="shared" si="61"/>
        <v>735666.63888888899</v>
      </c>
      <c r="AH257" s="30">
        <v>0</v>
      </c>
      <c r="AI257" s="30">
        <f t="shared" si="62"/>
        <v>6180110.638888889</v>
      </c>
      <c r="AJ257" s="30">
        <f t="shared" si="63"/>
        <v>3675000</v>
      </c>
      <c r="AK257" s="30">
        <f t="shared" si="64"/>
        <v>408333</v>
      </c>
      <c r="AL257" s="30">
        <f t="shared" si="65"/>
        <v>0</v>
      </c>
      <c r="AM257" s="30">
        <f t="shared" si="66"/>
        <v>735666.63888888899</v>
      </c>
      <c r="AN257" s="30">
        <f t="shared" si="67"/>
        <v>735666.63888888899</v>
      </c>
      <c r="AO257" s="30">
        <f t="shared" si="68"/>
        <v>0</v>
      </c>
      <c r="AP257" s="30">
        <f t="shared" si="69"/>
        <v>4818999.638888889</v>
      </c>
      <c r="AQ257" s="30">
        <f t="shared" si="70"/>
        <v>0</v>
      </c>
      <c r="AR257" s="26" t="s">
        <v>79</v>
      </c>
      <c r="AS257" s="26" t="s">
        <v>80</v>
      </c>
      <c r="AT257" s="26"/>
      <c r="AU257" s="26" t="s">
        <v>80</v>
      </c>
      <c r="AV257" s="26" t="s">
        <v>209</v>
      </c>
      <c r="AW257" s="26" t="s">
        <v>375</v>
      </c>
      <c r="AX257" s="26" t="s">
        <v>105</v>
      </c>
      <c r="AY257" s="26" t="s">
        <v>83</v>
      </c>
      <c r="AZ257" s="26" t="s">
        <v>80</v>
      </c>
      <c r="BA257" s="26" t="s">
        <v>84</v>
      </c>
      <c r="BB257" s="26" t="s">
        <v>85</v>
      </c>
      <c r="BC257" s="26" t="str">
        <f t="shared" si="71"/>
        <v>F</v>
      </c>
      <c r="BD257" s="26" t="str">
        <f t="shared" ca="1" si="72"/>
        <v>35 Th,9 Bln,21 Hr</v>
      </c>
      <c r="BE257" s="29">
        <f t="shared" ca="1" si="73"/>
        <v>35</v>
      </c>
      <c r="BF257" s="29">
        <f t="shared" ca="1" si="74"/>
        <v>9</v>
      </c>
      <c r="BG257" s="29">
        <f t="shared" ca="1" si="75"/>
        <v>21</v>
      </c>
      <c r="BH257" s="26" t="str">
        <f t="shared" ca="1" si="76"/>
        <v>4 Th,1 Bln,23 Hr</v>
      </c>
      <c r="BI257" s="24">
        <f t="shared" ca="1" si="77"/>
        <v>4</v>
      </c>
      <c r="BJ257" s="24">
        <f t="shared" ca="1" si="78"/>
        <v>1</v>
      </c>
      <c r="BK257" s="26" t="str">
        <f t="shared" ca="1" si="79"/>
        <v>4 Th,1 Bln,23 Hr</v>
      </c>
      <c r="BL257" s="4" t="str">
        <f>VLOOKUP(C257,[1]dbase!$C$3:$AW$827,38,FALSE)</f>
        <v>-</v>
      </c>
    </row>
    <row r="258" spans="1:64" x14ac:dyDescent="0.25">
      <c r="A258" s="24">
        <f t="shared" si="60"/>
        <v>255</v>
      </c>
      <c r="B258" s="31" t="s">
        <v>1265</v>
      </c>
      <c r="C258" s="24">
        <v>846284</v>
      </c>
      <c r="D258" s="24" t="s">
        <v>1266</v>
      </c>
      <c r="E258" s="26">
        <v>31043</v>
      </c>
      <c r="F258" s="24" t="s">
        <v>65</v>
      </c>
      <c r="G258" s="24" t="s">
        <v>66</v>
      </c>
      <c r="H258" s="24" t="s">
        <v>1042</v>
      </c>
      <c r="I258" s="24" t="s">
        <v>1267</v>
      </c>
      <c r="J258" s="27" t="s">
        <v>1268</v>
      </c>
      <c r="K258" s="24"/>
      <c r="L258" s="24"/>
      <c r="M258" s="24" t="s">
        <v>136</v>
      </c>
      <c r="N258" s="24" t="s">
        <v>1269</v>
      </c>
      <c r="O258" s="24"/>
      <c r="P258" s="24" t="s">
        <v>80</v>
      </c>
      <c r="Q258" s="26">
        <v>43374</v>
      </c>
      <c r="R258" s="26">
        <v>43374</v>
      </c>
      <c r="S258" s="26" t="s">
        <v>90</v>
      </c>
      <c r="T258" s="28" t="s">
        <v>255</v>
      </c>
      <c r="U258" s="28" t="s">
        <v>255</v>
      </c>
      <c r="V258" s="26">
        <v>44105</v>
      </c>
      <c r="W258" s="28" t="s">
        <v>256</v>
      </c>
      <c r="X258" s="28" t="s">
        <v>207</v>
      </c>
      <c r="Y258" s="26" t="s">
        <v>103</v>
      </c>
      <c r="Z258" s="29">
        <v>5</v>
      </c>
      <c r="AA258" s="29">
        <v>3</v>
      </c>
      <c r="AB258" s="26">
        <v>44424</v>
      </c>
      <c r="AC258" s="30">
        <v>5900000</v>
      </c>
      <c r="AD258" s="30">
        <v>655556</v>
      </c>
      <c r="AE258" s="30">
        <v>0</v>
      </c>
      <c r="AF258" s="30">
        <v>43750.027777777053</v>
      </c>
      <c r="AG258" s="30">
        <f t="shared" si="61"/>
        <v>43750.027777777053</v>
      </c>
      <c r="AH258" s="30">
        <v>0</v>
      </c>
      <c r="AI258" s="30">
        <f t="shared" si="62"/>
        <v>6599306.0277777771</v>
      </c>
      <c r="AJ258" s="30">
        <f t="shared" si="63"/>
        <v>4425000</v>
      </c>
      <c r="AK258" s="30">
        <f t="shared" si="64"/>
        <v>491667</v>
      </c>
      <c r="AL258" s="30">
        <f t="shared" si="65"/>
        <v>0</v>
      </c>
      <c r="AM258" s="30">
        <f t="shared" si="66"/>
        <v>43750.027777777053</v>
      </c>
      <c r="AN258" s="30">
        <f t="shared" si="67"/>
        <v>43750.027777777053</v>
      </c>
      <c r="AO258" s="30">
        <f t="shared" si="68"/>
        <v>0</v>
      </c>
      <c r="AP258" s="30">
        <f t="shared" si="69"/>
        <v>4960417.0277777771</v>
      </c>
      <c r="AQ258" s="30">
        <f t="shared" si="70"/>
        <v>0</v>
      </c>
      <c r="AR258" s="26" t="s">
        <v>79</v>
      </c>
      <c r="AS258" s="26" t="s">
        <v>80</v>
      </c>
      <c r="AT258" s="26"/>
      <c r="AU258" s="26" t="s">
        <v>80</v>
      </c>
      <c r="AV258" s="26" t="s">
        <v>209</v>
      </c>
      <c r="AW258" s="26" t="s">
        <v>95</v>
      </c>
      <c r="AX258" s="26" t="s">
        <v>83</v>
      </c>
      <c r="AY258" s="26" t="s">
        <v>83</v>
      </c>
      <c r="AZ258" s="26" t="s">
        <v>80</v>
      </c>
      <c r="BA258" s="26" t="s">
        <v>84</v>
      </c>
      <c r="BB258" s="26" t="s">
        <v>106</v>
      </c>
      <c r="BC258" s="26" t="str">
        <f t="shared" si="71"/>
        <v>D</v>
      </c>
      <c r="BD258" s="26" t="str">
        <f t="shared" ca="1" si="72"/>
        <v>37 Th,10 Bln,28 Hr</v>
      </c>
      <c r="BE258" s="29">
        <f t="shared" ca="1" si="73"/>
        <v>37</v>
      </c>
      <c r="BF258" s="29">
        <f t="shared" ca="1" si="74"/>
        <v>10</v>
      </c>
      <c r="BG258" s="29">
        <f t="shared" ca="1" si="75"/>
        <v>28</v>
      </c>
      <c r="BH258" s="26" t="str">
        <f t="shared" ca="1" si="76"/>
        <v>4 Th,1 Bln,23 Hr</v>
      </c>
      <c r="BI258" s="24">
        <f t="shared" ca="1" si="77"/>
        <v>4</v>
      </c>
      <c r="BJ258" s="24">
        <f t="shared" ca="1" si="78"/>
        <v>1</v>
      </c>
      <c r="BK258" s="26" t="str">
        <f t="shared" ca="1" si="79"/>
        <v>4 Th,1 Bln,23 Hr</v>
      </c>
      <c r="BL258" s="4" t="str">
        <f>VLOOKUP(C258,[1]dbase!$C$3:$AW$827,38,FALSE)</f>
        <v>-</v>
      </c>
    </row>
    <row r="259" spans="1:64" x14ac:dyDescent="0.25">
      <c r="A259" s="24">
        <f t="shared" si="60"/>
        <v>256</v>
      </c>
      <c r="B259" s="31" t="s">
        <v>1270</v>
      </c>
      <c r="C259" s="24">
        <v>935871</v>
      </c>
      <c r="D259" s="24" t="s">
        <v>342</v>
      </c>
      <c r="E259" s="26">
        <v>34262</v>
      </c>
      <c r="F259" s="24" t="s">
        <v>65</v>
      </c>
      <c r="G259" s="24" t="s">
        <v>66</v>
      </c>
      <c r="H259" s="24" t="s">
        <v>150</v>
      </c>
      <c r="I259" s="24" t="s">
        <v>1271</v>
      </c>
      <c r="J259" s="27" t="s">
        <v>1272</v>
      </c>
      <c r="K259" s="24"/>
      <c r="L259" s="24"/>
      <c r="M259" s="24" t="s">
        <v>70</v>
      </c>
      <c r="N259" s="24" t="s">
        <v>71</v>
      </c>
      <c r="O259" s="24" t="s">
        <v>235</v>
      </c>
      <c r="P259" s="24">
        <v>2017</v>
      </c>
      <c r="Q259" s="26">
        <v>43313</v>
      </c>
      <c r="R259" s="26">
        <v>43525</v>
      </c>
      <c r="S259" s="26" t="s">
        <v>90</v>
      </c>
      <c r="T259" s="28" t="s">
        <v>781</v>
      </c>
      <c r="U259" s="28" t="s">
        <v>781</v>
      </c>
      <c r="V259" s="26">
        <v>44410</v>
      </c>
      <c r="W259" s="28" t="s">
        <v>154</v>
      </c>
      <c r="X259" s="28" t="s">
        <v>207</v>
      </c>
      <c r="Y259" s="26" t="s">
        <v>78</v>
      </c>
      <c r="Z259" s="29">
        <v>5</v>
      </c>
      <c r="AA259" s="29">
        <v>4</v>
      </c>
      <c r="AB259" s="26">
        <v>44424</v>
      </c>
      <c r="AC259" s="30">
        <v>6900000</v>
      </c>
      <c r="AD259" s="30">
        <v>766667</v>
      </c>
      <c r="AE259" s="30">
        <v>169183.33333333302</v>
      </c>
      <c r="AF259" s="30">
        <v>653200</v>
      </c>
      <c r="AG259" s="30">
        <f t="shared" si="61"/>
        <v>822383.33333333302</v>
      </c>
      <c r="AH259" s="30">
        <v>0</v>
      </c>
      <c r="AI259" s="30">
        <f t="shared" si="62"/>
        <v>8489050.3333333321</v>
      </c>
      <c r="AJ259" s="30">
        <f t="shared" si="63"/>
        <v>5175000</v>
      </c>
      <c r="AK259" s="30">
        <f t="shared" si="64"/>
        <v>575000.25</v>
      </c>
      <c r="AL259" s="30">
        <f t="shared" si="65"/>
        <v>169183.33333333302</v>
      </c>
      <c r="AM259" s="30">
        <f t="shared" si="66"/>
        <v>653200</v>
      </c>
      <c r="AN259" s="30">
        <f t="shared" si="67"/>
        <v>822383.33333333302</v>
      </c>
      <c r="AO259" s="30">
        <f t="shared" si="68"/>
        <v>0</v>
      </c>
      <c r="AP259" s="30">
        <f t="shared" si="69"/>
        <v>6572383.583333333</v>
      </c>
      <c r="AQ259" s="30">
        <f t="shared" si="70"/>
        <v>0</v>
      </c>
      <c r="AR259" s="26" t="s">
        <v>79</v>
      </c>
      <c r="AS259" s="26" t="s">
        <v>80</v>
      </c>
      <c r="AT259" s="26"/>
      <c r="AU259" s="26" t="s">
        <v>80</v>
      </c>
      <c r="AV259" s="26" t="s">
        <v>209</v>
      </c>
      <c r="AW259" s="26" t="s">
        <v>158</v>
      </c>
      <c r="AX259" s="26" t="s">
        <v>83</v>
      </c>
      <c r="AY259" s="26" t="s">
        <v>83</v>
      </c>
      <c r="AZ259" s="26" t="s">
        <v>80</v>
      </c>
      <c r="BA259" s="26" t="s">
        <v>84</v>
      </c>
      <c r="BB259" s="26" t="s">
        <v>85</v>
      </c>
      <c r="BC259" s="26" t="str">
        <f t="shared" si="71"/>
        <v>F</v>
      </c>
      <c r="BD259" s="26" t="str">
        <f t="shared" ca="1" si="72"/>
        <v>29 Th,1 Bln,4 Hr</v>
      </c>
      <c r="BE259" s="29">
        <f t="shared" ca="1" si="73"/>
        <v>29</v>
      </c>
      <c r="BF259" s="29">
        <f t="shared" ca="1" si="74"/>
        <v>1</v>
      </c>
      <c r="BG259" s="29">
        <f t="shared" ca="1" si="75"/>
        <v>4</v>
      </c>
      <c r="BH259" s="26" t="str">
        <f t="shared" ca="1" si="76"/>
        <v>4 Th,3 Bln,23 Hr</v>
      </c>
      <c r="BI259" s="24">
        <f t="shared" ca="1" si="77"/>
        <v>4</v>
      </c>
      <c r="BJ259" s="24">
        <f t="shared" ca="1" si="78"/>
        <v>3</v>
      </c>
      <c r="BK259" s="26" t="str">
        <f t="shared" ca="1" si="79"/>
        <v>3 Th,8 Bln,23 Hr</v>
      </c>
      <c r="BL259" s="4" t="str">
        <f>VLOOKUP(C259,[1]dbase!$C$3:$AW$827,38,FALSE)</f>
        <v>-</v>
      </c>
    </row>
    <row r="260" spans="1:64" x14ac:dyDescent="0.25">
      <c r="A260" s="24">
        <f t="shared" ref="A260:A323" si="80">IF(B260="","",ROW()-3)</f>
        <v>257</v>
      </c>
      <c r="B260" s="33" t="s">
        <v>1273</v>
      </c>
      <c r="C260" s="24">
        <v>935825</v>
      </c>
      <c r="D260" s="24" t="s">
        <v>342</v>
      </c>
      <c r="E260" s="26">
        <v>33973</v>
      </c>
      <c r="F260" s="24" t="s">
        <v>65</v>
      </c>
      <c r="G260" s="24" t="s">
        <v>66</v>
      </c>
      <c r="H260" s="24" t="s">
        <v>150</v>
      </c>
      <c r="I260" s="24" t="s">
        <v>1274</v>
      </c>
      <c r="J260" s="27" t="s">
        <v>1275</v>
      </c>
      <c r="K260" s="24"/>
      <c r="L260" s="24" t="s">
        <v>1276</v>
      </c>
      <c r="M260" s="24" t="s">
        <v>70</v>
      </c>
      <c r="N260" s="24" t="s">
        <v>1123</v>
      </c>
      <c r="O260" s="24"/>
      <c r="P260" s="24">
        <v>2016</v>
      </c>
      <c r="Q260" s="26">
        <v>43313</v>
      </c>
      <c r="R260" s="26">
        <v>43525</v>
      </c>
      <c r="S260" s="26" t="s">
        <v>90</v>
      </c>
      <c r="T260" s="28" t="s">
        <v>236</v>
      </c>
      <c r="U260" s="28" t="s">
        <v>236</v>
      </c>
      <c r="V260" s="26">
        <v>44760</v>
      </c>
      <c r="W260" s="28" t="s">
        <v>237</v>
      </c>
      <c r="X260" s="28" t="s">
        <v>113</v>
      </c>
      <c r="Y260" s="26" t="s">
        <v>78</v>
      </c>
      <c r="Z260" s="29">
        <v>5</v>
      </c>
      <c r="AA260" s="29">
        <v>4</v>
      </c>
      <c r="AB260" s="26">
        <v>44424</v>
      </c>
      <c r="AC260" s="30">
        <v>6900000</v>
      </c>
      <c r="AD260" s="30">
        <v>766667</v>
      </c>
      <c r="AE260" s="30">
        <v>169183.33333333302</v>
      </c>
      <c r="AF260" s="30">
        <v>653200</v>
      </c>
      <c r="AG260" s="30">
        <f t="shared" ref="AG260:AG323" si="81">AE260+AF260</f>
        <v>822383.33333333302</v>
      </c>
      <c r="AH260" s="30">
        <v>0</v>
      </c>
      <c r="AI260" s="30">
        <f t="shared" ref="AI260:AI323" si="82">AC260+AD260+AG260+AH260</f>
        <v>8489050.3333333321</v>
      </c>
      <c r="AJ260" s="30">
        <f t="shared" ref="AJ260:AJ323" si="83">IF(AS260="-",AC260*0.75,IF(AS260="H",AC260*0.5))</f>
        <v>5175000</v>
      </c>
      <c r="AK260" s="30">
        <f t="shared" ref="AK260:AK323" si="84">IF(AS260="-",AD260*0.75,0)</f>
        <v>575000.25</v>
      </c>
      <c r="AL260" s="30">
        <f t="shared" ref="AL260:AL323" si="85">IF(AS260="-",AE260*1,0)</f>
        <v>169183.33333333302</v>
      </c>
      <c r="AM260" s="30">
        <f t="shared" ref="AM260:AM323" si="86">IF(AS260="-",AF260*1,0)</f>
        <v>653200</v>
      </c>
      <c r="AN260" s="30">
        <f t="shared" ref="AN260:AN323" si="87">AL260+AM260</f>
        <v>822383.33333333302</v>
      </c>
      <c r="AO260" s="30">
        <f t="shared" ref="AO260:AO323" si="88">IF(AS260="-",AH260*0.5,0)</f>
        <v>0</v>
      </c>
      <c r="AP260" s="30">
        <f t="shared" ref="AP260:AP323" si="89">AJ260+AK260+AN260+AO260</f>
        <v>6572383.583333333</v>
      </c>
      <c r="AQ260" s="30">
        <f t="shared" ref="AQ260:AQ323" si="90">IF(AP260&lt;4372100,(4372100-AP260),0)</f>
        <v>0</v>
      </c>
      <c r="AR260" s="26" t="s">
        <v>79</v>
      </c>
      <c r="AS260" s="26" t="s">
        <v>80</v>
      </c>
      <c r="AT260" s="26"/>
      <c r="AU260" s="26" t="s">
        <v>80</v>
      </c>
      <c r="AV260" s="26" t="s">
        <v>116</v>
      </c>
      <c r="AW260" s="35" t="s">
        <v>210</v>
      </c>
      <c r="AX260" s="26" t="s">
        <v>83</v>
      </c>
      <c r="AY260" s="26" t="s">
        <v>83</v>
      </c>
      <c r="AZ260" s="26" t="s">
        <v>80</v>
      </c>
      <c r="BA260" s="26" t="s">
        <v>84</v>
      </c>
      <c r="BB260" s="26" t="s">
        <v>85</v>
      </c>
      <c r="BC260" s="26" t="str">
        <f t="shared" ref="BC260:BC323" si="91">IF($M260="SD","A",IF($M260="SMP","B",IF($M260="SMK","C",IF($M260="D1","C",IF($M260="D2","C",IF($M260="SMA","C",IF($M260="D3","D",IF($M260="D4","E",IF($M260="S1","F",IF($M260="S2","G",""))))))))))</f>
        <v>F</v>
      </c>
      <c r="BD260" s="26" t="str">
        <f t="shared" ref="BD260:BD323" ca="1" si="92">IFERROR(DATEDIF(E260,$BD$3,"Y")&amp;" Th,"&amp;DATEDIF(E260,$BD$3,"YM")&amp;" Bln,"&amp;DATEDIF(E260,$BD$3,"MD")&amp;" Hr","")</f>
        <v>29 Th,10 Bln,20 Hr</v>
      </c>
      <c r="BE260" s="29">
        <f t="shared" ref="BE260:BE323" ca="1" si="93">IFERROR(DATEDIF(E260,$BD$3,"Y"),"")</f>
        <v>29</v>
      </c>
      <c r="BF260" s="29">
        <f t="shared" ref="BF260:BF323" ca="1" si="94">IFERROR(DATEDIF(E260,$BD$3,"YM"),"")</f>
        <v>10</v>
      </c>
      <c r="BG260" s="29">
        <f t="shared" ref="BG260:BG323" ca="1" si="95">IFERROR(DATEDIF(E260,$BD$3,"MD"),"")</f>
        <v>20</v>
      </c>
      <c r="BH260" s="26" t="str">
        <f t="shared" ref="BH260:BH323" ca="1" si="96">IFERROR(DATEDIF(Q260,$BD$3,"Y")&amp;" Th,"&amp;DATEDIF(Q260,$BD$3,"YM")&amp;" Bln,"&amp;DATEDIF(Q260,$BD$3,"MD")&amp;" Hr","")</f>
        <v>4 Th,3 Bln,23 Hr</v>
      </c>
      <c r="BI260" s="24">
        <f t="shared" ref="BI260:BI323" ca="1" si="97">IFERROR(DATEDIF(Q260,$BD$3,"Y"),"")</f>
        <v>4</v>
      </c>
      <c r="BJ260" s="24">
        <f t="shared" ref="BJ260:BJ323" ca="1" si="98">IFERROR(DATEDIF(Q260,$BD$3,"YM"),"")</f>
        <v>3</v>
      </c>
      <c r="BK260" s="26" t="str">
        <f t="shared" ref="BK260:BK323" ca="1" si="99">IFERROR(DATEDIF(R260,$BD$3,"Y")&amp;" Th,"&amp;DATEDIF(R260,$BD$3,"YM")&amp;" Bln,"&amp;DATEDIF(R260,$BD$3,"MD")&amp;" Hr","")</f>
        <v>3 Th,8 Bln,23 Hr</v>
      </c>
      <c r="BL260" s="4" t="str">
        <f>VLOOKUP(C260,[1]dbase!$C$3:$AW$827,38,FALSE)</f>
        <v>-</v>
      </c>
    </row>
    <row r="261" spans="1:64" x14ac:dyDescent="0.25">
      <c r="A261" s="24">
        <f t="shared" si="80"/>
        <v>258</v>
      </c>
      <c r="B261" s="31" t="s">
        <v>1277</v>
      </c>
      <c r="C261" s="24">
        <v>886180</v>
      </c>
      <c r="D261" s="24" t="s">
        <v>174</v>
      </c>
      <c r="E261" s="26">
        <v>32370</v>
      </c>
      <c r="F261" s="24" t="s">
        <v>65</v>
      </c>
      <c r="G261" s="24" t="s">
        <v>66</v>
      </c>
      <c r="H261" s="24" t="s">
        <v>67</v>
      </c>
      <c r="I261" s="24" t="s">
        <v>1278</v>
      </c>
      <c r="J261" s="27" t="s">
        <v>1279</v>
      </c>
      <c r="K261" s="24"/>
      <c r="L261" s="24"/>
      <c r="M261" s="24" t="s">
        <v>70</v>
      </c>
      <c r="N261" s="24" t="s">
        <v>254</v>
      </c>
      <c r="O261" s="24"/>
      <c r="P261" s="24" t="s">
        <v>80</v>
      </c>
      <c r="Q261" s="26">
        <v>43374</v>
      </c>
      <c r="R261" s="26">
        <v>43374</v>
      </c>
      <c r="S261" s="26" t="s">
        <v>73</v>
      </c>
      <c r="T261" s="28" t="s">
        <v>1280</v>
      </c>
      <c r="U261" s="28" t="s">
        <v>1281</v>
      </c>
      <c r="V261" s="26">
        <v>44562</v>
      </c>
      <c r="W261" s="28" t="s">
        <v>334</v>
      </c>
      <c r="X261" s="28" t="s">
        <v>207</v>
      </c>
      <c r="Y261" s="26" t="s">
        <v>78</v>
      </c>
      <c r="Z261" s="29">
        <v>2</v>
      </c>
      <c r="AA261" s="29">
        <v>7</v>
      </c>
      <c r="AB261" s="26">
        <v>44424</v>
      </c>
      <c r="AC261" s="30">
        <v>9900000</v>
      </c>
      <c r="AD261" s="30">
        <v>1100000</v>
      </c>
      <c r="AE261" s="30">
        <v>3891475</v>
      </c>
      <c r="AF261" s="30">
        <v>-17510.5</v>
      </c>
      <c r="AG261" s="30">
        <f t="shared" si="81"/>
        <v>3873964.5</v>
      </c>
      <c r="AH261" s="30">
        <v>2775000</v>
      </c>
      <c r="AI261" s="30">
        <f t="shared" si="82"/>
        <v>17648964.5</v>
      </c>
      <c r="AJ261" s="30">
        <f t="shared" si="83"/>
        <v>7425000</v>
      </c>
      <c r="AK261" s="30">
        <f t="shared" si="84"/>
        <v>825000</v>
      </c>
      <c r="AL261" s="30">
        <f t="shared" si="85"/>
        <v>3891475</v>
      </c>
      <c r="AM261" s="30">
        <f t="shared" si="86"/>
        <v>-17510.5</v>
      </c>
      <c r="AN261" s="30">
        <f t="shared" si="87"/>
        <v>3873964.5</v>
      </c>
      <c r="AO261" s="30">
        <f t="shared" si="88"/>
        <v>1387500</v>
      </c>
      <c r="AP261" s="30">
        <f t="shared" si="89"/>
        <v>13511464.5</v>
      </c>
      <c r="AQ261" s="30">
        <f t="shared" si="90"/>
        <v>0</v>
      </c>
      <c r="AR261" s="26" t="s">
        <v>79</v>
      </c>
      <c r="AS261" s="26" t="s">
        <v>80</v>
      </c>
      <c r="AT261" s="26"/>
      <c r="AU261" s="26" t="s">
        <v>80</v>
      </c>
      <c r="AV261" s="26" t="s">
        <v>209</v>
      </c>
      <c r="AW261" s="26" t="s">
        <v>210</v>
      </c>
      <c r="AX261" s="26" t="s">
        <v>83</v>
      </c>
      <c r="AY261" s="26" t="s">
        <v>83</v>
      </c>
      <c r="AZ261" s="26" t="s">
        <v>80</v>
      </c>
      <c r="BA261" s="26" t="s">
        <v>84</v>
      </c>
      <c r="BB261" s="26" t="s">
        <v>85</v>
      </c>
      <c r="BC261" s="26" t="str">
        <f t="shared" si="91"/>
        <v>F</v>
      </c>
      <c r="BD261" s="26" t="str">
        <f t="shared" ca="1" si="92"/>
        <v>34 Th,3 Bln,9 Hr</v>
      </c>
      <c r="BE261" s="29">
        <f t="shared" ca="1" si="93"/>
        <v>34</v>
      </c>
      <c r="BF261" s="29">
        <f t="shared" ca="1" si="94"/>
        <v>3</v>
      </c>
      <c r="BG261" s="29">
        <f t="shared" ca="1" si="95"/>
        <v>9</v>
      </c>
      <c r="BH261" s="26" t="str">
        <f t="shared" ca="1" si="96"/>
        <v>4 Th,1 Bln,23 Hr</v>
      </c>
      <c r="BI261" s="24">
        <f t="shared" ca="1" si="97"/>
        <v>4</v>
      </c>
      <c r="BJ261" s="24">
        <f t="shared" ca="1" si="98"/>
        <v>1</v>
      </c>
      <c r="BK261" s="26" t="str">
        <f t="shared" ca="1" si="99"/>
        <v>4 Th,1 Bln,23 Hr</v>
      </c>
      <c r="BL261" s="4" t="str">
        <f>VLOOKUP(C261,[1]dbase!$C$3:$AW$827,38,FALSE)</f>
        <v>-</v>
      </c>
    </row>
    <row r="262" spans="1:64" x14ac:dyDescent="0.25">
      <c r="A262" s="24">
        <f t="shared" si="80"/>
        <v>259</v>
      </c>
      <c r="B262" s="31" t="s">
        <v>1282</v>
      </c>
      <c r="C262" s="24">
        <v>796098</v>
      </c>
      <c r="D262" s="24" t="s">
        <v>174</v>
      </c>
      <c r="E262" s="26">
        <v>29039</v>
      </c>
      <c r="F262" s="24" t="s">
        <v>65</v>
      </c>
      <c r="G262" s="24" t="s">
        <v>66</v>
      </c>
      <c r="H262" s="24" t="s">
        <v>88</v>
      </c>
      <c r="I262" s="24" t="s">
        <v>1283</v>
      </c>
      <c r="J262" s="27" t="s">
        <v>1284</v>
      </c>
      <c r="K262" s="24"/>
      <c r="L262" s="24"/>
      <c r="M262" s="24" t="s">
        <v>99</v>
      </c>
      <c r="N262" s="24" t="s">
        <v>276</v>
      </c>
      <c r="O262" s="24"/>
      <c r="P262" s="24" t="s">
        <v>80</v>
      </c>
      <c r="Q262" s="26">
        <v>43374</v>
      </c>
      <c r="R262" s="26">
        <v>43374</v>
      </c>
      <c r="S262" s="26" t="s">
        <v>90</v>
      </c>
      <c r="T262" s="28" t="s">
        <v>261</v>
      </c>
      <c r="U262" s="28" t="s">
        <v>261</v>
      </c>
      <c r="V262" s="26">
        <v>44105</v>
      </c>
      <c r="W262" s="28" t="s">
        <v>139</v>
      </c>
      <c r="X262" s="28" t="s">
        <v>140</v>
      </c>
      <c r="Y262" s="26" t="s">
        <v>78</v>
      </c>
      <c r="Z262" s="29">
        <v>6</v>
      </c>
      <c r="AA262" s="29">
        <v>2</v>
      </c>
      <c r="AB262" s="26">
        <v>44424</v>
      </c>
      <c r="AC262" s="30">
        <v>4900000</v>
      </c>
      <c r="AD262" s="30">
        <v>544444</v>
      </c>
      <c r="AE262" s="30">
        <v>0</v>
      </c>
      <c r="AF262" s="30">
        <v>373955.55555555597</v>
      </c>
      <c r="AG262" s="30">
        <f t="shared" si="81"/>
        <v>373955.55555555597</v>
      </c>
      <c r="AH262" s="30">
        <v>0</v>
      </c>
      <c r="AI262" s="30">
        <f t="shared" si="82"/>
        <v>5818399.555555556</v>
      </c>
      <c r="AJ262" s="30">
        <f t="shared" si="83"/>
        <v>3675000</v>
      </c>
      <c r="AK262" s="30">
        <f t="shared" si="84"/>
        <v>408333</v>
      </c>
      <c r="AL262" s="30">
        <f t="shared" si="85"/>
        <v>0</v>
      </c>
      <c r="AM262" s="30">
        <f t="shared" si="86"/>
        <v>373955.55555555597</v>
      </c>
      <c r="AN262" s="30">
        <f t="shared" si="87"/>
        <v>373955.55555555597</v>
      </c>
      <c r="AO262" s="30">
        <f t="shared" si="88"/>
        <v>0</v>
      </c>
      <c r="AP262" s="30">
        <f t="shared" si="89"/>
        <v>4457288.555555556</v>
      </c>
      <c r="AQ262" s="30">
        <f t="shared" si="90"/>
        <v>0</v>
      </c>
      <c r="AR262" s="26" t="s">
        <v>79</v>
      </c>
      <c r="AS262" s="26" t="s">
        <v>80</v>
      </c>
      <c r="AT262" s="26"/>
      <c r="AU262" s="26" t="s">
        <v>80</v>
      </c>
      <c r="AV262" s="26" t="s">
        <v>141</v>
      </c>
      <c r="AW262" s="26" t="s">
        <v>80</v>
      </c>
      <c r="AX262" s="26" t="s">
        <v>82</v>
      </c>
      <c r="AY262" s="26" t="s">
        <v>82</v>
      </c>
      <c r="AZ262" s="26" t="s">
        <v>80</v>
      </c>
      <c r="BA262" s="26" t="s">
        <v>84</v>
      </c>
      <c r="BB262" s="26" t="s">
        <v>106</v>
      </c>
      <c r="BC262" s="26" t="str">
        <f t="shared" si="91"/>
        <v>C</v>
      </c>
      <c r="BD262" s="26" t="str">
        <f t="shared" ca="1" si="92"/>
        <v>43 Th,4 Bln,21 Hr</v>
      </c>
      <c r="BE262" s="29">
        <f t="shared" ca="1" si="93"/>
        <v>43</v>
      </c>
      <c r="BF262" s="29">
        <f t="shared" ca="1" si="94"/>
        <v>4</v>
      </c>
      <c r="BG262" s="29">
        <f t="shared" ca="1" si="95"/>
        <v>21</v>
      </c>
      <c r="BH262" s="26" t="str">
        <f t="shared" ca="1" si="96"/>
        <v>4 Th,1 Bln,23 Hr</v>
      </c>
      <c r="BI262" s="24">
        <f t="shared" ca="1" si="97"/>
        <v>4</v>
      </c>
      <c r="BJ262" s="24">
        <f t="shared" ca="1" si="98"/>
        <v>1</v>
      </c>
      <c r="BK262" s="26" t="str">
        <f t="shared" ca="1" si="99"/>
        <v>4 Th,1 Bln,23 Hr</v>
      </c>
      <c r="BL262" s="4" t="str">
        <f>VLOOKUP(C262,[1]dbase!$C$3:$AW$827,38,FALSE)</f>
        <v>-</v>
      </c>
    </row>
    <row r="263" spans="1:64" x14ac:dyDescent="0.25">
      <c r="A263" s="24">
        <f t="shared" si="80"/>
        <v>260</v>
      </c>
      <c r="B263" s="31" t="s">
        <v>1285</v>
      </c>
      <c r="C263" s="24">
        <v>696084</v>
      </c>
      <c r="D263" s="24" t="s">
        <v>174</v>
      </c>
      <c r="E263" s="26">
        <v>25430</v>
      </c>
      <c r="F263" s="24" t="s">
        <v>65</v>
      </c>
      <c r="G263" s="24" t="s">
        <v>66</v>
      </c>
      <c r="H263" s="24" t="s">
        <v>133</v>
      </c>
      <c r="I263" s="24" t="s">
        <v>1286</v>
      </c>
      <c r="J263" s="27" t="s">
        <v>1287</v>
      </c>
      <c r="K263" s="24"/>
      <c r="L263" s="24"/>
      <c r="M263" s="24" t="s">
        <v>99</v>
      </c>
      <c r="N263" s="24" t="s">
        <v>276</v>
      </c>
      <c r="O263" s="24"/>
      <c r="P263" s="24" t="s">
        <v>80</v>
      </c>
      <c r="Q263" s="26">
        <v>43374</v>
      </c>
      <c r="R263" s="26">
        <v>43374</v>
      </c>
      <c r="S263" s="26" t="s">
        <v>90</v>
      </c>
      <c r="T263" s="28" t="s">
        <v>261</v>
      </c>
      <c r="U263" s="28" t="s">
        <v>261</v>
      </c>
      <c r="V263" s="26">
        <v>44105</v>
      </c>
      <c r="W263" s="28" t="s">
        <v>139</v>
      </c>
      <c r="X263" s="28" t="s">
        <v>140</v>
      </c>
      <c r="Y263" s="26" t="s">
        <v>78</v>
      </c>
      <c r="Z263" s="29">
        <v>6</v>
      </c>
      <c r="AA263" s="29">
        <v>1</v>
      </c>
      <c r="AB263" s="26">
        <v>44424</v>
      </c>
      <c r="AC263" s="30">
        <v>4500000</v>
      </c>
      <c r="AD263" s="30">
        <v>500000</v>
      </c>
      <c r="AE263" s="30">
        <v>0</v>
      </c>
      <c r="AF263" s="30">
        <v>592600</v>
      </c>
      <c r="AG263" s="30">
        <f t="shared" si="81"/>
        <v>592600</v>
      </c>
      <c r="AH263" s="30">
        <v>0</v>
      </c>
      <c r="AI263" s="30">
        <f t="shared" si="82"/>
        <v>5592600</v>
      </c>
      <c r="AJ263" s="30">
        <f t="shared" si="83"/>
        <v>2250000</v>
      </c>
      <c r="AK263" s="30">
        <f t="shared" si="84"/>
        <v>0</v>
      </c>
      <c r="AL263" s="30">
        <f t="shared" si="85"/>
        <v>0</v>
      </c>
      <c r="AM263" s="30">
        <f t="shared" si="86"/>
        <v>0</v>
      </c>
      <c r="AN263" s="30">
        <f t="shared" si="87"/>
        <v>0</v>
      </c>
      <c r="AO263" s="30">
        <f t="shared" si="88"/>
        <v>0</v>
      </c>
      <c r="AP263" s="30">
        <f t="shared" si="89"/>
        <v>2250000</v>
      </c>
      <c r="AQ263" s="30">
        <f t="shared" si="90"/>
        <v>2122100</v>
      </c>
      <c r="AR263" s="26" t="s">
        <v>79</v>
      </c>
      <c r="AS263" s="26" t="s">
        <v>114</v>
      </c>
      <c r="AT263" s="24" t="s">
        <v>172</v>
      </c>
      <c r="AU263" s="26">
        <v>44433</v>
      </c>
      <c r="AV263" s="26" t="s">
        <v>141</v>
      </c>
      <c r="AW263" s="26" t="s">
        <v>80</v>
      </c>
      <c r="AX263" s="26" t="s">
        <v>82</v>
      </c>
      <c r="AY263" s="26" t="s">
        <v>82</v>
      </c>
      <c r="AZ263" s="26" t="s">
        <v>80</v>
      </c>
      <c r="BA263" s="26" t="s">
        <v>84</v>
      </c>
      <c r="BB263" s="26" t="s">
        <v>106</v>
      </c>
      <c r="BC263" s="26" t="str">
        <f t="shared" si="91"/>
        <v>C</v>
      </c>
      <c r="BD263" s="26" t="str">
        <f t="shared" ca="1" si="92"/>
        <v>53 Th,3 Bln,9 Hr</v>
      </c>
      <c r="BE263" s="29">
        <f t="shared" ca="1" si="93"/>
        <v>53</v>
      </c>
      <c r="BF263" s="29">
        <f t="shared" ca="1" si="94"/>
        <v>3</v>
      </c>
      <c r="BG263" s="29">
        <f t="shared" ca="1" si="95"/>
        <v>9</v>
      </c>
      <c r="BH263" s="26" t="str">
        <f t="shared" ca="1" si="96"/>
        <v>4 Th,1 Bln,23 Hr</v>
      </c>
      <c r="BI263" s="24">
        <f t="shared" ca="1" si="97"/>
        <v>4</v>
      </c>
      <c r="BJ263" s="24">
        <f t="shared" ca="1" si="98"/>
        <v>1</v>
      </c>
      <c r="BK263" s="26" t="str">
        <f t="shared" ca="1" si="99"/>
        <v>4 Th,1 Bln,23 Hr</v>
      </c>
      <c r="BL263" s="4" t="str">
        <f>VLOOKUP(C263,[1]dbase!$C$3:$AW$827,38,FALSE)</f>
        <v>H</v>
      </c>
    </row>
    <row r="264" spans="1:64" x14ac:dyDescent="0.25">
      <c r="A264" s="24">
        <f t="shared" si="80"/>
        <v>261</v>
      </c>
      <c r="B264" s="31" t="s">
        <v>1288</v>
      </c>
      <c r="C264" s="24">
        <v>955855</v>
      </c>
      <c r="D264" s="24" t="s">
        <v>1289</v>
      </c>
      <c r="E264" s="26">
        <v>35035</v>
      </c>
      <c r="F264" s="24" t="s">
        <v>167</v>
      </c>
      <c r="G264" s="24" t="s">
        <v>66</v>
      </c>
      <c r="H264" s="24" t="s">
        <v>228</v>
      </c>
      <c r="I264" s="24" t="s">
        <v>1290</v>
      </c>
      <c r="J264" s="27" t="s">
        <v>1291</v>
      </c>
      <c r="K264" s="24"/>
      <c r="L264" s="24" t="s">
        <v>1292</v>
      </c>
      <c r="M264" s="24" t="s">
        <v>70</v>
      </c>
      <c r="N264" s="24" t="s">
        <v>463</v>
      </c>
      <c r="O264" s="24" t="s">
        <v>163</v>
      </c>
      <c r="P264" s="24">
        <v>2017</v>
      </c>
      <c r="Q264" s="26">
        <v>43313</v>
      </c>
      <c r="R264" s="26">
        <v>43525</v>
      </c>
      <c r="S264" s="26" t="s">
        <v>90</v>
      </c>
      <c r="T264" s="28" t="s">
        <v>1293</v>
      </c>
      <c r="U264" s="28" t="s">
        <v>1293</v>
      </c>
      <c r="V264" s="26">
        <v>44104</v>
      </c>
      <c r="W264" s="28" t="s">
        <v>1294</v>
      </c>
      <c r="X264" s="28" t="s">
        <v>482</v>
      </c>
      <c r="Y264" s="26" t="s">
        <v>103</v>
      </c>
      <c r="Z264" s="29">
        <v>5</v>
      </c>
      <c r="AA264" s="29">
        <v>4</v>
      </c>
      <c r="AB264" s="26">
        <v>44424</v>
      </c>
      <c r="AC264" s="30">
        <v>6900000</v>
      </c>
      <c r="AD264" s="30">
        <v>766667</v>
      </c>
      <c r="AE264" s="30">
        <v>-461116.66666666698</v>
      </c>
      <c r="AF264" s="30">
        <v>566950</v>
      </c>
      <c r="AG264" s="30">
        <f t="shared" si="81"/>
        <v>105833.33333333302</v>
      </c>
      <c r="AH264" s="30">
        <v>0</v>
      </c>
      <c r="AI264" s="30">
        <f t="shared" si="82"/>
        <v>7772500.333333333</v>
      </c>
      <c r="AJ264" s="30">
        <f t="shared" si="83"/>
        <v>5175000</v>
      </c>
      <c r="AK264" s="30">
        <f t="shared" si="84"/>
        <v>575000.25</v>
      </c>
      <c r="AL264" s="30">
        <f t="shared" si="85"/>
        <v>-461116.66666666698</v>
      </c>
      <c r="AM264" s="30">
        <f t="shared" si="86"/>
        <v>566950</v>
      </c>
      <c r="AN264" s="30">
        <f t="shared" si="87"/>
        <v>105833.33333333302</v>
      </c>
      <c r="AO264" s="30">
        <f t="shared" si="88"/>
        <v>0</v>
      </c>
      <c r="AP264" s="30">
        <f t="shared" si="89"/>
        <v>5855833.583333333</v>
      </c>
      <c r="AQ264" s="30">
        <f t="shared" si="90"/>
        <v>0</v>
      </c>
      <c r="AR264" s="26" t="s">
        <v>79</v>
      </c>
      <c r="AS264" s="26" t="s">
        <v>80</v>
      </c>
      <c r="AT264" s="26"/>
      <c r="AU264" s="26" t="s">
        <v>80</v>
      </c>
      <c r="AV264" s="26" t="s">
        <v>483</v>
      </c>
      <c r="AW264" s="26" t="s">
        <v>80</v>
      </c>
      <c r="AX264" s="26" t="s">
        <v>105</v>
      </c>
      <c r="AY264" s="26" t="s">
        <v>105</v>
      </c>
      <c r="AZ264" s="26" t="s">
        <v>80</v>
      </c>
      <c r="BA264" s="26" t="s">
        <v>84</v>
      </c>
      <c r="BB264" s="26" t="s">
        <v>106</v>
      </c>
      <c r="BC264" s="26" t="str">
        <f t="shared" si="91"/>
        <v>F</v>
      </c>
      <c r="BD264" s="26" t="str">
        <f t="shared" ca="1" si="92"/>
        <v>26 Th,11 Bln,22 Hr</v>
      </c>
      <c r="BE264" s="29">
        <f t="shared" ca="1" si="93"/>
        <v>26</v>
      </c>
      <c r="BF264" s="29">
        <f t="shared" ca="1" si="94"/>
        <v>11</v>
      </c>
      <c r="BG264" s="29">
        <f t="shared" ca="1" si="95"/>
        <v>22</v>
      </c>
      <c r="BH264" s="26" t="str">
        <f t="shared" ca="1" si="96"/>
        <v>4 Th,3 Bln,23 Hr</v>
      </c>
      <c r="BI264" s="24">
        <f t="shared" ca="1" si="97"/>
        <v>4</v>
      </c>
      <c r="BJ264" s="24">
        <f t="shared" ca="1" si="98"/>
        <v>3</v>
      </c>
      <c r="BK264" s="26" t="str">
        <f t="shared" ca="1" si="99"/>
        <v>3 Th,8 Bln,23 Hr</v>
      </c>
      <c r="BL264" s="4" t="str">
        <f>VLOOKUP(C264,[1]dbase!$C$3:$AW$827,38,FALSE)</f>
        <v>-</v>
      </c>
    </row>
    <row r="265" spans="1:64" x14ac:dyDescent="0.25">
      <c r="A265" s="24">
        <f t="shared" si="80"/>
        <v>262</v>
      </c>
      <c r="B265" s="31" t="s">
        <v>1295</v>
      </c>
      <c r="C265" s="24">
        <v>836208</v>
      </c>
      <c r="D265" s="24" t="s">
        <v>342</v>
      </c>
      <c r="E265" s="26">
        <v>30579</v>
      </c>
      <c r="F265" s="24" t="s">
        <v>65</v>
      </c>
      <c r="G265" s="24" t="s">
        <v>66</v>
      </c>
      <c r="H265" s="24" t="s">
        <v>88</v>
      </c>
      <c r="I265" s="24" t="s">
        <v>1296</v>
      </c>
      <c r="J265" s="27" t="s">
        <v>1297</v>
      </c>
      <c r="K265" s="24"/>
      <c r="L265" s="24"/>
      <c r="M265" s="24" t="s">
        <v>109</v>
      </c>
      <c r="N265" s="24" t="s">
        <v>1298</v>
      </c>
      <c r="O265" s="24"/>
      <c r="P265" s="24" t="s">
        <v>80</v>
      </c>
      <c r="Q265" s="26">
        <v>43374</v>
      </c>
      <c r="R265" s="26">
        <v>43374</v>
      </c>
      <c r="S265" s="26" t="s">
        <v>90</v>
      </c>
      <c r="T265" s="28" t="s">
        <v>138</v>
      </c>
      <c r="U265" s="28" t="s">
        <v>138</v>
      </c>
      <c r="V265" s="26">
        <v>44105</v>
      </c>
      <c r="W265" s="28" t="s">
        <v>303</v>
      </c>
      <c r="X265" s="28" t="s">
        <v>140</v>
      </c>
      <c r="Y265" s="26" t="s">
        <v>78</v>
      </c>
      <c r="Z265" s="29">
        <v>6</v>
      </c>
      <c r="AA265" s="29">
        <v>1</v>
      </c>
      <c r="AB265" s="26">
        <v>44424</v>
      </c>
      <c r="AC265" s="30">
        <v>4500000</v>
      </c>
      <c r="AD265" s="30">
        <v>500000</v>
      </c>
      <c r="AE265" s="30">
        <v>0</v>
      </c>
      <c r="AF265" s="30">
        <v>69400</v>
      </c>
      <c r="AG265" s="30">
        <f t="shared" si="81"/>
        <v>69400</v>
      </c>
      <c r="AH265" s="30">
        <v>0</v>
      </c>
      <c r="AI265" s="30">
        <f t="shared" si="82"/>
        <v>5069400</v>
      </c>
      <c r="AJ265" s="30">
        <f t="shared" si="83"/>
        <v>3375000</v>
      </c>
      <c r="AK265" s="30">
        <f t="shared" si="84"/>
        <v>375000</v>
      </c>
      <c r="AL265" s="30">
        <f t="shared" si="85"/>
        <v>0</v>
      </c>
      <c r="AM265" s="30">
        <f t="shared" si="86"/>
        <v>69400</v>
      </c>
      <c r="AN265" s="30">
        <f t="shared" si="87"/>
        <v>69400</v>
      </c>
      <c r="AO265" s="30">
        <f t="shared" si="88"/>
        <v>0</v>
      </c>
      <c r="AP265" s="30">
        <f t="shared" si="89"/>
        <v>3819400</v>
      </c>
      <c r="AQ265" s="30">
        <f t="shared" si="90"/>
        <v>552700</v>
      </c>
      <c r="AR265" s="26" t="s">
        <v>79</v>
      </c>
      <c r="AS265" s="26" t="s">
        <v>80</v>
      </c>
      <c r="AT265" s="26"/>
      <c r="AU265" s="26" t="s">
        <v>80</v>
      </c>
      <c r="AV265" s="26" t="s">
        <v>141</v>
      </c>
      <c r="AW265" s="26" t="s">
        <v>80</v>
      </c>
      <c r="AX265" s="26" t="s">
        <v>82</v>
      </c>
      <c r="AY265" s="26" t="s">
        <v>82</v>
      </c>
      <c r="AZ265" s="26" t="s">
        <v>80</v>
      </c>
      <c r="BA265" s="26" t="s">
        <v>84</v>
      </c>
      <c r="BB265" s="26" t="s">
        <v>85</v>
      </c>
      <c r="BC265" s="26" t="str">
        <f t="shared" si="91"/>
        <v>C</v>
      </c>
      <c r="BD265" s="26" t="str">
        <f t="shared" ca="1" si="92"/>
        <v>39 Th,2 Bln,4 Hr</v>
      </c>
      <c r="BE265" s="29">
        <f t="shared" ca="1" si="93"/>
        <v>39</v>
      </c>
      <c r="BF265" s="29">
        <f t="shared" ca="1" si="94"/>
        <v>2</v>
      </c>
      <c r="BG265" s="29">
        <f t="shared" ca="1" si="95"/>
        <v>4</v>
      </c>
      <c r="BH265" s="26" t="str">
        <f t="shared" ca="1" si="96"/>
        <v>4 Th,1 Bln,23 Hr</v>
      </c>
      <c r="BI265" s="24">
        <f t="shared" ca="1" si="97"/>
        <v>4</v>
      </c>
      <c r="BJ265" s="24">
        <f t="shared" ca="1" si="98"/>
        <v>1</v>
      </c>
      <c r="BK265" s="26" t="str">
        <f t="shared" ca="1" si="99"/>
        <v>4 Th,1 Bln,23 Hr</v>
      </c>
      <c r="BL265" s="4" t="str">
        <f>VLOOKUP(C265,[1]dbase!$C$3:$AW$827,38,FALSE)</f>
        <v>-</v>
      </c>
    </row>
    <row r="266" spans="1:64" x14ac:dyDescent="0.25">
      <c r="A266" s="24">
        <f t="shared" si="80"/>
        <v>263</v>
      </c>
      <c r="B266" s="31" t="s">
        <v>1299</v>
      </c>
      <c r="C266" s="24">
        <v>705978</v>
      </c>
      <c r="D266" s="24" t="s">
        <v>406</v>
      </c>
      <c r="E266" s="26">
        <v>25652</v>
      </c>
      <c r="F266" s="24" t="s">
        <v>65</v>
      </c>
      <c r="G266" s="24" t="s">
        <v>66</v>
      </c>
      <c r="H266" s="24" t="s">
        <v>133</v>
      </c>
      <c r="I266" s="24" t="s">
        <v>1300</v>
      </c>
      <c r="J266" s="27"/>
      <c r="K266" s="24"/>
      <c r="L266" s="24"/>
      <c r="M266" s="24" t="s">
        <v>70</v>
      </c>
      <c r="N266" s="24" t="s">
        <v>1301</v>
      </c>
      <c r="O266" s="24"/>
      <c r="P266" s="24" t="s">
        <v>80</v>
      </c>
      <c r="Q266" s="26">
        <v>43374</v>
      </c>
      <c r="R266" s="26">
        <v>43374</v>
      </c>
      <c r="S266" s="26" t="s">
        <v>90</v>
      </c>
      <c r="T266" s="28" t="s">
        <v>289</v>
      </c>
      <c r="U266" s="28" t="s">
        <v>289</v>
      </c>
      <c r="V266" s="26">
        <v>44105</v>
      </c>
      <c r="W266" s="28" t="s">
        <v>139</v>
      </c>
      <c r="X266" s="28" t="s">
        <v>140</v>
      </c>
      <c r="Y266" s="26" t="s">
        <v>78</v>
      </c>
      <c r="Z266" s="29">
        <v>6</v>
      </c>
      <c r="AA266" s="29">
        <v>1</v>
      </c>
      <c r="AB266" s="26">
        <v>44424</v>
      </c>
      <c r="AC266" s="30">
        <v>4500000</v>
      </c>
      <c r="AD266" s="30">
        <v>500000</v>
      </c>
      <c r="AE266" s="30">
        <v>0</v>
      </c>
      <c r="AF266" s="30">
        <v>261200</v>
      </c>
      <c r="AG266" s="30">
        <f t="shared" si="81"/>
        <v>261200</v>
      </c>
      <c r="AH266" s="30">
        <v>0</v>
      </c>
      <c r="AI266" s="30">
        <f t="shared" si="82"/>
        <v>5261200</v>
      </c>
      <c r="AJ266" s="30">
        <f t="shared" si="83"/>
        <v>3375000</v>
      </c>
      <c r="AK266" s="30">
        <f t="shared" si="84"/>
        <v>375000</v>
      </c>
      <c r="AL266" s="30">
        <f t="shared" si="85"/>
        <v>0</v>
      </c>
      <c r="AM266" s="30">
        <f t="shared" si="86"/>
        <v>261200</v>
      </c>
      <c r="AN266" s="30">
        <f t="shared" si="87"/>
        <v>261200</v>
      </c>
      <c r="AO266" s="30">
        <f t="shared" si="88"/>
        <v>0</v>
      </c>
      <c r="AP266" s="30">
        <f t="shared" si="89"/>
        <v>4011200</v>
      </c>
      <c r="AQ266" s="30">
        <f t="shared" si="90"/>
        <v>360900</v>
      </c>
      <c r="AR266" s="26" t="s">
        <v>79</v>
      </c>
      <c r="AS266" s="26" t="s">
        <v>80</v>
      </c>
      <c r="AT266" s="26"/>
      <c r="AU266" s="26" t="s">
        <v>80</v>
      </c>
      <c r="AV266" s="26" t="s">
        <v>141</v>
      </c>
      <c r="AW266" s="26" t="s">
        <v>80</v>
      </c>
      <c r="AX266" s="26" t="s">
        <v>82</v>
      </c>
      <c r="AY266" s="26" t="s">
        <v>82</v>
      </c>
      <c r="AZ266" s="26" t="s">
        <v>80</v>
      </c>
      <c r="BA266" s="26" t="s">
        <v>84</v>
      </c>
      <c r="BB266" s="26" t="s">
        <v>85</v>
      </c>
      <c r="BC266" s="26" t="str">
        <f t="shared" si="91"/>
        <v>F</v>
      </c>
      <c r="BD266" s="26" t="str">
        <f t="shared" ca="1" si="92"/>
        <v>52 Th,7 Bln,30 Hr</v>
      </c>
      <c r="BE266" s="29">
        <f t="shared" ca="1" si="93"/>
        <v>52</v>
      </c>
      <c r="BF266" s="29">
        <f t="shared" ca="1" si="94"/>
        <v>7</v>
      </c>
      <c r="BG266" s="29">
        <f t="shared" ca="1" si="95"/>
        <v>30</v>
      </c>
      <c r="BH266" s="26" t="str">
        <f t="shared" ca="1" si="96"/>
        <v>4 Th,1 Bln,23 Hr</v>
      </c>
      <c r="BI266" s="24">
        <f t="shared" ca="1" si="97"/>
        <v>4</v>
      </c>
      <c r="BJ266" s="24">
        <f t="shared" ca="1" si="98"/>
        <v>1</v>
      </c>
      <c r="BK266" s="26" t="str">
        <f t="shared" ca="1" si="99"/>
        <v>4 Th,1 Bln,23 Hr</v>
      </c>
      <c r="BL266" s="4" t="str">
        <f>VLOOKUP(C266,[1]dbase!$C$3:$AW$827,38,FALSE)</f>
        <v>-</v>
      </c>
    </row>
    <row r="267" spans="1:64" x14ac:dyDescent="0.25">
      <c r="A267" s="24">
        <f t="shared" si="80"/>
        <v>264</v>
      </c>
      <c r="B267" s="31" t="s">
        <v>1302</v>
      </c>
      <c r="C267" s="24">
        <v>746105</v>
      </c>
      <c r="D267" s="24" t="s">
        <v>174</v>
      </c>
      <c r="E267" s="26">
        <v>27030</v>
      </c>
      <c r="F267" s="24" t="s">
        <v>65</v>
      </c>
      <c r="G267" s="24" t="s">
        <v>66</v>
      </c>
      <c r="H267" s="24" t="s">
        <v>133</v>
      </c>
      <c r="I267" s="24" t="s">
        <v>1303</v>
      </c>
      <c r="J267" s="27" t="s">
        <v>1304</v>
      </c>
      <c r="K267" s="24"/>
      <c r="L267" s="24"/>
      <c r="M267" s="24" t="s">
        <v>99</v>
      </c>
      <c r="N267" s="24" t="s">
        <v>276</v>
      </c>
      <c r="O267" s="24"/>
      <c r="P267" s="24" t="s">
        <v>80</v>
      </c>
      <c r="Q267" s="26">
        <v>43374</v>
      </c>
      <c r="R267" s="26">
        <v>43374</v>
      </c>
      <c r="S267" s="26" t="s">
        <v>90</v>
      </c>
      <c r="T267" s="28" t="s">
        <v>289</v>
      </c>
      <c r="U267" s="28" t="s">
        <v>289</v>
      </c>
      <c r="V267" s="26">
        <v>44105</v>
      </c>
      <c r="W267" s="28" t="s">
        <v>430</v>
      </c>
      <c r="X267" s="28" t="s">
        <v>140</v>
      </c>
      <c r="Y267" s="26" t="s">
        <v>78</v>
      </c>
      <c r="Z267" s="29">
        <v>6</v>
      </c>
      <c r="AA267" s="29">
        <v>1</v>
      </c>
      <c r="AB267" s="26">
        <v>44424</v>
      </c>
      <c r="AC267" s="30">
        <v>4500000</v>
      </c>
      <c r="AD267" s="30">
        <v>500000</v>
      </c>
      <c r="AE267" s="30">
        <v>0</v>
      </c>
      <c r="AF267" s="30">
        <v>69400</v>
      </c>
      <c r="AG267" s="30">
        <f t="shared" si="81"/>
        <v>69400</v>
      </c>
      <c r="AH267" s="30">
        <v>0</v>
      </c>
      <c r="AI267" s="30">
        <f t="shared" si="82"/>
        <v>5069400</v>
      </c>
      <c r="AJ267" s="30">
        <f t="shared" si="83"/>
        <v>3375000</v>
      </c>
      <c r="AK267" s="30">
        <f t="shared" si="84"/>
        <v>375000</v>
      </c>
      <c r="AL267" s="30">
        <f t="shared" si="85"/>
        <v>0</v>
      </c>
      <c r="AM267" s="30">
        <f t="shared" si="86"/>
        <v>69400</v>
      </c>
      <c r="AN267" s="30">
        <f t="shared" si="87"/>
        <v>69400</v>
      </c>
      <c r="AO267" s="30">
        <f t="shared" si="88"/>
        <v>0</v>
      </c>
      <c r="AP267" s="30">
        <f t="shared" si="89"/>
        <v>3819400</v>
      </c>
      <c r="AQ267" s="30">
        <f t="shared" si="90"/>
        <v>552700</v>
      </c>
      <c r="AR267" s="26" t="s">
        <v>79</v>
      </c>
      <c r="AS267" s="26" t="s">
        <v>80</v>
      </c>
      <c r="AT267" s="26"/>
      <c r="AU267" s="26" t="s">
        <v>80</v>
      </c>
      <c r="AV267" s="26" t="s">
        <v>141</v>
      </c>
      <c r="AW267" s="26" t="s">
        <v>80</v>
      </c>
      <c r="AX267" s="26" t="s">
        <v>82</v>
      </c>
      <c r="AY267" s="26" t="s">
        <v>82</v>
      </c>
      <c r="AZ267" s="26" t="s">
        <v>80</v>
      </c>
      <c r="BA267" s="26" t="s">
        <v>84</v>
      </c>
      <c r="BB267" s="26" t="s">
        <v>106</v>
      </c>
      <c r="BC267" s="26" t="str">
        <f t="shared" si="91"/>
        <v>C</v>
      </c>
      <c r="BD267" s="26" t="str">
        <f t="shared" ca="1" si="92"/>
        <v>48 Th,10 Bln,23 Hr</v>
      </c>
      <c r="BE267" s="29">
        <f t="shared" ca="1" si="93"/>
        <v>48</v>
      </c>
      <c r="BF267" s="29">
        <f t="shared" ca="1" si="94"/>
        <v>10</v>
      </c>
      <c r="BG267" s="29">
        <f t="shared" ca="1" si="95"/>
        <v>23</v>
      </c>
      <c r="BH267" s="26" t="str">
        <f t="shared" ca="1" si="96"/>
        <v>4 Th,1 Bln,23 Hr</v>
      </c>
      <c r="BI267" s="24">
        <f t="shared" ca="1" si="97"/>
        <v>4</v>
      </c>
      <c r="BJ267" s="24">
        <f t="shared" ca="1" si="98"/>
        <v>1</v>
      </c>
      <c r="BK267" s="26" t="str">
        <f t="shared" ca="1" si="99"/>
        <v>4 Th,1 Bln,23 Hr</v>
      </c>
      <c r="BL267" s="4" t="str">
        <f>VLOOKUP(C267,[1]dbase!$C$3:$AW$827,38,FALSE)</f>
        <v>-</v>
      </c>
    </row>
    <row r="268" spans="1:64" x14ac:dyDescent="0.25">
      <c r="A268" s="24">
        <f t="shared" si="80"/>
        <v>265</v>
      </c>
      <c r="B268" s="31" t="s">
        <v>1305</v>
      </c>
      <c r="C268" s="24">
        <v>676161</v>
      </c>
      <c r="D268" s="24" t="s">
        <v>174</v>
      </c>
      <c r="E268" s="26">
        <v>24635</v>
      </c>
      <c r="F268" s="24" t="s">
        <v>65</v>
      </c>
      <c r="G268" s="24" t="s">
        <v>66</v>
      </c>
      <c r="H268" s="24" t="s">
        <v>88</v>
      </c>
      <c r="I268" s="24" t="s">
        <v>1306</v>
      </c>
      <c r="J268" s="27"/>
      <c r="K268" s="24"/>
      <c r="L268" s="24"/>
      <c r="M268" s="24" t="s">
        <v>109</v>
      </c>
      <c r="N268" s="24" t="s">
        <v>1307</v>
      </c>
      <c r="O268" s="24"/>
      <c r="P268" s="24" t="s">
        <v>80</v>
      </c>
      <c r="Q268" s="26">
        <v>43374</v>
      </c>
      <c r="R268" s="26">
        <v>43374</v>
      </c>
      <c r="S268" s="26" t="s">
        <v>90</v>
      </c>
      <c r="T268" s="28" t="s">
        <v>494</v>
      </c>
      <c r="U268" s="28" t="s">
        <v>494</v>
      </c>
      <c r="V268" s="26">
        <v>44105</v>
      </c>
      <c r="W268" s="28" t="s">
        <v>495</v>
      </c>
      <c r="X268" s="28" t="s">
        <v>207</v>
      </c>
      <c r="Y268" s="26" t="s">
        <v>78</v>
      </c>
      <c r="Z268" s="29">
        <v>6</v>
      </c>
      <c r="AA268" s="29">
        <v>1</v>
      </c>
      <c r="AB268" s="26">
        <v>44424</v>
      </c>
      <c r="AC268" s="30">
        <v>4500000</v>
      </c>
      <c r="AD268" s="30">
        <v>500000</v>
      </c>
      <c r="AE268" s="30">
        <v>0</v>
      </c>
      <c r="AF268" s="30">
        <v>-31100</v>
      </c>
      <c r="AG268" s="30">
        <f t="shared" si="81"/>
        <v>-31100</v>
      </c>
      <c r="AH268" s="30">
        <v>0</v>
      </c>
      <c r="AI268" s="30">
        <f t="shared" si="82"/>
        <v>4968900</v>
      </c>
      <c r="AJ268" s="30">
        <f t="shared" si="83"/>
        <v>2250000</v>
      </c>
      <c r="AK268" s="30">
        <f t="shared" si="84"/>
        <v>0</v>
      </c>
      <c r="AL268" s="30">
        <f t="shared" si="85"/>
        <v>0</v>
      </c>
      <c r="AM268" s="30">
        <f t="shared" si="86"/>
        <v>0</v>
      </c>
      <c r="AN268" s="30">
        <f t="shared" si="87"/>
        <v>0</v>
      </c>
      <c r="AO268" s="30">
        <f t="shared" si="88"/>
        <v>0</v>
      </c>
      <c r="AP268" s="30">
        <f t="shared" si="89"/>
        <v>2250000</v>
      </c>
      <c r="AQ268" s="30">
        <f t="shared" si="90"/>
        <v>2122100</v>
      </c>
      <c r="AR268" s="26" t="s">
        <v>79</v>
      </c>
      <c r="AS268" s="26" t="s">
        <v>114</v>
      </c>
      <c r="AT268" s="24" t="s">
        <v>172</v>
      </c>
      <c r="AU268" s="26">
        <v>44433</v>
      </c>
      <c r="AV268" s="26" t="s">
        <v>209</v>
      </c>
      <c r="AW268" s="26" t="s">
        <v>210</v>
      </c>
      <c r="AX268" s="26" t="s">
        <v>83</v>
      </c>
      <c r="AY268" s="26" t="s">
        <v>83</v>
      </c>
      <c r="AZ268" s="26" t="s">
        <v>80</v>
      </c>
      <c r="BA268" s="26" t="s">
        <v>84</v>
      </c>
      <c r="BB268" s="26" t="s">
        <v>106</v>
      </c>
      <c r="BC268" s="26" t="str">
        <f t="shared" si="91"/>
        <v>C</v>
      </c>
      <c r="BD268" s="26" t="str">
        <f t="shared" ca="1" si="92"/>
        <v>55 Th,5 Bln,12 Hr</v>
      </c>
      <c r="BE268" s="29">
        <f t="shared" ca="1" si="93"/>
        <v>55</v>
      </c>
      <c r="BF268" s="29">
        <f t="shared" ca="1" si="94"/>
        <v>5</v>
      </c>
      <c r="BG268" s="29">
        <f t="shared" ca="1" si="95"/>
        <v>12</v>
      </c>
      <c r="BH268" s="26" t="str">
        <f t="shared" ca="1" si="96"/>
        <v>4 Th,1 Bln,23 Hr</v>
      </c>
      <c r="BI268" s="24">
        <f t="shared" ca="1" si="97"/>
        <v>4</v>
      </c>
      <c r="BJ268" s="24">
        <f t="shared" ca="1" si="98"/>
        <v>1</v>
      </c>
      <c r="BK268" s="26" t="str">
        <f t="shared" ca="1" si="99"/>
        <v>4 Th,1 Bln,23 Hr</v>
      </c>
      <c r="BL268" s="4" t="str">
        <f>VLOOKUP(C268,[1]dbase!$C$3:$AW$827,38,FALSE)</f>
        <v>H</v>
      </c>
    </row>
    <row r="269" spans="1:64" x14ac:dyDescent="0.25">
      <c r="A269" s="24">
        <f t="shared" si="80"/>
        <v>266</v>
      </c>
      <c r="B269" s="31" t="s">
        <v>1308</v>
      </c>
      <c r="C269" s="24">
        <v>915709</v>
      </c>
      <c r="D269" s="24" t="s">
        <v>897</v>
      </c>
      <c r="E269" s="26">
        <v>33424</v>
      </c>
      <c r="F269" s="24" t="s">
        <v>65</v>
      </c>
      <c r="G269" s="24" t="s">
        <v>66</v>
      </c>
      <c r="H269" s="24" t="s">
        <v>67</v>
      </c>
      <c r="I269" s="24" t="s">
        <v>1309</v>
      </c>
      <c r="J269" s="27" t="s">
        <v>1310</v>
      </c>
      <c r="K269" s="24" t="s">
        <v>1311</v>
      </c>
      <c r="L269" s="24"/>
      <c r="M269" s="24" t="s">
        <v>70</v>
      </c>
      <c r="N269" s="24" t="s">
        <v>71</v>
      </c>
      <c r="O269" s="24" t="s">
        <v>163</v>
      </c>
      <c r="P269" s="24">
        <v>2015</v>
      </c>
      <c r="Q269" s="26">
        <v>42888</v>
      </c>
      <c r="R269" s="26">
        <v>43116</v>
      </c>
      <c r="S269" s="26" t="s">
        <v>90</v>
      </c>
      <c r="T269" s="28" t="s">
        <v>670</v>
      </c>
      <c r="U269" s="28" t="s">
        <v>670</v>
      </c>
      <c r="V269" s="26" t="s">
        <v>80</v>
      </c>
      <c r="W269" s="28" t="s">
        <v>374</v>
      </c>
      <c r="X269" s="28" t="s">
        <v>113</v>
      </c>
      <c r="Y269" s="26" t="s">
        <v>103</v>
      </c>
      <c r="Z269" s="29">
        <v>5</v>
      </c>
      <c r="AA269" s="29">
        <v>4</v>
      </c>
      <c r="AB269" s="26">
        <v>44424</v>
      </c>
      <c r="AC269" s="30">
        <v>6900000</v>
      </c>
      <c r="AD269" s="30">
        <v>766667</v>
      </c>
      <c r="AE269" s="30">
        <v>442183.33333333302</v>
      </c>
      <c r="AF269" s="30">
        <v>653200</v>
      </c>
      <c r="AG269" s="30">
        <f t="shared" si="81"/>
        <v>1095383.333333333</v>
      </c>
      <c r="AH269" s="30">
        <v>0</v>
      </c>
      <c r="AI269" s="30">
        <f t="shared" si="82"/>
        <v>8762050.3333333321</v>
      </c>
      <c r="AJ269" s="30">
        <f t="shared" si="83"/>
        <v>3450000</v>
      </c>
      <c r="AK269" s="30">
        <f t="shared" si="84"/>
        <v>0</v>
      </c>
      <c r="AL269" s="30">
        <f t="shared" si="85"/>
        <v>0</v>
      </c>
      <c r="AM269" s="30">
        <f t="shared" si="86"/>
        <v>0</v>
      </c>
      <c r="AN269" s="30">
        <f t="shared" si="87"/>
        <v>0</v>
      </c>
      <c r="AO269" s="30">
        <f t="shared" si="88"/>
        <v>0</v>
      </c>
      <c r="AP269" s="30">
        <f t="shared" si="89"/>
        <v>3450000</v>
      </c>
      <c r="AQ269" s="30">
        <f t="shared" si="90"/>
        <v>922100</v>
      </c>
      <c r="AR269" s="26" t="s">
        <v>79</v>
      </c>
      <c r="AS269" s="32" t="s">
        <v>114</v>
      </c>
      <c r="AT269" s="32" t="s">
        <v>156</v>
      </c>
      <c r="AU269" s="32">
        <v>44743</v>
      </c>
      <c r="AV269" s="26" t="s">
        <v>116</v>
      </c>
      <c r="AW269" s="26" t="s">
        <v>375</v>
      </c>
      <c r="AX269" s="26" t="s">
        <v>105</v>
      </c>
      <c r="AY269" s="26" t="s">
        <v>83</v>
      </c>
      <c r="AZ269" s="26" t="s">
        <v>80</v>
      </c>
      <c r="BA269" s="26" t="s">
        <v>84</v>
      </c>
      <c r="BB269" s="26" t="s">
        <v>85</v>
      </c>
      <c r="BC269" s="26" t="str">
        <f t="shared" si="91"/>
        <v>F</v>
      </c>
      <c r="BD269" s="26" t="str">
        <f t="shared" ca="1" si="92"/>
        <v>31 Th,4 Bln,19 Hr</v>
      </c>
      <c r="BE269" s="29">
        <f t="shared" ca="1" si="93"/>
        <v>31</v>
      </c>
      <c r="BF269" s="29">
        <f t="shared" ca="1" si="94"/>
        <v>4</v>
      </c>
      <c r="BG269" s="29">
        <f t="shared" ca="1" si="95"/>
        <v>19</v>
      </c>
      <c r="BH269" s="26" t="str">
        <f t="shared" ca="1" si="96"/>
        <v>5 Th,5 Bln,22 Hr</v>
      </c>
      <c r="BI269" s="24">
        <f t="shared" ca="1" si="97"/>
        <v>5</v>
      </c>
      <c r="BJ269" s="24">
        <f t="shared" ca="1" si="98"/>
        <v>5</v>
      </c>
      <c r="BK269" s="26" t="str">
        <f t="shared" ca="1" si="99"/>
        <v>4 Th,10 Bln,8 Hr</v>
      </c>
      <c r="BL269" s="4" t="str">
        <f>VLOOKUP(C269,[1]dbase!$C$3:$AW$827,38,FALSE)</f>
        <v>H</v>
      </c>
    </row>
    <row r="270" spans="1:64" x14ac:dyDescent="0.25">
      <c r="A270" s="24">
        <f t="shared" si="80"/>
        <v>267</v>
      </c>
      <c r="B270" s="31" t="s">
        <v>1312</v>
      </c>
      <c r="C270" s="24">
        <v>945784</v>
      </c>
      <c r="D270" s="24" t="s">
        <v>472</v>
      </c>
      <c r="E270" s="26">
        <v>34449</v>
      </c>
      <c r="F270" s="24" t="s">
        <v>167</v>
      </c>
      <c r="G270" s="24" t="s">
        <v>66</v>
      </c>
      <c r="H270" s="24" t="s">
        <v>150</v>
      </c>
      <c r="I270" s="24" t="s">
        <v>1313</v>
      </c>
      <c r="J270" s="27"/>
      <c r="K270" s="24"/>
      <c r="L270" s="24"/>
      <c r="M270" s="24" t="s">
        <v>70</v>
      </c>
      <c r="N270" s="24" t="s">
        <v>234</v>
      </c>
      <c r="O270" s="24" t="s">
        <v>163</v>
      </c>
      <c r="P270" s="24">
        <v>2016</v>
      </c>
      <c r="Q270" s="26">
        <v>43088</v>
      </c>
      <c r="R270" s="26">
        <v>43313</v>
      </c>
      <c r="S270" s="26" t="s">
        <v>90</v>
      </c>
      <c r="T270" s="28" t="s">
        <v>1314</v>
      </c>
      <c r="U270" s="28" t="s">
        <v>1314</v>
      </c>
      <c r="V270" s="26">
        <v>44166</v>
      </c>
      <c r="W270" s="28" t="s">
        <v>1315</v>
      </c>
      <c r="X270" s="28" t="s">
        <v>77</v>
      </c>
      <c r="Y270" s="26" t="s">
        <v>103</v>
      </c>
      <c r="Z270" s="29">
        <v>5</v>
      </c>
      <c r="AA270" s="29">
        <v>4</v>
      </c>
      <c r="AB270" s="26">
        <v>44424</v>
      </c>
      <c r="AC270" s="30">
        <v>6900000</v>
      </c>
      <c r="AD270" s="30">
        <v>766667</v>
      </c>
      <c r="AE270" s="30">
        <v>442183.33333333302</v>
      </c>
      <c r="AF270" s="30">
        <v>653200</v>
      </c>
      <c r="AG270" s="30">
        <f t="shared" si="81"/>
        <v>1095383.333333333</v>
      </c>
      <c r="AH270" s="30">
        <v>0</v>
      </c>
      <c r="AI270" s="30">
        <f t="shared" si="82"/>
        <v>8762050.3333333321</v>
      </c>
      <c r="AJ270" s="30">
        <f t="shared" si="83"/>
        <v>5175000</v>
      </c>
      <c r="AK270" s="30">
        <f t="shared" si="84"/>
        <v>575000.25</v>
      </c>
      <c r="AL270" s="30">
        <f t="shared" si="85"/>
        <v>442183.33333333302</v>
      </c>
      <c r="AM270" s="30">
        <f t="shared" si="86"/>
        <v>653200</v>
      </c>
      <c r="AN270" s="30">
        <f t="shared" si="87"/>
        <v>1095383.333333333</v>
      </c>
      <c r="AO270" s="30">
        <f t="shared" si="88"/>
        <v>0</v>
      </c>
      <c r="AP270" s="30">
        <f t="shared" si="89"/>
        <v>6845383.583333333</v>
      </c>
      <c r="AQ270" s="30">
        <f t="shared" si="90"/>
        <v>0</v>
      </c>
      <c r="AR270" s="26" t="s">
        <v>79</v>
      </c>
      <c r="AS270" s="26" t="s">
        <v>80</v>
      </c>
      <c r="AT270" s="26"/>
      <c r="AU270" s="26" t="s">
        <v>80</v>
      </c>
      <c r="AV270" s="26" t="s">
        <v>81</v>
      </c>
      <c r="AW270" s="26" t="s">
        <v>80</v>
      </c>
      <c r="AX270" s="26" t="s">
        <v>105</v>
      </c>
      <c r="AY270" s="26" t="s">
        <v>105</v>
      </c>
      <c r="AZ270" s="26" t="s">
        <v>80</v>
      </c>
      <c r="BA270" s="26" t="s">
        <v>84</v>
      </c>
      <c r="BB270" s="26" t="s">
        <v>106</v>
      </c>
      <c r="BC270" s="26" t="str">
        <f t="shared" si="91"/>
        <v>F</v>
      </c>
      <c r="BD270" s="26" t="str">
        <f t="shared" ca="1" si="92"/>
        <v>28 Th,6 Bln,30 Hr</v>
      </c>
      <c r="BE270" s="29">
        <f t="shared" ca="1" si="93"/>
        <v>28</v>
      </c>
      <c r="BF270" s="29">
        <f t="shared" ca="1" si="94"/>
        <v>6</v>
      </c>
      <c r="BG270" s="29">
        <f t="shared" ca="1" si="95"/>
        <v>30</v>
      </c>
      <c r="BH270" s="26" t="str">
        <f t="shared" ca="1" si="96"/>
        <v>4 Th,11 Bln,5 Hr</v>
      </c>
      <c r="BI270" s="24">
        <f t="shared" ca="1" si="97"/>
        <v>4</v>
      </c>
      <c r="BJ270" s="24">
        <f t="shared" ca="1" si="98"/>
        <v>11</v>
      </c>
      <c r="BK270" s="26" t="str">
        <f t="shared" ca="1" si="99"/>
        <v>4 Th,3 Bln,23 Hr</v>
      </c>
      <c r="BL270" s="4" t="str">
        <f>VLOOKUP(C270,[1]dbase!$C$3:$AW$827,38,FALSE)</f>
        <v>-</v>
      </c>
    </row>
    <row r="271" spans="1:64" x14ac:dyDescent="0.25">
      <c r="A271" s="24">
        <f t="shared" si="80"/>
        <v>268</v>
      </c>
      <c r="B271" s="25" t="s">
        <v>1316</v>
      </c>
      <c r="C271" s="24">
        <v>694946</v>
      </c>
      <c r="D271" s="24" t="s">
        <v>108</v>
      </c>
      <c r="E271" s="26">
        <v>25419</v>
      </c>
      <c r="F271" s="24" t="s">
        <v>65</v>
      </c>
      <c r="G271" s="24" t="s">
        <v>66</v>
      </c>
      <c r="H271" s="24" t="s">
        <v>88</v>
      </c>
      <c r="I271" s="24" t="s">
        <v>1317</v>
      </c>
      <c r="J271" s="27" t="s">
        <v>1318</v>
      </c>
      <c r="K271" s="24"/>
      <c r="L271" s="24"/>
      <c r="M271" s="24" t="s">
        <v>109</v>
      </c>
      <c r="N271" s="24" t="s">
        <v>120</v>
      </c>
      <c r="O271" s="24"/>
      <c r="P271" s="24">
        <v>1988</v>
      </c>
      <c r="Q271" s="26">
        <v>33222</v>
      </c>
      <c r="R271" s="26">
        <v>33587</v>
      </c>
      <c r="S271" s="26" t="s">
        <v>90</v>
      </c>
      <c r="T271" s="28" t="s">
        <v>537</v>
      </c>
      <c r="U271" s="28" t="s">
        <v>537</v>
      </c>
      <c r="V271" s="26">
        <v>43891</v>
      </c>
      <c r="W271" s="28" t="s">
        <v>154</v>
      </c>
      <c r="X271" s="28" t="s">
        <v>207</v>
      </c>
      <c r="Y271" s="26" t="s">
        <v>78</v>
      </c>
      <c r="Z271" s="29">
        <v>5</v>
      </c>
      <c r="AA271" s="29">
        <v>5</v>
      </c>
      <c r="AB271" s="26">
        <v>44424</v>
      </c>
      <c r="AC271" s="30">
        <v>7900000</v>
      </c>
      <c r="AD271" s="30">
        <v>877778</v>
      </c>
      <c r="AE271" s="30">
        <v>1438722.222222222</v>
      </c>
      <c r="AF271" s="30">
        <v>653200</v>
      </c>
      <c r="AG271" s="30">
        <f t="shared" si="81"/>
        <v>2091922.222222222</v>
      </c>
      <c r="AH271" s="30">
        <v>0</v>
      </c>
      <c r="AI271" s="30">
        <f t="shared" si="82"/>
        <v>10869700.222222222</v>
      </c>
      <c r="AJ271" s="30">
        <f t="shared" si="83"/>
        <v>3950000</v>
      </c>
      <c r="AK271" s="30">
        <f t="shared" si="84"/>
        <v>0</v>
      </c>
      <c r="AL271" s="30">
        <f t="shared" si="85"/>
        <v>0</v>
      </c>
      <c r="AM271" s="30">
        <f t="shared" si="86"/>
        <v>0</v>
      </c>
      <c r="AN271" s="30">
        <f t="shared" si="87"/>
        <v>0</v>
      </c>
      <c r="AO271" s="30">
        <f t="shared" si="88"/>
        <v>0</v>
      </c>
      <c r="AP271" s="30">
        <f t="shared" si="89"/>
        <v>3950000</v>
      </c>
      <c r="AQ271" s="30">
        <f t="shared" si="90"/>
        <v>422100</v>
      </c>
      <c r="AR271" s="26" t="s">
        <v>79</v>
      </c>
      <c r="AS271" s="26" t="s">
        <v>114</v>
      </c>
      <c r="AT271" s="26"/>
      <c r="AU271" s="26">
        <v>44774</v>
      </c>
      <c r="AV271" s="26" t="s">
        <v>209</v>
      </c>
      <c r="AW271" s="26" t="s">
        <v>158</v>
      </c>
      <c r="AX271" s="26" t="s">
        <v>83</v>
      </c>
      <c r="AY271" s="26" t="s">
        <v>83</v>
      </c>
      <c r="AZ271" s="26" t="s">
        <v>80</v>
      </c>
      <c r="BA271" s="26" t="s">
        <v>84</v>
      </c>
      <c r="BB271" s="26" t="s">
        <v>85</v>
      </c>
      <c r="BC271" s="26" t="str">
        <f t="shared" si="91"/>
        <v>C</v>
      </c>
      <c r="BD271" s="26" t="str">
        <f t="shared" ca="1" si="92"/>
        <v>53 Th,3 Bln,20 Hr</v>
      </c>
      <c r="BE271" s="29">
        <f t="shared" ca="1" si="93"/>
        <v>53</v>
      </c>
      <c r="BF271" s="29">
        <f t="shared" ca="1" si="94"/>
        <v>3</v>
      </c>
      <c r="BG271" s="29">
        <f t="shared" ca="1" si="95"/>
        <v>20</v>
      </c>
      <c r="BH271" s="26" t="str">
        <f t="shared" ca="1" si="96"/>
        <v>31 Th,11 Bln,9 Hr</v>
      </c>
      <c r="BI271" s="24">
        <f t="shared" ca="1" si="97"/>
        <v>31</v>
      </c>
      <c r="BJ271" s="24">
        <f t="shared" ca="1" si="98"/>
        <v>11</v>
      </c>
      <c r="BK271" s="26" t="str">
        <f t="shared" ca="1" si="99"/>
        <v>30 Th,11 Bln,9 Hr</v>
      </c>
      <c r="BL271" s="4" t="str">
        <f>VLOOKUP(C271,[1]dbase!$C$3:$AW$827,38,FALSE)</f>
        <v>-</v>
      </c>
    </row>
    <row r="272" spans="1:64" x14ac:dyDescent="0.25">
      <c r="A272" s="24">
        <f t="shared" si="80"/>
        <v>269</v>
      </c>
      <c r="B272" s="25" t="s">
        <v>1319</v>
      </c>
      <c r="C272" s="24">
        <v>825905</v>
      </c>
      <c r="D272" s="24" t="s">
        <v>174</v>
      </c>
      <c r="E272" s="26">
        <v>29982</v>
      </c>
      <c r="F272" s="24" t="s">
        <v>65</v>
      </c>
      <c r="G272" s="24" t="s">
        <v>66</v>
      </c>
      <c r="H272" s="24" t="s">
        <v>88</v>
      </c>
      <c r="I272" s="24" t="s">
        <v>1320</v>
      </c>
      <c r="J272" s="27" t="s">
        <v>1321</v>
      </c>
      <c r="K272" s="24"/>
      <c r="L272" s="24"/>
      <c r="M272" s="24" t="s">
        <v>136</v>
      </c>
      <c r="N272" s="24" t="s">
        <v>1322</v>
      </c>
      <c r="O272" s="24"/>
      <c r="P272" s="24" t="s">
        <v>80</v>
      </c>
      <c r="Q272" s="26">
        <v>43374</v>
      </c>
      <c r="R272" s="26">
        <v>43374</v>
      </c>
      <c r="S272" s="26" t="s">
        <v>73</v>
      </c>
      <c r="T272" s="28" t="s">
        <v>101</v>
      </c>
      <c r="U272" s="28" t="s">
        <v>1323</v>
      </c>
      <c r="V272" s="26">
        <v>44774</v>
      </c>
      <c r="W272" s="28" t="s">
        <v>560</v>
      </c>
      <c r="X272" s="28" t="s">
        <v>207</v>
      </c>
      <c r="Y272" s="26" t="s">
        <v>103</v>
      </c>
      <c r="Z272" s="29">
        <v>3</v>
      </c>
      <c r="AA272" s="29">
        <v>5</v>
      </c>
      <c r="AB272" s="26">
        <v>44424</v>
      </c>
      <c r="AC272" s="30">
        <v>7900000</v>
      </c>
      <c r="AD272" s="30">
        <v>877778</v>
      </c>
      <c r="AE272" s="30">
        <v>0</v>
      </c>
      <c r="AF272" s="30">
        <v>1824310.05222222</v>
      </c>
      <c r="AG272" s="30">
        <f t="shared" si="81"/>
        <v>1824310.05222222</v>
      </c>
      <c r="AH272" s="30">
        <v>1934064.0000000005</v>
      </c>
      <c r="AI272" s="30">
        <f t="shared" si="82"/>
        <v>12536152.05222222</v>
      </c>
      <c r="AJ272" s="30">
        <f t="shared" si="83"/>
        <v>5925000</v>
      </c>
      <c r="AK272" s="30">
        <f t="shared" si="84"/>
        <v>658333.5</v>
      </c>
      <c r="AL272" s="30">
        <f t="shared" si="85"/>
        <v>0</v>
      </c>
      <c r="AM272" s="30">
        <f t="shared" si="86"/>
        <v>1824310.05222222</v>
      </c>
      <c r="AN272" s="30">
        <f t="shared" si="87"/>
        <v>1824310.05222222</v>
      </c>
      <c r="AO272" s="30">
        <f t="shared" si="88"/>
        <v>967032.00000000023</v>
      </c>
      <c r="AP272" s="30">
        <f t="shared" si="89"/>
        <v>9374675.5522222202</v>
      </c>
      <c r="AQ272" s="30">
        <f t="shared" si="90"/>
        <v>0</v>
      </c>
      <c r="AR272" s="26" t="s">
        <v>79</v>
      </c>
      <c r="AS272" s="26" t="s">
        <v>80</v>
      </c>
      <c r="AT272" s="26"/>
      <c r="AU272" s="26" t="s">
        <v>80</v>
      </c>
      <c r="AV272" s="26" t="s">
        <v>209</v>
      </c>
      <c r="AW272" s="26" t="s">
        <v>104</v>
      </c>
      <c r="AX272" s="26" t="s">
        <v>105</v>
      </c>
      <c r="AY272" s="26" t="s">
        <v>105</v>
      </c>
      <c r="AZ272" s="26" t="s">
        <v>80</v>
      </c>
      <c r="BA272" s="26" t="s">
        <v>84</v>
      </c>
      <c r="BB272" s="26" t="s">
        <v>85</v>
      </c>
      <c r="BC272" s="26" t="str">
        <f t="shared" si="91"/>
        <v>D</v>
      </c>
      <c r="BD272" s="26" t="str">
        <f t="shared" ca="1" si="92"/>
        <v>40 Th,9 Bln,24 Hr</v>
      </c>
      <c r="BE272" s="29">
        <f t="shared" ca="1" si="93"/>
        <v>40</v>
      </c>
      <c r="BF272" s="29">
        <f t="shared" ca="1" si="94"/>
        <v>9</v>
      </c>
      <c r="BG272" s="29">
        <f t="shared" ca="1" si="95"/>
        <v>24</v>
      </c>
      <c r="BH272" s="26" t="str">
        <f t="shared" ca="1" si="96"/>
        <v>4 Th,1 Bln,23 Hr</v>
      </c>
      <c r="BI272" s="24">
        <f t="shared" ca="1" si="97"/>
        <v>4</v>
      </c>
      <c r="BJ272" s="24">
        <f t="shared" ca="1" si="98"/>
        <v>1</v>
      </c>
      <c r="BK272" s="26" t="str">
        <f t="shared" ca="1" si="99"/>
        <v>4 Th,1 Bln,23 Hr</v>
      </c>
      <c r="BL272" s="4" t="str">
        <f>VLOOKUP(C272,[1]dbase!$C$3:$AW$827,38,FALSE)</f>
        <v>-</v>
      </c>
    </row>
    <row r="273" spans="1:64" x14ac:dyDescent="0.25">
      <c r="A273" s="24">
        <f t="shared" si="80"/>
        <v>270</v>
      </c>
      <c r="B273" s="31" t="s">
        <v>1324</v>
      </c>
      <c r="C273" s="24">
        <v>945831</v>
      </c>
      <c r="D273" s="24" t="s">
        <v>166</v>
      </c>
      <c r="E273" s="26">
        <v>34581</v>
      </c>
      <c r="F273" s="24" t="s">
        <v>65</v>
      </c>
      <c r="G273" s="24" t="s">
        <v>66</v>
      </c>
      <c r="H273" s="24" t="s">
        <v>67</v>
      </c>
      <c r="I273" s="24" t="s">
        <v>1325</v>
      </c>
      <c r="J273" s="27" t="s">
        <v>1326</v>
      </c>
      <c r="K273" s="24"/>
      <c r="L273" s="24"/>
      <c r="M273" s="24" t="s">
        <v>307</v>
      </c>
      <c r="N273" s="24" t="s">
        <v>1327</v>
      </c>
      <c r="O273" s="24" t="s">
        <v>412</v>
      </c>
      <c r="P273" s="24">
        <v>2017</v>
      </c>
      <c r="Q273" s="26">
        <v>43313</v>
      </c>
      <c r="R273" s="26">
        <v>43525</v>
      </c>
      <c r="S273" s="26" t="s">
        <v>90</v>
      </c>
      <c r="T273" s="28" t="s">
        <v>1328</v>
      </c>
      <c r="U273" s="28" t="s">
        <v>1328</v>
      </c>
      <c r="V273" s="26">
        <v>44104</v>
      </c>
      <c r="W273" s="28" t="s">
        <v>1329</v>
      </c>
      <c r="X273" s="28" t="s">
        <v>295</v>
      </c>
      <c r="Y273" s="26" t="s">
        <v>103</v>
      </c>
      <c r="Z273" s="29">
        <v>5</v>
      </c>
      <c r="AA273" s="29">
        <v>4</v>
      </c>
      <c r="AB273" s="26">
        <v>44424</v>
      </c>
      <c r="AC273" s="30">
        <v>6900000</v>
      </c>
      <c r="AD273" s="30">
        <v>766667</v>
      </c>
      <c r="AE273" s="30">
        <v>-103816.66666666698</v>
      </c>
      <c r="AF273" s="30">
        <v>616400</v>
      </c>
      <c r="AG273" s="30">
        <f t="shared" si="81"/>
        <v>512583.33333333302</v>
      </c>
      <c r="AH273" s="30">
        <v>0</v>
      </c>
      <c r="AI273" s="30">
        <f t="shared" si="82"/>
        <v>8179250.333333333</v>
      </c>
      <c r="AJ273" s="30">
        <f t="shared" si="83"/>
        <v>5175000</v>
      </c>
      <c r="AK273" s="30">
        <f t="shared" si="84"/>
        <v>575000.25</v>
      </c>
      <c r="AL273" s="30">
        <f t="shared" si="85"/>
        <v>-103816.66666666698</v>
      </c>
      <c r="AM273" s="30">
        <f t="shared" si="86"/>
        <v>616400</v>
      </c>
      <c r="AN273" s="30">
        <f t="shared" si="87"/>
        <v>512583.33333333302</v>
      </c>
      <c r="AO273" s="30">
        <f t="shared" si="88"/>
        <v>0</v>
      </c>
      <c r="AP273" s="30">
        <f t="shared" si="89"/>
        <v>6262583.583333333</v>
      </c>
      <c r="AQ273" s="30">
        <f t="shared" si="90"/>
        <v>0</v>
      </c>
      <c r="AR273" s="26" t="s">
        <v>79</v>
      </c>
      <c r="AS273" s="26" t="s">
        <v>80</v>
      </c>
      <c r="AT273" s="26"/>
      <c r="AU273" s="26" t="s">
        <v>80</v>
      </c>
      <c r="AV273" s="26" t="s">
        <v>296</v>
      </c>
      <c r="AW273" s="26" t="s">
        <v>80</v>
      </c>
      <c r="AX273" s="26" t="s">
        <v>105</v>
      </c>
      <c r="AY273" s="26" t="s">
        <v>105</v>
      </c>
      <c r="AZ273" s="26" t="s">
        <v>80</v>
      </c>
      <c r="BA273" s="26" t="s">
        <v>84</v>
      </c>
      <c r="BB273" s="26" t="s">
        <v>85</v>
      </c>
      <c r="BC273" s="26" t="str">
        <f t="shared" si="91"/>
        <v>E</v>
      </c>
      <c r="BD273" s="26" t="str">
        <f t="shared" ca="1" si="92"/>
        <v>28 Th,2 Bln,20 Hr</v>
      </c>
      <c r="BE273" s="29">
        <f t="shared" ca="1" si="93"/>
        <v>28</v>
      </c>
      <c r="BF273" s="29">
        <f t="shared" ca="1" si="94"/>
        <v>2</v>
      </c>
      <c r="BG273" s="29">
        <f t="shared" ca="1" si="95"/>
        <v>20</v>
      </c>
      <c r="BH273" s="26" t="str">
        <f t="shared" ca="1" si="96"/>
        <v>4 Th,3 Bln,23 Hr</v>
      </c>
      <c r="BI273" s="24">
        <f t="shared" ca="1" si="97"/>
        <v>4</v>
      </c>
      <c r="BJ273" s="24">
        <f t="shared" ca="1" si="98"/>
        <v>3</v>
      </c>
      <c r="BK273" s="26" t="str">
        <f t="shared" ca="1" si="99"/>
        <v>3 Th,8 Bln,23 Hr</v>
      </c>
      <c r="BL273" s="4" t="str">
        <f>VLOOKUP(C273,[1]dbase!$C$3:$AW$827,38,FALSE)</f>
        <v>-</v>
      </c>
    </row>
    <row r="274" spans="1:64" x14ac:dyDescent="0.25">
      <c r="A274" s="24">
        <f t="shared" si="80"/>
        <v>271</v>
      </c>
      <c r="B274" s="31" t="s">
        <v>1330</v>
      </c>
      <c r="C274" s="24">
        <v>786283</v>
      </c>
      <c r="D274" s="24" t="s">
        <v>174</v>
      </c>
      <c r="E274" s="26">
        <v>28627</v>
      </c>
      <c r="F274" s="24" t="s">
        <v>65</v>
      </c>
      <c r="G274" s="24" t="s">
        <v>66</v>
      </c>
      <c r="H274" s="24" t="s">
        <v>133</v>
      </c>
      <c r="I274" s="24" t="s">
        <v>1331</v>
      </c>
      <c r="J274" s="27" t="s">
        <v>1332</v>
      </c>
      <c r="K274" s="24"/>
      <c r="L274" s="24"/>
      <c r="M274" s="24" t="s">
        <v>70</v>
      </c>
      <c r="N274" s="24" t="s">
        <v>80</v>
      </c>
      <c r="O274" s="24"/>
      <c r="P274" s="24" t="s">
        <v>80</v>
      </c>
      <c r="Q274" s="26">
        <v>43374</v>
      </c>
      <c r="R274" s="26">
        <v>43374</v>
      </c>
      <c r="S274" s="26" t="s">
        <v>90</v>
      </c>
      <c r="T274" s="28" t="s">
        <v>1333</v>
      </c>
      <c r="U274" s="28" t="s">
        <v>1333</v>
      </c>
      <c r="V274" s="26">
        <v>44105</v>
      </c>
      <c r="W274" s="28" t="s">
        <v>340</v>
      </c>
      <c r="X274" s="28" t="s">
        <v>207</v>
      </c>
      <c r="Y274" s="26" t="s">
        <v>103</v>
      </c>
      <c r="Z274" s="29">
        <v>5</v>
      </c>
      <c r="AA274" s="29">
        <v>5</v>
      </c>
      <c r="AB274" s="26">
        <v>44424</v>
      </c>
      <c r="AC274" s="30">
        <v>7900000</v>
      </c>
      <c r="AD274" s="30">
        <v>877778</v>
      </c>
      <c r="AE274" s="30">
        <v>0</v>
      </c>
      <c r="AF274" s="30">
        <v>2407834.3955555558</v>
      </c>
      <c r="AG274" s="30">
        <f t="shared" si="81"/>
        <v>2407834.3955555558</v>
      </c>
      <c r="AH274" s="30">
        <v>0</v>
      </c>
      <c r="AI274" s="30">
        <f t="shared" si="82"/>
        <v>11185612.395555556</v>
      </c>
      <c r="AJ274" s="30">
        <f t="shared" si="83"/>
        <v>5925000</v>
      </c>
      <c r="AK274" s="30">
        <f t="shared" si="84"/>
        <v>658333.5</v>
      </c>
      <c r="AL274" s="30">
        <f t="shared" si="85"/>
        <v>0</v>
      </c>
      <c r="AM274" s="30">
        <f t="shared" si="86"/>
        <v>2407834.3955555558</v>
      </c>
      <c r="AN274" s="30">
        <f t="shared" si="87"/>
        <v>2407834.3955555558</v>
      </c>
      <c r="AO274" s="30">
        <f t="shared" si="88"/>
        <v>0</v>
      </c>
      <c r="AP274" s="30">
        <f t="shared" si="89"/>
        <v>8991167.8955555558</v>
      </c>
      <c r="AQ274" s="30">
        <f t="shared" si="90"/>
        <v>0</v>
      </c>
      <c r="AR274" s="26" t="s">
        <v>79</v>
      </c>
      <c r="AS274" s="26" t="s">
        <v>80</v>
      </c>
      <c r="AT274" s="26"/>
      <c r="AU274" s="26" t="s">
        <v>80</v>
      </c>
      <c r="AV274" s="26" t="s">
        <v>209</v>
      </c>
      <c r="AW274" s="26" t="s">
        <v>95</v>
      </c>
      <c r="AX274" s="26" t="s">
        <v>83</v>
      </c>
      <c r="AY274" s="26" t="s">
        <v>83</v>
      </c>
      <c r="AZ274" s="26" t="s">
        <v>80</v>
      </c>
      <c r="BA274" s="26" t="s">
        <v>84</v>
      </c>
      <c r="BB274" s="26" t="s">
        <v>85</v>
      </c>
      <c r="BC274" s="26" t="str">
        <f t="shared" si="91"/>
        <v>F</v>
      </c>
      <c r="BD274" s="26" t="str">
        <f t="shared" ca="1" si="92"/>
        <v>44 Th,6 Bln,7 Hr</v>
      </c>
      <c r="BE274" s="29">
        <f t="shared" ca="1" si="93"/>
        <v>44</v>
      </c>
      <c r="BF274" s="29">
        <f t="shared" ca="1" si="94"/>
        <v>6</v>
      </c>
      <c r="BG274" s="29">
        <f t="shared" ca="1" si="95"/>
        <v>7</v>
      </c>
      <c r="BH274" s="26" t="str">
        <f t="shared" ca="1" si="96"/>
        <v>4 Th,1 Bln,23 Hr</v>
      </c>
      <c r="BI274" s="24">
        <f t="shared" ca="1" si="97"/>
        <v>4</v>
      </c>
      <c r="BJ274" s="24">
        <f t="shared" ca="1" si="98"/>
        <v>1</v>
      </c>
      <c r="BK274" s="26" t="str">
        <f t="shared" ca="1" si="99"/>
        <v>4 Th,1 Bln,23 Hr</v>
      </c>
      <c r="BL274" s="4" t="str">
        <f>VLOOKUP(C274,[1]dbase!$C$3:$AW$827,38,FALSE)</f>
        <v>-</v>
      </c>
    </row>
    <row r="275" spans="1:64" x14ac:dyDescent="0.25">
      <c r="A275" s="24">
        <f t="shared" si="80"/>
        <v>272</v>
      </c>
      <c r="B275" s="31" t="s">
        <v>1334</v>
      </c>
      <c r="C275" s="24">
        <v>795560</v>
      </c>
      <c r="D275" s="24" t="s">
        <v>166</v>
      </c>
      <c r="E275" s="26">
        <v>28987</v>
      </c>
      <c r="F275" s="24" t="s">
        <v>65</v>
      </c>
      <c r="G275" s="24" t="s">
        <v>66</v>
      </c>
      <c r="H275" s="24" t="s">
        <v>67</v>
      </c>
      <c r="I275" s="24" t="s">
        <v>1335</v>
      </c>
      <c r="J275" s="27"/>
      <c r="K275" s="24"/>
      <c r="L275" s="24"/>
      <c r="M275" s="24" t="s">
        <v>70</v>
      </c>
      <c r="N275" s="24" t="s">
        <v>254</v>
      </c>
      <c r="O275" s="24"/>
      <c r="P275" s="24" t="s">
        <v>792</v>
      </c>
      <c r="Q275" s="26">
        <v>41579</v>
      </c>
      <c r="R275" s="26">
        <v>41989</v>
      </c>
      <c r="S275" s="26" t="s">
        <v>90</v>
      </c>
      <c r="T275" s="28" t="s">
        <v>1336</v>
      </c>
      <c r="U275" s="28" t="s">
        <v>1336</v>
      </c>
      <c r="V275" s="26" t="s">
        <v>80</v>
      </c>
      <c r="W275" s="28" t="s">
        <v>334</v>
      </c>
      <c r="X275" s="28" t="s">
        <v>113</v>
      </c>
      <c r="Y275" s="26" t="s">
        <v>78</v>
      </c>
      <c r="Z275" s="29">
        <v>6</v>
      </c>
      <c r="AA275" s="29">
        <v>2</v>
      </c>
      <c r="AB275" s="26">
        <v>44424</v>
      </c>
      <c r="AC275" s="30">
        <v>4900000</v>
      </c>
      <c r="AD275" s="30">
        <v>544444</v>
      </c>
      <c r="AE275" s="30">
        <v>866655.55555555597</v>
      </c>
      <c r="AF275" s="30">
        <v>152000</v>
      </c>
      <c r="AG275" s="30">
        <f t="shared" si="81"/>
        <v>1018655.555555556</v>
      </c>
      <c r="AH275" s="30">
        <v>0</v>
      </c>
      <c r="AI275" s="30">
        <f t="shared" si="82"/>
        <v>6463099.555555556</v>
      </c>
      <c r="AJ275" s="30">
        <f t="shared" si="83"/>
        <v>2450000</v>
      </c>
      <c r="AK275" s="30">
        <f t="shared" si="84"/>
        <v>0</v>
      </c>
      <c r="AL275" s="30">
        <f t="shared" si="85"/>
        <v>0</v>
      </c>
      <c r="AM275" s="30">
        <f t="shared" si="86"/>
        <v>0</v>
      </c>
      <c r="AN275" s="30">
        <f t="shared" si="87"/>
        <v>0</v>
      </c>
      <c r="AO275" s="30">
        <f t="shared" si="88"/>
        <v>0</v>
      </c>
      <c r="AP275" s="30">
        <f t="shared" si="89"/>
        <v>2450000</v>
      </c>
      <c r="AQ275" s="30">
        <f t="shared" si="90"/>
        <v>1922100</v>
      </c>
      <c r="AR275" s="26" t="s">
        <v>79</v>
      </c>
      <c r="AS275" s="26" t="s">
        <v>114</v>
      </c>
      <c r="AT275" s="26" t="s">
        <v>115</v>
      </c>
      <c r="AU275" s="26">
        <v>44562</v>
      </c>
      <c r="AV275" s="26" t="s">
        <v>116</v>
      </c>
      <c r="AW275" s="26" t="s">
        <v>210</v>
      </c>
      <c r="AX275" s="26" t="s">
        <v>83</v>
      </c>
      <c r="AY275" s="26" t="s">
        <v>83</v>
      </c>
      <c r="AZ275" s="26" t="s">
        <v>80</v>
      </c>
      <c r="BA275" s="26" t="s">
        <v>84</v>
      </c>
      <c r="BB275" s="26" t="s">
        <v>85</v>
      </c>
      <c r="BC275" s="26" t="str">
        <f t="shared" si="91"/>
        <v>F</v>
      </c>
      <c r="BD275" s="26" t="str">
        <f t="shared" ca="1" si="92"/>
        <v>43 Th,6 Bln,12 Hr</v>
      </c>
      <c r="BE275" s="29">
        <f t="shared" ca="1" si="93"/>
        <v>43</v>
      </c>
      <c r="BF275" s="29">
        <f t="shared" ca="1" si="94"/>
        <v>6</v>
      </c>
      <c r="BG275" s="29">
        <f t="shared" ca="1" si="95"/>
        <v>12</v>
      </c>
      <c r="BH275" s="26" t="str">
        <f t="shared" ca="1" si="96"/>
        <v>9 Th,0 Bln,23 Hr</v>
      </c>
      <c r="BI275" s="24">
        <f t="shared" ca="1" si="97"/>
        <v>9</v>
      </c>
      <c r="BJ275" s="24">
        <f t="shared" ca="1" si="98"/>
        <v>0</v>
      </c>
      <c r="BK275" s="26" t="str">
        <f t="shared" ca="1" si="99"/>
        <v>7 Th,11 Bln,8 Hr</v>
      </c>
      <c r="BL275" s="4" t="str">
        <f>VLOOKUP(C275,[1]dbase!$C$3:$AW$827,38,FALSE)</f>
        <v>H</v>
      </c>
    </row>
    <row r="276" spans="1:64" x14ac:dyDescent="0.25">
      <c r="A276" s="24">
        <f t="shared" si="80"/>
        <v>273</v>
      </c>
      <c r="B276" s="31" t="s">
        <v>1337</v>
      </c>
      <c r="C276" s="24">
        <v>955826</v>
      </c>
      <c r="D276" s="24" t="s">
        <v>704</v>
      </c>
      <c r="E276" s="26">
        <v>34919</v>
      </c>
      <c r="F276" s="24" t="s">
        <v>167</v>
      </c>
      <c r="G276" s="24" t="s">
        <v>66</v>
      </c>
      <c r="H276" s="24" t="s">
        <v>662</v>
      </c>
      <c r="I276" s="24" t="s">
        <v>1338</v>
      </c>
      <c r="J276" s="27" t="s">
        <v>1339</v>
      </c>
      <c r="K276" s="24"/>
      <c r="L276" s="24" t="s">
        <v>1340</v>
      </c>
      <c r="M276" s="24" t="s">
        <v>70</v>
      </c>
      <c r="N276" s="24" t="s">
        <v>254</v>
      </c>
      <c r="O276" s="24" t="s">
        <v>235</v>
      </c>
      <c r="P276" s="24">
        <v>2017</v>
      </c>
      <c r="Q276" s="26">
        <v>43313</v>
      </c>
      <c r="R276" s="26">
        <v>43525</v>
      </c>
      <c r="S276" s="26" t="s">
        <v>90</v>
      </c>
      <c r="T276" s="28" t="s">
        <v>1341</v>
      </c>
      <c r="U276" s="28" t="s">
        <v>1341</v>
      </c>
      <c r="V276" s="26">
        <v>44166</v>
      </c>
      <c r="W276" s="28" t="s">
        <v>1342</v>
      </c>
      <c r="X276" s="28" t="s">
        <v>655</v>
      </c>
      <c r="Y276" s="26" t="s">
        <v>103</v>
      </c>
      <c r="Z276" s="29">
        <v>5</v>
      </c>
      <c r="AA276" s="29">
        <v>4</v>
      </c>
      <c r="AB276" s="26">
        <v>44424</v>
      </c>
      <c r="AC276" s="30">
        <v>6900000</v>
      </c>
      <c r="AD276" s="30">
        <v>766667</v>
      </c>
      <c r="AE276" s="30">
        <v>169183.33333333302</v>
      </c>
      <c r="AF276" s="30">
        <v>653200</v>
      </c>
      <c r="AG276" s="30">
        <f t="shared" si="81"/>
        <v>822383.33333333302</v>
      </c>
      <c r="AH276" s="30">
        <v>0</v>
      </c>
      <c r="AI276" s="30">
        <f t="shared" si="82"/>
        <v>8489050.3333333321</v>
      </c>
      <c r="AJ276" s="30">
        <f t="shared" si="83"/>
        <v>5175000</v>
      </c>
      <c r="AK276" s="30">
        <f t="shared" si="84"/>
        <v>575000.25</v>
      </c>
      <c r="AL276" s="30">
        <f t="shared" si="85"/>
        <v>169183.33333333302</v>
      </c>
      <c r="AM276" s="30">
        <f t="shared" si="86"/>
        <v>653200</v>
      </c>
      <c r="AN276" s="30">
        <f t="shared" si="87"/>
        <v>822383.33333333302</v>
      </c>
      <c r="AO276" s="30">
        <f t="shared" si="88"/>
        <v>0</v>
      </c>
      <c r="AP276" s="30">
        <f t="shared" si="89"/>
        <v>6572383.583333333</v>
      </c>
      <c r="AQ276" s="30">
        <f t="shared" si="90"/>
        <v>0</v>
      </c>
      <c r="AR276" s="26" t="s">
        <v>79</v>
      </c>
      <c r="AS276" s="26" t="s">
        <v>80</v>
      </c>
      <c r="AT276" s="26"/>
      <c r="AU276" s="26" t="s">
        <v>80</v>
      </c>
      <c r="AV276" s="26" t="s">
        <v>656</v>
      </c>
      <c r="AW276" s="26" t="s">
        <v>80</v>
      </c>
      <c r="AX276" s="26" t="s">
        <v>105</v>
      </c>
      <c r="AY276" s="26" t="s">
        <v>105</v>
      </c>
      <c r="AZ276" s="26" t="s">
        <v>80</v>
      </c>
      <c r="BA276" s="26" t="s">
        <v>84</v>
      </c>
      <c r="BB276" s="26" t="s">
        <v>85</v>
      </c>
      <c r="BC276" s="26" t="str">
        <f t="shared" si="91"/>
        <v>F</v>
      </c>
      <c r="BD276" s="26" t="str">
        <f t="shared" ca="1" si="92"/>
        <v>27 Th,3 Bln,16 Hr</v>
      </c>
      <c r="BE276" s="29">
        <f t="shared" ca="1" si="93"/>
        <v>27</v>
      </c>
      <c r="BF276" s="29">
        <f t="shared" ca="1" si="94"/>
        <v>3</v>
      </c>
      <c r="BG276" s="29">
        <f t="shared" ca="1" si="95"/>
        <v>16</v>
      </c>
      <c r="BH276" s="26" t="str">
        <f t="shared" ca="1" si="96"/>
        <v>4 Th,3 Bln,23 Hr</v>
      </c>
      <c r="BI276" s="24">
        <f t="shared" ca="1" si="97"/>
        <v>4</v>
      </c>
      <c r="BJ276" s="24">
        <f t="shared" ca="1" si="98"/>
        <v>3</v>
      </c>
      <c r="BK276" s="26" t="str">
        <f t="shared" ca="1" si="99"/>
        <v>3 Th,8 Bln,23 Hr</v>
      </c>
      <c r="BL276" s="4" t="str">
        <f>VLOOKUP(C276,[1]dbase!$C$3:$AW$827,38,FALSE)</f>
        <v>-</v>
      </c>
    </row>
    <row r="277" spans="1:64" x14ac:dyDescent="0.25">
      <c r="A277" s="24">
        <f t="shared" si="80"/>
        <v>274</v>
      </c>
      <c r="B277" s="31" t="s">
        <v>1343</v>
      </c>
      <c r="C277" s="24">
        <v>875747</v>
      </c>
      <c r="D277" s="24" t="s">
        <v>354</v>
      </c>
      <c r="E277" s="26">
        <v>32030</v>
      </c>
      <c r="F277" s="24" t="s">
        <v>65</v>
      </c>
      <c r="G277" s="24" t="s">
        <v>66</v>
      </c>
      <c r="H277" s="24" t="s">
        <v>67</v>
      </c>
      <c r="I277" s="24" t="s">
        <v>1344</v>
      </c>
      <c r="J277" s="27"/>
      <c r="K277" s="24"/>
      <c r="L277" s="24"/>
      <c r="M277" s="24" t="s">
        <v>109</v>
      </c>
      <c r="N277" s="24" t="s">
        <v>71</v>
      </c>
      <c r="O277" s="24"/>
      <c r="P277" s="24">
        <v>2006</v>
      </c>
      <c r="Q277" s="26">
        <v>42932</v>
      </c>
      <c r="R277" s="26">
        <v>43055</v>
      </c>
      <c r="S277" s="26" t="s">
        <v>213</v>
      </c>
      <c r="T277" s="28" t="s">
        <v>1345</v>
      </c>
      <c r="U277" s="28" t="s">
        <v>1346</v>
      </c>
      <c r="V277" s="26">
        <v>43906</v>
      </c>
      <c r="W277" s="28" t="s">
        <v>122</v>
      </c>
      <c r="X277" s="28" t="s">
        <v>123</v>
      </c>
      <c r="Y277" s="26" t="s">
        <v>78</v>
      </c>
      <c r="Z277" s="29">
        <v>4</v>
      </c>
      <c r="AA277" s="29">
        <v>2</v>
      </c>
      <c r="AB277" s="26">
        <v>44424</v>
      </c>
      <c r="AC277" s="30">
        <v>4900000</v>
      </c>
      <c r="AD277" s="30">
        <v>544444</v>
      </c>
      <c r="AE277" s="30">
        <v>77505.555555555969</v>
      </c>
      <c r="AF277" s="30">
        <v>-339993</v>
      </c>
      <c r="AG277" s="30">
        <f t="shared" si="81"/>
        <v>-262487.44444444403</v>
      </c>
      <c r="AH277" s="30">
        <v>1871793</v>
      </c>
      <c r="AI277" s="30">
        <f t="shared" si="82"/>
        <v>7053749.555555556</v>
      </c>
      <c r="AJ277" s="30">
        <f t="shared" si="83"/>
        <v>3675000</v>
      </c>
      <c r="AK277" s="30">
        <f t="shared" si="84"/>
        <v>408333</v>
      </c>
      <c r="AL277" s="30">
        <f t="shared" si="85"/>
        <v>77505.555555555969</v>
      </c>
      <c r="AM277" s="30">
        <f t="shared" si="86"/>
        <v>-339993</v>
      </c>
      <c r="AN277" s="30">
        <f t="shared" si="87"/>
        <v>-262487.44444444403</v>
      </c>
      <c r="AO277" s="30">
        <f t="shared" si="88"/>
        <v>935896.5</v>
      </c>
      <c r="AP277" s="30">
        <f t="shared" si="89"/>
        <v>4756742.055555556</v>
      </c>
      <c r="AQ277" s="30">
        <f t="shared" si="90"/>
        <v>0</v>
      </c>
      <c r="AR277" s="26" t="s">
        <v>79</v>
      </c>
      <c r="AS277" s="26" t="s">
        <v>80</v>
      </c>
      <c r="AT277" s="26"/>
      <c r="AU277" s="26" t="s">
        <v>80</v>
      </c>
      <c r="AV277" s="26" t="s">
        <v>124</v>
      </c>
      <c r="AW277" s="26" t="s">
        <v>80</v>
      </c>
      <c r="AX277" s="26" t="s">
        <v>83</v>
      </c>
      <c r="AY277" s="26" t="s">
        <v>83</v>
      </c>
      <c r="AZ277" s="26" t="s">
        <v>125</v>
      </c>
      <c r="BA277" s="26" t="s">
        <v>84</v>
      </c>
      <c r="BB277" s="26" t="s">
        <v>85</v>
      </c>
      <c r="BC277" s="26" t="str">
        <f t="shared" si="91"/>
        <v>C</v>
      </c>
      <c r="BD277" s="26" t="str">
        <f t="shared" ca="1" si="92"/>
        <v>35 Th,2 Bln,14 Hr</v>
      </c>
      <c r="BE277" s="29">
        <f t="shared" ca="1" si="93"/>
        <v>35</v>
      </c>
      <c r="BF277" s="29">
        <f t="shared" ca="1" si="94"/>
        <v>2</v>
      </c>
      <c r="BG277" s="29">
        <f t="shared" ca="1" si="95"/>
        <v>14</v>
      </c>
      <c r="BH277" s="26" t="str">
        <f t="shared" ca="1" si="96"/>
        <v>5 Th,4 Bln,8 Hr</v>
      </c>
      <c r="BI277" s="24">
        <f t="shared" ca="1" si="97"/>
        <v>5</v>
      </c>
      <c r="BJ277" s="24">
        <f t="shared" ca="1" si="98"/>
        <v>4</v>
      </c>
      <c r="BK277" s="26" t="str">
        <f t="shared" ca="1" si="99"/>
        <v>5 Th,0 Bln,8 Hr</v>
      </c>
      <c r="BL277" s="4" t="str">
        <f>VLOOKUP(C277,[1]dbase!$C$3:$AW$827,38,FALSE)</f>
        <v>-</v>
      </c>
    </row>
    <row r="278" spans="1:64" x14ac:dyDescent="0.25">
      <c r="A278" s="24">
        <f t="shared" si="80"/>
        <v>275</v>
      </c>
      <c r="B278" s="31" t="s">
        <v>1347</v>
      </c>
      <c r="C278" s="24">
        <v>826194</v>
      </c>
      <c r="D278" s="24" t="s">
        <v>244</v>
      </c>
      <c r="E278" s="26">
        <v>30114</v>
      </c>
      <c r="F278" s="24" t="s">
        <v>65</v>
      </c>
      <c r="G278" s="24" t="s">
        <v>66</v>
      </c>
      <c r="H278" s="24" t="s">
        <v>88</v>
      </c>
      <c r="I278" s="24" t="s">
        <v>1348</v>
      </c>
      <c r="J278" s="27" t="s">
        <v>1349</v>
      </c>
      <c r="K278" s="24"/>
      <c r="L278" s="24"/>
      <c r="M278" s="24" t="s">
        <v>109</v>
      </c>
      <c r="N278" s="24" t="s">
        <v>301</v>
      </c>
      <c r="O278" s="24"/>
      <c r="P278" s="24" t="s">
        <v>80</v>
      </c>
      <c r="Q278" s="26">
        <v>43374</v>
      </c>
      <c r="R278" s="26">
        <v>43374</v>
      </c>
      <c r="S278" s="26" t="s">
        <v>90</v>
      </c>
      <c r="T278" s="28" t="s">
        <v>969</v>
      </c>
      <c r="U278" s="28" t="s">
        <v>969</v>
      </c>
      <c r="V278" s="26">
        <v>44105</v>
      </c>
      <c r="W278" s="28" t="s">
        <v>303</v>
      </c>
      <c r="X278" s="28" t="s">
        <v>140</v>
      </c>
      <c r="Y278" s="26" t="s">
        <v>78</v>
      </c>
      <c r="Z278" s="29">
        <v>6</v>
      </c>
      <c r="AA278" s="29">
        <v>1</v>
      </c>
      <c r="AB278" s="26">
        <v>44424</v>
      </c>
      <c r="AC278" s="30">
        <v>4500000</v>
      </c>
      <c r="AD278" s="30">
        <v>500000</v>
      </c>
      <c r="AE278" s="30">
        <v>0</v>
      </c>
      <c r="AF278" s="30">
        <v>-292200</v>
      </c>
      <c r="AG278" s="30">
        <f t="shared" si="81"/>
        <v>-292200</v>
      </c>
      <c r="AH278" s="30">
        <v>0</v>
      </c>
      <c r="AI278" s="30">
        <f t="shared" si="82"/>
        <v>4707800</v>
      </c>
      <c r="AJ278" s="30">
        <f t="shared" si="83"/>
        <v>3375000</v>
      </c>
      <c r="AK278" s="30">
        <f t="shared" si="84"/>
        <v>375000</v>
      </c>
      <c r="AL278" s="30">
        <f t="shared" si="85"/>
        <v>0</v>
      </c>
      <c r="AM278" s="30">
        <f t="shared" si="86"/>
        <v>-292200</v>
      </c>
      <c r="AN278" s="30">
        <f t="shared" si="87"/>
        <v>-292200</v>
      </c>
      <c r="AO278" s="30">
        <f t="shared" si="88"/>
        <v>0</v>
      </c>
      <c r="AP278" s="30">
        <f t="shared" si="89"/>
        <v>3457800</v>
      </c>
      <c r="AQ278" s="30">
        <f t="shared" si="90"/>
        <v>914300</v>
      </c>
      <c r="AR278" s="26" t="s">
        <v>79</v>
      </c>
      <c r="AS278" s="26" t="s">
        <v>80</v>
      </c>
      <c r="AT278" s="26"/>
      <c r="AU278" s="26" t="s">
        <v>80</v>
      </c>
      <c r="AV278" s="26" t="s">
        <v>141</v>
      </c>
      <c r="AW278" s="26" t="s">
        <v>80</v>
      </c>
      <c r="AX278" s="26" t="s">
        <v>82</v>
      </c>
      <c r="AY278" s="26" t="s">
        <v>82</v>
      </c>
      <c r="AZ278" s="26" t="s">
        <v>80</v>
      </c>
      <c r="BA278" s="26" t="s">
        <v>84</v>
      </c>
      <c r="BB278" s="26" t="s">
        <v>85</v>
      </c>
      <c r="BC278" s="26" t="str">
        <f t="shared" si="91"/>
        <v>C</v>
      </c>
      <c r="BD278" s="26" t="str">
        <f t="shared" ca="1" si="92"/>
        <v>40 Th,5 Bln,12 Hr</v>
      </c>
      <c r="BE278" s="29">
        <f t="shared" ca="1" si="93"/>
        <v>40</v>
      </c>
      <c r="BF278" s="29">
        <f t="shared" ca="1" si="94"/>
        <v>5</v>
      </c>
      <c r="BG278" s="29">
        <f t="shared" ca="1" si="95"/>
        <v>12</v>
      </c>
      <c r="BH278" s="26" t="str">
        <f t="shared" ca="1" si="96"/>
        <v>4 Th,1 Bln,23 Hr</v>
      </c>
      <c r="BI278" s="24">
        <f t="shared" ca="1" si="97"/>
        <v>4</v>
      </c>
      <c r="BJ278" s="24">
        <f t="shared" ca="1" si="98"/>
        <v>1</v>
      </c>
      <c r="BK278" s="26" t="str">
        <f t="shared" ca="1" si="99"/>
        <v>4 Th,1 Bln,23 Hr</v>
      </c>
      <c r="BL278" s="4" t="str">
        <f>VLOOKUP(C278,[1]dbase!$C$3:$AW$827,38,FALSE)</f>
        <v>-</v>
      </c>
    </row>
    <row r="279" spans="1:64" x14ac:dyDescent="0.25">
      <c r="A279" s="24">
        <f t="shared" si="80"/>
        <v>276</v>
      </c>
      <c r="B279" s="33" t="s">
        <v>1350</v>
      </c>
      <c r="C279" s="24">
        <v>885512</v>
      </c>
      <c r="D279" s="24" t="s">
        <v>336</v>
      </c>
      <c r="E279" s="26">
        <v>32255</v>
      </c>
      <c r="F279" s="24" t="s">
        <v>65</v>
      </c>
      <c r="G279" s="24" t="s">
        <v>66</v>
      </c>
      <c r="H279" s="24" t="s">
        <v>67</v>
      </c>
      <c r="I279" s="24" t="s">
        <v>1351</v>
      </c>
      <c r="J279" s="27" t="s">
        <v>1352</v>
      </c>
      <c r="K279" s="24" t="s">
        <v>1353</v>
      </c>
      <c r="L279" s="24" t="s">
        <v>1354</v>
      </c>
      <c r="M279" s="24" t="s">
        <v>70</v>
      </c>
      <c r="N279" s="24" t="s">
        <v>71</v>
      </c>
      <c r="O279" s="24" t="s">
        <v>269</v>
      </c>
      <c r="P279" s="24">
        <v>2011</v>
      </c>
      <c r="Q279" s="26">
        <v>40940</v>
      </c>
      <c r="R279" s="26">
        <v>41030</v>
      </c>
      <c r="S279" s="26" t="s">
        <v>213</v>
      </c>
      <c r="T279" s="28" t="s">
        <v>1355</v>
      </c>
      <c r="U279" s="28" t="s">
        <v>1356</v>
      </c>
      <c r="V279" s="26">
        <v>44562</v>
      </c>
      <c r="W279" s="28" t="s">
        <v>113</v>
      </c>
      <c r="X279" s="28" t="s">
        <v>113</v>
      </c>
      <c r="Y279" s="26" t="s">
        <v>78</v>
      </c>
      <c r="Z279" s="29">
        <v>1</v>
      </c>
      <c r="AA279" s="29">
        <v>7</v>
      </c>
      <c r="AB279" s="26">
        <v>44562</v>
      </c>
      <c r="AC279" s="30">
        <v>9900000</v>
      </c>
      <c r="AD279" s="30">
        <v>1100000</v>
      </c>
      <c r="AE279" s="30">
        <v>0</v>
      </c>
      <c r="AF279" s="30">
        <v>0</v>
      </c>
      <c r="AG279" s="30">
        <f t="shared" si="81"/>
        <v>0</v>
      </c>
      <c r="AH279" s="30">
        <v>9034956</v>
      </c>
      <c r="AI279" s="30">
        <f t="shared" si="82"/>
        <v>20034956</v>
      </c>
      <c r="AJ279" s="30">
        <f t="shared" si="83"/>
        <v>7425000</v>
      </c>
      <c r="AK279" s="30">
        <f t="shared" si="84"/>
        <v>825000</v>
      </c>
      <c r="AL279" s="30">
        <f t="shared" si="85"/>
        <v>0</v>
      </c>
      <c r="AM279" s="30">
        <f t="shared" si="86"/>
        <v>0</v>
      </c>
      <c r="AN279" s="30">
        <f t="shared" si="87"/>
        <v>0</v>
      </c>
      <c r="AO279" s="30">
        <f t="shared" si="88"/>
        <v>4517478</v>
      </c>
      <c r="AP279" s="30">
        <f t="shared" si="89"/>
        <v>12767478</v>
      </c>
      <c r="AQ279" s="30">
        <f t="shared" si="90"/>
        <v>0</v>
      </c>
      <c r="AR279" s="26" t="s">
        <v>79</v>
      </c>
      <c r="AS279" s="26" t="s">
        <v>80</v>
      </c>
      <c r="AT279" s="26"/>
      <c r="AU279" s="26" t="s">
        <v>80</v>
      </c>
      <c r="AV279" s="26" t="s">
        <v>116</v>
      </c>
      <c r="AW279" s="26" t="s">
        <v>80</v>
      </c>
      <c r="AX279" s="26" t="s">
        <v>82</v>
      </c>
      <c r="AY279" s="26" t="s">
        <v>83</v>
      </c>
      <c r="AZ279" s="26" t="s">
        <v>80</v>
      </c>
      <c r="BA279" s="26" t="s">
        <v>84</v>
      </c>
      <c r="BB279" s="26" t="s">
        <v>85</v>
      </c>
      <c r="BC279" s="26" t="str">
        <f t="shared" si="91"/>
        <v>F</v>
      </c>
      <c r="BD279" s="26" t="str">
        <f t="shared" ca="1" si="92"/>
        <v>34 Th,7 Bln,2 Hr</v>
      </c>
      <c r="BE279" s="29">
        <f t="shared" ca="1" si="93"/>
        <v>34</v>
      </c>
      <c r="BF279" s="29">
        <f t="shared" ca="1" si="94"/>
        <v>7</v>
      </c>
      <c r="BG279" s="29">
        <f t="shared" ca="1" si="95"/>
        <v>2</v>
      </c>
      <c r="BH279" s="26" t="str">
        <f t="shared" ca="1" si="96"/>
        <v>10 Th,9 Bln,23 Hr</v>
      </c>
      <c r="BI279" s="24">
        <f t="shared" ca="1" si="97"/>
        <v>10</v>
      </c>
      <c r="BJ279" s="24">
        <f t="shared" ca="1" si="98"/>
        <v>9</v>
      </c>
      <c r="BK279" s="26" t="str">
        <f t="shared" ca="1" si="99"/>
        <v>10 Th,6 Bln,23 Hr</v>
      </c>
      <c r="BL279" s="4" t="str">
        <f>VLOOKUP(C279,[1]dbase!$C$3:$AW$827,38,FALSE)</f>
        <v>-</v>
      </c>
    </row>
    <row r="280" spans="1:64" x14ac:dyDescent="0.25">
      <c r="A280" s="24">
        <f t="shared" si="80"/>
        <v>277</v>
      </c>
      <c r="B280" s="31" t="s">
        <v>1357</v>
      </c>
      <c r="C280" s="24">
        <v>906242</v>
      </c>
      <c r="D280" s="24" t="s">
        <v>821</v>
      </c>
      <c r="E280" s="26">
        <v>32958</v>
      </c>
      <c r="F280" s="24" t="s">
        <v>65</v>
      </c>
      <c r="G280" s="24" t="s">
        <v>66</v>
      </c>
      <c r="H280" s="24" t="s">
        <v>88</v>
      </c>
      <c r="I280" s="24" t="s">
        <v>1358</v>
      </c>
      <c r="J280" s="27"/>
      <c r="K280" s="24"/>
      <c r="L280" s="24"/>
      <c r="M280" s="24" t="s">
        <v>109</v>
      </c>
      <c r="N280" s="24" t="s">
        <v>1359</v>
      </c>
      <c r="O280" s="24"/>
      <c r="P280" s="24" t="s">
        <v>80</v>
      </c>
      <c r="Q280" s="26">
        <v>43374</v>
      </c>
      <c r="R280" s="26">
        <v>43374</v>
      </c>
      <c r="S280" s="26" t="s">
        <v>90</v>
      </c>
      <c r="T280" s="28" t="s">
        <v>248</v>
      </c>
      <c r="U280" s="28" t="s">
        <v>248</v>
      </c>
      <c r="V280" s="26">
        <v>44105</v>
      </c>
      <c r="W280" s="28" t="s">
        <v>249</v>
      </c>
      <c r="X280" s="28" t="s">
        <v>140</v>
      </c>
      <c r="Y280" s="26" t="s">
        <v>78</v>
      </c>
      <c r="Z280" s="29">
        <v>6</v>
      </c>
      <c r="AA280" s="29">
        <v>1</v>
      </c>
      <c r="AB280" s="26">
        <v>44424</v>
      </c>
      <c r="AC280" s="30">
        <v>4500000</v>
      </c>
      <c r="AD280" s="30">
        <v>500000</v>
      </c>
      <c r="AE280" s="30">
        <v>0</v>
      </c>
      <c r="AF280" s="30">
        <v>-292200</v>
      </c>
      <c r="AG280" s="30">
        <f t="shared" si="81"/>
        <v>-292200</v>
      </c>
      <c r="AH280" s="30">
        <v>0</v>
      </c>
      <c r="AI280" s="30">
        <f t="shared" si="82"/>
        <v>4707800</v>
      </c>
      <c r="AJ280" s="30">
        <f t="shared" si="83"/>
        <v>3375000</v>
      </c>
      <c r="AK280" s="30">
        <f t="shared" si="84"/>
        <v>375000</v>
      </c>
      <c r="AL280" s="30">
        <f t="shared" si="85"/>
        <v>0</v>
      </c>
      <c r="AM280" s="30">
        <f t="shared" si="86"/>
        <v>-292200</v>
      </c>
      <c r="AN280" s="30">
        <f t="shared" si="87"/>
        <v>-292200</v>
      </c>
      <c r="AO280" s="30">
        <f t="shared" si="88"/>
        <v>0</v>
      </c>
      <c r="AP280" s="30">
        <f t="shared" si="89"/>
        <v>3457800</v>
      </c>
      <c r="AQ280" s="30">
        <f t="shared" si="90"/>
        <v>914300</v>
      </c>
      <c r="AR280" s="26" t="s">
        <v>79</v>
      </c>
      <c r="AS280" s="26" t="s">
        <v>80</v>
      </c>
      <c r="AT280" s="26"/>
      <c r="AU280" s="26">
        <v>44636</v>
      </c>
      <c r="AV280" s="26" t="s">
        <v>141</v>
      </c>
      <c r="AW280" s="26" t="s">
        <v>80</v>
      </c>
      <c r="AX280" s="26" t="s">
        <v>83</v>
      </c>
      <c r="AY280" s="26" t="s">
        <v>82</v>
      </c>
      <c r="AZ280" s="26" t="s">
        <v>80</v>
      </c>
      <c r="BA280" s="26" t="s">
        <v>84</v>
      </c>
      <c r="BB280" s="26" t="s">
        <v>85</v>
      </c>
      <c r="BC280" s="26" t="str">
        <f t="shared" si="91"/>
        <v>C</v>
      </c>
      <c r="BD280" s="26" t="str">
        <f t="shared" ca="1" si="92"/>
        <v>32 Th,7 Bln,29 Hr</v>
      </c>
      <c r="BE280" s="29">
        <f t="shared" ca="1" si="93"/>
        <v>32</v>
      </c>
      <c r="BF280" s="29">
        <f t="shared" ca="1" si="94"/>
        <v>7</v>
      </c>
      <c r="BG280" s="29">
        <f t="shared" ca="1" si="95"/>
        <v>29</v>
      </c>
      <c r="BH280" s="26" t="str">
        <f t="shared" ca="1" si="96"/>
        <v>4 Th,1 Bln,23 Hr</v>
      </c>
      <c r="BI280" s="24">
        <f t="shared" ca="1" si="97"/>
        <v>4</v>
      </c>
      <c r="BJ280" s="24">
        <f t="shared" ca="1" si="98"/>
        <v>1</v>
      </c>
      <c r="BK280" s="26" t="str">
        <f t="shared" ca="1" si="99"/>
        <v>4 Th,1 Bln,23 Hr</v>
      </c>
      <c r="BL280" s="4" t="str">
        <f>VLOOKUP(C280,[1]dbase!$C$3:$AW$827,38,FALSE)</f>
        <v>-</v>
      </c>
    </row>
    <row r="281" spans="1:64" x14ac:dyDescent="0.25">
      <c r="A281" s="24">
        <f t="shared" si="80"/>
        <v>278</v>
      </c>
      <c r="B281" s="31" t="s">
        <v>1360</v>
      </c>
      <c r="C281" s="24">
        <v>925645</v>
      </c>
      <c r="D281" s="24" t="s">
        <v>589</v>
      </c>
      <c r="E281" s="26">
        <v>33962</v>
      </c>
      <c r="F281" s="24" t="s">
        <v>167</v>
      </c>
      <c r="G281" s="24" t="s">
        <v>66</v>
      </c>
      <c r="H281" s="24" t="s">
        <v>228</v>
      </c>
      <c r="I281" s="24" t="s">
        <v>1361</v>
      </c>
      <c r="J281" s="27"/>
      <c r="K281" s="24"/>
      <c r="L281" s="24"/>
      <c r="M281" s="24" t="s">
        <v>70</v>
      </c>
      <c r="N281" s="24" t="s">
        <v>254</v>
      </c>
      <c r="O281" s="24"/>
      <c r="P281" s="24">
        <v>2015</v>
      </c>
      <c r="Q281" s="26">
        <v>42416</v>
      </c>
      <c r="R281" s="26">
        <v>42614</v>
      </c>
      <c r="S281" s="26" t="s">
        <v>90</v>
      </c>
      <c r="T281" s="28" t="s">
        <v>1102</v>
      </c>
      <c r="U281" s="28" t="s">
        <v>1102</v>
      </c>
      <c r="V281" s="26">
        <v>44562</v>
      </c>
      <c r="W281" s="28" t="s">
        <v>242</v>
      </c>
      <c r="X281" s="28" t="s">
        <v>113</v>
      </c>
      <c r="Y281" s="26" t="s">
        <v>78</v>
      </c>
      <c r="Z281" s="29">
        <v>3</v>
      </c>
      <c r="AA281" s="29">
        <v>5</v>
      </c>
      <c r="AB281" s="26">
        <v>44424</v>
      </c>
      <c r="AC281" s="30">
        <v>7900000</v>
      </c>
      <c r="AD281" s="30">
        <v>877778</v>
      </c>
      <c r="AE281" s="30">
        <v>154722</v>
      </c>
      <c r="AF281" s="30">
        <v>370500</v>
      </c>
      <c r="AG281" s="30">
        <f t="shared" si="81"/>
        <v>525222</v>
      </c>
      <c r="AH281" s="30">
        <v>2684905</v>
      </c>
      <c r="AI281" s="30">
        <f t="shared" si="82"/>
        <v>11987905</v>
      </c>
      <c r="AJ281" s="30">
        <f t="shared" si="83"/>
        <v>5925000</v>
      </c>
      <c r="AK281" s="30">
        <f t="shared" si="84"/>
        <v>658333.5</v>
      </c>
      <c r="AL281" s="30">
        <f t="shared" si="85"/>
        <v>154722</v>
      </c>
      <c r="AM281" s="30">
        <f t="shared" si="86"/>
        <v>370500</v>
      </c>
      <c r="AN281" s="30">
        <f t="shared" si="87"/>
        <v>525222</v>
      </c>
      <c r="AO281" s="30">
        <f t="shared" si="88"/>
        <v>1342452.5</v>
      </c>
      <c r="AP281" s="30">
        <f t="shared" si="89"/>
        <v>8451008</v>
      </c>
      <c r="AQ281" s="30">
        <f t="shared" si="90"/>
        <v>0</v>
      </c>
      <c r="AR281" s="26" t="s">
        <v>79</v>
      </c>
      <c r="AS281" s="26" t="s">
        <v>80</v>
      </c>
      <c r="AT281" s="26"/>
      <c r="AU281" s="26" t="s">
        <v>80</v>
      </c>
      <c r="AV281" s="26" t="s">
        <v>116</v>
      </c>
      <c r="AW281" s="26" t="s">
        <v>210</v>
      </c>
      <c r="AX281" s="26" t="s">
        <v>83</v>
      </c>
      <c r="AY281" s="26" t="s">
        <v>83</v>
      </c>
      <c r="AZ281" s="26" t="s">
        <v>80</v>
      </c>
      <c r="BA281" s="26" t="s">
        <v>84</v>
      </c>
      <c r="BB281" s="26" t="s">
        <v>85</v>
      </c>
      <c r="BC281" s="26" t="str">
        <f t="shared" si="91"/>
        <v>F</v>
      </c>
      <c r="BD281" s="26" t="str">
        <f t="shared" ca="1" si="92"/>
        <v>29 Th,11 Bln,0 Hr</v>
      </c>
      <c r="BE281" s="29">
        <f t="shared" ca="1" si="93"/>
        <v>29</v>
      </c>
      <c r="BF281" s="29">
        <f t="shared" ca="1" si="94"/>
        <v>11</v>
      </c>
      <c r="BG281" s="29">
        <f t="shared" ca="1" si="95"/>
        <v>0</v>
      </c>
      <c r="BH281" s="26" t="str">
        <f t="shared" ca="1" si="96"/>
        <v>6 Th,9 Bln,8 Hr</v>
      </c>
      <c r="BI281" s="24">
        <f t="shared" ca="1" si="97"/>
        <v>6</v>
      </c>
      <c r="BJ281" s="24">
        <f t="shared" ca="1" si="98"/>
        <v>9</v>
      </c>
      <c r="BK281" s="26" t="str">
        <f t="shared" ca="1" si="99"/>
        <v>6 Th,2 Bln,23 Hr</v>
      </c>
      <c r="BL281" s="4" t="str">
        <f>VLOOKUP(C281,[1]dbase!$C$3:$AW$827,38,FALSE)</f>
        <v>-</v>
      </c>
    </row>
    <row r="282" spans="1:64" x14ac:dyDescent="0.25">
      <c r="A282" s="24">
        <f t="shared" si="80"/>
        <v>279</v>
      </c>
      <c r="B282" s="31" t="s">
        <v>1362</v>
      </c>
      <c r="C282" s="24">
        <v>915778</v>
      </c>
      <c r="D282" s="24" t="s">
        <v>919</v>
      </c>
      <c r="E282" s="26">
        <v>33270</v>
      </c>
      <c r="F282" s="24" t="s">
        <v>65</v>
      </c>
      <c r="G282" s="24" t="s">
        <v>66</v>
      </c>
      <c r="H282" s="24" t="s">
        <v>67</v>
      </c>
      <c r="I282" s="24" t="s">
        <v>1363</v>
      </c>
      <c r="J282" s="27"/>
      <c r="K282" s="24"/>
      <c r="L282" s="24" t="s">
        <v>1364</v>
      </c>
      <c r="M282" s="24" t="s">
        <v>70</v>
      </c>
      <c r="N282" s="24" t="s">
        <v>234</v>
      </c>
      <c r="O282" s="24" t="s">
        <v>315</v>
      </c>
      <c r="P282" s="24">
        <v>2012</v>
      </c>
      <c r="Q282" s="26">
        <v>43088</v>
      </c>
      <c r="R282" s="26">
        <v>43313</v>
      </c>
      <c r="S282" s="26" t="s">
        <v>90</v>
      </c>
      <c r="T282" s="28" t="s">
        <v>552</v>
      </c>
      <c r="U282" s="28" t="s">
        <v>552</v>
      </c>
      <c r="V282" s="26">
        <v>44104</v>
      </c>
      <c r="W282" s="28" t="s">
        <v>294</v>
      </c>
      <c r="X282" s="28" t="s">
        <v>295</v>
      </c>
      <c r="Y282" s="26" t="s">
        <v>103</v>
      </c>
      <c r="Z282" s="29">
        <v>5</v>
      </c>
      <c r="AA282" s="29">
        <v>4</v>
      </c>
      <c r="AB282" s="26">
        <v>44424</v>
      </c>
      <c r="AC282" s="30">
        <v>6900000</v>
      </c>
      <c r="AD282" s="30">
        <v>766667</v>
      </c>
      <c r="AE282" s="30">
        <v>715183.33333333302</v>
      </c>
      <c r="AF282" s="30">
        <v>653200</v>
      </c>
      <c r="AG282" s="30">
        <f t="shared" si="81"/>
        <v>1368383.333333333</v>
      </c>
      <c r="AH282" s="30">
        <v>0</v>
      </c>
      <c r="AI282" s="30">
        <f t="shared" si="82"/>
        <v>9035050.3333333321</v>
      </c>
      <c r="AJ282" s="30">
        <f t="shared" si="83"/>
        <v>5175000</v>
      </c>
      <c r="AK282" s="30">
        <f t="shared" si="84"/>
        <v>575000.25</v>
      </c>
      <c r="AL282" s="30">
        <f t="shared" si="85"/>
        <v>715183.33333333302</v>
      </c>
      <c r="AM282" s="30">
        <f t="shared" si="86"/>
        <v>653200</v>
      </c>
      <c r="AN282" s="30">
        <f t="shared" si="87"/>
        <v>1368383.333333333</v>
      </c>
      <c r="AO282" s="30">
        <f t="shared" si="88"/>
        <v>0</v>
      </c>
      <c r="AP282" s="30">
        <f t="shared" si="89"/>
        <v>7118383.583333333</v>
      </c>
      <c r="AQ282" s="30">
        <f t="shared" si="90"/>
        <v>0</v>
      </c>
      <c r="AR282" s="26" t="s">
        <v>79</v>
      </c>
      <c r="AS282" s="26" t="s">
        <v>80</v>
      </c>
      <c r="AT282" s="26"/>
      <c r="AU282" s="26" t="s">
        <v>80</v>
      </c>
      <c r="AV282" s="26" t="s">
        <v>296</v>
      </c>
      <c r="AW282" s="26" t="s">
        <v>80</v>
      </c>
      <c r="AX282" s="26" t="s">
        <v>105</v>
      </c>
      <c r="AY282" s="26" t="s">
        <v>105</v>
      </c>
      <c r="AZ282" s="26" t="s">
        <v>80</v>
      </c>
      <c r="BA282" s="26" t="s">
        <v>84</v>
      </c>
      <c r="BB282" s="26" t="s">
        <v>106</v>
      </c>
      <c r="BC282" s="26" t="str">
        <f t="shared" si="91"/>
        <v>F</v>
      </c>
      <c r="BD282" s="26" t="str">
        <f t="shared" ca="1" si="92"/>
        <v>31 Th,9 Bln,23 Hr</v>
      </c>
      <c r="BE282" s="29">
        <f t="shared" ca="1" si="93"/>
        <v>31</v>
      </c>
      <c r="BF282" s="29">
        <f t="shared" ca="1" si="94"/>
        <v>9</v>
      </c>
      <c r="BG282" s="29">
        <f t="shared" ca="1" si="95"/>
        <v>23</v>
      </c>
      <c r="BH282" s="26" t="str">
        <f t="shared" ca="1" si="96"/>
        <v>4 Th,11 Bln,5 Hr</v>
      </c>
      <c r="BI282" s="24">
        <f t="shared" ca="1" si="97"/>
        <v>4</v>
      </c>
      <c r="BJ282" s="24">
        <f t="shared" ca="1" si="98"/>
        <v>11</v>
      </c>
      <c r="BK282" s="26" t="str">
        <f t="shared" ca="1" si="99"/>
        <v>4 Th,3 Bln,23 Hr</v>
      </c>
      <c r="BL282" s="4" t="str">
        <f>VLOOKUP(C282,[1]dbase!$C$3:$AW$827,38,FALSE)</f>
        <v>-</v>
      </c>
    </row>
    <row r="283" spans="1:64" x14ac:dyDescent="0.25">
      <c r="A283" s="24">
        <f t="shared" si="80"/>
        <v>280</v>
      </c>
      <c r="B283" s="31" t="s">
        <v>1365</v>
      </c>
      <c r="C283" s="24">
        <v>895526</v>
      </c>
      <c r="D283" s="24" t="s">
        <v>1366</v>
      </c>
      <c r="E283" s="26">
        <v>32829</v>
      </c>
      <c r="F283" s="24" t="s">
        <v>65</v>
      </c>
      <c r="G283" s="24" t="s">
        <v>343</v>
      </c>
      <c r="H283" s="24" t="s">
        <v>228</v>
      </c>
      <c r="I283" s="24" t="s">
        <v>1367</v>
      </c>
      <c r="J283" s="27" t="s">
        <v>1368</v>
      </c>
      <c r="K283" s="24"/>
      <c r="L283" s="24"/>
      <c r="M283" s="24" t="s">
        <v>70</v>
      </c>
      <c r="N283" s="24" t="s">
        <v>71</v>
      </c>
      <c r="O283" s="24"/>
      <c r="P283" s="24">
        <v>2012</v>
      </c>
      <c r="Q283" s="26">
        <v>41395</v>
      </c>
      <c r="R283" s="26">
        <v>41518</v>
      </c>
      <c r="S283" s="26" t="s">
        <v>90</v>
      </c>
      <c r="T283" s="28" t="s">
        <v>543</v>
      </c>
      <c r="U283" s="28" t="s">
        <v>543</v>
      </c>
      <c r="V283" s="26">
        <v>43891</v>
      </c>
      <c r="W283" s="28" t="s">
        <v>154</v>
      </c>
      <c r="X283" s="28" t="s">
        <v>207</v>
      </c>
      <c r="Y283" s="26" t="s">
        <v>78</v>
      </c>
      <c r="Z283" s="29">
        <v>5</v>
      </c>
      <c r="AA283" s="29">
        <v>5</v>
      </c>
      <c r="AB283" s="26">
        <v>44424</v>
      </c>
      <c r="AC283" s="30">
        <v>7900000</v>
      </c>
      <c r="AD283" s="30">
        <v>877778</v>
      </c>
      <c r="AE283" s="30">
        <v>1117722.222222222</v>
      </c>
      <c r="AF283" s="30">
        <v>616400</v>
      </c>
      <c r="AG283" s="30">
        <f t="shared" si="81"/>
        <v>1734122.222222222</v>
      </c>
      <c r="AH283" s="30">
        <v>0</v>
      </c>
      <c r="AI283" s="30">
        <f t="shared" si="82"/>
        <v>10511900.222222222</v>
      </c>
      <c r="AJ283" s="30">
        <f t="shared" si="83"/>
        <v>5925000</v>
      </c>
      <c r="AK283" s="30">
        <f t="shared" si="84"/>
        <v>658333.5</v>
      </c>
      <c r="AL283" s="30">
        <f t="shared" si="85"/>
        <v>1117722.222222222</v>
      </c>
      <c r="AM283" s="30">
        <f t="shared" si="86"/>
        <v>616400</v>
      </c>
      <c r="AN283" s="30">
        <f t="shared" si="87"/>
        <v>1734122.222222222</v>
      </c>
      <c r="AO283" s="30">
        <f t="shared" si="88"/>
        <v>0</v>
      </c>
      <c r="AP283" s="30">
        <f t="shared" si="89"/>
        <v>8317455.722222222</v>
      </c>
      <c r="AQ283" s="30">
        <f t="shared" si="90"/>
        <v>0</v>
      </c>
      <c r="AR283" s="26" t="s">
        <v>79</v>
      </c>
      <c r="AS283" s="26" t="s">
        <v>80</v>
      </c>
      <c r="AT283" s="26"/>
      <c r="AU283" s="26" t="s">
        <v>80</v>
      </c>
      <c r="AV283" s="26" t="s">
        <v>209</v>
      </c>
      <c r="AW283" s="26" t="s">
        <v>158</v>
      </c>
      <c r="AX283" s="26" t="s">
        <v>83</v>
      </c>
      <c r="AY283" s="26" t="s">
        <v>83</v>
      </c>
      <c r="AZ283" s="26" t="s">
        <v>80</v>
      </c>
      <c r="BA283" s="26" t="s">
        <v>84</v>
      </c>
      <c r="BB283" s="26" t="s">
        <v>85</v>
      </c>
      <c r="BC283" s="26" t="str">
        <f t="shared" si="91"/>
        <v>F</v>
      </c>
      <c r="BD283" s="26" t="str">
        <f t="shared" ca="1" si="92"/>
        <v>33 Th,0 Bln,7 Hr</v>
      </c>
      <c r="BE283" s="29">
        <f t="shared" ca="1" si="93"/>
        <v>33</v>
      </c>
      <c r="BF283" s="29">
        <f t="shared" ca="1" si="94"/>
        <v>0</v>
      </c>
      <c r="BG283" s="29">
        <f t="shared" ca="1" si="95"/>
        <v>7</v>
      </c>
      <c r="BH283" s="26" t="str">
        <f t="shared" ca="1" si="96"/>
        <v>9 Th,6 Bln,23 Hr</v>
      </c>
      <c r="BI283" s="24">
        <f t="shared" ca="1" si="97"/>
        <v>9</v>
      </c>
      <c r="BJ283" s="24">
        <f t="shared" ca="1" si="98"/>
        <v>6</v>
      </c>
      <c r="BK283" s="26" t="str">
        <f t="shared" ca="1" si="99"/>
        <v>9 Th,2 Bln,23 Hr</v>
      </c>
      <c r="BL283" s="4" t="str">
        <f>VLOOKUP(C283,[1]dbase!$C$3:$AW$827,38,FALSE)</f>
        <v>-</v>
      </c>
    </row>
    <row r="284" spans="1:64" x14ac:dyDescent="0.25">
      <c r="A284" s="24">
        <f t="shared" si="80"/>
        <v>281</v>
      </c>
      <c r="B284" s="31" t="s">
        <v>1369</v>
      </c>
      <c r="C284" s="24">
        <v>966298</v>
      </c>
      <c r="D284" s="24" t="s">
        <v>166</v>
      </c>
      <c r="E284" s="26">
        <v>35308</v>
      </c>
      <c r="F284" s="24" t="s">
        <v>65</v>
      </c>
      <c r="G284" s="24" t="s">
        <v>66</v>
      </c>
      <c r="H284" s="24" t="s">
        <v>150</v>
      </c>
      <c r="I284" s="24"/>
      <c r="J284" s="27"/>
      <c r="K284" s="24"/>
      <c r="L284" s="24"/>
      <c r="M284" s="24" t="s">
        <v>70</v>
      </c>
      <c r="N284" s="24" t="s">
        <v>254</v>
      </c>
      <c r="O284" s="24"/>
      <c r="P284" s="24" t="s">
        <v>80</v>
      </c>
      <c r="Q284" s="26">
        <v>43877</v>
      </c>
      <c r="R284" s="26">
        <v>44243</v>
      </c>
      <c r="S284" s="26" t="s">
        <v>90</v>
      </c>
      <c r="T284" s="28" t="s">
        <v>1370</v>
      </c>
      <c r="U284" s="28" t="s">
        <v>1370</v>
      </c>
      <c r="V284" s="26" t="s">
        <v>80</v>
      </c>
      <c r="W284" s="28" t="s">
        <v>645</v>
      </c>
      <c r="X284" s="28" t="s">
        <v>113</v>
      </c>
      <c r="Y284" s="26" t="s">
        <v>78</v>
      </c>
      <c r="Z284" s="29">
        <v>6</v>
      </c>
      <c r="AA284" s="29">
        <v>1</v>
      </c>
      <c r="AB284" s="26">
        <v>44424</v>
      </c>
      <c r="AC284" s="30">
        <v>4500000</v>
      </c>
      <c r="AD284" s="30">
        <v>500000</v>
      </c>
      <c r="AE284" s="30">
        <v>-116900</v>
      </c>
      <c r="AF284" s="30">
        <v>152000</v>
      </c>
      <c r="AG284" s="30">
        <f t="shared" si="81"/>
        <v>35100</v>
      </c>
      <c r="AH284" s="30">
        <v>0</v>
      </c>
      <c r="AI284" s="30">
        <f t="shared" si="82"/>
        <v>5035100</v>
      </c>
      <c r="AJ284" s="30">
        <f t="shared" si="83"/>
        <v>3375000</v>
      </c>
      <c r="AK284" s="30">
        <f t="shared" si="84"/>
        <v>375000</v>
      </c>
      <c r="AL284" s="30">
        <f t="shared" si="85"/>
        <v>-116900</v>
      </c>
      <c r="AM284" s="30">
        <f t="shared" si="86"/>
        <v>152000</v>
      </c>
      <c r="AN284" s="30">
        <f t="shared" si="87"/>
        <v>35100</v>
      </c>
      <c r="AO284" s="30">
        <f t="shared" si="88"/>
        <v>0</v>
      </c>
      <c r="AP284" s="30">
        <f t="shared" si="89"/>
        <v>3785100</v>
      </c>
      <c r="AQ284" s="30">
        <f t="shared" si="90"/>
        <v>587000</v>
      </c>
      <c r="AR284" s="26" t="s">
        <v>79</v>
      </c>
      <c r="AS284" s="26" t="s">
        <v>80</v>
      </c>
      <c r="AT284" s="26"/>
      <c r="AU284" s="26" t="s">
        <v>80</v>
      </c>
      <c r="AV284" s="26" t="s">
        <v>116</v>
      </c>
      <c r="AW284" s="26" t="s">
        <v>210</v>
      </c>
      <c r="AX284" s="26" t="s">
        <v>83</v>
      </c>
      <c r="AY284" s="26" t="s">
        <v>83</v>
      </c>
      <c r="AZ284" s="26" t="s">
        <v>80</v>
      </c>
      <c r="BA284" s="26" t="s">
        <v>84</v>
      </c>
      <c r="BB284" s="26" t="s">
        <v>85</v>
      </c>
      <c r="BC284" s="26" t="str">
        <f t="shared" si="91"/>
        <v>F</v>
      </c>
      <c r="BD284" s="26" t="str">
        <f t="shared" ca="1" si="92"/>
        <v>26 Th,2 Bln,24 Hr</v>
      </c>
      <c r="BE284" s="29">
        <f t="shared" ca="1" si="93"/>
        <v>26</v>
      </c>
      <c r="BF284" s="29">
        <f t="shared" ca="1" si="94"/>
        <v>2</v>
      </c>
      <c r="BG284" s="29">
        <f t="shared" ca="1" si="95"/>
        <v>24</v>
      </c>
      <c r="BH284" s="26" t="str">
        <f t="shared" ca="1" si="96"/>
        <v>2 Th,9 Bln,8 Hr</v>
      </c>
      <c r="BI284" s="24">
        <f t="shared" ca="1" si="97"/>
        <v>2</v>
      </c>
      <c r="BJ284" s="24">
        <f t="shared" ca="1" si="98"/>
        <v>9</v>
      </c>
      <c r="BK284" s="26" t="str">
        <f t="shared" ca="1" si="99"/>
        <v>1 Th,9 Bln,8 Hr</v>
      </c>
      <c r="BL284" s="4" t="str">
        <f>VLOOKUP(C284,[1]dbase!$C$3:$AW$827,38,FALSE)</f>
        <v>-</v>
      </c>
    </row>
    <row r="285" spans="1:64" x14ac:dyDescent="0.25">
      <c r="A285" s="24">
        <f t="shared" si="80"/>
        <v>282</v>
      </c>
      <c r="B285" s="31" t="s">
        <v>1371</v>
      </c>
      <c r="C285" s="24">
        <v>855588</v>
      </c>
      <c r="D285" s="24" t="s">
        <v>87</v>
      </c>
      <c r="E285" s="26">
        <v>31211</v>
      </c>
      <c r="F285" s="24" t="s">
        <v>65</v>
      </c>
      <c r="G285" s="24" t="s">
        <v>66</v>
      </c>
      <c r="H285" s="24" t="s">
        <v>150</v>
      </c>
      <c r="I285" s="24" t="s">
        <v>1372</v>
      </c>
      <c r="J285" s="27"/>
      <c r="K285" s="24"/>
      <c r="L285" s="24"/>
      <c r="M285" s="24" t="s">
        <v>99</v>
      </c>
      <c r="N285" s="24" t="s">
        <v>276</v>
      </c>
      <c r="O285" s="24"/>
      <c r="P285" s="24">
        <v>1987</v>
      </c>
      <c r="Q285" s="26">
        <v>41593</v>
      </c>
      <c r="R285" s="26">
        <v>42005</v>
      </c>
      <c r="S285" s="26" t="s">
        <v>90</v>
      </c>
      <c r="T285" s="28" t="s">
        <v>1373</v>
      </c>
      <c r="U285" s="28" t="s">
        <v>1373</v>
      </c>
      <c r="V285" s="26" t="s">
        <v>80</v>
      </c>
      <c r="W285" s="28" t="s">
        <v>102</v>
      </c>
      <c r="X285" s="28" t="s">
        <v>93</v>
      </c>
      <c r="Y285" s="26" t="s">
        <v>103</v>
      </c>
      <c r="Z285" s="29">
        <v>6</v>
      </c>
      <c r="AA285" s="34">
        <v>1</v>
      </c>
      <c r="AB285" s="26">
        <v>44424</v>
      </c>
      <c r="AC285" s="30">
        <v>4500000</v>
      </c>
      <c r="AD285" s="30">
        <v>500000</v>
      </c>
      <c r="AE285" s="30">
        <v>699100</v>
      </c>
      <c r="AF285" s="30">
        <v>152000</v>
      </c>
      <c r="AG285" s="30">
        <f t="shared" si="81"/>
        <v>851100</v>
      </c>
      <c r="AH285" s="30">
        <v>0</v>
      </c>
      <c r="AI285" s="30">
        <f t="shared" si="82"/>
        <v>5851100</v>
      </c>
      <c r="AJ285" s="30">
        <f t="shared" si="83"/>
        <v>3375000</v>
      </c>
      <c r="AK285" s="30">
        <f t="shared" si="84"/>
        <v>375000</v>
      </c>
      <c r="AL285" s="30">
        <f t="shared" si="85"/>
        <v>699100</v>
      </c>
      <c r="AM285" s="30">
        <f t="shared" si="86"/>
        <v>152000</v>
      </c>
      <c r="AN285" s="30">
        <f t="shared" si="87"/>
        <v>851100</v>
      </c>
      <c r="AO285" s="30">
        <f t="shared" si="88"/>
        <v>0</v>
      </c>
      <c r="AP285" s="30">
        <f t="shared" si="89"/>
        <v>4601100</v>
      </c>
      <c r="AQ285" s="30">
        <f t="shared" si="90"/>
        <v>0</v>
      </c>
      <c r="AR285" s="26" t="s">
        <v>79</v>
      </c>
      <c r="AS285" s="26" t="s">
        <v>80</v>
      </c>
      <c r="AT285" s="26"/>
      <c r="AU285" s="26" t="s">
        <v>80</v>
      </c>
      <c r="AV285" s="26" t="s">
        <v>94</v>
      </c>
      <c r="AW285" s="26" t="s">
        <v>104</v>
      </c>
      <c r="AX285" s="26" t="s">
        <v>105</v>
      </c>
      <c r="AY285" s="26" t="s">
        <v>105</v>
      </c>
      <c r="AZ285" s="26" t="s">
        <v>80</v>
      </c>
      <c r="BA285" s="26" t="s">
        <v>84</v>
      </c>
      <c r="BB285" s="26" t="s">
        <v>106</v>
      </c>
      <c r="BC285" s="26" t="str">
        <f t="shared" si="91"/>
        <v>C</v>
      </c>
      <c r="BD285" s="26" t="str">
        <f t="shared" ca="1" si="92"/>
        <v>37 Th,5 Bln,11 Hr</v>
      </c>
      <c r="BE285" s="29">
        <f t="shared" ca="1" si="93"/>
        <v>37</v>
      </c>
      <c r="BF285" s="29">
        <f t="shared" ca="1" si="94"/>
        <v>5</v>
      </c>
      <c r="BG285" s="29">
        <f t="shared" ca="1" si="95"/>
        <v>11</v>
      </c>
      <c r="BH285" s="26" t="str">
        <f t="shared" ca="1" si="96"/>
        <v>9 Th,0 Bln,9 Hr</v>
      </c>
      <c r="BI285" s="24">
        <f t="shared" ca="1" si="97"/>
        <v>9</v>
      </c>
      <c r="BJ285" s="24">
        <f t="shared" ca="1" si="98"/>
        <v>0</v>
      </c>
      <c r="BK285" s="26" t="str">
        <f t="shared" ca="1" si="99"/>
        <v>7 Th,10 Bln,23 Hr</v>
      </c>
      <c r="BL285" s="4" t="str">
        <f>VLOOKUP(C285,[1]dbase!$C$3:$AW$827,38,FALSE)</f>
        <v>-</v>
      </c>
    </row>
    <row r="286" spans="1:64" x14ac:dyDescent="0.25">
      <c r="A286" s="24">
        <f t="shared" si="80"/>
        <v>283</v>
      </c>
      <c r="B286" s="31" t="s">
        <v>1374</v>
      </c>
      <c r="C286" s="24">
        <v>885943</v>
      </c>
      <c r="D286" s="24" t="s">
        <v>174</v>
      </c>
      <c r="E286" s="26">
        <v>32191</v>
      </c>
      <c r="F286" s="24" t="s">
        <v>65</v>
      </c>
      <c r="G286" s="24" t="s">
        <v>66</v>
      </c>
      <c r="H286" s="24" t="s">
        <v>133</v>
      </c>
      <c r="I286" s="24" t="s">
        <v>1375</v>
      </c>
      <c r="J286" s="27" t="s">
        <v>1376</v>
      </c>
      <c r="K286" s="24"/>
      <c r="L286" s="24"/>
      <c r="M286" s="24" t="s">
        <v>109</v>
      </c>
      <c r="N286" s="24" t="s">
        <v>726</v>
      </c>
      <c r="O286" s="24"/>
      <c r="P286" s="24" t="s">
        <v>80</v>
      </c>
      <c r="Q286" s="26">
        <v>43374</v>
      </c>
      <c r="R286" s="26">
        <v>43374</v>
      </c>
      <c r="S286" s="26" t="s">
        <v>90</v>
      </c>
      <c r="T286" s="28" t="s">
        <v>302</v>
      </c>
      <c r="U286" s="28" t="s">
        <v>302</v>
      </c>
      <c r="V286" s="26">
        <v>44105</v>
      </c>
      <c r="W286" s="28" t="s">
        <v>303</v>
      </c>
      <c r="X286" s="28" t="s">
        <v>140</v>
      </c>
      <c r="Y286" s="26" t="s">
        <v>78</v>
      </c>
      <c r="Z286" s="29">
        <v>6</v>
      </c>
      <c r="AA286" s="29">
        <v>1</v>
      </c>
      <c r="AB286" s="26">
        <v>44424</v>
      </c>
      <c r="AC286" s="30">
        <v>4500000</v>
      </c>
      <c r="AD286" s="30">
        <v>500000</v>
      </c>
      <c r="AE286" s="30">
        <v>0</v>
      </c>
      <c r="AF286" s="30">
        <v>-31100</v>
      </c>
      <c r="AG286" s="30">
        <f t="shared" si="81"/>
        <v>-31100</v>
      </c>
      <c r="AH286" s="30">
        <v>0</v>
      </c>
      <c r="AI286" s="30">
        <f t="shared" si="82"/>
        <v>4968900</v>
      </c>
      <c r="AJ286" s="30">
        <f t="shared" si="83"/>
        <v>2250000</v>
      </c>
      <c r="AK286" s="30">
        <f t="shared" si="84"/>
        <v>0</v>
      </c>
      <c r="AL286" s="30">
        <f t="shared" si="85"/>
        <v>0</v>
      </c>
      <c r="AM286" s="30">
        <f t="shared" si="86"/>
        <v>0</v>
      </c>
      <c r="AN286" s="30">
        <f t="shared" si="87"/>
        <v>0</v>
      </c>
      <c r="AO286" s="30">
        <f t="shared" si="88"/>
        <v>0</v>
      </c>
      <c r="AP286" s="30">
        <f t="shared" si="89"/>
        <v>2250000</v>
      </c>
      <c r="AQ286" s="30">
        <f t="shared" si="90"/>
        <v>2122100</v>
      </c>
      <c r="AR286" s="26" t="s">
        <v>79</v>
      </c>
      <c r="AS286" s="26" t="s">
        <v>114</v>
      </c>
      <c r="AT286" s="26" t="s">
        <v>115</v>
      </c>
      <c r="AU286" s="26">
        <v>44562</v>
      </c>
      <c r="AV286" s="26" t="s">
        <v>141</v>
      </c>
      <c r="AW286" s="26" t="s">
        <v>80</v>
      </c>
      <c r="AX286" s="26" t="s">
        <v>82</v>
      </c>
      <c r="AY286" s="26" t="s">
        <v>82</v>
      </c>
      <c r="AZ286" s="26" t="s">
        <v>80</v>
      </c>
      <c r="BA286" s="26" t="s">
        <v>84</v>
      </c>
      <c r="BB286" s="26" t="s">
        <v>85</v>
      </c>
      <c r="BC286" s="26" t="str">
        <f t="shared" si="91"/>
        <v>C</v>
      </c>
      <c r="BD286" s="26" t="str">
        <f t="shared" ca="1" si="92"/>
        <v>34 Th,9 Bln,6 Hr</v>
      </c>
      <c r="BE286" s="29">
        <f t="shared" ca="1" si="93"/>
        <v>34</v>
      </c>
      <c r="BF286" s="29">
        <f t="shared" ca="1" si="94"/>
        <v>9</v>
      </c>
      <c r="BG286" s="29">
        <f t="shared" ca="1" si="95"/>
        <v>6</v>
      </c>
      <c r="BH286" s="26" t="str">
        <f t="shared" ca="1" si="96"/>
        <v>4 Th,1 Bln,23 Hr</v>
      </c>
      <c r="BI286" s="24">
        <f t="shared" ca="1" si="97"/>
        <v>4</v>
      </c>
      <c r="BJ286" s="24">
        <f t="shared" ca="1" si="98"/>
        <v>1</v>
      </c>
      <c r="BK286" s="26" t="str">
        <f t="shared" ca="1" si="99"/>
        <v>4 Th,1 Bln,23 Hr</v>
      </c>
      <c r="BL286" s="4" t="str">
        <f>VLOOKUP(C286,[1]dbase!$C$3:$AW$827,38,FALSE)</f>
        <v>H</v>
      </c>
    </row>
    <row r="287" spans="1:64" x14ac:dyDescent="0.25">
      <c r="A287" s="24">
        <f t="shared" si="80"/>
        <v>284</v>
      </c>
      <c r="B287" s="33" t="s">
        <v>1377</v>
      </c>
      <c r="C287" s="24">
        <v>915680</v>
      </c>
      <c r="D287" s="24" t="s">
        <v>239</v>
      </c>
      <c r="E287" s="26">
        <v>33512</v>
      </c>
      <c r="F287" s="24" t="s">
        <v>167</v>
      </c>
      <c r="G287" s="24" t="s">
        <v>66</v>
      </c>
      <c r="H287" s="24" t="s">
        <v>67</v>
      </c>
      <c r="I287" s="24" t="s">
        <v>1378</v>
      </c>
      <c r="J287" s="27"/>
      <c r="K287" s="24"/>
      <c r="L287" s="24"/>
      <c r="M287" s="24" t="s">
        <v>70</v>
      </c>
      <c r="N287" s="24" t="s">
        <v>162</v>
      </c>
      <c r="O287" s="24"/>
      <c r="P287" s="24">
        <v>2014</v>
      </c>
      <c r="Q287" s="26">
        <v>42506</v>
      </c>
      <c r="R287" s="26">
        <v>42751</v>
      </c>
      <c r="S287" s="26" t="s">
        <v>90</v>
      </c>
      <c r="T287" s="28" t="s">
        <v>1379</v>
      </c>
      <c r="U287" s="28" t="s">
        <v>1379</v>
      </c>
      <c r="V287" s="26">
        <v>44760</v>
      </c>
      <c r="W287" s="28" t="s">
        <v>102</v>
      </c>
      <c r="X287" s="28" t="s">
        <v>113</v>
      </c>
      <c r="Y287" s="26" t="s">
        <v>103</v>
      </c>
      <c r="Z287" s="29">
        <v>4</v>
      </c>
      <c r="AA287" s="29">
        <v>4</v>
      </c>
      <c r="AB287" s="26">
        <v>44424</v>
      </c>
      <c r="AC287" s="30">
        <v>6900000</v>
      </c>
      <c r="AD287" s="30">
        <v>766667</v>
      </c>
      <c r="AE287" s="30">
        <v>1089508</v>
      </c>
      <c r="AF287" s="30">
        <v>-262222</v>
      </c>
      <c r="AG287" s="30">
        <f t="shared" si="81"/>
        <v>827286</v>
      </c>
      <c r="AH287" s="30">
        <v>1707365.0000000002</v>
      </c>
      <c r="AI287" s="30">
        <f t="shared" si="82"/>
        <v>10201318</v>
      </c>
      <c r="AJ287" s="30">
        <f t="shared" si="83"/>
        <v>5175000</v>
      </c>
      <c r="AK287" s="30">
        <f t="shared" si="84"/>
        <v>575000.25</v>
      </c>
      <c r="AL287" s="30">
        <f t="shared" si="85"/>
        <v>1089508</v>
      </c>
      <c r="AM287" s="30">
        <f t="shared" si="86"/>
        <v>-262222</v>
      </c>
      <c r="AN287" s="30">
        <f t="shared" si="87"/>
        <v>827286</v>
      </c>
      <c r="AO287" s="30">
        <f t="shared" si="88"/>
        <v>853682.50000000012</v>
      </c>
      <c r="AP287" s="30">
        <f t="shared" si="89"/>
        <v>7430968.75</v>
      </c>
      <c r="AQ287" s="30">
        <f t="shared" si="90"/>
        <v>0</v>
      </c>
      <c r="AR287" s="26" t="s">
        <v>79</v>
      </c>
      <c r="AS287" s="26" t="s">
        <v>80</v>
      </c>
      <c r="AT287" s="26"/>
      <c r="AU287" s="26" t="s">
        <v>80</v>
      </c>
      <c r="AV287" s="26" t="s">
        <v>116</v>
      </c>
      <c r="AW287" s="26" t="s">
        <v>104</v>
      </c>
      <c r="AX287" s="26" t="s">
        <v>105</v>
      </c>
      <c r="AY287" s="26" t="s">
        <v>105</v>
      </c>
      <c r="AZ287" s="26" t="s">
        <v>80</v>
      </c>
      <c r="BA287" s="26" t="s">
        <v>84</v>
      </c>
      <c r="BB287" s="26" t="s">
        <v>106</v>
      </c>
      <c r="BC287" s="26" t="str">
        <f t="shared" si="91"/>
        <v>F</v>
      </c>
      <c r="BD287" s="26" t="str">
        <f t="shared" ca="1" si="92"/>
        <v>31 Th,1 Bln,23 Hr</v>
      </c>
      <c r="BE287" s="29">
        <f t="shared" ca="1" si="93"/>
        <v>31</v>
      </c>
      <c r="BF287" s="29">
        <f t="shared" ca="1" si="94"/>
        <v>1</v>
      </c>
      <c r="BG287" s="29">
        <f t="shared" ca="1" si="95"/>
        <v>23</v>
      </c>
      <c r="BH287" s="26" t="str">
        <f t="shared" ca="1" si="96"/>
        <v>6 Th,6 Bln,8 Hr</v>
      </c>
      <c r="BI287" s="24">
        <f t="shared" ca="1" si="97"/>
        <v>6</v>
      </c>
      <c r="BJ287" s="24">
        <f t="shared" ca="1" si="98"/>
        <v>6</v>
      </c>
      <c r="BK287" s="26" t="str">
        <f t="shared" ca="1" si="99"/>
        <v>5 Th,10 Bln,8 Hr</v>
      </c>
      <c r="BL287" s="4" t="str">
        <f>VLOOKUP(C287,[1]dbase!$C$3:$AW$827,38,FALSE)</f>
        <v>-</v>
      </c>
    </row>
    <row r="288" spans="1:64" x14ac:dyDescent="0.25">
      <c r="A288" s="24">
        <f t="shared" si="80"/>
        <v>285</v>
      </c>
      <c r="B288" s="33" t="s">
        <v>1380</v>
      </c>
      <c r="C288" s="24">
        <v>885496</v>
      </c>
      <c r="D288" s="24" t="s">
        <v>472</v>
      </c>
      <c r="E288" s="26">
        <v>32277</v>
      </c>
      <c r="F288" s="24" t="s">
        <v>167</v>
      </c>
      <c r="G288" s="24" t="s">
        <v>66</v>
      </c>
      <c r="H288" s="24" t="s">
        <v>88</v>
      </c>
      <c r="I288" s="24" t="s">
        <v>1381</v>
      </c>
      <c r="J288" s="27"/>
      <c r="K288" s="24"/>
      <c r="L288" s="24"/>
      <c r="M288" s="24" t="s">
        <v>70</v>
      </c>
      <c r="N288" s="24" t="s">
        <v>813</v>
      </c>
      <c r="O288" s="24" t="s">
        <v>269</v>
      </c>
      <c r="P288" s="24">
        <v>2010</v>
      </c>
      <c r="Q288" s="26">
        <v>40634</v>
      </c>
      <c r="R288" s="26">
        <v>40725</v>
      </c>
      <c r="S288" s="26" t="s">
        <v>90</v>
      </c>
      <c r="T288" s="28" t="s">
        <v>1280</v>
      </c>
      <c r="U288" s="28" t="s">
        <v>1280</v>
      </c>
      <c r="V288" s="26">
        <v>44571</v>
      </c>
      <c r="W288" s="28" t="s">
        <v>334</v>
      </c>
      <c r="X288" s="28" t="s">
        <v>113</v>
      </c>
      <c r="Y288" s="26" t="s">
        <v>78</v>
      </c>
      <c r="Z288" s="29">
        <v>2</v>
      </c>
      <c r="AA288" s="29">
        <v>7</v>
      </c>
      <c r="AB288" s="26">
        <v>44424</v>
      </c>
      <c r="AC288" s="30">
        <v>9900000</v>
      </c>
      <c r="AD288" s="30">
        <v>1100000</v>
      </c>
      <c r="AE288" s="30">
        <v>1266475</v>
      </c>
      <c r="AF288" s="30">
        <v>-367150</v>
      </c>
      <c r="AG288" s="30">
        <f t="shared" si="81"/>
        <v>899325</v>
      </c>
      <c r="AH288" s="30">
        <v>3468750</v>
      </c>
      <c r="AI288" s="30">
        <f t="shared" si="82"/>
        <v>15368075</v>
      </c>
      <c r="AJ288" s="30">
        <f t="shared" si="83"/>
        <v>7425000</v>
      </c>
      <c r="AK288" s="30">
        <f t="shared" si="84"/>
        <v>825000</v>
      </c>
      <c r="AL288" s="30">
        <f t="shared" si="85"/>
        <v>1266475</v>
      </c>
      <c r="AM288" s="30">
        <f t="shared" si="86"/>
        <v>-367150</v>
      </c>
      <c r="AN288" s="30">
        <f t="shared" si="87"/>
        <v>899325</v>
      </c>
      <c r="AO288" s="30">
        <f t="shared" si="88"/>
        <v>1734375</v>
      </c>
      <c r="AP288" s="30">
        <f t="shared" si="89"/>
        <v>10883700</v>
      </c>
      <c r="AQ288" s="30">
        <f t="shared" si="90"/>
        <v>0</v>
      </c>
      <c r="AR288" s="26" t="s">
        <v>79</v>
      </c>
      <c r="AS288" s="26" t="s">
        <v>80</v>
      </c>
      <c r="AT288" s="26"/>
      <c r="AU288" s="26" t="s">
        <v>80</v>
      </c>
      <c r="AV288" s="26" t="s">
        <v>116</v>
      </c>
      <c r="AW288" s="26" t="s">
        <v>210</v>
      </c>
      <c r="AX288" s="26" t="s">
        <v>83</v>
      </c>
      <c r="AY288" s="26" t="s">
        <v>83</v>
      </c>
      <c r="AZ288" s="26" t="s">
        <v>80</v>
      </c>
      <c r="BA288" s="26" t="s">
        <v>84</v>
      </c>
      <c r="BB288" s="26" t="s">
        <v>85</v>
      </c>
      <c r="BC288" s="26" t="str">
        <f t="shared" si="91"/>
        <v>F</v>
      </c>
      <c r="BD288" s="26" t="str">
        <f t="shared" ca="1" si="92"/>
        <v>34 Th,6 Bln,10 Hr</v>
      </c>
      <c r="BE288" s="29">
        <f t="shared" ca="1" si="93"/>
        <v>34</v>
      </c>
      <c r="BF288" s="29">
        <f t="shared" ca="1" si="94"/>
        <v>6</v>
      </c>
      <c r="BG288" s="29">
        <f t="shared" ca="1" si="95"/>
        <v>10</v>
      </c>
      <c r="BH288" s="26" t="str">
        <f t="shared" ca="1" si="96"/>
        <v>11 Th,7 Bln,23 Hr</v>
      </c>
      <c r="BI288" s="24">
        <f t="shared" ca="1" si="97"/>
        <v>11</v>
      </c>
      <c r="BJ288" s="24">
        <f t="shared" ca="1" si="98"/>
        <v>7</v>
      </c>
      <c r="BK288" s="26" t="str">
        <f t="shared" ca="1" si="99"/>
        <v>11 Th,4 Bln,23 Hr</v>
      </c>
      <c r="BL288" s="4" t="str">
        <f>VLOOKUP(C288,[1]dbase!$C$3:$AW$827,38,FALSE)</f>
        <v>-</v>
      </c>
    </row>
    <row r="289" spans="1:64" x14ac:dyDescent="0.25">
      <c r="A289" s="24">
        <f t="shared" si="80"/>
        <v>286</v>
      </c>
      <c r="B289" s="33" t="s">
        <v>1382</v>
      </c>
      <c r="C289" s="24">
        <v>925841</v>
      </c>
      <c r="D289" s="24" t="s">
        <v>377</v>
      </c>
      <c r="E289" s="26">
        <v>33731</v>
      </c>
      <c r="F289" s="24" t="s">
        <v>167</v>
      </c>
      <c r="G289" s="24" t="s">
        <v>532</v>
      </c>
      <c r="H289" s="24" t="s">
        <v>150</v>
      </c>
      <c r="I289" s="24" t="s">
        <v>1383</v>
      </c>
      <c r="J289" s="27" t="s">
        <v>1384</v>
      </c>
      <c r="K289" s="24"/>
      <c r="L289" s="24"/>
      <c r="M289" s="24" t="s">
        <v>70</v>
      </c>
      <c r="N289" s="24" t="s">
        <v>71</v>
      </c>
      <c r="O289" s="24" t="s">
        <v>72</v>
      </c>
      <c r="P289" s="24">
        <v>2018</v>
      </c>
      <c r="Q289" s="26">
        <v>43313</v>
      </c>
      <c r="R289" s="26">
        <v>43525</v>
      </c>
      <c r="S289" s="26" t="s">
        <v>90</v>
      </c>
      <c r="T289" s="28" t="s">
        <v>316</v>
      </c>
      <c r="U289" s="28" t="s">
        <v>316</v>
      </c>
      <c r="V289" s="26">
        <v>44760</v>
      </c>
      <c r="W289" s="28" t="s">
        <v>317</v>
      </c>
      <c r="X289" s="28" t="s">
        <v>113</v>
      </c>
      <c r="Y289" s="26" t="s">
        <v>78</v>
      </c>
      <c r="Z289" s="29">
        <v>5</v>
      </c>
      <c r="AA289" s="29">
        <v>4</v>
      </c>
      <c r="AB289" s="26">
        <v>44424</v>
      </c>
      <c r="AC289" s="30">
        <v>6900000</v>
      </c>
      <c r="AD289" s="30">
        <v>766667</v>
      </c>
      <c r="AE289" s="30">
        <v>169183.33333333302</v>
      </c>
      <c r="AF289" s="30">
        <v>653200</v>
      </c>
      <c r="AG289" s="30">
        <f t="shared" si="81"/>
        <v>822383.33333333302</v>
      </c>
      <c r="AH289" s="30">
        <v>0</v>
      </c>
      <c r="AI289" s="30">
        <f t="shared" si="82"/>
        <v>8489050.3333333321</v>
      </c>
      <c r="AJ289" s="30">
        <f t="shared" si="83"/>
        <v>5175000</v>
      </c>
      <c r="AK289" s="30">
        <f t="shared" si="84"/>
        <v>575000.25</v>
      </c>
      <c r="AL289" s="30">
        <f t="shared" si="85"/>
        <v>169183.33333333302</v>
      </c>
      <c r="AM289" s="30">
        <f t="shared" si="86"/>
        <v>653200</v>
      </c>
      <c r="AN289" s="30">
        <f t="shared" si="87"/>
        <v>822383.33333333302</v>
      </c>
      <c r="AO289" s="30">
        <f t="shared" si="88"/>
        <v>0</v>
      </c>
      <c r="AP289" s="30">
        <f t="shared" si="89"/>
        <v>6572383.583333333</v>
      </c>
      <c r="AQ289" s="30">
        <f t="shared" si="90"/>
        <v>0</v>
      </c>
      <c r="AR289" s="26" t="s">
        <v>79</v>
      </c>
      <c r="AS289" s="26" t="s">
        <v>80</v>
      </c>
      <c r="AT289" s="26"/>
      <c r="AU289" s="26" t="s">
        <v>80</v>
      </c>
      <c r="AV289" s="26" t="s">
        <v>116</v>
      </c>
      <c r="AW289" s="26" t="s">
        <v>95</v>
      </c>
      <c r="AX289" s="26" t="s">
        <v>96</v>
      </c>
      <c r="AY289" s="26" t="s">
        <v>96</v>
      </c>
      <c r="AZ289" s="26" t="s">
        <v>80</v>
      </c>
      <c r="BA289" s="26" t="s">
        <v>84</v>
      </c>
      <c r="BB289" s="26" t="s">
        <v>85</v>
      </c>
      <c r="BC289" s="26" t="str">
        <f t="shared" si="91"/>
        <v>F</v>
      </c>
      <c r="BD289" s="26" t="str">
        <f t="shared" ca="1" si="92"/>
        <v>30 Th,6 Bln,17 Hr</v>
      </c>
      <c r="BE289" s="29">
        <f t="shared" ca="1" si="93"/>
        <v>30</v>
      </c>
      <c r="BF289" s="29">
        <f t="shared" ca="1" si="94"/>
        <v>6</v>
      </c>
      <c r="BG289" s="29">
        <f t="shared" ca="1" si="95"/>
        <v>17</v>
      </c>
      <c r="BH289" s="26" t="str">
        <f t="shared" ca="1" si="96"/>
        <v>4 Th,3 Bln,23 Hr</v>
      </c>
      <c r="BI289" s="24">
        <f t="shared" ca="1" si="97"/>
        <v>4</v>
      </c>
      <c r="BJ289" s="24">
        <f t="shared" ca="1" si="98"/>
        <v>3</v>
      </c>
      <c r="BK289" s="26" t="str">
        <f t="shared" ca="1" si="99"/>
        <v>3 Th,8 Bln,23 Hr</v>
      </c>
      <c r="BL289" s="4" t="str">
        <f>VLOOKUP(C289,[1]dbase!$C$3:$AW$827,38,FALSE)</f>
        <v>-</v>
      </c>
    </row>
    <row r="290" spans="1:64" x14ac:dyDescent="0.25">
      <c r="A290" s="24">
        <f t="shared" si="80"/>
        <v>287</v>
      </c>
      <c r="B290" s="31" t="s">
        <v>1385</v>
      </c>
      <c r="C290" s="24">
        <v>726044</v>
      </c>
      <c r="D290" s="24" t="s">
        <v>174</v>
      </c>
      <c r="E290" s="26">
        <v>26568</v>
      </c>
      <c r="F290" s="24" t="s">
        <v>65</v>
      </c>
      <c r="G290" s="24" t="s">
        <v>66</v>
      </c>
      <c r="H290" s="24" t="s">
        <v>133</v>
      </c>
      <c r="I290" s="24" t="s">
        <v>1386</v>
      </c>
      <c r="J290" s="27" t="s">
        <v>1387</v>
      </c>
      <c r="K290" s="24"/>
      <c r="L290" s="24"/>
      <c r="M290" s="24" t="s">
        <v>99</v>
      </c>
      <c r="N290" s="24" t="s">
        <v>276</v>
      </c>
      <c r="O290" s="24"/>
      <c r="P290" s="24" t="s">
        <v>80</v>
      </c>
      <c r="Q290" s="26">
        <v>43374</v>
      </c>
      <c r="R290" s="26">
        <v>43374</v>
      </c>
      <c r="S290" s="26" t="s">
        <v>90</v>
      </c>
      <c r="T290" s="28" t="s">
        <v>470</v>
      </c>
      <c r="U290" s="28" t="s">
        <v>470</v>
      </c>
      <c r="V290" s="26">
        <v>44105</v>
      </c>
      <c r="W290" s="28" t="s">
        <v>139</v>
      </c>
      <c r="X290" s="28" t="s">
        <v>140</v>
      </c>
      <c r="Y290" s="26" t="s">
        <v>78</v>
      </c>
      <c r="Z290" s="29">
        <v>6</v>
      </c>
      <c r="AA290" s="29">
        <v>2</v>
      </c>
      <c r="AB290" s="26">
        <v>44424</v>
      </c>
      <c r="AC290" s="30">
        <v>4900000</v>
      </c>
      <c r="AD290" s="30">
        <v>544444</v>
      </c>
      <c r="AE290" s="30">
        <v>0</v>
      </c>
      <c r="AF290" s="30">
        <v>1952119.9722222229</v>
      </c>
      <c r="AG290" s="30">
        <f t="shared" si="81"/>
        <v>1952119.9722222229</v>
      </c>
      <c r="AH290" s="30">
        <v>0</v>
      </c>
      <c r="AI290" s="30">
        <f t="shared" si="82"/>
        <v>7396563.9722222229</v>
      </c>
      <c r="AJ290" s="30">
        <f t="shared" si="83"/>
        <v>2450000</v>
      </c>
      <c r="AK290" s="30">
        <f t="shared" si="84"/>
        <v>0</v>
      </c>
      <c r="AL290" s="30">
        <f t="shared" si="85"/>
        <v>0</v>
      </c>
      <c r="AM290" s="30">
        <f t="shared" si="86"/>
        <v>0</v>
      </c>
      <c r="AN290" s="30">
        <f t="shared" si="87"/>
        <v>0</v>
      </c>
      <c r="AO290" s="30">
        <f t="shared" si="88"/>
        <v>0</v>
      </c>
      <c r="AP290" s="30">
        <f t="shared" si="89"/>
        <v>2450000</v>
      </c>
      <c r="AQ290" s="30">
        <f t="shared" si="90"/>
        <v>1922100</v>
      </c>
      <c r="AR290" s="26" t="s">
        <v>79</v>
      </c>
      <c r="AS290" s="26" t="s">
        <v>114</v>
      </c>
      <c r="AT290" s="26"/>
      <c r="AU290" s="26">
        <v>44516</v>
      </c>
      <c r="AV290" s="26" t="s">
        <v>141</v>
      </c>
      <c r="AW290" s="26" t="s">
        <v>80</v>
      </c>
      <c r="AX290" s="26" t="s">
        <v>82</v>
      </c>
      <c r="AY290" s="26" t="s">
        <v>82</v>
      </c>
      <c r="AZ290" s="26" t="s">
        <v>80</v>
      </c>
      <c r="BA290" s="26" t="s">
        <v>84</v>
      </c>
      <c r="BB290" s="26" t="s">
        <v>106</v>
      </c>
      <c r="BC290" s="26" t="str">
        <f t="shared" si="91"/>
        <v>C</v>
      </c>
      <c r="BD290" s="26" t="str">
        <f t="shared" ca="1" si="92"/>
        <v>50 Th,1 Bln,29 Hr</v>
      </c>
      <c r="BE290" s="29">
        <f t="shared" ca="1" si="93"/>
        <v>50</v>
      </c>
      <c r="BF290" s="29">
        <f t="shared" ca="1" si="94"/>
        <v>1</v>
      </c>
      <c r="BG290" s="29">
        <f t="shared" ca="1" si="95"/>
        <v>29</v>
      </c>
      <c r="BH290" s="26" t="str">
        <f t="shared" ca="1" si="96"/>
        <v>4 Th,1 Bln,23 Hr</v>
      </c>
      <c r="BI290" s="24">
        <f t="shared" ca="1" si="97"/>
        <v>4</v>
      </c>
      <c r="BJ290" s="24">
        <f t="shared" ca="1" si="98"/>
        <v>1</v>
      </c>
      <c r="BK290" s="26" t="str">
        <f t="shared" ca="1" si="99"/>
        <v>4 Th,1 Bln,23 Hr</v>
      </c>
      <c r="BL290" s="4" t="str">
        <f>VLOOKUP(C290,[1]dbase!$C$3:$AW$827,38,FALSE)</f>
        <v>H</v>
      </c>
    </row>
    <row r="291" spans="1:64" x14ac:dyDescent="0.25">
      <c r="A291" s="24">
        <f t="shared" si="80"/>
        <v>288</v>
      </c>
      <c r="B291" s="31" t="s">
        <v>1388</v>
      </c>
      <c r="C291" s="24">
        <v>766065</v>
      </c>
      <c r="D291" s="24" t="s">
        <v>174</v>
      </c>
      <c r="E291" s="26">
        <v>27977</v>
      </c>
      <c r="F291" s="24" t="s">
        <v>65</v>
      </c>
      <c r="G291" s="24" t="s">
        <v>66</v>
      </c>
      <c r="H291" s="24" t="s">
        <v>88</v>
      </c>
      <c r="I291" s="24" t="s">
        <v>1389</v>
      </c>
      <c r="J291" s="27" t="s">
        <v>1390</v>
      </c>
      <c r="K291" s="24"/>
      <c r="L291" s="24"/>
      <c r="M291" s="24" t="s">
        <v>109</v>
      </c>
      <c r="N291" s="24" t="s">
        <v>203</v>
      </c>
      <c r="O291" s="24"/>
      <c r="P291" s="24" t="s">
        <v>80</v>
      </c>
      <c r="Q291" s="26">
        <v>43374</v>
      </c>
      <c r="R291" s="26">
        <v>43374</v>
      </c>
      <c r="S291" s="26" t="s">
        <v>90</v>
      </c>
      <c r="T291" s="28" t="s">
        <v>261</v>
      </c>
      <c r="U291" s="28" t="s">
        <v>261</v>
      </c>
      <c r="V291" s="26">
        <v>44105</v>
      </c>
      <c r="W291" s="28" t="s">
        <v>139</v>
      </c>
      <c r="X291" s="28" t="s">
        <v>140</v>
      </c>
      <c r="Y291" s="26" t="s">
        <v>78</v>
      </c>
      <c r="Z291" s="29">
        <v>6</v>
      </c>
      <c r="AA291" s="29">
        <v>1</v>
      </c>
      <c r="AB291" s="26">
        <v>44424</v>
      </c>
      <c r="AC291" s="30">
        <v>4500000</v>
      </c>
      <c r="AD291" s="30">
        <v>500000</v>
      </c>
      <c r="AE291" s="30">
        <v>0</v>
      </c>
      <c r="AF291" s="30">
        <v>69400</v>
      </c>
      <c r="AG291" s="30">
        <f t="shared" si="81"/>
        <v>69400</v>
      </c>
      <c r="AH291" s="30">
        <v>0</v>
      </c>
      <c r="AI291" s="30">
        <f t="shared" si="82"/>
        <v>5069400</v>
      </c>
      <c r="AJ291" s="30">
        <f t="shared" si="83"/>
        <v>3375000</v>
      </c>
      <c r="AK291" s="30">
        <f t="shared" si="84"/>
        <v>375000</v>
      </c>
      <c r="AL291" s="30">
        <f t="shared" si="85"/>
        <v>0</v>
      </c>
      <c r="AM291" s="30">
        <f t="shared" si="86"/>
        <v>69400</v>
      </c>
      <c r="AN291" s="30">
        <f t="shared" si="87"/>
        <v>69400</v>
      </c>
      <c r="AO291" s="30">
        <f t="shared" si="88"/>
        <v>0</v>
      </c>
      <c r="AP291" s="30">
        <f t="shared" si="89"/>
        <v>3819400</v>
      </c>
      <c r="AQ291" s="30">
        <f t="shared" si="90"/>
        <v>552700</v>
      </c>
      <c r="AR291" s="26" t="s">
        <v>79</v>
      </c>
      <c r="AS291" s="26" t="s">
        <v>80</v>
      </c>
      <c r="AT291" s="26"/>
      <c r="AU291" s="26" t="s">
        <v>80</v>
      </c>
      <c r="AV291" s="26" t="s">
        <v>141</v>
      </c>
      <c r="AW291" s="26" t="s">
        <v>80</v>
      </c>
      <c r="AX291" s="26" t="s">
        <v>82</v>
      </c>
      <c r="AY291" s="26" t="s">
        <v>82</v>
      </c>
      <c r="AZ291" s="26" t="s">
        <v>80</v>
      </c>
      <c r="BA291" s="26" t="s">
        <v>84</v>
      </c>
      <c r="BB291" s="26" t="s">
        <v>85</v>
      </c>
      <c r="BC291" s="26" t="str">
        <f t="shared" si="91"/>
        <v>C</v>
      </c>
      <c r="BD291" s="26" t="str">
        <f t="shared" ca="1" si="92"/>
        <v>46 Th,3 Bln,19 Hr</v>
      </c>
      <c r="BE291" s="29">
        <f t="shared" ca="1" si="93"/>
        <v>46</v>
      </c>
      <c r="BF291" s="29">
        <f t="shared" ca="1" si="94"/>
        <v>3</v>
      </c>
      <c r="BG291" s="29">
        <f t="shared" ca="1" si="95"/>
        <v>19</v>
      </c>
      <c r="BH291" s="26" t="str">
        <f t="shared" ca="1" si="96"/>
        <v>4 Th,1 Bln,23 Hr</v>
      </c>
      <c r="BI291" s="24">
        <f t="shared" ca="1" si="97"/>
        <v>4</v>
      </c>
      <c r="BJ291" s="24">
        <f t="shared" ca="1" si="98"/>
        <v>1</v>
      </c>
      <c r="BK291" s="26" t="str">
        <f t="shared" ca="1" si="99"/>
        <v>4 Th,1 Bln,23 Hr</v>
      </c>
      <c r="BL291" s="4" t="str">
        <f>VLOOKUP(C291,[1]dbase!$C$3:$AW$827,38,FALSE)</f>
        <v>-</v>
      </c>
    </row>
    <row r="292" spans="1:64" x14ac:dyDescent="0.25">
      <c r="A292" s="24">
        <f t="shared" si="80"/>
        <v>289</v>
      </c>
      <c r="B292" s="31" t="s">
        <v>1391</v>
      </c>
      <c r="C292" s="24">
        <v>845507</v>
      </c>
      <c r="D292" s="24" t="s">
        <v>947</v>
      </c>
      <c r="E292" s="26">
        <v>30950</v>
      </c>
      <c r="F292" s="24" t="s">
        <v>65</v>
      </c>
      <c r="G292" s="24" t="s">
        <v>66</v>
      </c>
      <c r="H292" s="24" t="s">
        <v>88</v>
      </c>
      <c r="I292" s="24" t="s">
        <v>1392</v>
      </c>
      <c r="J292" s="27"/>
      <c r="K292" s="24"/>
      <c r="L292" s="24"/>
      <c r="M292" s="24" t="s">
        <v>70</v>
      </c>
      <c r="N292" s="24" t="s">
        <v>254</v>
      </c>
      <c r="O292" s="24" t="s">
        <v>1393</v>
      </c>
      <c r="P292" s="24">
        <v>2006</v>
      </c>
      <c r="Q292" s="26">
        <v>40725</v>
      </c>
      <c r="R292" s="26">
        <v>40817</v>
      </c>
      <c r="S292" s="26" t="s">
        <v>90</v>
      </c>
      <c r="T292" s="28" t="s">
        <v>1394</v>
      </c>
      <c r="U292" s="28" t="s">
        <v>1394</v>
      </c>
      <c r="V292" s="26">
        <v>44562</v>
      </c>
      <c r="W292" s="28" t="s">
        <v>334</v>
      </c>
      <c r="X292" s="28" t="s">
        <v>93</v>
      </c>
      <c r="Y292" s="26" t="s">
        <v>78</v>
      </c>
      <c r="Z292" s="29">
        <v>2</v>
      </c>
      <c r="AA292" s="29">
        <v>6</v>
      </c>
      <c r="AB292" s="26">
        <v>44424</v>
      </c>
      <c r="AC292" s="30">
        <v>8900000</v>
      </c>
      <c r="AD292" s="30">
        <v>988889</v>
      </c>
      <c r="AE292" s="30">
        <v>387911.11111111194</v>
      </c>
      <c r="AF292" s="30">
        <v>-530235</v>
      </c>
      <c r="AG292" s="30">
        <f t="shared" si="81"/>
        <v>-142323.88888888806</v>
      </c>
      <c r="AH292" s="30">
        <v>3468750</v>
      </c>
      <c r="AI292" s="30">
        <f t="shared" si="82"/>
        <v>13215315.111111112</v>
      </c>
      <c r="AJ292" s="30">
        <f t="shared" si="83"/>
        <v>6675000</v>
      </c>
      <c r="AK292" s="30">
        <f t="shared" si="84"/>
        <v>741666.75</v>
      </c>
      <c r="AL292" s="30">
        <f t="shared" si="85"/>
        <v>387911.11111111194</v>
      </c>
      <c r="AM292" s="30">
        <f t="shared" si="86"/>
        <v>-530235</v>
      </c>
      <c r="AN292" s="30">
        <f t="shared" si="87"/>
        <v>-142323.88888888806</v>
      </c>
      <c r="AO292" s="30">
        <f t="shared" si="88"/>
        <v>1734375</v>
      </c>
      <c r="AP292" s="30">
        <f t="shared" si="89"/>
        <v>9008717.8611111119</v>
      </c>
      <c r="AQ292" s="30">
        <f t="shared" si="90"/>
        <v>0</v>
      </c>
      <c r="AR292" s="26" t="s">
        <v>79</v>
      </c>
      <c r="AS292" s="26" t="s">
        <v>80</v>
      </c>
      <c r="AT292" s="26"/>
      <c r="AU292" s="26" t="s">
        <v>80</v>
      </c>
      <c r="AV292" s="26" t="s">
        <v>94</v>
      </c>
      <c r="AW292" s="26" t="s">
        <v>210</v>
      </c>
      <c r="AX292" s="26" t="s">
        <v>83</v>
      </c>
      <c r="AY292" s="26" t="s">
        <v>83</v>
      </c>
      <c r="AZ292" s="26" t="s">
        <v>80</v>
      </c>
      <c r="BA292" s="26" t="s">
        <v>84</v>
      </c>
      <c r="BB292" s="26" t="s">
        <v>85</v>
      </c>
      <c r="BC292" s="26" t="str">
        <f t="shared" si="91"/>
        <v>F</v>
      </c>
      <c r="BD292" s="26" t="str">
        <f t="shared" ca="1" si="92"/>
        <v>38 Th,1 Bln,30 Hr</v>
      </c>
      <c r="BE292" s="29">
        <f t="shared" ca="1" si="93"/>
        <v>38</v>
      </c>
      <c r="BF292" s="29">
        <f t="shared" ca="1" si="94"/>
        <v>1</v>
      </c>
      <c r="BG292" s="29">
        <f t="shared" ca="1" si="95"/>
        <v>30</v>
      </c>
      <c r="BH292" s="26" t="str">
        <f t="shared" ca="1" si="96"/>
        <v>11 Th,4 Bln,23 Hr</v>
      </c>
      <c r="BI292" s="24">
        <f t="shared" ca="1" si="97"/>
        <v>11</v>
      </c>
      <c r="BJ292" s="24">
        <f t="shared" ca="1" si="98"/>
        <v>4</v>
      </c>
      <c r="BK292" s="26" t="str">
        <f t="shared" ca="1" si="99"/>
        <v>11 Th,1 Bln,23 Hr</v>
      </c>
      <c r="BL292" s="4" t="str">
        <f>VLOOKUP(C292,[1]dbase!$C$3:$AW$827,38,FALSE)</f>
        <v>-</v>
      </c>
    </row>
    <row r="293" spans="1:64" x14ac:dyDescent="0.25">
      <c r="A293" s="24">
        <f t="shared" si="80"/>
        <v>290</v>
      </c>
      <c r="B293" s="31" t="s">
        <v>1395</v>
      </c>
      <c r="C293" s="24">
        <v>694858</v>
      </c>
      <c r="D293" s="24" t="s">
        <v>539</v>
      </c>
      <c r="E293" s="26">
        <v>25505</v>
      </c>
      <c r="F293" s="24" t="s">
        <v>65</v>
      </c>
      <c r="G293" s="24" t="s">
        <v>66</v>
      </c>
      <c r="H293" s="24" t="s">
        <v>88</v>
      </c>
      <c r="I293" s="24" t="s">
        <v>1396</v>
      </c>
      <c r="J293" s="27" t="s">
        <v>1397</v>
      </c>
      <c r="K293" s="24"/>
      <c r="L293" s="24"/>
      <c r="M293" s="24" t="s">
        <v>109</v>
      </c>
      <c r="N293" s="24" t="s">
        <v>120</v>
      </c>
      <c r="O293" s="24"/>
      <c r="P293" s="24">
        <v>1990</v>
      </c>
      <c r="Q293" s="26">
        <v>33178</v>
      </c>
      <c r="R293" s="26">
        <v>33543</v>
      </c>
      <c r="S293" s="26" t="s">
        <v>90</v>
      </c>
      <c r="T293" s="28" t="s">
        <v>1398</v>
      </c>
      <c r="U293" s="28" t="s">
        <v>1398</v>
      </c>
      <c r="V293" s="26" t="s">
        <v>80</v>
      </c>
      <c r="W293" s="28" t="s">
        <v>122</v>
      </c>
      <c r="X293" s="28" t="s">
        <v>123</v>
      </c>
      <c r="Y293" s="26" t="s">
        <v>78</v>
      </c>
      <c r="Z293" s="29">
        <v>4</v>
      </c>
      <c r="AA293" s="29">
        <v>4</v>
      </c>
      <c r="AB293" s="26">
        <v>44424</v>
      </c>
      <c r="AC293" s="30">
        <v>6900000</v>
      </c>
      <c r="AD293" s="30">
        <v>766667</v>
      </c>
      <c r="AE293" s="30">
        <v>594883.33333333302</v>
      </c>
      <c r="AF293" s="30">
        <v>-377770</v>
      </c>
      <c r="AG293" s="30">
        <f t="shared" si="81"/>
        <v>217113.33333333302</v>
      </c>
      <c r="AH293" s="30">
        <v>2079770</v>
      </c>
      <c r="AI293" s="30">
        <f t="shared" si="82"/>
        <v>9963550.3333333321</v>
      </c>
      <c r="AJ293" s="30">
        <f t="shared" si="83"/>
        <v>3450000</v>
      </c>
      <c r="AK293" s="30">
        <f t="shared" si="84"/>
        <v>0</v>
      </c>
      <c r="AL293" s="30">
        <f t="shared" si="85"/>
        <v>0</v>
      </c>
      <c r="AM293" s="30">
        <f t="shared" si="86"/>
        <v>0</v>
      </c>
      <c r="AN293" s="30">
        <f t="shared" si="87"/>
        <v>0</v>
      </c>
      <c r="AO293" s="30">
        <f t="shared" si="88"/>
        <v>0</v>
      </c>
      <c r="AP293" s="30">
        <f t="shared" si="89"/>
        <v>3450000</v>
      </c>
      <c r="AQ293" s="30">
        <f t="shared" si="90"/>
        <v>922100</v>
      </c>
      <c r="AR293" s="26" t="s">
        <v>79</v>
      </c>
      <c r="AS293" s="26" t="s">
        <v>114</v>
      </c>
      <c r="AT293" s="26" t="s">
        <v>115</v>
      </c>
      <c r="AU293" s="26">
        <v>44562</v>
      </c>
      <c r="AV293" s="26" t="s">
        <v>124</v>
      </c>
      <c r="AW293" s="26" t="s">
        <v>80</v>
      </c>
      <c r="AX293" s="26" t="s">
        <v>83</v>
      </c>
      <c r="AY293" s="26" t="s">
        <v>83</v>
      </c>
      <c r="AZ293" s="26" t="s">
        <v>125</v>
      </c>
      <c r="BA293" s="26" t="s">
        <v>84</v>
      </c>
      <c r="BB293" s="26" t="s">
        <v>85</v>
      </c>
      <c r="BC293" s="26" t="str">
        <f t="shared" si="91"/>
        <v>C</v>
      </c>
      <c r="BD293" s="26" t="str">
        <f t="shared" ca="1" si="92"/>
        <v>53 Th,0 Bln,26 Hr</v>
      </c>
      <c r="BE293" s="29">
        <f t="shared" ca="1" si="93"/>
        <v>53</v>
      </c>
      <c r="BF293" s="29">
        <f t="shared" ca="1" si="94"/>
        <v>0</v>
      </c>
      <c r="BG293" s="29">
        <f t="shared" ca="1" si="95"/>
        <v>26</v>
      </c>
      <c r="BH293" s="26" t="str">
        <f t="shared" ca="1" si="96"/>
        <v>32 Th,0 Bln,23 Hr</v>
      </c>
      <c r="BI293" s="24">
        <f t="shared" ca="1" si="97"/>
        <v>32</v>
      </c>
      <c r="BJ293" s="24">
        <f t="shared" ca="1" si="98"/>
        <v>0</v>
      </c>
      <c r="BK293" s="26" t="str">
        <f t="shared" ca="1" si="99"/>
        <v>31 Th,0 Bln,23 Hr</v>
      </c>
      <c r="BL293" s="4" t="str">
        <f>VLOOKUP(C293,[1]dbase!$C$3:$AW$827,38,FALSE)</f>
        <v>H</v>
      </c>
    </row>
    <row r="294" spans="1:64" x14ac:dyDescent="0.25">
      <c r="A294" s="24">
        <f t="shared" si="80"/>
        <v>291</v>
      </c>
      <c r="B294" s="31" t="s">
        <v>1399</v>
      </c>
      <c r="C294" s="24">
        <v>945779</v>
      </c>
      <c r="D294" s="24" t="s">
        <v>652</v>
      </c>
      <c r="E294" s="26">
        <v>34599</v>
      </c>
      <c r="F294" s="24" t="s">
        <v>167</v>
      </c>
      <c r="G294" s="24" t="s">
        <v>66</v>
      </c>
      <c r="H294" s="24" t="s">
        <v>228</v>
      </c>
      <c r="I294" s="24" t="s">
        <v>1400</v>
      </c>
      <c r="J294" s="27" t="s">
        <v>1401</v>
      </c>
      <c r="K294" s="24"/>
      <c r="L294" s="24"/>
      <c r="M294" s="24" t="s">
        <v>70</v>
      </c>
      <c r="N294" s="24" t="s">
        <v>234</v>
      </c>
      <c r="O294" s="24" t="s">
        <v>1141</v>
      </c>
      <c r="P294" s="24">
        <v>2017</v>
      </c>
      <c r="Q294" s="26">
        <v>43088</v>
      </c>
      <c r="R294" s="26">
        <v>43313</v>
      </c>
      <c r="S294" s="26" t="s">
        <v>90</v>
      </c>
      <c r="T294" s="28" t="s">
        <v>1402</v>
      </c>
      <c r="U294" s="28" t="s">
        <v>1402</v>
      </c>
      <c r="V294" s="26">
        <v>44393</v>
      </c>
      <c r="W294" s="28" t="s">
        <v>1403</v>
      </c>
      <c r="X294" s="28" t="s">
        <v>655</v>
      </c>
      <c r="Y294" s="26" t="s">
        <v>103</v>
      </c>
      <c r="Z294" s="29">
        <v>5</v>
      </c>
      <c r="AA294" s="29">
        <v>4</v>
      </c>
      <c r="AB294" s="26">
        <v>44424</v>
      </c>
      <c r="AC294" s="30">
        <v>6900000</v>
      </c>
      <c r="AD294" s="30">
        <v>766667</v>
      </c>
      <c r="AE294" s="30">
        <v>442183.33333333302</v>
      </c>
      <c r="AF294" s="30">
        <v>653200</v>
      </c>
      <c r="AG294" s="30">
        <f t="shared" si="81"/>
        <v>1095383.333333333</v>
      </c>
      <c r="AH294" s="30">
        <v>0</v>
      </c>
      <c r="AI294" s="30">
        <f t="shared" si="82"/>
        <v>8762050.3333333321</v>
      </c>
      <c r="AJ294" s="30">
        <f t="shared" si="83"/>
        <v>5175000</v>
      </c>
      <c r="AK294" s="30">
        <f t="shared" si="84"/>
        <v>575000.25</v>
      </c>
      <c r="AL294" s="30">
        <f t="shared" si="85"/>
        <v>442183.33333333302</v>
      </c>
      <c r="AM294" s="30">
        <f t="shared" si="86"/>
        <v>653200</v>
      </c>
      <c r="AN294" s="30">
        <f t="shared" si="87"/>
        <v>1095383.333333333</v>
      </c>
      <c r="AO294" s="30">
        <f t="shared" si="88"/>
        <v>0</v>
      </c>
      <c r="AP294" s="30">
        <f t="shared" si="89"/>
        <v>6845383.583333333</v>
      </c>
      <c r="AQ294" s="30">
        <f t="shared" si="90"/>
        <v>0</v>
      </c>
      <c r="AR294" s="26" t="s">
        <v>79</v>
      </c>
      <c r="AS294" s="26" t="s">
        <v>80</v>
      </c>
      <c r="AT294" s="26"/>
      <c r="AU294" s="26" t="s">
        <v>80</v>
      </c>
      <c r="AV294" s="26" t="s">
        <v>656</v>
      </c>
      <c r="AW294" s="26" t="s">
        <v>80</v>
      </c>
      <c r="AX294" s="26" t="s">
        <v>105</v>
      </c>
      <c r="AY294" s="26" t="s">
        <v>105</v>
      </c>
      <c r="AZ294" s="26" t="s">
        <v>80</v>
      </c>
      <c r="BA294" s="26" t="s">
        <v>84</v>
      </c>
      <c r="BB294" s="26" t="s">
        <v>106</v>
      </c>
      <c r="BC294" s="26" t="str">
        <f t="shared" si="91"/>
        <v>F</v>
      </c>
      <c r="BD294" s="26" t="str">
        <f t="shared" ca="1" si="92"/>
        <v>28 Th,2 Bln,2 Hr</v>
      </c>
      <c r="BE294" s="29">
        <f t="shared" ca="1" si="93"/>
        <v>28</v>
      </c>
      <c r="BF294" s="29">
        <f t="shared" ca="1" si="94"/>
        <v>2</v>
      </c>
      <c r="BG294" s="29">
        <f t="shared" ca="1" si="95"/>
        <v>2</v>
      </c>
      <c r="BH294" s="26" t="str">
        <f t="shared" ca="1" si="96"/>
        <v>4 Th,11 Bln,5 Hr</v>
      </c>
      <c r="BI294" s="24">
        <f t="shared" ca="1" si="97"/>
        <v>4</v>
      </c>
      <c r="BJ294" s="24">
        <f t="shared" ca="1" si="98"/>
        <v>11</v>
      </c>
      <c r="BK294" s="26" t="str">
        <f t="shared" ca="1" si="99"/>
        <v>4 Th,3 Bln,23 Hr</v>
      </c>
      <c r="BL294" s="4" t="str">
        <f>VLOOKUP(C294,[1]dbase!$C$3:$AW$827,38,FALSE)</f>
        <v>-</v>
      </c>
    </row>
    <row r="295" spans="1:64" x14ac:dyDescent="0.25">
      <c r="A295" s="24">
        <f t="shared" si="80"/>
        <v>292</v>
      </c>
      <c r="B295" s="31" t="s">
        <v>1404</v>
      </c>
      <c r="C295" s="24">
        <v>745561</v>
      </c>
      <c r="D295" s="24" t="s">
        <v>1405</v>
      </c>
      <c r="E295" s="26">
        <v>27195</v>
      </c>
      <c r="F295" s="24" t="s">
        <v>65</v>
      </c>
      <c r="G295" s="24" t="s">
        <v>66</v>
      </c>
      <c r="H295" s="24" t="s">
        <v>88</v>
      </c>
      <c r="I295" s="24" t="s">
        <v>1406</v>
      </c>
      <c r="J295" s="27"/>
      <c r="K295" s="24"/>
      <c r="L295" s="24"/>
      <c r="M295" s="24" t="s">
        <v>109</v>
      </c>
      <c r="N295" s="24" t="s">
        <v>203</v>
      </c>
      <c r="O295" s="24"/>
      <c r="P295" s="24" t="s">
        <v>1407</v>
      </c>
      <c r="Q295" s="26">
        <v>41579</v>
      </c>
      <c r="R295" s="26">
        <v>41989</v>
      </c>
      <c r="S295" s="26" t="s">
        <v>90</v>
      </c>
      <c r="T295" s="28" t="s">
        <v>1408</v>
      </c>
      <c r="U295" s="28" t="s">
        <v>1408</v>
      </c>
      <c r="V295" s="26" t="s">
        <v>80</v>
      </c>
      <c r="W295" s="28" t="s">
        <v>1409</v>
      </c>
      <c r="X295" s="28" t="s">
        <v>113</v>
      </c>
      <c r="Y295" s="26" t="s">
        <v>78</v>
      </c>
      <c r="Z295" s="29">
        <v>6</v>
      </c>
      <c r="AA295" s="29">
        <v>2</v>
      </c>
      <c r="AB295" s="26">
        <v>44424</v>
      </c>
      <c r="AC295" s="30">
        <v>4900000</v>
      </c>
      <c r="AD295" s="30">
        <v>544444</v>
      </c>
      <c r="AE295" s="30">
        <v>254655.55555555597</v>
      </c>
      <c r="AF295" s="30">
        <v>152000</v>
      </c>
      <c r="AG295" s="30">
        <f t="shared" si="81"/>
        <v>406655.55555555597</v>
      </c>
      <c r="AH295" s="30">
        <v>0</v>
      </c>
      <c r="AI295" s="30">
        <f t="shared" si="82"/>
        <v>5851099.555555556</v>
      </c>
      <c r="AJ295" s="30">
        <f t="shared" si="83"/>
        <v>2450000</v>
      </c>
      <c r="AK295" s="30">
        <f t="shared" si="84"/>
        <v>0</v>
      </c>
      <c r="AL295" s="30">
        <f t="shared" si="85"/>
        <v>0</v>
      </c>
      <c r="AM295" s="30">
        <f t="shared" si="86"/>
        <v>0</v>
      </c>
      <c r="AN295" s="30">
        <f t="shared" si="87"/>
        <v>0</v>
      </c>
      <c r="AO295" s="30">
        <f t="shared" si="88"/>
        <v>0</v>
      </c>
      <c r="AP295" s="30">
        <f t="shared" si="89"/>
        <v>2450000</v>
      </c>
      <c r="AQ295" s="30">
        <f t="shared" si="90"/>
        <v>1922100</v>
      </c>
      <c r="AR295" s="26" t="s">
        <v>79</v>
      </c>
      <c r="AS295" s="26" t="s">
        <v>114</v>
      </c>
      <c r="AT295" s="26" t="s">
        <v>115</v>
      </c>
      <c r="AU295" s="26">
        <v>44562</v>
      </c>
      <c r="AV295" s="26" t="s">
        <v>116</v>
      </c>
      <c r="AW295" s="26" t="s">
        <v>210</v>
      </c>
      <c r="AX295" s="26" t="s">
        <v>83</v>
      </c>
      <c r="AY295" s="26" t="s">
        <v>83</v>
      </c>
      <c r="AZ295" s="26" t="s">
        <v>80</v>
      </c>
      <c r="BA295" s="26" t="s">
        <v>84</v>
      </c>
      <c r="BB295" s="26" t="s">
        <v>85</v>
      </c>
      <c r="BC295" s="26" t="str">
        <f t="shared" si="91"/>
        <v>C</v>
      </c>
      <c r="BD295" s="26" t="str">
        <f t="shared" ca="1" si="92"/>
        <v>48 Th,5 Bln,9 Hr</v>
      </c>
      <c r="BE295" s="29">
        <f t="shared" ca="1" si="93"/>
        <v>48</v>
      </c>
      <c r="BF295" s="29">
        <f t="shared" ca="1" si="94"/>
        <v>5</v>
      </c>
      <c r="BG295" s="29">
        <f t="shared" ca="1" si="95"/>
        <v>9</v>
      </c>
      <c r="BH295" s="26" t="str">
        <f t="shared" ca="1" si="96"/>
        <v>9 Th,0 Bln,23 Hr</v>
      </c>
      <c r="BI295" s="24">
        <f t="shared" ca="1" si="97"/>
        <v>9</v>
      </c>
      <c r="BJ295" s="24">
        <f t="shared" ca="1" si="98"/>
        <v>0</v>
      </c>
      <c r="BK295" s="26" t="str">
        <f t="shared" ca="1" si="99"/>
        <v>7 Th,11 Bln,8 Hr</v>
      </c>
      <c r="BL295" s="4" t="str">
        <f>VLOOKUP(C295,[1]dbase!$C$3:$AW$827,38,FALSE)</f>
        <v>H</v>
      </c>
    </row>
    <row r="296" spans="1:64" x14ac:dyDescent="0.25">
      <c r="A296" s="24">
        <f t="shared" si="80"/>
        <v>293</v>
      </c>
      <c r="B296" s="31" t="s">
        <v>1410</v>
      </c>
      <c r="C296" s="24">
        <v>906247</v>
      </c>
      <c r="D296" s="24" t="s">
        <v>174</v>
      </c>
      <c r="E296" s="26">
        <v>33141</v>
      </c>
      <c r="F296" s="24" t="s">
        <v>65</v>
      </c>
      <c r="G296" s="24" t="s">
        <v>66</v>
      </c>
      <c r="H296" s="24" t="s">
        <v>67</v>
      </c>
      <c r="I296" s="24" t="s">
        <v>1411</v>
      </c>
      <c r="J296" s="27" t="s">
        <v>1412</v>
      </c>
      <c r="K296" s="24"/>
      <c r="L296" s="24"/>
      <c r="M296" s="24" t="s">
        <v>109</v>
      </c>
      <c r="N296" s="24" t="s">
        <v>1413</v>
      </c>
      <c r="O296" s="24"/>
      <c r="P296" s="24" t="s">
        <v>80</v>
      </c>
      <c r="Q296" s="26">
        <v>43374</v>
      </c>
      <c r="R296" s="26">
        <v>43374</v>
      </c>
      <c r="S296" s="26" t="s">
        <v>90</v>
      </c>
      <c r="T296" s="28" t="s">
        <v>248</v>
      </c>
      <c r="U296" s="28" t="s">
        <v>248</v>
      </c>
      <c r="V296" s="26">
        <v>44105</v>
      </c>
      <c r="W296" s="28" t="s">
        <v>249</v>
      </c>
      <c r="X296" s="28" t="s">
        <v>140</v>
      </c>
      <c r="Y296" s="26" t="s">
        <v>78</v>
      </c>
      <c r="Z296" s="29">
        <v>6</v>
      </c>
      <c r="AA296" s="29">
        <v>1</v>
      </c>
      <c r="AB296" s="26">
        <v>44424</v>
      </c>
      <c r="AC296" s="30">
        <v>4500000</v>
      </c>
      <c r="AD296" s="30">
        <v>500000</v>
      </c>
      <c r="AE296" s="30">
        <v>0</v>
      </c>
      <c r="AF296" s="30">
        <v>69025.416666666977</v>
      </c>
      <c r="AG296" s="30">
        <f t="shared" si="81"/>
        <v>69025.416666666977</v>
      </c>
      <c r="AH296" s="30">
        <v>0</v>
      </c>
      <c r="AI296" s="30">
        <f t="shared" si="82"/>
        <v>5069025.416666667</v>
      </c>
      <c r="AJ296" s="30">
        <f t="shared" si="83"/>
        <v>3375000</v>
      </c>
      <c r="AK296" s="30">
        <f t="shared" si="84"/>
        <v>375000</v>
      </c>
      <c r="AL296" s="30">
        <f t="shared" si="85"/>
        <v>0</v>
      </c>
      <c r="AM296" s="30">
        <f t="shared" si="86"/>
        <v>69025.416666666977</v>
      </c>
      <c r="AN296" s="30">
        <f t="shared" si="87"/>
        <v>69025.416666666977</v>
      </c>
      <c r="AO296" s="30">
        <f t="shared" si="88"/>
        <v>0</v>
      </c>
      <c r="AP296" s="30">
        <f t="shared" si="89"/>
        <v>3819025.416666667</v>
      </c>
      <c r="AQ296" s="30">
        <f t="shared" si="90"/>
        <v>553074.58333333302</v>
      </c>
      <c r="AR296" s="26" t="s">
        <v>79</v>
      </c>
      <c r="AS296" s="26" t="s">
        <v>80</v>
      </c>
      <c r="AT296" s="26"/>
      <c r="AU296" s="26">
        <v>44636</v>
      </c>
      <c r="AV296" s="26" t="s">
        <v>141</v>
      </c>
      <c r="AW296" s="26" t="s">
        <v>80</v>
      </c>
      <c r="AX296" s="26" t="s">
        <v>83</v>
      </c>
      <c r="AY296" s="26" t="s">
        <v>82</v>
      </c>
      <c r="AZ296" s="26" t="s">
        <v>80</v>
      </c>
      <c r="BA296" s="26" t="s">
        <v>84</v>
      </c>
      <c r="BB296" s="26" t="s">
        <v>85</v>
      </c>
      <c r="BC296" s="26" t="str">
        <f t="shared" si="91"/>
        <v>C</v>
      </c>
      <c r="BD296" s="26" t="str">
        <f t="shared" ca="1" si="92"/>
        <v>32 Th,1 Bln,30 Hr</v>
      </c>
      <c r="BE296" s="29">
        <f t="shared" ca="1" si="93"/>
        <v>32</v>
      </c>
      <c r="BF296" s="29">
        <f t="shared" ca="1" si="94"/>
        <v>1</v>
      </c>
      <c r="BG296" s="29">
        <f t="shared" ca="1" si="95"/>
        <v>30</v>
      </c>
      <c r="BH296" s="26" t="str">
        <f t="shared" ca="1" si="96"/>
        <v>4 Th,1 Bln,23 Hr</v>
      </c>
      <c r="BI296" s="24">
        <f t="shared" ca="1" si="97"/>
        <v>4</v>
      </c>
      <c r="BJ296" s="24">
        <f t="shared" ca="1" si="98"/>
        <v>1</v>
      </c>
      <c r="BK296" s="26" t="str">
        <f t="shared" ca="1" si="99"/>
        <v>4 Th,1 Bln,23 Hr</v>
      </c>
      <c r="BL296" s="4" t="str">
        <f>VLOOKUP(C296,[1]dbase!$C$3:$AW$827,38,FALSE)</f>
        <v>-</v>
      </c>
    </row>
    <row r="297" spans="1:64" x14ac:dyDescent="0.25">
      <c r="A297" s="24">
        <f t="shared" si="80"/>
        <v>294</v>
      </c>
      <c r="B297" s="31" t="s">
        <v>1414</v>
      </c>
      <c r="C297" s="24">
        <v>915860</v>
      </c>
      <c r="D297" s="24" t="s">
        <v>1415</v>
      </c>
      <c r="E297" s="26">
        <v>33427</v>
      </c>
      <c r="F297" s="24" t="s">
        <v>65</v>
      </c>
      <c r="G297" s="24" t="s">
        <v>66</v>
      </c>
      <c r="H297" s="24" t="s">
        <v>67</v>
      </c>
      <c r="I297" s="24" t="s">
        <v>1416</v>
      </c>
      <c r="J297" s="27" t="s">
        <v>1417</v>
      </c>
      <c r="K297" s="24"/>
      <c r="L297" s="24"/>
      <c r="M297" s="24" t="s">
        <v>70</v>
      </c>
      <c r="N297" s="24" t="s">
        <v>71</v>
      </c>
      <c r="O297" s="24" t="s">
        <v>315</v>
      </c>
      <c r="P297" s="24" t="s">
        <v>1418</v>
      </c>
      <c r="Q297" s="26">
        <v>43313</v>
      </c>
      <c r="R297" s="26">
        <v>43525</v>
      </c>
      <c r="S297" s="26" t="s">
        <v>73</v>
      </c>
      <c r="T297" s="28" t="s">
        <v>1419</v>
      </c>
      <c r="U297" s="28" t="s">
        <v>1420</v>
      </c>
      <c r="V297" s="26">
        <v>44562</v>
      </c>
      <c r="W297" s="28" t="s">
        <v>242</v>
      </c>
      <c r="X297" s="28" t="s">
        <v>113</v>
      </c>
      <c r="Y297" s="26" t="s">
        <v>78</v>
      </c>
      <c r="Z297" s="29">
        <v>4</v>
      </c>
      <c r="AA297" s="29">
        <v>4</v>
      </c>
      <c r="AB297" s="26">
        <v>44424</v>
      </c>
      <c r="AC297" s="30">
        <v>6900000</v>
      </c>
      <c r="AD297" s="30">
        <v>766667</v>
      </c>
      <c r="AE297" s="30">
        <v>169183.33333333302</v>
      </c>
      <c r="AF297" s="30">
        <v>0</v>
      </c>
      <c r="AG297" s="30">
        <f t="shared" si="81"/>
        <v>169183.33333333302</v>
      </c>
      <c r="AH297" s="30">
        <v>1663816</v>
      </c>
      <c r="AI297" s="30">
        <f t="shared" si="82"/>
        <v>9499666.3333333321</v>
      </c>
      <c r="AJ297" s="30">
        <f t="shared" si="83"/>
        <v>5175000</v>
      </c>
      <c r="AK297" s="30">
        <f t="shared" si="84"/>
        <v>575000.25</v>
      </c>
      <c r="AL297" s="30">
        <f t="shared" si="85"/>
        <v>169183.33333333302</v>
      </c>
      <c r="AM297" s="30">
        <f t="shared" si="86"/>
        <v>0</v>
      </c>
      <c r="AN297" s="30">
        <f t="shared" si="87"/>
        <v>169183.33333333302</v>
      </c>
      <c r="AO297" s="30">
        <f t="shared" si="88"/>
        <v>831908</v>
      </c>
      <c r="AP297" s="30">
        <f t="shared" si="89"/>
        <v>6751091.583333333</v>
      </c>
      <c r="AQ297" s="30">
        <f t="shared" si="90"/>
        <v>0</v>
      </c>
      <c r="AR297" s="26" t="s">
        <v>79</v>
      </c>
      <c r="AS297" s="26" t="s">
        <v>80</v>
      </c>
      <c r="AT297" s="26"/>
      <c r="AU297" s="26" t="s">
        <v>80</v>
      </c>
      <c r="AV297" s="26" t="s">
        <v>116</v>
      </c>
      <c r="AW297" s="26" t="s">
        <v>210</v>
      </c>
      <c r="AX297" s="26" t="s">
        <v>83</v>
      </c>
      <c r="AY297" s="26" t="s">
        <v>83</v>
      </c>
      <c r="AZ297" s="26" t="s">
        <v>80</v>
      </c>
      <c r="BA297" s="26" t="s">
        <v>84</v>
      </c>
      <c r="BB297" s="26" t="s">
        <v>85</v>
      </c>
      <c r="BC297" s="26" t="str">
        <f t="shared" si="91"/>
        <v>F</v>
      </c>
      <c r="BD297" s="26" t="str">
        <f t="shared" ca="1" si="92"/>
        <v>31 Th,4 Bln,16 Hr</v>
      </c>
      <c r="BE297" s="29">
        <f t="shared" ca="1" si="93"/>
        <v>31</v>
      </c>
      <c r="BF297" s="29">
        <f t="shared" ca="1" si="94"/>
        <v>4</v>
      </c>
      <c r="BG297" s="29">
        <f t="shared" ca="1" si="95"/>
        <v>16</v>
      </c>
      <c r="BH297" s="26" t="str">
        <f t="shared" ca="1" si="96"/>
        <v>4 Th,3 Bln,23 Hr</v>
      </c>
      <c r="BI297" s="24">
        <f t="shared" ca="1" si="97"/>
        <v>4</v>
      </c>
      <c r="BJ297" s="24">
        <f t="shared" ca="1" si="98"/>
        <v>3</v>
      </c>
      <c r="BK297" s="26" t="str">
        <f t="shared" ca="1" si="99"/>
        <v>3 Th,8 Bln,23 Hr</v>
      </c>
      <c r="BL297" s="4" t="str">
        <f>VLOOKUP(C297,[1]dbase!$C$3:$AW$827,38,FALSE)</f>
        <v>-</v>
      </c>
    </row>
    <row r="298" spans="1:64" x14ac:dyDescent="0.25">
      <c r="A298" s="24">
        <f t="shared" si="80"/>
        <v>295</v>
      </c>
      <c r="B298" s="31" t="s">
        <v>1421</v>
      </c>
      <c r="C298" s="24">
        <v>855586</v>
      </c>
      <c r="D298" s="24" t="s">
        <v>87</v>
      </c>
      <c r="E298" s="26">
        <v>31274</v>
      </c>
      <c r="F298" s="24" t="s">
        <v>65</v>
      </c>
      <c r="G298" s="24" t="s">
        <v>66</v>
      </c>
      <c r="H298" s="24" t="s">
        <v>67</v>
      </c>
      <c r="I298" s="24" t="s">
        <v>1422</v>
      </c>
      <c r="J298" s="27"/>
      <c r="K298" s="24"/>
      <c r="L298" s="24"/>
      <c r="M298" s="24" t="s">
        <v>109</v>
      </c>
      <c r="N298" s="24" t="s">
        <v>71</v>
      </c>
      <c r="O298" s="24"/>
      <c r="P298" s="24">
        <v>2007</v>
      </c>
      <c r="Q298" s="26">
        <v>41593</v>
      </c>
      <c r="R298" s="26">
        <v>42005</v>
      </c>
      <c r="S298" s="26" t="s">
        <v>90</v>
      </c>
      <c r="T298" s="28" t="s">
        <v>1423</v>
      </c>
      <c r="U298" s="28" t="s">
        <v>1423</v>
      </c>
      <c r="V298" s="26" t="s">
        <v>80</v>
      </c>
      <c r="W298" s="28" t="s">
        <v>249</v>
      </c>
      <c r="X298" s="28" t="s">
        <v>146</v>
      </c>
      <c r="Y298" s="26" t="s">
        <v>78</v>
      </c>
      <c r="Z298" s="29">
        <v>6</v>
      </c>
      <c r="AA298" s="29">
        <v>1</v>
      </c>
      <c r="AB298" s="26">
        <v>44424</v>
      </c>
      <c r="AC298" s="30">
        <v>4500000</v>
      </c>
      <c r="AD298" s="30">
        <v>500000</v>
      </c>
      <c r="AE298" s="30">
        <v>699100</v>
      </c>
      <c r="AF298" s="30">
        <v>152000</v>
      </c>
      <c r="AG298" s="30">
        <f t="shared" si="81"/>
        <v>851100</v>
      </c>
      <c r="AH298" s="30">
        <v>0</v>
      </c>
      <c r="AI298" s="30">
        <f t="shared" si="82"/>
        <v>5851100</v>
      </c>
      <c r="AJ298" s="30">
        <f t="shared" si="83"/>
        <v>3375000</v>
      </c>
      <c r="AK298" s="30">
        <f t="shared" si="84"/>
        <v>375000</v>
      </c>
      <c r="AL298" s="30">
        <f t="shared" si="85"/>
        <v>699100</v>
      </c>
      <c r="AM298" s="30">
        <f t="shared" si="86"/>
        <v>152000</v>
      </c>
      <c r="AN298" s="30">
        <f t="shared" si="87"/>
        <v>851100</v>
      </c>
      <c r="AO298" s="30">
        <f t="shared" si="88"/>
        <v>0</v>
      </c>
      <c r="AP298" s="30">
        <f t="shared" si="89"/>
        <v>4601100</v>
      </c>
      <c r="AQ298" s="30">
        <f t="shared" si="90"/>
        <v>0</v>
      </c>
      <c r="AR298" s="24" t="s">
        <v>79</v>
      </c>
      <c r="AS298" s="24" t="s">
        <v>80</v>
      </c>
      <c r="AT298" s="24"/>
      <c r="AU298" s="26" t="s">
        <v>80</v>
      </c>
      <c r="AV298" s="24" t="s">
        <v>147</v>
      </c>
      <c r="AW298" s="24" t="s">
        <v>80</v>
      </c>
      <c r="AX298" s="24" t="s">
        <v>83</v>
      </c>
      <c r="AY298" s="24" t="s">
        <v>82</v>
      </c>
      <c r="AZ298" s="24" t="s">
        <v>80</v>
      </c>
      <c r="BA298" s="24" t="s">
        <v>84</v>
      </c>
      <c r="BB298" s="24" t="s">
        <v>85</v>
      </c>
      <c r="BC298" s="26" t="str">
        <f t="shared" si="91"/>
        <v>C</v>
      </c>
      <c r="BD298" s="24" t="str">
        <f t="shared" ca="1" si="92"/>
        <v>37 Th,3 Bln,9 Hr</v>
      </c>
      <c r="BE298" s="24">
        <f t="shared" ca="1" si="93"/>
        <v>37</v>
      </c>
      <c r="BF298" s="24">
        <f t="shared" ca="1" si="94"/>
        <v>3</v>
      </c>
      <c r="BG298" s="24">
        <f t="shared" ca="1" si="95"/>
        <v>9</v>
      </c>
      <c r="BH298" s="24" t="str">
        <f t="shared" ca="1" si="96"/>
        <v>9 Th,0 Bln,9 Hr</v>
      </c>
      <c r="BI298" s="24">
        <f t="shared" ca="1" si="97"/>
        <v>9</v>
      </c>
      <c r="BJ298" s="24">
        <f t="shared" ca="1" si="98"/>
        <v>0</v>
      </c>
      <c r="BK298" s="24" t="str">
        <f t="shared" ca="1" si="99"/>
        <v>7 Th,10 Bln,23 Hr</v>
      </c>
      <c r="BL298" s="4" t="str">
        <f>VLOOKUP(C298,[1]dbase!$C$3:$AW$827,38,FALSE)</f>
        <v>-</v>
      </c>
    </row>
    <row r="299" spans="1:64" x14ac:dyDescent="0.25">
      <c r="A299" s="24">
        <f t="shared" si="80"/>
        <v>296</v>
      </c>
      <c r="B299" s="33" t="s">
        <v>1424</v>
      </c>
      <c r="C299" s="24">
        <v>905620</v>
      </c>
      <c r="D299" s="24" t="s">
        <v>354</v>
      </c>
      <c r="E299" s="26">
        <v>33082</v>
      </c>
      <c r="F299" s="24" t="s">
        <v>65</v>
      </c>
      <c r="G299" s="24" t="s">
        <v>66</v>
      </c>
      <c r="H299" s="24" t="s">
        <v>67</v>
      </c>
      <c r="I299" s="24" t="s">
        <v>1425</v>
      </c>
      <c r="J299" s="27"/>
      <c r="K299" s="24"/>
      <c r="L299" s="24"/>
      <c r="M299" s="24" t="s">
        <v>70</v>
      </c>
      <c r="N299" s="24" t="s">
        <v>1426</v>
      </c>
      <c r="O299" s="24"/>
      <c r="P299" s="24">
        <v>2012</v>
      </c>
      <c r="Q299" s="26">
        <v>42201</v>
      </c>
      <c r="R299" s="26">
        <v>42401</v>
      </c>
      <c r="S299" s="26" t="s">
        <v>90</v>
      </c>
      <c r="T299" s="28" t="s">
        <v>153</v>
      </c>
      <c r="U299" s="28" t="s">
        <v>153</v>
      </c>
      <c r="V299" s="26">
        <v>44760</v>
      </c>
      <c r="W299" s="28" t="s">
        <v>154</v>
      </c>
      <c r="X299" s="28" t="s">
        <v>113</v>
      </c>
      <c r="Y299" s="26" t="s">
        <v>78</v>
      </c>
      <c r="Z299" s="29">
        <v>5</v>
      </c>
      <c r="AA299" s="29">
        <v>5</v>
      </c>
      <c r="AB299" s="26">
        <v>44424</v>
      </c>
      <c r="AC299" s="30">
        <v>7900000</v>
      </c>
      <c r="AD299" s="30">
        <v>877778</v>
      </c>
      <c r="AE299" s="30">
        <v>254397.22222222202</v>
      </c>
      <c r="AF299" s="30">
        <v>653200</v>
      </c>
      <c r="AG299" s="30">
        <f t="shared" si="81"/>
        <v>907597.22222222202</v>
      </c>
      <c r="AH299" s="30">
        <v>0</v>
      </c>
      <c r="AI299" s="30">
        <f t="shared" si="82"/>
        <v>9685375.222222222</v>
      </c>
      <c r="AJ299" s="30">
        <f t="shared" si="83"/>
        <v>5925000</v>
      </c>
      <c r="AK299" s="30">
        <f t="shared" si="84"/>
        <v>658333.5</v>
      </c>
      <c r="AL299" s="30">
        <f t="shared" si="85"/>
        <v>254397.22222222202</v>
      </c>
      <c r="AM299" s="30">
        <f t="shared" si="86"/>
        <v>653200</v>
      </c>
      <c r="AN299" s="30">
        <f t="shared" si="87"/>
        <v>907597.22222222202</v>
      </c>
      <c r="AO299" s="30">
        <f t="shared" si="88"/>
        <v>0</v>
      </c>
      <c r="AP299" s="30">
        <f t="shared" si="89"/>
        <v>7490930.722222222</v>
      </c>
      <c r="AQ299" s="30">
        <f t="shared" si="90"/>
        <v>0</v>
      </c>
      <c r="AR299" s="26" t="s">
        <v>79</v>
      </c>
      <c r="AS299" s="26" t="s">
        <v>80</v>
      </c>
      <c r="AT299" s="26"/>
      <c r="AU299" s="26" t="s">
        <v>80</v>
      </c>
      <c r="AV299" s="26" t="s">
        <v>116</v>
      </c>
      <c r="AW299" s="26" t="s">
        <v>158</v>
      </c>
      <c r="AX299" s="26" t="s">
        <v>83</v>
      </c>
      <c r="AY299" s="26" t="s">
        <v>83</v>
      </c>
      <c r="AZ299" s="26" t="s">
        <v>80</v>
      </c>
      <c r="BA299" s="26" t="s">
        <v>84</v>
      </c>
      <c r="BB299" s="26" t="s">
        <v>85</v>
      </c>
      <c r="BC299" s="26" t="str">
        <f t="shared" si="91"/>
        <v>F</v>
      </c>
      <c r="BD299" s="26" t="str">
        <f t="shared" ca="1" si="92"/>
        <v>32 Th,3 Bln,27 Hr</v>
      </c>
      <c r="BE299" s="29">
        <f t="shared" ca="1" si="93"/>
        <v>32</v>
      </c>
      <c r="BF299" s="29">
        <f t="shared" ca="1" si="94"/>
        <v>3</v>
      </c>
      <c r="BG299" s="29">
        <f t="shared" ca="1" si="95"/>
        <v>27</v>
      </c>
      <c r="BH299" s="26" t="str">
        <f t="shared" ca="1" si="96"/>
        <v>7 Th,4 Bln,8 Hr</v>
      </c>
      <c r="BI299" s="24">
        <f t="shared" ca="1" si="97"/>
        <v>7</v>
      </c>
      <c r="BJ299" s="24">
        <f t="shared" ca="1" si="98"/>
        <v>4</v>
      </c>
      <c r="BK299" s="26" t="str">
        <f t="shared" ca="1" si="99"/>
        <v>6 Th,9 Bln,23 Hr</v>
      </c>
      <c r="BL299" s="4" t="str">
        <f>VLOOKUP(C299,[1]dbase!$C$3:$AW$827,38,FALSE)</f>
        <v>-</v>
      </c>
    </row>
    <row r="300" spans="1:64" x14ac:dyDescent="0.25">
      <c r="A300" s="24">
        <f t="shared" si="80"/>
        <v>297</v>
      </c>
      <c r="B300" s="33" t="s">
        <v>1427</v>
      </c>
      <c r="C300" s="24">
        <v>945807</v>
      </c>
      <c r="D300" s="24" t="s">
        <v>704</v>
      </c>
      <c r="E300" s="26">
        <v>34596</v>
      </c>
      <c r="F300" s="24" t="s">
        <v>65</v>
      </c>
      <c r="G300" s="24" t="s">
        <v>66</v>
      </c>
      <c r="H300" s="24" t="s">
        <v>150</v>
      </c>
      <c r="I300" s="24" t="s">
        <v>1428</v>
      </c>
      <c r="J300" s="27" t="s">
        <v>1429</v>
      </c>
      <c r="K300" s="24"/>
      <c r="L300" s="24"/>
      <c r="M300" s="24" t="s">
        <v>307</v>
      </c>
      <c r="N300" s="24" t="s">
        <v>1087</v>
      </c>
      <c r="O300" s="24" t="s">
        <v>412</v>
      </c>
      <c r="P300" s="24">
        <v>2016</v>
      </c>
      <c r="Q300" s="26">
        <v>43313</v>
      </c>
      <c r="R300" s="26">
        <v>43525</v>
      </c>
      <c r="S300" s="26" t="s">
        <v>90</v>
      </c>
      <c r="T300" s="28" t="s">
        <v>153</v>
      </c>
      <c r="U300" s="28" t="s">
        <v>153</v>
      </c>
      <c r="V300" s="26">
        <v>44760</v>
      </c>
      <c r="W300" s="28" t="s">
        <v>154</v>
      </c>
      <c r="X300" s="28" t="s">
        <v>113</v>
      </c>
      <c r="Y300" s="26" t="s">
        <v>78</v>
      </c>
      <c r="Z300" s="29">
        <v>5</v>
      </c>
      <c r="AA300" s="29">
        <v>4</v>
      </c>
      <c r="AB300" s="26">
        <v>44424</v>
      </c>
      <c r="AC300" s="30">
        <v>6900000</v>
      </c>
      <c r="AD300" s="30">
        <v>766667</v>
      </c>
      <c r="AE300" s="30">
        <v>-197116.66666666698</v>
      </c>
      <c r="AF300" s="30">
        <v>653200</v>
      </c>
      <c r="AG300" s="30">
        <f t="shared" si="81"/>
        <v>456083.33333333302</v>
      </c>
      <c r="AH300" s="30">
        <v>0</v>
      </c>
      <c r="AI300" s="30">
        <f t="shared" si="82"/>
        <v>8122750.333333333</v>
      </c>
      <c r="AJ300" s="30">
        <f t="shared" si="83"/>
        <v>5175000</v>
      </c>
      <c r="AK300" s="30">
        <f t="shared" si="84"/>
        <v>575000.25</v>
      </c>
      <c r="AL300" s="30">
        <f t="shared" si="85"/>
        <v>-197116.66666666698</v>
      </c>
      <c r="AM300" s="30">
        <f t="shared" si="86"/>
        <v>653200</v>
      </c>
      <c r="AN300" s="30">
        <f t="shared" si="87"/>
        <v>456083.33333333302</v>
      </c>
      <c r="AO300" s="30">
        <f t="shared" si="88"/>
        <v>0</v>
      </c>
      <c r="AP300" s="30">
        <f t="shared" si="89"/>
        <v>6206083.583333333</v>
      </c>
      <c r="AQ300" s="30">
        <f t="shared" si="90"/>
        <v>0</v>
      </c>
      <c r="AR300" s="26" t="s">
        <v>79</v>
      </c>
      <c r="AS300" s="26" t="s">
        <v>80</v>
      </c>
      <c r="AT300" s="26"/>
      <c r="AU300" s="26" t="s">
        <v>80</v>
      </c>
      <c r="AV300" s="26" t="s">
        <v>116</v>
      </c>
      <c r="AW300" s="26" t="s">
        <v>158</v>
      </c>
      <c r="AX300" s="26" t="s">
        <v>83</v>
      </c>
      <c r="AY300" s="26" t="s">
        <v>83</v>
      </c>
      <c r="AZ300" s="26" t="s">
        <v>80</v>
      </c>
      <c r="BA300" s="26" t="s">
        <v>84</v>
      </c>
      <c r="BB300" s="26" t="s">
        <v>85</v>
      </c>
      <c r="BC300" s="26" t="str">
        <f t="shared" si="91"/>
        <v>E</v>
      </c>
      <c r="BD300" s="26" t="str">
        <f t="shared" ca="1" si="92"/>
        <v>28 Th,2 Bln,5 Hr</v>
      </c>
      <c r="BE300" s="29">
        <f t="shared" ca="1" si="93"/>
        <v>28</v>
      </c>
      <c r="BF300" s="29">
        <f t="shared" ca="1" si="94"/>
        <v>2</v>
      </c>
      <c r="BG300" s="29">
        <f t="shared" ca="1" si="95"/>
        <v>5</v>
      </c>
      <c r="BH300" s="26" t="str">
        <f t="shared" ca="1" si="96"/>
        <v>4 Th,3 Bln,23 Hr</v>
      </c>
      <c r="BI300" s="24">
        <f t="shared" ca="1" si="97"/>
        <v>4</v>
      </c>
      <c r="BJ300" s="24">
        <f t="shared" ca="1" si="98"/>
        <v>3</v>
      </c>
      <c r="BK300" s="26" t="str">
        <f t="shared" ca="1" si="99"/>
        <v>3 Th,8 Bln,23 Hr</v>
      </c>
      <c r="BL300" s="4" t="str">
        <f>VLOOKUP(C300,[1]dbase!$C$3:$AW$827,38,FALSE)</f>
        <v>-</v>
      </c>
    </row>
    <row r="301" spans="1:64" x14ac:dyDescent="0.25">
      <c r="A301" s="24">
        <f t="shared" si="80"/>
        <v>298</v>
      </c>
      <c r="B301" s="31" t="s">
        <v>1430</v>
      </c>
      <c r="C301" s="24">
        <v>816153</v>
      </c>
      <c r="D301" s="24" t="s">
        <v>1431</v>
      </c>
      <c r="E301" s="26">
        <v>29819</v>
      </c>
      <c r="F301" s="24" t="s">
        <v>167</v>
      </c>
      <c r="G301" s="24" t="s">
        <v>66</v>
      </c>
      <c r="H301" s="24" t="s">
        <v>228</v>
      </c>
      <c r="I301" s="24" t="s">
        <v>1432</v>
      </c>
      <c r="J301" s="27" t="s">
        <v>1433</v>
      </c>
      <c r="K301" s="24"/>
      <c r="L301" s="24"/>
      <c r="M301" s="24" t="s">
        <v>346</v>
      </c>
      <c r="N301" s="24" t="s">
        <v>224</v>
      </c>
      <c r="O301" s="24"/>
      <c r="P301" s="24" t="s">
        <v>80</v>
      </c>
      <c r="Q301" s="26">
        <v>43374</v>
      </c>
      <c r="R301" s="26">
        <v>43374</v>
      </c>
      <c r="S301" s="26" t="s">
        <v>90</v>
      </c>
      <c r="T301" s="28" t="s">
        <v>1434</v>
      </c>
      <c r="U301" s="28" t="s">
        <v>1434</v>
      </c>
      <c r="V301" s="26">
        <v>44105</v>
      </c>
      <c r="W301" s="28" t="s">
        <v>226</v>
      </c>
      <c r="X301" s="28" t="s">
        <v>207</v>
      </c>
      <c r="Y301" s="26" t="s">
        <v>78</v>
      </c>
      <c r="Z301" s="29">
        <v>6</v>
      </c>
      <c r="AA301" s="29">
        <v>1</v>
      </c>
      <c r="AB301" s="26">
        <v>44424</v>
      </c>
      <c r="AC301" s="30">
        <v>4500000</v>
      </c>
      <c r="AD301" s="30">
        <v>500000</v>
      </c>
      <c r="AE301" s="30">
        <v>0</v>
      </c>
      <c r="AF301" s="30">
        <v>232839</v>
      </c>
      <c r="AG301" s="30">
        <f t="shared" si="81"/>
        <v>232839</v>
      </c>
      <c r="AH301" s="30">
        <v>0</v>
      </c>
      <c r="AI301" s="30">
        <f t="shared" si="82"/>
        <v>5232839</v>
      </c>
      <c r="AJ301" s="30">
        <f t="shared" si="83"/>
        <v>3375000</v>
      </c>
      <c r="AK301" s="30">
        <f t="shared" si="84"/>
        <v>375000</v>
      </c>
      <c r="AL301" s="30">
        <f t="shared" si="85"/>
        <v>0</v>
      </c>
      <c r="AM301" s="30">
        <f t="shared" si="86"/>
        <v>232839</v>
      </c>
      <c r="AN301" s="30">
        <f t="shared" si="87"/>
        <v>232839</v>
      </c>
      <c r="AO301" s="30">
        <f t="shared" si="88"/>
        <v>0</v>
      </c>
      <c r="AP301" s="30">
        <f t="shared" si="89"/>
        <v>3982839</v>
      </c>
      <c r="AQ301" s="30">
        <f t="shared" si="90"/>
        <v>389261</v>
      </c>
      <c r="AR301" s="26" t="s">
        <v>79</v>
      </c>
      <c r="AS301" s="26" t="s">
        <v>80</v>
      </c>
      <c r="AT301" s="26"/>
      <c r="AU301" s="26">
        <v>44516</v>
      </c>
      <c r="AV301" s="26" t="s">
        <v>209</v>
      </c>
      <c r="AW301" s="26" t="s">
        <v>210</v>
      </c>
      <c r="AX301" s="26" t="s">
        <v>83</v>
      </c>
      <c r="AY301" s="26" t="s">
        <v>83</v>
      </c>
      <c r="AZ301" s="26" t="s">
        <v>80</v>
      </c>
      <c r="BA301" s="26" t="s">
        <v>84</v>
      </c>
      <c r="BB301" s="26" t="s">
        <v>106</v>
      </c>
      <c r="BC301" s="26" t="str">
        <f t="shared" si="91"/>
        <v>G</v>
      </c>
      <c r="BD301" s="26" t="str">
        <f t="shared" ca="1" si="92"/>
        <v>41 Th,3 Bln,3 Hr</v>
      </c>
      <c r="BE301" s="29">
        <f t="shared" ca="1" si="93"/>
        <v>41</v>
      </c>
      <c r="BF301" s="29">
        <f t="shared" ca="1" si="94"/>
        <v>3</v>
      </c>
      <c r="BG301" s="29">
        <f t="shared" ca="1" si="95"/>
        <v>3</v>
      </c>
      <c r="BH301" s="26" t="str">
        <f t="shared" ca="1" si="96"/>
        <v>4 Th,1 Bln,23 Hr</v>
      </c>
      <c r="BI301" s="24">
        <f t="shared" ca="1" si="97"/>
        <v>4</v>
      </c>
      <c r="BJ301" s="24">
        <f t="shared" ca="1" si="98"/>
        <v>1</v>
      </c>
      <c r="BK301" s="26" t="str">
        <f t="shared" ca="1" si="99"/>
        <v>4 Th,1 Bln,23 Hr</v>
      </c>
      <c r="BL301" s="4" t="str">
        <f>VLOOKUP(C301,[1]dbase!$C$3:$AW$827,38,FALSE)</f>
        <v>-</v>
      </c>
    </row>
    <row r="302" spans="1:64" x14ac:dyDescent="0.25">
      <c r="A302" s="24">
        <f t="shared" si="80"/>
        <v>299</v>
      </c>
      <c r="B302" s="33" t="s">
        <v>1435</v>
      </c>
      <c r="C302" s="24">
        <v>925808</v>
      </c>
      <c r="D302" s="24" t="s">
        <v>239</v>
      </c>
      <c r="E302" s="26">
        <v>33784</v>
      </c>
      <c r="F302" s="24" t="s">
        <v>65</v>
      </c>
      <c r="G302" s="24" t="s">
        <v>66</v>
      </c>
      <c r="H302" s="24" t="s">
        <v>228</v>
      </c>
      <c r="I302" s="24" t="s">
        <v>1436</v>
      </c>
      <c r="J302" s="27" t="s">
        <v>1437</v>
      </c>
      <c r="K302" s="24"/>
      <c r="L302" s="24"/>
      <c r="M302" s="24" t="s">
        <v>307</v>
      </c>
      <c r="N302" s="24" t="s">
        <v>1438</v>
      </c>
      <c r="O302" s="24" t="s">
        <v>412</v>
      </c>
      <c r="P302" s="24">
        <v>2014</v>
      </c>
      <c r="Q302" s="26">
        <v>43313</v>
      </c>
      <c r="R302" s="26">
        <v>43525</v>
      </c>
      <c r="S302" s="26" t="s">
        <v>90</v>
      </c>
      <c r="T302" s="28" t="s">
        <v>781</v>
      </c>
      <c r="U302" s="28" t="s">
        <v>781</v>
      </c>
      <c r="V302" s="26">
        <v>44760</v>
      </c>
      <c r="W302" s="28" t="s">
        <v>434</v>
      </c>
      <c r="X302" s="28" t="s">
        <v>113</v>
      </c>
      <c r="Y302" s="26" t="s">
        <v>78</v>
      </c>
      <c r="Z302" s="29">
        <v>5</v>
      </c>
      <c r="AA302" s="29">
        <v>4</v>
      </c>
      <c r="AB302" s="26">
        <v>44424</v>
      </c>
      <c r="AC302" s="30">
        <v>6900000</v>
      </c>
      <c r="AD302" s="30">
        <v>766667</v>
      </c>
      <c r="AE302" s="30">
        <v>-197116.66666666698</v>
      </c>
      <c r="AF302" s="30">
        <v>653200</v>
      </c>
      <c r="AG302" s="30">
        <f t="shared" si="81"/>
        <v>456083.33333333302</v>
      </c>
      <c r="AH302" s="30">
        <v>0</v>
      </c>
      <c r="AI302" s="30">
        <f t="shared" si="82"/>
        <v>8122750.333333333</v>
      </c>
      <c r="AJ302" s="30">
        <f t="shared" si="83"/>
        <v>5175000</v>
      </c>
      <c r="AK302" s="30">
        <f t="shared" si="84"/>
        <v>575000.25</v>
      </c>
      <c r="AL302" s="30">
        <f t="shared" si="85"/>
        <v>-197116.66666666698</v>
      </c>
      <c r="AM302" s="30">
        <f t="shared" si="86"/>
        <v>653200</v>
      </c>
      <c r="AN302" s="30">
        <f t="shared" si="87"/>
        <v>456083.33333333302</v>
      </c>
      <c r="AO302" s="30">
        <f t="shared" si="88"/>
        <v>0</v>
      </c>
      <c r="AP302" s="30">
        <f t="shared" si="89"/>
        <v>6206083.583333333</v>
      </c>
      <c r="AQ302" s="30">
        <f t="shared" si="90"/>
        <v>0</v>
      </c>
      <c r="AR302" s="26" t="s">
        <v>79</v>
      </c>
      <c r="AS302" s="26" t="s">
        <v>80</v>
      </c>
      <c r="AT302" s="26"/>
      <c r="AU302" s="26" t="s">
        <v>80</v>
      </c>
      <c r="AV302" s="26" t="s">
        <v>116</v>
      </c>
      <c r="AW302" s="26" t="s">
        <v>95</v>
      </c>
      <c r="AX302" s="26" t="s">
        <v>83</v>
      </c>
      <c r="AY302" s="26" t="s">
        <v>83</v>
      </c>
      <c r="AZ302" s="26" t="s">
        <v>80</v>
      </c>
      <c r="BA302" s="26" t="s">
        <v>84</v>
      </c>
      <c r="BB302" s="26" t="s">
        <v>85</v>
      </c>
      <c r="BC302" s="26" t="str">
        <f t="shared" si="91"/>
        <v>E</v>
      </c>
      <c r="BD302" s="26" t="str">
        <f t="shared" ca="1" si="92"/>
        <v>30 Th,4 Bln,26 Hr</v>
      </c>
      <c r="BE302" s="29">
        <f t="shared" ca="1" si="93"/>
        <v>30</v>
      </c>
      <c r="BF302" s="29">
        <f t="shared" ca="1" si="94"/>
        <v>4</v>
      </c>
      <c r="BG302" s="29">
        <f t="shared" ca="1" si="95"/>
        <v>26</v>
      </c>
      <c r="BH302" s="26" t="str">
        <f t="shared" ca="1" si="96"/>
        <v>4 Th,3 Bln,23 Hr</v>
      </c>
      <c r="BI302" s="24">
        <f t="shared" ca="1" si="97"/>
        <v>4</v>
      </c>
      <c r="BJ302" s="24">
        <f t="shared" ca="1" si="98"/>
        <v>3</v>
      </c>
      <c r="BK302" s="26" t="str">
        <f t="shared" ca="1" si="99"/>
        <v>3 Th,8 Bln,23 Hr</v>
      </c>
      <c r="BL302" s="4" t="str">
        <f>VLOOKUP(C302,[1]dbase!$C$3:$AW$827,38,FALSE)</f>
        <v>-</v>
      </c>
    </row>
    <row r="303" spans="1:64" x14ac:dyDescent="0.25">
      <c r="A303" s="24">
        <f t="shared" si="80"/>
        <v>300</v>
      </c>
      <c r="B303" s="31" t="s">
        <v>1439</v>
      </c>
      <c r="C303" s="24">
        <v>675922</v>
      </c>
      <c r="D303" s="24" t="s">
        <v>174</v>
      </c>
      <c r="E303" s="26">
        <v>24558</v>
      </c>
      <c r="F303" s="24" t="s">
        <v>65</v>
      </c>
      <c r="G303" s="24" t="s">
        <v>66</v>
      </c>
      <c r="H303" s="24" t="s">
        <v>133</v>
      </c>
      <c r="I303" s="24" t="s">
        <v>1440</v>
      </c>
      <c r="J303" s="27" t="s">
        <v>1441</v>
      </c>
      <c r="K303" s="24"/>
      <c r="L303" s="24"/>
      <c r="M303" s="24" t="s">
        <v>109</v>
      </c>
      <c r="N303" s="24" t="s">
        <v>301</v>
      </c>
      <c r="O303" s="24"/>
      <c r="P303" s="24" t="s">
        <v>80</v>
      </c>
      <c r="Q303" s="26">
        <v>43374</v>
      </c>
      <c r="R303" s="26">
        <v>43374</v>
      </c>
      <c r="S303" s="26" t="s">
        <v>90</v>
      </c>
      <c r="T303" s="28" t="s">
        <v>289</v>
      </c>
      <c r="U303" s="28" t="s">
        <v>289</v>
      </c>
      <c r="V303" s="26">
        <v>44105</v>
      </c>
      <c r="W303" s="28" t="s">
        <v>303</v>
      </c>
      <c r="X303" s="28" t="s">
        <v>140</v>
      </c>
      <c r="Y303" s="26" t="s">
        <v>78</v>
      </c>
      <c r="Z303" s="29">
        <v>6</v>
      </c>
      <c r="AA303" s="29">
        <v>1</v>
      </c>
      <c r="AB303" s="26">
        <v>44424</v>
      </c>
      <c r="AC303" s="30">
        <v>4500000</v>
      </c>
      <c r="AD303" s="30">
        <v>500000</v>
      </c>
      <c r="AE303" s="30">
        <v>0</v>
      </c>
      <c r="AF303" s="30">
        <v>-31100</v>
      </c>
      <c r="AG303" s="30">
        <f t="shared" si="81"/>
        <v>-31100</v>
      </c>
      <c r="AH303" s="30">
        <v>0</v>
      </c>
      <c r="AI303" s="30">
        <f t="shared" si="82"/>
        <v>4968900</v>
      </c>
      <c r="AJ303" s="30">
        <f t="shared" si="83"/>
        <v>2250000</v>
      </c>
      <c r="AK303" s="30">
        <f t="shared" si="84"/>
        <v>0</v>
      </c>
      <c r="AL303" s="30">
        <f t="shared" si="85"/>
        <v>0</v>
      </c>
      <c r="AM303" s="30">
        <f t="shared" si="86"/>
        <v>0</v>
      </c>
      <c r="AN303" s="30">
        <f t="shared" si="87"/>
        <v>0</v>
      </c>
      <c r="AO303" s="30">
        <f t="shared" si="88"/>
        <v>0</v>
      </c>
      <c r="AP303" s="30">
        <f t="shared" si="89"/>
        <v>2250000</v>
      </c>
      <c r="AQ303" s="30">
        <f t="shared" si="90"/>
        <v>2122100</v>
      </c>
      <c r="AR303" s="26" t="s">
        <v>79</v>
      </c>
      <c r="AS303" s="26" t="s">
        <v>114</v>
      </c>
      <c r="AT303" s="26"/>
      <c r="AU303" s="26">
        <v>44516</v>
      </c>
      <c r="AV303" s="26" t="s">
        <v>141</v>
      </c>
      <c r="AW303" s="26" t="s">
        <v>80</v>
      </c>
      <c r="AX303" s="26" t="s">
        <v>82</v>
      </c>
      <c r="AY303" s="26" t="s">
        <v>82</v>
      </c>
      <c r="AZ303" s="26" t="s">
        <v>80</v>
      </c>
      <c r="BA303" s="26" t="s">
        <v>84</v>
      </c>
      <c r="BB303" s="26" t="s">
        <v>85</v>
      </c>
      <c r="BC303" s="26" t="str">
        <f t="shared" si="91"/>
        <v>C</v>
      </c>
      <c r="BD303" s="26" t="str">
        <f t="shared" ca="1" si="92"/>
        <v>55 Th,7 Bln,28 Hr</v>
      </c>
      <c r="BE303" s="29">
        <f t="shared" ca="1" si="93"/>
        <v>55</v>
      </c>
      <c r="BF303" s="29">
        <f t="shared" ca="1" si="94"/>
        <v>7</v>
      </c>
      <c r="BG303" s="29">
        <f t="shared" ca="1" si="95"/>
        <v>28</v>
      </c>
      <c r="BH303" s="26" t="str">
        <f t="shared" ca="1" si="96"/>
        <v>4 Th,1 Bln,23 Hr</v>
      </c>
      <c r="BI303" s="24">
        <f t="shared" ca="1" si="97"/>
        <v>4</v>
      </c>
      <c r="BJ303" s="24">
        <f t="shared" ca="1" si="98"/>
        <v>1</v>
      </c>
      <c r="BK303" s="26" t="str">
        <f t="shared" ca="1" si="99"/>
        <v>4 Th,1 Bln,23 Hr</v>
      </c>
      <c r="BL303" s="4" t="str">
        <f>VLOOKUP(C303,[1]dbase!$C$3:$AW$827,38,FALSE)</f>
        <v>H</v>
      </c>
    </row>
    <row r="304" spans="1:64" x14ac:dyDescent="0.25">
      <c r="A304" s="24">
        <f t="shared" si="80"/>
        <v>301</v>
      </c>
      <c r="B304" s="31" t="s">
        <v>1442</v>
      </c>
      <c r="C304" s="24">
        <v>765957</v>
      </c>
      <c r="D304" s="24" t="s">
        <v>174</v>
      </c>
      <c r="E304" s="26">
        <v>28084</v>
      </c>
      <c r="F304" s="24" t="s">
        <v>65</v>
      </c>
      <c r="G304" s="24" t="s">
        <v>66</v>
      </c>
      <c r="H304" s="24" t="s">
        <v>133</v>
      </c>
      <c r="I304" s="24" t="s">
        <v>1443</v>
      </c>
      <c r="J304" s="27"/>
      <c r="K304" s="24"/>
      <c r="L304" s="24"/>
      <c r="M304" s="24" t="s">
        <v>109</v>
      </c>
      <c r="N304" s="24" t="s">
        <v>80</v>
      </c>
      <c r="O304" s="24"/>
      <c r="P304" s="24" t="s">
        <v>80</v>
      </c>
      <c r="Q304" s="26">
        <v>43374</v>
      </c>
      <c r="R304" s="26">
        <v>43374</v>
      </c>
      <c r="S304" s="26" t="s">
        <v>90</v>
      </c>
      <c r="T304" s="28" t="s">
        <v>456</v>
      </c>
      <c r="U304" s="28" t="s">
        <v>456</v>
      </c>
      <c r="V304" s="26">
        <v>44105</v>
      </c>
      <c r="W304" s="28" t="s">
        <v>139</v>
      </c>
      <c r="X304" s="28" t="s">
        <v>140</v>
      </c>
      <c r="Y304" s="26" t="s">
        <v>78</v>
      </c>
      <c r="Z304" s="29">
        <v>6</v>
      </c>
      <c r="AA304" s="29">
        <v>1</v>
      </c>
      <c r="AB304" s="26">
        <v>44424</v>
      </c>
      <c r="AC304" s="30">
        <v>4500000</v>
      </c>
      <c r="AD304" s="30">
        <v>500000</v>
      </c>
      <c r="AE304" s="30">
        <v>0</v>
      </c>
      <c r="AF304" s="30">
        <v>69400</v>
      </c>
      <c r="AG304" s="30">
        <f t="shared" si="81"/>
        <v>69400</v>
      </c>
      <c r="AH304" s="30">
        <v>0</v>
      </c>
      <c r="AI304" s="30">
        <f t="shared" si="82"/>
        <v>5069400</v>
      </c>
      <c r="AJ304" s="30">
        <f t="shared" si="83"/>
        <v>2250000</v>
      </c>
      <c r="AK304" s="30">
        <f t="shared" si="84"/>
        <v>0</v>
      </c>
      <c r="AL304" s="30">
        <f t="shared" si="85"/>
        <v>0</v>
      </c>
      <c r="AM304" s="30">
        <f t="shared" si="86"/>
        <v>0</v>
      </c>
      <c r="AN304" s="30">
        <f t="shared" si="87"/>
        <v>0</v>
      </c>
      <c r="AO304" s="30">
        <f t="shared" si="88"/>
        <v>0</v>
      </c>
      <c r="AP304" s="30">
        <f t="shared" si="89"/>
        <v>2250000</v>
      </c>
      <c r="AQ304" s="30">
        <f t="shared" si="90"/>
        <v>2122100</v>
      </c>
      <c r="AR304" s="26" t="s">
        <v>79</v>
      </c>
      <c r="AS304" s="26" t="s">
        <v>114</v>
      </c>
      <c r="AT304" s="26" t="s">
        <v>115</v>
      </c>
      <c r="AU304" s="26">
        <v>44562</v>
      </c>
      <c r="AV304" s="26" t="s">
        <v>141</v>
      </c>
      <c r="AW304" s="26" t="s">
        <v>80</v>
      </c>
      <c r="AX304" s="26" t="s">
        <v>82</v>
      </c>
      <c r="AY304" s="26" t="s">
        <v>82</v>
      </c>
      <c r="AZ304" s="26" t="s">
        <v>80</v>
      </c>
      <c r="BA304" s="26" t="s">
        <v>84</v>
      </c>
      <c r="BB304" s="26" t="s">
        <v>85</v>
      </c>
      <c r="BC304" s="26" t="str">
        <f t="shared" si="91"/>
        <v>C</v>
      </c>
      <c r="BD304" s="26" t="str">
        <f t="shared" ca="1" si="92"/>
        <v>46 Th,0 Bln,4 Hr</v>
      </c>
      <c r="BE304" s="29">
        <f t="shared" ca="1" si="93"/>
        <v>46</v>
      </c>
      <c r="BF304" s="29">
        <f t="shared" ca="1" si="94"/>
        <v>0</v>
      </c>
      <c r="BG304" s="29">
        <f t="shared" ca="1" si="95"/>
        <v>4</v>
      </c>
      <c r="BH304" s="26" t="str">
        <f t="shared" ca="1" si="96"/>
        <v>4 Th,1 Bln,23 Hr</v>
      </c>
      <c r="BI304" s="24">
        <f t="shared" ca="1" si="97"/>
        <v>4</v>
      </c>
      <c r="BJ304" s="24">
        <f t="shared" ca="1" si="98"/>
        <v>1</v>
      </c>
      <c r="BK304" s="26" t="str">
        <f t="shared" ca="1" si="99"/>
        <v>4 Th,1 Bln,23 Hr</v>
      </c>
      <c r="BL304" s="4" t="str">
        <f>VLOOKUP(C304,[1]dbase!$C$3:$AW$827,38,FALSE)</f>
        <v>H</v>
      </c>
    </row>
    <row r="305" spans="1:64" x14ac:dyDescent="0.25">
      <c r="A305" s="24">
        <f t="shared" si="80"/>
        <v>302</v>
      </c>
      <c r="B305" s="31" t="s">
        <v>1444</v>
      </c>
      <c r="C305" s="24">
        <v>895774</v>
      </c>
      <c r="D305" s="24" t="s">
        <v>1445</v>
      </c>
      <c r="E305" s="26">
        <v>32817</v>
      </c>
      <c r="F305" s="24" t="s">
        <v>65</v>
      </c>
      <c r="G305" s="24" t="s">
        <v>66</v>
      </c>
      <c r="H305" s="24" t="s">
        <v>715</v>
      </c>
      <c r="I305" s="24" t="s">
        <v>1446</v>
      </c>
      <c r="J305" s="27"/>
      <c r="K305" s="24"/>
      <c r="L305" s="24"/>
      <c r="M305" s="24" t="s">
        <v>109</v>
      </c>
      <c r="N305" s="24" t="s">
        <v>71</v>
      </c>
      <c r="O305" s="24"/>
      <c r="P305" s="24">
        <v>2007</v>
      </c>
      <c r="Q305" s="26">
        <v>42932</v>
      </c>
      <c r="R305" s="26">
        <v>43175</v>
      </c>
      <c r="S305" s="26" t="s">
        <v>90</v>
      </c>
      <c r="T305" s="28" t="s">
        <v>1447</v>
      </c>
      <c r="U305" s="28" t="s">
        <v>1447</v>
      </c>
      <c r="V305" s="26">
        <v>44440</v>
      </c>
      <c r="W305" s="28" t="s">
        <v>145</v>
      </c>
      <c r="X305" s="28" t="s">
        <v>146</v>
      </c>
      <c r="Y305" s="26" t="s">
        <v>78</v>
      </c>
      <c r="Z305" s="29">
        <v>6</v>
      </c>
      <c r="AA305" s="29">
        <v>1</v>
      </c>
      <c r="AB305" s="26">
        <v>44424</v>
      </c>
      <c r="AC305" s="30">
        <v>4500000</v>
      </c>
      <c r="AD305" s="30">
        <v>500000</v>
      </c>
      <c r="AE305" s="30">
        <v>495100</v>
      </c>
      <c r="AF305" s="30">
        <v>152000</v>
      </c>
      <c r="AG305" s="30">
        <f t="shared" si="81"/>
        <v>647100</v>
      </c>
      <c r="AH305" s="30">
        <v>0</v>
      </c>
      <c r="AI305" s="30">
        <f t="shared" si="82"/>
        <v>5647100</v>
      </c>
      <c r="AJ305" s="30">
        <f t="shared" si="83"/>
        <v>3375000</v>
      </c>
      <c r="AK305" s="30">
        <f t="shared" si="84"/>
        <v>375000</v>
      </c>
      <c r="AL305" s="30">
        <f t="shared" si="85"/>
        <v>495100</v>
      </c>
      <c r="AM305" s="30">
        <f t="shared" si="86"/>
        <v>152000</v>
      </c>
      <c r="AN305" s="30">
        <f t="shared" si="87"/>
        <v>647100</v>
      </c>
      <c r="AO305" s="30">
        <f t="shared" si="88"/>
        <v>0</v>
      </c>
      <c r="AP305" s="30">
        <f t="shared" si="89"/>
        <v>4397100</v>
      </c>
      <c r="AQ305" s="30">
        <f t="shared" si="90"/>
        <v>0</v>
      </c>
      <c r="AR305" s="24" t="s">
        <v>79</v>
      </c>
      <c r="AS305" s="24" t="s">
        <v>80</v>
      </c>
      <c r="AT305" s="24"/>
      <c r="AU305" s="26" t="s">
        <v>80</v>
      </c>
      <c r="AV305" s="24" t="s">
        <v>147</v>
      </c>
      <c r="AW305" s="24" t="s">
        <v>80</v>
      </c>
      <c r="AX305" s="24" t="s">
        <v>82</v>
      </c>
      <c r="AY305" s="24" t="s">
        <v>82</v>
      </c>
      <c r="AZ305" s="24" t="s">
        <v>80</v>
      </c>
      <c r="BA305" s="24" t="s">
        <v>84</v>
      </c>
      <c r="BB305" s="24" t="s">
        <v>85</v>
      </c>
      <c r="BC305" s="26" t="str">
        <f t="shared" si="91"/>
        <v>C</v>
      </c>
      <c r="BD305" s="24" t="str">
        <f t="shared" ca="1" si="92"/>
        <v>33 Th,0 Bln,19 Hr</v>
      </c>
      <c r="BE305" s="24">
        <f t="shared" ca="1" si="93"/>
        <v>33</v>
      </c>
      <c r="BF305" s="24">
        <f t="shared" ca="1" si="94"/>
        <v>0</v>
      </c>
      <c r="BG305" s="24">
        <f t="shared" ca="1" si="95"/>
        <v>19</v>
      </c>
      <c r="BH305" s="24" t="str">
        <f t="shared" ca="1" si="96"/>
        <v>5 Th,4 Bln,8 Hr</v>
      </c>
      <c r="BI305" s="24">
        <f t="shared" ca="1" si="97"/>
        <v>5</v>
      </c>
      <c r="BJ305" s="24">
        <f t="shared" ca="1" si="98"/>
        <v>4</v>
      </c>
      <c r="BK305" s="24" t="str">
        <f t="shared" ca="1" si="99"/>
        <v>4 Th,8 Bln,8 Hr</v>
      </c>
      <c r="BL305" s="4" t="str">
        <f>VLOOKUP(C305,[1]dbase!$C$3:$AW$827,38,FALSE)</f>
        <v>-</v>
      </c>
    </row>
    <row r="306" spans="1:64" x14ac:dyDescent="0.25">
      <c r="A306" s="24">
        <f t="shared" si="80"/>
        <v>303</v>
      </c>
      <c r="B306" s="31" t="s">
        <v>1448</v>
      </c>
      <c r="C306" s="24">
        <v>825578</v>
      </c>
      <c r="D306" s="24" t="s">
        <v>166</v>
      </c>
      <c r="E306" s="26">
        <v>30039</v>
      </c>
      <c r="F306" s="24" t="s">
        <v>65</v>
      </c>
      <c r="G306" s="24" t="s">
        <v>66</v>
      </c>
      <c r="H306" s="24" t="s">
        <v>67</v>
      </c>
      <c r="I306" s="24" t="s">
        <v>1449</v>
      </c>
      <c r="J306" s="27"/>
      <c r="K306" s="24"/>
      <c r="L306" s="24" t="s">
        <v>1450</v>
      </c>
      <c r="M306" s="24" t="s">
        <v>70</v>
      </c>
      <c r="N306" s="24" t="s">
        <v>224</v>
      </c>
      <c r="O306" s="24"/>
      <c r="P306" s="24" t="s">
        <v>792</v>
      </c>
      <c r="Q306" s="26">
        <v>41579</v>
      </c>
      <c r="R306" s="26">
        <v>41989</v>
      </c>
      <c r="S306" s="26" t="s">
        <v>90</v>
      </c>
      <c r="T306" s="28" t="s">
        <v>1451</v>
      </c>
      <c r="U306" s="28" t="s">
        <v>1451</v>
      </c>
      <c r="V306" s="26">
        <v>44104</v>
      </c>
      <c r="W306" s="28" t="s">
        <v>294</v>
      </c>
      <c r="X306" s="28" t="s">
        <v>295</v>
      </c>
      <c r="Y306" s="26" t="s">
        <v>103</v>
      </c>
      <c r="Z306" s="29">
        <v>6</v>
      </c>
      <c r="AA306" s="29">
        <v>2</v>
      </c>
      <c r="AB306" s="26">
        <v>44424</v>
      </c>
      <c r="AC306" s="30">
        <v>4900000</v>
      </c>
      <c r="AD306" s="30">
        <v>544444</v>
      </c>
      <c r="AE306" s="30">
        <v>254655.55555555597</v>
      </c>
      <c r="AF306" s="30">
        <v>152000</v>
      </c>
      <c r="AG306" s="30">
        <f t="shared" si="81"/>
        <v>406655.55555555597</v>
      </c>
      <c r="AH306" s="30">
        <v>0</v>
      </c>
      <c r="AI306" s="30">
        <f t="shared" si="82"/>
        <v>5851099.555555556</v>
      </c>
      <c r="AJ306" s="30">
        <f t="shared" si="83"/>
        <v>2450000</v>
      </c>
      <c r="AK306" s="30">
        <f t="shared" si="84"/>
        <v>0</v>
      </c>
      <c r="AL306" s="30">
        <f t="shared" si="85"/>
        <v>0</v>
      </c>
      <c r="AM306" s="30">
        <f t="shared" si="86"/>
        <v>0</v>
      </c>
      <c r="AN306" s="30">
        <f t="shared" si="87"/>
        <v>0</v>
      </c>
      <c r="AO306" s="30">
        <f t="shared" si="88"/>
        <v>0</v>
      </c>
      <c r="AP306" s="30">
        <f t="shared" si="89"/>
        <v>2450000</v>
      </c>
      <c r="AQ306" s="30">
        <f t="shared" si="90"/>
        <v>1922100</v>
      </c>
      <c r="AR306" s="26" t="s">
        <v>79</v>
      </c>
      <c r="AS306" s="26" t="s">
        <v>114</v>
      </c>
      <c r="AT306" s="24" t="s">
        <v>172</v>
      </c>
      <c r="AU306" s="26">
        <v>44433</v>
      </c>
      <c r="AV306" s="26" t="s">
        <v>296</v>
      </c>
      <c r="AW306" s="26" t="s">
        <v>80</v>
      </c>
      <c r="AX306" s="26" t="s">
        <v>105</v>
      </c>
      <c r="AY306" s="26" t="s">
        <v>105</v>
      </c>
      <c r="AZ306" s="26" t="s">
        <v>80</v>
      </c>
      <c r="BA306" s="26" t="s">
        <v>84</v>
      </c>
      <c r="BB306" s="26" t="s">
        <v>106</v>
      </c>
      <c r="BC306" s="26" t="str">
        <f t="shared" si="91"/>
        <v>F</v>
      </c>
      <c r="BD306" s="26" t="str">
        <f t="shared" ca="1" si="92"/>
        <v>40 Th,7 Bln,26 Hr</v>
      </c>
      <c r="BE306" s="29">
        <f t="shared" ca="1" si="93"/>
        <v>40</v>
      </c>
      <c r="BF306" s="29">
        <f t="shared" ca="1" si="94"/>
        <v>7</v>
      </c>
      <c r="BG306" s="29">
        <f t="shared" ca="1" si="95"/>
        <v>26</v>
      </c>
      <c r="BH306" s="26" t="str">
        <f t="shared" ca="1" si="96"/>
        <v>9 Th,0 Bln,23 Hr</v>
      </c>
      <c r="BI306" s="24">
        <f t="shared" ca="1" si="97"/>
        <v>9</v>
      </c>
      <c r="BJ306" s="24">
        <f t="shared" ca="1" si="98"/>
        <v>0</v>
      </c>
      <c r="BK306" s="26" t="str">
        <f t="shared" ca="1" si="99"/>
        <v>7 Th,11 Bln,8 Hr</v>
      </c>
      <c r="BL306" s="4" t="str">
        <f>VLOOKUP(C306,[1]dbase!$C$3:$AW$827,38,FALSE)</f>
        <v>H</v>
      </c>
    </row>
    <row r="307" spans="1:64" x14ac:dyDescent="0.25">
      <c r="A307" s="24">
        <f t="shared" si="80"/>
        <v>304</v>
      </c>
      <c r="B307" s="31" t="s">
        <v>1452</v>
      </c>
      <c r="C307" s="24">
        <v>684583</v>
      </c>
      <c r="D307" s="24" t="s">
        <v>516</v>
      </c>
      <c r="E307" s="26">
        <v>24923</v>
      </c>
      <c r="F307" s="24" t="s">
        <v>65</v>
      </c>
      <c r="G307" s="24" t="s">
        <v>66</v>
      </c>
      <c r="H307" s="24" t="s">
        <v>67</v>
      </c>
      <c r="I307" s="24" t="s">
        <v>1453</v>
      </c>
      <c r="J307" s="27"/>
      <c r="K307" s="24"/>
      <c r="L307" s="24"/>
      <c r="M307" s="24" t="s">
        <v>109</v>
      </c>
      <c r="N307" s="24" t="s">
        <v>1454</v>
      </c>
      <c r="O307" s="24"/>
      <c r="P307" s="24">
        <v>1987</v>
      </c>
      <c r="Q307" s="26">
        <v>32401</v>
      </c>
      <c r="R307" s="26">
        <v>33147</v>
      </c>
      <c r="S307" s="26" t="s">
        <v>213</v>
      </c>
      <c r="T307" s="28" t="s">
        <v>373</v>
      </c>
      <c r="U307" s="28" t="s">
        <v>1455</v>
      </c>
      <c r="V307" s="26">
        <v>44501</v>
      </c>
      <c r="W307" s="28" t="s">
        <v>374</v>
      </c>
      <c r="X307" s="28" t="s">
        <v>93</v>
      </c>
      <c r="Y307" s="26" t="s">
        <v>103</v>
      </c>
      <c r="Z307" s="29">
        <v>3</v>
      </c>
      <c r="AA307" s="29">
        <v>4</v>
      </c>
      <c r="AB307" s="26">
        <v>44424</v>
      </c>
      <c r="AC307" s="30">
        <v>6900000</v>
      </c>
      <c r="AD307" s="30">
        <v>766667</v>
      </c>
      <c r="AE307" s="30">
        <v>66883.333333333023</v>
      </c>
      <c r="AF307" s="30">
        <v>-263614.5</v>
      </c>
      <c r="AG307" s="30">
        <f t="shared" si="81"/>
        <v>-196731.16666666698</v>
      </c>
      <c r="AH307" s="30">
        <v>2416414.5</v>
      </c>
      <c r="AI307" s="30">
        <f t="shared" si="82"/>
        <v>9886350.3333333321</v>
      </c>
      <c r="AJ307" s="30">
        <f t="shared" si="83"/>
        <v>5175000</v>
      </c>
      <c r="AK307" s="30">
        <f t="shared" si="84"/>
        <v>575000.25</v>
      </c>
      <c r="AL307" s="30">
        <f t="shared" si="85"/>
        <v>66883.333333333023</v>
      </c>
      <c r="AM307" s="30">
        <f t="shared" si="86"/>
        <v>-263614.5</v>
      </c>
      <c r="AN307" s="30">
        <f t="shared" si="87"/>
        <v>-196731.16666666698</v>
      </c>
      <c r="AO307" s="30">
        <f t="shared" si="88"/>
        <v>1208207.25</v>
      </c>
      <c r="AP307" s="30">
        <f t="shared" si="89"/>
        <v>6761476.333333333</v>
      </c>
      <c r="AQ307" s="30">
        <f t="shared" si="90"/>
        <v>0</v>
      </c>
      <c r="AR307" s="26" t="s">
        <v>79</v>
      </c>
      <c r="AS307" s="26" t="s">
        <v>80</v>
      </c>
      <c r="AT307" s="26"/>
      <c r="AU307" s="26" t="s">
        <v>80</v>
      </c>
      <c r="AV307" s="26" t="s">
        <v>94</v>
      </c>
      <c r="AW307" s="26" t="s">
        <v>375</v>
      </c>
      <c r="AX307" s="26" t="s">
        <v>105</v>
      </c>
      <c r="AY307" s="26" t="s">
        <v>83</v>
      </c>
      <c r="AZ307" s="26" t="s">
        <v>80</v>
      </c>
      <c r="BA307" s="26" t="s">
        <v>84</v>
      </c>
      <c r="BB307" s="26" t="s">
        <v>85</v>
      </c>
      <c r="BC307" s="26" t="str">
        <f t="shared" si="91"/>
        <v>C</v>
      </c>
      <c r="BD307" s="26" t="str">
        <f t="shared" ca="1" si="92"/>
        <v>54 Th,7 Bln,29 Hr</v>
      </c>
      <c r="BE307" s="29">
        <f t="shared" ca="1" si="93"/>
        <v>54</v>
      </c>
      <c r="BF307" s="29">
        <f t="shared" ca="1" si="94"/>
        <v>7</v>
      </c>
      <c r="BG307" s="29">
        <f t="shared" ca="1" si="95"/>
        <v>29</v>
      </c>
      <c r="BH307" s="26" t="str">
        <f t="shared" ca="1" si="96"/>
        <v>34 Th,2 Bln,9 Hr</v>
      </c>
      <c r="BI307" s="24">
        <f t="shared" ca="1" si="97"/>
        <v>34</v>
      </c>
      <c r="BJ307" s="24">
        <f t="shared" ca="1" si="98"/>
        <v>2</v>
      </c>
      <c r="BK307" s="26" t="str">
        <f t="shared" ca="1" si="99"/>
        <v>32 Th,1 Bln,23 Hr</v>
      </c>
      <c r="BL307" s="4" t="str">
        <f>VLOOKUP(C307,[1]dbase!$C$3:$AW$827,38,FALSE)</f>
        <v>-</v>
      </c>
    </row>
    <row r="308" spans="1:64" x14ac:dyDescent="0.25">
      <c r="A308" s="24">
        <f t="shared" si="80"/>
        <v>305</v>
      </c>
      <c r="B308" s="31" t="s">
        <v>1456</v>
      </c>
      <c r="C308" s="24">
        <v>835482</v>
      </c>
      <c r="D308" s="24" t="s">
        <v>472</v>
      </c>
      <c r="E308" s="26">
        <v>30355</v>
      </c>
      <c r="F308" s="24" t="s">
        <v>65</v>
      </c>
      <c r="G308" s="24" t="s">
        <v>66</v>
      </c>
      <c r="H308" s="24" t="s">
        <v>88</v>
      </c>
      <c r="I308" s="24" t="s">
        <v>1457</v>
      </c>
      <c r="J308" s="27" t="s">
        <v>1458</v>
      </c>
      <c r="K308" s="24" t="s">
        <v>1459</v>
      </c>
      <c r="L308" s="24"/>
      <c r="M308" s="24" t="s">
        <v>109</v>
      </c>
      <c r="N308" s="24" t="s">
        <v>120</v>
      </c>
      <c r="O308" s="24"/>
      <c r="P308" s="24">
        <v>2001</v>
      </c>
      <c r="Q308" s="26">
        <v>39860</v>
      </c>
      <c r="R308" s="26">
        <v>39949</v>
      </c>
      <c r="S308" s="26" t="s">
        <v>90</v>
      </c>
      <c r="T308" s="28" t="s">
        <v>1460</v>
      </c>
      <c r="U308" s="28" t="s">
        <v>1460</v>
      </c>
      <c r="V308" s="26">
        <v>44136</v>
      </c>
      <c r="W308" s="28" t="s">
        <v>645</v>
      </c>
      <c r="X308" s="28" t="s">
        <v>113</v>
      </c>
      <c r="Y308" s="26" t="s">
        <v>78</v>
      </c>
      <c r="Z308" s="29">
        <v>4</v>
      </c>
      <c r="AA308" s="29">
        <v>4</v>
      </c>
      <c r="AB308" s="26">
        <v>44424</v>
      </c>
      <c r="AC308" s="30">
        <v>6900000</v>
      </c>
      <c r="AD308" s="30">
        <v>766667</v>
      </c>
      <c r="AE308" s="30">
        <v>330883.33333333302</v>
      </c>
      <c r="AF308" s="30">
        <v>-377770</v>
      </c>
      <c r="AG308" s="30">
        <f t="shared" si="81"/>
        <v>-46886.666666666977</v>
      </c>
      <c r="AH308" s="30">
        <v>2079770</v>
      </c>
      <c r="AI308" s="30">
        <f t="shared" si="82"/>
        <v>9699550.3333333321</v>
      </c>
      <c r="AJ308" s="30">
        <f t="shared" si="83"/>
        <v>5175000</v>
      </c>
      <c r="AK308" s="30">
        <f t="shared" si="84"/>
        <v>575000.25</v>
      </c>
      <c r="AL308" s="30">
        <f t="shared" si="85"/>
        <v>330883.33333333302</v>
      </c>
      <c r="AM308" s="30">
        <f t="shared" si="86"/>
        <v>-377770</v>
      </c>
      <c r="AN308" s="30">
        <f t="shared" si="87"/>
        <v>-46886.666666666977</v>
      </c>
      <c r="AO308" s="30">
        <f t="shared" si="88"/>
        <v>1039885</v>
      </c>
      <c r="AP308" s="30">
        <f t="shared" si="89"/>
        <v>6742998.583333333</v>
      </c>
      <c r="AQ308" s="30">
        <f t="shared" si="90"/>
        <v>0</v>
      </c>
      <c r="AR308" s="26" t="s">
        <v>79</v>
      </c>
      <c r="AS308" s="26" t="s">
        <v>80</v>
      </c>
      <c r="AT308" s="26"/>
      <c r="AU308" s="26" t="s">
        <v>80</v>
      </c>
      <c r="AV308" s="26" t="s">
        <v>116</v>
      </c>
      <c r="AW308" s="26" t="s">
        <v>210</v>
      </c>
      <c r="AX308" s="26" t="s">
        <v>83</v>
      </c>
      <c r="AY308" s="26" t="s">
        <v>83</v>
      </c>
      <c r="AZ308" s="26" t="s">
        <v>80</v>
      </c>
      <c r="BA308" s="26" t="s">
        <v>84</v>
      </c>
      <c r="BB308" s="26" t="s">
        <v>85</v>
      </c>
      <c r="BC308" s="26" t="str">
        <f t="shared" si="91"/>
        <v>C</v>
      </c>
      <c r="BD308" s="26" t="str">
        <f t="shared" ca="1" si="92"/>
        <v>39 Th,9 Bln,16 Hr</v>
      </c>
      <c r="BE308" s="29">
        <f t="shared" ca="1" si="93"/>
        <v>39</v>
      </c>
      <c r="BF308" s="29">
        <f t="shared" ca="1" si="94"/>
        <v>9</v>
      </c>
      <c r="BG308" s="29">
        <f t="shared" ca="1" si="95"/>
        <v>16</v>
      </c>
      <c r="BH308" s="26" t="str">
        <f t="shared" ca="1" si="96"/>
        <v>13 Th,9 Bln,8 Hr</v>
      </c>
      <c r="BI308" s="24">
        <f t="shared" ca="1" si="97"/>
        <v>13</v>
      </c>
      <c r="BJ308" s="24">
        <f t="shared" ca="1" si="98"/>
        <v>9</v>
      </c>
      <c r="BK308" s="26" t="str">
        <f t="shared" ca="1" si="99"/>
        <v>13 Th,6 Bln,8 Hr</v>
      </c>
      <c r="BL308" s="4" t="str">
        <f>VLOOKUP(C308,[1]dbase!$C$3:$AW$827,38,FALSE)</f>
        <v>-</v>
      </c>
    </row>
    <row r="309" spans="1:64" x14ac:dyDescent="0.25">
      <c r="A309" s="24">
        <f t="shared" si="80"/>
        <v>306</v>
      </c>
      <c r="B309" s="31" t="s">
        <v>1461</v>
      </c>
      <c r="C309" s="24">
        <v>965832</v>
      </c>
      <c r="D309" s="24" t="s">
        <v>500</v>
      </c>
      <c r="E309" s="26">
        <v>35303</v>
      </c>
      <c r="F309" s="24" t="s">
        <v>65</v>
      </c>
      <c r="G309" s="24" t="s">
        <v>66</v>
      </c>
      <c r="H309" s="24" t="s">
        <v>228</v>
      </c>
      <c r="I309" s="24" t="s">
        <v>1462</v>
      </c>
      <c r="J309" s="27" t="s">
        <v>1463</v>
      </c>
      <c r="K309" s="24"/>
      <c r="L309" s="24"/>
      <c r="M309" s="24" t="s">
        <v>136</v>
      </c>
      <c r="N309" s="24" t="s">
        <v>1464</v>
      </c>
      <c r="O309" s="24" t="s">
        <v>412</v>
      </c>
      <c r="P309" s="24">
        <v>2017</v>
      </c>
      <c r="Q309" s="26">
        <v>43313</v>
      </c>
      <c r="R309" s="26">
        <v>43525</v>
      </c>
      <c r="S309" s="26" t="s">
        <v>90</v>
      </c>
      <c r="T309" s="28" t="s">
        <v>860</v>
      </c>
      <c r="U309" s="28" t="s">
        <v>860</v>
      </c>
      <c r="V309" s="26" t="s">
        <v>80</v>
      </c>
      <c r="W309" s="28" t="s">
        <v>374</v>
      </c>
      <c r="X309" s="28" t="s">
        <v>113</v>
      </c>
      <c r="Y309" s="26" t="s">
        <v>103</v>
      </c>
      <c r="Z309" s="29">
        <v>5</v>
      </c>
      <c r="AA309" s="29">
        <v>3</v>
      </c>
      <c r="AB309" s="26">
        <v>44424</v>
      </c>
      <c r="AC309" s="30">
        <v>5900000</v>
      </c>
      <c r="AD309" s="30">
        <v>655556</v>
      </c>
      <c r="AE309" s="30">
        <v>-36030.555555555969</v>
      </c>
      <c r="AF309" s="30">
        <v>566950</v>
      </c>
      <c r="AG309" s="30">
        <f t="shared" si="81"/>
        <v>530919.44444444403</v>
      </c>
      <c r="AH309" s="30">
        <v>0</v>
      </c>
      <c r="AI309" s="30">
        <f t="shared" si="82"/>
        <v>7086475.444444444</v>
      </c>
      <c r="AJ309" s="30">
        <f t="shared" si="83"/>
        <v>4425000</v>
      </c>
      <c r="AK309" s="30">
        <f t="shared" si="84"/>
        <v>491667</v>
      </c>
      <c r="AL309" s="30">
        <f t="shared" si="85"/>
        <v>-36030.555555555969</v>
      </c>
      <c r="AM309" s="30">
        <f t="shared" si="86"/>
        <v>566950</v>
      </c>
      <c r="AN309" s="30">
        <f t="shared" si="87"/>
        <v>530919.44444444403</v>
      </c>
      <c r="AO309" s="30">
        <f t="shared" si="88"/>
        <v>0</v>
      </c>
      <c r="AP309" s="30">
        <f t="shared" si="89"/>
        <v>5447586.444444444</v>
      </c>
      <c r="AQ309" s="30">
        <f t="shared" si="90"/>
        <v>0</v>
      </c>
      <c r="AR309" s="26" t="s">
        <v>79</v>
      </c>
      <c r="AS309" s="26" t="s">
        <v>80</v>
      </c>
      <c r="AT309" s="26"/>
      <c r="AU309" s="26" t="s">
        <v>80</v>
      </c>
      <c r="AV309" s="26" t="s">
        <v>116</v>
      </c>
      <c r="AW309" s="26" t="s">
        <v>375</v>
      </c>
      <c r="AX309" s="26" t="s">
        <v>105</v>
      </c>
      <c r="AY309" s="26" t="s">
        <v>83</v>
      </c>
      <c r="AZ309" s="26" t="s">
        <v>80</v>
      </c>
      <c r="BA309" s="26" t="s">
        <v>84</v>
      </c>
      <c r="BB309" s="26" t="s">
        <v>106</v>
      </c>
      <c r="BC309" s="26" t="str">
        <f t="shared" si="91"/>
        <v>D</v>
      </c>
      <c r="BD309" s="26" t="str">
        <f t="shared" ca="1" si="92"/>
        <v>26 Th,2 Bln,29 Hr</v>
      </c>
      <c r="BE309" s="29">
        <f t="shared" ca="1" si="93"/>
        <v>26</v>
      </c>
      <c r="BF309" s="29">
        <f t="shared" ca="1" si="94"/>
        <v>2</v>
      </c>
      <c r="BG309" s="29">
        <f t="shared" ca="1" si="95"/>
        <v>29</v>
      </c>
      <c r="BH309" s="26" t="str">
        <f t="shared" ca="1" si="96"/>
        <v>4 Th,3 Bln,23 Hr</v>
      </c>
      <c r="BI309" s="24">
        <f t="shared" ca="1" si="97"/>
        <v>4</v>
      </c>
      <c r="BJ309" s="24">
        <f t="shared" ca="1" si="98"/>
        <v>3</v>
      </c>
      <c r="BK309" s="26" t="str">
        <f t="shared" ca="1" si="99"/>
        <v>3 Th,8 Bln,23 Hr</v>
      </c>
      <c r="BL309" s="4" t="str">
        <f>VLOOKUP(C309,[1]dbase!$C$3:$AW$827,38,FALSE)</f>
        <v>-</v>
      </c>
    </row>
    <row r="310" spans="1:64" x14ac:dyDescent="0.25">
      <c r="A310" s="24">
        <f t="shared" si="80"/>
        <v>307</v>
      </c>
      <c r="B310" s="33" t="s">
        <v>1465</v>
      </c>
      <c r="C310" s="24">
        <v>885723</v>
      </c>
      <c r="D310" s="24" t="s">
        <v>1466</v>
      </c>
      <c r="E310" s="26">
        <v>32393</v>
      </c>
      <c r="F310" s="24" t="s">
        <v>65</v>
      </c>
      <c r="G310" s="24" t="s">
        <v>66</v>
      </c>
      <c r="H310" s="24" t="s">
        <v>67</v>
      </c>
      <c r="I310" s="24" t="s">
        <v>1467</v>
      </c>
      <c r="J310" s="27"/>
      <c r="K310" s="24"/>
      <c r="L310" s="24"/>
      <c r="M310" s="24" t="s">
        <v>70</v>
      </c>
      <c r="N310" s="24" t="s">
        <v>152</v>
      </c>
      <c r="O310" s="24" t="s">
        <v>1213</v>
      </c>
      <c r="P310" s="24">
        <v>2012</v>
      </c>
      <c r="Q310" s="26">
        <v>42888</v>
      </c>
      <c r="R310" s="26">
        <v>43116</v>
      </c>
      <c r="S310" s="26" t="s">
        <v>90</v>
      </c>
      <c r="T310" s="28" t="s">
        <v>316</v>
      </c>
      <c r="U310" s="28" t="s">
        <v>316</v>
      </c>
      <c r="V310" s="26">
        <v>44760</v>
      </c>
      <c r="W310" s="28" t="s">
        <v>317</v>
      </c>
      <c r="X310" s="28" t="s">
        <v>113</v>
      </c>
      <c r="Y310" s="26" t="s">
        <v>78</v>
      </c>
      <c r="Z310" s="29">
        <v>5</v>
      </c>
      <c r="AA310" s="29">
        <v>4</v>
      </c>
      <c r="AB310" s="26">
        <v>44424</v>
      </c>
      <c r="AC310" s="30">
        <v>6900000</v>
      </c>
      <c r="AD310" s="30">
        <v>766667</v>
      </c>
      <c r="AE310" s="30">
        <v>442183.33333333302</v>
      </c>
      <c r="AF310" s="30">
        <v>653200</v>
      </c>
      <c r="AG310" s="30">
        <f t="shared" si="81"/>
        <v>1095383.333333333</v>
      </c>
      <c r="AH310" s="30">
        <v>0</v>
      </c>
      <c r="AI310" s="30">
        <f t="shared" si="82"/>
        <v>8762050.3333333321</v>
      </c>
      <c r="AJ310" s="30">
        <f t="shared" si="83"/>
        <v>5175000</v>
      </c>
      <c r="AK310" s="30">
        <f t="shared" si="84"/>
        <v>575000.25</v>
      </c>
      <c r="AL310" s="30">
        <f t="shared" si="85"/>
        <v>442183.33333333302</v>
      </c>
      <c r="AM310" s="30">
        <f t="shared" si="86"/>
        <v>653200</v>
      </c>
      <c r="AN310" s="30">
        <f t="shared" si="87"/>
        <v>1095383.333333333</v>
      </c>
      <c r="AO310" s="30">
        <f t="shared" si="88"/>
        <v>0</v>
      </c>
      <c r="AP310" s="30">
        <f t="shared" si="89"/>
        <v>6845383.583333333</v>
      </c>
      <c r="AQ310" s="30">
        <f t="shared" si="90"/>
        <v>0</v>
      </c>
      <c r="AR310" s="26" t="s">
        <v>79</v>
      </c>
      <c r="AS310" s="26" t="s">
        <v>80</v>
      </c>
      <c r="AT310" s="26"/>
      <c r="AU310" s="26" t="s">
        <v>80</v>
      </c>
      <c r="AV310" s="26" t="s">
        <v>116</v>
      </c>
      <c r="AW310" s="26" t="s">
        <v>95</v>
      </c>
      <c r="AX310" s="26" t="s">
        <v>96</v>
      </c>
      <c r="AY310" s="26" t="s">
        <v>96</v>
      </c>
      <c r="AZ310" s="26" t="s">
        <v>80</v>
      </c>
      <c r="BA310" s="26" t="s">
        <v>84</v>
      </c>
      <c r="BB310" s="26" t="s">
        <v>85</v>
      </c>
      <c r="BC310" s="26" t="str">
        <f t="shared" si="91"/>
        <v>F</v>
      </c>
      <c r="BD310" s="26" t="str">
        <f t="shared" ca="1" si="92"/>
        <v>34 Th,2 Bln,17 Hr</v>
      </c>
      <c r="BE310" s="29">
        <f t="shared" ca="1" si="93"/>
        <v>34</v>
      </c>
      <c r="BF310" s="29">
        <f t="shared" ca="1" si="94"/>
        <v>2</v>
      </c>
      <c r="BG310" s="29">
        <f t="shared" ca="1" si="95"/>
        <v>17</v>
      </c>
      <c r="BH310" s="26" t="str">
        <f t="shared" ca="1" si="96"/>
        <v>5 Th,5 Bln,22 Hr</v>
      </c>
      <c r="BI310" s="24">
        <f t="shared" ca="1" si="97"/>
        <v>5</v>
      </c>
      <c r="BJ310" s="24">
        <f t="shared" ca="1" si="98"/>
        <v>5</v>
      </c>
      <c r="BK310" s="26" t="str">
        <f t="shared" ca="1" si="99"/>
        <v>4 Th,10 Bln,8 Hr</v>
      </c>
      <c r="BL310" s="4" t="str">
        <f>VLOOKUP(C310,[1]dbase!$C$3:$AW$827,38,FALSE)</f>
        <v>-</v>
      </c>
    </row>
    <row r="311" spans="1:64" x14ac:dyDescent="0.25">
      <c r="A311" s="24">
        <f t="shared" si="80"/>
        <v>308</v>
      </c>
      <c r="B311" s="31" t="s">
        <v>1468</v>
      </c>
      <c r="C311" s="24">
        <v>786088</v>
      </c>
      <c r="D311" s="24" t="s">
        <v>244</v>
      </c>
      <c r="E311" s="26">
        <v>28746</v>
      </c>
      <c r="F311" s="24" t="s">
        <v>65</v>
      </c>
      <c r="G311" s="24" t="s">
        <v>66</v>
      </c>
      <c r="H311" s="24" t="s">
        <v>133</v>
      </c>
      <c r="I311" s="24" t="s">
        <v>1469</v>
      </c>
      <c r="J311" s="27" t="s">
        <v>1470</v>
      </c>
      <c r="K311" s="24"/>
      <c r="L311" s="24"/>
      <c r="M311" s="24" t="s">
        <v>99</v>
      </c>
      <c r="N311" s="24" t="s">
        <v>276</v>
      </c>
      <c r="O311" s="24"/>
      <c r="P311" s="24" t="s">
        <v>80</v>
      </c>
      <c r="Q311" s="26">
        <v>43374</v>
      </c>
      <c r="R311" s="26">
        <v>43374</v>
      </c>
      <c r="S311" s="26" t="s">
        <v>90</v>
      </c>
      <c r="T311" s="28" t="s">
        <v>261</v>
      </c>
      <c r="U311" s="28" t="s">
        <v>261</v>
      </c>
      <c r="V311" s="26">
        <v>44105</v>
      </c>
      <c r="W311" s="28" t="s">
        <v>139</v>
      </c>
      <c r="X311" s="28" t="s">
        <v>140</v>
      </c>
      <c r="Y311" s="26" t="s">
        <v>78</v>
      </c>
      <c r="Z311" s="29">
        <v>6</v>
      </c>
      <c r="AA311" s="29">
        <v>1</v>
      </c>
      <c r="AB311" s="26">
        <v>44424</v>
      </c>
      <c r="AC311" s="30">
        <v>4500000</v>
      </c>
      <c r="AD311" s="30">
        <v>500000</v>
      </c>
      <c r="AE311" s="30">
        <v>0</v>
      </c>
      <c r="AF311" s="30">
        <v>592600</v>
      </c>
      <c r="AG311" s="30">
        <f t="shared" si="81"/>
        <v>592600</v>
      </c>
      <c r="AH311" s="30">
        <v>0</v>
      </c>
      <c r="AI311" s="30">
        <f t="shared" si="82"/>
        <v>5592600</v>
      </c>
      <c r="AJ311" s="30">
        <f t="shared" si="83"/>
        <v>3375000</v>
      </c>
      <c r="AK311" s="30">
        <f t="shared" si="84"/>
        <v>375000</v>
      </c>
      <c r="AL311" s="30">
        <f t="shared" si="85"/>
        <v>0</v>
      </c>
      <c r="AM311" s="30">
        <f t="shared" si="86"/>
        <v>592600</v>
      </c>
      <c r="AN311" s="30">
        <f t="shared" si="87"/>
        <v>592600</v>
      </c>
      <c r="AO311" s="30">
        <f t="shared" si="88"/>
        <v>0</v>
      </c>
      <c r="AP311" s="30">
        <f t="shared" si="89"/>
        <v>4342600</v>
      </c>
      <c r="AQ311" s="30">
        <f t="shared" si="90"/>
        <v>29500</v>
      </c>
      <c r="AR311" s="26" t="s">
        <v>79</v>
      </c>
      <c r="AS311" s="26" t="s">
        <v>80</v>
      </c>
      <c r="AT311" s="26"/>
      <c r="AU311" s="26" t="s">
        <v>80</v>
      </c>
      <c r="AV311" s="26" t="s">
        <v>141</v>
      </c>
      <c r="AW311" s="26" t="s">
        <v>80</v>
      </c>
      <c r="AX311" s="26" t="s">
        <v>82</v>
      </c>
      <c r="AY311" s="26" t="s">
        <v>82</v>
      </c>
      <c r="AZ311" s="26" t="s">
        <v>80</v>
      </c>
      <c r="BA311" s="26" t="s">
        <v>84</v>
      </c>
      <c r="BB311" s="26" t="s">
        <v>106</v>
      </c>
      <c r="BC311" s="26" t="str">
        <f t="shared" si="91"/>
        <v>C</v>
      </c>
      <c r="BD311" s="26" t="str">
        <f t="shared" ca="1" si="92"/>
        <v>44 Th,2 Bln,11 Hr</v>
      </c>
      <c r="BE311" s="29">
        <f t="shared" ca="1" si="93"/>
        <v>44</v>
      </c>
      <c r="BF311" s="29">
        <f t="shared" ca="1" si="94"/>
        <v>2</v>
      </c>
      <c r="BG311" s="29">
        <f t="shared" ca="1" si="95"/>
        <v>11</v>
      </c>
      <c r="BH311" s="26" t="str">
        <f t="shared" ca="1" si="96"/>
        <v>4 Th,1 Bln,23 Hr</v>
      </c>
      <c r="BI311" s="24">
        <f t="shared" ca="1" si="97"/>
        <v>4</v>
      </c>
      <c r="BJ311" s="24">
        <f t="shared" ca="1" si="98"/>
        <v>1</v>
      </c>
      <c r="BK311" s="26" t="str">
        <f t="shared" ca="1" si="99"/>
        <v>4 Th,1 Bln,23 Hr</v>
      </c>
      <c r="BL311" s="4" t="str">
        <f>VLOOKUP(C311,[1]dbase!$C$3:$AW$827,38,FALSE)</f>
        <v>-</v>
      </c>
    </row>
    <row r="312" spans="1:64" x14ac:dyDescent="0.25">
      <c r="A312" s="24">
        <f t="shared" si="80"/>
        <v>309</v>
      </c>
      <c r="B312" s="31" t="s">
        <v>1471</v>
      </c>
      <c r="C312" s="24">
        <v>856127</v>
      </c>
      <c r="D312" s="24" t="s">
        <v>174</v>
      </c>
      <c r="E312" s="26">
        <v>31236</v>
      </c>
      <c r="F312" s="24" t="s">
        <v>65</v>
      </c>
      <c r="G312" s="24" t="s">
        <v>66</v>
      </c>
      <c r="H312" s="24" t="s">
        <v>88</v>
      </c>
      <c r="I312" s="24" t="s">
        <v>1472</v>
      </c>
      <c r="J312" s="27" t="s">
        <v>1473</v>
      </c>
      <c r="K312" s="24"/>
      <c r="L312" s="24"/>
      <c r="M312" s="24" t="s">
        <v>136</v>
      </c>
      <c r="N312" s="24" t="s">
        <v>667</v>
      </c>
      <c r="O312" s="24"/>
      <c r="P312" s="24" t="s">
        <v>80</v>
      </c>
      <c r="Q312" s="26">
        <v>43374</v>
      </c>
      <c r="R312" s="26">
        <v>43374</v>
      </c>
      <c r="S312" s="26" t="s">
        <v>90</v>
      </c>
      <c r="T312" s="28" t="s">
        <v>138</v>
      </c>
      <c r="U312" s="28" t="s">
        <v>138</v>
      </c>
      <c r="V312" s="26">
        <v>44105</v>
      </c>
      <c r="W312" s="28" t="s">
        <v>430</v>
      </c>
      <c r="X312" s="28" t="s">
        <v>140</v>
      </c>
      <c r="Y312" s="26" t="s">
        <v>78</v>
      </c>
      <c r="Z312" s="29">
        <v>6</v>
      </c>
      <c r="AA312" s="29">
        <v>1</v>
      </c>
      <c r="AB312" s="26">
        <v>44424</v>
      </c>
      <c r="AC312" s="30">
        <v>4500000</v>
      </c>
      <c r="AD312" s="30">
        <v>500000</v>
      </c>
      <c r="AE312" s="30">
        <v>0</v>
      </c>
      <c r="AF312" s="30">
        <v>592600</v>
      </c>
      <c r="AG312" s="30">
        <f t="shared" si="81"/>
        <v>592600</v>
      </c>
      <c r="AH312" s="30">
        <v>0</v>
      </c>
      <c r="AI312" s="30">
        <f t="shared" si="82"/>
        <v>5592600</v>
      </c>
      <c r="AJ312" s="30">
        <f t="shared" si="83"/>
        <v>3375000</v>
      </c>
      <c r="AK312" s="30">
        <f t="shared" si="84"/>
        <v>375000</v>
      </c>
      <c r="AL312" s="30">
        <f t="shared" si="85"/>
        <v>0</v>
      </c>
      <c r="AM312" s="30">
        <f t="shared" si="86"/>
        <v>592600</v>
      </c>
      <c r="AN312" s="30">
        <f t="shared" si="87"/>
        <v>592600</v>
      </c>
      <c r="AO312" s="30">
        <f t="shared" si="88"/>
        <v>0</v>
      </c>
      <c r="AP312" s="30">
        <f t="shared" si="89"/>
        <v>4342600</v>
      </c>
      <c r="AQ312" s="30">
        <f t="shared" si="90"/>
        <v>29500</v>
      </c>
      <c r="AR312" s="26" t="s">
        <v>79</v>
      </c>
      <c r="AS312" s="26" t="s">
        <v>80</v>
      </c>
      <c r="AT312" s="26"/>
      <c r="AU312" s="26" t="s">
        <v>80</v>
      </c>
      <c r="AV312" s="26" t="s">
        <v>141</v>
      </c>
      <c r="AW312" s="26" t="s">
        <v>80</v>
      </c>
      <c r="AX312" s="26" t="s">
        <v>82</v>
      </c>
      <c r="AY312" s="26" t="s">
        <v>82</v>
      </c>
      <c r="AZ312" s="26" t="s">
        <v>80</v>
      </c>
      <c r="BA312" s="26" t="s">
        <v>84</v>
      </c>
      <c r="BB312" s="26" t="s">
        <v>85</v>
      </c>
      <c r="BC312" s="26" t="str">
        <f t="shared" si="91"/>
        <v>D</v>
      </c>
      <c r="BD312" s="26" t="str">
        <f t="shared" ca="1" si="92"/>
        <v>37 Th,4 Bln,16 Hr</v>
      </c>
      <c r="BE312" s="29">
        <f t="shared" ca="1" si="93"/>
        <v>37</v>
      </c>
      <c r="BF312" s="29">
        <f t="shared" ca="1" si="94"/>
        <v>4</v>
      </c>
      <c r="BG312" s="29">
        <f t="shared" ca="1" si="95"/>
        <v>16</v>
      </c>
      <c r="BH312" s="26" t="str">
        <f t="shared" ca="1" si="96"/>
        <v>4 Th,1 Bln,23 Hr</v>
      </c>
      <c r="BI312" s="24">
        <f t="shared" ca="1" si="97"/>
        <v>4</v>
      </c>
      <c r="BJ312" s="24">
        <f t="shared" ca="1" si="98"/>
        <v>1</v>
      </c>
      <c r="BK312" s="26" t="str">
        <f t="shared" ca="1" si="99"/>
        <v>4 Th,1 Bln,23 Hr</v>
      </c>
      <c r="BL312" s="4" t="str">
        <f>VLOOKUP(C312,[1]dbase!$C$3:$AW$827,38,FALSE)</f>
        <v>-</v>
      </c>
    </row>
    <row r="313" spans="1:64" x14ac:dyDescent="0.25">
      <c r="A313" s="24">
        <f t="shared" si="80"/>
        <v>310</v>
      </c>
      <c r="B313" s="31" t="s">
        <v>1474</v>
      </c>
      <c r="C313" s="24">
        <v>664966</v>
      </c>
      <c r="D313" s="24" t="s">
        <v>127</v>
      </c>
      <c r="E313" s="26">
        <v>24392</v>
      </c>
      <c r="F313" s="24" t="s">
        <v>65</v>
      </c>
      <c r="G313" s="24" t="s">
        <v>66</v>
      </c>
      <c r="H313" s="24" t="s">
        <v>133</v>
      </c>
      <c r="I313" s="24" t="s">
        <v>1475</v>
      </c>
      <c r="J313" s="27"/>
      <c r="K313" s="24"/>
      <c r="L313" s="24"/>
      <c r="M313" s="24" t="s">
        <v>99</v>
      </c>
      <c r="N313" s="24" t="s">
        <v>1476</v>
      </c>
      <c r="O313" s="24"/>
      <c r="P313" s="24">
        <v>1987</v>
      </c>
      <c r="Q313" s="26">
        <v>33284</v>
      </c>
      <c r="R313" s="26">
        <v>33649</v>
      </c>
      <c r="S313" s="26" t="s">
        <v>90</v>
      </c>
      <c r="T313" s="28" t="s">
        <v>1477</v>
      </c>
      <c r="U313" s="28" t="s">
        <v>1477</v>
      </c>
      <c r="V313" s="26" t="s">
        <v>80</v>
      </c>
      <c r="W313" s="28" t="s">
        <v>102</v>
      </c>
      <c r="X313" s="28" t="s">
        <v>113</v>
      </c>
      <c r="Y313" s="26" t="s">
        <v>103</v>
      </c>
      <c r="Z313" s="29">
        <v>5</v>
      </c>
      <c r="AA313" s="29">
        <v>4</v>
      </c>
      <c r="AB313" s="26">
        <v>44424</v>
      </c>
      <c r="AC313" s="30">
        <v>6900000</v>
      </c>
      <c r="AD313" s="30">
        <v>766667</v>
      </c>
      <c r="AE313" s="30">
        <v>-199141.66666666698</v>
      </c>
      <c r="AF313" s="30">
        <v>566950</v>
      </c>
      <c r="AG313" s="30">
        <f t="shared" si="81"/>
        <v>367808.33333333302</v>
      </c>
      <c r="AH313" s="30">
        <v>0</v>
      </c>
      <c r="AI313" s="30">
        <f t="shared" si="82"/>
        <v>8034475.333333333</v>
      </c>
      <c r="AJ313" s="30">
        <f t="shared" si="83"/>
        <v>3450000</v>
      </c>
      <c r="AK313" s="30">
        <f t="shared" si="84"/>
        <v>0</v>
      </c>
      <c r="AL313" s="30">
        <f t="shared" si="85"/>
        <v>0</v>
      </c>
      <c r="AM313" s="30">
        <f t="shared" si="86"/>
        <v>0</v>
      </c>
      <c r="AN313" s="30">
        <f t="shared" si="87"/>
        <v>0</v>
      </c>
      <c r="AO313" s="30">
        <f t="shared" si="88"/>
        <v>0</v>
      </c>
      <c r="AP313" s="30">
        <f t="shared" si="89"/>
        <v>3450000</v>
      </c>
      <c r="AQ313" s="30">
        <f t="shared" si="90"/>
        <v>922100</v>
      </c>
      <c r="AR313" s="26" t="s">
        <v>79</v>
      </c>
      <c r="AS313" s="26" t="s">
        <v>114</v>
      </c>
      <c r="AT313" s="24" t="s">
        <v>172</v>
      </c>
      <c r="AU313" s="26">
        <v>44433</v>
      </c>
      <c r="AV313" s="26" t="s">
        <v>116</v>
      </c>
      <c r="AW313" s="26" t="s">
        <v>104</v>
      </c>
      <c r="AX313" s="26" t="s">
        <v>105</v>
      </c>
      <c r="AY313" s="26" t="s">
        <v>105</v>
      </c>
      <c r="AZ313" s="26" t="s">
        <v>80</v>
      </c>
      <c r="BA313" s="26" t="s">
        <v>84</v>
      </c>
      <c r="BB313" s="26" t="s">
        <v>106</v>
      </c>
      <c r="BC313" s="26" t="str">
        <f t="shared" si="91"/>
        <v>C</v>
      </c>
      <c r="BD313" s="26" t="str">
        <f t="shared" ca="1" si="92"/>
        <v>56 Th,1 Bln,12 Hr</v>
      </c>
      <c r="BE313" s="29">
        <f t="shared" ca="1" si="93"/>
        <v>56</v>
      </c>
      <c r="BF313" s="29">
        <f t="shared" ca="1" si="94"/>
        <v>1</v>
      </c>
      <c r="BG313" s="29">
        <f t="shared" ca="1" si="95"/>
        <v>12</v>
      </c>
      <c r="BH313" s="26" t="str">
        <f t="shared" ca="1" si="96"/>
        <v>31 Th,9 Bln,9 Hr</v>
      </c>
      <c r="BI313" s="24">
        <f t="shared" ca="1" si="97"/>
        <v>31</v>
      </c>
      <c r="BJ313" s="24">
        <f t="shared" ca="1" si="98"/>
        <v>9</v>
      </c>
      <c r="BK313" s="26" t="str">
        <f t="shared" ca="1" si="99"/>
        <v>30 Th,9 Bln,9 Hr</v>
      </c>
      <c r="BL313" s="4" t="str">
        <f>VLOOKUP(C313,[1]dbase!$C$3:$AW$827,38,FALSE)</f>
        <v>H</v>
      </c>
    </row>
    <row r="314" spans="1:64" x14ac:dyDescent="0.25">
      <c r="A314" s="24">
        <f t="shared" si="80"/>
        <v>311</v>
      </c>
      <c r="B314" s="33" t="s">
        <v>1478</v>
      </c>
      <c r="C314" s="24">
        <v>705294</v>
      </c>
      <c r="D314" s="24" t="s">
        <v>597</v>
      </c>
      <c r="E314" s="26">
        <v>25879</v>
      </c>
      <c r="F314" s="24" t="s">
        <v>65</v>
      </c>
      <c r="G314" s="24" t="s">
        <v>66</v>
      </c>
      <c r="H314" s="24" t="s">
        <v>88</v>
      </c>
      <c r="I314" s="24" t="s">
        <v>1479</v>
      </c>
      <c r="J314" s="27" t="s">
        <v>1480</v>
      </c>
      <c r="K314" s="24"/>
      <c r="L314" s="24"/>
      <c r="M314" s="24" t="s">
        <v>70</v>
      </c>
      <c r="N314" s="24" t="s">
        <v>71</v>
      </c>
      <c r="O314" s="24"/>
      <c r="P314" s="24">
        <v>2005</v>
      </c>
      <c r="Q314" s="26">
        <v>34827</v>
      </c>
      <c r="R314" s="26">
        <v>34827</v>
      </c>
      <c r="S314" s="26" t="s">
        <v>90</v>
      </c>
      <c r="T314" s="28" t="s">
        <v>1481</v>
      </c>
      <c r="U314" s="28" t="s">
        <v>1481</v>
      </c>
      <c r="V314" s="26">
        <v>44760</v>
      </c>
      <c r="W314" s="28" t="s">
        <v>434</v>
      </c>
      <c r="X314" s="28" t="s">
        <v>113</v>
      </c>
      <c r="Y314" s="26" t="s">
        <v>78</v>
      </c>
      <c r="Z314" s="29">
        <v>5</v>
      </c>
      <c r="AA314" s="29">
        <v>6</v>
      </c>
      <c r="AB314" s="26">
        <v>44424</v>
      </c>
      <c r="AC314" s="30">
        <v>8900000</v>
      </c>
      <c r="AD314" s="30">
        <v>988889</v>
      </c>
      <c r="AE314" s="30">
        <v>716911.11111111194</v>
      </c>
      <c r="AF314" s="30">
        <v>616400</v>
      </c>
      <c r="AG314" s="30">
        <f t="shared" si="81"/>
        <v>1333311.1111111119</v>
      </c>
      <c r="AH314" s="30">
        <v>0</v>
      </c>
      <c r="AI314" s="30">
        <f t="shared" si="82"/>
        <v>11222200.111111112</v>
      </c>
      <c r="AJ314" s="30">
        <f t="shared" si="83"/>
        <v>6675000</v>
      </c>
      <c r="AK314" s="30">
        <f t="shared" si="84"/>
        <v>741666.75</v>
      </c>
      <c r="AL314" s="30">
        <f t="shared" si="85"/>
        <v>716911.11111111194</v>
      </c>
      <c r="AM314" s="30">
        <f t="shared" si="86"/>
        <v>616400</v>
      </c>
      <c r="AN314" s="30">
        <f t="shared" si="87"/>
        <v>1333311.1111111119</v>
      </c>
      <c r="AO314" s="30">
        <f t="shared" si="88"/>
        <v>0</v>
      </c>
      <c r="AP314" s="30">
        <f t="shared" si="89"/>
        <v>8749977.8611111119</v>
      </c>
      <c r="AQ314" s="30">
        <f t="shared" si="90"/>
        <v>0</v>
      </c>
      <c r="AR314" s="26" t="s">
        <v>79</v>
      </c>
      <c r="AS314" s="26" t="s">
        <v>80</v>
      </c>
      <c r="AT314" s="26"/>
      <c r="AU314" s="26" t="s">
        <v>80</v>
      </c>
      <c r="AV314" s="26" t="s">
        <v>116</v>
      </c>
      <c r="AW314" s="26" t="s">
        <v>95</v>
      </c>
      <c r="AX314" s="26" t="s">
        <v>83</v>
      </c>
      <c r="AY314" s="26" t="s">
        <v>83</v>
      </c>
      <c r="AZ314" s="26" t="s">
        <v>80</v>
      </c>
      <c r="BA314" s="26" t="s">
        <v>84</v>
      </c>
      <c r="BB314" s="26" t="s">
        <v>85</v>
      </c>
      <c r="BC314" s="26" t="str">
        <f t="shared" si="91"/>
        <v>F</v>
      </c>
      <c r="BD314" s="26" t="str">
        <f t="shared" ca="1" si="92"/>
        <v>52 Th,0 Bln,17 Hr</v>
      </c>
      <c r="BE314" s="29">
        <f t="shared" ca="1" si="93"/>
        <v>52</v>
      </c>
      <c r="BF314" s="29">
        <f t="shared" ca="1" si="94"/>
        <v>0</v>
      </c>
      <c r="BG314" s="29">
        <f t="shared" ca="1" si="95"/>
        <v>17</v>
      </c>
      <c r="BH314" s="26" t="str">
        <f t="shared" ca="1" si="96"/>
        <v>27 Th,6 Bln,16 Hr</v>
      </c>
      <c r="BI314" s="24">
        <f t="shared" ca="1" si="97"/>
        <v>27</v>
      </c>
      <c r="BJ314" s="24">
        <f t="shared" ca="1" si="98"/>
        <v>6</v>
      </c>
      <c r="BK314" s="26" t="str">
        <f t="shared" ca="1" si="99"/>
        <v>27 Th,6 Bln,16 Hr</v>
      </c>
      <c r="BL314" s="4" t="str">
        <f>VLOOKUP(C314,[1]dbase!$C$3:$AW$827,38,FALSE)</f>
        <v>-</v>
      </c>
    </row>
    <row r="315" spans="1:64" x14ac:dyDescent="0.25">
      <c r="A315" s="24">
        <f t="shared" si="80"/>
        <v>312</v>
      </c>
      <c r="B315" s="31" t="s">
        <v>1482</v>
      </c>
      <c r="C315" s="24">
        <v>855523</v>
      </c>
      <c r="D315" s="24" t="s">
        <v>166</v>
      </c>
      <c r="E315" s="26">
        <v>31344</v>
      </c>
      <c r="F315" s="24" t="s">
        <v>65</v>
      </c>
      <c r="G315" s="24" t="s">
        <v>66</v>
      </c>
      <c r="H315" s="24" t="s">
        <v>88</v>
      </c>
      <c r="I315" s="24" t="s">
        <v>1483</v>
      </c>
      <c r="J315" s="27"/>
      <c r="K315" s="24"/>
      <c r="L315" s="24"/>
      <c r="M315" s="24" t="s">
        <v>70</v>
      </c>
      <c r="N315" s="24" t="s">
        <v>152</v>
      </c>
      <c r="O315" s="24"/>
      <c r="P315" s="24">
        <v>2012</v>
      </c>
      <c r="Q315" s="26">
        <v>41395</v>
      </c>
      <c r="R315" s="26">
        <v>41533</v>
      </c>
      <c r="S315" s="26" t="s">
        <v>90</v>
      </c>
      <c r="T315" s="28" t="s">
        <v>309</v>
      </c>
      <c r="U315" s="28" t="s">
        <v>1484</v>
      </c>
      <c r="V315" s="26">
        <v>44728</v>
      </c>
      <c r="W315" s="28" t="s">
        <v>1485</v>
      </c>
      <c r="X315" s="28" t="s">
        <v>482</v>
      </c>
      <c r="Y315" s="26" t="s">
        <v>78</v>
      </c>
      <c r="Z315" s="29">
        <v>5</v>
      </c>
      <c r="AA315" s="29">
        <v>4</v>
      </c>
      <c r="AB315" s="26">
        <v>44424</v>
      </c>
      <c r="AC315" s="30">
        <v>6900000</v>
      </c>
      <c r="AD315" s="30">
        <v>766667</v>
      </c>
      <c r="AE315" s="30">
        <v>1365508.333333333</v>
      </c>
      <c r="AF315" s="30">
        <v>653200</v>
      </c>
      <c r="AG315" s="30">
        <f t="shared" si="81"/>
        <v>2018708.333333333</v>
      </c>
      <c r="AH315" s="30">
        <v>0</v>
      </c>
      <c r="AI315" s="30">
        <f t="shared" si="82"/>
        <v>9685375.3333333321</v>
      </c>
      <c r="AJ315" s="30">
        <f t="shared" si="83"/>
        <v>5175000</v>
      </c>
      <c r="AK315" s="30">
        <f t="shared" si="84"/>
        <v>575000.25</v>
      </c>
      <c r="AL315" s="30">
        <f t="shared" si="85"/>
        <v>1365508.333333333</v>
      </c>
      <c r="AM315" s="30">
        <f t="shared" si="86"/>
        <v>653200</v>
      </c>
      <c r="AN315" s="30">
        <f t="shared" si="87"/>
        <v>2018708.333333333</v>
      </c>
      <c r="AO315" s="30">
        <f t="shared" si="88"/>
        <v>0</v>
      </c>
      <c r="AP315" s="30">
        <f t="shared" si="89"/>
        <v>7768708.583333333</v>
      </c>
      <c r="AQ315" s="30">
        <f t="shared" si="90"/>
        <v>0</v>
      </c>
      <c r="AR315" s="26" t="s">
        <v>79</v>
      </c>
      <c r="AS315" s="26" t="s">
        <v>80</v>
      </c>
      <c r="AT315" s="26"/>
      <c r="AU315" s="26" t="s">
        <v>80</v>
      </c>
      <c r="AV315" s="26" t="s">
        <v>483</v>
      </c>
      <c r="AW315" s="26" t="s">
        <v>80</v>
      </c>
      <c r="AX315" s="26" t="s">
        <v>83</v>
      </c>
      <c r="AY315" s="26" t="s">
        <v>105</v>
      </c>
      <c r="AZ315" s="26" t="s">
        <v>80</v>
      </c>
      <c r="BA315" s="26" t="s">
        <v>84</v>
      </c>
      <c r="BB315" s="26" t="s">
        <v>85</v>
      </c>
      <c r="BC315" s="26" t="str">
        <f t="shared" si="91"/>
        <v>F</v>
      </c>
      <c r="BD315" s="26" t="str">
        <f t="shared" ca="1" si="92"/>
        <v>37 Th,1 Bln,0 Hr</v>
      </c>
      <c r="BE315" s="29">
        <f t="shared" ca="1" si="93"/>
        <v>37</v>
      </c>
      <c r="BF315" s="29">
        <f t="shared" ca="1" si="94"/>
        <v>1</v>
      </c>
      <c r="BG315" s="29">
        <f t="shared" ca="1" si="95"/>
        <v>0</v>
      </c>
      <c r="BH315" s="26" t="str">
        <f t="shared" ca="1" si="96"/>
        <v>9 Th,6 Bln,23 Hr</v>
      </c>
      <c r="BI315" s="24">
        <f t="shared" ca="1" si="97"/>
        <v>9</v>
      </c>
      <c r="BJ315" s="24">
        <f t="shared" ca="1" si="98"/>
        <v>6</v>
      </c>
      <c r="BK315" s="26" t="str">
        <f t="shared" ca="1" si="99"/>
        <v>9 Th,2 Bln,8 Hr</v>
      </c>
      <c r="BL315" s="4" t="str">
        <f>VLOOKUP(C315,[1]dbase!$C$3:$AW$827,38,FALSE)</f>
        <v>-</v>
      </c>
    </row>
    <row r="316" spans="1:64" x14ac:dyDescent="0.25">
      <c r="A316" s="24">
        <f t="shared" si="80"/>
        <v>313</v>
      </c>
      <c r="B316" s="33" t="s">
        <v>1486</v>
      </c>
      <c r="C316" s="24">
        <v>865625</v>
      </c>
      <c r="D316" s="24" t="s">
        <v>239</v>
      </c>
      <c r="E316" s="26">
        <v>31489</v>
      </c>
      <c r="F316" s="24" t="s">
        <v>65</v>
      </c>
      <c r="G316" s="24" t="s">
        <v>66</v>
      </c>
      <c r="H316" s="24" t="s">
        <v>67</v>
      </c>
      <c r="I316" s="24" t="s">
        <v>1487</v>
      </c>
      <c r="J316" s="27" t="s">
        <v>1488</v>
      </c>
      <c r="K316" s="24" t="s">
        <v>1489</v>
      </c>
      <c r="L316" s="24"/>
      <c r="M316" s="24" t="s">
        <v>70</v>
      </c>
      <c r="N316" s="24" t="s">
        <v>71</v>
      </c>
      <c r="O316" s="24"/>
      <c r="P316" s="24">
        <v>2011</v>
      </c>
      <c r="Q316" s="26">
        <v>42201</v>
      </c>
      <c r="R316" s="26">
        <v>42401</v>
      </c>
      <c r="S316" s="26" t="s">
        <v>90</v>
      </c>
      <c r="T316" s="28" t="s">
        <v>587</v>
      </c>
      <c r="U316" s="28" t="s">
        <v>587</v>
      </c>
      <c r="V316" s="26">
        <v>44760</v>
      </c>
      <c r="W316" s="28" t="s">
        <v>434</v>
      </c>
      <c r="X316" s="28" t="s">
        <v>113</v>
      </c>
      <c r="Y316" s="26" t="s">
        <v>78</v>
      </c>
      <c r="Z316" s="29">
        <v>5</v>
      </c>
      <c r="AA316" s="29">
        <v>5</v>
      </c>
      <c r="AB316" s="26">
        <v>44424</v>
      </c>
      <c r="AC316" s="30">
        <v>7900000</v>
      </c>
      <c r="AD316" s="30">
        <v>877778</v>
      </c>
      <c r="AE316" s="30">
        <v>254397.22222222202</v>
      </c>
      <c r="AF316" s="30">
        <v>653200</v>
      </c>
      <c r="AG316" s="30">
        <f t="shared" si="81"/>
        <v>907597.22222222202</v>
      </c>
      <c r="AH316" s="30">
        <v>0</v>
      </c>
      <c r="AI316" s="30">
        <f t="shared" si="82"/>
        <v>9685375.222222222</v>
      </c>
      <c r="AJ316" s="30">
        <f t="shared" si="83"/>
        <v>5925000</v>
      </c>
      <c r="AK316" s="30">
        <f t="shared" si="84"/>
        <v>658333.5</v>
      </c>
      <c r="AL316" s="30">
        <f t="shared" si="85"/>
        <v>254397.22222222202</v>
      </c>
      <c r="AM316" s="30">
        <f t="shared" si="86"/>
        <v>653200</v>
      </c>
      <c r="AN316" s="30">
        <f t="shared" si="87"/>
        <v>907597.22222222202</v>
      </c>
      <c r="AO316" s="30">
        <f t="shared" si="88"/>
        <v>0</v>
      </c>
      <c r="AP316" s="30">
        <f t="shared" si="89"/>
        <v>7490930.722222222</v>
      </c>
      <c r="AQ316" s="30">
        <f t="shared" si="90"/>
        <v>0</v>
      </c>
      <c r="AR316" s="26" t="s">
        <v>79</v>
      </c>
      <c r="AS316" s="26" t="s">
        <v>80</v>
      </c>
      <c r="AT316" s="26"/>
      <c r="AU316" s="26" t="s">
        <v>80</v>
      </c>
      <c r="AV316" s="26" t="s">
        <v>116</v>
      </c>
      <c r="AW316" s="26" t="s">
        <v>95</v>
      </c>
      <c r="AX316" s="26" t="s">
        <v>83</v>
      </c>
      <c r="AY316" s="26" t="s">
        <v>83</v>
      </c>
      <c r="AZ316" s="26" t="s">
        <v>80</v>
      </c>
      <c r="BA316" s="26" t="s">
        <v>84</v>
      </c>
      <c r="BB316" s="26" t="s">
        <v>85</v>
      </c>
      <c r="BC316" s="26" t="str">
        <f t="shared" si="91"/>
        <v>F</v>
      </c>
      <c r="BD316" s="26" t="str">
        <f t="shared" ca="1" si="92"/>
        <v>36 Th,8 Bln,6 Hr</v>
      </c>
      <c r="BE316" s="29">
        <f t="shared" ca="1" si="93"/>
        <v>36</v>
      </c>
      <c r="BF316" s="29">
        <f t="shared" ca="1" si="94"/>
        <v>8</v>
      </c>
      <c r="BG316" s="29">
        <f t="shared" ca="1" si="95"/>
        <v>6</v>
      </c>
      <c r="BH316" s="26" t="str">
        <f t="shared" ca="1" si="96"/>
        <v>7 Th,4 Bln,8 Hr</v>
      </c>
      <c r="BI316" s="24">
        <f t="shared" ca="1" si="97"/>
        <v>7</v>
      </c>
      <c r="BJ316" s="24">
        <f t="shared" ca="1" si="98"/>
        <v>4</v>
      </c>
      <c r="BK316" s="26" t="str">
        <f t="shared" ca="1" si="99"/>
        <v>6 Th,9 Bln,23 Hr</v>
      </c>
      <c r="BL316" s="4" t="str">
        <f>VLOOKUP(C316,[1]dbase!$C$3:$AW$827,38,FALSE)</f>
        <v>-</v>
      </c>
    </row>
    <row r="317" spans="1:64" x14ac:dyDescent="0.25">
      <c r="A317" s="24">
        <f t="shared" si="80"/>
        <v>314</v>
      </c>
      <c r="B317" s="31" t="s">
        <v>1490</v>
      </c>
      <c r="C317" s="24">
        <v>705278</v>
      </c>
      <c r="D317" s="24" t="s">
        <v>180</v>
      </c>
      <c r="E317" s="26">
        <v>25853</v>
      </c>
      <c r="F317" s="24" t="s">
        <v>65</v>
      </c>
      <c r="G317" s="24" t="s">
        <v>66</v>
      </c>
      <c r="H317" s="24" t="s">
        <v>67</v>
      </c>
      <c r="I317" s="24" t="s">
        <v>1491</v>
      </c>
      <c r="J317" s="27" t="s">
        <v>1492</v>
      </c>
      <c r="K317" s="24" t="s">
        <v>1493</v>
      </c>
      <c r="L317" s="24"/>
      <c r="M317" s="24" t="s">
        <v>70</v>
      </c>
      <c r="N317" s="24" t="s">
        <v>71</v>
      </c>
      <c r="O317" s="24"/>
      <c r="P317" s="24">
        <v>2009</v>
      </c>
      <c r="Q317" s="26">
        <v>34032</v>
      </c>
      <c r="R317" s="26">
        <v>34790</v>
      </c>
      <c r="S317" s="26" t="s">
        <v>90</v>
      </c>
      <c r="T317" s="28" t="s">
        <v>1494</v>
      </c>
      <c r="U317" s="28" t="s">
        <v>1494</v>
      </c>
      <c r="V317" s="26">
        <v>44571</v>
      </c>
      <c r="W317" s="28" t="s">
        <v>708</v>
      </c>
      <c r="X317" s="28" t="s">
        <v>113</v>
      </c>
      <c r="Y317" s="26" t="s">
        <v>78</v>
      </c>
      <c r="Z317" s="29">
        <v>4</v>
      </c>
      <c r="AA317" s="29">
        <v>5</v>
      </c>
      <c r="AB317" s="26">
        <v>44424</v>
      </c>
      <c r="AC317" s="30">
        <v>7900000</v>
      </c>
      <c r="AD317" s="30">
        <v>877778</v>
      </c>
      <c r="AE317" s="30">
        <v>796722</v>
      </c>
      <c r="AF317" s="30">
        <v>-263615</v>
      </c>
      <c r="AG317" s="30">
        <f t="shared" si="81"/>
        <v>533107</v>
      </c>
      <c r="AH317" s="30">
        <v>2079770</v>
      </c>
      <c r="AI317" s="30">
        <f t="shared" si="82"/>
        <v>11390655</v>
      </c>
      <c r="AJ317" s="30">
        <f t="shared" si="83"/>
        <v>5925000</v>
      </c>
      <c r="AK317" s="30">
        <f t="shared" si="84"/>
        <v>658333.5</v>
      </c>
      <c r="AL317" s="30">
        <f t="shared" si="85"/>
        <v>796722</v>
      </c>
      <c r="AM317" s="30">
        <f t="shared" si="86"/>
        <v>-263615</v>
      </c>
      <c r="AN317" s="30">
        <f t="shared" si="87"/>
        <v>533107</v>
      </c>
      <c r="AO317" s="30">
        <f t="shared" si="88"/>
        <v>1039885</v>
      </c>
      <c r="AP317" s="30">
        <f t="shared" si="89"/>
        <v>8156325.5</v>
      </c>
      <c r="AQ317" s="30">
        <f t="shared" si="90"/>
        <v>0</v>
      </c>
      <c r="AR317" s="26" t="s">
        <v>79</v>
      </c>
      <c r="AS317" s="26" t="s">
        <v>80</v>
      </c>
      <c r="AT317" s="26"/>
      <c r="AU317" s="26" t="s">
        <v>80</v>
      </c>
      <c r="AV317" s="26" t="s">
        <v>116</v>
      </c>
      <c r="AW317" s="26" t="s">
        <v>117</v>
      </c>
      <c r="AX317" s="26" t="s">
        <v>83</v>
      </c>
      <c r="AY317" s="26" t="s">
        <v>83</v>
      </c>
      <c r="AZ317" s="26" t="s">
        <v>80</v>
      </c>
      <c r="BA317" s="26" t="s">
        <v>84</v>
      </c>
      <c r="BB317" s="26" t="s">
        <v>85</v>
      </c>
      <c r="BC317" s="26" t="str">
        <f t="shared" si="91"/>
        <v>F</v>
      </c>
      <c r="BD317" s="26" t="str">
        <f t="shared" ca="1" si="92"/>
        <v>52 Th,1 Bln,12 Hr</v>
      </c>
      <c r="BE317" s="29">
        <f t="shared" ca="1" si="93"/>
        <v>52</v>
      </c>
      <c r="BF317" s="29">
        <f t="shared" ca="1" si="94"/>
        <v>1</v>
      </c>
      <c r="BG317" s="29">
        <f t="shared" ca="1" si="95"/>
        <v>12</v>
      </c>
      <c r="BH317" s="26" t="str">
        <f t="shared" ca="1" si="96"/>
        <v>29 Th,8 Bln,20 Hr</v>
      </c>
      <c r="BI317" s="24">
        <f t="shared" ca="1" si="97"/>
        <v>29</v>
      </c>
      <c r="BJ317" s="24">
        <f t="shared" ca="1" si="98"/>
        <v>8</v>
      </c>
      <c r="BK317" s="26" t="str">
        <f t="shared" ca="1" si="99"/>
        <v>27 Th,7 Bln,23 Hr</v>
      </c>
      <c r="BL317" s="4" t="str">
        <f>VLOOKUP(C317,[1]dbase!$C$3:$AW$827,38,FALSE)</f>
        <v>-</v>
      </c>
    </row>
    <row r="318" spans="1:64" x14ac:dyDescent="0.25">
      <c r="A318" s="24">
        <f t="shared" si="80"/>
        <v>315</v>
      </c>
      <c r="B318" s="31" t="s">
        <v>1495</v>
      </c>
      <c r="C318" s="24">
        <v>664686</v>
      </c>
      <c r="D318" s="24" t="s">
        <v>406</v>
      </c>
      <c r="E318" s="26">
        <v>24250</v>
      </c>
      <c r="F318" s="24" t="s">
        <v>65</v>
      </c>
      <c r="G318" s="24" t="s">
        <v>66</v>
      </c>
      <c r="H318" s="24" t="s">
        <v>133</v>
      </c>
      <c r="I318" s="24" t="s">
        <v>1496</v>
      </c>
      <c r="J318" s="27"/>
      <c r="K318" s="24"/>
      <c r="L318" s="24"/>
      <c r="M318" s="24" t="s">
        <v>109</v>
      </c>
      <c r="N318" s="24" t="s">
        <v>574</v>
      </c>
      <c r="O318" s="24"/>
      <c r="P318" s="24">
        <v>1986</v>
      </c>
      <c r="Q318" s="26">
        <v>32827</v>
      </c>
      <c r="R318" s="26">
        <v>33192</v>
      </c>
      <c r="S318" s="26" t="s">
        <v>90</v>
      </c>
      <c r="T318" s="28" t="s">
        <v>1497</v>
      </c>
      <c r="U318" s="28" t="s">
        <v>1497</v>
      </c>
      <c r="V318" s="26" t="s">
        <v>80</v>
      </c>
      <c r="W318" s="28" t="s">
        <v>399</v>
      </c>
      <c r="X318" s="28" t="s">
        <v>123</v>
      </c>
      <c r="Y318" s="26" t="s">
        <v>78</v>
      </c>
      <c r="Z318" s="29">
        <v>4</v>
      </c>
      <c r="AA318" s="29">
        <v>4</v>
      </c>
      <c r="AB318" s="26">
        <v>44424</v>
      </c>
      <c r="AC318" s="30">
        <v>6900000</v>
      </c>
      <c r="AD318" s="30">
        <v>766667</v>
      </c>
      <c r="AE318" s="30">
        <v>858883.33333333302</v>
      </c>
      <c r="AF318" s="30">
        <v>-377770</v>
      </c>
      <c r="AG318" s="30">
        <f t="shared" si="81"/>
        <v>481113.33333333302</v>
      </c>
      <c r="AH318" s="30">
        <v>2079770</v>
      </c>
      <c r="AI318" s="30">
        <f t="shared" si="82"/>
        <v>10227550.333333332</v>
      </c>
      <c r="AJ318" s="30">
        <f t="shared" si="83"/>
        <v>3450000</v>
      </c>
      <c r="AK318" s="30">
        <f t="shared" si="84"/>
        <v>0</v>
      </c>
      <c r="AL318" s="30">
        <f t="shared" si="85"/>
        <v>0</v>
      </c>
      <c r="AM318" s="30">
        <f t="shared" si="86"/>
        <v>0</v>
      </c>
      <c r="AN318" s="30">
        <f t="shared" si="87"/>
        <v>0</v>
      </c>
      <c r="AO318" s="30">
        <f t="shared" si="88"/>
        <v>0</v>
      </c>
      <c r="AP318" s="30">
        <f t="shared" si="89"/>
        <v>3450000</v>
      </c>
      <c r="AQ318" s="30">
        <f t="shared" si="90"/>
        <v>922100</v>
      </c>
      <c r="AR318" s="26" t="s">
        <v>208</v>
      </c>
      <c r="AS318" s="26" t="s">
        <v>114</v>
      </c>
      <c r="AT318" s="26" t="s">
        <v>115</v>
      </c>
      <c r="AU318" s="26">
        <v>44562</v>
      </c>
      <c r="AV318" s="26" t="s">
        <v>124</v>
      </c>
      <c r="AW318" s="26" t="s">
        <v>80</v>
      </c>
      <c r="AX318" s="26" t="s">
        <v>83</v>
      </c>
      <c r="AY318" s="26" t="s">
        <v>83</v>
      </c>
      <c r="AZ318" s="26" t="s">
        <v>125</v>
      </c>
      <c r="BA318" s="26" t="s">
        <v>84</v>
      </c>
      <c r="BB318" s="26" t="s">
        <v>85</v>
      </c>
      <c r="BC318" s="26" t="str">
        <f t="shared" si="91"/>
        <v>C</v>
      </c>
      <c r="BD318" s="26" t="str">
        <f t="shared" ca="1" si="92"/>
        <v>56 Th,6 Bln,1 Hr</v>
      </c>
      <c r="BE318" s="29">
        <f t="shared" ca="1" si="93"/>
        <v>56</v>
      </c>
      <c r="BF318" s="29">
        <f t="shared" ca="1" si="94"/>
        <v>6</v>
      </c>
      <c r="BG318" s="29">
        <f t="shared" ca="1" si="95"/>
        <v>1</v>
      </c>
      <c r="BH318" s="26" t="str">
        <f t="shared" ca="1" si="96"/>
        <v>33 Th,0 Bln,9 Hr</v>
      </c>
      <c r="BI318" s="24">
        <f t="shared" ca="1" si="97"/>
        <v>33</v>
      </c>
      <c r="BJ318" s="24">
        <f t="shared" ca="1" si="98"/>
        <v>0</v>
      </c>
      <c r="BK318" s="26" t="str">
        <f t="shared" ca="1" si="99"/>
        <v>32 Th,0 Bln,9 Hr</v>
      </c>
      <c r="BL318" s="4" t="str">
        <f>VLOOKUP(C318,[1]dbase!$C$3:$AW$827,38,FALSE)</f>
        <v>H</v>
      </c>
    </row>
    <row r="319" spans="1:64" x14ac:dyDescent="0.25">
      <c r="A319" s="24">
        <f t="shared" si="80"/>
        <v>316</v>
      </c>
      <c r="B319" s="31" t="s">
        <v>1498</v>
      </c>
      <c r="C319" s="24">
        <v>835503</v>
      </c>
      <c r="D319" s="24" t="s">
        <v>127</v>
      </c>
      <c r="E319" s="26">
        <v>30453</v>
      </c>
      <c r="F319" s="24" t="s">
        <v>65</v>
      </c>
      <c r="G319" s="24" t="s">
        <v>66</v>
      </c>
      <c r="H319" s="24" t="s">
        <v>279</v>
      </c>
      <c r="I319" s="24" t="s">
        <v>1499</v>
      </c>
      <c r="J319" s="27"/>
      <c r="K319" s="24"/>
      <c r="L319" s="24"/>
      <c r="M319" s="24" t="s">
        <v>70</v>
      </c>
      <c r="N319" s="24" t="s">
        <v>71</v>
      </c>
      <c r="O319" s="24"/>
      <c r="P319" s="24">
        <v>2008</v>
      </c>
      <c r="Q319" s="26">
        <v>40634</v>
      </c>
      <c r="R319" s="26">
        <v>40725</v>
      </c>
      <c r="S319" s="26" t="s">
        <v>90</v>
      </c>
      <c r="T319" s="28" t="s">
        <v>1500</v>
      </c>
      <c r="U319" s="28" t="s">
        <v>1500</v>
      </c>
      <c r="V319" s="26">
        <v>44104</v>
      </c>
      <c r="W319" s="28" t="s">
        <v>1071</v>
      </c>
      <c r="X319" s="28" t="s">
        <v>295</v>
      </c>
      <c r="Y319" s="26" t="s">
        <v>103</v>
      </c>
      <c r="Z319" s="29">
        <v>5</v>
      </c>
      <c r="AA319" s="29">
        <v>5</v>
      </c>
      <c r="AB319" s="26">
        <v>44424</v>
      </c>
      <c r="AC319" s="30">
        <v>7900000</v>
      </c>
      <c r="AD319" s="30">
        <v>877778</v>
      </c>
      <c r="AE319" s="30">
        <v>254397.22222222202</v>
      </c>
      <c r="AF319" s="30">
        <v>653200</v>
      </c>
      <c r="AG319" s="30">
        <f t="shared" si="81"/>
        <v>907597.22222222202</v>
      </c>
      <c r="AH319" s="30">
        <v>0</v>
      </c>
      <c r="AI319" s="30">
        <f t="shared" si="82"/>
        <v>9685375.222222222</v>
      </c>
      <c r="AJ319" s="30">
        <f t="shared" si="83"/>
        <v>3950000</v>
      </c>
      <c r="AK319" s="30">
        <f t="shared" si="84"/>
        <v>0</v>
      </c>
      <c r="AL319" s="30">
        <f t="shared" si="85"/>
        <v>0</v>
      </c>
      <c r="AM319" s="30">
        <f t="shared" si="86"/>
        <v>0</v>
      </c>
      <c r="AN319" s="30">
        <f t="shared" si="87"/>
        <v>0</v>
      </c>
      <c r="AO319" s="30">
        <f t="shared" si="88"/>
        <v>0</v>
      </c>
      <c r="AP319" s="30">
        <f t="shared" si="89"/>
        <v>3950000</v>
      </c>
      <c r="AQ319" s="30">
        <f t="shared" si="90"/>
        <v>422100</v>
      </c>
      <c r="AR319" s="26" t="s">
        <v>79</v>
      </c>
      <c r="AS319" s="26" t="s">
        <v>114</v>
      </c>
      <c r="AT319" s="24" t="s">
        <v>172</v>
      </c>
      <c r="AU319" s="26">
        <v>44433</v>
      </c>
      <c r="AV319" s="26" t="s">
        <v>296</v>
      </c>
      <c r="AW319" s="26" t="s">
        <v>80</v>
      </c>
      <c r="AX319" s="26" t="s">
        <v>105</v>
      </c>
      <c r="AY319" s="26" t="s">
        <v>105</v>
      </c>
      <c r="AZ319" s="26" t="s">
        <v>80</v>
      </c>
      <c r="BA319" s="26" t="s">
        <v>84</v>
      </c>
      <c r="BB319" s="26" t="s">
        <v>85</v>
      </c>
      <c r="BC319" s="26" t="str">
        <f t="shared" si="91"/>
        <v>F</v>
      </c>
      <c r="BD319" s="26" t="str">
        <f t="shared" ca="1" si="92"/>
        <v>39 Th,6 Bln,7 Hr</v>
      </c>
      <c r="BE319" s="29">
        <f t="shared" ca="1" si="93"/>
        <v>39</v>
      </c>
      <c r="BF319" s="29">
        <f t="shared" ca="1" si="94"/>
        <v>6</v>
      </c>
      <c r="BG319" s="29">
        <f t="shared" ca="1" si="95"/>
        <v>7</v>
      </c>
      <c r="BH319" s="26" t="str">
        <f t="shared" ca="1" si="96"/>
        <v>11 Th,7 Bln,23 Hr</v>
      </c>
      <c r="BI319" s="24">
        <f t="shared" ca="1" si="97"/>
        <v>11</v>
      </c>
      <c r="BJ319" s="24">
        <f t="shared" ca="1" si="98"/>
        <v>7</v>
      </c>
      <c r="BK319" s="26" t="str">
        <f t="shared" ca="1" si="99"/>
        <v>11 Th,4 Bln,23 Hr</v>
      </c>
      <c r="BL319" s="4" t="str">
        <f>VLOOKUP(C319,[1]dbase!$C$3:$AW$827,38,FALSE)</f>
        <v>H</v>
      </c>
    </row>
    <row r="320" spans="1:64" x14ac:dyDescent="0.25">
      <c r="A320" s="24">
        <f t="shared" si="80"/>
        <v>317</v>
      </c>
      <c r="B320" s="33" t="s">
        <v>1501</v>
      </c>
      <c r="C320" s="24">
        <v>925886</v>
      </c>
      <c r="D320" s="24" t="s">
        <v>108</v>
      </c>
      <c r="E320" s="26">
        <v>33747</v>
      </c>
      <c r="F320" s="24" t="s">
        <v>65</v>
      </c>
      <c r="G320" s="24" t="s">
        <v>66</v>
      </c>
      <c r="H320" s="24" t="s">
        <v>67</v>
      </c>
      <c r="I320" s="24" t="s">
        <v>1502</v>
      </c>
      <c r="J320" s="27"/>
      <c r="K320" s="24"/>
      <c r="L320" s="24" t="s">
        <v>1503</v>
      </c>
      <c r="M320" s="24" t="s">
        <v>70</v>
      </c>
      <c r="N320" s="24" t="s">
        <v>1504</v>
      </c>
      <c r="O320" s="24" t="s">
        <v>235</v>
      </c>
      <c r="P320" s="24">
        <v>2014</v>
      </c>
      <c r="Q320" s="26">
        <v>43696</v>
      </c>
      <c r="R320" s="26">
        <v>43906</v>
      </c>
      <c r="S320" s="26" t="s">
        <v>213</v>
      </c>
      <c r="T320" s="28" t="s">
        <v>1505</v>
      </c>
      <c r="U320" s="28" t="s">
        <v>1506</v>
      </c>
      <c r="V320" s="26">
        <v>44743</v>
      </c>
      <c r="W320" s="28" t="s">
        <v>1507</v>
      </c>
      <c r="X320" s="28" t="s">
        <v>655</v>
      </c>
      <c r="Y320" s="26" t="s">
        <v>103</v>
      </c>
      <c r="Z320" s="29">
        <v>2</v>
      </c>
      <c r="AA320" s="29">
        <v>5</v>
      </c>
      <c r="AB320" s="26">
        <v>44562</v>
      </c>
      <c r="AC320" s="30">
        <v>7900000</v>
      </c>
      <c r="AD320" s="30">
        <v>877778</v>
      </c>
      <c r="AE320" s="30">
        <v>0</v>
      </c>
      <c r="AF320" s="30">
        <v>0</v>
      </c>
      <c r="AG320" s="30">
        <f t="shared" si="81"/>
        <v>0</v>
      </c>
      <c r="AH320" s="30">
        <v>2922075</v>
      </c>
      <c r="AI320" s="30">
        <f t="shared" si="82"/>
        <v>11699853</v>
      </c>
      <c r="AJ320" s="30">
        <f t="shared" si="83"/>
        <v>5925000</v>
      </c>
      <c r="AK320" s="30">
        <f t="shared" si="84"/>
        <v>658333.5</v>
      </c>
      <c r="AL320" s="30">
        <f t="shared" si="85"/>
        <v>0</v>
      </c>
      <c r="AM320" s="30">
        <f t="shared" si="86"/>
        <v>0</v>
      </c>
      <c r="AN320" s="30">
        <f t="shared" si="87"/>
        <v>0</v>
      </c>
      <c r="AO320" s="30">
        <f t="shared" si="88"/>
        <v>1461037.5</v>
      </c>
      <c r="AP320" s="30">
        <f t="shared" si="89"/>
        <v>8044371</v>
      </c>
      <c r="AQ320" s="30">
        <f t="shared" si="90"/>
        <v>0</v>
      </c>
      <c r="AR320" s="26" t="s">
        <v>79</v>
      </c>
      <c r="AS320" s="26" t="s">
        <v>80</v>
      </c>
      <c r="AT320" s="26"/>
      <c r="AU320" s="26" t="s">
        <v>80</v>
      </c>
      <c r="AV320" s="26" t="s">
        <v>656</v>
      </c>
      <c r="AW320" s="26" t="s">
        <v>80</v>
      </c>
      <c r="AX320" s="26" t="s">
        <v>105</v>
      </c>
      <c r="AY320" s="26" t="s">
        <v>105</v>
      </c>
      <c r="AZ320" s="26" t="s">
        <v>80</v>
      </c>
      <c r="BA320" s="26" t="s">
        <v>84</v>
      </c>
      <c r="BB320" s="26" t="s">
        <v>85</v>
      </c>
      <c r="BC320" s="26" t="str">
        <f t="shared" si="91"/>
        <v>F</v>
      </c>
      <c r="BD320" s="26" t="str">
        <f t="shared" ca="1" si="92"/>
        <v>30 Th,6 Bln,1 Hr</v>
      </c>
      <c r="BE320" s="29">
        <f t="shared" ca="1" si="93"/>
        <v>30</v>
      </c>
      <c r="BF320" s="29">
        <f t="shared" ca="1" si="94"/>
        <v>6</v>
      </c>
      <c r="BG320" s="29">
        <f t="shared" ca="1" si="95"/>
        <v>1</v>
      </c>
      <c r="BH320" s="26" t="str">
        <f t="shared" ca="1" si="96"/>
        <v>3 Th,3 Bln,5 Hr</v>
      </c>
      <c r="BI320" s="24">
        <f t="shared" ca="1" si="97"/>
        <v>3</v>
      </c>
      <c r="BJ320" s="24">
        <f t="shared" ca="1" si="98"/>
        <v>3</v>
      </c>
      <c r="BK320" s="26" t="str">
        <f t="shared" ca="1" si="99"/>
        <v>2 Th,8 Bln,8 Hr</v>
      </c>
      <c r="BL320" s="4" t="str">
        <f>VLOOKUP(C320,[1]dbase!$C$3:$AW$827,38,FALSE)</f>
        <v>-</v>
      </c>
    </row>
    <row r="321" spans="1:64" x14ac:dyDescent="0.25">
      <c r="A321" s="24">
        <f t="shared" si="80"/>
        <v>318</v>
      </c>
      <c r="B321" s="31" t="s">
        <v>1508</v>
      </c>
      <c r="C321" s="24">
        <v>695576</v>
      </c>
      <c r="D321" s="24" t="s">
        <v>589</v>
      </c>
      <c r="E321" s="26">
        <v>25528</v>
      </c>
      <c r="F321" s="24" t="s">
        <v>65</v>
      </c>
      <c r="G321" s="24" t="s">
        <v>66</v>
      </c>
      <c r="H321" s="24" t="s">
        <v>150</v>
      </c>
      <c r="I321" s="24" t="s">
        <v>1509</v>
      </c>
      <c r="J321" s="27"/>
      <c r="K321" s="24"/>
      <c r="L321" s="24"/>
      <c r="M321" s="24" t="s">
        <v>109</v>
      </c>
      <c r="N321" s="24" t="s">
        <v>120</v>
      </c>
      <c r="O321" s="24"/>
      <c r="P321" s="24">
        <v>1988</v>
      </c>
      <c r="Q321" s="26">
        <v>41579</v>
      </c>
      <c r="R321" s="26">
        <v>41989</v>
      </c>
      <c r="S321" s="26" t="s">
        <v>90</v>
      </c>
      <c r="T321" s="28" t="s">
        <v>1510</v>
      </c>
      <c r="U321" s="28" t="s">
        <v>1510</v>
      </c>
      <c r="V321" s="26">
        <v>44061</v>
      </c>
      <c r="W321" s="28" t="s">
        <v>219</v>
      </c>
      <c r="X321" s="28" t="s">
        <v>195</v>
      </c>
      <c r="Y321" s="26" t="s">
        <v>78</v>
      </c>
      <c r="Z321" s="29">
        <v>6</v>
      </c>
      <c r="AA321" s="29">
        <v>2</v>
      </c>
      <c r="AB321" s="26">
        <v>44424</v>
      </c>
      <c r="AC321" s="30">
        <v>4900000</v>
      </c>
      <c r="AD321" s="30">
        <v>544444</v>
      </c>
      <c r="AE321" s="30">
        <v>254655.55555555597</v>
      </c>
      <c r="AF321" s="30">
        <v>152000</v>
      </c>
      <c r="AG321" s="30">
        <f t="shared" si="81"/>
        <v>406655.55555555597</v>
      </c>
      <c r="AH321" s="30">
        <v>0</v>
      </c>
      <c r="AI321" s="30">
        <f t="shared" si="82"/>
        <v>5851099.555555556</v>
      </c>
      <c r="AJ321" s="30">
        <f t="shared" si="83"/>
        <v>2450000</v>
      </c>
      <c r="AK321" s="30">
        <f t="shared" si="84"/>
        <v>0</v>
      </c>
      <c r="AL321" s="30">
        <f t="shared" si="85"/>
        <v>0</v>
      </c>
      <c r="AM321" s="30">
        <f t="shared" si="86"/>
        <v>0</v>
      </c>
      <c r="AN321" s="30">
        <f t="shared" si="87"/>
        <v>0</v>
      </c>
      <c r="AO321" s="30">
        <f t="shared" si="88"/>
        <v>0</v>
      </c>
      <c r="AP321" s="30">
        <f t="shared" si="89"/>
        <v>2450000</v>
      </c>
      <c r="AQ321" s="30">
        <f t="shared" si="90"/>
        <v>1922100</v>
      </c>
      <c r="AR321" s="26" t="s">
        <v>79</v>
      </c>
      <c r="AS321" s="26" t="s">
        <v>114</v>
      </c>
      <c r="AT321" s="24" t="s">
        <v>172</v>
      </c>
      <c r="AU321" s="26">
        <v>44433</v>
      </c>
      <c r="AV321" s="26" t="s">
        <v>196</v>
      </c>
      <c r="AW321" s="26" t="s">
        <v>80</v>
      </c>
      <c r="AX321" s="26" t="s">
        <v>82</v>
      </c>
      <c r="AY321" s="26" t="s">
        <v>82</v>
      </c>
      <c r="AZ321" s="26" t="s">
        <v>125</v>
      </c>
      <c r="BA321" s="26" t="s">
        <v>84</v>
      </c>
      <c r="BB321" s="26" t="s">
        <v>85</v>
      </c>
      <c r="BC321" s="26" t="str">
        <f t="shared" si="91"/>
        <v>C</v>
      </c>
      <c r="BD321" s="26" t="str">
        <f t="shared" ca="1" si="92"/>
        <v>53 Th,0 Bln,3 Hr</v>
      </c>
      <c r="BE321" s="29">
        <f t="shared" ca="1" si="93"/>
        <v>53</v>
      </c>
      <c r="BF321" s="29">
        <f t="shared" ca="1" si="94"/>
        <v>0</v>
      </c>
      <c r="BG321" s="29">
        <f t="shared" ca="1" si="95"/>
        <v>3</v>
      </c>
      <c r="BH321" s="26" t="str">
        <f t="shared" ca="1" si="96"/>
        <v>9 Th,0 Bln,23 Hr</v>
      </c>
      <c r="BI321" s="24">
        <f t="shared" ca="1" si="97"/>
        <v>9</v>
      </c>
      <c r="BJ321" s="24">
        <f t="shared" ca="1" si="98"/>
        <v>0</v>
      </c>
      <c r="BK321" s="26" t="str">
        <f t="shared" ca="1" si="99"/>
        <v>7 Th,11 Bln,8 Hr</v>
      </c>
      <c r="BL321" s="4" t="str">
        <f>VLOOKUP(C321,[1]dbase!$C$3:$AW$827,38,FALSE)</f>
        <v>H</v>
      </c>
    </row>
    <row r="322" spans="1:64" x14ac:dyDescent="0.25">
      <c r="A322" s="24">
        <f t="shared" si="80"/>
        <v>319</v>
      </c>
      <c r="B322" s="31" t="s">
        <v>1511</v>
      </c>
      <c r="C322" s="24">
        <v>684843</v>
      </c>
      <c r="D322" s="24" t="s">
        <v>1512</v>
      </c>
      <c r="E322" s="26">
        <v>24986</v>
      </c>
      <c r="F322" s="24" t="s">
        <v>65</v>
      </c>
      <c r="G322" s="24" t="s">
        <v>66</v>
      </c>
      <c r="H322" s="24" t="s">
        <v>67</v>
      </c>
      <c r="I322" s="24" t="s">
        <v>1513</v>
      </c>
      <c r="J322" s="27"/>
      <c r="K322" s="24"/>
      <c r="L322" s="24"/>
      <c r="M322" s="24" t="s">
        <v>99</v>
      </c>
      <c r="N322" s="24" t="s">
        <v>1514</v>
      </c>
      <c r="O322" s="24"/>
      <c r="P322" s="24">
        <v>1987</v>
      </c>
      <c r="Q322" s="26">
        <v>33214</v>
      </c>
      <c r="R322" s="26">
        <v>33579</v>
      </c>
      <c r="S322" s="26" t="s">
        <v>90</v>
      </c>
      <c r="T322" s="28" t="s">
        <v>1515</v>
      </c>
      <c r="U322" s="28" t="s">
        <v>1515</v>
      </c>
      <c r="V322" s="26" t="s">
        <v>80</v>
      </c>
      <c r="W322" s="28" t="s">
        <v>1174</v>
      </c>
      <c r="X322" s="28" t="s">
        <v>93</v>
      </c>
      <c r="Y322" s="26" t="s">
        <v>78</v>
      </c>
      <c r="Z322" s="29">
        <v>5</v>
      </c>
      <c r="AA322" s="29">
        <v>3</v>
      </c>
      <c r="AB322" s="26">
        <v>44424</v>
      </c>
      <c r="AC322" s="30">
        <v>5900000</v>
      </c>
      <c r="AD322" s="30">
        <v>655556</v>
      </c>
      <c r="AE322" s="30">
        <v>588344.44444444403</v>
      </c>
      <c r="AF322" s="30">
        <v>566950</v>
      </c>
      <c r="AG322" s="30">
        <f t="shared" si="81"/>
        <v>1155294.444444444</v>
      </c>
      <c r="AH322" s="30">
        <v>0</v>
      </c>
      <c r="AI322" s="30">
        <f t="shared" si="82"/>
        <v>7710850.444444444</v>
      </c>
      <c r="AJ322" s="30">
        <f t="shared" si="83"/>
        <v>2950000</v>
      </c>
      <c r="AK322" s="30">
        <f t="shared" si="84"/>
        <v>0</v>
      </c>
      <c r="AL322" s="30">
        <f t="shared" si="85"/>
        <v>0</v>
      </c>
      <c r="AM322" s="30">
        <f t="shared" si="86"/>
        <v>0</v>
      </c>
      <c r="AN322" s="30">
        <f t="shared" si="87"/>
        <v>0</v>
      </c>
      <c r="AO322" s="30">
        <f t="shared" si="88"/>
        <v>0</v>
      </c>
      <c r="AP322" s="30">
        <f t="shared" si="89"/>
        <v>2950000</v>
      </c>
      <c r="AQ322" s="30">
        <f t="shared" si="90"/>
        <v>1422100</v>
      </c>
      <c r="AR322" s="26" t="s">
        <v>79</v>
      </c>
      <c r="AS322" s="26" t="s">
        <v>114</v>
      </c>
      <c r="AT322" s="24" t="s">
        <v>172</v>
      </c>
      <c r="AU322" s="26">
        <v>44433</v>
      </c>
      <c r="AV322" s="26" t="s">
        <v>94</v>
      </c>
      <c r="AW322" s="26" t="s">
        <v>210</v>
      </c>
      <c r="AX322" s="26" t="s">
        <v>83</v>
      </c>
      <c r="AY322" s="26" t="s">
        <v>96</v>
      </c>
      <c r="AZ322" s="26" t="s">
        <v>80</v>
      </c>
      <c r="BA322" s="26" t="s">
        <v>84</v>
      </c>
      <c r="BB322" s="26" t="s">
        <v>106</v>
      </c>
      <c r="BC322" s="26" t="str">
        <f t="shared" si="91"/>
        <v>C</v>
      </c>
      <c r="BD322" s="26" t="str">
        <f t="shared" ca="1" si="92"/>
        <v>54 Th,5 Bln,27 Hr</v>
      </c>
      <c r="BE322" s="29">
        <f t="shared" ca="1" si="93"/>
        <v>54</v>
      </c>
      <c r="BF322" s="29">
        <f t="shared" ca="1" si="94"/>
        <v>5</v>
      </c>
      <c r="BG322" s="29">
        <f t="shared" ca="1" si="95"/>
        <v>27</v>
      </c>
      <c r="BH322" s="26" t="str">
        <f t="shared" ca="1" si="96"/>
        <v>31 Th,11 Bln,17 Hr</v>
      </c>
      <c r="BI322" s="24">
        <f t="shared" ca="1" si="97"/>
        <v>31</v>
      </c>
      <c r="BJ322" s="24">
        <f t="shared" ca="1" si="98"/>
        <v>11</v>
      </c>
      <c r="BK322" s="26" t="str">
        <f t="shared" ca="1" si="99"/>
        <v>30 Th,11 Bln,17 Hr</v>
      </c>
      <c r="BL322" s="4" t="str">
        <f>VLOOKUP(C322,[1]dbase!$C$3:$AW$827,38,FALSE)</f>
        <v>H</v>
      </c>
    </row>
    <row r="323" spans="1:64" x14ac:dyDescent="0.25">
      <c r="A323" s="24">
        <f t="shared" si="80"/>
        <v>320</v>
      </c>
      <c r="B323" s="31" t="s">
        <v>1516</v>
      </c>
      <c r="C323" s="24">
        <v>715968</v>
      </c>
      <c r="D323" s="24" t="s">
        <v>174</v>
      </c>
      <c r="E323" s="26">
        <v>25970</v>
      </c>
      <c r="F323" s="24" t="s">
        <v>65</v>
      </c>
      <c r="G323" s="24" t="s">
        <v>66</v>
      </c>
      <c r="H323" s="24" t="s">
        <v>88</v>
      </c>
      <c r="I323" s="24" t="s">
        <v>1517</v>
      </c>
      <c r="J323" s="27" t="s">
        <v>1518</v>
      </c>
      <c r="K323" s="24"/>
      <c r="L323" s="24"/>
      <c r="M323" s="24" t="s">
        <v>109</v>
      </c>
      <c r="N323" s="24" t="s">
        <v>80</v>
      </c>
      <c r="O323" s="24"/>
      <c r="P323" s="24" t="s">
        <v>80</v>
      </c>
      <c r="Q323" s="26">
        <v>43374</v>
      </c>
      <c r="R323" s="26">
        <v>43374</v>
      </c>
      <c r="S323" s="26" t="s">
        <v>90</v>
      </c>
      <c r="T323" s="28" t="s">
        <v>289</v>
      </c>
      <c r="U323" s="28" t="s">
        <v>289</v>
      </c>
      <c r="V323" s="26">
        <v>44105</v>
      </c>
      <c r="W323" s="28" t="s">
        <v>139</v>
      </c>
      <c r="X323" s="28" t="s">
        <v>140</v>
      </c>
      <c r="Y323" s="26" t="s">
        <v>78</v>
      </c>
      <c r="Z323" s="29">
        <v>6</v>
      </c>
      <c r="AA323" s="29">
        <v>1</v>
      </c>
      <c r="AB323" s="26">
        <v>44424</v>
      </c>
      <c r="AC323" s="30">
        <v>4500000</v>
      </c>
      <c r="AD323" s="30">
        <v>500000</v>
      </c>
      <c r="AE323" s="30">
        <v>0</v>
      </c>
      <c r="AF323" s="30">
        <v>-31100</v>
      </c>
      <c r="AG323" s="30">
        <f t="shared" si="81"/>
        <v>-31100</v>
      </c>
      <c r="AH323" s="30">
        <v>0</v>
      </c>
      <c r="AI323" s="30">
        <f t="shared" si="82"/>
        <v>4968900</v>
      </c>
      <c r="AJ323" s="30">
        <f t="shared" si="83"/>
        <v>3375000</v>
      </c>
      <c r="AK323" s="30">
        <f t="shared" si="84"/>
        <v>375000</v>
      </c>
      <c r="AL323" s="30">
        <f t="shared" si="85"/>
        <v>0</v>
      </c>
      <c r="AM323" s="30">
        <f t="shared" si="86"/>
        <v>-31100</v>
      </c>
      <c r="AN323" s="30">
        <f t="shared" si="87"/>
        <v>-31100</v>
      </c>
      <c r="AO323" s="30">
        <f t="shared" si="88"/>
        <v>0</v>
      </c>
      <c r="AP323" s="30">
        <f t="shared" si="89"/>
        <v>3718900</v>
      </c>
      <c r="AQ323" s="30">
        <f t="shared" si="90"/>
        <v>653200</v>
      </c>
      <c r="AR323" s="26" t="s">
        <v>79</v>
      </c>
      <c r="AS323" s="26" t="s">
        <v>80</v>
      </c>
      <c r="AT323" s="26"/>
      <c r="AU323" s="26" t="s">
        <v>80</v>
      </c>
      <c r="AV323" s="26" t="s">
        <v>141</v>
      </c>
      <c r="AW323" s="26" t="s">
        <v>80</v>
      </c>
      <c r="AX323" s="26" t="s">
        <v>82</v>
      </c>
      <c r="AY323" s="26" t="s">
        <v>82</v>
      </c>
      <c r="AZ323" s="26" t="s">
        <v>80</v>
      </c>
      <c r="BA323" s="26" t="s">
        <v>84</v>
      </c>
      <c r="BB323" s="26" t="s">
        <v>85</v>
      </c>
      <c r="BC323" s="26" t="str">
        <f t="shared" si="91"/>
        <v>C</v>
      </c>
      <c r="BD323" s="26" t="str">
        <f t="shared" ca="1" si="92"/>
        <v>51 Th,9 Bln,18 Hr</v>
      </c>
      <c r="BE323" s="29">
        <f t="shared" ca="1" si="93"/>
        <v>51</v>
      </c>
      <c r="BF323" s="29">
        <f t="shared" ca="1" si="94"/>
        <v>9</v>
      </c>
      <c r="BG323" s="29">
        <f t="shared" ca="1" si="95"/>
        <v>18</v>
      </c>
      <c r="BH323" s="26" t="str">
        <f t="shared" ca="1" si="96"/>
        <v>4 Th,1 Bln,23 Hr</v>
      </c>
      <c r="BI323" s="24">
        <f t="shared" ca="1" si="97"/>
        <v>4</v>
      </c>
      <c r="BJ323" s="24">
        <f t="shared" ca="1" si="98"/>
        <v>1</v>
      </c>
      <c r="BK323" s="26" t="str">
        <f t="shared" ca="1" si="99"/>
        <v>4 Th,1 Bln,23 Hr</v>
      </c>
      <c r="BL323" s="4" t="str">
        <f>VLOOKUP(C323,[1]dbase!$C$3:$AW$827,38,FALSE)</f>
        <v>-</v>
      </c>
    </row>
    <row r="324" spans="1:64" x14ac:dyDescent="0.25">
      <c r="A324" s="24">
        <f t="shared" ref="A324:A387" si="100">IF(B324="","",ROW()-3)</f>
        <v>321</v>
      </c>
      <c r="B324" s="31" t="s">
        <v>1519</v>
      </c>
      <c r="C324" s="24">
        <v>836086</v>
      </c>
      <c r="D324" s="24" t="s">
        <v>244</v>
      </c>
      <c r="E324" s="26">
        <v>30515</v>
      </c>
      <c r="F324" s="24" t="s">
        <v>65</v>
      </c>
      <c r="G324" s="24" t="s">
        <v>66</v>
      </c>
      <c r="H324" s="24" t="s">
        <v>88</v>
      </c>
      <c r="I324" s="24" t="s">
        <v>1520</v>
      </c>
      <c r="J324" s="27" t="s">
        <v>1521</v>
      </c>
      <c r="K324" s="24"/>
      <c r="L324" s="24"/>
      <c r="M324" s="24" t="s">
        <v>109</v>
      </c>
      <c r="N324" s="24" t="s">
        <v>80</v>
      </c>
      <c r="O324" s="24"/>
      <c r="P324" s="24" t="s">
        <v>80</v>
      </c>
      <c r="Q324" s="26">
        <v>43374</v>
      </c>
      <c r="R324" s="26">
        <v>43374</v>
      </c>
      <c r="S324" s="26" t="s">
        <v>90</v>
      </c>
      <c r="T324" s="28" t="s">
        <v>261</v>
      </c>
      <c r="U324" s="28" t="s">
        <v>261</v>
      </c>
      <c r="V324" s="26">
        <v>44105</v>
      </c>
      <c r="W324" s="28" t="s">
        <v>139</v>
      </c>
      <c r="X324" s="28" t="s">
        <v>140</v>
      </c>
      <c r="Y324" s="26" t="s">
        <v>78</v>
      </c>
      <c r="Z324" s="29">
        <v>6</v>
      </c>
      <c r="AA324" s="29">
        <v>1</v>
      </c>
      <c r="AB324" s="26">
        <v>44424</v>
      </c>
      <c r="AC324" s="30">
        <v>4500000</v>
      </c>
      <c r="AD324" s="30">
        <v>500000</v>
      </c>
      <c r="AE324" s="30">
        <v>0</v>
      </c>
      <c r="AF324" s="30">
        <v>592600</v>
      </c>
      <c r="AG324" s="30">
        <f t="shared" ref="AG324:AG387" si="101">AE324+AF324</f>
        <v>592600</v>
      </c>
      <c r="AH324" s="30">
        <v>0</v>
      </c>
      <c r="AI324" s="30">
        <f t="shared" ref="AI324:AI387" si="102">AC324+AD324+AG324+AH324</f>
        <v>5592600</v>
      </c>
      <c r="AJ324" s="30">
        <f t="shared" ref="AJ324:AJ387" si="103">IF(AS324="-",AC324*0.75,IF(AS324="H",AC324*0.5))</f>
        <v>3375000</v>
      </c>
      <c r="AK324" s="30">
        <f t="shared" ref="AK324:AK387" si="104">IF(AS324="-",AD324*0.75,0)</f>
        <v>375000</v>
      </c>
      <c r="AL324" s="30">
        <f t="shared" ref="AL324:AL387" si="105">IF(AS324="-",AE324*1,0)</f>
        <v>0</v>
      </c>
      <c r="AM324" s="30">
        <f t="shared" ref="AM324:AM387" si="106">IF(AS324="-",AF324*1,0)</f>
        <v>592600</v>
      </c>
      <c r="AN324" s="30">
        <f t="shared" ref="AN324:AN387" si="107">AL324+AM324</f>
        <v>592600</v>
      </c>
      <c r="AO324" s="30">
        <f t="shared" ref="AO324:AO387" si="108">IF(AS324="-",AH324*0.5,0)</f>
        <v>0</v>
      </c>
      <c r="AP324" s="30">
        <f t="shared" ref="AP324:AP387" si="109">AJ324+AK324+AN324+AO324</f>
        <v>4342600</v>
      </c>
      <c r="AQ324" s="30">
        <f t="shared" ref="AQ324:AQ387" si="110">IF(AP324&lt;4372100,(4372100-AP324),0)</f>
        <v>29500</v>
      </c>
      <c r="AR324" s="26" t="s">
        <v>79</v>
      </c>
      <c r="AS324" s="26" t="s">
        <v>80</v>
      </c>
      <c r="AT324" s="26"/>
      <c r="AU324" s="26" t="s">
        <v>80</v>
      </c>
      <c r="AV324" s="26" t="s">
        <v>141</v>
      </c>
      <c r="AW324" s="26" t="s">
        <v>80</v>
      </c>
      <c r="AX324" s="26" t="s">
        <v>82</v>
      </c>
      <c r="AY324" s="26" t="s">
        <v>82</v>
      </c>
      <c r="AZ324" s="26" t="s">
        <v>80</v>
      </c>
      <c r="BA324" s="26" t="s">
        <v>84</v>
      </c>
      <c r="BB324" s="26" t="s">
        <v>85</v>
      </c>
      <c r="BC324" s="26" t="str">
        <f t="shared" ref="BC324:BC387" si="111">IF($M324="SD","A",IF($M324="SMP","B",IF($M324="SMK","C",IF($M324="D1","C",IF($M324="D2","C",IF($M324="SMA","C",IF($M324="D3","D",IF($M324="D4","E",IF($M324="S1","F",IF($M324="S2","G",""))))))))))</f>
        <v>C</v>
      </c>
      <c r="BD324" s="26" t="str">
        <f t="shared" ref="BD324:BD387" ca="1" si="112">IFERROR(DATEDIF(E324,$BD$3,"Y")&amp;" Th,"&amp;DATEDIF(E324,$BD$3,"YM")&amp;" Bln,"&amp;DATEDIF(E324,$BD$3,"MD")&amp;" Hr","")</f>
        <v>39 Th,4 Bln,6 Hr</v>
      </c>
      <c r="BE324" s="29">
        <f t="shared" ref="BE324:BE387" ca="1" si="113">IFERROR(DATEDIF(E324,$BD$3,"Y"),"")</f>
        <v>39</v>
      </c>
      <c r="BF324" s="29">
        <f t="shared" ref="BF324:BF387" ca="1" si="114">IFERROR(DATEDIF(E324,$BD$3,"YM"),"")</f>
        <v>4</v>
      </c>
      <c r="BG324" s="29">
        <f t="shared" ref="BG324:BG387" ca="1" si="115">IFERROR(DATEDIF(E324,$BD$3,"MD"),"")</f>
        <v>6</v>
      </c>
      <c r="BH324" s="26" t="str">
        <f t="shared" ref="BH324:BH387" ca="1" si="116">IFERROR(DATEDIF(Q324,$BD$3,"Y")&amp;" Th,"&amp;DATEDIF(Q324,$BD$3,"YM")&amp;" Bln,"&amp;DATEDIF(Q324,$BD$3,"MD")&amp;" Hr","")</f>
        <v>4 Th,1 Bln,23 Hr</v>
      </c>
      <c r="BI324" s="24">
        <f t="shared" ref="BI324:BI387" ca="1" si="117">IFERROR(DATEDIF(Q324,$BD$3,"Y"),"")</f>
        <v>4</v>
      </c>
      <c r="BJ324" s="24">
        <f t="shared" ref="BJ324:BJ387" ca="1" si="118">IFERROR(DATEDIF(Q324,$BD$3,"YM"),"")</f>
        <v>1</v>
      </c>
      <c r="BK324" s="26" t="str">
        <f t="shared" ref="BK324:BK387" ca="1" si="119">IFERROR(DATEDIF(R324,$BD$3,"Y")&amp;" Th,"&amp;DATEDIF(R324,$BD$3,"YM")&amp;" Bln,"&amp;DATEDIF(R324,$BD$3,"MD")&amp;" Hr","")</f>
        <v>4 Th,1 Bln,23 Hr</v>
      </c>
      <c r="BL324" s="4" t="str">
        <f>VLOOKUP(C324,[1]dbase!$C$3:$AW$827,38,FALSE)</f>
        <v>-</v>
      </c>
    </row>
    <row r="325" spans="1:64" x14ac:dyDescent="0.25">
      <c r="A325" s="24">
        <f t="shared" si="100"/>
        <v>322</v>
      </c>
      <c r="B325" s="31" t="s">
        <v>1522</v>
      </c>
      <c r="C325" s="24">
        <v>686067</v>
      </c>
      <c r="D325" s="24" t="s">
        <v>174</v>
      </c>
      <c r="E325" s="26">
        <v>25004</v>
      </c>
      <c r="F325" s="24" t="s">
        <v>65</v>
      </c>
      <c r="G325" s="24" t="s">
        <v>66</v>
      </c>
      <c r="H325" s="24" t="s">
        <v>88</v>
      </c>
      <c r="I325" s="24" t="s">
        <v>1523</v>
      </c>
      <c r="J325" s="27" t="s">
        <v>1524</v>
      </c>
      <c r="K325" s="24"/>
      <c r="L325" s="24"/>
      <c r="M325" s="24" t="s">
        <v>109</v>
      </c>
      <c r="N325" s="24" t="s">
        <v>80</v>
      </c>
      <c r="O325" s="24"/>
      <c r="P325" s="24" t="s">
        <v>80</v>
      </c>
      <c r="Q325" s="26">
        <v>43374</v>
      </c>
      <c r="R325" s="26">
        <v>43374</v>
      </c>
      <c r="S325" s="26" t="s">
        <v>90</v>
      </c>
      <c r="T325" s="28" t="s">
        <v>261</v>
      </c>
      <c r="U325" s="28" t="s">
        <v>261</v>
      </c>
      <c r="V325" s="26">
        <v>44105</v>
      </c>
      <c r="W325" s="28" t="s">
        <v>139</v>
      </c>
      <c r="X325" s="28" t="s">
        <v>140</v>
      </c>
      <c r="Y325" s="26" t="s">
        <v>78</v>
      </c>
      <c r="Z325" s="29">
        <v>6</v>
      </c>
      <c r="AA325" s="29">
        <v>1</v>
      </c>
      <c r="AB325" s="26">
        <v>44424</v>
      </c>
      <c r="AC325" s="30">
        <v>4500000</v>
      </c>
      <c r="AD325" s="30">
        <v>500000</v>
      </c>
      <c r="AE325" s="30">
        <v>0</v>
      </c>
      <c r="AF325" s="30">
        <v>69400</v>
      </c>
      <c r="AG325" s="30">
        <f t="shared" si="101"/>
        <v>69400</v>
      </c>
      <c r="AH325" s="30">
        <v>0</v>
      </c>
      <c r="AI325" s="30">
        <f t="shared" si="102"/>
        <v>5069400</v>
      </c>
      <c r="AJ325" s="30">
        <f t="shared" si="103"/>
        <v>2250000</v>
      </c>
      <c r="AK325" s="30">
        <f t="shared" si="104"/>
        <v>0</v>
      </c>
      <c r="AL325" s="30">
        <f t="shared" si="105"/>
        <v>0</v>
      </c>
      <c r="AM325" s="30">
        <f t="shared" si="106"/>
        <v>0</v>
      </c>
      <c r="AN325" s="30">
        <f t="shared" si="107"/>
        <v>0</v>
      </c>
      <c r="AO325" s="30">
        <f t="shared" si="108"/>
        <v>0</v>
      </c>
      <c r="AP325" s="30">
        <f t="shared" si="109"/>
        <v>2250000</v>
      </c>
      <c r="AQ325" s="30">
        <f t="shared" si="110"/>
        <v>2122100</v>
      </c>
      <c r="AR325" s="26" t="s">
        <v>79</v>
      </c>
      <c r="AS325" s="26" t="s">
        <v>114</v>
      </c>
      <c r="AT325" s="26"/>
      <c r="AU325" s="26">
        <v>44516</v>
      </c>
      <c r="AV325" s="26" t="s">
        <v>141</v>
      </c>
      <c r="AW325" s="26" t="s">
        <v>80</v>
      </c>
      <c r="AX325" s="26" t="s">
        <v>82</v>
      </c>
      <c r="AY325" s="26" t="s">
        <v>82</v>
      </c>
      <c r="AZ325" s="26" t="s">
        <v>80</v>
      </c>
      <c r="BA325" s="26" t="s">
        <v>84</v>
      </c>
      <c r="BB325" s="26" t="s">
        <v>85</v>
      </c>
      <c r="BC325" s="26" t="str">
        <f t="shared" si="111"/>
        <v>C</v>
      </c>
      <c r="BD325" s="26" t="str">
        <f t="shared" ca="1" si="112"/>
        <v>54 Th,5 Bln,9 Hr</v>
      </c>
      <c r="BE325" s="29">
        <f t="shared" ca="1" si="113"/>
        <v>54</v>
      </c>
      <c r="BF325" s="29">
        <f t="shared" ca="1" si="114"/>
        <v>5</v>
      </c>
      <c r="BG325" s="29">
        <f t="shared" ca="1" si="115"/>
        <v>9</v>
      </c>
      <c r="BH325" s="26" t="str">
        <f t="shared" ca="1" si="116"/>
        <v>4 Th,1 Bln,23 Hr</v>
      </c>
      <c r="BI325" s="24">
        <f t="shared" ca="1" si="117"/>
        <v>4</v>
      </c>
      <c r="BJ325" s="24">
        <f t="shared" ca="1" si="118"/>
        <v>1</v>
      </c>
      <c r="BK325" s="26" t="str">
        <f t="shared" ca="1" si="119"/>
        <v>4 Th,1 Bln,23 Hr</v>
      </c>
      <c r="BL325" s="4" t="str">
        <f>VLOOKUP(C325,[1]dbase!$C$3:$AW$827,38,FALSE)</f>
        <v>H</v>
      </c>
    </row>
    <row r="326" spans="1:64" x14ac:dyDescent="0.25">
      <c r="A326" s="24">
        <f t="shared" si="100"/>
        <v>323</v>
      </c>
      <c r="B326" s="31" t="s">
        <v>1525</v>
      </c>
      <c r="C326" s="24">
        <v>746076</v>
      </c>
      <c r="D326" s="24" t="s">
        <v>174</v>
      </c>
      <c r="E326" s="26">
        <v>27193</v>
      </c>
      <c r="F326" s="24" t="s">
        <v>65</v>
      </c>
      <c r="G326" s="24" t="s">
        <v>66</v>
      </c>
      <c r="H326" s="24" t="s">
        <v>88</v>
      </c>
      <c r="I326" s="24" t="s">
        <v>1526</v>
      </c>
      <c r="J326" s="27"/>
      <c r="K326" s="24"/>
      <c r="L326" s="24"/>
      <c r="M326" s="24" t="s">
        <v>109</v>
      </c>
      <c r="N326" s="24" t="s">
        <v>80</v>
      </c>
      <c r="O326" s="24"/>
      <c r="P326" s="24" t="s">
        <v>80</v>
      </c>
      <c r="Q326" s="26">
        <v>43374</v>
      </c>
      <c r="R326" s="26">
        <v>43374</v>
      </c>
      <c r="S326" s="26" t="s">
        <v>90</v>
      </c>
      <c r="T326" s="28" t="s">
        <v>261</v>
      </c>
      <c r="U326" s="28" t="s">
        <v>261</v>
      </c>
      <c r="V326" s="26">
        <v>44105</v>
      </c>
      <c r="W326" s="28" t="s">
        <v>139</v>
      </c>
      <c r="X326" s="28" t="s">
        <v>140</v>
      </c>
      <c r="Y326" s="26" t="s">
        <v>78</v>
      </c>
      <c r="Z326" s="29">
        <v>6</v>
      </c>
      <c r="AA326" s="29">
        <v>1</v>
      </c>
      <c r="AB326" s="26">
        <v>44424</v>
      </c>
      <c r="AC326" s="30">
        <v>4500000</v>
      </c>
      <c r="AD326" s="30">
        <v>500000</v>
      </c>
      <c r="AE326" s="30">
        <v>0</v>
      </c>
      <c r="AF326" s="30">
        <v>261200</v>
      </c>
      <c r="AG326" s="30">
        <f t="shared" si="101"/>
        <v>261200</v>
      </c>
      <c r="AH326" s="30">
        <v>0</v>
      </c>
      <c r="AI326" s="30">
        <f t="shared" si="102"/>
        <v>5261200</v>
      </c>
      <c r="AJ326" s="30">
        <f t="shared" si="103"/>
        <v>2250000</v>
      </c>
      <c r="AK326" s="30">
        <f t="shared" si="104"/>
        <v>0</v>
      </c>
      <c r="AL326" s="30">
        <f t="shared" si="105"/>
        <v>0</v>
      </c>
      <c r="AM326" s="30">
        <f t="shared" si="106"/>
        <v>0</v>
      </c>
      <c r="AN326" s="30">
        <f t="shared" si="107"/>
        <v>0</v>
      </c>
      <c r="AO326" s="30">
        <f t="shared" si="108"/>
        <v>0</v>
      </c>
      <c r="AP326" s="30">
        <f t="shared" si="109"/>
        <v>2250000</v>
      </c>
      <c r="AQ326" s="30">
        <f t="shared" si="110"/>
        <v>2122100</v>
      </c>
      <c r="AR326" s="26" t="s">
        <v>79</v>
      </c>
      <c r="AS326" s="26" t="s">
        <v>114</v>
      </c>
      <c r="AT326" s="26"/>
      <c r="AU326" s="26">
        <v>44516</v>
      </c>
      <c r="AV326" s="26" t="s">
        <v>141</v>
      </c>
      <c r="AW326" s="26" t="s">
        <v>80</v>
      </c>
      <c r="AX326" s="26" t="s">
        <v>82</v>
      </c>
      <c r="AY326" s="26" t="s">
        <v>82</v>
      </c>
      <c r="AZ326" s="26" t="s">
        <v>80</v>
      </c>
      <c r="BA326" s="26" t="s">
        <v>84</v>
      </c>
      <c r="BB326" s="26" t="s">
        <v>85</v>
      </c>
      <c r="BC326" s="26" t="str">
        <f t="shared" si="111"/>
        <v>C</v>
      </c>
      <c r="BD326" s="26" t="str">
        <f t="shared" ca="1" si="112"/>
        <v>48 Th,5 Bln,11 Hr</v>
      </c>
      <c r="BE326" s="29">
        <f t="shared" ca="1" si="113"/>
        <v>48</v>
      </c>
      <c r="BF326" s="29">
        <f t="shared" ca="1" si="114"/>
        <v>5</v>
      </c>
      <c r="BG326" s="29">
        <f t="shared" ca="1" si="115"/>
        <v>11</v>
      </c>
      <c r="BH326" s="26" t="str">
        <f t="shared" ca="1" si="116"/>
        <v>4 Th,1 Bln,23 Hr</v>
      </c>
      <c r="BI326" s="24">
        <f t="shared" ca="1" si="117"/>
        <v>4</v>
      </c>
      <c r="BJ326" s="24">
        <f t="shared" ca="1" si="118"/>
        <v>1</v>
      </c>
      <c r="BK326" s="26" t="str">
        <f t="shared" ca="1" si="119"/>
        <v>4 Th,1 Bln,23 Hr</v>
      </c>
      <c r="BL326" s="4" t="str">
        <f>VLOOKUP(C326,[1]dbase!$C$3:$AW$827,38,FALSE)</f>
        <v>H</v>
      </c>
    </row>
    <row r="327" spans="1:64" x14ac:dyDescent="0.25">
      <c r="A327" s="24">
        <f t="shared" si="100"/>
        <v>324</v>
      </c>
      <c r="B327" s="31" t="s">
        <v>1527</v>
      </c>
      <c r="C327" s="24">
        <v>705950</v>
      </c>
      <c r="D327" s="24" t="s">
        <v>244</v>
      </c>
      <c r="E327" s="26">
        <v>25754</v>
      </c>
      <c r="F327" s="24" t="s">
        <v>65</v>
      </c>
      <c r="G327" s="24" t="s">
        <v>66</v>
      </c>
      <c r="H327" s="24" t="s">
        <v>67</v>
      </c>
      <c r="I327" s="24" t="s">
        <v>1528</v>
      </c>
      <c r="J327" s="27" t="s">
        <v>1529</v>
      </c>
      <c r="K327" s="24"/>
      <c r="L327" s="24"/>
      <c r="M327" s="24" t="s">
        <v>99</v>
      </c>
      <c r="N327" s="24" t="s">
        <v>276</v>
      </c>
      <c r="O327" s="24"/>
      <c r="P327" s="24" t="s">
        <v>80</v>
      </c>
      <c r="Q327" s="26">
        <v>43374</v>
      </c>
      <c r="R327" s="26">
        <v>43374</v>
      </c>
      <c r="S327" s="26" t="s">
        <v>90</v>
      </c>
      <c r="T327" s="28" t="s">
        <v>302</v>
      </c>
      <c r="U327" s="28" t="s">
        <v>302</v>
      </c>
      <c r="V327" s="26">
        <v>44105</v>
      </c>
      <c r="W327" s="28" t="s">
        <v>303</v>
      </c>
      <c r="X327" s="28" t="s">
        <v>140</v>
      </c>
      <c r="Y327" s="26" t="s">
        <v>78</v>
      </c>
      <c r="Z327" s="29">
        <v>6</v>
      </c>
      <c r="AA327" s="29">
        <v>1</v>
      </c>
      <c r="AB327" s="26">
        <v>44424</v>
      </c>
      <c r="AC327" s="30">
        <v>4500000</v>
      </c>
      <c r="AD327" s="30">
        <v>500000</v>
      </c>
      <c r="AE327" s="30">
        <v>0</v>
      </c>
      <c r="AF327" s="30">
        <v>69400</v>
      </c>
      <c r="AG327" s="30">
        <f t="shared" si="101"/>
        <v>69400</v>
      </c>
      <c r="AH327" s="30">
        <v>0</v>
      </c>
      <c r="AI327" s="30">
        <f t="shared" si="102"/>
        <v>5069400</v>
      </c>
      <c r="AJ327" s="30">
        <f t="shared" si="103"/>
        <v>3375000</v>
      </c>
      <c r="AK327" s="30">
        <f t="shared" si="104"/>
        <v>375000</v>
      </c>
      <c r="AL327" s="30">
        <f t="shared" si="105"/>
        <v>0</v>
      </c>
      <c r="AM327" s="30">
        <f t="shared" si="106"/>
        <v>69400</v>
      </c>
      <c r="AN327" s="30">
        <f t="shared" si="107"/>
        <v>69400</v>
      </c>
      <c r="AO327" s="30">
        <f t="shared" si="108"/>
        <v>0</v>
      </c>
      <c r="AP327" s="30">
        <f t="shared" si="109"/>
        <v>3819400</v>
      </c>
      <c r="AQ327" s="30">
        <f t="shared" si="110"/>
        <v>552700</v>
      </c>
      <c r="AR327" s="26" t="s">
        <v>79</v>
      </c>
      <c r="AS327" s="26" t="s">
        <v>80</v>
      </c>
      <c r="AT327" s="26"/>
      <c r="AU327" s="26" t="s">
        <v>80</v>
      </c>
      <c r="AV327" s="26" t="s">
        <v>141</v>
      </c>
      <c r="AW327" s="26" t="s">
        <v>80</v>
      </c>
      <c r="AX327" s="26" t="s">
        <v>82</v>
      </c>
      <c r="AY327" s="26" t="s">
        <v>82</v>
      </c>
      <c r="AZ327" s="26" t="s">
        <v>80</v>
      </c>
      <c r="BA327" s="26" t="s">
        <v>84</v>
      </c>
      <c r="BB327" s="26" t="s">
        <v>106</v>
      </c>
      <c r="BC327" s="26" t="str">
        <f t="shared" si="111"/>
        <v>C</v>
      </c>
      <c r="BD327" s="26" t="str">
        <f t="shared" ca="1" si="112"/>
        <v>52 Th,4 Bln,19 Hr</v>
      </c>
      <c r="BE327" s="29">
        <f t="shared" ca="1" si="113"/>
        <v>52</v>
      </c>
      <c r="BF327" s="29">
        <f t="shared" ca="1" si="114"/>
        <v>4</v>
      </c>
      <c r="BG327" s="29">
        <f t="shared" ca="1" si="115"/>
        <v>19</v>
      </c>
      <c r="BH327" s="26" t="str">
        <f t="shared" ca="1" si="116"/>
        <v>4 Th,1 Bln,23 Hr</v>
      </c>
      <c r="BI327" s="24">
        <f t="shared" ca="1" si="117"/>
        <v>4</v>
      </c>
      <c r="BJ327" s="24">
        <f t="shared" ca="1" si="118"/>
        <v>1</v>
      </c>
      <c r="BK327" s="26" t="str">
        <f t="shared" ca="1" si="119"/>
        <v>4 Th,1 Bln,23 Hr</v>
      </c>
      <c r="BL327" s="4" t="str">
        <f>VLOOKUP(C327,[1]dbase!$C$3:$AW$827,38,FALSE)</f>
        <v>-</v>
      </c>
    </row>
    <row r="328" spans="1:64" x14ac:dyDescent="0.25">
      <c r="A328" s="24">
        <f t="shared" si="100"/>
        <v>325</v>
      </c>
      <c r="B328" s="31" t="s">
        <v>1530</v>
      </c>
      <c r="C328" s="24">
        <v>676022</v>
      </c>
      <c r="D328" s="24" t="s">
        <v>174</v>
      </c>
      <c r="E328" s="26">
        <v>24539</v>
      </c>
      <c r="F328" s="24" t="s">
        <v>65</v>
      </c>
      <c r="G328" s="24" t="s">
        <v>66</v>
      </c>
      <c r="H328" s="24" t="s">
        <v>133</v>
      </c>
      <c r="I328" s="24" t="s">
        <v>1531</v>
      </c>
      <c r="J328" s="27" t="s">
        <v>1532</v>
      </c>
      <c r="K328" s="24"/>
      <c r="L328" s="24"/>
      <c r="M328" s="24" t="s">
        <v>109</v>
      </c>
      <c r="N328" s="24" t="s">
        <v>80</v>
      </c>
      <c r="O328" s="24"/>
      <c r="P328" s="24" t="s">
        <v>80</v>
      </c>
      <c r="Q328" s="26">
        <v>43374</v>
      </c>
      <c r="R328" s="26">
        <v>43374</v>
      </c>
      <c r="S328" s="26" t="s">
        <v>90</v>
      </c>
      <c r="T328" s="28" t="s">
        <v>470</v>
      </c>
      <c r="U328" s="28" t="s">
        <v>470</v>
      </c>
      <c r="V328" s="26">
        <v>44105</v>
      </c>
      <c r="W328" s="28" t="s">
        <v>139</v>
      </c>
      <c r="X328" s="28" t="s">
        <v>140</v>
      </c>
      <c r="Y328" s="26" t="s">
        <v>78</v>
      </c>
      <c r="Z328" s="29">
        <v>6</v>
      </c>
      <c r="AA328" s="29">
        <v>1</v>
      </c>
      <c r="AB328" s="26">
        <v>44424</v>
      </c>
      <c r="AC328" s="30">
        <v>4500000</v>
      </c>
      <c r="AD328" s="30">
        <v>500000</v>
      </c>
      <c r="AE328" s="30">
        <v>0</v>
      </c>
      <c r="AF328" s="30">
        <v>592600</v>
      </c>
      <c r="AG328" s="30">
        <f t="shared" si="101"/>
        <v>592600</v>
      </c>
      <c r="AH328" s="30">
        <v>0</v>
      </c>
      <c r="AI328" s="30">
        <f t="shared" si="102"/>
        <v>5592600</v>
      </c>
      <c r="AJ328" s="30">
        <f t="shared" si="103"/>
        <v>3375000</v>
      </c>
      <c r="AK328" s="30">
        <f t="shared" si="104"/>
        <v>375000</v>
      </c>
      <c r="AL328" s="30">
        <f t="shared" si="105"/>
        <v>0</v>
      </c>
      <c r="AM328" s="30">
        <f t="shared" si="106"/>
        <v>592600</v>
      </c>
      <c r="AN328" s="30">
        <f t="shared" si="107"/>
        <v>592600</v>
      </c>
      <c r="AO328" s="30">
        <f t="shared" si="108"/>
        <v>0</v>
      </c>
      <c r="AP328" s="30">
        <f t="shared" si="109"/>
        <v>4342600</v>
      </c>
      <c r="AQ328" s="30">
        <f t="shared" si="110"/>
        <v>29500</v>
      </c>
      <c r="AR328" s="26" t="s">
        <v>79</v>
      </c>
      <c r="AS328" s="26" t="s">
        <v>80</v>
      </c>
      <c r="AT328" s="26"/>
      <c r="AU328" s="26" t="s">
        <v>80</v>
      </c>
      <c r="AV328" s="26" t="s">
        <v>141</v>
      </c>
      <c r="AW328" s="26" t="s">
        <v>80</v>
      </c>
      <c r="AX328" s="26" t="s">
        <v>82</v>
      </c>
      <c r="AY328" s="26" t="s">
        <v>82</v>
      </c>
      <c r="AZ328" s="26" t="s">
        <v>80</v>
      </c>
      <c r="BA328" s="26" t="s">
        <v>84</v>
      </c>
      <c r="BB328" s="26" t="s">
        <v>85</v>
      </c>
      <c r="BC328" s="26" t="str">
        <f t="shared" si="111"/>
        <v>C</v>
      </c>
      <c r="BD328" s="26" t="str">
        <f t="shared" ca="1" si="112"/>
        <v>55 Th,8 Bln,16 Hr</v>
      </c>
      <c r="BE328" s="29">
        <f t="shared" ca="1" si="113"/>
        <v>55</v>
      </c>
      <c r="BF328" s="29">
        <f t="shared" ca="1" si="114"/>
        <v>8</v>
      </c>
      <c r="BG328" s="29">
        <f t="shared" ca="1" si="115"/>
        <v>16</v>
      </c>
      <c r="BH328" s="26" t="str">
        <f t="shared" ca="1" si="116"/>
        <v>4 Th,1 Bln,23 Hr</v>
      </c>
      <c r="BI328" s="24">
        <f t="shared" ca="1" si="117"/>
        <v>4</v>
      </c>
      <c r="BJ328" s="24">
        <f t="shared" ca="1" si="118"/>
        <v>1</v>
      </c>
      <c r="BK328" s="26" t="str">
        <f t="shared" ca="1" si="119"/>
        <v>4 Th,1 Bln,23 Hr</v>
      </c>
      <c r="BL328" s="4" t="str">
        <f>VLOOKUP(C328,[1]dbase!$C$3:$AW$827,38,FALSE)</f>
        <v>-</v>
      </c>
    </row>
    <row r="329" spans="1:64" x14ac:dyDescent="0.25">
      <c r="A329" s="24">
        <f t="shared" si="100"/>
        <v>326</v>
      </c>
      <c r="B329" s="31" t="s">
        <v>1533</v>
      </c>
      <c r="C329" s="24">
        <v>796294</v>
      </c>
      <c r="D329" s="24" t="s">
        <v>1534</v>
      </c>
      <c r="E329" s="26">
        <v>29215</v>
      </c>
      <c r="F329" s="24" t="s">
        <v>65</v>
      </c>
      <c r="G329" s="24" t="s">
        <v>66</v>
      </c>
      <c r="H329" s="24" t="s">
        <v>228</v>
      </c>
      <c r="I329" s="24"/>
      <c r="J329" s="27"/>
      <c r="K329" s="24"/>
      <c r="L329" s="24"/>
      <c r="M329" s="24" t="s">
        <v>99</v>
      </c>
      <c r="N329" s="24" t="s">
        <v>80</v>
      </c>
      <c r="O329" s="24"/>
      <c r="P329" s="24" t="s">
        <v>80</v>
      </c>
      <c r="Q329" s="26">
        <v>43877</v>
      </c>
      <c r="R329" s="26">
        <v>44243</v>
      </c>
      <c r="S329" s="26" t="s">
        <v>90</v>
      </c>
      <c r="T329" s="28" t="s">
        <v>1535</v>
      </c>
      <c r="U329" s="28" t="s">
        <v>1535</v>
      </c>
      <c r="V329" s="26" t="s">
        <v>80</v>
      </c>
      <c r="W329" s="28" t="s">
        <v>92</v>
      </c>
      <c r="X329" s="28" t="s">
        <v>113</v>
      </c>
      <c r="Y329" s="26" t="s">
        <v>78</v>
      </c>
      <c r="Z329" s="29">
        <v>6</v>
      </c>
      <c r="AA329" s="29">
        <v>1</v>
      </c>
      <c r="AB329" s="26">
        <v>44424</v>
      </c>
      <c r="AC329" s="30">
        <v>4500000</v>
      </c>
      <c r="AD329" s="30">
        <v>500000</v>
      </c>
      <c r="AE329" s="30">
        <v>-116900</v>
      </c>
      <c r="AF329" s="30">
        <v>152000</v>
      </c>
      <c r="AG329" s="30">
        <f t="shared" si="101"/>
        <v>35100</v>
      </c>
      <c r="AH329" s="30">
        <v>0</v>
      </c>
      <c r="AI329" s="30">
        <f t="shared" si="102"/>
        <v>5035100</v>
      </c>
      <c r="AJ329" s="30">
        <f t="shared" si="103"/>
        <v>2250000</v>
      </c>
      <c r="AK329" s="30">
        <f t="shared" si="104"/>
        <v>0</v>
      </c>
      <c r="AL329" s="30">
        <f t="shared" si="105"/>
        <v>0</v>
      </c>
      <c r="AM329" s="30">
        <f t="shared" si="106"/>
        <v>0</v>
      </c>
      <c r="AN329" s="30">
        <f t="shared" si="107"/>
        <v>0</v>
      </c>
      <c r="AO329" s="30">
        <f t="shared" si="108"/>
        <v>0</v>
      </c>
      <c r="AP329" s="30">
        <f t="shared" si="109"/>
        <v>2250000</v>
      </c>
      <c r="AQ329" s="30">
        <f t="shared" si="110"/>
        <v>2122100</v>
      </c>
      <c r="AR329" s="26" t="s">
        <v>79</v>
      </c>
      <c r="AS329" s="26" t="s">
        <v>114</v>
      </c>
      <c r="AT329" s="26" t="s">
        <v>115</v>
      </c>
      <c r="AU329" s="26">
        <v>44562</v>
      </c>
      <c r="AV329" s="26" t="s">
        <v>116</v>
      </c>
      <c r="AW329" s="26" t="s">
        <v>95</v>
      </c>
      <c r="AX329" s="26" t="s">
        <v>96</v>
      </c>
      <c r="AY329" s="26" t="s">
        <v>96</v>
      </c>
      <c r="AZ329" s="26" t="s">
        <v>80</v>
      </c>
      <c r="BA329" s="26" t="s">
        <v>84</v>
      </c>
      <c r="BB329" s="26" t="s">
        <v>106</v>
      </c>
      <c r="BC329" s="26" t="str">
        <f t="shared" si="111"/>
        <v>C</v>
      </c>
      <c r="BD329" s="26" t="str">
        <f t="shared" ca="1" si="112"/>
        <v>42 Th,10 Bln,29 Hr</v>
      </c>
      <c r="BE329" s="29">
        <f t="shared" ca="1" si="113"/>
        <v>42</v>
      </c>
      <c r="BF329" s="29">
        <f t="shared" ca="1" si="114"/>
        <v>10</v>
      </c>
      <c r="BG329" s="29">
        <f t="shared" ca="1" si="115"/>
        <v>29</v>
      </c>
      <c r="BH329" s="26" t="str">
        <f t="shared" ca="1" si="116"/>
        <v>2 Th,9 Bln,8 Hr</v>
      </c>
      <c r="BI329" s="24">
        <f t="shared" ca="1" si="117"/>
        <v>2</v>
      </c>
      <c r="BJ329" s="24">
        <f t="shared" ca="1" si="118"/>
        <v>9</v>
      </c>
      <c r="BK329" s="26" t="str">
        <f t="shared" ca="1" si="119"/>
        <v>1 Th,9 Bln,8 Hr</v>
      </c>
      <c r="BL329" s="4" t="str">
        <f>VLOOKUP(C329,[1]dbase!$C$3:$AW$827,38,FALSE)</f>
        <v>H</v>
      </c>
    </row>
    <row r="330" spans="1:64" x14ac:dyDescent="0.25">
      <c r="A330" s="24">
        <f t="shared" si="100"/>
        <v>327</v>
      </c>
      <c r="B330" s="31" t="s">
        <v>1536</v>
      </c>
      <c r="C330" s="24">
        <v>825599</v>
      </c>
      <c r="D330" s="24" t="s">
        <v>1537</v>
      </c>
      <c r="E330" s="26">
        <v>30179</v>
      </c>
      <c r="F330" s="24" t="s">
        <v>65</v>
      </c>
      <c r="G330" s="24" t="s">
        <v>66</v>
      </c>
      <c r="H330" s="24" t="s">
        <v>150</v>
      </c>
      <c r="I330" s="24" t="s">
        <v>1538</v>
      </c>
      <c r="J330" s="27"/>
      <c r="K330" s="24"/>
      <c r="L330" s="24"/>
      <c r="M330" s="24" t="s">
        <v>99</v>
      </c>
      <c r="N330" s="24" t="s">
        <v>1539</v>
      </c>
      <c r="O330" s="24"/>
      <c r="P330" s="24">
        <v>1999</v>
      </c>
      <c r="Q330" s="26">
        <v>42037</v>
      </c>
      <c r="R330" s="26">
        <v>42186</v>
      </c>
      <c r="S330" s="26" t="s">
        <v>90</v>
      </c>
      <c r="T330" s="28" t="s">
        <v>1540</v>
      </c>
      <c r="U330" s="28" t="s">
        <v>1540</v>
      </c>
      <c r="V330" s="26">
        <v>44562</v>
      </c>
      <c r="W330" s="28" t="s">
        <v>769</v>
      </c>
      <c r="X330" s="28" t="s">
        <v>195</v>
      </c>
      <c r="Y330" s="26" t="s">
        <v>78</v>
      </c>
      <c r="Z330" s="29">
        <v>3</v>
      </c>
      <c r="AA330" s="29">
        <v>4</v>
      </c>
      <c r="AB330" s="26">
        <v>44424</v>
      </c>
      <c r="AC330" s="30">
        <v>6900000</v>
      </c>
      <c r="AD330" s="30">
        <v>766667</v>
      </c>
      <c r="AE330" s="30">
        <v>1261183.333333333</v>
      </c>
      <c r="AF330" s="30">
        <v>-263614.5</v>
      </c>
      <c r="AG330" s="30">
        <f t="shared" si="101"/>
        <v>997568.83333333302</v>
      </c>
      <c r="AH330" s="30">
        <v>2684905</v>
      </c>
      <c r="AI330" s="30">
        <f t="shared" si="102"/>
        <v>11349140.833333332</v>
      </c>
      <c r="AJ330" s="30">
        <f t="shared" si="103"/>
        <v>5175000</v>
      </c>
      <c r="AK330" s="30">
        <f t="shared" si="104"/>
        <v>575000.25</v>
      </c>
      <c r="AL330" s="30">
        <f t="shared" si="105"/>
        <v>1261183.333333333</v>
      </c>
      <c r="AM330" s="30">
        <f t="shared" si="106"/>
        <v>-263614.5</v>
      </c>
      <c r="AN330" s="30">
        <f t="shared" si="107"/>
        <v>997568.83333333302</v>
      </c>
      <c r="AO330" s="30">
        <f t="shared" si="108"/>
        <v>1342452.5</v>
      </c>
      <c r="AP330" s="30">
        <f t="shared" si="109"/>
        <v>8090021.583333333</v>
      </c>
      <c r="AQ330" s="30">
        <f t="shared" si="110"/>
        <v>0</v>
      </c>
      <c r="AR330" s="26" t="s">
        <v>79</v>
      </c>
      <c r="AS330" s="26" t="s">
        <v>80</v>
      </c>
      <c r="AT330" s="26"/>
      <c r="AU330" s="26" t="s">
        <v>80</v>
      </c>
      <c r="AV330" s="26" t="s">
        <v>196</v>
      </c>
      <c r="AW330" s="26" t="s">
        <v>80</v>
      </c>
      <c r="AX330" s="26" t="s">
        <v>83</v>
      </c>
      <c r="AY330" s="26" t="s">
        <v>83</v>
      </c>
      <c r="AZ330" s="26" t="s">
        <v>125</v>
      </c>
      <c r="BA330" s="26" t="s">
        <v>84</v>
      </c>
      <c r="BB330" s="26" t="s">
        <v>106</v>
      </c>
      <c r="BC330" s="26" t="str">
        <f t="shared" si="111"/>
        <v>C</v>
      </c>
      <c r="BD330" s="26" t="str">
        <f t="shared" ca="1" si="112"/>
        <v>40 Th,3 Bln,8 Hr</v>
      </c>
      <c r="BE330" s="29">
        <f t="shared" ca="1" si="113"/>
        <v>40</v>
      </c>
      <c r="BF330" s="29">
        <f t="shared" ca="1" si="114"/>
        <v>3</v>
      </c>
      <c r="BG330" s="29">
        <f t="shared" ca="1" si="115"/>
        <v>8</v>
      </c>
      <c r="BH330" s="26" t="str">
        <f t="shared" ca="1" si="116"/>
        <v>7 Th,9 Bln,22 Hr</v>
      </c>
      <c r="BI330" s="24">
        <f t="shared" ca="1" si="117"/>
        <v>7</v>
      </c>
      <c r="BJ330" s="24">
        <f t="shared" ca="1" si="118"/>
        <v>9</v>
      </c>
      <c r="BK330" s="26" t="str">
        <f t="shared" ca="1" si="119"/>
        <v>7 Th,4 Bln,23 Hr</v>
      </c>
      <c r="BL330" s="4" t="str">
        <f>VLOOKUP(C330,[1]dbase!$C$3:$AW$827,38,FALSE)</f>
        <v>-</v>
      </c>
    </row>
    <row r="331" spans="1:64" x14ac:dyDescent="0.25">
      <c r="A331" s="24">
        <f t="shared" si="100"/>
        <v>328</v>
      </c>
      <c r="B331" s="31" t="s">
        <v>1541</v>
      </c>
      <c r="C331" s="24">
        <v>775491</v>
      </c>
      <c r="D331" s="24" t="s">
        <v>406</v>
      </c>
      <c r="E331" s="26">
        <v>28474</v>
      </c>
      <c r="F331" s="24" t="s">
        <v>65</v>
      </c>
      <c r="G331" s="24" t="s">
        <v>66</v>
      </c>
      <c r="H331" s="24" t="s">
        <v>67</v>
      </c>
      <c r="I331" s="24" t="s">
        <v>1542</v>
      </c>
      <c r="J331" s="27" t="s">
        <v>1543</v>
      </c>
      <c r="K331" s="24"/>
      <c r="L331" s="24"/>
      <c r="M331" s="24" t="s">
        <v>70</v>
      </c>
      <c r="N331" s="24" t="s">
        <v>71</v>
      </c>
      <c r="O331" s="24"/>
      <c r="P331" s="24">
        <v>2015</v>
      </c>
      <c r="Q331" s="26">
        <v>39860</v>
      </c>
      <c r="R331" s="26">
        <v>39949</v>
      </c>
      <c r="S331" s="26" t="s">
        <v>213</v>
      </c>
      <c r="T331" s="28" t="s">
        <v>1544</v>
      </c>
      <c r="U331" s="28" t="s">
        <v>1545</v>
      </c>
      <c r="V331" s="26">
        <v>43709</v>
      </c>
      <c r="W331" s="28" t="s">
        <v>187</v>
      </c>
      <c r="X331" s="28" t="s">
        <v>113</v>
      </c>
      <c r="Y331" s="26" t="s">
        <v>78</v>
      </c>
      <c r="Z331" s="29">
        <v>4</v>
      </c>
      <c r="AA331" s="29">
        <v>3</v>
      </c>
      <c r="AB331" s="26">
        <v>44424</v>
      </c>
      <c r="AC331" s="30">
        <v>5900000</v>
      </c>
      <c r="AD331" s="30">
        <v>655556</v>
      </c>
      <c r="AE331" s="30">
        <v>200969.44444444403</v>
      </c>
      <c r="AF331" s="30">
        <v>-339993</v>
      </c>
      <c r="AG331" s="30">
        <f t="shared" si="101"/>
        <v>-139023.55555555597</v>
      </c>
      <c r="AH331" s="30">
        <v>2079770</v>
      </c>
      <c r="AI331" s="30">
        <f t="shared" si="102"/>
        <v>8496302.444444444</v>
      </c>
      <c r="AJ331" s="30">
        <f t="shared" si="103"/>
        <v>4425000</v>
      </c>
      <c r="AK331" s="30">
        <f t="shared" si="104"/>
        <v>491667</v>
      </c>
      <c r="AL331" s="30">
        <f t="shared" si="105"/>
        <v>200969.44444444403</v>
      </c>
      <c r="AM331" s="30">
        <f t="shared" si="106"/>
        <v>-339993</v>
      </c>
      <c r="AN331" s="30">
        <f t="shared" si="107"/>
        <v>-139023.55555555597</v>
      </c>
      <c r="AO331" s="30">
        <f t="shared" si="108"/>
        <v>1039885</v>
      </c>
      <c r="AP331" s="30">
        <f t="shared" si="109"/>
        <v>5817528.444444444</v>
      </c>
      <c r="AQ331" s="30">
        <f t="shared" si="110"/>
        <v>0</v>
      </c>
      <c r="AR331" s="26" t="s">
        <v>79</v>
      </c>
      <c r="AS331" s="26" t="s">
        <v>80</v>
      </c>
      <c r="AT331" s="26"/>
      <c r="AU331" s="26" t="s">
        <v>80</v>
      </c>
      <c r="AV331" s="26" t="s">
        <v>116</v>
      </c>
      <c r="AW331" s="26" t="s">
        <v>117</v>
      </c>
      <c r="AX331" s="26" t="s">
        <v>83</v>
      </c>
      <c r="AY331" s="26" t="s">
        <v>83</v>
      </c>
      <c r="AZ331" s="26" t="s">
        <v>80</v>
      </c>
      <c r="BA331" s="26" t="s">
        <v>84</v>
      </c>
      <c r="BB331" s="26" t="s">
        <v>85</v>
      </c>
      <c r="BC331" s="26" t="str">
        <f t="shared" si="111"/>
        <v>F</v>
      </c>
      <c r="BD331" s="26" t="str">
        <f t="shared" ca="1" si="112"/>
        <v>44 Th,11 Bln,9 Hr</v>
      </c>
      <c r="BE331" s="29">
        <f t="shared" ca="1" si="113"/>
        <v>44</v>
      </c>
      <c r="BF331" s="29">
        <f t="shared" ca="1" si="114"/>
        <v>11</v>
      </c>
      <c r="BG331" s="29">
        <f t="shared" ca="1" si="115"/>
        <v>9</v>
      </c>
      <c r="BH331" s="26" t="str">
        <f t="shared" ca="1" si="116"/>
        <v>13 Th,9 Bln,8 Hr</v>
      </c>
      <c r="BI331" s="24">
        <f t="shared" ca="1" si="117"/>
        <v>13</v>
      </c>
      <c r="BJ331" s="24">
        <f t="shared" ca="1" si="118"/>
        <v>9</v>
      </c>
      <c r="BK331" s="26" t="str">
        <f t="shared" ca="1" si="119"/>
        <v>13 Th,6 Bln,8 Hr</v>
      </c>
      <c r="BL331" s="4" t="str">
        <f>VLOOKUP(C331,[1]dbase!$C$3:$AW$827,38,FALSE)</f>
        <v>-</v>
      </c>
    </row>
    <row r="332" spans="1:64" x14ac:dyDescent="0.25">
      <c r="A332" s="24">
        <f t="shared" si="100"/>
        <v>329</v>
      </c>
      <c r="B332" s="31" t="s">
        <v>1546</v>
      </c>
      <c r="C332" s="24">
        <v>776204</v>
      </c>
      <c r="D332" s="24" t="s">
        <v>174</v>
      </c>
      <c r="E332" s="26">
        <v>28410</v>
      </c>
      <c r="F332" s="24" t="s">
        <v>65</v>
      </c>
      <c r="G332" s="24" t="s">
        <v>66</v>
      </c>
      <c r="H332" s="24" t="s">
        <v>88</v>
      </c>
      <c r="I332" s="24" t="s">
        <v>1547</v>
      </c>
      <c r="J332" s="27" t="s">
        <v>1548</v>
      </c>
      <c r="K332" s="24"/>
      <c r="L332" s="24"/>
      <c r="M332" s="24" t="s">
        <v>109</v>
      </c>
      <c r="N332" s="24" t="s">
        <v>301</v>
      </c>
      <c r="O332" s="24"/>
      <c r="P332" s="24" t="s">
        <v>80</v>
      </c>
      <c r="Q332" s="26">
        <v>43374</v>
      </c>
      <c r="R332" s="26">
        <v>43374</v>
      </c>
      <c r="S332" s="26" t="s">
        <v>90</v>
      </c>
      <c r="T332" s="28" t="s">
        <v>138</v>
      </c>
      <c r="U332" s="28" t="s">
        <v>138</v>
      </c>
      <c r="V332" s="26">
        <v>44105</v>
      </c>
      <c r="W332" s="28" t="s">
        <v>303</v>
      </c>
      <c r="X332" s="28" t="s">
        <v>140</v>
      </c>
      <c r="Y332" s="26" t="s">
        <v>78</v>
      </c>
      <c r="Z332" s="29">
        <v>6</v>
      </c>
      <c r="AA332" s="29">
        <v>1</v>
      </c>
      <c r="AB332" s="26">
        <v>44424</v>
      </c>
      <c r="AC332" s="30">
        <v>4500000</v>
      </c>
      <c r="AD332" s="30">
        <v>500000</v>
      </c>
      <c r="AE332" s="30">
        <v>0</v>
      </c>
      <c r="AF332" s="30">
        <v>-430800</v>
      </c>
      <c r="AG332" s="30">
        <f t="shared" si="101"/>
        <v>-430800</v>
      </c>
      <c r="AH332" s="30">
        <v>0</v>
      </c>
      <c r="AI332" s="30">
        <f t="shared" si="102"/>
        <v>4569200</v>
      </c>
      <c r="AJ332" s="30">
        <f t="shared" si="103"/>
        <v>2250000</v>
      </c>
      <c r="AK332" s="30">
        <f t="shared" si="104"/>
        <v>0</v>
      </c>
      <c r="AL332" s="30">
        <f t="shared" si="105"/>
        <v>0</v>
      </c>
      <c r="AM332" s="30">
        <f t="shared" si="106"/>
        <v>0</v>
      </c>
      <c r="AN332" s="30">
        <f t="shared" si="107"/>
        <v>0</v>
      </c>
      <c r="AO332" s="30">
        <f t="shared" si="108"/>
        <v>0</v>
      </c>
      <c r="AP332" s="30">
        <f t="shared" si="109"/>
        <v>2250000</v>
      </c>
      <c r="AQ332" s="30">
        <f t="shared" si="110"/>
        <v>2122100</v>
      </c>
      <c r="AR332" s="26" t="s">
        <v>79</v>
      </c>
      <c r="AS332" s="26" t="s">
        <v>114</v>
      </c>
      <c r="AT332" s="24" t="s">
        <v>172</v>
      </c>
      <c r="AU332" s="26">
        <v>44433</v>
      </c>
      <c r="AV332" s="26" t="s">
        <v>141</v>
      </c>
      <c r="AW332" s="26" t="s">
        <v>80</v>
      </c>
      <c r="AX332" s="26" t="s">
        <v>82</v>
      </c>
      <c r="AY332" s="26" t="s">
        <v>82</v>
      </c>
      <c r="AZ332" s="26" t="s">
        <v>80</v>
      </c>
      <c r="BA332" s="26" t="s">
        <v>84</v>
      </c>
      <c r="BB332" s="26" t="s">
        <v>85</v>
      </c>
      <c r="BC332" s="26" t="str">
        <f t="shared" si="111"/>
        <v>C</v>
      </c>
      <c r="BD332" s="26" t="str">
        <f t="shared" ca="1" si="112"/>
        <v>45 Th,1 Bln,12 Hr</v>
      </c>
      <c r="BE332" s="29">
        <f t="shared" ca="1" si="113"/>
        <v>45</v>
      </c>
      <c r="BF332" s="29">
        <f t="shared" ca="1" si="114"/>
        <v>1</v>
      </c>
      <c r="BG332" s="29">
        <f t="shared" ca="1" si="115"/>
        <v>12</v>
      </c>
      <c r="BH332" s="26" t="str">
        <f t="shared" ca="1" si="116"/>
        <v>4 Th,1 Bln,23 Hr</v>
      </c>
      <c r="BI332" s="24">
        <f t="shared" ca="1" si="117"/>
        <v>4</v>
      </c>
      <c r="BJ332" s="24">
        <f t="shared" ca="1" si="118"/>
        <v>1</v>
      </c>
      <c r="BK332" s="26" t="str">
        <f t="shared" ca="1" si="119"/>
        <v>4 Th,1 Bln,23 Hr</v>
      </c>
      <c r="BL332" s="4" t="str">
        <f>VLOOKUP(C332,[1]dbase!$C$3:$AW$827,38,FALSE)</f>
        <v>H</v>
      </c>
    </row>
    <row r="333" spans="1:64" x14ac:dyDescent="0.25">
      <c r="A333" s="24">
        <f t="shared" si="100"/>
        <v>330</v>
      </c>
      <c r="B333" s="31" t="s">
        <v>1549</v>
      </c>
      <c r="C333" s="24">
        <v>885590</v>
      </c>
      <c r="D333" s="24" t="s">
        <v>87</v>
      </c>
      <c r="E333" s="26">
        <v>32341</v>
      </c>
      <c r="F333" s="24" t="s">
        <v>65</v>
      </c>
      <c r="G333" s="24" t="s">
        <v>66</v>
      </c>
      <c r="H333" s="24" t="s">
        <v>67</v>
      </c>
      <c r="I333" s="24" t="s">
        <v>1550</v>
      </c>
      <c r="J333" s="27"/>
      <c r="K333" s="24"/>
      <c r="L333" s="24"/>
      <c r="M333" s="24" t="s">
        <v>109</v>
      </c>
      <c r="N333" s="24" t="s">
        <v>1551</v>
      </c>
      <c r="O333" s="24"/>
      <c r="P333" s="24">
        <v>2012</v>
      </c>
      <c r="Q333" s="26">
        <v>41593</v>
      </c>
      <c r="R333" s="26">
        <v>42005</v>
      </c>
      <c r="S333" s="26" t="s">
        <v>90</v>
      </c>
      <c r="T333" s="28" t="s">
        <v>1552</v>
      </c>
      <c r="U333" s="28" t="s">
        <v>1552</v>
      </c>
      <c r="V333" s="26">
        <v>44667</v>
      </c>
      <c r="W333" s="28" t="s">
        <v>645</v>
      </c>
      <c r="X333" s="28" t="s">
        <v>93</v>
      </c>
      <c r="Y333" s="26" t="s">
        <v>78</v>
      </c>
      <c r="Z333" s="29">
        <v>4</v>
      </c>
      <c r="AA333" s="29">
        <v>2</v>
      </c>
      <c r="AB333" s="26">
        <v>44424</v>
      </c>
      <c r="AC333" s="30">
        <v>4900000</v>
      </c>
      <c r="AD333" s="30">
        <v>544444</v>
      </c>
      <c r="AE333" s="30">
        <v>521505.55555555597</v>
      </c>
      <c r="AF333" s="30">
        <v>-339993</v>
      </c>
      <c r="AG333" s="30">
        <f t="shared" si="101"/>
        <v>181512.55555555597</v>
      </c>
      <c r="AH333" s="30">
        <v>2079770</v>
      </c>
      <c r="AI333" s="30">
        <f t="shared" si="102"/>
        <v>7705726.555555556</v>
      </c>
      <c r="AJ333" s="30">
        <f t="shared" si="103"/>
        <v>3675000</v>
      </c>
      <c r="AK333" s="30">
        <f t="shared" si="104"/>
        <v>408333</v>
      </c>
      <c r="AL333" s="30">
        <f t="shared" si="105"/>
        <v>521505.55555555597</v>
      </c>
      <c r="AM333" s="30">
        <f t="shared" si="106"/>
        <v>-339993</v>
      </c>
      <c r="AN333" s="30">
        <f t="shared" si="107"/>
        <v>181512.55555555597</v>
      </c>
      <c r="AO333" s="30">
        <f t="shared" si="108"/>
        <v>1039885</v>
      </c>
      <c r="AP333" s="30">
        <f t="shared" si="109"/>
        <v>5304730.555555556</v>
      </c>
      <c r="AQ333" s="30">
        <f t="shared" si="110"/>
        <v>0</v>
      </c>
      <c r="AR333" s="26" t="s">
        <v>79</v>
      </c>
      <c r="AS333" s="26" t="s">
        <v>80</v>
      </c>
      <c r="AT333" s="26"/>
      <c r="AU333" s="26" t="s">
        <v>80</v>
      </c>
      <c r="AV333" s="26" t="s">
        <v>94</v>
      </c>
      <c r="AW333" s="26" t="s">
        <v>210</v>
      </c>
      <c r="AX333" s="26" t="s">
        <v>83</v>
      </c>
      <c r="AY333" s="26" t="s">
        <v>83</v>
      </c>
      <c r="AZ333" s="26" t="s">
        <v>80</v>
      </c>
      <c r="BA333" s="26" t="s">
        <v>84</v>
      </c>
      <c r="BB333" s="26" t="s">
        <v>85</v>
      </c>
      <c r="BC333" s="26" t="str">
        <f t="shared" si="111"/>
        <v>C</v>
      </c>
      <c r="BD333" s="26" t="str">
        <f t="shared" ca="1" si="112"/>
        <v>34 Th,4 Bln,7 Hr</v>
      </c>
      <c r="BE333" s="29">
        <f t="shared" ca="1" si="113"/>
        <v>34</v>
      </c>
      <c r="BF333" s="29">
        <f t="shared" ca="1" si="114"/>
        <v>4</v>
      </c>
      <c r="BG333" s="29">
        <f t="shared" ca="1" si="115"/>
        <v>7</v>
      </c>
      <c r="BH333" s="26" t="str">
        <f t="shared" ca="1" si="116"/>
        <v>9 Th,0 Bln,9 Hr</v>
      </c>
      <c r="BI333" s="24">
        <f t="shared" ca="1" si="117"/>
        <v>9</v>
      </c>
      <c r="BJ333" s="24">
        <f t="shared" ca="1" si="118"/>
        <v>0</v>
      </c>
      <c r="BK333" s="26" t="str">
        <f t="shared" ca="1" si="119"/>
        <v>7 Th,10 Bln,23 Hr</v>
      </c>
      <c r="BL333" s="4" t="str">
        <f>VLOOKUP(C333,[1]dbase!$C$3:$AW$827,38,FALSE)</f>
        <v>-</v>
      </c>
    </row>
    <row r="334" spans="1:64" x14ac:dyDescent="0.25">
      <c r="A334" s="24">
        <f t="shared" si="100"/>
        <v>331</v>
      </c>
      <c r="B334" s="31" t="s">
        <v>1553</v>
      </c>
      <c r="C334" s="24">
        <v>746064</v>
      </c>
      <c r="D334" s="24" t="s">
        <v>174</v>
      </c>
      <c r="E334" s="26">
        <v>27228</v>
      </c>
      <c r="F334" s="24" t="s">
        <v>65</v>
      </c>
      <c r="G334" s="24" t="s">
        <v>66</v>
      </c>
      <c r="H334" s="24" t="s">
        <v>133</v>
      </c>
      <c r="I334" s="24" t="s">
        <v>1554</v>
      </c>
      <c r="J334" s="27" t="s">
        <v>1555</v>
      </c>
      <c r="K334" s="24"/>
      <c r="L334" s="24"/>
      <c r="M334" s="24" t="s">
        <v>99</v>
      </c>
      <c r="N334" s="24" t="s">
        <v>276</v>
      </c>
      <c r="O334" s="24"/>
      <c r="P334" s="24" t="s">
        <v>80</v>
      </c>
      <c r="Q334" s="26">
        <v>43374</v>
      </c>
      <c r="R334" s="26">
        <v>43374</v>
      </c>
      <c r="S334" s="26" t="s">
        <v>90</v>
      </c>
      <c r="T334" s="28" t="s">
        <v>261</v>
      </c>
      <c r="U334" s="28" t="s">
        <v>261</v>
      </c>
      <c r="V334" s="26">
        <v>44105</v>
      </c>
      <c r="W334" s="28" t="s">
        <v>139</v>
      </c>
      <c r="X334" s="28" t="s">
        <v>140</v>
      </c>
      <c r="Y334" s="26" t="s">
        <v>78</v>
      </c>
      <c r="Z334" s="29">
        <v>6</v>
      </c>
      <c r="AA334" s="29">
        <v>1</v>
      </c>
      <c r="AB334" s="26">
        <v>44424</v>
      </c>
      <c r="AC334" s="30">
        <v>4500000</v>
      </c>
      <c r="AD334" s="30">
        <v>500000</v>
      </c>
      <c r="AE334" s="30">
        <v>0</v>
      </c>
      <c r="AF334" s="30">
        <v>-430800</v>
      </c>
      <c r="AG334" s="30">
        <f t="shared" si="101"/>
        <v>-430800</v>
      </c>
      <c r="AH334" s="30">
        <v>0</v>
      </c>
      <c r="AI334" s="30">
        <f t="shared" si="102"/>
        <v>4569200</v>
      </c>
      <c r="AJ334" s="30">
        <f t="shared" si="103"/>
        <v>3375000</v>
      </c>
      <c r="AK334" s="30">
        <f t="shared" si="104"/>
        <v>375000</v>
      </c>
      <c r="AL334" s="30">
        <f t="shared" si="105"/>
        <v>0</v>
      </c>
      <c r="AM334" s="30">
        <f t="shared" si="106"/>
        <v>-430800</v>
      </c>
      <c r="AN334" s="30">
        <f t="shared" si="107"/>
        <v>-430800</v>
      </c>
      <c r="AO334" s="30">
        <f t="shared" si="108"/>
        <v>0</v>
      </c>
      <c r="AP334" s="30">
        <f t="shared" si="109"/>
        <v>3319200</v>
      </c>
      <c r="AQ334" s="30">
        <f t="shared" si="110"/>
        <v>1052900</v>
      </c>
      <c r="AR334" s="26" t="s">
        <v>79</v>
      </c>
      <c r="AS334" s="26" t="s">
        <v>80</v>
      </c>
      <c r="AT334" s="26"/>
      <c r="AU334" s="26" t="s">
        <v>80</v>
      </c>
      <c r="AV334" s="26" t="s">
        <v>141</v>
      </c>
      <c r="AW334" s="26" t="s">
        <v>80</v>
      </c>
      <c r="AX334" s="26" t="s">
        <v>82</v>
      </c>
      <c r="AY334" s="26" t="s">
        <v>82</v>
      </c>
      <c r="AZ334" s="26" t="s">
        <v>80</v>
      </c>
      <c r="BA334" s="26" t="s">
        <v>84</v>
      </c>
      <c r="BB334" s="26" t="s">
        <v>106</v>
      </c>
      <c r="BC334" s="26" t="str">
        <f t="shared" si="111"/>
        <v>C</v>
      </c>
      <c r="BD334" s="26" t="str">
        <f t="shared" ca="1" si="112"/>
        <v>48 Th,4 Bln,6 Hr</v>
      </c>
      <c r="BE334" s="29">
        <f t="shared" ca="1" si="113"/>
        <v>48</v>
      </c>
      <c r="BF334" s="29">
        <f t="shared" ca="1" si="114"/>
        <v>4</v>
      </c>
      <c r="BG334" s="29">
        <f t="shared" ca="1" si="115"/>
        <v>6</v>
      </c>
      <c r="BH334" s="26" t="str">
        <f t="shared" ca="1" si="116"/>
        <v>4 Th,1 Bln,23 Hr</v>
      </c>
      <c r="BI334" s="24">
        <f t="shared" ca="1" si="117"/>
        <v>4</v>
      </c>
      <c r="BJ334" s="24">
        <f t="shared" ca="1" si="118"/>
        <v>1</v>
      </c>
      <c r="BK334" s="26" t="str">
        <f t="shared" ca="1" si="119"/>
        <v>4 Th,1 Bln,23 Hr</v>
      </c>
      <c r="BL334" s="4" t="str">
        <f>VLOOKUP(C334,[1]dbase!$C$3:$AW$827,38,FALSE)</f>
        <v>-</v>
      </c>
    </row>
    <row r="335" spans="1:64" x14ac:dyDescent="0.25">
      <c r="A335" s="24">
        <f t="shared" si="100"/>
        <v>332</v>
      </c>
      <c r="B335" s="31" t="s">
        <v>1556</v>
      </c>
      <c r="C335" s="24">
        <v>875556</v>
      </c>
      <c r="D335" s="24" t="s">
        <v>199</v>
      </c>
      <c r="E335" s="26">
        <v>29872</v>
      </c>
      <c r="F335" s="24" t="s">
        <v>65</v>
      </c>
      <c r="G335" s="24" t="s">
        <v>66</v>
      </c>
      <c r="H335" s="24" t="s">
        <v>67</v>
      </c>
      <c r="I335" s="24" t="s">
        <v>1557</v>
      </c>
      <c r="J335" s="27" t="s">
        <v>1558</v>
      </c>
      <c r="K335" s="24"/>
      <c r="L335" s="24"/>
      <c r="M335" s="24" t="s">
        <v>109</v>
      </c>
      <c r="N335" s="24" t="s">
        <v>1221</v>
      </c>
      <c r="O335" s="24"/>
      <c r="P335" s="24" t="s">
        <v>1559</v>
      </c>
      <c r="Q335" s="26">
        <v>41579</v>
      </c>
      <c r="R335" s="26">
        <v>41989</v>
      </c>
      <c r="S335" s="26" t="s">
        <v>90</v>
      </c>
      <c r="T335" s="28" t="s">
        <v>793</v>
      </c>
      <c r="U335" s="28" t="s">
        <v>793</v>
      </c>
      <c r="V335" s="26" t="s">
        <v>80</v>
      </c>
      <c r="W335" s="28" t="s">
        <v>130</v>
      </c>
      <c r="X335" s="28" t="s">
        <v>123</v>
      </c>
      <c r="Y335" s="26" t="s">
        <v>78</v>
      </c>
      <c r="Z335" s="29">
        <v>6</v>
      </c>
      <c r="AA335" s="29">
        <v>1</v>
      </c>
      <c r="AB335" s="26">
        <v>44424</v>
      </c>
      <c r="AC335" s="30">
        <v>4500000</v>
      </c>
      <c r="AD335" s="30">
        <v>500000</v>
      </c>
      <c r="AE335" s="30">
        <v>699100</v>
      </c>
      <c r="AF335" s="30">
        <v>152000</v>
      </c>
      <c r="AG335" s="30">
        <f t="shared" si="101"/>
        <v>851100</v>
      </c>
      <c r="AH335" s="30">
        <v>0</v>
      </c>
      <c r="AI335" s="30">
        <f t="shared" si="102"/>
        <v>5851100</v>
      </c>
      <c r="AJ335" s="30">
        <f t="shared" si="103"/>
        <v>3375000</v>
      </c>
      <c r="AK335" s="30">
        <f t="shared" si="104"/>
        <v>375000</v>
      </c>
      <c r="AL335" s="30">
        <f t="shared" si="105"/>
        <v>699100</v>
      </c>
      <c r="AM335" s="30">
        <f t="shared" si="106"/>
        <v>152000</v>
      </c>
      <c r="AN335" s="30">
        <f t="shared" si="107"/>
        <v>851100</v>
      </c>
      <c r="AO335" s="30">
        <f t="shared" si="108"/>
        <v>0</v>
      </c>
      <c r="AP335" s="30">
        <f t="shared" si="109"/>
        <v>4601100</v>
      </c>
      <c r="AQ335" s="30">
        <f t="shared" si="110"/>
        <v>0</v>
      </c>
      <c r="AR335" s="26" t="s">
        <v>79</v>
      </c>
      <c r="AS335" s="26" t="s">
        <v>80</v>
      </c>
      <c r="AT335" s="26"/>
      <c r="AU335" s="26" t="s">
        <v>80</v>
      </c>
      <c r="AV335" s="26" t="s">
        <v>124</v>
      </c>
      <c r="AW335" s="26" t="s">
        <v>80</v>
      </c>
      <c r="AX335" s="26" t="s">
        <v>82</v>
      </c>
      <c r="AY335" s="26" t="s">
        <v>82</v>
      </c>
      <c r="AZ335" s="26" t="s">
        <v>125</v>
      </c>
      <c r="BA335" s="26" t="s">
        <v>84</v>
      </c>
      <c r="BB335" s="26" t="s">
        <v>85</v>
      </c>
      <c r="BC335" s="26" t="str">
        <f t="shared" si="111"/>
        <v>C</v>
      </c>
      <c r="BD335" s="26" t="str">
        <f t="shared" ca="1" si="112"/>
        <v>41 Th,1 Bln,11 Hr</v>
      </c>
      <c r="BE335" s="29">
        <f t="shared" ca="1" si="113"/>
        <v>41</v>
      </c>
      <c r="BF335" s="29">
        <f t="shared" ca="1" si="114"/>
        <v>1</v>
      </c>
      <c r="BG335" s="29">
        <f t="shared" ca="1" si="115"/>
        <v>11</v>
      </c>
      <c r="BH335" s="26" t="str">
        <f t="shared" ca="1" si="116"/>
        <v>9 Th,0 Bln,23 Hr</v>
      </c>
      <c r="BI335" s="24">
        <f t="shared" ca="1" si="117"/>
        <v>9</v>
      </c>
      <c r="BJ335" s="24">
        <f t="shared" ca="1" si="118"/>
        <v>0</v>
      </c>
      <c r="BK335" s="26" t="str">
        <f t="shared" ca="1" si="119"/>
        <v>7 Th,11 Bln,8 Hr</v>
      </c>
      <c r="BL335" s="4" t="str">
        <f>VLOOKUP(C335,[1]dbase!$C$3:$AW$827,38,FALSE)</f>
        <v>-</v>
      </c>
    </row>
    <row r="336" spans="1:64" x14ac:dyDescent="0.25">
      <c r="A336" s="24">
        <f t="shared" si="100"/>
        <v>333</v>
      </c>
      <c r="B336" s="33" t="s">
        <v>1560</v>
      </c>
      <c r="C336" s="24">
        <v>935695</v>
      </c>
      <c r="D336" s="24" t="s">
        <v>652</v>
      </c>
      <c r="E336" s="26">
        <v>34142</v>
      </c>
      <c r="F336" s="24" t="s">
        <v>65</v>
      </c>
      <c r="G336" s="24" t="s">
        <v>66</v>
      </c>
      <c r="H336" s="24" t="s">
        <v>150</v>
      </c>
      <c r="I336" s="24" t="s">
        <v>1561</v>
      </c>
      <c r="J336" s="27"/>
      <c r="K336" s="24"/>
      <c r="L336" s="24" t="s">
        <v>1562</v>
      </c>
      <c r="M336" s="24" t="s">
        <v>70</v>
      </c>
      <c r="N336" s="24" t="s">
        <v>71</v>
      </c>
      <c r="O336" s="24" t="s">
        <v>235</v>
      </c>
      <c r="P336" s="24">
        <v>2015</v>
      </c>
      <c r="Q336" s="26">
        <v>42888</v>
      </c>
      <c r="R336" s="26">
        <v>43116</v>
      </c>
      <c r="S336" s="26" t="s">
        <v>90</v>
      </c>
      <c r="T336" s="28" t="s">
        <v>153</v>
      </c>
      <c r="U336" s="28" t="s">
        <v>153</v>
      </c>
      <c r="V336" s="26">
        <v>44760</v>
      </c>
      <c r="W336" s="28" t="s">
        <v>154</v>
      </c>
      <c r="X336" s="28" t="s">
        <v>113</v>
      </c>
      <c r="Y336" s="26" t="s">
        <v>78</v>
      </c>
      <c r="Z336" s="29">
        <v>5</v>
      </c>
      <c r="AA336" s="29">
        <v>4</v>
      </c>
      <c r="AB336" s="26">
        <v>44424</v>
      </c>
      <c r="AC336" s="30">
        <v>6900000</v>
      </c>
      <c r="AD336" s="30">
        <v>766667</v>
      </c>
      <c r="AE336" s="30">
        <v>442183.33333333302</v>
      </c>
      <c r="AF336" s="30">
        <v>653200</v>
      </c>
      <c r="AG336" s="30">
        <f t="shared" si="101"/>
        <v>1095383.333333333</v>
      </c>
      <c r="AH336" s="30">
        <v>0</v>
      </c>
      <c r="AI336" s="30">
        <f t="shared" si="102"/>
        <v>8762050.3333333321</v>
      </c>
      <c r="AJ336" s="30">
        <f t="shared" si="103"/>
        <v>5175000</v>
      </c>
      <c r="AK336" s="30">
        <f t="shared" si="104"/>
        <v>575000.25</v>
      </c>
      <c r="AL336" s="30">
        <f t="shared" si="105"/>
        <v>442183.33333333302</v>
      </c>
      <c r="AM336" s="30">
        <f t="shared" si="106"/>
        <v>653200</v>
      </c>
      <c r="AN336" s="30">
        <f t="shared" si="107"/>
        <v>1095383.333333333</v>
      </c>
      <c r="AO336" s="30">
        <f t="shared" si="108"/>
        <v>0</v>
      </c>
      <c r="AP336" s="30">
        <f t="shared" si="109"/>
        <v>6845383.583333333</v>
      </c>
      <c r="AQ336" s="30">
        <f t="shared" si="110"/>
        <v>0</v>
      </c>
      <c r="AR336" s="26" t="s">
        <v>79</v>
      </c>
      <c r="AS336" s="26" t="s">
        <v>80</v>
      </c>
      <c r="AT336" s="26"/>
      <c r="AU336" s="26" t="s">
        <v>80</v>
      </c>
      <c r="AV336" s="26" t="s">
        <v>116</v>
      </c>
      <c r="AW336" s="26" t="s">
        <v>158</v>
      </c>
      <c r="AX336" s="26" t="s">
        <v>83</v>
      </c>
      <c r="AY336" s="26" t="s">
        <v>83</v>
      </c>
      <c r="AZ336" s="26" t="s">
        <v>80</v>
      </c>
      <c r="BA336" s="26" t="s">
        <v>84</v>
      </c>
      <c r="BB336" s="26" t="s">
        <v>85</v>
      </c>
      <c r="BC336" s="26" t="str">
        <f t="shared" si="111"/>
        <v>F</v>
      </c>
      <c r="BD336" s="26" t="str">
        <f t="shared" ca="1" si="112"/>
        <v>29 Th,5 Bln,2 Hr</v>
      </c>
      <c r="BE336" s="29">
        <f t="shared" ca="1" si="113"/>
        <v>29</v>
      </c>
      <c r="BF336" s="29">
        <f t="shared" ca="1" si="114"/>
        <v>5</v>
      </c>
      <c r="BG336" s="29">
        <f t="shared" ca="1" si="115"/>
        <v>2</v>
      </c>
      <c r="BH336" s="26" t="str">
        <f t="shared" ca="1" si="116"/>
        <v>5 Th,5 Bln,22 Hr</v>
      </c>
      <c r="BI336" s="24">
        <f t="shared" ca="1" si="117"/>
        <v>5</v>
      </c>
      <c r="BJ336" s="24">
        <f t="shared" ca="1" si="118"/>
        <v>5</v>
      </c>
      <c r="BK336" s="26" t="str">
        <f t="shared" ca="1" si="119"/>
        <v>4 Th,10 Bln,8 Hr</v>
      </c>
      <c r="BL336" s="4" t="str">
        <f>VLOOKUP(C336,[1]dbase!$C$3:$AW$827,38,FALSE)</f>
        <v>-</v>
      </c>
    </row>
    <row r="337" spans="1:64" x14ac:dyDescent="0.25">
      <c r="A337" s="24">
        <f t="shared" si="100"/>
        <v>334</v>
      </c>
      <c r="B337" s="31" t="s">
        <v>1563</v>
      </c>
      <c r="C337" s="24">
        <v>805549</v>
      </c>
      <c r="D337" s="24" t="s">
        <v>166</v>
      </c>
      <c r="E337" s="26">
        <v>29395</v>
      </c>
      <c r="F337" s="24" t="s">
        <v>65</v>
      </c>
      <c r="G337" s="24" t="s">
        <v>66</v>
      </c>
      <c r="H337" s="24" t="s">
        <v>88</v>
      </c>
      <c r="I337" s="24" t="s">
        <v>1564</v>
      </c>
      <c r="J337" s="27"/>
      <c r="K337" s="24"/>
      <c r="L337" s="24"/>
      <c r="M337" s="24" t="s">
        <v>109</v>
      </c>
      <c r="N337" s="24" t="s">
        <v>610</v>
      </c>
      <c r="O337" s="24"/>
      <c r="P337" s="24" t="s">
        <v>1565</v>
      </c>
      <c r="Q337" s="26">
        <v>41867</v>
      </c>
      <c r="R337" s="26">
        <v>41989</v>
      </c>
      <c r="S337" s="26" t="s">
        <v>90</v>
      </c>
      <c r="T337" s="28" t="s">
        <v>1566</v>
      </c>
      <c r="U337" s="28" t="s">
        <v>1566</v>
      </c>
      <c r="V337" s="26" t="s">
        <v>80</v>
      </c>
      <c r="W337" s="28" t="s">
        <v>613</v>
      </c>
      <c r="X337" s="28" t="s">
        <v>123</v>
      </c>
      <c r="Y337" s="26" t="s">
        <v>78</v>
      </c>
      <c r="Z337" s="29">
        <v>6</v>
      </c>
      <c r="AA337" s="29">
        <v>1</v>
      </c>
      <c r="AB337" s="26">
        <v>44424</v>
      </c>
      <c r="AC337" s="30">
        <v>4500000</v>
      </c>
      <c r="AD337" s="30">
        <v>500000</v>
      </c>
      <c r="AE337" s="30">
        <v>699100</v>
      </c>
      <c r="AF337" s="30">
        <v>152000</v>
      </c>
      <c r="AG337" s="30">
        <f t="shared" si="101"/>
        <v>851100</v>
      </c>
      <c r="AH337" s="30">
        <v>0</v>
      </c>
      <c r="AI337" s="30">
        <f t="shared" si="102"/>
        <v>5851100</v>
      </c>
      <c r="AJ337" s="30">
        <f t="shared" si="103"/>
        <v>3375000</v>
      </c>
      <c r="AK337" s="30">
        <f t="shared" si="104"/>
        <v>375000</v>
      </c>
      <c r="AL337" s="30">
        <f t="shared" si="105"/>
        <v>699100</v>
      </c>
      <c r="AM337" s="30">
        <f t="shared" si="106"/>
        <v>152000</v>
      </c>
      <c r="AN337" s="30">
        <f t="shared" si="107"/>
        <v>851100</v>
      </c>
      <c r="AO337" s="30">
        <f t="shared" si="108"/>
        <v>0</v>
      </c>
      <c r="AP337" s="30">
        <f t="shared" si="109"/>
        <v>4601100</v>
      </c>
      <c r="AQ337" s="30">
        <f t="shared" si="110"/>
        <v>0</v>
      </c>
      <c r="AR337" s="26" t="s">
        <v>79</v>
      </c>
      <c r="AS337" s="26" t="s">
        <v>80</v>
      </c>
      <c r="AT337" s="26"/>
      <c r="AU337" s="26" t="s">
        <v>80</v>
      </c>
      <c r="AV337" s="26" t="s">
        <v>124</v>
      </c>
      <c r="AW337" s="26" t="s">
        <v>80</v>
      </c>
      <c r="AX337" s="26" t="s">
        <v>82</v>
      </c>
      <c r="AY337" s="26" t="s">
        <v>82</v>
      </c>
      <c r="AZ337" s="26" t="s">
        <v>125</v>
      </c>
      <c r="BA337" s="26" t="s">
        <v>84</v>
      </c>
      <c r="BB337" s="26" t="s">
        <v>85</v>
      </c>
      <c r="BC337" s="26" t="str">
        <f t="shared" si="111"/>
        <v>C</v>
      </c>
      <c r="BD337" s="26" t="str">
        <f t="shared" ca="1" si="112"/>
        <v>42 Th,5 Bln,1 Hr</v>
      </c>
      <c r="BE337" s="29">
        <f t="shared" ca="1" si="113"/>
        <v>42</v>
      </c>
      <c r="BF337" s="29">
        <f t="shared" ca="1" si="114"/>
        <v>5</v>
      </c>
      <c r="BG337" s="29">
        <f t="shared" ca="1" si="115"/>
        <v>1</v>
      </c>
      <c r="BH337" s="26" t="str">
        <f t="shared" ca="1" si="116"/>
        <v>8 Th,3 Bln,8 Hr</v>
      </c>
      <c r="BI337" s="24">
        <f t="shared" ca="1" si="117"/>
        <v>8</v>
      </c>
      <c r="BJ337" s="24">
        <f t="shared" ca="1" si="118"/>
        <v>3</v>
      </c>
      <c r="BK337" s="26" t="str">
        <f t="shared" ca="1" si="119"/>
        <v>7 Th,11 Bln,8 Hr</v>
      </c>
      <c r="BL337" s="4" t="str">
        <f>VLOOKUP(C337,[1]dbase!$C$3:$AW$827,38,FALSE)</f>
        <v>-</v>
      </c>
    </row>
    <row r="338" spans="1:64" x14ac:dyDescent="0.25">
      <c r="A338" s="24">
        <f t="shared" si="100"/>
        <v>335</v>
      </c>
      <c r="B338" s="31" t="s">
        <v>1567</v>
      </c>
      <c r="C338" s="24">
        <v>835544</v>
      </c>
      <c r="D338" s="24" t="s">
        <v>354</v>
      </c>
      <c r="E338" s="26">
        <v>30359</v>
      </c>
      <c r="F338" s="24" t="s">
        <v>65</v>
      </c>
      <c r="G338" s="24" t="s">
        <v>66</v>
      </c>
      <c r="H338" s="24" t="s">
        <v>88</v>
      </c>
      <c r="I338" s="24" t="s">
        <v>1568</v>
      </c>
      <c r="J338" s="27"/>
      <c r="K338" s="24"/>
      <c r="L338" s="24"/>
      <c r="M338" s="24" t="s">
        <v>109</v>
      </c>
      <c r="N338" s="24" t="s">
        <v>1569</v>
      </c>
      <c r="O338" s="24"/>
      <c r="P338" s="24" t="s">
        <v>711</v>
      </c>
      <c r="Q338" s="26">
        <v>41867</v>
      </c>
      <c r="R338" s="26">
        <v>41989</v>
      </c>
      <c r="S338" s="26" t="s">
        <v>90</v>
      </c>
      <c r="T338" s="28" t="s">
        <v>1570</v>
      </c>
      <c r="U338" s="28" t="s">
        <v>1570</v>
      </c>
      <c r="V338" s="26" t="s">
        <v>80</v>
      </c>
      <c r="W338" s="28" t="s">
        <v>1409</v>
      </c>
      <c r="X338" s="28" t="s">
        <v>113</v>
      </c>
      <c r="Y338" s="26" t="s">
        <v>78</v>
      </c>
      <c r="Z338" s="29">
        <v>6</v>
      </c>
      <c r="AA338" s="29">
        <v>2</v>
      </c>
      <c r="AB338" s="26">
        <v>44424</v>
      </c>
      <c r="AC338" s="30">
        <v>4900000</v>
      </c>
      <c r="AD338" s="30">
        <v>544444</v>
      </c>
      <c r="AE338" s="30">
        <v>254655.55555555597</v>
      </c>
      <c r="AF338" s="30">
        <v>152000</v>
      </c>
      <c r="AG338" s="30">
        <f t="shared" si="101"/>
        <v>406655.55555555597</v>
      </c>
      <c r="AH338" s="30">
        <v>0</v>
      </c>
      <c r="AI338" s="30">
        <f t="shared" si="102"/>
        <v>5851099.555555556</v>
      </c>
      <c r="AJ338" s="30">
        <f t="shared" si="103"/>
        <v>3675000</v>
      </c>
      <c r="AK338" s="30">
        <f t="shared" si="104"/>
        <v>408333</v>
      </c>
      <c r="AL338" s="30">
        <f t="shared" si="105"/>
        <v>254655.55555555597</v>
      </c>
      <c r="AM338" s="30">
        <f t="shared" si="106"/>
        <v>152000</v>
      </c>
      <c r="AN338" s="30">
        <f t="shared" si="107"/>
        <v>406655.55555555597</v>
      </c>
      <c r="AO338" s="30">
        <f t="shared" si="108"/>
        <v>0</v>
      </c>
      <c r="AP338" s="30">
        <f t="shared" si="109"/>
        <v>4489988.555555556</v>
      </c>
      <c r="AQ338" s="30">
        <f t="shared" si="110"/>
        <v>0</v>
      </c>
      <c r="AR338" s="26" t="s">
        <v>79</v>
      </c>
      <c r="AS338" s="26" t="s">
        <v>80</v>
      </c>
      <c r="AT338" s="26"/>
      <c r="AU338" s="26" t="s">
        <v>80</v>
      </c>
      <c r="AV338" s="26" t="s">
        <v>116</v>
      </c>
      <c r="AW338" s="26" t="s">
        <v>210</v>
      </c>
      <c r="AX338" s="26" t="s">
        <v>83</v>
      </c>
      <c r="AY338" s="26" t="s">
        <v>83</v>
      </c>
      <c r="AZ338" s="26" t="s">
        <v>80</v>
      </c>
      <c r="BA338" s="26" t="s">
        <v>84</v>
      </c>
      <c r="BB338" s="26" t="s">
        <v>106</v>
      </c>
      <c r="BC338" s="26" t="str">
        <f t="shared" si="111"/>
        <v>C</v>
      </c>
      <c r="BD338" s="26" t="str">
        <f t="shared" ca="1" si="112"/>
        <v>39 Th,9 Bln,12 Hr</v>
      </c>
      <c r="BE338" s="29">
        <f t="shared" ca="1" si="113"/>
        <v>39</v>
      </c>
      <c r="BF338" s="29">
        <f t="shared" ca="1" si="114"/>
        <v>9</v>
      </c>
      <c r="BG338" s="29">
        <f t="shared" ca="1" si="115"/>
        <v>12</v>
      </c>
      <c r="BH338" s="26" t="str">
        <f t="shared" ca="1" si="116"/>
        <v>8 Th,3 Bln,8 Hr</v>
      </c>
      <c r="BI338" s="24">
        <f t="shared" ca="1" si="117"/>
        <v>8</v>
      </c>
      <c r="BJ338" s="24">
        <f t="shared" ca="1" si="118"/>
        <v>3</v>
      </c>
      <c r="BK338" s="26" t="str">
        <f t="shared" ca="1" si="119"/>
        <v>7 Th,11 Bln,8 Hr</v>
      </c>
      <c r="BL338" s="4" t="str">
        <f>VLOOKUP(C338,[1]dbase!$C$3:$AW$827,38,FALSE)</f>
        <v>-</v>
      </c>
    </row>
    <row r="339" spans="1:64" x14ac:dyDescent="0.25">
      <c r="A339" s="24">
        <f t="shared" si="100"/>
        <v>336</v>
      </c>
      <c r="B339" s="31" t="s">
        <v>1571</v>
      </c>
      <c r="C339" s="24">
        <v>664715</v>
      </c>
      <c r="D339" s="24" t="s">
        <v>406</v>
      </c>
      <c r="E339" s="26">
        <v>24366</v>
      </c>
      <c r="F339" s="24" t="s">
        <v>65</v>
      </c>
      <c r="G339" s="24" t="s">
        <v>66</v>
      </c>
      <c r="H339" s="24" t="s">
        <v>88</v>
      </c>
      <c r="I339" s="24" t="s">
        <v>1572</v>
      </c>
      <c r="J339" s="27"/>
      <c r="K339" s="24"/>
      <c r="L339" s="24"/>
      <c r="M339" s="24" t="s">
        <v>99</v>
      </c>
      <c r="N339" s="24" t="s">
        <v>765</v>
      </c>
      <c r="O339" s="24"/>
      <c r="P339" s="24">
        <v>1986</v>
      </c>
      <c r="Q339" s="26">
        <v>32509</v>
      </c>
      <c r="R339" s="26">
        <v>33239</v>
      </c>
      <c r="S339" s="26" t="s">
        <v>90</v>
      </c>
      <c r="T339" s="28" t="s">
        <v>1573</v>
      </c>
      <c r="U339" s="28" t="s">
        <v>1573</v>
      </c>
      <c r="V339" s="26" t="s">
        <v>80</v>
      </c>
      <c r="W339" s="28" t="s">
        <v>645</v>
      </c>
      <c r="X339" s="28" t="s">
        <v>113</v>
      </c>
      <c r="Y339" s="26" t="s">
        <v>78</v>
      </c>
      <c r="Z339" s="29">
        <v>6</v>
      </c>
      <c r="AA339" s="29">
        <v>3</v>
      </c>
      <c r="AB339" s="26">
        <v>44424</v>
      </c>
      <c r="AC339" s="30">
        <v>5900000</v>
      </c>
      <c r="AD339" s="30">
        <v>655556</v>
      </c>
      <c r="AE339" s="30">
        <v>298394.44444444403</v>
      </c>
      <c r="AF339" s="30">
        <v>152000</v>
      </c>
      <c r="AG339" s="30">
        <f t="shared" si="101"/>
        <v>450394.44444444403</v>
      </c>
      <c r="AH339" s="30">
        <v>0</v>
      </c>
      <c r="AI339" s="30">
        <f t="shared" si="102"/>
        <v>7005950.444444444</v>
      </c>
      <c r="AJ339" s="30">
        <f t="shared" si="103"/>
        <v>2950000</v>
      </c>
      <c r="AK339" s="30">
        <f t="shared" si="104"/>
        <v>0</v>
      </c>
      <c r="AL339" s="30">
        <f t="shared" si="105"/>
        <v>0</v>
      </c>
      <c r="AM339" s="30">
        <f t="shared" si="106"/>
        <v>0</v>
      </c>
      <c r="AN339" s="30">
        <f t="shared" si="107"/>
        <v>0</v>
      </c>
      <c r="AO339" s="30">
        <f t="shared" si="108"/>
        <v>0</v>
      </c>
      <c r="AP339" s="30">
        <f t="shared" si="109"/>
        <v>2950000</v>
      </c>
      <c r="AQ339" s="30">
        <f t="shared" si="110"/>
        <v>1422100</v>
      </c>
      <c r="AR339" s="26" t="s">
        <v>79</v>
      </c>
      <c r="AS339" s="26" t="s">
        <v>114</v>
      </c>
      <c r="AT339" s="26" t="s">
        <v>115</v>
      </c>
      <c r="AU339" s="26">
        <v>44562</v>
      </c>
      <c r="AV339" s="26" t="s">
        <v>116</v>
      </c>
      <c r="AW339" s="26" t="s">
        <v>210</v>
      </c>
      <c r="AX339" s="26" t="s">
        <v>83</v>
      </c>
      <c r="AY339" s="26" t="s">
        <v>83</v>
      </c>
      <c r="AZ339" s="26" t="s">
        <v>80</v>
      </c>
      <c r="BA339" s="26" t="s">
        <v>84</v>
      </c>
      <c r="BB339" s="26" t="s">
        <v>106</v>
      </c>
      <c r="BC339" s="26" t="str">
        <f t="shared" si="111"/>
        <v>C</v>
      </c>
      <c r="BD339" s="26" t="str">
        <f t="shared" ca="1" si="112"/>
        <v>56 Th,2 Bln,8 Hr</v>
      </c>
      <c r="BE339" s="29">
        <f t="shared" ca="1" si="113"/>
        <v>56</v>
      </c>
      <c r="BF339" s="29">
        <f t="shared" ca="1" si="114"/>
        <v>2</v>
      </c>
      <c r="BG339" s="29">
        <f t="shared" ca="1" si="115"/>
        <v>8</v>
      </c>
      <c r="BH339" s="26" t="str">
        <f t="shared" ca="1" si="116"/>
        <v>33 Th,10 Bln,23 Hr</v>
      </c>
      <c r="BI339" s="24">
        <f t="shared" ca="1" si="117"/>
        <v>33</v>
      </c>
      <c r="BJ339" s="24">
        <f t="shared" ca="1" si="118"/>
        <v>10</v>
      </c>
      <c r="BK339" s="26" t="str">
        <f t="shared" ca="1" si="119"/>
        <v>31 Th,10 Bln,23 Hr</v>
      </c>
      <c r="BL339" s="4" t="str">
        <f>VLOOKUP(C339,[1]dbase!$C$3:$AW$827,38,FALSE)</f>
        <v>H</v>
      </c>
    </row>
    <row r="340" spans="1:64" x14ac:dyDescent="0.25">
      <c r="A340" s="24">
        <f t="shared" si="100"/>
        <v>337</v>
      </c>
      <c r="B340" s="31" t="s">
        <v>1574</v>
      </c>
      <c r="C340" s="24">
        <v>826140</v>
      </c>
      <c r="D340" s="24" t="s">
        <v>834</v>
      </c>
      <c r="E340" s="26">
        <v>30118</v>
      </c>
      <c r="F340" s="24" t="s">
        <v>65</v>
      </c>
      <c r="G340" s="24" t="s">
        <v>66</v>
      </c>
      <c r="H340" s="24" t="s">
        <v>88</v>
      </c>
      <c r="I340" s="24" t="s">
        <v>1575</v>
      </c>
      <c r="J340" s="27" t="s">
        <v>1576</v>
      </c>
      <c r="K340" s="24"/>
      <c r="L340" s="24"/>
      <c r="M340" s="24" t="s">
        <v>136</v>
      </c>
      <c r="N340" s="24" t="s">
        <v>1577</v>
      </c>
      <c r="O340" s="24"/>
      <c r="P340" s="24" t="s">
        <v>80</v>
      </c>
      <c r="Q340" s="26">
        <v>43374</v>
      </c>
      <c r="R340" s="26">
        <v>43374</v>
      </c>
      <c r="S340" s="26" t="s">
        <v>90</v>
      </c>
      <c r="T340" s="28" t="s">
        <v>1578</v>
      </c>
      <c r="U340" s="28" t="s">
        <v>1578</v>
      </c>
      <c r="V340" s="26">
        <v>44105</v>
      </c>
      <c r="W340" s="28" t="s">
        <v>430</v>
      </c>
      <c r="X340" s="28" t="s">
        <v>140</v>
      </c>
      <c r="Y340" s="26" t="s">
        <v>78</v>
      </c>
      <c r="Z340" s="29">
        <v>6</v>
      </c>
      <c r="AA340" s="29">
        <v>2</v>
      </c>
      <c r="AB340" s="26">
        <v>44424</v>
      </c>
      <c r="AC340" s="30">
        <v>4900000</v>
      </c>
      <c r="AD340" s="30">
        <v>544444</v>
      </c>
      <c r="AE340" s="30">
        <v>0</v>
      </c>
      <c r="AF340" s="30">
        <v>2321341.388888889</v>
      </c>
      <c r="AG340" s="30">
        <f t="shared" si="101"/>
        <v>2321341.388888889</v>
      </c>
      <c r="AH340" s="30">
        <v>0</v>
      </c>
      <c r="AI340" s="30">
        <f t="shared" si="102"/>
        <v>7765785.388888889</v>
      </c>
      <c r="AJ340" s="30">
        <f t="shared" si="103"/>
        <v>3675000</v>
      </c>
      <c r="AK340" s="30">
        <f t="shared" si="104"/>
        <v>408333</v>
      </c>
      <c r="AL340" s="30">
        <f t="shared" si="105"/>
        <v>0</v>
      </c>
      <c r="AM340" s="30">
        <f t="shared" si="106"/>
        <v>2321341.388888889</v>
      </c>
      <c r="AN340" s="30">
        <f t="shared" si="107"/>
        <v>2321341.388888889</v>
      </c>
      <c r="AO340" s="30">
        <f t="shared" si="108"/>
        <v>0</v>
      </c>
      <c r="AP340" s="30">
        <f t="shared" si="109"/>
        <v>6404674.388888889</v>
      </c>
      <c r="AQ340" s="30">
        <f t="shared" si="110"/>
        <v>0</v>
      </c>
      <c r="AR340" s="26" t="s">
        <v>79</v>
      </c>
      <c r="AS340" s="26" t="s">
        <v>80</v>
      </c>
      <c r="AT340" s="26"/>
      <c r="AU340" s="26" t="s">
        <v>80</v>
      </c>
      <c r="AV340" s="26" t="s">
        <v>141</v>
      </c>
      <c r="AW340" s="26" t="s">
        <v>80</v>
      </c>
      <c r="AX340" s="26" t="s">
        <v>83</v>
      </c>
      <c r="AY340" s="26" t="s">
        <v>82</v>
      </c>
      <c r="AZ340" s="26" t="s">
        <v>80</v>
      </c>
      <c r="BA340" s="26" t="s">
        <v>84</v>
      </c>
      <c r="BB340" s="26" t="s">
        <v>85</v>
      </c>
      <c r="BC340" s="26" t="str">
        <f t="shared" si="111"/>
        <v>D</v>
      </c>
      <c r="BD340" s="26" t="str">
        <f t="shared" ca="1" si="112"/>
        <v>40 Th,5 Bln,8 Hr</v>
      </c>
      <c r="BE340" s="29">
        <f t="shared" ca="1" si="113"/>
        <v>40</v>
      </c>
      <c r="BF340" s="29">
        <f t="shared" ca="1" si="114"/>
        <v>5</v>
      </c>
      <c r="BG340" s="29">
        <f t="shared" ca="1" si="115"/>
        <v>8</v>
      </c>
      <c r="BH340" s="26" t="str">
        <f t="shared" ca="1" si="116"/>
        <v>4 Th,1 Bln,23 Hr</v>
      </c>
      <c r="BI340" s="24">
        <f t="shared" ca="1" si="117"/>
        <v>4</v>
      </c>
      <c r="BJ340" s="24">
        <f t="shared" ca="1" si="118"/>
        <v>1</v>
      </c>
      <c r="BK340" s="26" t="str">
        <f t="shared" ca="1" si="119"/>
        <v>4 Th,1 Bln,23 Hr</v>
      </c>
      <c r="BL340" s="4" t="str">
        <f>VLOOKUP(C340,[1]dbase!$C$3:$AW$827,38,FALSE)</f>
        <v>-</v>
      </c>
    </row>
    <row r="341" spans="1:64" x14ac:dyDescent="0.25">
      <c r="A341" s="24">
        <f t="shared" si="100"/>
        <v>338</v>
      </c>
      <c r="B341" s="31" t="s">
        <v>1579</v>
      </c>
      <c r="C341" s="24">
        <v>835750</v>
      </c>
      <c r="D341" s="24" t="s">
        <v>108</v>
      </c>
      <c r="E341" s="26">
        <v>30676</v>
      </c>
      <c r="F341" s="24" t="s">
        <v>65</v>
      </c>
      <c r="G341" s="24" t="s">
        <v>66</v>
      </c>
      <c r="H341" s="24" t="s">
        <v>88</v>
      </c>
      <c r="I341" s="24" t="s">
        <v>1580</v>
      </c>
      <c r="J341" s="27" t="s">
        <v>1581</v>
      </c>
      <c r="K341" s="24" t="s">
        <v>1582</v>
      </c>
      <c r="L341" s="24"/>
      <c r="M341" s="24" t="s">
        <v>109</v>
      </c>
      <c r="N341" s="24" t="s">
        <v>120</v>
      </c>
      <c r="O341" s="24"/>
      <c r="P341" s="24">
        <v>2002</v>
      </c>
      <c r="Q341" s="26">
        <v>42932</v>
      </c>
      <c r="R341" s="26">
        <v>43055</v>
      </c>
      <c r="S341" s="26" t="s">
        <v>213</v>
      </c>
      <c r="T341" s="28" t="s">
        <v>1583</v>
      </c>
      <c r="U341" s="28" t="s">
        <v>1584</v>
      </c>
      <c r="V341" s="26">
        <v>44090</v>
      </c>
      <c r="W341" s="28" t="s">
        <v>769</v>
      </c>
      <c r="X341" s="28" t="s">
        <v>195</v>
      </c>
      <c r="Y341" s="26" t="s">
        <v>78</v>
      </c>
      <c r="Z341" s="29">
        <v>4</v>
      </c>
      <c r="AA341" s="29">
        <v>2</v>
      </c>
      <c r="AB341" s="26">
        <v>44424</v>
      </c>
      <c r="AC341" s="30">
        <v>4900000</v>
      </c>
      <c r="AD341" s="30">
        <v>544444</v>
      </c>
      <c r="AE341" s="30">
        <v>391455.55555555597</v>
      </c>
      <c r="AF341" s="30">
        <v>-339993</v>
      </c>
      <c r="AG341" s="30">
        <f t="shared" si="101"/>
        <v>51462.555555555969</v>
      </c>
      <c r="AH341" s="30">
        <v>1871793</v>
      </c>
      <c r="AI341" s="30">
        <f t="shared" si="102"/>
        <v>7367699.555555556</v>
      </c>
      <c r="AJ341" s="30">
        <f t="shared" si="103"/>
        <v>2450000</v>
      </c>
      <c r="AK341" s="30">
        <f t="shared" si="104"/>
        <v>0</v>
      </c>
      <c r="AL341" s="30">
        <f t="shared" si="105"/>
        <v>0</v>
      </c>
      <c r="AM341" s="30">
        <f t="shared" si="106"/>
        <v>0</v>
      </c>
      <c r="AN341" s="30">
        <f t="shared" si="107"/>
        <v>0</v>
      </c>
      <c r="AO341" s="30">
        <f t="shared" si="108"/>
        <v>0</v>
      </c>
      <c r="AP341" s="30">
        <f t="shared" si="109"/>
        <v>2450000</v>
      </c>
      <c r="AQ341" s="30">
        <f t="shared" si="110"/>
        <v>1922100</v>
      </c>
      <c r="AR341" s="26" t="s">
        <v>79</v>
      </c>
      <c r="AS341" s="26" t="s">
        <v>114</v>
      </c>
      <c r="AT341" s="26" t="s">
        <v>115</v>
      </c>
      <c r="AU341" s="26">
        <v>44562</v>
      </c>
      <c r="AV341" s="26" t="s">
        <v>196</v>
      </c>
      <c r="AW341" s="26" t="s">
        <v>80</v>
      </c>
      <c r="AX341" s="26" t="s">
        <v>83</v>
      </c>
      <c r="AY341" s="26" t="s">
        <v>83</v>
      </c>
      <c r="AZ341" s="26" t="s">
        <v>125</v>
      </c>
      <c r="BA341" s="26" t="s">
        <v>84</v>
      </c>
      <c r="BB341" s="26" t="s">
        <v>85</v>
      </c>
      <c r="BC341" s="26" t="str">
        <f t="shared" si="111"/>
        <v>C</v>
      </c>
      <c r="BD341" s="26" t="str">
        <f t="shared" ca="1" si="112"/>
        <v>38 Th,10 Bln,29 Hr</v>
      </c>
      <c r="BE341" s="29">
        <f t="shared" ca="1" si="113"/>
        <v>38</v>
      </c>
      <c r="BF341" s="29">
        <f t="shared" ca="1" si="114"/>
        <v>10</v>
      </c>
      <c r="BG341" s="29">
        <f t="shared" ca="1" si="115"/>
        <v>29</v>
      </c>
      <c r="BH341" s="26" t="str">
        <f t="shared" ca="1" si="116"/>
        <v>5 Th,4 Bln,8 Hr</v>
      </c>
      <c r="BI341" s="24">
        <f t="shared" ca="1" si="117"/>
        <v>5</v>
      </c>
      <c r="BJ341" s="24">
        <f t="shared" ca="1" si="118"/>
        <v>4</v>
      </c>
      <c r="BK341" s="26" t="str">
        <f t="shared" ca="1" si="119"/>
        <v>5 Th,0 Bln,8 Hr</v>
      </c>
      <c r="BL341" s="4" t="str">
        <f>VLOOKUP(C341,[1]dbase!$C$3:$AW$827,38,FALSE)</f>
        <v>H</v>
      </c>
    </row>
    <row r="342" spans="1:64" x14ac:dyDescent="0.25">
      <c r="A342" s="24">
        <f t="shared" si="100"/>
        <v>339</v>
      </c>
      <c r="B342" s="31" t="s">
        <v>1585</v>
      </c>
      <c r="C342" s="24">
        <v>735368</v>
      </c>
      <c r="D342" s="24" t="s">
        <v>597</v>
      </c>
      <c r="E342" s="26">
        <v>26714</v>
      </c>
      <c r="F342" s="24" t="s">
        <v>65</v>
      </c>
      <c r="G342" s="24" t="s">
        <v>66</v>
      </c>
      <c r="H342" s="24" t="s">
        <v>88</v>
      </c>
      <c r="I342" s="24" t="s">
        <v>1586</v>
      </c>
      <c r="J342" s="27" t="s">
        <v>1587</v>
      </c>
      <c r="K342" s="24"/>
      <c r="L342" s="24"/>
      <c r="M342" s="24" t="s">
        <v>70</v>
      </c>
      <c r="N342" s="24" t="s">
        <v>503</v>
      </c>
      <c r="O342" s="24"/>
      <c r="P342" s="24">
        <v>2000</v>
      </c>
      <c r="Q342" s="26">
        <v>34827</v>
      </c>
      <c r="R342" s="26">
        <v>34827</v>
      </c>
      <c r="S342" s="26" t="s">
        <v>90</v>
      </c>
      <c r="T342" s="28" t="s">
        <v>543</v>
      </c>
      <c r="U342" s="28" t="s">
        <v>543</v>
      </c>
      <c r="V342" s="26">
        <v>44061</v>
      </c>
      <c r="W342" s="28" t="s">
        <v>434</v>
      </c>
      <c r="X342" s="28" t="s">
        <v>113</v>
      </c>
      <c r="Y342" s="26" t="s">
        <v>78</v>
      </c>
      <c r="Z342" s="29">
        <v>5</v>
      </c>
      <c r="AA342" s="34">
        <v>5</v>
      </c>
      <c r="AB342" s="26">
        <v>44424</v>
      </c>
      <c r="AC342" s="30">
        <v>7900000</v>
      </c>
      <c r="AD342" s="30">
        <v>877778</v>
      </c>
      <c r="AE342" s="30">
        <v>1828022.222222222</v>
      </c>
      <c r="AF342" s="30">
        <v>-547712.5</v>
      </c>
      <c r="AG342" s="30">
        <f t="shared" si="101"/>
        <v>1280309.722222222</v>
      </c>
      <c r="AH342" s="30">
        <v>1164112.5</v>
      </c>
      <c r="AI342" s="30">
        <f t="shared" si="102"/>
        <v>11222200.222222222</v>
      </c>
      <c r="AJ342" s="30">
        <f t="shared" si="103"/>
        <v>3950000</v>
      </c>
      <c r="AK342" s="30">
        <f t="shared" si="104"/>
        <v>0</v>
      </c>
      <c r="AL342" s="30">
        <f t="shared" si="105"/>
        <v>0</v>
      </c>
      <c r="AM342" s="30">
        <f t="shared" si="106"/>
        <v>0</v>
      </c>
      <c r="AN342" s="30">
        <f t="shared" si="107"/>
        <v>0</v>
      </c>
      <c r="AO342" s="30">
        <f t="shared" si="108"/>
        <v>0</v>
      </c>
      <c r="AP342" s="30">
        <f t="shared" si="109"/>
        <v>3950000</v>
      </c>
      <c r="AQ342" s="30">
        <f t="shared" si="110"/>
        <v>422100</v>
      </c>
      <c r="AR342" s="26" t="s">
        <v>79</v>
      </c>
      <c r="AS342" s="32" t="s">
        <v>114</v>
      </c>
      <c r="AT342" s="32" t="s">
        <v>156</v>
      </c>
      <c r="AU342" s="32">
        <v>44743</v>
      </c>
      <c r="AV342" s="26" t="s">
        <v>116</v>
      </c>
      <c r="AW342" s="26" t="s">
        <v>95</v>
      </c>
      <c r="AX342" s="26" t="s">
        <v>83</v>
      </c>
      <c r="AY342" s="26" t="s">
        <v>83</v>
      </c>
      <c r="AZ342" s="26" t="s">
        <v>80</v>
      </c>
      <c r="BA342" s="26" t="s">
        <v>84</v>
      </c>
      <c r="BB342" s="26" t="s">
        <v>85</v>
      </c>
      <c r="BC342" s="26" t="str">
        <f t="shared" si="111"/>
        <v>F</v>
      </c>
      <c r="BD342" s="26" t="str">
        <f t="shared" ca="1" si="112"/>
        <v>49 Th,9 Bln,5 Hr</v>
      </c>
      <c r="BE342" s="29">
        <f t="shared" ca="1" si="113"/>
        <v>49</v>
      </c>
      <c r="BF342" s="29">
        <f t="shared" ca="1" si="114"/>
        <v>9</v>
      </c>
      <c r="BG342" s="29">
        <f t="shared" ca="1" si="115"/>
        <v>5</v>
      </c>
      <c r="BH342" s="26" t="str">
        <f t="shared" ca="1" si="116"/>
        <v>27 Th,6 Bln,16 Hr</v>
      </c>
      <c r="BI342" s="24">
        <f t="shared" ca="1" si="117"/>
        <v>27</v>
      </c>
      <c r="BJ342" s="24">
        <f t="shared" ca="1" si="118"/>
        <v>6</v>
      </c>
      <c r="BK342" s="26" t="str">
        <f t="shared" ca="1" si="119"/>
        <v>27 Th,6 Bln,16 Hr</v>
      </c>
      <c r="BL342" s="4" t="str">
        <f>VLOOKUP(C342,[1]dbase!$C$3:$AW$827,38,FALSE)</f>
        <v>H</v>
      </c>
    </row>
    <row r="343" spans="1:64" x14ac:dyDescent="0.25">
      <c r="A343" s="24">
        <f t="shared" si="100"/>
        <v>340</v>
      </c>
      <c r="B343" s="31" t="s">
        <v>1588</v>
      </c>
      <c r="C343" s="24">
        <v>695592</v>
      </c>
      <c r="D343" s="24" t="s">
        <v>174</v>
      </c>
      <c r="E343" s="26">
        <v>25549</v>
      </c>
      <c r="F343" s="24" t="s">
        <v>65</v>
      </c>
      <c r="G343" s="24" t="s">
        <v>66</v>
      </c>
      <c r="H343" s="24" t="s">
        <v>67</v>
      </c>
      <c r="I343" s="24" t="s">
        <v>1589</v>
      </c>
      <c r="J343" s="27"/>
      <c r="K343" s="24"/>
      <c r="L343" s="24"/>
      <c r="M343" s="24" t="s">
        <v>109</v>
      </c>
      <c r="N343" s="24" t="s">
        <v>120</v>
      </c>
      <c r="O343" s="24"/>
      <c r="P343" s="24">
        <v>1989</v>
      </c>
      <c r="Q343" s="26">
        <v>41883</v>
      </c>
      <c r="R343" s="26">
        <v>42005</v>
      </c>
      <c r="S343" s="26" t="s">
        <v>90</v>
      </c>
      <c r="T343" s="28" t="s">
        <v>1590</v>
      </c>
      <c r="U343" s="28" t="s">
        <v>1590</v>
      </c>
      <c r="V343" s="26" t="s">
        <v>80</v>
      </c>
      <c r="W343" s="28" t="s">
        <v>325</v>
      </c>
      <c r="X343" s="28" t="s">
        <v>140</v>
      </c>
      <c r="Y343" s="26" t="s">
        <v>78</v>
      </c>
      <c r="Z343" s="29">
        <v>6</v>
      </c>
      <c r="AA343" s="29">
        <v>2</v>
      </c>
      <c r="AB343" s="26">
        <v>44424</v>
      </c>
      <c r="AC343" s="30">
        <v>4900000</v>
      </c>
      <c r="AD343" s="30">
        <v>544444</v>
      </c>
      <c r="AE343" s="30">
        <v>521505.55555555597</v>
      </c>
      <c r="AF343" s="30">
        <v>152000</v>
      </c>
      <c r="AG343" s="30">
        <f t="shared" si="101"/>
        <v>673505.55555555597</v>
      </c>
      <c r="AH343" s="30">
        <v>0</v>
      </c>
      <c r="AI343" s="30">
        <f t="shared" si="102"/>
        <v>6117949.555555556</v>
      </c>
      <c r="AJ343" s="30">
        <f t="shared" si="103"/>
        <v>3675000</v>
      </c>
      <c r="AK343" s="30">
        <f t="shared" si="104"/>
        <v>408333</v>
      </c>
      <c r="AL343" s="30">
        <f t="shared" si="105"/>
        <v>521505.55555555597</v>
      </c>
      <c r="AM343" s="30">
        <f t="shared" si="106"/>
        <v>152000</v>
      </c>
      <c r="AN343" s="30">
        <f t="shared" si="107"/>
        <v>673505.55555555597</v>
      </c>
      <c r="AO343" s="30">
        <f t="shared" si="108"/>
        <v>0</v>
      </c>
      <c r="AP343" s="30">
        <f t="shared" si="109"/>
        <v>4756838.555555556</v>
      </c>
      <c r="AQ343" s="30">
        <f t="shared" si="110"/>
        <v>0</v>
      </c>
      <c r="AR343" s="26" t="s">
        <v>79</v>
      </c>
      <c r="AS343" s="26" t="s">
        <v>80</v>
      </c>
      <c r="AT343" s="26"/>
      <c r="AU343" s="26" t="s">
        <v>80</v>
      </c>
      <c r="AV343" s="26" t="s">
        <v>141</v>
      </c>
      <c r="AW343" s="26" t="s">
        <v>80</v>
      </c>
      <c r="AX343" s="26" t="s">
        <v>82</v>
      </c>
      <c r="AY343" s="26" t="s">
        <v>82</v>
      </c>
      <c r="AZ343" s="26" t="s">
        <v>80</v>
      </c>
      <c r="BA343" s="26" t="s">
        <v>84</v>
      </c>
      <c r="BB343" s="26" t="s">
        <v>85</v>
      </c>
      <c r="BC343" s="26" t="str">
        <f t="shared" si="111"/>
        <v>C</v>
      </c>
      <c r="BD343" s="26" t="str">
        <f t="shared" ca="1" si="112"/>
        <v>52 Th,11 Bln,12 Hr</v>
      </c>
      <c r="BE343" s="29">
        <f t="shared" ca="1" si="113"/>
        <v>52</v>
      </c>
      <c r="BF343" s="29">
        <f t="shared" ca="1" si="114"/>
        <v>11</v>
      </c>
      <c r="BG343" s="29">
        <f t="shared" ca="1" si="115"/>
        <v>12</v>
      </c>
      <c r="BH343" s="26" t="str">
        <f t="shared" ca="1" si="116"/>
        <v>8 Th,2 Bln,23 Hr</v>
      </c>
      <c r="BI343" s="24">
        <f t="shared" ca="1" si="117"/>
        <v>8</v>
      </c>
      <c r="BJ343" s="24">
        <f t="shared" ca="1" si="118"/>
        <v>2</v>
      </c>
      <c r="BK343" s="26" t="str">
        <f t="shared" ca="1" si="119"/>
        <v>7 Th,10 Bln,23 Hr</v>
      </c>
      <c r="BL343" s="4" t="str">
        <f>VLOOKUP(C343,[1]dbase!$C$3:$AW$827,38,FALSE)</f>
        <v>-</v>
      </c>
    </row>
    <row r="344" spans="1:64" x14ac:dyDescent="0.25">
      <c r="A344" s="24">
        <f t="shared" si="100"/>
        <v>341</v>
      </c>
      <c r="B344" s="31" t="s">
        <v>1591</v>
      </c>
      <c r="C344" s="24">
        <v>885525</v>
      </c>
      <c r="D344" s="24" t="s">
        <v>349</v>
      </c>
      <c r="E344" s="26">
        <v>32427</v>
      </c>
      <c r="F344" s="24" t="s">
        <v>65</v>
      </c>
      <c r="G344" s="24" t="s">
        <v>66</v>
      </c>
      <c r="H344" s="24" t="s">
        <v>88</v>
      </c>
      <c r="I344" s="24" t="s">
        <v>1592</v>
      </c>
      <c r="J344" s="27"/>
      <c r="K344" s="24"/>
      <c r="L344" s="24"/>
      <c r="M344" s="24" t="s">
        <v>70</v>
      </c>
      <c r="N344" s="24" t="s">
        <v>984</v>
      </c>
      <c r="O344" s="24"/>
      <c r="P344" s="24">
        <v>2013</v>
      </c>
      <c r="Q344" s="26">
        <v>41395</v>
      </c>
      <c r="R344" s="26">
        <v>41533</v>
      </c>
      <c r="S344" s="26" t="s">
        <v>90</v>
      </c>
      <c r="T344" s="28" t="s">
        <v>1593</v>
      </c>
      <c r="U344" s="28" t="s">
        <v>1593</v>
      </c>
      <c r="V344" s="26">
        <v>44061</v>
      </c>
      <c r="W344" s="28" t="s">
        <v>113</v>
      </c>
      <c r="X344" s="28" t="s">
        <v>113</v>
      </c>
      <c r="Y344" s="26" t="s">
        <v>78</v>
      </c>
      <c r="Z344" s="29">
        <v>5</v>
      </c>
      <c r="AA344" s="29">
        <v>6</v>
      </c>
      <c r="AB344" s="26">
        <v>44424</v>
      </c>
      <c r="AC344" s="30">
        <v>8900000</v>
      </c>
      <c r="AD344" s="30">
        <v>988889</v>
      </c>
      <c r="AE344" s="30">
        <v>716911.11111111194</v>
      </c>
      <c r="AF344" s="30">
        <v>653200</v>
      </c>
      <c r="AG344" s="30">
        <f t="shared" si="101"/>
        <v>1370111.1111111119</v>
      </c>
      <c r="AH344" s="30">
        <v>0</v>
      </c>
      <c r="AI344" s="30">
        <f t="shared" si="102"/>
        <v>11259000.111111112</v>
      </c>
      <c r="AJ344" s="30">
        <f t="shared" si="103"/>
        <v>6675000</v>
      </c>
      <c r="AK344" s="30">
        <f t="shared" si="104"/>
        <v>741666.75</v>
      </c>
      <c r="AL344" s="30">
        <f t="shared" si="105"/>
        <v>716911.11111111194</v>
      </c>
      <c r="AM344" s="30">
        <f t="shared" si="106"/>
        <v>653200</v>
      </c>
      <c r="AN344" s="30">
        <f t="shared" si="107"/>
        <v>1370111.1111111119</v>
      </c>
      <c r="AO344" s="30">
        <f t="shared" si="108"/>
        <v>0</v>
      </c>
      <c r="AP344" s="30">
        <f t="shared" si="109"/>
        <v>8786777.8611111119</v>
      </c>
      <c r="AQ344" s="30">
        <f t="shared" si="110"/>
        <v>0</v>
      </c>
      <c r="AR344" s="26" t="s">
        <v>79</v>
      </c>
      <c r="AS344" s="26" t="s">
        <v>80</v>
      </c>
      <c r="AT344" s="26"/>
      <c r="AU344" s="26" t="s">
        <v>80</v>
      </c>
      <c r="AV344" s="26" t="s">
        <v>116</v>
      </c>
      <c r="AW344" s="26" t="s">
        <v>80</v>
      </c>
      <c r="AX344" s="26" t="s">
        <v>96</v>
      </c>
      <c r="AY344" s="26" t="s">
        <v>96</v>
      </c>
      <c r="AZ344" s="26" t="s">
        <v>80</v>
      </c>
      <c r="BA344" s="26" t="s">
        <v>84</v>
      </c>
      <c r="BB344" s="26" t="s">
        <v>85</v>
      </c>
      <c r="BC344" s="26" t="str">
        <f t="shared" si="111"/>
        <v>F</v>
      </c>
      <c r="BD344" s="26" t="str">
        <f t="shared" ca="1" si="112"/>
        <v>34 Th,1 Bln,13 Hr</v>
      </c>
      <c r="BE344" s="29">
        <f t="shared" ca="1" si="113"/>
        <v>34</v>
      </c>
      <c r="BF344" s="29">
        <f t="shared" ca="1" si="114"/>
        <v>1</v>
      </c>
      <c r="BG344" s="29">
        <f t="shared" ca="1" si="115"/>
        <v>13</v>
      </c>
      <c r="BH344" s="26" t="str">
        <f t="shared" ca="1" si="116"/>
        <v>9 Th,6 Bln,23 Hr</v>
      </c>
      <c r="BI344" s="24">
        <f t="shared" ca="1" si="117"/>
        <v>9</v>
      </c>
      <c r="BJ344" s="24">
        <f t="shared" ca="1" si="118"/>
        <v>6</v>
      </c>
      <c r="BK344" s="26" t="str">
        <f t="shared" ca="1" si="119"/>
        <v>9 Th,2 Bln,8 Hr</v>
      </c>
      <c r="BL344" s="4" t="str">
        <f>VLOOKUP(C344,[1]dbase!$C$3:$AW$827,38,FALSE)</f>
        <v>-</v>
      </c>
    </row>
    <row r="345" spans="1:64" x14ac:dyDescent="0.25">
      <c r="A345" s="24">
        <f t="shared" si="100"/>
        <v>342</v>
      </c>
      <c r="B345" s="31" t="s">
        <v>1594</v>
      </c>
      <c r="C345" s="24">
        <v>815572</v>
      </c>
      <c r="D345" s="24" t="s">
        <v>166</v>
      </c>
      <c r="E345" s="26">
        <v>29734</v>
      </c>
      <c r="F345" s="24" t="s">
        <v>65</v>
      </c>
      <c r="G345" s="24" t="s">
        <v>66</v>
      </c>
      <c r="H345" s="24" t="s">
        <v>67</v>
      </c>
      <c r="I345" s="24" t="s">
        <v>1595</v>
      </c>
      <c r="J345" s="27"/>
      <c r="K345" s="24"/>
      <c r="L345" s="24"/>
      <c r="M345" s="24" t="s">
        <v>109</v>
      </c>
      <c r="N345" s="24" t="s">
        <v>1596</v>
      </c>
      <c r="O345" s="24"/>
      <c r="P345" s="24" t="s">
        <v>1565</v>
      </c>
      <c r="Q345" s="26">
        <v>41579</v>
      </c>
      <c r="R345" s="26">
        <v>41989</v>
      </c>
      <c r="S345" s="26" t="s">
        <v>90</v>
      </c>
      <c r="T345" s="28" t="s">
        <v>1597</v>
      </c>
      <c r="U345" s="28" t="s">
        <v>1597</v>
      </c>
      <c r="V345" s="26">
        <v>44061</v>
      </c>
      <c r="W345" s="28" t="s">
        <v>219</v>
      </c>
      <c r="X345" s="28" t="s">
        <v>195</v>
      </c>
      <c r="Y345" s="26" t="s">
        <v>78</v>
      </c>
      <c r="Z345" s="29">
        <v>6</v>
      </c>
      <c r="AA345" s="29">
        <v>2</v>
      </c>
      <c r="AB345" s="26">
        <v>44424</v>
      </c>
      <c r="AC345" s="30">
        <v>4900000</v>
      </c>
      <c r="AD345" s="30">
        <v>544444</v>
      </c>
      <c r="AE345" s="30">
        <v>254655.55555555597</v>
      </c>
      <c r="AF345" s="30">
        <v>152000</v>
      </c>
      <c r="AG345" s="30">
        <f t="shared" si="101"/>
        <v>406655.55555555597</v>
      </c>
      <c r="AH345" s="30">
        <v>0</v>
      </c>
      <c r="AI345" s="30">
        <f t="shared" si="102"/>
        <v>5851099.555555556</v>
      </c>
      <c r="AJ345" s="30">
        <f t="shared" si="103"/>
        <v>2450000</v>
      </c>
      <c r="AK345" s="30">
        <f t="shared" si="104"/>
        <v>0</v>
      </c>
      <c r="AL345" s="30">
        <f t="shared" si="105"/>
        <v>0</v>
      </c>
      <c r="AM345" s="30">
        <f t="shared" si="106"/>
        <v>0</v>
      </c>
      <c r="AN345" s="30">
        <f t="shared" si="107"/>
        <v>0</v>
      </c>
      <c r="AO345" s="30">
        <f t="shared" si="108"/>
        <v>0</v>
      </c>
      <c r="AP345" s="30">
        <f t="shared" si="109"/>
        <v>2450000</v>
      </c>
      <c r="AQ345" s="30">
        <f t="shared" si="110"/>
        <v>1922100</v>
      </c>
      <c r="AR345" s="26" t="s">
        <v>79</v>
      </c>
      <c r="AS345" s="32" t="s">
        <v>114</v>
      </c>
      <c r="AT345" s="32" t="s">
        <v>156</v>
      </c>
      <c r="AU345" s="32">
        <v>44743</v>
      </c>
      <c r="AV345" s="26" t="s">
        <v>196</v>
      </c>
      <c r="AW345" s="26" t="s">
        <v>80</v>
      </c>
      <c r="AX345" s="26" t="s">
        <v>82</v>
      </c>
      <c r="AY345" s="26" t="s">
        <v>82</v>
      </c>
      <c r="AZ345" s="26" t="s">
        <v>125</v>
      </c>
      <c r="BA345" s="26" t="s">
        <v>84</v>
      </c>
      <c r="BB345" s="26" t="s">
        <v>85</v>
      </c>
      <c r="BC345" s="26" t="str">
        <f t="shared" si="111"/>
        <v>C</v>
      </c>
      <c r="BD345" s="26" t="str">
        <f t="shared" ca="1" si="112"/>
        <v>41 Th,5 Bln,27 Hr</v>
      </c>
      <c r="BE345" s="29">
        <f t="shared" ca="1" si="113"/>
        <v>41</v>
      </c>
      <c r="BF345" s="29">
        <f t="shared" ca="1" si="114"/>
        <v>5</v>
      </c>
      <c r="BG345" s="29">
        <f t="shared" ca="1" si="115"/>
        <v>27</v>
      </c>
      <c r="BH345" s="26" t="str">
        <f t="shared" ca="1" si="116"/>
        <v>9 Th,0 Bln,23 Hr</v>
      </c>
      <c r="BI345" s="24">
        <f t="shared" ca="1" si="117"/>
        <v>9</v>
      </c>
      <c r="BJ345" s="24">
        <f t="shared" ca="1" si="118"/>
        <v>0</v>
      </c>
      <c r="BK345" s="26" t="str">
        <f t="shared" ca="1" si="119"/>
        <v>7 Th,11 Bln,8 Hr</v>
      </c>
      <c r="BL345" s="4" t="str">
        <f>VLOOKUP(C345,[1]dbase!$C$3:$AW$827,38,FALSE)</f>
        <v>H</v>
      </c>
    </row>
    <row r="346" spans="1:64" x14ac:dyDescent="0.25">
      <c r="A346" s="24">
        <f t="shared" si="100"/>
        <v>343</v>
      </c>
      <c r="B346" s="31" t="s">
        <v>1598</v>
      </c>
      <c r="C346" s="24">
        <v>756196</v>
      </c>
      <c r="D346" s="24" t="s">
        <v>1599</v>
      </c>
      <c r="E346" s="26">
        <v>27547</v>
      </c>
      <c r="F346" s="24" t="s">
        <v>65</v>
      </c>
      <c r="G346" s="24" t="s">
        <v>66</v>
      </c>
      <c r="H346" s="24" t="s">
        <v>88</v>
      </c>
      <c r="I346" s="24" t="s">
        <v>1600</v>
      </c>
      <c r="J346" s="27" t="s">
        <v>1601</v>
      </c>
      <c r="K346" s="24"/>
      <c r="L346" s="24"/>
      <c r="M346" s="24" t="s">
        <v>109</v>
      </c>
      <c r="N346" s="24" t="s">
        <v>1602</v>
      </c>
      <c r="O346" s="24"/>
      <c r="P346" s="24" t="s">
        <v>80</v>
      </c>
      <c r="Q346" s="26">
        <v>43374</v>
      </c>
      <c r="R346" s="26">
        <v>43374</v>
      </c>
      <c r="S346" s="26" t="s">
        <v>90</v>
      </c>
      <c r="T346" s="28" t="s">
        <v>289</v>
      </c>
      <c r="U346" s="28" t="s">
        <v>289</v>
      </c>
      <c r="V346" s="26">
        <v>44105</v>
      </c>
      <c r="W346" s="28" t="s">
        <v>303</v>
      </c>
      <c r="X346" s="28" t="s">
        <v>140</v>
      </c>
      <c r="Y346" s="26" t="s">
        <v>78</v>
      </c>
      <c r="Z346" s="29">
        <v>6</v>
      </c>
      <c r="AA346" s="29">
        <v>1</v>
      </c>
      <c r="AB346" s="26">
        <v>44424</v>
      </c>
      <c r="AC346" s="30">
        <v>4500000</v>
      </c>
      <c r="AD346" s="30">
        <v>500000</v>
      </c>
      <c r="AE346" s="30">
        <v>0</v>
      </c>
      <c r="AF346" s="30">
        <v>69400</v>
      </c>
      <c r="AG346" s="30">
        <f t="shared" si="101"/>
        <v>69400</v>
      </c>
      <c r="AH346" s="30">
        <v>0</v>
      </c>
      <c r="AI346" s="30">
        <f t="shared" si="102"/>
        <v>5069400</v>
      </c>
      <c r="AJ346" s="30">
        <f t="shared" si="103"/>
        <v>3375000</v>
      </c>
      <c r="AK346" s="30">
        <f t="shared" si="104"/>
        <v>375000</v>
      </c>
      <c r="AL346" s="30">
        <f t="shared" si="105"/>
        <v>0</v>
      </c>
      <c r="AM346" s="30">
        <f t="shared" si="106"/>
        <v>69400</v>
      </c>
      <c r="AN346" s="30">
        <f t="shared" si="107"/>
        <v>69400</v>
      </c>
      <c r="AO346" s="30">
        <f t="shared" si="108"/>
        <v>0</v>
      </c>
      <c r="AP346" s="30">
        <f t="shared" si="109"/>
        <v>3819400</v>
      </c>
      <c r="AQ346" s="30">
        <f t="shared" si="110"/>
        <v>552700</v>
      </c>
      <c r="AR346" s="26" t="s">
        <v>79</v>
      </c>
      <c r="AS346" s="26" t="s">
        <v>80</v>
      </c>
      <c r="AT346" s="26"/>
      <c r="AU346" s="26" t="s">
        <v>80</v>
      </c>
      <c r="AV346" s="26" t="s">
        <v>141</v>
      </c>
      <c r="AW346" s="26" t="s">
        <v>80</v>
      </c>
      <c r="AX346" s="26" t="s">
        <v>82</v>
      </c>
      <c r="AY346" s="26" t="s">
        <v>82</v>
      </c>
      <c r="AZ346" s="26" t="s">
        <v>80</v>
      </c>
      <c r="BA346" s="26" t="s">
        <v>84</v>
      </c>
      <c r="BB346" s="26" t="s">
        <v>85</v>
      </c>
      <c r="BC346" s="26" t="str">
        <f t="shared" si="111"/>
        <v>C</v>
      </c>
      <c r="BD346" s="26" t="str">
        <f t="shared" ca="1" si="112"/>
        <v>47 Th,5 Bln,22 Hr</v>
      </c>
      <c r="BE346" s="29">
        <f t="shared" ca="1" si="113"/>
        <v>47</v>
      </c>
      <c r="BF346" s="29">
        <f t="shared" ca="1" si="114"/>
        <v>5</v>
      </c>
      <c r="BG346" s="29">
        <f t="shared" ca="1" si="115"/>
        <v>22</v>
      </c>
      <c r="BH346" s="26" t="str">
        <f t="shared" ca="1" si="116"/>
        <v>4 Th,1 Bln,23 Hr</v>
      </c>
      <c r="BI346" s="24">
        <f t="shared" ca="1" si="117"/>
        <v>4</v>
      </c>
      <c r="BJ346" s="24">
        <f t="shared" ca="1" si="118"/>
        <v>1</v>
      </c>
      <c r="BK346" s="26" t="str">
        <f t="shared" ca="1" si="119"/>
        <v>4 Th,1 Bln,23 Hr</v>
      </c>
      <c r="BL346" s="4" t="str">
        <f>VLOOKUP(C346,[1]dbase!$C$3:$AW$827,38,FALSE)</f>
        <v>-</v>
      </c>
    </row>
    <row r="347" spans="1:64" x14ac:dyDescent="0.25">
      <c r="A347" s="24">
        <f t="shared" si="100"/>
        <v>344</v>
      </c>
      <c r="B347" s="31" t="s">
        <v>1603</v>
      </c>
      <c r="C347" s="24">
        <v>796218</v>
      </c>
      <c r="D347" s="24" t="s">
        <v>174</v>
      </c>
      <c r="E347" s="26">
        <v>29099</v>
      </c>
      <c r="F347" s="24" t="s">
        <v>65</v>
      </c>
      <c r="G347" s="24" t="s">
        <v>66</v>
      </c>
      <c r="H347" s="24" t="s">
        <v>67</v>
      </c>
      <c r="I347" s="24" t="s">
        <v>1604</v>
      </c>
      <c r="J347" s="27" t="s">
        <v>1605</v>
      </c>
      <c r="K347" s="24"/>
      <c r="L347" s="24"/>
      <c r="M347" s="24" t="s">
        <v>109</v>
      </c>
      <c r="N347" s="24" t="s">
        <v>80</v>
      </c>
      <c r="O347" s="24"/>
      <c r="P347" s="24" t="s">
        <v>80</v>
      </c>
      <c r="Q347" s="26">
        <v>43374</v>
      </c>
      <c r="R347" s="26">
        <v>43374</v>
      </c>
      <c r="S347" s="26" t="s">
        <v>90</v>
      </c>
      <c r="T347" s="28" t="s">
        <v>138</v>
      </c>
      <c r="U347" s="28" t="s">
        <v>138</v>
      </c>
      <c r="V347" s="26">
        <v>44105</v>
      </c>
      <c r="W347" s="28" t="s">
        <v>139</v>
      </c>
      <c r="X347" s="28" t="s">
        <v>140</v>
      </c>
      <c r="Y347" s="26" t="s">
        <v>78</v>
      </c>
      <c r="Z347" s="29">
        <v>6</v>
      </c>
      <c r="AA347" s="29">
        <v>1</v>
      </c>
      <c r="AB347" s="26">
        <v>44424</v>
      </c>
      <c r="AC347" s="30">
        <v>4500000</v>
      </c>
      <c r="AD347" s="30">
        <v>500000</v>
      </c>
      <c r="AE347" s="30">
        <v>0</v>
      </c>
      <c r="AF347" s="30">
        <v>69400</v>
      </c>
      <c r="AG347" s="30">
        <f t="shared" si="101"/>
        <v>69400</v>
      </c>
      <c r="AH347" s="30">
        <v>0</v>
      </c>
      <c r="AI347" s="30">
        <f t="shared" si="102"/>
        <v>5069400</v>
      </c>
      <c r="AJ347" s="30">
        <f t="shared" si="103"/>
        <v>3375000</v>
      </c>
      <c r="AK347" s="30">
        <f t="shared" si="104"/>
        <v>375000</v>
      </c>
      <c r="AL347" s="30">
        <f t="shared" si="105"/>
        <v>0</v>
      </c>
      <c r="AM347" s="30">
        <f t="shared" si="106"/>
        <v>69400</v>
      </c>
      <c r="AN347" s="30">
        <f t="shared" si="107"/>
        <v>69400</v>
      </c>
      <c r="AO347" s="30">
        <f t="shared" si="108"/>
        <v>0</v>
      </c>
      <c r="AP347" s="30">
        <f t="shared" si="109"/>
        <v>3819400</v>
      </c>
      <c r="AQ347" s="30">
        <f t="shared" si="110"/>
        <v>552700</v>
      </c>
      <c r="AR347" s="26" t="s">
        <v>79</v>
      </c>
      <c r="AS347" s="26" t="s">
        <v>80</v>
      </c>
      <c r="AT347" s="26"/>
      <c r="AU347" s="26" t="s">
        <v>80</v>
      </c>
      <c r="AV347" s="26" t="s">
        <v>141</v>
      </c>
      <c r="AW347" s="26" t="s">
        <v>80</v>
      </c>
      <c r="AX347" s="26" t="s">
        <v>82</v>
      </c>
      <c r="AY347" s="26" t="s">
        <v>82</v>
      </c>
      <c r="AZ347" s="26" t="s">
        <v>80</v>
      </c>
      <c r="BA347" s="26" t="s">
        <v>84</v>
      </c>
      <c r="BB347" s="26" t="s">
        <v>85</v>
      </c>
      <c r="BC347" s="26" t="str">
        <f t="shared" si="111"/>
        <v>C</v>
      </c>
      <c r="BD347" s="26" t="str">
        <f t="shared" ca="1" si="112"/>
        <v>43 Th,2 Bln,23 Hr</v>
      </c>
      <c r="BE347" s="29">
        <f t="shared" ca="1" si="113"/>
        <v>43</v>
      </c>
      <c r="BF347" s="29">
        <f t="shared" ca="1" si="114"/>
        <v>2</v>
      </c>
      <c r="BG347" s="29">
        <f t="shared" ca="1" si="115"/>
        <v>23</v>
      </c>
      <c r="BH347" s="26" t="str">
        <f t="shared" ca="1" si="116"/>
        <v>4 Th,1 Bln,23 Hr</v>
      </c>
      <c r="BI347" s="24">
        <f t="shared" ca="1" si="117"/>
        <v>4</v>
      </c>
      <c r="BJ347" s="24">
        <f t="shared" ca="1" si="118"/>
        <v>1</v>
      </c>
      <c r="BK347" s="26" t="str">
        <f t="shared" ca="1" si="119"/>
        <v>4 Th,1 Bln,23 Hr</v>
      </c>
      <c r="BL347" s="4" t="str">
        <f>VLOOKUP(C347,[1]dbase!$C$3:$AW$827,38,FALSE)</f>
        <v>-</v>
      </c>
    </row>
    <row r="348" spans="1:64" x14ac:dyDescent="0.25">
      <c r="A348" s="24">
        <f t="shared" si="100"/>
        <v>345</v>
      </c>
      <c r="B348" s="31" t="s">
        <v>1606</v>
      </c>
      <c r="C348" s="24">
        <v>726159</v>
      </c>
      <c r="D348" s="24" t="s">
        <v>1607</v>
      </c>
      <c r="E348" s="26">
        <v>26560</v>
      </c>
      <c r="F348" s="24" t="s">
        <v>65</v>
      </c>
      <c r="G348" s="24" t="s">
        <v>343</v>
      </c>
      <c r="H348" s="24" t="s">
        <v>88</v>
      </c>
      <c r="I348" s="24" t="s">
        <v>1608</v>
      </c>
      <c r="J348" s="27" t="s">
        <v>1609</v>
      </c>
      <c r="K348" s="24"/>
      <c r="L348" s="24"/>
      <c r="M348" s="24" t="s">
        <v>99</v>
      </c>
      <c r="N348" s="24" t="s">
        <v>276</v>
      </c>
      <c r="O348" s="24"/>
      <c r="P348" s="24" t="s">
        <v>80</v>
      </c>
      <c r="Q348" s="26">
        <v>43374</v>
      </c>
      <c r="R348" s="26">
        <v>43374</v>
      </c>
      <c r="S348" s="26" t="s">
        <v>90</v>
      </c>
      <c r="T348" s="28" t="s">
        <v>494</v>
      </c>
      <c r="U348" s="28" t="s">
        <v>494</v>
      </c>
      <c r="V348" s="26">
        <v>44105</v>
      </c>
      <c r="W348" s="28" t="s">
        <v>495</v>
      </c>
      <c r="X348" s="28" t="s">
        <v>207</v>
      </c>
      <c r="Y348" s="26" t="s">
        <v>78</v>
      </c>
      <c r="Z348" s="29">
        <v>6</v>
      </c>
      <c r="AA348" s="34">
        <v>1</v>
      </c>
      <c r="AB348" s="26">
        <v>44424</v>
      </c>
      <c r="AC348" s="30">
        <v>4500000</v>
      </c>
      <c r="AD348" s="30">
        <v>500000</v>
      </c>
      <c r="AE348" s="30">
        <v>0</v>
      </c>
      <c r="AF348" s="30">
        <v>-31100</v>
      </c>
      <c r="AG348" s="30">
        <f t="shared" si="101"/>
        <v>-31100</v>
      </c>
      <c r="AH348" s="30">
        <v>0</v>
      </c>
      <c r="AI348" s="30">
        <f t="shared" si="102"/>
        <v>4968900</v>
      </c>
      <c r="AJ348" s="30">
        <f t="shared" si="103"/>
        <v>2250000</v>
      </c>
      <c r="AK348" s="30">
        <f t="shared" si="104"/>
        <v>0</v>
      </c>
      <c r="AL348" s="30">
        <f t="shared" si="105"/>
        <v>0</v>
      </c>
      <c r="AM348" s="30">
        <f t="shared" si="106"/>
        <v>0</v>
      </c>
      <c r="AN348" s="30">
        <f t="shared" si="107"/>
        <v>0</v>
      </c>
      <c r="AO348" s="30">
        <f t="shared" si="108"/>
        <v>0</v>
      </c>
      <c r="AP348" s="30">
        <f t="shared" si="109"/>
        <v>2250000</v>
      </c>
      <c r="AQ348" s="30">
        <f t="shared" si="110"/>
        <v>2122100</v>
      </c>
      <c r="AR348" s="26" t="s">
        <v>79</v>
      </c>
      <c r="AS348" s="26" t="s">
        <v>114</v>
      </c>
      <c r="AT348" s="26" t="s">
        <v>115</v>
      </c>
      <c r="AU348" s="26">
        <v>44562</v>
      </c>
      <c r="AV348" s="26" t="s">
        <v>209</v>
      </c>
      <c r="AW348" s="26" t="s">
        <v>210</v>
      </c>
      <c r="AX348" s="26" t="s">
        <v>83</v>
      </c>
      <c r="AY348" s="26" t="s">
        <v>83</v>
      </c>
      <c r="AZ348" s="26" t="s">
        <v>80</v>
      </c>
      <c r="BA348" s="26" t="s">
        <v>84</v>
      </c>
      <c r="BB348" s="26" t="s">
        <v>106</v>
      </c>
      <c r="BC348" s="26" t="str">
        <f t="shared" si="111"/>
        <v>C</v>
      </c>
      <c r="BD348" s="26" t="str">
        <f t="shared" ca="1" si="112"/>
        <v>50 Th,2 Bln,6 Hr</v>
      </c>
      <c r="BE348" s="29">
        <f t="shared" ca="1" si="113"/>
        <v>50</v>
      </c>
      <c r="BF348" s="29">
        <f t="shared" ca="1" si="114"/>
        <v>2</v>
      </c>
      <c r="BG348" s="29">
        <f t="shared" ca="1" si="115"/>
        <v>6</v>
      </c>
      <c r="BH348" s="26" t="str">
        <f t="shared" ca="1" si="116"/>
        <v>4 Th,1 Bln,23 Hr</v>
      </c>
      <c r="BI348" s="24">
        <f t="shared" ca="1" si="117"/>
        <v>4</v>
      </c>
      <c r="BJ348" s="24">
        <f t="shared" ca="1" si="118"/>
        <v>1</v>
      </c>
      <c r="BK348" s="26" t="str">
        <f t="shared" ca="1" si="119"/>
        <v>4 Th,1 Bln,23 Hr</v>
      </c>
      <c r="BL348" s="4" t="str">
        <f>VLOOKUP(C348,[1]dbase!$C$3:$AW$827,38,FALSE)</f>
        <v>H</v>
      </c>
    </row>
    <row r="349" spans="1:64" x14ac:dyDescent="0.25">
      <c r="A349" s="24">
        <f t="shared" si="100"/>
        <v>346</v>
      </c>
      <c r="B349" s="31" t="s">
        <v>1610</v>
      </c>
      <c r="C349" s="24">
        <v>936126</v>
      </c>
      <c r="D349" s="24" t="s">
        <v>244</v>
      </c>
      <c r="E349" s="26">
        <v>34129</v>
      </c>
      <c r="F349" s="24" t="s">
        <v>65</v>
      </c>
      <c r="G349" s="24" t="s">
        <v>66</v>
      </c>
      <c r="H349" s="24" t="s">
        <v>1042</v>
      </c>
      <c r="I349" s="24" t="s">
        <v>1611</v>
      </c>
      <c r="J349" s="27"/>
      <c r="K349" s="24"/>
      <c r="L349" s="24"/>
      <c r="M349" s="24" t="s">
        <v>136</v>
      </c>
      <c r="N349" s="24" t="s">
        <v>667</v>
      </c>
      <c r="O349" s="24"/>
      <c r="P349" s="24" t="s">
        <v>80</v>
      </c>
      <c r="Q349" s="26">
        <v>43374</v>
      </c>
      <c r="R349" s="26">
        <v>43374</v>
      </c>
      <c r="S349" s="26" t="s">
        <v>90</v>
      </c>
      <c r="T349" s="28" t="s">
        <v>138</v>
      </c>
      <c r="U349" s="28" t="s">
        <v>138</v>
      </c>
      <c r="V349" s="26">
        <v>44105</v>
      </c>
      <c r="W349" s="28" t="s">
        <v>430</v>
      </c>
      <c r="X349" s="28" t="s">
        <v>140</v>
      </c>
      <c r="Y349" s="26" t="s">
        <v>78</v>
      </c>
      <c r="Z349" s="29">
        <v>6</v>
      </c>
      <c r="AA349" s="29">
        <v>1</v>
      </c>
      <c r="AB349" s="26">
        <v>44424</v>
      </c>
      <c r="AC349" s="30">
        <v>4500000</v>
      </c>
      <c r="AD349" s="30">
        <v>500000</v>
      </c>
      <c r="AE349" s="30">
        <v>0</v>
      </c>
      <c r="AF349" s="30">
        <v>253100</v>
      </c>
      <c r="AG349" s="30">
        <f t="shared" si="101"/>
        <v>253100</v>
      </c>
      <c r="AH349" s="30">
        <v>0</v>
      </c>
      <c r="AI349" s="30">
        <f t="shared" si="102"/>
        <v>5253100</v>
      </c>
      <c r="AJ349" s="30">
        <f t="shared" si="103"/>
        <v>3375000</v>
      </c>
      <c r="AK349" s="30">
        <f t="shared" si="104"/>
        <v>375000</v>
      </c>
      <c r="AL349" s="30">
        <f t="shared" si="105"/>
        <v>0</v>
      </c>
      <c r="AM349" s="30">
        <f t="shared" si="106"/>
        <v>253100</v>
      </c>
      <c r="AN349" s="30">
        <f t="shared" si="107"/>
        <v>253100</v>
      </c>
      <c r="AO349" s="30">
        <f t="shared" si="108"/>
        <v>0</v>
      </c>
      <c r="AP349" s="30">
        <f t="shared" si="109"/>
        <v>4003100</v>
      </c>
      <c r="AQ349" s="30">
        <f t="shared" si="110"/>
        <v>369000</v>
      </c>
      <c r="AR349" s="26" t="s">
        <v>79</v>
      </c>
      <c r="AS349" s="26" t="s">
        <v>80</v>
      </c>
      <c r="AT349" s="26"/>
      <c r="AU349" s="26">
        <v>44652</v>
      </c>
      <c r="AV349" s="26" t="s">
        <v>141</v>
      </c>
      <c r="AW349" s="26" t="s">
        <v>80</v>
      </c>
      <c r="AX349" s="26" t="s">
        <v>82</v>
      </c>
      <c r="AY349" s="26" t="s">
        <v>82</v>
      </c>
      <c r="AZ349" s="26" t="s">
        <v>80</v>
      </c>
      <c r="BA349" s="26" t="s">
        <v>84</v>
      </c>
      <c r="BB349" s="26" t="s">
        <v>85</v>
      </c>
      <c r="BC349" s="26" t="str">
        <f t="shared" si="111"/>
        <v>D</v>
      </c>
      <c r="BD349" s="26" t="str">
        <f t="shared" ca="1" si="112"/>
        <v>29 Th,5 Bln,15 Hr</v>
      </c>
      <c r="BE349" s="29">
        <f t="shared" ca="1" si="113"/>
        <v>29</v>
      </c>
      <c r="BF349" s="29">
        <f t="shared" ca="1" si="114"/>
        <v>5</v>
      </c>
      <c r="BG349" s="29">
        <f t="shared" ca="1" si="115"/>
        <v>15</v>
      </c>
      <c r="BH349" s="26" t="str">
        <f t="shared" ca="1" si="116"/>
        <v>4 Th,1 Bln,23 Hr</v>
      </c>
      <c r="BI349" s="24">
        <f t="shared" ca="1" si="117"/>
        <v>4</v>
      </c>
      <c r="BJ349" s="24">
        <f t="shared" ca="1" si="118"/>
        <v>1</v>
      </c>
      <c r="BK349" s="26" t="str">
        <f t="shared" ca="1" si="119"/>
        <v>4 Th,1 Bln,23 Hr</v>
      </c>
      <c r="BL349" s="4" t="str">
        <f>VLOOKUP(C349,[1]dbase!$C$3:$AW$827,38,FALSE)</f>
        <v>-</v>
      </c>
    </row>
    <row r="350" spans="1:64" x14ac:dyDescent="0.25">
      <c r="A350" s="24">
        <f t="shared" si="100"/>
        <v>347</v>
      </c>
      <c r="B350" s="31" t="s">
        <v>1612</v>
      </c>
      <c r="C350" s="24">
        <v>796061</v>
      </c>
      <c r="D350" s="24" t="s">
        <v>1599</v>
      </c>
      <c r="E350" s="26">
        <v>28976</v>
      </c>
      <c r="F350" s="24" t="s">
        <v>65</v>
      </c>
      <c r="G350" s="24" t="s">
        <v>66</v>
      </c>
      <c r="H350" s="24" t="s">
        <v>133</v>
      </c>
      <c r="I350" s="24" t="s">
        <v>1613</v>
      </c>
      <c r="J350" s="27"/>
      <c r="K350" s="24"/>
      <c r="L350" s="24"/>
      <c r="M350" s="24" t="s">
        <v>109</v>
      </c>
      <c r="N350" s="24" t="s">
        <v>80</v>
      </c>
      <c r="O350" s="24"/>
      <c r="P350" s="24" t="s">
        <v>80</v>
      </c>
      <c r="Q350" s="26">
        <v>43374</v>
      </c>
      <c r="R350" s="26">
        <v>43374</v>
      </c>
      <c r="S350" s="26" t="s">
        <v>90</v>
      </c>
      <c r="T350" s="28" t="s">
        <v>494</v>
      </c>
      <c r="U350" s="28" t="s">
        <v>494</v>
      </c>
      <c r="V350" s="26">
        <v>44105</v>
      </c>
      <c r="W350" s="28" t="s">
        <v>139</v>
      </c>
      <c r="X350" s="28" t="s">
        <v>140</v>
      </c>
      <c r="Y350" s="26" t="s">
        <v>78</v>
      </c>
      <c r="Z350" s="29">
        <v>6</v>
      </c>
      <c r="AA350" s="29">
        <v>2</v>
      </c>
      <c r="AB350" s="26">
        <v>44424</v>
      </c>
      <c r="AC350" s="30">
        <v>4900000</v>
      </c>
      <c r="AD350" s="30">
        <v>544444</v>
      </c>
      <c r="AE350" s="30">
        <v>0</v>
      </c>
      <c r="AF350" s="30">
        <v>373955.55555555597</v>
      </c>
      <c r="AG350" s="30">
        <f t="shared" si="101"/>
        <v>373955.55555555597</v>
      </c>
      <c r="AH350" s="30">
        <v>0</v>
      </c>
      <c r="AI350" s="30">
        <f t="shared" si="102"/>
        <v>5818399.555555556</v>
      </c>
      <c r="AJ350" s="30">
        <f t="shared" si="103"/>
        <v>3675000</v>
      </c>
      <c r="AK350" s="30">
        <f t="shared" si="104"/>
        <v>408333</v>
      </c>
      <c r="AL350" s="30">
        <f t="shared" si="105"/>
        <v>0</v>
      </c>
      <c r="AM350" s="30">
        <f t="shared" si="106"/>
        <v>373955.55555555597</v>
      </c>
      <c r="AN350" s="30">
        <f t="shared" si="107"/>
        <v>373955.55555555597</v>
      </c>
      <c r="AO350" s="30">
        <f t="shared" si="108"/>
        <v>0</v>
      </c>
      <c r="AP350" s="30">
        <f t="shared" si="109"/>
        <v>4457288.555555556</v>
      </c>
      <c r="AQ350" s="30">
        <f t="shared" si="110"/>
        <v>0</v>
      </c>
      <c r="AR350" s="26" t="s">
        <v>79</v>
      </c>
      <c r="AS350" s="26" t="s">
        <v>80</v>
      </c>
      <c r="AT350" s="26"/>
      <c r="AU350" s="26" t="s">
        <v>80</v>
      </c>
      <c r="AV350" s="26" t="s">
        <v>141</v>
      </c>
      <c r="AW350" s="26" t="s">
        <v>80</v>
      </c>
      <c r="AX350" s="26" t="s">
        <v>82</v>
      </c>
      <c r="AY350" s="26" t="s">
        <v>82</v>
      </c>
      <c r="AZ350" s="26" t="s">
        <v>80</v>
      </c>
      <c r="BA350" s="26" t="s">
        <v>84</v>
      </c>
      <c r="BB350" s="26" t="s">
        <v>85</v>
      </c>
      <c r="BC350" s="26" t="str">
        <f t="shared" si="111"/>
        <v>C</v>
      </c>
      <c r="BD350" s="26" t="str">
        <f t="shared" ca="1" si="112"/>
        <v>43 Th,6 Bln,23 Hr</v>
      </c>
      <c r="BE350" s="29">
        <f t="shared" ca="1" si="113"/>
        <v>43</v>
      </c>
      <c r="BF350" s="29">
        <f t="shared" ca="1" si="114"/>
        <v>6</v>
      </c>
      <c r="BG350" s="29">
        <f t="shared" ca="1" si="115"/>
        <v>23</v>
      </c>
      <c r="BH350" s="26" t="str">
        <f t="shared" ca="1" si="116"/>
        <v>4 Th,1 Bln,23 Hr</v>
      </c>
      <c r="BI350" s="24">
        <f t="shared" ca="1" si="117"/>
        <v>4</v>
      </c>
      <c r="BJ350" s="24">
        <f t="shared" ca="1" si="118"/>
        <v>1</v>
      </c>
      <c r="BK350" s="26" t="str">
        <f t="shared" ca="1" si="119"/>
        <v>4 Th,1 Bln,23 Hr</v>
      </c>
      <c r="BL350" s="4" t="str">
        <f>VLOOKUP(C350,[1]dbase!$C$3:$AW$827,38,FALSE)</f>
        <v>-</v>
      </c>
    </row>
    <row r="351" spans="1:64" x14ac:dyDescent="0.25">
      <c r="A351" s="24">
        <f t="shared" si="100"/>
        <v>348</v>
      </c>
      <c r="B351" s="33" t="s">
        <v>1614</v>
      </c>
      <c r="C351" s="24">
        <v>885618</v>
      </c>
      <c r="D351" s="24" t="s">
        <v>239</v>
      </c>
      <c r="E351" s="26">
        <v>32210</v>
      </c>
      <c r="F351" s="24" t="s">
        <v>65</v>
      </c>
      <c r="G351" s="24" t="s">
        <v>66</v>
      </c>
      <c r="H351" s="24" t="s">
        <v>88</v>
      </c>
      <c r="I351" s="24" t="s">
        <v>1615</v>
      </c>
      <c r="J351" s="27"/>
      <c r="K351" s="24"/>
      <c r="L351" s="24"/>
      <c r="M351" s="24" t="s">
        <v>70</v>
      </c>
      <c r="N351" s="24" t="s">
        <v>234</v>
      </c>
      <c r="O351" s="24" t="s">
        <v>315</v>
      </c>
      <c r="P351" s="24">
        <v>2011</v>
      </c>
      <c r="Q351" s="26">
        <v>42011</v>
      </c>
      <c r="R351" s="26">
        <v>42401</v>
      </c>
      <c r="S351" s="26" t="s">
        <v>90</v>
      </c>
      <c r="T351" s="28" t="s">
        <v>1616</v>
      </c>
      <c r="U351" s="28" t="s">
        <v>1616</v>
      </c>
      <c r="V351" s="26">
        <v>44758</v>
      </c>
      <c r="W351" s="28" t="s">
        <v>1617</v>
      </c>
      <c r="X351" s="28" t="s">
        <v>655</v>
      </c>
      <c r="Y351" s="26" t="s">
        <v>103</v>
      </c>
      <c r="Z351" s="29">
        <v>2</v>
      </c>
      <c r="AA351" s="29">
        <v>6</v>
      </c>
      <c r="AB351" s="26">
        <v>44424</v>
      </c>
      <c r="AC351" s="30">
        <v>8900000</v>
      </c>
      <c r="AD351" s="30">
        <v>988889</v>
      </c>
      <c r="AE351" s="30">
        <v>1468436.1111111119</v>
      </c>
      <c r="AF351" s="30">
        <v>-367150</v>
      </c>
      <c r="AG351" s="30">
        <f t="shared" si="101"/>
        <v>1101286.1111111119</v>
      </c>
      <c r="AH351" s="30">
        <v>3246750</v>
      </c>
      <c r="AI351" s="30">
        <f t="shared" si="102"/>
        <v>14236925.111111112</v>
      </c>
      <c r="AJ351" s="30">
        <f t="shared" si="103"/>
        <v>6675000</v>
      </c>
      <c r="AK351" s="30">
        <f t="shared" si="104"/>
        <v>741666.75</v>
      </c>
      <c r="AL351" s="30">
        <f t="shared" si="105"/>
        <v>1468436.1111111119</v>
      </c>
      <c r="AM351" s="30">
        <f t="shared" si="106"/>
        <v>-367150</v>
      </c>
      <c r="AN351" s="30">
        <f t="shared" si="107"/>
        <v>1101286.1111111119</v>
      </c>
      <c r="AO351" s="30">
        <f t="shared" si="108"/>
        <v>1623375</v>
      </c>
      <c r="AP351" s="30">
        <f t="shared" si="109"/>
        <v>10141327.861111112</v>
      </c>
      <c r="AQ351" s="30">
        <f t="shared" si="110"/>
        <v>0</v>
      </c>
      <c r="AR351" s="26" t="s">
        <v>79</v>
      </c>
      <c r="AS351" s="26" t="s">
        <v>80</v>
      </c>
      <c r="AT351" s="26"/>
      <c r="AU351" s="26">
        <v>44743</v>
      </c>
      <c r="AV351" s="26" t="s">
        <v>656</v>
      </c>
      <c r="AW351" s="26" t="s">
        <v>80</v>
      </c>
      <c r="AX351" s="26" t="s">
        <v>105</v>
      </c>
      <c r="AY351" s="26" t="s">
        <v>105</v>
      </c>
      <c r="AZ351" s="26" t="s">
        <v>80</v>
      </c>
      <c r="BA351" s="26" t="s">
        <v>84</v>
      </c>
      <c r="BB351" s="26" t="s">
        <v>106</v>
      </c>
      <c r="BC351" s="26" t="str">
        <f t="shared" si="111"/>
        <v>F</v>
      </c>
      <c r="BD351" s="26" t="str">
        <f t="shared" ca="1" si="112"/>
        <v>34 Th,8 Bln,16 Hr</v>
      </c>
      <c r="BE351" s="29">
        <f t="shared" ca="1" si="113"/>
        <v>34</v>
      </c>
      <c r="BF351" s="29">
        <f t="shared" ca="1" si="114"/>
        <v>8</v>
      </c>
      <c r="BG351" s="29">
        <f t="shared" ca="1" si="115"/>
        <v>16</v>
      </c>
      <c r="BH351" s="26" t="str">
        <f t="shared" ca="1" si="116"/>
        <v>7 Th,10 Bln,17 Hr</v>
      </c>
      <c r="BI351" s="24">
        <f t="shared" ca="1" si="117"/>
        <v>7</v>
      </c>
      <c r="BJ351" s="24">
        <f t="shared" ca="1" si="118"/>
        <v>10</v>
      </c>
      <c r="BK351" s="26" t="str">
        <f t="shared" ca="1" si="119"/>
        <v>6 Th,9 Bln,23 Hr</v>
      </c>
      <c r="BL351" s="4" t="str">
        <f>VLOOKUP(C351,[1]dbase!$C$3:$AW$827,38,FALSE)</f>
        <v>-</v>
      </c>
    </row>
    <row r="352" spans="1:64" x14ac:dyDescent="0.25">
      <c r="A352" s="24">
        <f t="shared" si="100"/>
        <v>349</v>
      </c>
      <c r="B352" s="31" t="s">
        <v>1618</v>
      </c>
      <c r="C352" s="24">
        <v>686265</v>
      </c>
      <c r="D352" s="24" t="s">
        <v>527</v>
      </c>
      <c r="E352" s="26">
        <v>25144</v>
      </c>
      <c r="F352" s="24" t="s">
        <v>65</v>
      </c>
      <c r="G352" s="24" t="s">
        <v>66</v>
      </c>
      <c r="H352" s="24" t="s">
        <v>67</v>
      </c>
      <c r="I352" s="24" t="s">
        <v>1619</v>
      </c>
      <c r="J352" s="27" t="s">
        <v>1620</v>
      </c>
      <c r="K352" s="24"/>
      <c r="L352" s="24"/>
      <c r="M352" s="24" t="s">
        <v>70</v>
      </c>
      <c r="N352" s="24" t="s">
        <v>1621</v>
      </c>
      <c r="O352" s="24"/>
      <c r="P352" s="24" t="s">
        <v>80</v>
      </c>
      <c r="Q352" s="26">
        <v>43374</v>
      </c>
      <c r="R352" s="26">
        <v>43374</v>
      </c>
      <c r="S352" s="26" t="s">
        <v>90</v>
      </c>
      <c r="T352" s="28" t="s">
        <v>1622</v>
      </c>
      <c r="U352" s="28" t="s">
        <v>1622</v>
      </c>
      <c r="V352" s="26">
        <v>44105</v>
      </c>
      <c r="W352" s="28" t="s">
        <v>374</v>
      </c>
      <c r="X352" s="28" t="s">
        <v>207</v>
      </c>
      <c r="Y352" s="26" t="s">
        <v>78</v>
      </c>
      <c r="Z352" s="29">
        <v>5</v>
      </c>
      <c r="AA352" s="29">
        <v>4</v>
      </c>
      <c r="AB352" s="26">
        <v>44424</v>
      </c>
      <c r="AC352" s="30">
        <v>6900000</v>
      </c>
      <c r="AD352" s="30">
        <v>766667</v>
      </c>
      <c r="AE352" s="30">
        <v>0</v>
      </c>
      <c r="AF352" s="30">
        <v>1258057.4999999991</v>
      </c>
      <c r="AG352" s="30">
        <f t="shared" si="101"/>
        <v>1258057.4999999991</v>
      </c>
      <c r="AH352" s="30">
        <v>0</v>
      </c>
      <c r="AI352" s="30">
        <f t="shared" si="102"/>
        <v>8924724.5</v>
      </c>
      <c r="AJ352" s="30">
        <f t="shared" si="103"/>
        <v>5175000</v>
      </c>
      <c r="AK352" s="30">
        <f t="shared" si="104"/>
        <v>575000.25</v>
      </c>
      <c r="AL352" s="30">
        <f t="shared" si="105"/>
        <v>0</v>
      </c>
      <c r="AM352" s="30">
        <f t="shared" si="106"/>
        <v>1258057.4999999991</v>
      </c>
      <c r="AN352" s="30">
        <f t="shared" si="107"/>
        <v>1258057.4999999991</v>
      </c>
      <c r="AO352" s="30">
        <f t="shared" si="108"/>
        <v>0</v>
      </c>
      <c r="AP352" s="30">
        <f t="shared" si="109"/>
        <v>7008057.7499999991</v>
      </c>
      <c r="AQ352" s="30">
        <f t="shared" si="110"/>
        <v>0</v>
      </c>
      <c r="AR352" s="26" t="s">
        <v>79</v>
      </c>
      <c r="AS352" s="26" t="s">
        <v>80</v>
      </c>
      <c r="AT352" s="26"/>
      <c r="AU352" s="26" t="s">
        <v>80</v>
      </c>
      <c r="AV352" s="26" t="s">
        <v>209</v>
      </c>
      <c r="AW352" s="26" t="s">
        <v>375</v>
      </c>
      <c r="AX352" s="26" t="s">
        <v>105</v>
      </c>
      <c r="AY352" s="26" t="s">
        <v>83</v>
      </c>
      <c r="AZ352" s="26" t="s">
        <v>80</v>
      </c>
      <c r="BA352" s="26" t="s">
        <v>84</v>
      </c>
      <c r="BB352" s="26" t="s">
        <v>106</v>
      </c>
      <c r="BC352" s="26" t="str">
        <f t="shared" si="111"/>
        <v>F</v>
      </c>
      <c r="BD352" s="26" t="str">
        <f t="shared" ca="1" si="112"/>
        <v>54 Th,0 Bln,22 Hr</v>
      </c>
      <c r="BE352" s="29">
        <f t="shared" ca="1" si="113"/>
        <v>54</v>
      </c>
      <c r="BF352" s="29">
        <f t="shared" ca="1" si="114"/>
        <v>0</v>
      </c>
      <c r="BG352" s="29">
        <f t="shared" ca="1" si="115"/>
        <v>22</v>
      </c>
      <c r="BH352" s="26" t="str">
        <f t="shared" ca="1" si="116"/>
        <v>4 Th,1 Bln,23 Hr</v>
      </c>
      <c r="BI352" s="24">
        <f t="shared" ca="1" si="117"/>
        <v>4</v>
      </c>
      <c r="BJ352" s="24">
        <f t="shared" ca="1" si="118"/>
        <v>1</v>
      </c>
      <c r="BK352" s="26" t="str">
        <f t="shared" ca="1" si="119"/>
        <v>4 Th,1 Bln,23 Hr</v>
      </c>
      <c r="BL352" s="4" t="str">
        <f>VLOOKUP(C352,[1]dbase!$C$3:$AW$827,38,FALSE)</f>
        <v>-</v>
      </c>
    </row>
    <row r="353" spans="1:64" x14ac:dyDescent="0.25">
      <c r="A353" s="24">
        <f t="shared" si="100"/>
        <v>350</v>
      </c>
      <c r="B353" s="31" t="s">
        <v>1623</v>
      </c>
      <c r="C353" s="24">
        <v>876150</v>
      </c>
      <c r="D353" s="24" t="s">
        <v>160</v>
      </c>
      <c r="E353" s="26">
        <v>31968</v>
      </c>
      <c r="F353" s="24" t="s">
        <v>65</v>
      </c>
      <c r="G353" s="24" t="s">
        <v>66</v>
      </c>
      <c r="H353" s="24" t="s">
        <v>67</v>
      </c>
      <c r="I353" s="24" t="s">
        <v>1624</v>
      </c>
      <c r="J353" s="27" t="s">
        <v>1625</v>
      </c>
      <c r="K353" s="24"/>
      <c r="L353" s="24"/>
      <c r="M353" s="24" t="s">
        <v>109</v>
      </c>
      <c r="N353" s="24" t="s">
        <v>1626</v>
      </c>
      <c r="O353" s="24"/>
      <c r="P353" s="24" t="s">
        <v>80</v>
      </c>
      <c r="Q353" s="26">
        <v>43374</v>
      </c>
      <c r="R353" s="26">
        <v>43374</v>
      </c>
      <c r="S353" s="26" t="s">
        <v>90</v>
      </c>
      <c r="T353" s="28" t="s">
        <v>225</v>
      </c>
      <c r="U353" s="28" t="s">
        <v>225</v>
      </c>
      <c r="V353" s="26">
        <v>44105</v>
      </c>
      <c r="W353" s="28" t="s">
        <v>226</v>
      </c>
      <c r="X353" s="28" t="s">
        <v>207</v>
      </c>
      <c r="Y353" s="26" t="s">
        <v>78</v>
      </c>
      <c r="Z353" s="29">
        <v>6</v>
      </c>
      <c r="AA353" s="29">
        <v>1</v>
      </c>
      <c r="AB353" s="26">
        <v>44424</v>
      </c>
      <c r="AC353" s="30">
        <v>4500000</v>
      </c>
      <c r="AD353" s="30">
        <v>500000</v>
      </c>
      <c r="AE353" s="30">
        <v>0</v>
      </c>
      <c r="AF353" s="30">
        <v>592600</v>
      </c>
      <c r="AG353" s="30">
        <f t="shared" si="101"/>
        <v>592600</v>
      </c>
      <c r="AH353" s="30">
        <v>0</v>
      </c>
      <c r="AI353" s="30">
        <f t="shared" si="102"/>
        <v>5592600</v>
      </c>
      <c r="AJ353" s="30">
        <f t="shared" si="103"/>
        <v>3375000</v>
      </c>
      <c r="AK353" s="30">
        <f t="shared" si="104"/>
        <v>375000</v>
      </c>
      <c r="AL353" s="30">
        <f t="shared" si="105"/>
        <v>0</v>
      </c>
      <c r="AM353" s="30">
        <f t="shared" si="106"/>
        <v>592600</v>
      </c>
      <c r="AN353" s="30">
        <f t="shared" si="107"/>
        <v>592600</v>
      </c>
      <c r="AO353" s="30">
        <f t="shared" si="108"/>
        <v>0</v>
      </c>
      <c r="AP353" s="30">
        <f t="shared" si="109"/>
        <v>4342600</v>
      </c>
      <c r="AQ353" s="30">
        <f t="shared" si="110"/>
        <v>29500</v>
      </c>
      <c r="AR353" s="26" t="s">
        <v>79</v>
      </c>
      <c r="AS353" s="26" t="s">
        <v>80</v>
      </c>
      <c r="AT353" s="26"/>
      <c r="AU353" s="26" t="s">
        <v>80</v>
      </c>
      <c r="AV353" s="26" t="s">
        <v>209</v>
      </c>
      <c r="AW353" s="26" t="s">
        <v>210</v>
      </c>
      <c r="AX353" s="26" t="s">
        <v>83</v>
      </c>
      <c r="AY353" s="26" t="s">
        <v>83</v>
      </c>
      <c r="AZ353" s="26" t="s">
        <v>80</v>
      </c>
      <c r="BA353" s="26" t="s">
        <v>84</v>
      </c>
      <c r="BB353" s="26" t="s">
        <v>85</v>
      </c>
      <c r="BC353" s="26" t="str">
        <f t="shared" si="111"/>
        <v>C</v>
      </c>
      <c r="BD353" s="26" t="str">
        <f t="shared" ca="1" si="112"/>
        <v>35 Th,4 Bln,14 Hr</v>
      </c>
      <c r="BE353" s="29">
        <f t="shared" ca="1" si="113"/>
        <v>35</v>
      </c>
      <c r="BF353" s="29">
        <f t="shared" ca="1" si="114"/>
        <v>4</v>
      </c>
      <c r="BG353" s="29">
        <f t="shared" ca="1" si="115"/>
        <v>14</v>
      </c>
      <c r="BH353" s="26" t="str">
        <f t="shared" ca="1" si="116"/>
        <v>4 Th,1 Bln,23 Hr</v>
      </c>
      <c r="BI353" s="24">
        <f t="shared" ca="1" si="117"/>
        <v>4</v>
      </c>
      <c r="BJ353" s="24">
        <f t="shared" ca="1" si="118"/>
        <v>1</v>
      </c>
      <c r="BK353" s="26" t="str">
        <f t="shared" ca="1" si="119"/>
        <v>4 Th,1 Bln,23 Hr</v>
      </c>
      <c r="BL353" s="4" t="str">
        <f>VLOOKUP(C353,[1]dbase!$C$3:$AW$827,38,FALSE)</f>
        <v>-</v>
      </c>
    </row>
    <row r="354" spans="1:64" x14ac:dyDescent="0.25">
      <c r="A354" s="24">
        <f t="shared" si="100"/>
        <v>351</v>
      </c>
      <c r="B354" s="31" t="s">
        <v>1627</v>
      </c>
      <c r="C354" s="24">
        <v>945809</v>
      </c>
      <c r="D354" s="24" t="s">
        <v>354</v>
      </c>
      <c r="E354" s="26">
        <v>34476</v>
      </c>
      <c r="F354" s="24" t="s">
        <v>167</v>
      </c>
      <c r="G354" s="24" t="s">
        <v>66</v>
      </c>
      <c r="H354" s="24" t="s">
        <v>150</v>
      </c>
      <c r="I354" s="24" t="s">
        <v>1628</v>
      </c>
      <c r="J354" s="27" t="s">
        <v>1629</v>
      </c>
      <c r="K354" s="24"/>
      <c r="L354" s="24" t="s">
        <v>1630</v>
      </c>
      <c r="M354" s="24" t="s">
        <v>136</v>
      </c>
      <c r="N354" s="24" t="s">
        <v>152</v>
      </c>
      <c r="O354" s="24" t="s">
        <v>72</v>
      </c>
      <c r="P354" s="24">
        <v>2015</v>
      </c>
      <c r="Q354" s="26">
        <v>43313</v>
      </c>
      <c r="R354" s="26">
        <v>43525</v>
      </c>
      <c r="S354" s="26" t="s">
        <v>90</v>
      </c>
      <c r="T354" s="28" t="s">
        <v>1631</v>
      </c>
      <c r="U354" s="28" t="s">
        <v>1631</v>
      </c>
      <c r="V354" s="26">
        <v>44410</v>
      </c>
      <c r="W354" s="28" t="s">
        <v>434</v>
      </c>
      <c r="X354" s="28" t="s">
        <v>113</v>
      </c>
      <c r="Y354" s="26" t="s">
        <v>78</v>
      </c>
      <c r="Z354" s="29">
        <v>5</v>
      </c>
      <c r="AA354" s="29">
        <v>3</v>
      </c>
      <c r="AB354" s="26">
        <v>44424</v>
      </c>
      <c r="AC354" s="30">
        <v>5900000</v>
      </c>
      <c r="AD354" s="30">
        <v>655556</v>
      </c>
      <c r="AE354" s="30">
        <v>-36030.555555555969</v>
      </c>
      <c r="AF354" s="30">
        <v>596850</v>
      </c>
      <c r="AG354" s="30">
        <f t="shared" si="101"/>
        <v>560819.44444444403</v>
      </c>
      <c r="AH354" s="30">
        <v>0</v>
      </c>
      <c r="AI354" s="30">
        <f t="shared" si="102"/>
        <v>7116375.444444444</v>
      </c>
      <c r="AJ354" s="30">
        <f t="shared" si="103"/>
        <v>2950000</v>
      </c>
      <c r="AK354" s="30">
        <f t="shared" si="104"/>
        <v>0</v>
      </c>
      <c r="AL354" s="30">
        <f t="shared" si="105"/>
        <v>0</v>
      </c>
      <c r="AM354" s="30">
        <f t="shared" si="106"/>
        <v>0</v>
      </c>
      <c r="AN354" s="30">
        <f t="shared" si="107"/>
        <v>0</v>
      </c>
      <c r="AO354" s="30">
        <f t="shared" si="108"/>
        <v>0</v>
      </c>
      <c r="AP354" s="30">
        <f t="shared" si="109"/>
        <v>2950000</v>
      </c>
      <c r="AQ354" s="30">
        <f t="shared" si="110"/>
        <v>1422100</v>
      </c>
      <c r="AR354" s="26" t="s">
        <v>79</v>
      </c>
      <c r="AS354" s="26" t="s">
        <v>114</v>
      </c>
      <c r="AT354" s="24" t="s">
        <v>172</v>
      </c>
      <c r="AU354" s="26">
        <v>44433</v>
      </c>
      <c r="AV354" s="26" t="s">
        <v>116</v>
      </c>
      <c r="AW354" s="26" t="s">
        <v>95</v>
      </c>
      <c r="AX354" s="26" t="s">
        <v>83</v>
      </c>
      <c r="AY354" s="26" t="s">
        <v>83</v>
      </c>
      <c r="AZ354" s="26" t="s">
        <v>80</v>
      </c>
      <c r="BA354" s="26" t="s">
        <v>84</v>
      </c>
      <c r="BB354" s="26" t="s">
        <v>85</v>
      </c>
      <c r="BC354" s="26" t="str">
        <f t="shared" si="111"/>
        <v>D</v>
      </c>
      <c r="BD354" s="26" t="str">
        <f t="shared" ca="1" si="112"/>
        <v>28 Th,6 Bln,2 Hr</v>
      </c>
      <c r="BE354" s="29">
        <f t="shared" ca="1" si="113"/>
        <v>28</v>
      </c>
      <c r="BF354" s="29">
        <f t="shared" ca="1" si="114"/>
        <v>6</v>
      </c>
      <c r="BG354" s="29">
        <f t="shared" ca="1" si="115"/>
        <v>2</v>
      </c>
      <c r="BH354" s="26" t="str">
        <f t="shared" ca="1" si="116"/>
        <v>4 Th,3 Bln,23 Hr</v>
      </c>
      <c r="BI354" s="24">
        <f t="shared" ca="1" si="117"/>
        <v>4</v>
      </c>
      <c r="BJ354" s="24">
        <f t="shared" ca="1" si="118"/>
        <v>3</v>
      </c>
      <c r="BK354" s="26" t="str">
        <f t="shared" ca="1" si="119"/>
        <v>3 Th,8 Bln,23 Hr</v>
      </c>
      <c r="BL354" s="4" t="str">
        <f>VLOOKUP(C354,[1]dbase!$C$3:$AW$827,38,FALSE)</f>
        <v>H</v>
      </c>
    </row>
    <row r="355" spans="1:64" x14ac:dyDescent="0.25">
      <c r="A355" s="24">
        <f t="shared" si="100"/>
        <v>352</v>
      </c>
      <c r="B355" s="31" t="s">
        <v>1632</v>
      </c>
      <c r="C355" s="24">
        <v>716163</v>
      </c>
      <c r="D355" s="24" t="s">
        <v>1633</v>
      </c>
      <c r="E355" s="26">
        <v>26261</v>
      </c>
      <c r="F355" s="24" t="s">
        <v>65</v>
      </c>
      <c r="G355" s="24" t="s">
        <v>532</v>
      </c>
      <c r="H355" s="24" t="s">
        <v>133</v>
      </c>
      <c r="I355" s="24" t="s">
        <v>1634</v>
      </c>
      <c r="J355" s="27"/>
      <c r="K355" s="24"/>
      <c r="L355" s="24"/>
      <c r="M355" s="24" t="s">
        <v>99</v>
      </c>
      <c r="N355" s="24" t="s">
        <v>446</v>
      </c>
      <c r="O355" s="24"/>
      <c r="P355" s="24" t="s">
        <v>80</v>
      </c>
      <c r="Q355" s="26">
        <v>43374</v>
      </c>
      <c r="R355" s="26">
        <v>43374</v>
      </c>
      <c r="S355" s="26" t="s">
        <v>90</v>
      </c>
      <c r="T355" s="28" t="s">
        <v>1635</v>
      </c>
      <c r="U355" s="28" t="s">
        <v>1635</v>
      </c>
      <c r="V355" s="26">
        <v>44105</v>
      </c>
      <c r="W355" s="28" t="s">
        <v>495</v>
      </c>
      <c r="X355" s="28" t="s">
        <v>207</v>
      </c>
      <c r="Y355" s="26" t="s">
        <v>78</v>
      </c>
      <c r="Z355" s="29">
        <v>6</v>
      </c>
      <c r="AA355" s="29">
        <v>2</v>
      </c>
      <c r="AB355" s="26">
        <v>44424</v>
      </c>
      <c r="AC355" s="30">
        <v>4900000</v>
      </c>
      <c r="AD355" s="30">
        <v>544444</v>
      </c>
      <c r="AE355" s="30">
        <v>0</v>
      </c>
      <c r="AF355" s="30">
        <v>772555.55555555597</v>
      </c>
      <c r="AG355" s="30">
        <f t="shared" si="101"/>
        <v>772555.55555555597</v>
      </c>
      <c r="AH355" s="30">
        <v>0</v>
      </c>
      <c r="AI355" s="30">
        <f t="shared" si="102"/>
        <v>6216999.555555556</v>
      </c>
      <c r="AJ355" s="30">
        <f t="shared" si="103"/>
        <v>2450000</v>
      </c>
      <c r="AK355" s="30">
        <f t="shared" si="104"/>
        <v>0</v>
      </c>
      <c r="AL355" s="30">
        <f t="shared" si="105"/>
        <v>0</v>
      </c>
      <c r="AM355" s="30">
        <f t="shared" si="106"/>
        <v>0</v>
      </c>
      <c r="AN355" s="30">
        <f t="shared" si="107"/>
        <v>0</v>
      </c>
      <c r="AO355" s="30">
        <f t="shared" si="108"/>
        <v>0</v>
      </c>
      <c r="AP355" s="30">
        <f t="shared" si="109"/>
        <v>2450000</v>
      </c>
      <c r="AQ355" s="30">
        <f t="shared" si="110"/>
        <v>1922100</v>
      </c>
      <c r="AR355" s="26" t="s">
        <v>79</v>
      </c>
      <c r="AS355" s="26" t="s">
        <v>114</v>
      </c>
      <c r="AT355" s="24" t="s">
        <v>172</v>
      </c>
      <c r="AU355" s="26">
        <v>44433</v>
      </c>
      <c r="AV355" s="26" t="s">
        <v>209</v>
      </c>
      <c r="AW355" s="26" t="s">
        <v>210</v>
      </c>
      <c r="AX355" s="26" t="s">
        <v>83</v>
      </c>
      <c r="AY355" s="26" t="s">
        <v>83</v>
      </c>
      <c r="AZ355" s="26" t="s">
        <v>80</v>
      </c>
      <c r="BA355" s="26" t="s">
        <v>84</v>
      </c>
      <c r="BB355" s="26" t="s">
        <v>85</v>
      </c>
      <c r="BC355" s="26" t="str">
        <f t="shared" si="111"/>
        <v>C</v>
      </c>
      <c r="BD355" s="26" t="str">
        <f t="shared" ca="1" si="112"/>
        <v>51 Th,0 Bln,0 Hr</v>
      </c>
      <c r="BE355" s="29">
        <f t="shared" ca="1" si="113"/>
        <v>51</v>
      </c>
      <c r="BF355" s="29">
        <f t="shared" ca="1" si="114"/>
        <v>0</v>
      </c>
      <c r="BG355" s="29">
        <f t="shared" ca="1" si="115"/>
        <v>0</v>
      </c>
      <c r="BH355" s="26" t="str">
        <f t="shared" ca="1" si="116"/>
        <v>4 Th,1 Bln,23 Hr</v>
      </c>
      <c r="BI355" s="24">
        <f t="shared" ca="1" si="117"/>
        <v>4</v>
      </c>
      <c r="BJ355" s="24">
        <f t="shared" ca="1" si="118"/>
        <v>1</v>
      </c>
      <c r="BK355" s="26" t="str">
        <f t="shared" ca="1" si="119"/>
        <v>4 Th,1 Bln,23 Hr</v>
      </c>
      <c r="BL355" s="4" t="str">
        <f>VLOOKUP(C355,[1]dbase!$C$3:$AW$827,38,FALSE)</f>
        <v>H</v>
      </c>
    </row>
    <row r="356" spans="1:64" x14ac:dyDescent="0.25">
      <c r="A356" s="24">
        <f t="shared" si="100"/>
        <v>353</v>
      </c>
      <c r="B356" s="31" t="s">
        <v>1636</v>
      </c>
      <c r="C356" s="24">
        <v>856117</v>
      </c>
      <c r="D356" s="24" t="s">
        <v>174</v>
      </c>
      <c r="E356" s="26">
        <v>31076</v>
      </c>
      <c r="F356" s="24" t="s">
        <v>65</v>
      </c>
      <c r="G356" s="24" t="s">
        <v>66</v>
      </c>
      <c r="H356" s="24" t="s">
        <v>228</v>
      </c>
      <c r="I356" s="24" t="s">
        <v>1637</v>
      </c>
      <c r="J356" s="27" t="s">
        <v>1638</v>
      </c>
      <c r="K356" s="24"/>
      <c r="L356" s="24"/>
      <c r="M356" s="24" t="s">
        <v>109</v>
      </c>
      <c r="N356" s="24" t="s">
        <v>667</v>
      </c>
      <c r="O356" s="24"/>
      <c r="P356" s="24" t="s">
        <v>80</v>
      </c>
      <c r="Q356" s="26">
        <v>43374</v>
      </c>
      <c r="R356" s="26">
        <v>43374</v>
      </c>
      <c r="S356" s="26" t="s">
        <v>90</v>
      </c>
      <c r="T356" s="28" t="s">
        <v>138</v>
      </c>
      <c r="U356" s="28" t="s">
        <v>138</v>
      </c>
      <c r="V356" s="26">
        <v>44105</v>
      </c>
      <c r="W356" s="28" t="s">
        <v>430</v>
      </c>
      <c r="X356" s="28" t="s">
        <v>140</v>
      </c>
      <c r="Y356" s="26" t="s">
        <v>78</v>
      </c>
      <c r="Z356" s="29">
        <v>6</v>
      </c>
      <c r="AA356" s="29">
        <v>1</v>
      </c>
      <c r="AB356" s="26">
        <v>44424</v>
      </c>
      <c r="AC356" s="30">
        <v>4500000</v>
      </c>
      <c r="AD356" s="30">
        <v>500000</v>
      </c>
      <c r="AE356" s="30">
        <v>0</v>
      </c>
      <c r="AF356" s="30">
        <v>69400</v>
      </c>
      <c r="AG356" s="30">
        <f t="shared" si="101"/>
        <v>69400</v>
      </c>
      <c r="AH356" s="30">
        <v>0</v>
      </c>
      <c r="AI356" s="30">
        <f t="shared" si="102"/>
        <v>5069400</v>
      </c>
      <c r="AJ356" s="30">
        <f t="shared" si="103"/>
        <v>2250000</v>
      </c>
      <c r="AK356" s="30">
        <f t="shared" si="104"/>
        <v>0</v>
      </c>
      <c r="AL356" s="30">
        <f t="shared" si="105"/>
        <v>0</v>
      </c>
      <c r="AM356" s="30">
        <f t="shared" si="106"/>
        <v>0</v>
      </c>
      <c r="AN356" s="30">
        <f t="shared" si="107"/>
        <v>0</v>
      </c>
      <c r="AO356" s="30">
        <f t="shared" si="108"/>
        <v>0</v>
      </c>
      <c r="AP356" s="30">
        <f t="shared" si="109"/>
        <v>2250000</v>
      </c>
      <c r="AQ356" s="30">
        <f t="shared" si="110"/>
        <v>2122100</v>
      </c>
      <c r="AR356" s="26" t="s">
        <v>79</v>
      </c>
      <c r="AS356" s="26" t="s">
        <v>114</v>
      </c>
      <c r="AT356" s="24" t="s">
        <v>172</v>
      </c>
      <c r="AU356" s="26">
        <v>44433</v>
      </c>
      <c r="AV356" s="26" t="s">
        <v>141</v>
      </c>
      <c r="AW356" s="26" t="s">
        <v>80</v>
      </c>
      <c r="AX356" s="26" t="s">
        <v>82</v>
      </c>
      <c r="AY356" s="26" t="s">
        <v>82</v>
      </c>
      <c r="AZ356" s="26" t="s">
        <v>80</v>
      </c>
      <c r="BA356" s="26" t="s">
        <v>84</v>
      </c>
      <c r="BB356" s="26" t="s">
        <v>85</v>
      </c>
      <c r="BC356" s="26" t="str">
        <f t="shared" si="111"/>
        <v>C</v>
      </c>
      <c r="BD356" s="26" t="str">
        <f t="shared" ca="1" si="112"/>
        <v>37 Th,9 Bln,26 Hr</v>
      </c>
      <c r="BE356" s="29">
        <f t="shared" ca="1" si="113"/>
        <v>37</v>
      </c>
      <c r="BF356" s="29">
        <f t="shared" ca="1" si="114"/>
        <v>9</v>
      </c>
      <c r="BG356" s="29">
        <f t="shared" ca="1" si="115"/>
        <v>26</v>
      </c>
      <c r="BH356" s="26" t="str">
        <f t="shared" ca="1" si="116"/>
        <v>4 Th,1 Bln,23 Hr</v>
      </c>
      <c r="BI356" s="24">
        <f t="shared" ca="1" si="117"/>
        <v>4</v>
      </c>
      <c r="BJ356" s="24">
        <f t="shared" ca="1" si="118"/>
        <v>1</v>
      </c>
      <c r="BK356" s="26" t="str">
        <f t="shared" ca="1" si="119"/>
        <v>4 Th,1 Bln,23 Hr</v>
      </c>
      <c r="BL356" s="4" t="str">
        <f>VLOOKUP(C356,[1]dbase!$C$3:$AW$827,38,FALSE)</f>
        <v>H</v>
      </c>
    </row>
    <row r="357" spans="1:64" x14ac:dyDescent="0.25">
      <c r="A357" s="24">
        <f t="shared" si="100"/>
        <v>354</v>
      </c>
      <c r="B357" s="31" t="s">
        <v>1639</v>
      </c>
      <c r="C357" s="24">
        <v>885724</v>
      </c>
      <c r="D357" s="24" t="s">
        <v>87</v>
      </c>
      <c r="E357" s="26">
        <v>32244</v>
      </c>
      <c r="F357" s="24" t="s">
        <v>65</v>
      </c>
      <c r="G357" s="24" t="s">
        <v>66</v>
      </c>
      <c r="H357" s="24" t="s">
        <v>228</v>
      </c>
      <c r="I357" s="24" t="s">
        <v>1640</v>
      </c>
      <c r="J357" s="27"/>
      <c r="K357" s="24"/>
      <c r="L357" s="24"/>
      <c r="M357" s="24" t="s">
        <v>136</v>
      </c>
      <c r="N357" s="24" t="s">
        <v>152</v>
      </c>
      <c r="O357" s="24"/>
      <c r="P357" s="24" t="s">
        <v>80</v>
      </c>
      <c r="Q357" s="26">
        <v>42888</v>
      </c>
      <c r="R357" s="26">
        <v>43116</v>
      </c>
      <c r="S357" s="26" t="s">
        <v>90</v>
      </c>
      <c r="T357" s="28" t="s">
        <v>1641</v>
      </c>
      <c r="U357" s="28" t="s">
        <v>1641</v>
      </c>
      <c r="V357" s="26" t="s">
        <v>80</v>
      </c>
      <c r="W357" s="28" t="s">
        <v>334</v>
      </c>
      <c r="X357" s="28" t="s">
        <v>93</v>
      </c>
      <c r="Y357" s="26" t="s">
        <v>78</v>
      </c>
      <c r="Z357" s="29">
        <v>5</v>
      </c>
      <c r="AA357" s="29">
        <v>3</v>
      </c>
      <c r="AB357" s="26">
        <v>44424</v>
      </c>
      <c r="AC357" s="30">
        <v>5900000</v>
      </c>
      <c r="AD357" s="30">
        <v>655556</v>
      </c>
      <c r="AE357" s="30">
        <v>200969.44444444403</v>
      </c>
      <c r="AF357" s="30">
        <v>566950</v>
      </c>
      <c r="AG357" s="30">
        <f t="shared" si="101"/>
        <v>767919.44444444403</v>
      </c>
      <c r="AH357" s="30">
        <v>0</v>
      </c>
      <c r="AI357" s="30">
        <f t="shared" si="102"/>
        <v>7323475.444444444</v>
      </c>
      <c r="AJ357" s="30">
        <f t="shared" si="103"/>
        <v>4425000</v>
      </c>
      <c r="AK357" s="30">
        <f t="shared" si="104"/>
        <v>491667</v>
      </c>
      <c r="AL357" s="30">
        <f t="shared" si="105"/>
        <v>200969.44444444403</v>
      </c>
      <c r="AM357" s="30">
        <f t="shared" si="106"/>
        <v>566950</v>
      </c>
      <c r="AN357" s="30">
        <f t="shared" si="107"/>
        <v>767919.44444444403</v>
      </c>
      <c r="AO357" s="30">
        <f t="shared" si="108"/>
        <v>0</v>
      </c>
      <c r="AP357" s="30">
        <f t="shared" si="109"/>
        <v>5684586.444444444</v>
      </c>
      <c r="AQ357" s="30">
        <f t="shared" si="110"/>
        <v>0</v>
      </c>
      <c r="AR357" s="26" t="s">
        <v>79</v>
      </c>
      <c r="AS357" s="26" t="s">
        <v>80</v>
      </c>
      <c r="AT357" s="26"/>
      <c r="AU357" s="26" t="s">
        <v>80</v>
      </c>
      <c r="AV357" s="26" t="s">
        <v>94</v>
      </c>
      <c r="AW357" s="26" t="s">
        <v>210</v>
      </c>
      <c r="AX357" s="26" t="s">
        <v>83</v>
      </c>
      <c r="AY357" s="26" t="s">
        <v>83</v>
      </c>
      <c r="AZ357" s="26" t="s">
        <v>80</v>
      </c>
      <c r="BA357" s="26" t="s">
        <v>84</v>
      </c>
      <c r="BB357" s="26" t="s">
        <v>85</v>
      </c>
      <c r="BC357" s="26" t="str">
        <f t="shared" si="111"/>
        <v>D</v>
      </c>
      <c r="BD357" s="26" t="str">
        <f t="shared" ca="1" si="112"/>
        <v>34 Th,7 Bln,13 Hr</v>
      </c>
      <c r="BE357" s="29">
        <f t="shared" ca="1" si="113"/>
        <v>34</v>
      </c>
      <c r="BF357" s="29">
        <f t="shared" ca="1" si="114"/>
        <v>7</v>
      </c>
      <c r="BG357" s="29">
        <f t="shared" ca="1" si="115"/>
        <v>13</v>
      </c>
      <c r="BH357" s="26" t="str">
        <f t="shared" ca="1" si="116"/>
        <v>5 Th,5 Bln,22 Hr</v>
      </c>
      <c r="BI357" s="24">
        <f t="shared" ca="1" si="117"/>
        <v>5</v>
      </c>
      <c r="BJ357" s="24">
        <f t="shared" ca="1" si="118"/>
        <v>5</v>
      </c>
      <c r="BK357" s="26" t="str">
        <f t="shared" ca="1" si="119"/>
        <v>4 Th,10 Bln,8 Hr</v>
      </c>
      <c r="BL357" s="4" t="str">
        <f>VLOOKUP(C357,[1]dbase!$C$3:$AW$827,38,FALSE)</f>
        <v>-</v>
      </c>
    </row>
    <row r="358" spans="1:64" x14ac:dyDescent="0.25">
      <c r="A358" s="24">
        <f t="shared" si="100"/>
        <v>355</v>
      </c>
      <c r="B358" s="31" t="s">
        <v>1642</v>
      </c>
      <c r="C358" s="24">
        <v>716096</v>
      </c>
      <c r="D358" s="24" t="s">
        <v>365</v>
      </c>
      <c r="E358" s="26">
        <v>26042</v>
      </c>
      <c r="F358" s="24" t="s">
        <v>65</v>
      </c>
      <c r="G358" s="24" t="s">
        <v>66</v>
      </c>
      <c r="H358" s="24" t="s">
        <v>133</v>
      </c>
      <c r="I358" s="24" t="s">
        <v>1643</v>
      </c>
      <c r="J358" s="27" t="s">
        <v>1644</v>
      </c>
      <c r="K358" s="24"/>
      <c r="L358" s="24"/>
      <c r="M358" s="24" t="s">
        <v>109</v>
      </c>
      <c r="N358" s="24" t="s">
        <v>80</v>
      </c>
      <c r="O358" s="24"/>
      <c r="P358" s="24" t="s">
        <v>80</v>
      </c>
      <c r="Q358" s="26">
        <v>43374</v>
      </c>
      <c r="R358" s="26">
        <v>43374</v>
      </c>
      <c r="S358" s="26" t="s">
        <v>90</v>
      </c>
      <c r="T358" s="28" t="s">
        <v>261</v>
      </c>
      <c r="U358" s="28" t="s">
        <v>261</v>
      </c>
      <c r="V358" s="26">
        <v>44105</v>
      </c>
      <c r="W358" s="28" t="s">
        <v>139</v>
      </c>
      <c r="X358" s="28" t="s">
        <v>140</v>
      </c>
      <c r="Y358" s="26" t="s">
        <v>78</v>
      </c>
      <c r="Z358" s="29">
        <v>6</v>
      </c>
      <c r="AA358" s="29">
        <v>2</v>
      </c>
      <c r="AB358" s="26">
        <v>44424</v>
      </c>
      <c r="AC358" s="30">
        <v>4900000</v>
      </c>
      <c r="AD358" s="30">
        <v>544444</v>
      </c>
      <c r="AE358" s="30">
        <v>0</v>
      </c>
      <c r="AF358" s="30">
        <v>373955.55555555597</v>
      </c>
      <c r="AG358" s="30">
        <f t="shared" si="101"/>
        <v>373955.55555555597</v>
      </c>
      <c r="AH358" s="30">
        <v>0</v>
      </c>
      <c r="AI358" s="30">
        <f t="shared" si="102"/>
        <v>5818399.555555556</v>
      </c>
      <c r="AJ358" s="30">
        <f t="shared" si="103"/>
        <v>2450000</v>
      </c>
      <c r="AK358" s="30">
        <f t="shared" si="104"/>
        <v>0</v>
      </c>
      <c r="AL358" s="30">
        <f t="shared" si="105"/>
        <v>0</v>
      </c>
      <c r="AM358" s="30">
        <f t="shared" si="106"/>
        <v>0</v>
      </c>
      <c r="AN358" s="30">
        <f t="shared" si="107"/>
        <v>0</v>
      </c>
      <c r="AO358" s="30">
        <f t="shared" si="108"/>
        <v>0</v>
      </c>
      <c r="AP358" s="30">
        <f t="shared" si="109"/>
        <v>2450000</v>
      </c>
      <c r="AQ358" s="30">
        <f t="shared" si="110"/>
        <v>1922100</v>
      </c>
      <c r="AR358" s="26" t="s">
        <v>79</v>
      </c>
      <c r="AS358" s="26" t="s">
        <v>114</v>
      </c>
      <c r="AT358" s="26" t="s">
        <v>115</v>
      </c>
      <c r="AU358" s="26">
        <v>44562</v>
      </c>
      <c r="AV358" s="26" t="s">
        <v>141</v>
      </c>
      <c r="AW358" s="26" t="s">
        <v>80</v>
      </c>
      <c r="AX358" s="26" t="s">
        <v>82</v>
      </c>
      <c r="AY358" s="26" t="s">
        <v>82</v>
      </c>
      <c r="AZ358" s="26" t="s">
        <v>80</v>
      </c>
      <c r="BA358" s="26" t="s">
        <v>84</v>
      </c>
      <c r="BB358" s="26" t="s">
        <v>85</v>
      </c>
      <c r="BC358" s="26" t="str">
        <f t="shared" si="111"/>
        <v>C</v>
      </c>
      <c r="BD358" s="26" t="str">
        <f t="shared" ca="1" si="112"/>
        <v>51 Th,7 Bln,5 Hr</v>
      </c>
      <c r="BE358" s="29">
        <f t="shared" ca="1" si="113"/>
        <v>51</v>
      </c>
      <c r="BF358" s="29">
        <f t="shared" ca="1" si="114"/>
        <v>7</v>
      </c>
      <c r="BG358" s="29">
        <f t="shared" ca="1" si="115"/>
        <v>5</v>
      </c>
      <c r="BH358" s="26" t="str">
        <f t="shared" ca="1" si="116"/>
        <v>4 Th,1 Bln,23 Hr</v>
      </c>
      <c r="BI358" s="24">
        <f t="shared" ca="1" si="117"/>
        <v>4</v>
      </c>
      <c r="BJ358" s="24">
        <f t="shared" ca="1" si="118"/>
        <v>1</v>
      </c>
      <c r="BK358" s="26" t="str">
        <f t="shared" ca="1" si="119"/>
        <v>4 Th,1 Bln,23 Hr</v>
      </c>
      <c r="BL358" s="4" t="str">
        <f>VLOOKUP(C358,[1]dbase!$C$3:$AW$827,38,FALSE)</f>
        <v>H</v>
      </c>
    </row>
    <row r="359" spans="1:64" x14ac:dyDescent="0.25">
      <c r="A359" s="24">
        <f t="shared" si="100"/>
        <v>356</v>
      </c>
      <c r="B359" s="31" t="s">
        <v>1645</v>
      </c>
      <c r="C359" s="24">
        <v>695267</v>
      </c>
      <c r="D359" s="24" t="s">
        <v>500</v>
      </c>
      <c r="E359" s="26">
        <v>25383</v>
      </c>
      <c r="F359" s="24" t="s">
        <v>65</v>
      </c>
      <c r="G359" s="24" t="s">
        <v>66</v>
      </c>
      <c r="H359" s="24" t="s">
        <v>67</v>
      </c>
      <c r="I359" s="24" t="s">
        <v>1646</v>
      </c>
      <c r="J359" s="27"/>
      <c r="K359" s="24"/>
      <c r="L359" s="24"/>
      <c r="M359" s="24" t="s">
        <v>109</v>
      </c>
      <c r="N359" s="24" t="s">
        <v>120</v>
      </c>
      <c r="O359" s="24"/>
      <c r="P359" s="24">
        <v>1989</v>
      </c>
      <c r="Q359" s="26">
        <v>34425</v>
      </c>
      <c r="R359" s="26">
        <v>34790</v>
      </c>
      <c r="S359" s="26" t="s">
        <v>90</v>
      </c>
      <c r="T359" s="28" t="s">
        <v>1647</v>
      </c>
      <c r="U359" s="28" t="s">
        <v>1647</v>
      </c>
      <c r="V359" s="26" t="s">
        <v>80</v>
      </c>
      <c r="W359" s="28" t="s">
        <v>613</v>
      </c>
      <c r="X359" s="28" t="s">
        <v>123</v>
      </c>
      <c r="Y359" s="26" t="s">
        <v>78</v>
      </c>
      <c r="Z359" s="29">
        <v>6</v>
      </c>
      <c r="AA359" s="29">
        <v>3</v>
      </c>
      <c r="AB359" s="26">
        <v>44424</v>
      </c>
      <c r="AC359" s="30">
        <v>5900000</v>
      </c>
      <c r="AD359" s="30">
        <v>655556</v>
      </c>
      <c r="AE359" s="30">
        <v>298394.44444444403</v>
      </c>
      <c r="AF359" s="30">
        <v>152000</v>
      </c>
      <c r="AG359" s="30">
        <f t="shared" si="101"/>
        <v>450394.44444444403</v>
      </c>
      <c r="AH359" s="30">
        <v>0</v>
      </c>
      <c r="AI359" s="30">
        <f t="shared" si="102"/>
        <v>7005950.444444444</v>
      </c>
      <c r="AJ359" s="30">
        <f t="shared" si="103"/>
        <v>2950000</v>
      </c>
      <c r="AK359" s="30">
        <f t="shared" si="104"/>
        <v>0</v>
      </c>
      <c r="AL359" s="30">
        <f t="shared" si="105"/>
        <v>0</v>
      </c>
      <c r="AM359" s="30">
        <f t="shared" si="106"/>
        <v>0</v>
      </c>
      <c r="AN359" s="30">
        <f t="shared" si="107"/>
        <v>0</v>
      </c>
      <c r="AO359" s="30">
        <f t="shared" si="108"/>
        <v>0</v>
      </c>
      <c r="AP359" s="30">
        <f t="shared" si="109"/>
        <v>2950000</v>
      </c>
      <c r="AQ359" s="30">
        <f t="shared" si="110"/>
        <v>1422100</v>
      </c>
      <c r="AR359" s="26" t="s">
        <v>79</v>
      </c>
      <c r="AS359" s="26" t="s">
        <v>114</v>
      </c>
      <c r="AT359" s="24" t="s">
        <v>172</v>
      </c>
      <c r="AU359" s="26">
        <v>44433</v>
      </c>
      <c r="AV359" s="26" t="s">
        <v>124</v>
      </c>
      <c r="AW359" s="26" t="s">
        <v>80</v>
      </c>
      <c r="AX359" s="26" t="s">
        <v>82</v>
      </c>
      <c r="AY359" s="26" t="s">
        <v>82</v>
      </c>
      <c r="AZ359" s="26" t="s">
        <v>125</v>
      </c>
      <c r="BA359" s="26" t="s">
        <v>84</v>
      </c>
      <c r="BB359" s="26" t="s">
        <v>85</v>
      </c>
      <c r="BC359" s="26" t="str">
        <f t="shared" si="111"/>
        <v>C</v>
      </c>
      <c r="BD359" s="26" t="str">
        <f t="shared" ca="1" si="112"/>
        <v>53 Th,4 Bln,26 Hr</v>
      </c>
      <c r="BE359" s="29">
        <f t="shared" ca="1" si="113"/>
        <v>53</v>
      </c>
      <c r="BF359" s="29">
        <f t="shared" ca="1" si="114"/>
        <v>4</v>
      </c>
      <c r="BG359" s="29">
        <f t="shared" ca="1" si="115"/>
        <v>26</v>
      </c>
      <c r="BH359" s="26" t="str">
        <f t="shared" ca="1" si="116"/>
        <v>28 Th,7 Bln,23 Hr</v>
      </c>
      <c r="BI359" s="24">
        <f t="shared" ca="1" si="117"/>
        <v>28</v>
      </c>
      <c r="BJ359" s="24">
        <f t="shared" ca="1" si="118"/>
        <v>7</v>
      </c>
      <c r="BK359" s="26" t="str">
        <f t="shared" ca="1" si="119"/>
        <v>27 Th,7 Bln,23 Hr</v>
      </c>
      <c r="BL359" s="4" t="str">
        <f>VLOOKUP(C359,[1]dbase!$C$3:$AW$827,38,FALSE)</f>
        <v>H</v>
      </c>
    </row>
    <row r="360" spans="1:64" x14ac:dyDescent="0.25">
      <c r="A360" s="24">
        <f t="shared" si="100"/>
        <v>357</v>
      </c>
      <c r="B360" s="31" t="s">
        <v>1648</v>
      </c>
      <c r="C360" s="24">
        <v>715406</v>
      </c>
      <c r="D360" s="24" t="s">
        <v>87</v>
      </c>
      <c r="E360" s="26">
        <v>26135</v>
      </c>
      <c r="F360" s="24" t="s">
        <v>65</v>
      </c>
      <c r="G360" s="24" t="s">
        <v>66</v>
      </c>
      <c r="H360" s="24" t="s">
        <v>88</v>
      </c>
      <c r="I360" s="24" t="s">
        <v>1649</v>
      </c>
      <c r="J360" s="27" t="s">
        <v>1650</v>
      </c>
      <c r="K360" s="24"/>
      <c r="L360" s="24"/>
      <c r="M360" s="24" t="s">
        <v>70</v>
      </c>
      <c r="N360" s="24" t="s">
        <v>1651</v>
      </c>
      <c r="O360" s="24" t="s">
        <v>1652</v>
      </c>
      <c r="P360" s="24">
        <v>1991</v>
      </c>
      <c r="Q360" s="26">
        <v>34639</v>
      </c>
      <c r="R360" s="26">
        <v>35004</v>
      </c>
      <c r="S360" s="26" t="s">
        <v>90</v>
      </c>
      <c r="T360" s="28" t="s">
        <v>1653</v>
      </c>
      <c r="U360" s="28" t="s">
        <v>1653</v>
      </c>
      <c r="V360" s="26">
        <v>44562</v>
      </c>
      <c r="W360" s="28" t="s">
        <v>146</v>
      </c>
      <c r="X360" s="28" t="s">
        <v>146</v>
      </c>
      <c r="Y360" s="26" t="s">
        <v>78</v>
      </c>
      <c r="Z360" s="29">
        <v>2</v>
      </c>
      <c r="AA360" s="29">
        <v>6</v>
      </c>
      <c r="AB360" s="26">
        <v>44424</v>
      </c>
      <c r="AC360" s="30">
        <v>8900000</v>
      </c>
      <c r="AD360" s="30">
        <v>988889</v>
      </c>
      <c r="AE360" s="30">
        <v>1045911.1111111119</v>
      </c>
      <c r="AF360" s="30">
        <v>-530235</v>
      </c>
      <c r="AG360" s="30">
        <f t="shared" si="101"/>
        <v>515676.11111111194</v>
      </c>
      <c r="AH360" s="30">
        <v>3468750</v>
      </c>
      <c r="AI360" s="30">
        <f t="shared" si="102"/>
        <v>13873315.111111112</v>
      </c>
      <c r="AJ360" s="30">
        <f t="shared" si="103"/>
        <v>6675000</v>
      </c>
      <c r="AK360" s="30">
        <f t="shared" si="104"/>
        <v>741666.75</v>
      </c>
      <c r="AL360" s="30">
        <f t="shared" si="105"/>
        <v>1045911.1111111119</v>
      </c>
      <c r="AM360" s="30">
        <f t="shared" si="106"/>
        <v>-530235</v>
      </c>
      <c r="AN360" s="30">
        <f t="shared" si="107"/>
        <v>515676.11111111194</v>
      </c>
      <c r="AO360" s="30">
        <f t="shared" si="108"/>
        <v>1734375</v>
      </c>
      <c r="AP360" s="30">
        <f t="shared" si="109"/>
        <v>9666717.8611111119</v>
      </c>
      <c r="AQ360" s="30">
        <f t="shared" si="110"/>
        <v>0</v>
      </c>
      <c r="AR360" s="24" t="s">
        <v>79</v>
      </c>
      <c r="AS360" s="24" t="s">
        <v>80</v>
      </c>
      <c r="AT360" s="24"/>
      <c r="AU360" s="26" t="s">
        <v>80</v>
      </c>
      <c r="AV360" s="24" t="s">
        <v>147</v>
      </c>
      <c r="AW360" s="24" t="s">
        <v>80</v>
      </c>
      <c r="AX360" s="24" t="s">
        <v>83</v>
      </c>
      <c r="AY360" s="24" t="s">
        <v>83</v>
      </c>
      <c r="AZ360" s="24" t="s">
        <v>80</v>
      </c>
      <c r="BA360" s="24" t="s">
        <v>84</v>
      </c>
      <c r="BB360" s="24" t="s">
        <v>106</v>
      </c>
      <c r="BC360" s="26" t="str">
        <f t="shared" si="111"/>
        <v>F</v>
      </c>
      <c r="BD360" s="24" t="str">
        <f t="shared" ca="1" si="112"/>
        <v>51 Th,4 Bln,3 Hr</v>
      </c>
      <c r="BE360" s="24">
        <f t="shared" ca="1" si="113"/>
        <v>51</v>
      </c>
      <c r="BF360" s="24">
        <f t="shared" ca="1" si="114"/>
        <v>4</v>
      </c>
      <c r="BG360" s="24">
        <f t="shared" ca="1" si="115"/>
        <v>3</v>
      </c>
      <c r="BH360" s="24" t="str">
        <f t="shared" ca="1" si="116"/>
        <v>28 Th,0 Bln,23 Hr</v>
      </c>
      <c r="BI360" s="24">
        <f t="shared" ca="1" si="117"/>
        <v>28</v>
      </c>
      <c r="BJ360" s="24">
        <f t="shared" ca="1" si="118"/>
        <v>0</v>
      </c>
      <c r="BK360" s="24" t="str">
        <f t="shared" ca="1" si="119"/>
        <v>27 Th,0 Bln,23 Hr</v>
      </c>
      <c r="BL360" s="4" t="str">
        <f>VLOOKUP(C360,[1]dbase!$C$3:$AW$827,38,FALSE)</f>
        <v>-</v>
      </c>
    </row>
    <row r="361" spans="1:64" x14ac:dyDescent="0.25">
      <c r="A361" s="24">
        <f t="shared" si="100"/>
        <v>358</v>
      </c>
      <c r="B361" s="31" t="s">
        <v>1654</v>
      </c>
      <c r="C361" s="24">
        <v>795757</v>
      </c>
      <c r="D361" s="24" t="s">
        <v>539</v>
      </c>
      <c r="E361" s="26">
        <v>29082</v>
      </c>
      <c r="F361" s="24" t="s">
        <v>65</v>
      </c>
      <c r="G361" s="24" t="s">
        <v>66</v>
      </c>
      <c r="H361" s="24" t="s">
        <v>715</v>
      </c>
      <c r="I361" s="24"/>
      <c r="J361" s="27"/>
      <c r="K361" s="24"/>
      <c r="L361" s="24"/>
      <c r="M361" s="24" t="s">
        <v>99</v>
      </c>
      <c r="N361" s="24" t="s">
        <v>276</v>
      </c>
      <c r="O361" s="24"/>
      <c r="P361" s="24">
        <v>2014</v>
      </c>
      <c r="Q361" s="26">
        <v>42932</v>
      </c>
      <c r="R361" s="26">
        <v>43055</v>
      </c>
      <c r="S361" s="26" t="s">
        <v>90</v>
      </c>
      <c r="T361" s="28" t="s">
        <v>1655</v>
      </c>
      <c r="U361" s="28" t="s">
        <v>1655</v>
      </c>
      <c r="V361" s="26">
        <v>44061</v>
      </c>
      <c r="W361" s="28" t="s">
        <v>219</v>
      </c>
      <c r="X361" s="28" t="s">
        <v>195</v>
      </c>
      <c r="Y361" s="26" t="s">
        <v>78</v>
      </c>
      <c r="Z361" s="29">
        <v>6</v>
      </c>
      <c r="AA361" s="34">
        <v>1</v>
      </c>
      <c r="AB361" s="26">
        <v>44424</v>
      </c>
      <c r="AC361" s="30">
        <v>4500000</v>
      </c>
      <c r="AD361" s="30">
        <v>500000</v>
      </c>
      <c r="AE361" s="30">
        <v>495100</v>
      </c>
      <c r="AF361" s="30">
        <v>152000</v>
      </c>
      <c r="AG361" s="30">
        <f t="shared" si="101"/>
        <v>647100</v>
      </c>
      <c r="AH361" s="30">
        <v>0</v>
      </c>
      <c r="AI361" s="30">
        <f t="shared" si="102"/>
        <v>5647100</v>
      </c>
      <c r="AJ361" s="30">
        <f t="shared" si="103"/>
        <v>3375000</v>
      </c>
      <c r="AK361" s="30">
        <f t="shared" si="104"/>
        <v>375000</v>
      </c>
      <c r="AL361" s="30">
        <f t="shared" si="105"/>
        <v>495100</v>
      </c>
      <c r="AM361" s="30">
        <f t="shared" si="106"/>
        <v>152000</v>
      </c>
      <c r="AN361" s="30">
        <f t="shared" si="107"/>
        <v>647100</v>
      </c>
      <c r="AO361" s="30">
        <f t="shared" si="108"/>
        <v>0</v>
      </c>
      <c r="AP361" s="30">
        <f t="shared" si="109"/>
        <v>4397100</v>
      </c>
      <c r="AQ361" s="30">
        <f t="shared" si="110"/>
        <v>0</v>
      </c>
      <c r="AR361" s="26" t="s">
        <v>79</v>
      </c>
      <c r="AS361" s="26" t="s">
        <v>80</v>
      </c>
      <c r="AT361" s="26"/>
      <c r="AU361" s="26" t="s">
        <v>80</v>
      </c>
      <c r="AV361" s="26" t="s">
        <v>196</v>
      </c>
      <c r="AW361" s="26" t="s">
        <v>80</v>
      </c>
      <c r="AX361" s="26" t="s">
        <v>82</v>
      </c>
      <c r="AY361" s="26" t="s">
        <v>82</v>
      </c>
      <c r="AZ361" s="26" t="s">
        <v>125</v>
      </c>
      <c r="BA361" s="26" t="s">
        <v>84</v>
      </c>
      <c r="BB361" s="26" t="s">
        <v>106</v>
      </c>
      <c r="BC361" s="26" t="str">
        <f t="shared" si="111"/>
        <v>C</v>
      </c>
      <c r="BD361" s="26" t="str">
        <f t="shared" ca="1" si="112"/>
        <v>43 Th,3 Bln,9 Hr</v>
      </c>
      <c r="BE361" s="29">
        <f t="shared" ca="1" si="113"/>
        <v>43</v>
      </c>
      <c r="BF361" s="29">
        <f t="shared" ca="1" si="114"/>
        <v>3</v>
      </c>
      <c r="BG361" s="29">
        <f t="shared" ca="1" si="115"/>
        <v>9</v>
      </c>
      <c r="BH361" s="26" t="str">
        <f t="shared" ca="1" si="116"/>
        <v>5 Th,4 Bln,8 Hr</v>
      </c>
      <c r="BI361" s="24">
        <f t="shared" ca="1" si="117"/>
        <v>5</v>
      </c>
      <c r="BJ361" s="24">
        <f t="shared" ca="1" si="118"/>
        <v>4</v>
      </c>
      <c r="BK361" s="26" t="str">
        <f t="shared" ca="1" si="119"/>
        <v>5 Th,0 Bln,8 Hr</v>
      </c>
      <c r="BL361" s="4" t="str">
        <f>VLOOKUP(C361,[1]dbase!$C$3:$AW$827,38,FALSE)</f>
        <v>-</v>
      </c>
    </row>
    <row r="362" spans="1:64" x14ac:dyDescent="0.25">
      <c r="A362" s="24">
        <f t="shared" si="100"/>
        <v>359</v>
      </c>
      <c r="B362" s="31" t="s">
        <v>1656</v>
      </c>
      <c r="C362" s="24">
        <v>946243</v>
      </c>
      <c r="D362" s="24" t="s">
        <v>244</v>
      </c>
      <c r="E362" s="26">
        <v>34678</v>
      </c>
      <c r="F362" s="24" t="s">
        <v>65</v>
      </c>
      <c r="G362" s="24" t="s">
        <v>66</v>
      </c>
      <c r="H362" s="24" t="s">
        <v>228</v>
      </c>
      <c r="I362" s="24" t="s">
        <v>1657</v>
      </c>
      <c r="J362" s="27" t="s">
        <v>1658</v>
      </c>
      <c r="K362" s="24"/>
      <c r="L362" s="24"/>
      <c r="M362" s="24" t="s">
        <v>99</v>
      </c>
      <c r="N362" s="24" t="s">
        <v>1659</v>
      </c>
      <c r="O362" s="24"/>
      <c r="P362" s="24" t="s">
        <v>80</v>
      </c>
      <c r="Q362" s="26">
        <v>43374</v>
      </c>
      <c r="R362" s="26">
        <v>43374</v>
      </c>
      <c r="S362" s="26" t="s">
        <v>90</v>
      </c>
      <c r="T362" s="28" t="s">
        <v>248</v>
      </c>
      <c r="U362" s="28" t="s">
        <v>248</v>
      </c>
      <c r="V362" s="26">
        <v>44105</v>
      </c>
      <c r="W362" s="28" t="s">
        <v>249</v>
      </c>
      <c r="X362" s="28" t="s">
        <v>140</v>
      </c>
      <c r="Y362" s="26" t="s">
        <v>78</v>
      </c>
      <c r="Z362" s="29">
        <v>6</v>
      </c>
      <c r="AA362" s="29">
        <v>1</v>
      </c>
      <c r="AB362" s="26">
        <v>44424</v>
      </c>
      <c r="AC362" s="30">
        <v>4500000</v>
      </c>
      <c r="AD362" s="30">
        <v>500000</v>
      </c>
      <c r="AE362" s="30">
        <v>0</v>
      </c>
      <c r="AF362" s="30">
        <v>-293911.16666666698</v>
      </c>
      <c r="AG362" s="30">
        <f t="shared" si="101"/>
        <v>-293911.16666666698</v>
      </c>
      <c r="AH362" s="30">
        <v>0</v>
      </c>
      <c r="AI362" s="30">
        <f t="shared" si="102"/>
        <v>4706088.833333333</v>
      </c>
      <c r="AJ362" s="30">
        <f t="shared" si="103"/>
        <v>3375000</v>
      </c>
      <c r="AK362" s="30">
        <f t="shared" si="104"/>
        <v>375000</v>
      </c>
      <c r="AL362" s="30">
        <f t="shared" si="105"/>
        <v>0</v>
      </c>
      <c r="AM362" s="30">
        <f t="shared" si="106"/>
        <v>-293911.16666666698</v>
      </c>
      <c r="AN362" s="30">
        <f t="shared" si="107"/>
        <v>-293911.16666666698</v>
      </c>
      <c r="AO362" s="30">
        <f t="shared" si="108"/>
        <v>0</v>
      </c>
      <c r="AP362" s="30">
        <f t="shared" si="109"/>
        <v>3456088.833333333</v>
      </c>
      <c r="AQ362" s="30">
        <f t="shared" si="110"/>
        <v>916011.16666666698</v>
      </c>
      <c r="AR362" s="26" t="s">
        <v>79</v>
      </c>
      <c r="AS362" s="26" t="s">
        <v>80</v>
      </c>
      <c r="AT362" s="26"/>
      <c r="AU362" s="26">
        <v>44636</v>
      </c>
      <c r="AV362" s="26" t="s">
        <v>141</v>
      </c>
      <c r="AW362" s="26" t="s">
        <v>80</v>
      </c>
      <c r="AX362" s="26" t="s">
        <v>83</v>
      </c>
      <c r="AY362" s="26" t="s">
        <v>82</v>
      </c>
      <c r="AZ362" s="26" t="s">
        <v>80</v>
      </c>
      <c r="BA362" s="26" t="s">
        <v>84</v>
      </c>
      <c r="BB362" s="26" t="s">
        <v>106</v>
      </c>
      <c r="BC362" s="26" t="str">
        <f t="shared" si="111"/>
        <v>C</v>
      </c>
      <c r="BD362" s="26" t="str">
        <f t="shared" ca="1" si="112"/>
        <v>27 Th,11 Bln,14 Hr</v>
      </c>
      <c r="BE362" s="29">
        <f t="shared" ca="1" si="113"/>
        <v>27</v>
      </c>
      <c r="BF362" s="29">
        <f t="shared" ca="1" si="114"/>
        <v>11</v>
      </c>
      <c r="BG362" s="29">
        <f t="shared" ca="1" si="115"/>
        <v>14</v>
      </c>
      <c r="BH362" s="26" t="str">
        <f t="shared" ca="1" si="116"/>
        <v>4 Th,1 Bln,23 Hr</v>
      </c>
      <c r="BI362" s="24">
        <f t="shared" ca="1" si="117"/>
        <v>4</v>
      </c>
      <c r="BJ362" s="24">
        <f t="shared" ca="1" si="118"/>
        <v>1</v>
      </c>
      <c r="BK362" s="26" t="str">
        <f t="shared" ca="1" si="119"/>
        <v>4 Th,1 Bln,23 Hr</v>
      </c>
      <c r="BL362" s="4" t="str">
        <f>VLOOKUP(C362,[1]dbase!$C$3:$AW$827,38,FALSE)</f>
        <v>-</v>
      </c>
    </row>
    <row r="363" spans="1:64" x14ac:dyDescent="0.25">
      <c r="A363" s="24">
        <f t="shared" si="100"/>
        <v>360</v>
      </c>
      <c r="B363" s="31" t="s">
        <v>1660</v>
      </c>
      <c r="C363" s="24">
        <v>686060</v>
      </c>
      <c r="D363" s="24" t="s">
        <v>174</v>
      </c>
      <c r="E363" s="26">
        <v>24847</v>
      </c>
      <c r="F363" s="24" t="s">
        <v>65</v>
      </c>
      <c r="G363" s="24" t="s">
        <v>66</v>
      </c>
      <c r="H363" s="24" t="s">
        <v>88</v>
      </c>
      <c r="I363" s="24" t="s">
        <v>1661</v>
      </c>
      <c r="J363" s="27" t="s">
        <v>1662</v>
      </c>
      <c r="K363" s="24"/>
      <c r="L363" s="24"/>
      <c r="M363" s="24" t="s">
        <v>109</v>
      </c>
      <c r="N363" s="24" t="s">
        <v>80</v>
      </c>
      <c r="O363" s="24"/>
      <c r="P363" s="24" t="s">
        <v>80</v>
      </c>
      <c r="Q363" s="26">
        <v>43374</v>
      </c>
      <c r="R363" s="26">
        <v>43374</v>
      </c>
      <c r="S363" s="26" t="s">
        <v>90</v>
      </c>
      <c r="T363" s="28" t="s">
        <v>494</v>
      </c>
      <c r="U363" s="28" t="s">
        <v>494</v>
      </c>
      <c r="V363" s="26">
        <v>44105</v>
      </c>
      <c r="W363" s="28" t="s">
        <v>139</v>
      </c>
      <c r="X363" s="28" t="s">
        <v>140</v>
      </c>
      <c r="Y363" s="26" t="s">
        <v>78</v>
      </c>
      <c r="Z363" s="29">
        <v>6</v>
      </c>
      <c r="AA363" s="29">
        <v>1</v>
      </c>
      <c r="AB363" s="26">
        <v>44424</v>
      </c>
      <c r="AC363" s="30">
        <v>4500000</v>
      </c>
      <c r="AD363" s="30">
        <v>500000</v>
      </c>
      <c r="AE363" s="30">
        <v>0</v>
      </c>
      <c r="AF363" s="30">
        <v>69400</v>
      </c>
      <c r="AG363" s="30">
        <f t="shared" si="101"/>
        <v>69400</v>
      </c>
      <c r="AH363" s="30">
        <v>0</v>
      </c>
      <c r="AI363" s="30">
        <f t="shared" si="102"/>
        <v>5069400</v>
      </c>
      <c r="AJ363" s="30">
        <f t="shared" si="103"/>
        <v>2250000</v>
      </c>
      <c r="AK363" s="30">
        <f t="shared" si="104"/>
        <v>0</v>
      </c>
      <c r="AL363" s="30">
        <f t="shared" si="105"/>
        <v>0</v>
      </c>
      <c r="AM363" s="30">
        <f t="shared" si="106"/>
        <v>0</v>
      </c>
      <c r="AN363" s="30">
        <f t="shared" si="107"/>
        <v>0</v>
      </c>
      <c r="AO363" s="30">
        <f t="shared" si="108"/>
        <v>0</v>
      </c>
      <c r="AP363" s="30">
        <f t="shared" si="109"/>
        <v>2250000</v>
      </c>
      <c r="AQ363" s="30">
        <f t="shared" si="110"/>
        <v>2122100</v>
      </c>
      <c r="AR363" s="26" t="s">
        <v>79</v>
      </c>
      <c r="AS363" s="26" t="s">
        <v>114</v>
      </c>
      <c r="AT363" s="26" t="s">
        <v>115</v>
      </c>
      <c r="AU363" s="26">
        <v>44562</v>
      </c>
      <c r="AV363" s="26" t="s">
        <v>141</v>
      </c>
      <c r="AW363" s="26" t="s">
        <v>80</v>
      </c>
      <c r="AX363" s="26" t="s">
        <v>82</v>
      </c>
      <c r="AY363" s="26" t="s">
        <v>82</v>
      </c>
      <c r="AZ363" s="26" t="s">
        <v>80</v>
      </c>
      <c r="BA363" s="26" t="s">
        <v>84</v>
      </c>
      <c r="BB363" s="26" t="s">
        <v>85</v>
      </c>
      <c r="BC363" s="26" t="str">
        <f t="shared" si="111"/>
        <v>C</v>
      </c>
      <c r="BD363" s="26" t="str">
        <f t="shared" ca="1" si="112"/>
        <v>54 Th,10 Bln,14 Hr</v>
      </c>
      <c r="BE363" s="29">
        <f t="shared" ca="1" si="113"/>
        <v>54</v>
      </c>
      <c r="BF363" s="29">
        <f t="shared" ca="1" si="114"/>
        <v>10</v>
      </c>
      <c r="BG363" s="29">
        <f t="shared" ca="1" si="115"/>
        <v>14</v>
      </c>
      <c r="BH363" s="26" t="str">
        <f t="shared" ca="1" si="116"/>
        <v>4 Th,1 Bln,23 Hr</v>
      </c>
      <c r="BI363" s="24">
        <f t="shared" ca="1" si="117"/>
        <v>4</v>
      </c>
      <c r="BJ363" s="24">
        <f t="shared" ca="1" si="118"/>
        <v>1</v>
      </c>
      <c r="BK363" s="26" t="str">
        <f t="shared" ca="1" si="119"/>
        <v>4 Th,1 Bln,23 Hr</v>
      </c>
      <c r="BL363" s="4" t="str">
        <f>VLOOKUP(C363,[1]dbase!$C$3:$AW$827,38,FALSE)</f>
        <v>H</v>
      </c>
    </row>
    <row r="364" spans="1:64" x14ac:dyDescent="0.25">
      <c r="A364" s="24">
        <f t="shared" si="100"/>
        <v>361</v>
      </c>
      <c r="B364" s="31" t="s">
        <v>1663</v>
      </c>
      <c r="C364" s="24">
        <v>955868</v>
      </c>
      <c r="D364" s="24" t="s">
        <v>897</v>
      </c>
      <c r="E364" s="26">
        <v>34750</v>
      </c>
      <c r="F364" s="24" t="s">
        <v>65</v>
      </c>
      <c r="G364" s="24" t="s">
        <v>66</v>
      </c>
      <c r="H364" s="24" t="s">
        <v>228</v>
      </c>
      <c r="I364" s="24" t="s">
        <v>1664</v>
      </c>
      <c r="J364" s="27"/>
      <c r="K364" s="24"/>
      <c r="L364" s="24"/>
      <c r="M364" s="24" t="s">
        <v>136</v>
      </c>
      <c r="N364" s="24" t="s">
        <v>71</v>
      </c>
      <c r="O364" s="24" t="s">
        <v>1665</v>
      </c>
      <c r="P364" s="24">
        <v>2016</v>
      </c>
      <c r="Q364" s="26">
        <v>43313</v>
      </c>
      <c r="R364" s="26">
        <v>43525</v>
      </c>
      <c r="S364" s="26" t="s">
        <v>90</v>
      </c>
      <c r="T364" s="28" t="s">
        <v>1666</v>
      </c>
      <c r="U364" s="28" t="s">
        <v>1666</v>
      </c>
      <c r="V364" s="26" t="s">
        <v>80</v>
      </c>
      <c r="W364" s="28" t="s">
        <v>249</v>
      </c>
      <c r="X364" s="28" t="s">
        <v>146</v>
      </c>
      <c r="Y364" s="26" t="s">
        <v>78</v>
      </c>
      <c r="Z364" s="29">
        <v>5</v>
      </c>
      <c r="AA364" s="29">
        <v>3</v>
      </c>
      <c r="AB364" s="26">
        <v>44424</v>
      </c>
      <c r="AC364" s="30">
        <v>5900000</v>
      </c>
      <c r="AD364" s="30">
        <v>655556</v>
      </c>
      <c r="AE364" s="30">
        <v>-36030.555555555969</v>
      </c>
      <c r="AF364" s="30">
        <v>566950</v>
      </c>
      <c r="AG364" s="30">
        <f t="shared" si="101"/>
        <v>530919.44444444403</v>
      </c>
      <c r="AH364" s="30">
        <v>0</v>
      </c>
      <c r="AI364" s="30">
        <f t="shared" si="102"/>
        <v>7086475.444444444</v>
      </c>
      <c r="AJ364" s="30">
        <f t="shared" si="103"/>
        <v>4425000</v>
      </c>
      <c r="AK364" s="30">
        <f t="shared" si="104"/>
        <v>491667</v>
      </c>
      <c r="AL364" s="30">
        <f t="shared" si="105"/>
        <v>-36030.555555555969</v>
      </c>
      <c r="AM364" s="30">
        <f t="shared" si="106"/>
        <v>566950</v>
      </c>
      <c r="AN364" s="30">
        <f t="shared" si="107"/>
        <v>530919.44444444403</v>
      </c>
      <c r="AO364" s="30">
        <f t="shared" si="108"/>
        <v>0</v>
      </c>
      <c r="AP364" s="30">
        <f t="shared" si="109"/>
        <v>5447586.444444444</v>
      </c>
      <c r="AQ364" s="30">
        <f t="shared" si="110"/>
        <v>0</v>
      </c>
      <c r="AR364" s="24" t="s">
        <v>79</v>
      </c>
      <c r="AS364" s="24" t="s">
        <v>80</v>
      </c>
      <c r="AT364" s="24"/>
      <c r="AU364" s="26" t="s">
        <v>80</v>
      </c>
      <c r="AV364" s="24" t="s">
        <v>147</v>
      </c>
      <c r="AW364" s="24" t="s">
        <v>80</v>
      </c>
      <c r="AX364" s="24" t="s">
        <v>83</v>
      </c>
      <c r="AY364" s="24" t="s">
        <v>82</v>
      </c>
      <c r="AZ364" s="24" t="s">
        <v>80</v>
      </c>
      <c r="BA364" s="24" t="s">
        <v>84</v>
      </c>
      <c r="BB364" s="24" t="s">
        <v>85</v>
      </c>
      <c r="BC364" s="26" t="str">
        <f t="shared" si="111"/>
        <v>D</v>
      </c>
      <c r="BD364" s="24" t="str">
        <f t="shared" ca="1" si="112"/>
        <v>27 Th,9 Bln,4 Hr</v>
      </c>
      <c r="BE364" s="24">
        <f t="shared" ca="1" si="113"/>
        <v>27</v>
      </c>
      <c r="BF364" s="24">
        <f t="shared" ca="1" si="114"/>
        <v>9</v>
      </c>
      <c r="BG364" s="24">
        <f t="shared" ca="1" si="115"/>
        <v>4</v>
      </c>
      <c r="BH364" s="24" t="str">
        <f t="shared" ca="1" si="116"/>
        <v>4 Th,3 Bln,23 Hr</v>
      </c>
      <c r="BI364" s="24">
        <f t="shared" ca="1" si="117"/>
        <v>4</v>
      </c>
      <c r="BJ364" s="24">
        <f t="shared" ca="1" si="118"/>
        <v>3</v>
      </c>
      <c r="BK364" s="24" t="str">
        <f t="shared" ca="1" si="119"/>
        <v>3 Th,8 Bln,23 Hr</v>
      </c>
      <c r="BL364" s="4" t="str">
        <f>VLOOKUP(C364,[1]dbase!$C$3:$AW$827,38,FALSE)</f>
        <v>-</v>
      </c>
    </row>
    <row r="365" spans="1:64" x14ac:dyDescent="0.25">
      <c r="A365" s="24">
        <f t="shared" si="100"/>
        <v>362</v>
      </c>
      <c r="B365" s="31" t="s">
        <v>1667</v>
      </c>
      <c r="C365" s="24">
        <v>815766</v>
      </c>
      <c r="D365" s="24" t="s">
        <v>87</v>
      </c>
      <c r="E365" s="26">
        <v>29619</v>
      </c>
      <c r="F365" s="24" t="s">
        <v>65</v>
      </c>
      <c r="G365" s="24" t="s">
        <v>66</v>
      </c>
      <c r="H365" s="24" t="s">
        <v>228</v>
      </c>
      <c r="I365" s="24" t="s">
        <v>1668</v>
      </c>
      <c r="J365" s="27" t="s">
        <v>1669</v>
      </c>
      <c r="K365" s="24" t="s">
        <v>1670</v>
      </c>
      <c r="L365" s="24"/>
      <c r="M365" s="24" t="s">
        <v>109</v>
      </c>
      <c r="N365" s="24" t="s">
        <v>1596</v>
      </c>
      <c r="O365" s="24"/>
      <c r="P365" s="24">
        <v>1999</v>
      </c>
      <c r="Q365" s="26">
        <v>42932</v>
      </c>
      <c r="R365" s="26">
        <v>43055</v>
      </c>
      <c r="S365" s="26" t="s">
        <v>90</v>
      </c>
      <c r="T365" s="28" t="s">
        <v>1671</v>
      </c>
      <c r="U365" s="28" t="s">
        <v>1671</v>
      </c>
      <c r="V365" s="26" t="s">
        <v>80</v>
      </c>
      <c r="W365" s="28" t="s">
        <v>249</v>
      </c>
      <c r="X365" s="28" t="s">
        <v>146</v>
      </c>
      <c r="Y365" s="26" t="s">
        <v>78</v>
      </c>
      <c r="Z365" s="29">
        <v>6</v>
      </c>
      <c r="AA365" s="29">
        <v>1</v>
      </c>
      <c r="AB365" s="26">
        <v>44424</v>
      </c>
      <c r="AC365" s="30">
        <v>4500000</v>
      </c>
      <c r="AD365" s="30">
        <v>500000</v>
      </c>
      <c r="AE365" s="30">
        <v>291100</v>
      </c>
      <c r="AF365" s="30">
        <v>152000</v>
      </c>
      <c r="AG365" s="30">
        <f t="shared" si="101"/>
        <v>443100</v>
      </c>
      <c r="AH365" s="30">
        <v>0</v>
      </c>
      <c r="AI365" s="30">
        <f t="shared" si="102"/>
        <v>5443100</v>
      </c>
      <c r="AJ365" s="30">
        <f t="shared" si="103"/>
        <v>3375000</v>
      </c>
      <c r="AK365" s="30">
        <f t="shared" si="104"/>
        <v>375000</v>
      </c>
      <c r="AL365" s="30">
        <f t="shared" si="105"/>
        <v>291100</v>
      </c>
      <c r="AM365" s="30">
        <f t="shared" si="106"/>
        <v>152000</v>
      </c>
      <c r="AN365" s="30">
        <f t="shared" si="107"/>
        <v>443100</v>
      </c>
      <c r="AO365" s="30">
        <f t="shared" si="108"/>
        <v>0</v>
      </c>
      <c r="AP365" s="30">
        <f t="shared" si="109"/>
        <v>4193100</v>
      </c>
      <c r="AQ365" s="30">
        <f t="shared" si="110"/>
        <v>179000</v>
      </c>
      <c r="AR365" s="24" t="s">
        <v>79</v>
      </c>
      <c r="AS365" s="24" t="s">
        <v>80</v>
      </c>
      <c r="AT365" s="24"/>
      <c r="AU365" s="26" t="s">
        <v>80</v>
      </c>
      <c r="AV365" s="24" t="s">
        <v>147</v>
      </c>
      <c r="AW365" s="24" t="s">
        <v>80</v>
      </c>
      <c r="AX365" s="24" t="s">
        <v>105</v>
      </c>
      <c r="AY365" s="24" t="s">
        <v>82</v>
      </c>
      <c r="AZ365" s="24" t="s">
        <v>80</v>
      </c>
      <c r="BA365" s="24" t="s">
        <v>84</v>
      </c>
      <c r="BB365" s="24" t="s">
        <v>85</v>
      </c>
      <c r="BC365" s="26" t="str">
        <f t="shared" si="111"/>
        <v>C</v>
      </c>
      <c r="BD365" s="24" t="str">
        <f t="shared" ca="1" si="112"/>
        <v>41 Th,9 Bln,22 Hr</v>
      </c>
      <c r="BE365" s="24">
        <f t="shared" ca="1" si="113"/>
        <v>41</v>
      </c>
      <c r="BF365" s="24">
        <f t="shared" ca="1" si="114"/>
        <v>9</v>
      </c>
      <c r="BG365" s="24">
        <f t="shared" ca="1" si="115"/>
        <v>22</v>
      </c>
      <c r="BH365" s="24" t="str">
        <f t="shared" ca="1" si="116"/>
        <v>5 Th,4 Bln,8 Hr</v>
      </c>
      <c r="BI365" s="24">
        <f t="shared" ca="1" si="117"/>
        <v>5</v>
      </c>
      <c r="BJ365" s="24">
        <f t="shared" ca="1" si="118"/>
        <v>4</v>
      </c>
      <c r="BK365" s="24" t="str">
        <f t="shared" ca="1" si="119"/>
        <v>5 Th,0 Bln,8 Hr</v>
      </c>
      <c r="BL365" s="4" t="str">
        <f>VLOOKUP(C365,[1]dbase!$C$3:$AW$827,38,FALSE)</f>
        <v>-</v>
      </c>
    </row>
    <row r="366" spans="1:64" x14ac:dyDescent="0.25">
      <c r="A366" s="24">
        <f t="shared" si="100"/>
        <v>363</v>
      </c>
      <c r="B366" s="31" t="s">
        <v>1672</v>
      </c>
      <c r="C366" s="24">
        <v>805920</v>
      </c>
      <c r="D366" s="24" t="s">
        <v>244</v>
      </c>
      <c r="E366" s="26">
        <v>29543</v>
      </c>
      <c r="F366" s="24" t="s">
        <v>65</v>
      </c>
      <c r="G366" s="24" t="s">
        <v>66</v>
      </c>
      <c r="H366" s="24" t="s">
        <v>133</v>
      </c>
      <c r="I366" s="24" t="s">
        <v>1673</v>
      </c>
      <c r="J366" s="27"/>
      <c r="K366" s="24"/>
      <c r="L366" s="24"/>
      <c r="M366" s="24" t="s">
        <v>109</v>
      </c>
      <c r="N366" s="24" t="s">
        <v>120</v>
      </c>
      <c r="O366" s="24"/>
      <c r="P366" s="24" t="s">
        <v>80</v>
      </c>
      <c r="Q366" s="26">
        <v>43374</v>
      </c>
      <c r="R366" s="26">
        <v>43374</v>
      </c>
      <c r="S366" s="26" t="s">
        <v>90</v>
      </c>
      <c r="T366" s="28" t="s">
        <v>1674</v>
      </c>
      <c r="U366" s="28" t="s">
        <v>1674</v>
      </c>
      <c r="V366" s="26">
        <v>44667</v>
      </c>
      <c r="W366" s="28" t="s">
        <v>1675</v>
      </c>
      <c r="X366" s="28" t="s">
        <v>207</v>
      </c>
      <c r="Y366" s="26" t="s">
        <v>78</v>
      </c>
      <c r="Z366" s="29">
        <v>4</v>
      </c>
      <c r="AA366" s="29">
        <v>3</v>
      </c>
      <c r="AB366" s="26">
        <v>44424</v>
      </c>
      <c r="AC366" s="30">
        <v>5900000</v>
      </c>
      <c r="AD366" s="30">
        <v>655556</v>
      </c>
      <c r="AE366" s="30">
        <v>0</v>
      </c>
      <c r="AF366" s="30">
        <v>-1753042.9722222229</v>
      </c>
      <c r="AG366" s="30">
        <f t="shared" si="101"/>
        <v>-1753042.9722222229</v>
      </c>
      <c r="AH366" s="30">
        <v>2079770</v>
      </c>
      <c r="AI366" s="30">
        <f t="shared" si="102"/>
        <v>6882283.0277777771</v>
      </c>
      <c r="AJ366" s="30">
        <f t="shared" si="103"/>
        <v>4425000</v>
      </c>
      <c r="AK366" s="30">
        <f t="shared" si="104"/>
        <v>491667</v>
      </c>
      <c r="AL366" s="30">
        <f t="shared" si="105"/>
        <v>0</v>
      </c>
      <c r="AM366" s="30">
        <f t="shared" si="106"/>
        <v>-1753042.9722222229</v>
      </c>
      <c r="AN366" s="30">
        <f t="shared" si="107"/>
        <v>-1753042.9722222229</v>
      </c>
      <c r="AO366" s="30">
        <f t="shared" si="108"/>
        <v>1039885</v>
      </c>
      <c r="AP366" s="30">
        <f t="shared" si="109"/>
        <v>4203509.0277777771</v>
      </c>
      <c r="AQ366" s="30">
        <f t="shared" si="110"/>
        <v>168590.97222222295</v>
      </c>
      <c r="AR366" s="26" t="s">
        <v>79</v>
      </c>
      <c r="AS366" s="26" t="s">
        <v>80</v>
      </c>
      <c r="AT366" s="26"/>
      <c r="AU366" s="26" t="s">
        <v>80</v>
      </c>
      <c r="AV366" s="26" t="s">
        <v>209</v>
      </c>
      <c r="AW366" s="26" t="s">
        <v>210</v>
      </c>
      <c r="AX366" s="26" t="s">
        <v>83</v>
      </c>
      <c r="AY366" s="26" t="s">
        <v>83</v>
      </c>
      <c r="AZ366" s="26" t="s">
        <v>80</v>
      </c>
      <c r="BA366" s="26" t="s">
        <v>84</v>
      </c>
      <c r="BB366" s="26" t="s">
        <v>85</v>
      </c>
      <c r="BC366" s="26" t="str">
        <f t="shared" si="111"/>
        <v>C</v>
      </c>
      <c r="BD366" s="26" t="str">
        <f t="shared" ca="1" si="112"/>
        <v>42 Th,0 Bln,6 Hr</v>
      </c>
      <c r="BE366" s="29">
        <f t="shared" ca="1" si="113"/>
        <v>42</v>
      </c>
      <c r="BF366" s="29">
        <f t="shared" ca="1" si="114"/>
        <v>0</v>
      </c>
      <c r="BG366" s="29">
        <f t="shared" ca="1" si="115"/>
        <v>6</v>
      </c>
      <c r="BH366" s="26" t="str">
        <f t="shared" ca="1" si="116"/>
        <v>4 Th,1 Bln,23 Hr</v>
      </c>
      <c r="BI366" s="24">
        <f t="shared" ca="1" si="117"/>
        <v>4</v>
      </c>
      <c r="BJ366" s="24">
        <f t="shared" ca="1" si="118"/>
        <v>1</v>
      </c>
      <c r="BK366" s="26" t="str">
        <f t="shared" ca="1" si="119"/>
        <v>4 Th,1 Bln,23 Hr</v>
      </c>
      <c r="BL366" s="4" t="str">
        <f>VLOOKUP(C366,[1]dbase!$C$3:$AW$827,38,FALSE)</f>
        <v>-</v>
      </c>
    </row>
    <row r="367" spans="1:64" x14ac:dyDescent="0.25">
      <c r="A367" s="24">
        <f t="shared" si="100"/>
        <v>364</v>
      </c>
      <c r="B367" s="31" t="s">
        <v>1676</v>
      </c>
      <c r="C367" s="24">
        <v>836136</v>
      </c>
      <c r="D367" s="24" t="s">
        <v>342</v>
      </c>
      <c r="E367" s="26">
        <v>30614</v>
      </c>
      <c r="F367" s="24" t="s">
        <v>65</v>
      </c>
      <c r="G367" s="24" t="s">
        <v>66</v>
      </c>
      <c r="H367" s="24" t="s">
        <v>67</v>
      </c>
      <c r="I367" s="24" t="s">
        <v>1677</v>
      </c>
      <c r="J367" s="27" t="s">
        <v>1678</v>
      </c>
      <c r="K367" s="24"/>
      <c r="L367" s="24"/>
      <c r="M367" s="24" t="s">
        <v>136</v>
      </c>
      <c r="N367" s="24" t="s">
        <v>667</v>
      </c>
      <c r="O367" s="24"/>
      <c r="P367" s="24" t="s">
        <v>80</v>
      </c>
      <c r="Q367" s="26">
        <v>43374</v>
      </c>
      <c r="R367" s="26">
        <v>43374</v>
      </c>
      <c r="S367" s="26" t="s">
        <v>90</v>
      </c>
      <c r="T367" s="28" t="s">
        <v>138</v>
      </c>
      <c r="U367" s="28" t="s">
        <v>138</v>
      </c>
      <c r="V367" s="26">
        <v>44105</v>
      </c>
      <c r="W367" s="28" t="s">
        <v>430</v>
      </c>
      <c r="X367" s="28" t="s">
        <v>140</v>
      </c>
      <c r="Y367" s="26" t="s">
        <v>78</v>
      </c>
      <c r="Z367" s="29">
        <v>6</v>
      </c>
      <c r="AA367" s="29">
        <v>2</v>
      </c>
      <c r="AB367" s="26">
        <v>44424</v>
      </c>
      <c r="AC367" s="30">
        <v>4900000</v>
      </c>
      <c r="AD367" s="30">
        <v>544444</v>
      </c>
      <c r="AE367" s="30">
        <v>0</v>
      </c>
      <c r="AF367" s="30">
        <v>1192361.138888889</v>
      </c>
      <c r="AG367" s="30">
        <f t="shared" si="101"/>
        <v>1192361.138888889</v>
      </c>
      <c r="AH367" s="30">
        <v>0</v>
      </c>
      <c r="AI367" s="30">
        <f t="shared" si="102"/>
        <v>6636805.138888889</v>
      </c>
      <c r="AJ367" s="30">
        <f t="shared" si="103"/>
        <v>3675000</v>
      </c>
      <c r="AK367" s="30">
        <f t="shared" si="104"/>
        <v>408333</v>
      </c>
      <c r="AL367" s="30">
        <f t="shared" si="105"/>
        <v>0</v>
      </c>
      <c r="AM367" s="30">
        <f t="shared" si="106"/>
        <v>1192361.138888889</v>
      </c>
      <c r="AN367" s="30">
        <f t="shared" si="107"/>
        <v>1192361.138888889</v>
      </c>
      <c r="AO367" s="30">
        <f t="shared" si="108"/>
        <v>0</v>
      </c>
      <c r="AP367" s="30">
        <f t="shared" si="109"/>
        <v>5275694.138888889</v>
      </c>
      <c r="AQ367" s="30">
        <f t="shared" si="110"/>
        <v>0</v>
      </c>
      <c r="AR367" s="26" t="s">
        <v>79</v>
      </c>
      <c r="AS367" s="26" t="s">
        <v>80</v>
      </c>
      <c r="AT367" s="26"/>
      <c r="AU367" s="26" t="s">
        <v>80</v>
      </c>
      <c r="AV367" s="26" t="s">
        <v>141</v>
      </c>
      <c r="AW367" s="26" t="s">
        <v>80</v>
      </c>
      <c r="AX367" s="26" t="s">
        <v>82</v>
      </c>
      <c r="AY367" s="26" t="s">
        <v>82</v>
      </c>
      <c r="AZ367" s="26" t="s">
        <v>80</v>
      </c>
      <c r="BA367" s="26" t="s">
        <v>84</v>
      </c>
      <c r="BB367" s="26" t="s">
        <v>85</v>
      </c>
      <c r="BC367" s="26" t="str">
        <f t="shared" si="111"/>
        <v>D</v>
      </c>
      <c r="BD367" s="26" t="str">
        <f t="shared" ca="1" si="112"/>
        <v>39 Th,0 Bln,30 Hr</v>
      </c>
      <c r="BE367" s="29">
        <f t="shared" ca="1" si="113"/>
        <v>39</v>
      </c>
      <c r="BF367" s="29">
        <f t="shared" ca="1" si="114"/>
        <v>0</v>
      </c>
      <c r="BG367" s="29">
        <f t="shared" ca="1" si="115"/>
        <v>30</v>
      </c>
      <c r="BH367" s="26" t="str">
        <f t="shared" ca="1" si="116"/>
        <v>4 Th,1 Bln,23 Hr</v>
      </c>
      <c r="BI367" s="24">
        <f t="shared" ca="1" si="117"/>
        <v>4</v>
      </c>
      <c r="BJ367" s="24">
        <f t="shared" ca="1" si="118"/>
        <v>1</v>
      </c>
      <c r="BK367" s="26" t="str">
        <f t="shared" ca="1" si="119"/>
        <v>4 Th,1 Bln,23 Hr</v>
      </c>
      <c r="BL367" s="4" t="str">
        <f>VLOOKUP(C367,[1]dbase!$C$3:$AW$827,38,FALSE)</f>
        <v>-</v>
      </c>
    </row>
    <row r="368" spans="1:64" x14ac:dyDescent="0.25">
      <c r="A368" s="24">
        <f t="shared" si="100"/>
        <v>365</v>
      </c>
      <c r="B368" s="31" t="s">
        <v>1679</v>
      </c>
      <c r="C368" s="24">
        <v>785947</v>
      </c>
      <c r="D368" s="24" t="s">
        <v>174</v>
      </c>
      <c r="E368" s="26">
        <v>28492</v>
      </c>
      <c r="F368" s="24" t="s">
        <v>65</v>
      </c>
      <c r="G368" s="24" t="s">
        <v>66</v>
      </c>
      <c r="H368" s="24" t="s">
        <v>88</v>
      </c>
      <c r="I368" s="24" t="s">
        <v>1680</v>
      </c>
      <c r="J368" s="27" t="s">
        <v>1681</v>
      </c>
      <c r="K368" s="24"/>
      <c r="L368" s="24"/>
      <c r="M368" s="24" t="s">
        <v>99</v>
      </c>
      <c r="N368" s="24" t="s">
        <v>276</v>
      </c>
      <c r="O368" s="24"/>
      <c r="P368" s="24" t="s">
        <v>80</v>
      </c>
      <c r="Q368" s="26">
        <v>43374</v>
      </c>
      <c r="R368" s="26">
        <v>43374</v>
      </c>
      <c r="S368" s="26" t="s">
        <v>90</v>
      </c>
      <c r="T368" s="28" t="s">
        <v>302</v>
      </c>
      <c r="U368" s="28" t="s">
        <v>302</v>
      </c>
      <c r="V368" s="26">
        <v>44105</v>
      </c>
      <c r="W368" s="28" t="s">
        <v>303</v>
      </c>
      <c r="X368" s="28" t="s">
        <v>140</v>
      </c>
      <c r="Y368" s="26" t="s">
        <v>78</v>
      </c>
      <c r="Z368" s="29">
        <v>6</v>
      </c>
      <c r="AA368" s="29">
        <v>1</v>
      </c>
      <c r="AB368" s="26">
        <v>44424</v>
      </c>
      <c r="AC368" s="30">
        <v>4500000</v>
      </c>
      <c r="AD368" s="30">
        <v>500000</v>
      </c>
      <c r="AE368" s="30">
        <v>0</v>
      </c>
      <c r="AF368" s="30">
        <v>-31100</v>
      </c>
      <c r="AG368" s="30">
        <f t="shared" si="101"/>
        <v>-31100</v>
      </c>
      <c r="AH368" s="30">
        <v>0</v>
      </c>
      <c r="AI368" s="30">
        <f t="shared" si="102"/>
        <v>4968900</v>
      </c>
      <c r="AJ368" s="30">
        <f t="shared" si="103"/>
        <v>3375000</v>
      </c>
      <c r="AK368" s="30">
        <f t="shared" si="104"/>
        <v>375000</v>
      </c>
      <c r="AL368" s="30">
        <f t="shared" si="105"/>
        <v>0</v>
      </c>
      <c r="AM368" s="30">
        <f t="shared" si="106"/>
        <v>-31100</v>
      </c>
      <c r="AN368" s="30">
        <f t="shared" si="107"/>
        <v>-31100</v>
      </c>
      <c r="AO368" s="30">
        <f t="shared" si="108"/>
        <v>0</v>
      </c>
      <c r="AP368" s="30">
        <f t="shared" si="109"/>
        <v>3718900</v>
      </c>
      <c r="AQ368" s="30">
        <f t="shared" si="110"/>
        <v>653200</v>
      </c>
      <c r="AR368" s="26" t="s">
        <v>79</v>
      </c>
      <c r="AS368" s="26" t="s">
        <v>80</v>
      </c>
      <c r="AT368" s="26"/>
      <c r="AU368" s="26" t="s">
        <v>80</v>
      </c>
      <c r="AV368" s="26" t="s">
        <v>141</v>
      </c>
      <c r="AW368" s="26" t="s">
        <v>80</v>
      </c>
      <c r="AX368" s="26" t="s">
        <v>82</v>
      </c>
      <c r="AY368" s="26" t="s">
        <v>82</v>
      </c>
      <c r="AZ368" s="26" t="s">
        <v>80</v>
      </c>
      <c r="BA368" s="26" t="s">
        <v>84</v>
      </c>
      <c r="BB368" s="26" t="s">
        <v>106</v>
      </c>
      <c r="BC368" s="26" t="str">
        <f t="shared" si="111"/>
        <v>C</v>
      </c>
      <c r="BD368" s="26" t="str">
        <f t="shared" ca="1" si="112"/>
        <v>44 Th,10 Bln,22 Hr</v>
      </c>
      <c r="BE368" s="29">
        <f t="shared" ca="1" si="113"/>
        <v>44</v>
      </c>
      <c r="BF368" s="29">
        <f t="shared" ca="1" si="114"/>
        <v>10</v>
      </c>
      <c r="BG368" s="29">
        <f t="shared" ca="1" si="115"/>
        <v>22</v>
      </c>
      <c r="BH368" s="26" t="str">
        <f t="shared" ca="1" si="116"/>
        <v>4 Th,1 Bln,23 Hr</v>
      </c>
      <c r="BI368" s="24">
        <f t="shared" ca="1" si="117"/>
        <v>4</v>
      </c>
      <c r="BJ368" s="24">
        <f t="shared" ca="1" si="118"/>
        <v>1</v>
      </c>
      <c r="BK368" s="26" t="str">
        <f t="shared" ca="1" si="119"/>
        <v>4 Th,1 Bln,23 Hr</v>
      </c>
      <c r="BL368" s="4" t="str">
        <f>VLOOKUP(C368,[1]dbase!$C$3:$AW$827,38,FALSE)</f>
        <v>-</v>
      </c>
    </row>
    <row r="369" spans="1:64" x14ac:dyDescent="0.25">
      <c r="A369" s="24">
        <f t="shared" si="100"/>
        <v>366</v>
      </c>
      <c r="B369" s="33" t="s">
        <v>1682</v>
      </c>
      <c r="C369" s="24">
        <v>685259</v>
      </c>
      <c r="D369" s="24" t="s">
        <v>336</v>
      </c>
      <c r="E369" s="26">
        <v>25029</v>
      </c>
      <c r="F369" s="24" t="s">
        <v>65</v>
      </c>
      <c r="G369" s="24" t="s">
        <v>66</v>
      </c>
      <c r="H369" s="24" t="s">
        <v>961</v>
      </c>
      <c r="I369" s="24" t="s">
        <v>1683</v>
      </c>
      <c r="J369" s="27"/>
      <c r="K369" s="24"/>
      <c r="L369" s="24" t="s">
        <v>1684</v>
      </c>
      <c r="M369" s="24" t="s">
        <v>70</v>
      </c>
      <c r="N369" s="24" t="s">
        <v>71</v>
      </c>
      <c r="O369" s="24" t="s">
        <v>235</v>
      </c>
      <c r="P369" s="24">
        <v>1992</v>
      </c>
      <c r="Q369" s="26">
        <v>34425</v>
      </c>
      <c r="R369" s="26">
        <v>34790</v>
      </c>
      <c r="S369" s="26" t="s">
        <v>90</v>
      </c>
      <c r="T369" s="28" t="s">
        <v>1685</v>
      </c>
      <c r="U369" s="28" t="s">
        <v>1685</v>
      </c>
      <c r="V369" s="26">
        <v>44562</v>
      </c>
      <c r="W369" s="28" t="s">
        <v>77</v>
      </c>
      <c r="X369" s="28" t="s">
        <v>77</v>
      </c>
      <c r="Y369" s="26" t="s">
        <v>103</v>
      </c>
      <c r="Z369" s="29">
        <v>1</v>
      </c>
      <c r="AA369" s="29">
        <v>10</v>
      </c>
      <c r="AB369" s="26">
        <v>44424</v>
      </c>
      <c r="AC369" s="30">
        <v>13000000</v>
      </c>
      <c r="AD369" s="30">
        <v>1444444</v>
      </c>
      <c r="AE369" s="30">
        <v>5748755.555555556</v>
      </c>
      <c r="AF369" s="30">
        <v>-785940</v>
      </c>
      <c r="AG369" s="30">
        <f t="shared" si="101"/>
        <v>4962815.555555556</v>
      </c>
      <c r="AH369" s="30">
        <v>6615600</v>
      </c>
      <c r="AI369" s="30">
        <f t="shared" si="102"/>
        <v>26022859.555555556</v>
      </c>
      <c r="AJ369" s="30">
        <f t="shared" si="103"/>
        <v>9750000</v>
      </c>
      <c r="AK369" s="30">
        <f t="shared" si="104"/>
        <v>1083333</v>
      </c>
      <c r="AL369" s="30">
        <f t="shared" si="105"/>
        <v>5748755.555555556</v>
      </c>
      <c r="AM369" s="30">
        <f t="shared" si="106"/>
        <v>-785940</v>
      </c>
      <c r="AN369" s="30">
        <f t="shared" si="107"/>
        <v>4962815.555555556</v>
      </c>
      <c r="AO369" s="30">
        <f t="shared" si="108"/>
        <v>3307800</v>
      </c>
      <c r="AP369" s="30">
        <f t="shared" si="109"/>
        <v>19103948.555555556</v>
      </c>
      <c r="AQ369" s="30">
        <f t="shared" si="110"/>
        <v>0</v>
      </c>
      <c r="AR369" s="26" t="s">
        <v>79</v>
      </c>
      <c r="AS369" s="26" t="s">
        <v>80</v>
      </c>
      <c r="AT369" s="26"/>
      <c r="AU369" s="26" t="s">
        <v>80</v>
      </c>
      <c r="AV369" s="26" t="s">
        <v>81</v>
      </c>
      <c r="AW369" s="26" t="s">
        <v>80</v>
      </c>
      <c r="AX369" s="26" t="s">
        <v>105</v>
      </c>
      <c r="AY369" s="26" t="s">
        <v>96</v>
      </c>
      <c r="AZ369" s="26" t="s">
        <v>80</v>
      </c>
      <c r="BA369" s="26" t="s">
        <v>84</v>
      </c>
      <c r="BB369" s="26" t="s">
        <v>85</v>
      </c>
      <c r="BC369" s="26" t="str">
        <f t="shared" si="111"/>
        <v>F</v>
      </c>
      <c r="BD369" s="26" t="str">
        <f t="shared" ca="1" si="112"/>
        <v>54 Th,4 Bln,14 Hr</v>
      </c>
      <c r="BE369" s="29">
        <f t="shared" ca="1" si="113"/>
        <v>54</v>
      </c>
      <c r="BF369" s="29">
        <f t="shared" ca="1" si="114"/>
        <v>4</v>
      </c>
      <c r="BG369" s="29">
        <f t="shared" ca="1" si="115"/>
        <v>14</v>
      </c>
      <c r="BH369" s="26" t="str">
        <f t="shared" ca="1" si="116"/>
        <v>28 Th,7 Bln,23 Hr</v>
      </c>
      <c r="BI369" s="24">
        <f t="shared" ca="1" si="117"/>
        <v>28</v>
      </c>
      <c r="BJ369" s="24">
        <f t="shared" ca="1" si="118"/>
        <v>7</v>
      </c>
      <c r="BK369" s="26" t="str">
        <f t="shared" ca="1" si="119"/>
        <v>27 Th,7 Bln,23 Hr</v>
      </c>
      <c r="BL369" s="4" t="str">
        <f>VLOOKUP(C369,[1]dbase!$C$3:$AW$827,38,FALSE)</f>
        <v>-</v>
      </c>
    </row>
    <row r="370" spans="1:64" x14ac:dyDescent="0.25">
      <c r="A370" s="24">
        <f t="shared" si="100"/>
        <v>367</v>
      </c>
      <c r="B370" s="33" t="s">
        <v>1686</v>
      </c>
      <c r="C370" s="24">
        <v>664816</v>
      </c>
      <c r="D370" s="24" t="s">
        <v>365</v>
      </c>
      <c r="E370" s="26">
        <v>24145</v>
      </c>
      <c r="F370" s="24" t="s">
        <v>65</v>
      </c>
      <c r="G370" s="24" t="s">
        <v>66</v>
      </c>
      <c r="H370" s="24" t="s">
        <v>133</v>
      </c>
      <c r="I370" s="24" t="s">
        <v>1687</v>
      </c>
      <c r="J370" s="27" t="s">
        <v>1688</v>
      </c>
      <c r="K370" s="24"/>
      <c r="L370" s="24" t="s">
        <v>1689</v>
      </c>
      <c r="M370" s="24" t="s">
        <v>70</v>
      </c>
      <c r="N370" s="24" t="s">
        <v>1123</v>
      </c>
      <c r="O370" s="24" t="s">
        <v>235</v>
      </c>
      <c r="P370" s="24">
        <v>1990</v>
      </c>
      <c r="Q370" s="26">
        <v>33161</v>
      </c>
      <c r="R370" s="26">
        <v>33526</v>
      </c>
      <c r="S370" s="26" t="s">
        <v>90</v>
      </c>
      <c r="T370" s="28" t="s">
        <v>1690</v>
      </c>
      <c r="U370" s="28" t="s">
        <v>1690</v>
      </c>
      <c r="V370" s="26">
        <v>44053</v>
      </c>
      <c r="W370" s="28" t="s">
        <v>1691</v>
      </c>
      <c r="X370" s="28" t="s">
        <v>1691</v>
      </c>
      <c r="Y370" s="26" t="s">
        <v>78</v>
      </c>
      <c r="Z370" s="29">
        <v>1</v>
      </c>
      <c r="AA370" s="29">
        <v>10</v>
      </c>
      <c r="AB370" s="26">
        <v>44424</v>
      </c>
      <c r="AC370" s="30">
        <v>13000000</v>
      </c>
      <c r="AD370" s="30">
        <v>1444444</v>
      </c>
      <c r="AE370" s="30">
        <v>5748755.555555556</v>
      </c>
      <c r="AF370" s="30">
        <v>-634450</v>
      </c>
      <c r="AG370" s="30">
        <f t="shared" si="101"/>
        <v>5114305.555555556</v>
      </c>
      <c r="AH370" s="30">
        <v>6615600</v>
      </c>
      <c r="AI370" s="30">
        <f t="shared" si="102"/>
        <v>26174349.555555556</v>
      </c>
      <c r="AJ370" s="30">
        <f t="shared" si="103"/>
        <v>6500000</v>
      </c>
      <c r="AK370" s="30">
        <f t="shared" si="104"/>
        <v>0</v>
      </c>
      <c r="AL370" s="30">
        <f t="shared" si="105"/>
        <v>0</v>
      </c>
      <c r="AM370" s="30">
        <f t="shared" si="106"/>
        <v>0</v>
      </c>
      <c r="AN370" s="30">
        <f t="shared" si="107"/>
        <v>0</v>
      </c>
      <c r="AO370" s="30">
        <f t="shared" si="108"/>
        <v>0</v>
      </c>
      <c r="AP370" s="30">
        <f t="shared" si="109"/>
        <v>6500000</v>
      </c>
      <c r="AQ370" s="30">
        <f t="shared" si="110"/>
        <v>0</v>
      </c>
      <c r="AR370" s="26" t="s">
        <v>208</v>
      </c>
      <c r="AS370" s="26" t="s">
        <v>114</v>
      </c>
      <c r="AT370" s="24" t="s">
        <v>172</v>
      </c>
      <c r="AU370" s="26">
        <v>44433</v>
      </c>
      <c r="AV370" s="26" t="s">
        <v>1692</v>
      </c>
      <c r="AW370" s="26" t="s">
        <v>80</v>
      </c>
      <c r="AX370" s="26" t="s">
        <v>82</v>
      </c>
      <c r="AY370" s="26" t="s">
        <v>83</v>
      </c>
      <c r="AZ370" s="26" t="s">
        <v>80</v>
      </c>
      <c r="BA370" s="26" t="s">
        <v>84</v>
      </c>
      <c r="BB370" s="26" t="s">
        <v>85</v>
      </c>
      <c r="BC370" s="26" t="str">
        <f t="shared" si="111"/>
        <v>F</v>
      </c>
      <c r="BD370" s="26" t="str">
        <f t="shared" ca="1" si="112"/>
        <v>56 Th,9 Bln,17 Hr</v>
      </c>
      <c r="BE370" s="29">
        <f t="shared" ca="1" si="113"/>
        <v>56</v>
      </c>
      <c r="BF370" s="29">
        <f t="shared" ca="1" si="114"/>
        <v>9</v>
      </c>
      <c r="BG370" s="29">
        <f t="shared" ca="1" si="115"/>
        <v>17</v>
      </c>
      <c r="BH370" s="26" t="str">
        <f t="shared" ca="1" si="116"/>
        <v>32 Th,1 Bln,9 Hr</v>
      </c>
      <c r="BI370" s="24">
        <f t="shared" ca="1" si="117"/>
        <v>32</v>
      </c>
      <c r="BJ370" s="24">
        <f t="shared" ca="1" si="118"/>
        <v>1</v>
      </c>
      <c r="BK370" s="26" t="str">
        <f t="shared" ca="1" si="119"/>
        <v>31 Th,1 Bln,9 Hr</v>
      </c>
      <c r="BL370" s="4" t="str">
        <f>VLOOKUP(C370,[1]dbase!$C$3:$AW$827,38,FALSE)</f>
        <v>H</v>
      </c>
    </row>
    <row r="371" spans="1:64" x14ac:dyDescent="0.25">
      <c r="A371" s="24">
        <f t="shared" si="100"/>
        <v>368</v>
      </c>
      <c r="B371" s="31" t="s">
        <v>1693</v>
      </c>
      <c r="C371" s="24">
        <v>665252</v>
      </c>
      <c r="D371" s="24" t="s">
        <v>365</v>
      </c>
      <c r="E371" s="26">
        <v>24438</v>
      </c>
      <c r="F371" s="24" t="s">
        <v>65</v>
      </c>
      <c r="G371" s="24" t="s">
        <v>66</v>
      </c>
      <c r="H371" s="24" t="s">
        <v>88</v>
      </c>
      <c r="I371" s="24" t="s">
        <v>1694</v>
      </c>
      <c r="J371" s="27"/>
      <c r="K371" s="24"/>
      <c r="L371" s="24" t="s">
        <v>1695</v>
      </c>
      <c r="M371" s="24" t="s">
        <v>70</v>
      </c>
      <c r="N371" s="24" t="s">
        <v>1123</v>
      </c>
      <c r="O371" s="24"/>
      <c r="P371" s="24">
        <v>1991</v>
      </c>
      <c r="Q371" s="26">
        <v>34335</v>
      </c>
      <c r="R371" s="26">
        <v>34700</v>
      </c>
      <c r="S371" s="26" t="s">
        <v>90</v>
      </c>
      <c r="T371" s="28" t="s">
        <v>1696</v>
      </c>
      <c r="U371" s="28" t="s">
        <v>1696</v>
      </c>
      <c r="V371" s="26" t="s">
        <v>80</v>
      </c>
      <c r="W371" s="28" t="s">
        <v>509</v>
      </c>
      <c r="X371" s="28" t="s">
        <v>510</v>
      </c>
      <c r="Y371" s="26" t="s">
        <v>103</v>
      </c>
      <c r="Z371" s="29">
        <v>5</v>
      </c>
      <c r="AA371" s="29">
        <v>6</v>
      </c>
      <c r="AB371" s="26">
        <v>44424</v>
      </c>
      <c r="AC371" s="30">
        <v>8900000</v>
      </c>
      <c r="AD371" s="30">
        <v>988889</v>
      </c>
      <c r="AE371" s="30">
        <v>3127586.1111111119</v>
      </c>
      <c r="AF371" s="30">
        <v>1121250</v>
      </c>
      <c r="AG371" s="30">
        <f t="shared" si="101"/>
        <v>4248836.1111111119</v>
      </c>
      <c r="AH371" s="30">
        <v>0</v>
      </c>
      <c r="AI371" s="30">
        <f t="shared" si="102"/>
        <v>14137725.111111112</v>
      </c>
      <c r="AJ371" s="30">
        <f t="shared" si="103"/>
        <v>4450000</v>
      </c>
      <c r="AK371" s="30">
        <f t="shared" si="104"/>
        <v>0</v>
      </c>
      <c r="AL371" s="30">
        <f t="shared" si="105"/>
        <v>0</v>
      </c>
      <c r="AM371" s="30">
        <f t="shared" si="106"/>
        <v>0</v>
      </c>
      <c r="AN371" s="30">
        <f t="shared" si="107"/>
        <v>0</v>
      </c>
      <c r="AO371" s="30">
        <f t="shared" si="108"/>
        <v>0</v>
      </c>
      <c r="AP371" s="30">
        <f t="shared" si="109"/>
        <v>4450000</v>
      </c>
      <c r="AQ371" s="30">
        <f t="shared" si="110"/>
        <v>0</v>
      </c>
      <c r="AR371" s="26" t="s">
        <v>79</v>
      </c>
      <c r="AS371" s="26" t="s">
        <v>114</v>
      </c>
      <c r="AT371" s="26" t="s">
        <v>115</v>
      </c>
      <c r="AU371" s="26">
        <v>44562</v>
      </c>
      <c r="AV371" s="26" t="s">
        <v>511</v>
      </c>
      <c r="AW371" s="26" t="s">
        <v>80</v>
      </c>
      <c r="AX371" s="26" t="s">
        <v>105</v>
      </c>
      <c r="AY371" s="26" t="s">
        <v>105</v>
      </c>
      <c r="AZ371" s="26" t="s">
        <v>80</v>
      </c>
      <c r="BA371" s="26" t="s">
        <v>84</v>
      </c>
      <c r="BB371" s="26" t="s">
        <v>85</v>
      </c>
      <c r="BC371" s="26" t="str">
        <f t="shared" si="111"/>
        <v>F</v>
      </c>
      <c r="BD371" s="26" t="str">
        <f t="shared" ca="1" si="112"/>
        <v>55 Th,11 Bln,28 Hr</v>
      </c>
      <c r="BE371" s="29">
        <f t="shared" ca="1" si="113"/>
        <v>55</v>
      </c>
      <c r="BF371" s="29">
        <f t="shared" ca="1" si="114"/>
        <v>11</v>
      </c>
      <c r="BG371" s="29">
        <f t="shared" ca="1" si="115"/>
        <v>28</v>
      </c>
      <c r="BH371" s="26" t="str">
        <f t="shared" ca="1" si="116"/>
        <v>28 Th,10 Bln,23 Hr</v>
      </c>
      <c r="BI371" s="24">
        <f t="shared" ca="1" si="117"/>
        <v>28</v>
      </c>
      <c r="BJ371" s="24">
        <f t="shared" ca="1" si="118"/>
        <v>10</v>
      </c>
      <c r="BK371" s="26" t="str">
        <f t="shared" ca="1" si="119"/>
        <v>27 Th,10 Bln,23 Hr</v>
      </c>
      <c r="BL371" s="4" t="str">
        <f>VLOOKUP(C371,[1]dbase!$C$3:$AW$827,38,FALSE)</f>
        <v>H</v>
      </c>
    </row>
    <row r="372" spans="1:64" x14ac:dyDescent="0.25">
      <c r="A372" s="24">
        <f t="shared" si="100"/>
        <v>369</v>
      </c>
      <c r="B372" s="31" t="s">
        <v>1697</v>
      </c>
      <c r="C372" s="24">
        <v>665284</v>
      </c>
      <c r="D372" s="24" t="s">
        <v>365</v>
      </c>
      <c r="E372" s="26">
        <v>24388</v>
      </c>
      <c r="F372" s="24" t="s">
        <v>65</v>
      </c>
      <c r="G372" s="24" t="s">
        <v>532</v>
      </c>
      <c r="H372" s="24" t="s">
        <v>88</v>
      </c>
      <c r="I372" s="24" t="s">
        <v>1698</v>
      </c>
      <c r="J372" s="27" t="s">
        <v>1699</v>
      </c>
      <c r="K372" s="24" t="s">
        <v>1700</v>
      </c>
      <c r="L372" s="24"/>
      <c r="M372" s="24" t="s">
        <v>70</v>
      </c>
      <c r="N372" s="24" t="s">
        <v>71</v>
      </c>
      <c r="O372" s="24"/>
      <c r="P372" s="24">
        <v>1991</v>
      </c>
      <c r="Q372" s="26">
        <v>34440</v>
      </c>
      <c r="R372" s="26">
        <v>34805</v>
      </c>
      <c r="S372" s="26" t="s">
        <v>90</v>
      </c>
      <c r="T372" s="28" t="s">
        <v>1701</v>
      </c>
      <c r="U372" s="28" t="s">
        <v>1701</v>
      </c>
      <c r="V372" s="26">
        <v>44061</v>
      </c>
      <c r="W372" s="28" t="s">
        <v>92</v>
      </c>
      <c r="X372" s="28" t="s">
        <v>155</v>
      </c>
      <c r="Y372" s="26" t="s">
        <v>78</v>
      </c>
      <c r="Z372" s="29">
        <v>5</v>
      </c>
      <c r="AA372" s="29">
        <v>8</v>
      </c>
      <c r="AB372" s="26">
        <v>44424</v>
      </c>
      <c r="AC372" s="30">
        <v>10900000</v>
      </c>
      <c r="AD372" s="30">
        <v>1211111</v>
      </c>
      <c r="AE372" s="30">
        <v>3940138.8888888881</v>
      </c>
      <c r="AF372" s="30">
        <v>-292905</v>
      </c>
      <c r="AG372" s="30">
        <f t="shared" si="101"/>
        <v>3647233.8888888881</v>
      </c>
      <c r="AH372" s="30">
        <v>2684905</v>
      </c>
      <c r="AI372" s="30">
        <f t="shared" si="102"/>
        <v>18443249.888888888</v>
      </c>
      <c r="AJ372" s="30">
        <f t="shared" si="103"/>
        <v>5450000</v>
      </c>
      <c r="AK372" s="30">
        <f t="shared" si="104"/>
        <v>0</v>
      </c>
      <c r="AL372" s="30">
        <f t="shared" si="105"/>
        <v>0</v>
      </c>
      <c r="AM372" s="30">
        <f t="shared" si="106"/>
        <v>0</v>
      </c>
      <c r="AN372" s="30">
        <f t="shared" si="107"/>
        <v>0</v>
      </c>
      <c r="AO372" s="30">
        <f t="shared" si="108"/>
        <v>0</v>
      </c>
      <c r="AP372" s="30">
        <f t="shared" si="109"/>
        <v>5450000</v>
      </c>
      <c r="AQ372" s="30">
        <f t="shared" si="110"/>
        <v>0</v>
      </c>
      <c r="AR372" s="26" t="s">
        <v>79</v>
      </c>
      <c r="AS372" s="32" t="s">
        <v>114</v>
      </c>
      <c r="AT372" s="32" t="s">
        <v>156</v>
      </c>
      <c r="AU372" s="32">
        <v>44743</v>
      </c>
      <c r="AV372" s="26" t="s">
        <v>157</v>
      </c>
      <c r="AW372" s="26" t="s">
        <v>95</v>
      </c>
      <c r="AX372" s="26" t="s">
        <v>96</v>
      </c>
      <c r="AY372" s="26" t="s">
        <v>96</v>
      </c>
      <c r="AZ372" s="26" t="s">
        <v>80</v>
      </c>
      <c r="BA372" s="26" t="s">
        <v>84</v>
      </c>
      <c r="BB372" s="26" t="s">
        <v>85</v>
      </c>
      <c r="BC372" s="26" t="str">
        <f t="shared" si="111"/>
        <v>F</v>
      </c>
      <c r="BD372" s="26" t="str">
        <f t="shared" ca="1" si="112"/>
        <v>56 Th,1 Bln,16 Hr</v>
      </c>
      <c r="BE372" s="29">
        <f t="shared" ca="1" si="113"/>
        <v>56</v>
      </c>
      <c r="BF372" s="29">
        <f t="shared" ca="1" si="114"/>
        <v>1</v>
      </c>
      <c r="BG372" s="29">
        <f t="shared" ca="1" si="115"/>
        <v>16</v>
      </c>
      <c r="BH372" s="26" t="str">
        <f t="shared" ca="1" si="116"/>
        <v>28 Th,7 Bln,8 Hr</v>
      </c>
      <c r="BI372" s="24">
        <f t="shared" ca="1" si="117"/>
        <v>28</v>
      </c>
      <c r="BJ372" s="24">
        <f t="shared" ca="1" si="118"/>
        <v>7</v>
      </c>
      <c r="BK372" s="26" t="str">
        <f t="shared" ca="1" si="119"/>
        <v>27 Th,7 Bln,8 Hr</v>
      </c>
      <c r="BL372" s="4" t="str">
        <f>VLOOKUP(C372,[1]dbase!$C$3:$AW$827,38,FALSE)</f>
        <v>H</v>
      </c>
    </row>
    <row r="373" spans="1:64" x14ac:dyDescent="0.25">
      <c r="A373" s="24">
        <f t="shared" si="100"/>
        <v>370</v>
      </c>
      <c r="B373" s="31" t="s">
        <v>1702</v>
      </c>
      <c r="C373" s="24">
        <v>675159</v>
      </c>
      <c r="D373" s="24" t="s">
        <v>365</v>
      </c>
      <c r="E373" s="26">
        <v>24610</v>
      </c>
      <c r="F373" s="24" t="s">
        <v>65</v>
      </c>
      <c r="G373" s="24" t="s">
        <v>66</v>
      </c>
      <c r="H373" s="24" t="s">
        <v>133</v>
      </c>
      <c r="I373" s="24" t="s">
        <v>1703</v>
      </c>
      <c r="J373" s="27"/>
      <c r="K373" s="24"/>
      <c r="L373" s="24"/>
      <c r="M373" s="24" t="s">
        <v>70</v>
      </c>
      <c r="N373" s="24" t="s">
        <v>71</v>
      </c>
      <c r="O373" s="24" t="s">
        <v>235</v>
      </c>
      <c r="P373" s="24">
        <v>1991</v>
      </c>
      <c r="Q373" s="26">
        <v>33543</v>
      </c>
      <c r="R373" s="26">
        <v>33909</v>
      </c>
      <c r="S373" s="26" t="s">
        <v>90</v>
      </c>
      <c r="T373" s="28" t="s">
        <v>1704</v>
      </c>
      <c r="U373" s="28" t="s">
        <v>1704</v>
      </c>
      <c r="V373" s="26">
        <v>44571</v>
      </c>
      <c r="W373" s="28" t="s">
        <v>334</v>
      </c>
      <c r="X373" s="28" t="s">
        <v>113</v>
      </c>
      <c r="Y373" s="26" t="s">
        <v>78</v>
      </c>
      <c r="Z373" s="29">
        <v>5</v>
      </c>
      <c r="AA373" s="29">
        <v>8</v>
      </c>
      <c r="AB373" s="26">
        <v>44424</v>
      </c>
      <c r="AC373" s="30">
        <v>10900000</v>
      </c>
      <c r="AD373" s="30">
        <v>1211111</v>
      </c>
      <c r="AE373" s="30">
        <v>5585388.8888888881</v>
      </c>
      <c r="AF373" s="30">
        <v>-589150</v>
      </c>
      <c r="AG373" s="30">
        <f t="shared" si="101"/>
        <v>4996238.8888888881</v>
      </c>
      <c r="AH373" s="30">
        <v>0</v>
      </c>
      <c r="AI373" s="30">
        <f t="shared" si="102"/>
        <v>17107349.888888888</v>
      </c>
      <c r="AJ373" s="30">
        <f t="shared" si="103"/>
        <v>5450000</v>
      </c>
      <c r="AK373" s="30">
        <f t="shared" si="104"/>
        <v>0</v>
      </c>
      <c r="AL373" s="30">
        <f t="shared" si="105"/>
        <v>0</v>
      </c>
      <c r="AM373" s="30">
        <f t="shared" si="106"/>
        <v>0</v>
      </c>
      <c r="AN373" s="30">
        <f t="shared" si="107"/>
        <v>0</v>
      </c>
      <c r="AO373" s="30">
        <f t="shared" si="108"/>
        <v>0</v>
      </c>
      <c r="AP373" s="30">
        <f t="shared" si="109"/>
        <v>5450000</v>
      </c>
      <c r="AQ373" s="30">
        <f t="shared" si="110"/>
        <v>0</v>
      </c>
      <c r="AR373" s="26" t="s">
        <v>79</v>
      </c>
      <c r="AS373" s="26" t="s">
        <v>114</v>
      </c>
      <c r="AT373" s="24" t="s">
        <v>172</v>
      </c>
      <c r="AU373" s="26">
        <v>44433</v>
      </c>
      <c r="AV373" s="26" t="s">
        <v>116</v>
      </c>
      <c r="AW373" s="26" t="s">
        <v>210</v>
      </c>
      <c r="AX373" s="26" t="s">
        <v>83</v>
      </c>
      <c r="AY373" s="26" t="s">
        <v>83</v>
      </c>
      <c r="AZ373" s="26" t="s">
        <v>80</v>
      </c>
      <c r="BA373" s="26" t="s">
        <v>84</v>
      </c>
      <c r="BB373" s="26" t="s">
        <v>85</v>
      </c>
      <c r="BC373" s="26" t="str">
        <f t="shared" si="111"/>
        <v>F</v>
      </c>
      <c r="BD373" s="26" t="str">
        <f t="shared" ca="1" si="112"/>
        <v>55 Th,6 Bln,6 Hr</v>
      </c>
      <c r="BE373" s="29">
        <f t="shared" ca="1" si="113"/>
        <v>55</v>
      </c>
      <c r="BF373" s="29">
        <f t="shared" ca="1" si="114"/>
        <v>6</v>
      </c>
      <c r="BG373" s="29">
        <f t="shared" ca="1" si="115"/>
        <v>6</v>
      </c>
      <c r="BH373" s="26" t="str">
        <f t="shared" ca="1" si="116"/>
        <v>31 Th,0 Bln,23 Hr</v>
      </c>
      <c r="BI373" s="24">
        <f t="shared" ca="1" si="117"/>
        <v>31</v>
      </c>
      <c r="BJ373" s="24">
        <f t="shared" ca="1" si="118"/>
        <v>0</v>
      </c>
      <c r="BK373" s="26" t="str">
        <f t="shared" ca="1" si="119"/>
        <v>30 Th,0 Bln,23 Hr</v>
      </c>
      <c r="BL373" s="4" t="str">
        <f>VLOOKUP(C373,[1]dbase!$C$3:$AW$827,38,FALSE)</f>
        <v>H</v>
      </c>
    </row>
    <row r="374" spans="1:64" x14ac:dyDescent="0.25">
      <c r="A374" s="24">
        <f t="shared" si="100"/>
        <v>371</v>
      </c>
      <c r="B374" s="31" t="s">
        <v>1705</v>
      </c>
      <c r="C374" s="24">
        <v>664913</v>
      </c>
      <c r="D374" s="24" t="s">
        <v>1706</v>
      </c>
      <c r="E374" s="26">
        <v>24220</v>
      </c>
      <c r="F374" s="24" t="s">
        <v>65</v>
      </c>
      <c r="G374" s="24" t="s">
        <v>1707</v>
      </c>
      <c r="H374" s="24" t="s">
        <v>133</v>
      </c>
      <c r="I374" s="24" t="s">
        <v>1708</v>
      </c>
      <c r="J374" s="27"/>
      <c r="K374" s="24"/>
      <c r="L374" s="24"/>
      <c r="M374" s="24" t="s">
        <v>70</v>
      </c>
      <c r="N374" s="24" t="s">
        <v>71</v>
      </c>
      <c r="O374" s="24"/>
      <c r="P374" s="24" t="s">
        <v>977</v>
      </c>
      <c r="Q374" s="26">
        <v>33239</v>
      </c>
      <c r="R374" s="26">
        <v>33604</v>
      </c>
      <c r="S374" s="26" t="s">
        <v>90</v>
      </c>
      <c r="T374" s="28" t="s">
        <v>1709</v>
      </c>
      <c r="U374" s="28" t="s">
        <v>1709</v>
      </c>
      <c r="V374" s="26">
        <v>44061</v>
      </c>
      <c r="W374" s="28" t="s">
        <v>195</v>
      </c>
      <c r="X374" s="28" t="s">
        <v>195</v>
      </c>
      <c r="Y374" s="26" t="s">
        <v>78</v>
      </c>
      <c r="Z374" s="29">
        <v>5</v>
      </c>
      <c r="AA374" s="29">
        <v>7</v>
      </c>
      <c r="AB374" s="26">
        <v>44424</v>
      </c>
      <c r="AC374" s="30">
        <v>9900000</v>
      </c>
      <c r="AD374" s="30">
        <v>1100000</v>
      </c>
      <c r="AE374" s="30">
        <v>4642900</v>
      </c>
      <c r="AF374" s="30">
        <v>1121250</v>
      </c>
      <c r="AG374" s="30">
        <f t="shared" si="101"/>
        <v>5764150</v>
      </c>
      <c r="AH374" s="30">
        <v>0</v>
      </c>
      <c r="AI374" s="30">
        <f t="shared" si="102"/>
        <v>16764150</v>
      </c>
      <c r="AJ374" s="30">
        <f t="shared" si="103"/>
        <v>4950000</v>
      </c>
      <c r="AK374" s="30">
        <f t="shared" si="104"/>
        <v>0</v>
      </c>
      <c r="AL374" s="30">
        <f t="shared" si="105"/>
        <v>0</v>
      </c>
      <c r="AM374" s="30">
        <f t="shared" si="106"/>
        <v>0</v>
      </c>
      <c r="AN374" s="30">
        <f t="shared" si="107"/>
        <v>0</v>
      </c>
      <c r="AO374" s="30">
        <f t="shared" si="108"/>
        <v>0</v>
      </c>
      <c r="AP374" s="30">
        <f t="shared" si="109"/>
        <v>4950000</v>
      </c>
      <c r="AQ374" s="30">
        <f t="shared" si="110"/>
        <v>0</v>
      </c>
      <c r="AR374" s="26" t="s">
        <v>208</v>
      </c>
      <c r="AS374" s="26" t="s">
        <v>114</v>
      </c>
      <c r="AT374" s="24" t="s">
        <v>172</v>
      </c>
      <c r="AU374" s="26">
        <v>44433</v>
      </c>
      <c r="AV374" s="26" t="s">
        <v>196</v>
      </c>
      <c r="AW374" s="26" t="s">
        <v>80</v>
      </c>
      <c r="AX374" s="26" t="s">
        <v>83</v>
      </c>
      <c r="AY374" s="26" t="s">
        <v>83</v>
      </c>
      <c r="AZ374" s="26" t="s">
        <v>80</v>
      </c>
      <c r="BA374" s="26" t="s">
        <v>84</v>
      </c>
      <c r="BB374" s="26" t="s">
        <v>85</v>
      </c>
      <c r="BC374" s="26" t="str">
        <f t="shared" si="111"/>
        <v>F</v>
      </c>
      <c r="BD374" s="26" t="str">
        <f t="shared" ca="1" si="112"/>
        <v>56 Th,7 Bln,1 Hr</v>
      </c>
      <c r="BE374" s="29">
        <f t="shared" ca="1" si="113"/>
        <v>56</v>
      </c>
      <c r="BF374" s="29">
        <f t="shared" ca="1" si="114"/>
        <v>7</v>
      </c>
      <c r="BG374" s="29">
        <f t="shared" ca="1" si="115"/>
        <v>1</v>
      </c>
      <c r="BH374" s="26" t="str">
        <f t="shared" ca="1" si="116"/>
        <v>31 Th,10 Bln,23 Hr</v>
      </c>
      <c r="BI374" s="24">
        <f t="shared" ca="1" si="117"/>
        <v>31</v>
      </c>
      <c r="BJ374" s="24">
        <f t="shared" ca="1" si="118"/>
        <v>10</v>
      </c>
      <c r="BK374" s="26" t="str">
        <f t="shared" ca="1" si="119"/>
        <v>30 Th,10 Bln,23 Hr</v>
      </c>
      <c r="BL374" s="4" t="str">
        <f>VLOOKUP(C374,[1]dbase!$C$3:$AW$827,38,FALSE)</f>
        <v>H</v>
      </c>
    </row>
    <row r="375" spans="1:64" x14ac:dyDescent="0.25">
      <c r="A375" s="24">
        <f t="shared" si="100"/>
        <v>372</v>
      </c>
      <c r="B375" s="25" t="s">
        <v>1710</v>
      </c>
      <c r="C375" s="24">
        <v>665436</v>
      </c>
      <c r="D375" s="24" t="s">
        <v>1711</v>
      </c>
      <c r="E375" s="26">
        <v>24454</v>
      </c>
      <c r="F375" s="24" t="s">
        <v>65</v>
      </c>
      <c r="G375" s="24" t="s">
        <v>1712</v>
      </c>
      <c r="H375" s="24" t="s">
        <v>88</v>
      </c>
      <c r="I375" s="24" t="s">
        <v>1713</v>
      </c>
      <c r="J375" s="27"/>
      <c r="K375" s="24"/>
      <c r="L375" s="24"/>
      <c r="M375" s="24" t="s">
        <v>70</v>
      </c>
      <c r="N375" s="24" t="s">
        <v>71</v>
      </c>
      <c r="O375" s="24"/>
      <c r="P375" s="24">
        <v>1992</v>
      </c>
      <c r="Q375" s="26">
        <v>34608</v>
      </c>
      <c r="R375" s="26">
        <v>34973</v>
      </c>
      <c r="S375" s="26" t="s">
        <v>90</v>
      </c>
      <c r="T375" s="28" t="s">
        <v>1714</v>
      </c>
      <c r="U375" s="28" t="s">
        <v>1714</v>
      </c>
      <c r="V375" s="26">
        <v>44774</v>
      </c>
      <c r="W375" s="28" t="s">
        <v>627</v>
      </c>
      <c r="X375" s="28" t="s">
        <v>295</v>
      </c>
      <c r="Y375" s="26" t="s">
        <v>103</v>
      </c>
      <c r="Z375" s="29">
        <v>5</v>
      </c>
      <c r="AA375" s="29">
        <v>7</v>
      </c>
      <c r="AB375" s="26">
        <v>44424</v>
      </c>
      <c r="AC375" s="30">
        <v>9900000</v>
      </c>
      <c r="AD375" s="30">
        <v>1100000</v>
      </c>
      <c r="AE375" s="30">
        <v>2930900</v>
      </c>
      <c r="AF375" s="30">
        <v>-367150</v>
      </c>
      <c r="AG375" s="30">
        <f t="shared" si="101"/>
        <v>2563750</v>
      </c>
      <c r="AH375" s="30">
        <v>2504900</v>
      </c>
      <c r="AI375" s="30">
        <f t="shared" si="102"/>
        <v>16068650</v>
      </c>
      <c r="AJ375" s="30">
        <f t="shared" si="103"/>
        <v>4950000</v>
      </c>
      <c r="AK375" s="30">
        <f t="shared" si="104"/>
        <v>0</v>
      </c>
      <c r="AL375" s="30">
        <f t="shared" si="105"/>
        <v>0</v>
      </c>
      <c r="AM375" s="30">
        <f t="shared" si="106"/>
        <v>0</v>
      </c>
      <c r="AN375" s="30">
        <f t="shared" si="107"/>
        <v>0</v>
      </c>
      <c r="AO375" s="30">
        <f t="shared" si="108"/>
        <v>0</v>
      </c>
      <c r="AP375" s="30">
        <f t="shared" si="109"/>
        <v>4950000</v>
      </c>
      <c r="AQ375" s="30">
        <f t="shared" si="110"/>
        <v>0</v>
      </c>
      <c r="AR375" s="26" t="s">
        <v>79</v>
      </c>
      <c r="AS375" s="26" t="s">
        <v>114</v>
      </c>
      <c r="AT375" s="24" t="s">
        <v>172</v>
      </c>
      <c r="AU375" s="26">
        <v>44433</v>
      </c>
      <c r="AV375" s="26" t="s">
        <v>296</v>
      </c>
      <c r="AW375" s="26" t="s">
        <v>80</v>
      </c>
      <c r="AX375" s="26" t="s">
        <v>105</v>
      </c>
      <c r="AY375" s="26" t="s">
        <v>105</v>
      </c>
      <c r="AZ375" s="26" t="s">
        <v>80</v>
      </c>
      <c r="BA375" s="26" t="s">
        <v>84</v>
      </c>
      <c r="BB375" s="26" t="s">
        <v>85</v>
      </c>
      <c r="BC375" s="26" t="str">
        <f t="shared" si="111"/>
        <v>F</v>
      </c>
      <c r="BD375" s="26" t="str">
        <f t="shared" ca="1" si="112"/>
        <v>55 Th,11 Bln,11 Hr</v>
      </c>
      <c r="BE375" s="29">
        <f t="shared" ca="1" si="113"/>
        <v>55</v>
      </c>
      <c r="BF375" s="29">
        <f t="shared" ca="1" si="114"/>
        <v>11</v>
      </c>
      <c r="BG375" s="29">
        <f t="shared" ca="1" si="115"/>
        <v>11</v>
      </c>
      <c r="BH375" s="26" t="str">
        <f t="shared" ca="1" si="116"/>
        <v>28 Th,1 Bln,23 Hr</v>
      </c>
      <c r="BI375" s="24">
        <f t="shared" ca="1" si="117"/>
        <v>28</v>
      </c>
      <c r="BJ375" s="24">
        <f t="shared" ca="1" si="118"/>
        <v>1</v>
      </c>
      <c r="BK375" s="26" t="str">
        <f t="shared" ca="1" si="119"/>
        <v>27 Th,1 Bln,23 Hr</v>
      </c>
      <c r="BL375" s="4" t="str">
        <f>VLOOKUP(C375,[1]dbase!$C$3:$AW$827,38,FALSE)</f>
        <v>H</v>
      </c>
    </row>
    <row r="376" spans="1:64" x14ac:dyDescent="0.25">
      <c r="A376" s="24">
        <f t="shared" si="100"/>
        <v>373</v>
      </c>
      <c r="B376" s="31" t="s">
        <v>1715</v>
      </c>
      <c r="C376" s="24">
        <v>695255</v>
      </c>
      <c r="D376" s="24" t="s">
        <v>365</v>
      </c>
      <c r="E376" s="26">
        <v>25266</v>
      </c>
      <c r="F376" s="24" t="s">
        <v>65</v>
      </c>
      <c r="G376" s="24" t="s">
        <v>66</v>
      </c>
      <c r="H376" s="24" t="s">
        <v>133</v>
      </c>
      <c r="I376" s="24" t="s">
        <v>1716</v>
      </c>
      <c r="J376" s="27"/>
      <c r="K376" s="24"/>
      <c r="L376" s="24"/>
      <c r="M376" s="24" t="s">
        <v>70</v>
      </c>
      <c r="N376" s="24" t="s">
        <v>71</v>
      </c>
      <c r="O376" s="24" t="s">
        <v>235</v>
      </c>
      <c r="P376" s="24">
        <v>1993</v>
      </c>
      <c r="Q376" s="26">
        <v>34366</v>
      </c>
      <c r="R376" s="26">
        <v>34731</v>
      </c>
      <c r="S376" s="26" t="s">
        <v>90</v>
      </c>
      <c r="T376" s="28" t="s">
        <v>1717</v>
      </c>
      <c r="U376" s="28" t="s">
        <v>1717</v>
      </c>
      <c r="V376" s="26">
        <v>44061</v>
      </c>
      <c r="W376" s="28" t="s">
        <v>387</v>
      </c>
      <c r="X376" s="28" t="s">
        <v>387</v>
      </c>
      <c r="Y376" s="26" t="s">
        <v>78</v>
      </c>
      <c r="Z376" s="29">
        <v>2</v>
      </c>
      <c r="AA376" s="29">
        <v>8</v>
      </c>
      <c r="AB376" s="26">
        <v>44424</v>
      </c>
      <c r="AC376" s="30">
        <v>10900000</v>
      </c>
      <c r="AD376" s="30">
        <v>1211111</v>
      </c>
      <c r="AE376" s="30">
        <v>7085388.8888888881</v>
      </c>
      <c r="AF376" s="30">
        <v>1361250</v>
      </c>
      <c r="AG376" s="30">
        <f t="shared" si="101"/>
        <v>8446638.8888888881</v>
      </c>
      <c r="AH376" s="30">
        <v>3468750</v>
      </c>
      <c r="AI376" s="30">
        <f t="shared" si="102"/>
        <v>24026499.888888888</v>
      </c>
      <c r="AJ376" s="30">
        <f t="shared" si="103"/>
        <v>8175000</v>
      </c>
      <c r="AK376" s="30">
        <f t="shared" si="104"/>
        <v>908333.25</v>
      </c>
      <c r="AL376" s="30">
        <f t="shared" si="105"/>
        <v>7085388.8888888881</v>
      </c>
      <c r="AM376" s="30">
        <f t="shared" si="106"/>
        <v>1361250</v>
      </c>
      <c r="AN376" s="30">
        <f t="shared" si="107"/>
        <v>8446638.8888888881</v>
      </c>
      <c r="AO376" s="30">
        <f t="shared" si="108"/>
        <v>1734375</v>
      </c>
      <c r="AP376" s="30">
        <f t="shared" si="109"/>
        <v>19264347.138888888</v>
      </c>
      <c r="AQ376" s="30">
        <f t="shared" si="110"/>
        <v>0</v>
      </c>
      <c r="AR376" s="26" t="s">
        <v>79</v>
      </c>
      <c r="AS376" s="26" t="s">
        <v>80</v>
      </c>
      <c r="AT376" s="26"/>
      <c r="AU376" s="26" t="s">
        <v>80</v>
      </c>
      <c r="AV376" s="26" t="s">
        <v>196</v>
      </c>
      <c r="AW376" s="26" t="s">
        <v>80</v>
      </c>
      <c r="AX376" s="26" t="s">
        <v>83</v>
      </c>
      <c r="AY376" s="26" t="s">
        <v>83</v>
      </c>
      <c r="AZ376" s="26" t="s">
        <v>80</v>
      </c>
      <c r="BA376" s="26" t="s">
        <v>84</v>
      </c>
      <c r="BB376" s="26" t="s">
        <v>85</v>
      </c>
      <c r="BC376" s="26" t="str">
        <f t="shared" si="111"/>
        <v>F</v>
      </c>
      <c r="BD376" s="26" t="str">
        <f t="shared" ca="1" si="112"/>
        <v>53 Th,8 Bln,20 Hr</v>
      </c>
      <c r="BE376" s="29">
        <f t="shared" ca="1" si="113"/>
        <v>53</v>
      </c>
      <c r="BF376" s="29">
        <f t="shared" ca="1" si="114"/>
        <v>8</v>
      </c>
      <c r="BG376" s="29">
        <f t="shared" ca="1" si="115"/>
        <v>20</v>
      </c>
      <c r="BH376" s="26" t="str">
        <f t="shared" ca="1" si="116"/>
        <v>28 Th,9 Bln,23 Hr</v>
      </c>
      <c r="BI376" s="24">
        <f t="shared" ca="1" si="117"/>
        <v>28</v>
      </c>
      <c r="BJ376" s="24">
        <f t="shared" ca="1" si="118"/>
        <v>9</v>
      </c>
      <c r="BK376" s="26" t="str">
        <f t="shared" ca="1" si="119"/>
        <v>27 Th,9 Bln,23 Hr</v>
      </c>
      <c r="BL376" s="4" t="str">
        <f>VLOOKUP(C376,[1]dbase!$C$3:$AW$827,38,FALSE)</f>
        <v>-</v>
      </c>
    </row>
    <row r="377" spans="1:64" x14ac:dyDescent="0.25">
      <c r="A377" s="24">
        <f t="shared" si="100"/>
        <v>374</v>
      </c>
      <c r="B377" s="33" t="s">
        <v>1718</v>
      </c>
      <c r="C377" s="24">
        <v>685470</v>
      </c>
      <c r="D377" s="24" t="s">
        <v>1719</v>
      </c>
      <c r="E377" s="26">
        <v>25076</v>
      </c>
      <c r="F377" s="24" t="s">
        <v>167</v>
      </c>
      <c r="G377" s="24" t="s">
        <v>66</v>
      </c>
      <c r="H377" s="24" t="s">
        <v>67</v>
      </c>
      <c r="I377" s="24" t="s">
        <v>1720</v>
      </c>
      <c r="J377" s="27"/>
      <c r="K377" s="24"/>
      <c r="L377" s="24" t="s">
        <v>1721</v>
      </c>
      <c r="M377" s="24" t="s">
        <v>70</v>
      </c>
      <c r="N377" s="24" t="s">
        <v>1722</v>
      </c>
      <c r="O377" s="24" t="s">
        <v>235</v>
      </c>
      <c r="P377" s="24">
        <v>1991</v>
      </c>
      <c r="Q377" s="26">
        <v>36617</v>
      </c>
      <c r="R377" s="26">
        <v>36708</v>
      </c>
      <c r="S377" s="26" t="s">
        <v>90</v>
      </c>
      <c r="T377" s="28" t="s">
        <v>1723</v>
      </c>
      <c r="U377" s="28" t="s">
        <v>1723</v>
      </c>
      <c r="V377" s="26">
        <v>44746</v>
      </c>
      <c r="W377" s="28" t="s">
        <v>272</v>
      </c>
      <c r="X377" s="28" t="s">
        <v>272</v>
      </c>
      <c r="Y377" s="26" t="s">
        <v>103</v>
      </c>
      <c r="Z377" s="29">
        <v>1</v>
      </c>
      <c r="AA377" s="29">
        <v>10</v>
      </c>
      <c r="AB377" s="26">
        <v>44424</v>
      </c>
      <c r="AC377" s="30">
        <v>13000000</v>
      </c>
      <c r="AD377" s="30">
        <v>1444444</v>
      </c>
      <c r="AE377" s="30">
        <v>4630755.555555556</v>
      </c>
      <c r="AF377" s="30">
        <v>-707346</v>
      </c>
      <c r="AG377" s="30">
        <f t="shared" si="101"/>
        <v>3923409.555555556</v>
      </c>
      <c r="AH377" s="30">
        <v>6615600</v>
      </c>
      <c r="AI377" s="30">
        <f t="shared" si="102"/>
        <v>24983453.555555556</v>
      </c>
      <c r="AJ377" s="30">
        <f t="shared" si="103"/>
        <v>9750000</v>
      </c>
      <c r="AK377" s="30">
        <f t="shared" si="104"/>
        <v>1083333</v>
      </c>
      <c r="AL377" s="30">
        <f t="shared" si="105"/>
        <v>4630755.555555556</v>
      </c>
      <c r="AM377" s="30">
        <f t="shared" si="106"/>
        <v>-707346</v>
      </c>
      <c r="AN377" s="30">
        <f t="shared" si="107"/>
        <v>3923409.555555556</v>
      </c>
      <c r="AO377" s="30">
        <f t="shared" si="108"/>
        <v>3307800</v>
      </c>
      <c r="AP377" s="30">
        <f t="shared" si="109"/>
        <v>18064542.555555556</v>
      </c>
      <c r="AQ377" s="30">
        <f t="shared" si="110"/>
        <v>0</v>
      </c>
      <c r="AR377" s="26" t="s">
        <v>79</v>
      </c>
      <c r="AS377" s="26" t="s">
        <v>80</v>
      </c>
      <c r="AT377" s="26"/>
      <c r="AU377" s="26" t="s">
        <v>80</v>
      </c>
      <c r="AV377" s="26" t="s">
        <v>273</v>
      </c>
      <c r="AW377" s="26" t="s">
        <v>80</v>
      </c>
      <c r="AX377" s="26" t="s">
        <v>105</v>
      </c>
      <c r="AY377" s="26" t="s">
        <v>105</v>
      </c>
      <c r="AZ377" s="26" t="s">
        <v>80</v>
      </c>
      <c r="BA377" s="26" t="s">
        <v>84</v>
      </c>
      <c r="BB377" s="26" t="s">
        <v>106</v>
      </c>
      <c r="BC377" s="26" t="str">
        <f t="shared" si="111"/>
        <v>F</v>
      </c>
      <c r="BD377" s="26" t="str">
        <f t="shared" ca="1" si="112"/>
        <v>54 Th,2 Bln,29 Hr</v>
      </c>
      <c r="BE377" s="29">
        <f t="shared" ca="1" si="113"/>
        <v>54</v>
      </c>
      <c r="BF377" s="29">
        <f t="shared" ca="1" si="114"/>
        <v>2</v>
      </c>
      <c r="BG377" s="29">
        <f t="shared" ca="1" si="115"/>
        <v>29</v>
      </c>
      <c r="BH377" s="26" t="str">
        <f t="shared" ca="1" si="116"/>
        <v>22 Th,7 Bln,23 Hr</v>
      </c>
      <c r="BI377" s="24">
        <f t="shared" ca="1" si="117"/>
        <v>22</v>
      </c>
      <c r="BJ377" s="24">
        <f t="shared" ca="1" si="118"/>
        <v>7</v>
      </c>
      <c r="BK377" s="26" t="str">
        <f t="shared" ca="1" si="119"/>
        <v>22 Th,4 Bln,23 Hr</v>
      </c>
      <c r="BL377" s="4" t="str">
        <f>VLOOKUP(C377,[1]dbase!$C$3:$AW$827,38,FALSE)</f>
        <v>-</v>
      </c>
    </row>
    <row r="378" spans="1:64" x14ac:dyDescent="0.25">
      <c r="A378" s="24">
        <f t="shared" si="100"/>
        <v>375</v>
      </c>
      <c r="B378" s="31" t="s">
        <v>1724</v>
      </c>
      <c r="C378" s="24">
        <v>665260</v>
      </c>
      <c r="D378" s="24" t="s">
        <v>365</v>
      </c>
      <c r="E378" s="26">
        <v>24162</v>
      </c>
      <c r="F378" s="24" t="s">
        <v>65</v>
      </c>
      <c r="G378" s="24" t="s">
        <v>66</v>
      </c>
      <c r="H378" s="24" t="s">
        <v>88</v>
      </c>
      <c r="I378" s="24" t="s">
        <v>1725</v>
      </c>
      <c r="J378" s="27" t="s">
        <v>1726</v>
      </c>
      <c r="K378" s="24"/>
      <c r="L378" s="24"/>
      <c r="M378" s="24" t="s">
        <v>70</v>
      </c>
      <c r="N378" s="24" t="s">
        <v>71</v>
      </c>
      <c r="O378" s="24"/>
      <c r="P378" s="24">
        <v>1992</v>
      </c>
      <c r="Q378" s="26">
        <v>34425</v>
      </c>
      <c r="R378" s="26">
        <v>34425</v>
      </c>
      <c r="S378" s="26" t="s">
        <v>90</v>
      </c>
      <c r="T378" s="28" t="s">
        <v>1727</v>
      </c>
      <c r="U378" s="28" t="s">
        <v>1727</v>
      </c>
      <c r="V378" s="26">
        <v>44671</v>
      </c>
      <c r="W378" s="28" t="s">
        <v>1728</v>
      </c>
      <c r="X378" s="28" t="s">
        <v>1728</v>
      </c>
      <c r="Y378" s="26" t="s">
        <v>78</v>
      </c>
      <c r="Z378" s="29">
        <v>5</v>
      </c>
      <c r="AA378" s="34">
        <v>9</v>
      </c>
      <c r="AB378" s="26">
        <v>44424</v>
      </c>
      <c r="AC378" s="30">
        <v>11900000</v>
      </c>
      <c r="AD378" s="30">
        <v>1322222</v>
      </c>
      <c r="AE378" s="30">
        <v>6411977.777777778</v>
      </c>
      <c r="AF378" s="30">
        <v>-3084874.9999999995</v>
      </c>
      <c r="AG378" s="30">
        <f t="shared" si="101"/>
        <v>3327102.7777777785</v>
      </c>
      <c r="AH378" s="30">
        <v>3084874.9999999995</v>
      </c>
      <c r="AI378" s="30">
        <f t="shared" si="102"/>
        <v>19634199.777777776</v>
      </c>
      <c r="AJ378" s="30">
        <f t="shared" si="103"/>
        <v>8925000</v>
      </c>
      <c r="AK378" s="30">
        <f t="shared" si="104"/>
        <v>991666.5</v>
      </c>
      <c r="AL378" s="30">
        <f t="shared" si="105"/>
        <v>6411977.777777778</v>
      </c>
      <c r="AM378" s="30">
        <f t="shared" si="106"/>
        <v>-3084874.9999999995</v>
      </c>
      <c r="AN378" s="30">
        <f t="shared" si="107"/>
        <v>3327102.7777777785</v>
      </c>
      <c r="AO378" s="30">
        <f t="shared" si="108"/>
        <v>1542437.4999999998</v>
      </c>
      <c r="AP378" s="30">
        <f t="shared" si="109"/>
        <v>14786206.777777778</v>
      </c>
      <c r="AQ378" s="30">
        <f t="shared" si="110"/>
        <v>0</v>
      </c>
      <c r="AR378" s="26" t="s">
        <v>208</v>
      </c>
      <c r="AS378" s="26" t="s">
        <v>80</v>
      </c>
      <c r="AT378" s="26"/>
      <c r="AU378" s="26">
        <v>44671</v>
      </c>
      <c r="AV378" s="26" t="s">
        <v>1729</v>
      </c>
      <c r="AW378" s="26" t="s">
        <v>80</v>
      </c>
      <c r="AX378" s="26" t="s">
        <v>82</v>
      </c>
      <c r="AY378" s="26" t="s">
        <v>83</v>
      </c>
      <c r="AZ378" s="26" t="s">
        <v>80</v>
      </c>
      <c r="BA378" s="26" t="s">
        <v>84</v>
      </c>
      <c r="BB378" s="26" t="s">
        <v>85</v>
      </c>
      <c r="BC378" s="26" t="str">
        <f t="shared" si="111"/>
        <v>F</v>
      </c>
      <c r="BD378" s="26" t="str">
        <f t="shared" ca="1" si="112"/>
        <v>56 Th,9 Bln,0 Hr</v>
      </c>
      <c r="BE378" s="29">
        <f t="shared" ca="1" si="113"/>
        <v>56</v>
      </c>
      <c r="BF378" s="29">
        <f t="shared" ca="1" si="114"/>
        <v>9</v>
      </c>
      <c r="BG378" s="29">
        <f t="shared" ca="1" si="115"/>
        <v>0</v>
      </c>
      <c r="BH378" s="26" t="str">
        <f t="shared" ca="1" si="116"/>
        <v>28 Th,7 Bln,23 Hr</v>
      </c>
      <c r="BI378" s="24">
        <f t="shared" ca="1" si="117"/>
        <v>28</v>
      </c>
      <c r="BJ378" s="24">
        <f t="shared" ca="1" si="118"/>
        <v>7</v>
      </c>
      <c r="BK378" s="26" t="str">
        <f t="shared" ca="1" si="119"/>
        <v>28 Th,7 Bln,23 Hr</v>
      </c>
      <c r="BL378" s="4" t="str">
        <f>VLOOKUP(C378,[1]dbase!$C$3:$AW$827,38,FALSE)</f>
        <v>-</v>
      </c>
    </row>
    <row r="379" spans="1:64" x14ac:dyDescent="0.25">
      <c r="A379" s="24">
        <f t="shared" si="100"/>
        <v>376</v>
      </c>
      <c r="B379" s="25" t="s">
        <v>1730</v>
      </c>
      <c r="C379" s="24">
        <v>675245</v>
      </c>
      <c r="D379" s="24" t="s">
        <v>166</v>
      </c>
      <c r="E379" s="26">
        <v>24764</v>
      </c>
      <c r="F379" s="24" t="s">
        <v>65</v>
      </c>
      <c r="G379" s="24" t="s">
        <v>66</v>
      </c>
      <c r="H379" s="24" t="s">
        <v>133</v>
      </c>
      <c r="I379" s="24" t="s">
        <v>1731</v>
      </c>
      <c r="J379" s="27" t="s">
        <v>1732</v>
      </c>
      <c r="K379" s="24" t="s">
        <v>1733</v>
      </c>
      <c r="L379" s="24"/>
      <c r="M379" s="24" t="s">
        <v>70</v>
      </c>
      <c r="N379" s="24" t="s">
        <v>254</v>
      </c>
      <c r="O379" s="24" t="s">
        <v>1734</v>
      </c>
      <c r="P379" s="24">
        <v>1993</v>
      </c>
      <c r="Q379" s="26">
        <v>34350</v>
      </c>
      <c r="R379" s="26">
        <v>34715</v>
      </c>
      <c r="S379" s="26" t="s">
        <v>90</v>
      </c>
      <c r="T379" s="28" t="s">
        <v>1735</v>
      </c>
      <c r="U379" s="28" t="s">
        <v>1735</v>
      </c>
      <c r="V379" s="26">
        <v>44775</v>
      </c>
      <c r="W379" s="28" t="s">
        <v>113</v>
      </c>
      <c r="X379" s="28" t="s">
        <v>113</v>
      </c>
      <c r="Y379" s="26" t="s">
        <v>78</v>
      </c>
      <c r="Z379" s="29">
        <v>5</v>
      </c>
      <c r="AA379" s="29">
        <v>10</v>
      </c>
      <c r="AB379" s="26">
        <v>44424</v>
      </c>
      <c r="AC379" s="30">
        <v>13000000</v>
      </c>
      <c r="AD379" s="30">
        <v>1444444</v>
      </c>
      <c r="AE379" s="30">
        <v>3512755.555555556</v>
      </c>
      <c r="AF379" s="30">
        <v>-785940</v>
      </c>
      <c r="AG379" s="30">
        <f t="shared" si="101"/>
        <v>2726815.555555556</v>
      </c>
      <c r="AH379" s="30">
        <v>2504900</v>
      </c>
      <c r="AI379" s="30">
        <f t="shared" si="102"/>
        <v>19676159.555555556</v>
      </c>
      <c r="AJ379" s="30">
        <f t="shared" si="103"/>
        <v>6500000</v>
      </c>
      <c r="AK379" s="30">
        <f t="shared" si="104"/>
        <v>0</v>
      </c>
      <c r="AL379" s="30">
        <f t="shared" si="105"/>
        <v>0</v>
      </c>
      <c r="AM379" s="30">
        <f t="shared" si="106"/>
        <v>0</v>
      </c>
      <c r="AN379" s="30">
        <f t="shared" si="107"/>
        <v>0</v>
      </c>
      <c r="AO379" s="30">
        <f t="shared" si="108"/>
        <v>0</v>
      </c>
      <c r="AP379" s="30">
        <f t="shared" si="109"/>
        <v>6500000</v>
      </c>
      <c r="AQ379" s="30">
        <f t="shared" si="110"/>
        <v>0</v>
      </c>
      <c r="AR379" s="26" t="s">
        <v>79</v>
      </c>
      <c r="AS379" s="26" t="s">
        <v>114</v>
      </c>
      <c r="AT379" s="26"/>
      <c r="AU379" s="26">
        <v>44775</v>
      </c>
      <c r="AV379" s="26" t="s">
        <v>116</v>
      </c>
      <c r="AW379" s="26" t="s">
        <v>80</v>
      </c>
      <c r="AX379" s="26" t="s">
        <v>96</v>
      </c>
      <c r="AY379" s="26" t="s">
        <v>96</v>
      </c>
      <c r="AZ379" s="26" t="s">
        <v>80</v>
      </c>
      <c r="BA379" s="26" t="s">
        <v>84</v>
      </c>
      <c r="BB379" s="26" t="s">
        <v>85</v>
      </c>
      <c r="BC379" s="26" t="str">
        <f t="shared" si="111"/>
        <v>F</v>
      </c>
      <c r="BD379" s="26" t="str">
        <f t="shared" ca="1" si="112"/>
        <v>55 Th,1 Bln,5 Hr</v>
      </c>
      <c r="BE379" s="29">
        <f t="shared" ca="1" si="113"/>
        <v>55</v>
      </c>
      <c r="BF379" s="29">
        <f t="shared" ca="1" si="114"/>
        <v>1</v>
      </c>
      <c r="BG379" s="29">
        <f t="shared" ca="1" si="115"/>
        <v>5</v>
      </c>
      <c r="BH379" s="26" t="str">
        <f t="shared" ca="1" si="116"/>
        <v>28 Th,10 Bln,8 Hr</v>
      </c>
      <c r="BI379" s="24">
        <f t="shared" ca="1" si="117"/>
        <v>28</v>
      </c>
      <c r="BJ379" s="24">
        <f t="shared" ca="1" si="118"/>
        <v>10</v>
      </c>
      <c r="BK379" s="26" t="str">
        <f t="shared" ca="1" si="119"/>
        <v>27 Th,10 Bln,8 Hr</v>
      </c>
      <c r="BL379" s="4" t="str">
        <f>VLOOKUP(C379,[1]dbase!$C$3:$AW$827,38,FALSE)</f>
        <v>-</v>
      </c>
    </row>
    <row r="380" spans="1:64" x14ac:dyDescent="0.25">
      <c r="A380" s="24">
        <f t="shared" si="100"/>
        <v>377</v>
      </c>
      <c r="B380" s="31" t="s">
        <v>1736</v>
      </c>
      <c r="C380" s="24">
        <v>665076</v>
      </c>
      <c r="D380" s="24" t="s">
        <v>1737</v>
      </c>
      <c r="E380" s="26">
        <v>24150</v>
      </c>
      <c r="F380" s="24" t="s">
        <v>65</v>
      </c>
      <c r="G380" s="24" t="s">
        <v>343</v>
      </c>
      <c r="H380" s="24" t="s">
        <v>67</v>
      </c>
      <c r="I380" s="24" t="s">
        <v>1738</v>
      </c>
      <c r="J380" s="27"/>
      <c r="K380" s="24"/>
      <c r="L380" s="24"/>
      <c r="M380" s="24" t="s">
        <v>70</v>
      </c>
      <c r="N380" s="24" t="s">
        <v>71</v>
      </c>
      <c r="O380" s="24"/>
      <c r="P380" s="24">
        <v>1991</v>
      </c>
      <c r="Q380" s="26">
        <v>33435</v>
      </c>
      <c r="R380" s="26">
        <v>33800</v>
      </c>
      <c r="S380" s="26" t="s">
        <v>90</v>
      </c>
      <c r="T380" s="28" t="s">
        <v>1696</v>
      </c>
      <c r="U380" s="28" t="s">
        <v>1696</v>
      </c>
      <c r="V380" s="26">
        <v>43770</v>
      </c>
      <c r="W380" s="28" t="s">
        <v>1728</v>
      </c>
      <c r="X380" s="28" t="s">
        <v>1728</v>
      </c>
      <c r="Y380" s="26" t="s">
        <v>78</v>
      </c>
      <c r="Z380" s="29">
        <v>5</v>
      </c>
      <c r="AA380" s="29">
        <v>8</v>
      </c>
      <c r="AB380" s="26">
        <v>44424</v>
      </c>
      <c r="AC380" s="30">
        <v>10900000</v>
      </c>
      <c r="AD380" s="30">
        <v>1211111</v>
      </c>
      <c r="AE380" s="30">
        <v>4152013.8888888881</v>
      </c>
      <c r="AF380" s="30">
        <v>1121250</v>
      </c>
      <c r="AG380" s="30">
        <f t="shared" si="101"/>
        <v>5273263.8888888881</v>
      </c>
      <c r="AH380" s="30">
        <v>0</v>
      </c>
      <c r="AI380" s="30">
        <f t="shared" si="102"/>
        <v>17384374.888888888</v>
      </c>
      <c r="AJ380" s="30">
        <f t="shared" si="103"/>
        <v>5450000</v>
      </c>
      <c r="AK380" s="30">
        <f t="shared" si="104"/>
        <v>0</v>
      </c>
      <c r="AL380" s="30">
        <f t="shared" si="105"/>
        <v>0</v>
      </c>
      <c r="AM380" s="30">
        <f t="shared" si="106"/>
        <v>0</v>
      </c>
      <c r="AN380" s="30">
        <f t="shared" si="107"/>
        <v>0</v>
      </c>
      <c r="AO380" s="30">
        <f t="shared" si="108"/>
        <v>0</v>
      </c>
      <c r="AP380" s="30">
        <f t="shared" si="109"/>
        <v>5450000</v>
      </c>
      <c r="AQ380" s="30">
        <f t="shared" si="110"/>
        <v>0</v>
      </c>
      <c r="AR380" s="26" t="s">
        <v>208</v>
      </c>
      <c r="AS380" s="26" t="s">
        <v>114</v>
      </c>
      <c r="AT380" s="24" t="s">
        <v>172</v>
      </c>
      <c r="AU380" s="26">
        <v>44433</v>
      </c>
      <c r="AV380" s="26" t="s">
        <v>1729</v>
      </c>
      <c r="AW380" s="26" t="s">
        <v>80</v>
      </c>
      <c r="AX380" s="26" t="s">
        <v>96</v>
      </c>
      <c r="AY380" s="26" t="s">
        <v>96</v>
      </c>
      <c r="AZ380" s="26" t="s">
        <v>80</v>
      </c>
      <c r="BA380" s="26" t="s">
        <v>84</v>
      </c>
      <c r="BB380" s="26" t="s">
        <v>85</v>
      </c>
      <c r="BC380" s="26" t="str">
        <f t="shared" si="111"/>
        <v>F</v>
      </c>
      <c r="BD380" s="26" t="str">
        <f t="shared" ca="1" si="112"/>
        <v>56 Th,9 Bln,12 Hr</v>
      </c>
      <c r="BE380" s="29">
        <f t="shared" ca="1" si="113"/>
        <v>56</v>
      </c>
      <c r="BF380" s="29">
        <f t="shared" ca="1" si="114"/>
        <v>9</v>
      </c>
      <c r="BG380" s="29">
        <f t="shared" ca="1" si="115"/>
        <v>12</v>
      </c>
      <c r="BH380" s="26" t="str">
        <f t="shared" ca="1" si="116"/>
        <v>31 Th,4 Bln,8 Hr</v>
      </c>
      <c r="BI380" s="24">
        <f t="shared" ca="1" si="117"/>
        <v>31</v>
      </c>
      <c r="BJ380" s="24">
        <f t="shared" ca="1" si="118"/>
        <v>4</v>
      </c>
      <c r="BK380" s="26" t="str">
        <f t="shared" ca="1" si="119"/>
        <v>30 Th,4 Bln,9 Hr</v>
      </c>
      <c r="BL380" s="4" t="str">
        <f>VLOOKUP(C380,[1]dbase!$C$3:$AW$827,38,FALSE)</f>
        <v>H</v>
      </c>
    </row>
    <row r="381" spans="1:64" x14ac:dyDescent="0.25">
      <c r="A381" s="24">
        <f t="shared" si="100"/>
        <v>378</v>
      </c>
      <c r="B381" s="31" t="s">
        <v>1739</v>
      </c>
      <c r="C381" s="24">
        <v>665383</v>
      </c>
      <c r="D381" s="24" t="s">
        <v>166</v>
      </c>
      <c r="E381" s="26">
        <v>24274</v>
      </c>
      <c r="F381" s="24" t="s">
        <v>65</v>
      </c>
      <c r="G381" s="24" t="s">
        <v>343</v>
      </c>
      <c r="H381" s="24" t="s">
        <v>88</v>
      </c>
      <c r="I381" s="24" t="s">
        <v>1740</v>
      </c>
      <c r="J381" s="27"/>
      <c r="K381" s="24"/>
      <c r="L381" s="24"/>
      <c r="M381" s="24" t="s">
        <v>70</v>
      </c>
      <c r="N381" s="24" t="s">
        <v>1741</v>
      </c>
      <c r="O381" s="24"/>
      <c r="P381" s="24">
        <v>1992</v>
      </c>
      <c r="Q381" s="26">
        <v>34516</v>
      </c>
      <c r="R381" s="26">
        <v>34881</v>
      </c>
      <c r="S381" s="26" t="s">
        <v>90</v>
      </c>
      <c r="T381" s="28" t="s">
        <v>1742</v>
      </c>
      <c r="U381" s="28" t="s">
        <v>1742</v>
      </c>
      <c r="V381" s="26">
        <v>44120</v>
      </c>
      <c r="W381" s="28" t="s">
        <v>249</v>
      </c>
      <c r="X381" s="28" t="s">
        <v>195</v>
      </c>
      <c r="Y381" s="26" t="s">
        <v>78</v>
      </c>
      <c r="Z381" s="29">
        <v>3</v>
      </c>
      <c r="AA381" s="29">
        <v>7</v>
      </c>
      <c r="AB381" s="26">
        <v>44424</v>
      </c>
      <c r="AC381" s="30">
        <v>9900000</v>
      </c>
      <c r="AD381" s="30">
        <v>1100000</v>
      </c>
      <c r="AE381" s="30">
        <v>2930900</v>
      </c>
      <c r="AF381" s="30">
        <v>-25580.000000000466</v>
      </c>
      <c r="AG381" s="30">
        <f t="shared" si="101"/>
        <v>2905319.9999999995</v>
      </c>
      <c r="AH381" s="30">
        <v>2417580.0000000005</v>
      </c>
      <c r="AI381" s="30">
        <f t="shared" si="102"/>
        <v>16322900</v>
      </c>
      <c r="AJ381" s="30">
        <f t="shared" si="103"/>
        <v>4950000</v>
      </c>
      <c r="AK381" s="30">
        <f t="shared" si="104"/>
        <v>0</v>
      </c>
      <c r="AL381" s="30">
        <f t="shared" si="105"/>
        <v>0</v>
      </c>
      <c r="AM381" s="30">
        <f t="shared" si="106"/>
        <v>0</v>
      </c>
      <c r="AN381" s="30">
        <f t="shared" si="107"/>
        <v>0</v>
      </c>
      <c r="AO381" s="30">
        <f t="shared" si="108"/>
        <v>0</v>
      </c>
      <c r="AP381" s="30">
        <f t="shared" si="109"/>
        <v>4950000</v>
      </c>
      <c r="AQ381" s="30">
        <f t="shared" si="110"/>
        <v>0</v>
      </c>
      <c r="AR381" s="26" t="s">
        <v>208</v>
      </c>
      <c r="AS381" s="26" t="s">
        <v>114</v>
      </c>
      <c r="AT381" s="26" t="s">
        <v>115</v>
      </c>
      <c r="AU381" s="26">
        <v>44562</v>
      </c>
      <c r="AV381" s="26" t="s">
        <v>196</v>
      </c>
      <c r="AW381" s="26" t="s">
        <v>80</v>
      </c>
      <c r="AX381" s="26" t="s">
        <v>83</v>
      </c>
      <c r="AY381" s="26" t="s">
        <v>83</v>
      </c>
      <c r="AZ381" s="26" t="s">
        <v>197</v>
      </c>
      <c r="BA381" s="26" t="s">
        <v>84</v>
      </c>
      <c r="BB381" s="26" t="s">
        <v>85</v>
      </c>
      <c r="BC381" s="26" t="str">
        <f t="shared" si="111"/>
        <v>F</v>
      </c>
      <c r="BD381" s="26" t="str">
        <f t="shared" ca="1" si="112"/>
        <v>56 Th,5 Bln,8 Hr</v>
      </c>
      <c r="BE381" s="29">
        <f t="shared" ca="1" si="113"/>
        <v>56</v>
      </c>
      <c r="BF381" s="29">
        <f t="shared" ca="1" si="114"/>
        <v>5</v>
      </c>
      <c r="BG381" s="29">
        <f t="shared" ca="1" si="115"/>
        <v>8</v>
      </c>
      <c r="BH381" s="26" t="str">
        <f t="shared" ca="1" si="116"/>
        <v>28 Th,4 Bln,23 Hr</v>
      </c>
      <c r="BI381" s="24">
        <f t="shared" ca="1" si="117"/>
        <v>28</v>
      </c>
      <c r="BJ381" s="24">
        <f t="shared" ca="1" si="118"/>
        <v>4</v>
      </c>
      <c r="BK381" s="26" t="str">
        <f t="shared" ca="1" si="119"/>
        <v>27 Th,4 Bln,23 Hr</v>
      </c>
      <c r="BL381" s="4" t="str">
        <f>VLOOKUP(C381,[1]dbase!$C$3:$AW$827,38,FALSE)</f>
        <v>H</v>
      </c>
    </row>
    <row r="382" spans="1:64" x14ac:dyDescent="0.25">
      <c r="A382" s="24">
        <f t="shared" si="100"/>
        <v>379</v>
      </c>
      <c r="B382" s="31" t="s">
        <v>1743</v>
      </c>
      <c r="C382" s="24">
        <v>685233</v>
      </c>
      <c r="D382" s="24" t="s">
        <v>1083</v>
      </c>
      <c r="E382" s="26">
        <v>24931</v>
      </c>
      <c r="F382" s="24" t="s">
        <v>65</v>
      </c>
      <c r="G382" s="24" t="s">
        <v>66</v>
      </c>
      <c r="H382" s="24" t="s">
        <v>133</v>
      </c>
      <c r="I382" s="24" t="s">
        <v>1744</v>
      </c>
      <c r="J382" s="27"/>
      <c r="K382" s="24"/>
      <c r="L382" s="24" t="s">
        <v>1745</v>
      </c>
      <c r="M382" s="24" t="s">
        <v>70</v>
      </c>
      <c r="N382" s="24" t="s">
        <v>535</v>
      </c>
      <c r="O382" s="24"/>
      <c r="P382" s="24">
        <v>1993</v>
      </c>
      <c r="Q382" s="26">
        <v>34243</v>
      </c>
      <c r="R382" s="26">
        <v>34608</v>
      </c>
      <c r="S382" s="26" t="s">
        <v>90</v>
      </c>
      <c r="T382" s="28" t="s">
        <v>1746</v>
      </c>
      <c r="U382" s="28" t="s">
        <v>1746</v>
      </c>
      <c r="V382" s="26">
        <v>44120</v>
      </c>
      <c r="W382" s="28" t="s">
        <v>627</v>
      </c>
      <c r="X382" s="28" t="s">
        <v>295</v>
      </c>
      <c r="Y382" s="26" t="s">
        <v>103</v>
      </c>
      <c r="Z382" s="29">
        <v>3</v>
      </c>
      <c r="AA382" s="29">
        <v>7</v>
      </c>
      <c r="AB382" s="26">
        <v>44424</v>
      </c>
      <c r="AC382" s="30">
        <v>9900000</v>
      </c>
      <c r="AD382" s="30">
        <v>1100000</v>
      </c>
      <c r="AE382" s="30">
        <v>5979250</v>
      </c>
      <c r="AF382" s="30">
        <v>-25580.000000000466</v>
      </c>
      <c r="AG382" s="30">
        <f t="shared" si="101"/>
        <v>5953670</v>
      </c>
      <c r="AH382" s="30">
        <v>2417580.0000000005</v>
      </c>
      <c r="AI382" s="30">
        <f t="shared" si="102"/>
        <v>19371250</v>
      </c>
      <c r="AJ382" s="30">
        <f t="shared" si="103"/>
        <v>4950000</v>
      </c>
      <c r="AK382" s="30">
        <f t="shared" si="104"/>
        <v>0</v>
      </c>
      <c r="AL382" s="30">
        <f t="shared" si="105"/>
        <v>0</v>
      </c>
      <c r="AM382" s="30">
        <f t="shared" si="106"/>
        <v>0</v>
      </c>
      <c r="AN382" s="30">
        <f t="shared" si="107"/>
        <v>0</v>
      </c>
      <c r="AO382" s="30">
        <f t="shared" si="108"/>
        <v>0</v>
      </c>
      <c r="AP382" s="30">
        <f t="shared" si="109"/>
        <v>4950000</v>
      </c>
      <c r="AQ382" s="30">
        <f t="shared" si="110"/>
        <v>0</v>
      </c>
      <c r="AR382" s="26" t="s">
        <v>79</v>
      </c>
      <c r="AS382" s="32" t="s">
        <v>114</v>
      </c>
      <c r="AT382" s="32" t="s">
        <v>156</v>
      </c>
      <c r="AU382" s="32">
        <v>44743</v>
      </c>
      <c r="AV382" s="26" t="s">
        <v>296</v>
      </c>
      <c r="AW382" s="26" t="s">
        <v>80</v>
      </c>
      <c r="AX382" s="26" t="s">
        <v>105</v>
      </c>
      <c r="AY382" s="26" t="s">
        <v>105</v>
      </c>
      <c r="AZ382" s="26" t="s">
        <v>80</v>
      </c>
      <c r="BA382" s="26" t="s">
        <v>84</v>
      </c>
      <c r="BB382" s="26" t="s">
        <v>85</v>
      </c>
      <c r="BC382" s="26" t="str">
        <f t="shared" si="111"/>
        <v>F</v>
      </c>
      <c r="BD382" s="26" t="str">
        <f t="shared" ca="1" si="112"/>
        <v>54 Th,7 Bln,21 Hr</v>
      </c>
      <c r="BE382" s="29">
        <f t="shared" ca="1" si="113"/>
        <v>54</v>
      </c>
      <c r="BF382" s="29">
        <f t="shared" ca="1" si="114"/>
        <v>7</v>
      </c>
      <c r="BG382" s="29">
        <f t="shared" ca="1" si="115"/>
        <v>21</v>
      </c>
      <c r="BH382" s="26" t="str">
        <f t="shared" ca="1" si="116"/>
        <v>29 Th,1 Bln,23 Hr</v>
      </c>
      <c r="BI382" s="24">
        <f t="shared" ca="1" si="117"/>
        <v>29</v>
      </c>
      <c r="BJ382" s="24">
        <f t="shared" ca="1" si="118"/>
        <v>1</v>
      </c>
      <c r="BK382" s="26" t="str">
        <f t="shared" ca="1" si="119"/>
        <v>28 Th,1 Bln,23 Hr</v>
      </c>
      <c r="BL382" s="4" t="str">
        <f>VLOOKUP(C382,[1]dbase!$C$3:$AW$827,38,FALSE)</f>
        <v>H</v>
      </c>
    </row>
    <row r="383" spans="1:64" x14ac:dyDescent="0.25">
      <c r="A383" s="24">
        <f t="shared" si="100"/>
        <v>380</v>
      </c>
      <c r="B383" s="33" t="s">
        <v>1747</v>
      </c>
      <c r="C383" s="24">
        <v>695471</v>
      </c>
      <c r="D383" s="24" t="s">
        <v>1023</v>
      </c>
      <c r="E383" s="26">
        <v>25296</v>
      </c>
      <c r="F383" s="24" t="s">
        <v>167</v>
      </c>
      <c r="G383" s="24" t="s">
        <v>66</v>
      </c>
      <c r="H383" s="24" t="s">
        <v>228</v>
      </c>
      <c r="I383" s="24" t="s">
        <v>1748</v>
      </c>
      <c r="J383" s="27" t="s">
        <v>1749</v>
      </c>
      <c r="K383" s="24"/>
      <c r="L383" s="24" t="s">
        <v>1750</v>
      </c>
      <c r="M383" s="24" t="s">
        <v>70</v>
      </c>
      <c r="N383" s="24" t="s">
        <v>1751</v>
      </c>
      <c r="O383" s="24" t="s">
        <v>235</v>
      </c>
      <c r="P383" s="24">
        <v>1993</v>
      </c>
      <c r="Q383" s="26">
        <v>36617</v>
      </c>
      <c r="R383" s="26">
        <v>36708</v>
      </c>
      <c r="S383" s="26" t="s">
        <v>90</v>
      </c>
      <c r="T383" s="28" t="s">
        <v>1484</v>
      </c>
      <c r="U383" s="28" t="s">
        <v>1484</v>
      </c>
      <c r="V383" s="26">
        <v>44746</v>
      </c>
      <c r="W383" s="28" t="s">
        <v>1752</v>
      </c>
      <c r="X383" s="28" t="s">
        <v>272</v>
      </c>
      <c r="Y383" s="26" t="s">
        <v>103</v>
      </c>
      <c r="Z383" s="29">
        <v>5</v>
      </c>
      <c r="AA383" s="29">
        <v>8</v>
      </c>
      <c r="AB383" s="26">
        <v>44424</v>
      </c>
      <c r="AC383" s="30">
        <v>10900000</v>
      </c>
      <c r="AD383" s="30">
        <v>1211111</v>
      </c>
      <c r="AE383" s="30">
        <v>3012138.8888888881</v>
      </c>
      <c r="AF383" s="30">
        <v>-507560</v>
      </c>
      <c r="AG383" s="30">
        <f t="shared" si="101"/>
        <v>2504578.8888888881</v>
      </c>
      <c r="AH383" s="30">
        <v>0</v>
      </c>
      <c r="AI383" s="30">
        <f t="shared" si="102"/>
        <v>14615689.888888888</v>
      </c>
      <c r="AJ383" s="30">
        <f t="shared" si="103"/>
        <v>5450000</v>
      </c>
      <c r="AK383" s="30">
        <f t="shared" si="104"/>
        <v>0</v>
      </c>
      <c r="AL383" s="30">
        <f t="shared" si="105"/>
        <v>0</v>
      </c>
      <c r="AM383" s="30">
        <f t="shared" si="106"/>
        <v>0</v>
      </c>
      <c r="AN383" s="30">
        <f t="shared" si="107"/>
        <v>0</v>
      </c>
      <c r="AO383" s="30">
        <f t="shared" si="108"/>
        <v>0</v>
      </c>
      <c r="AP383" s="30">
        <f t="shared" si="109"/>
        <v>5450000</v>
      </c>
      <c r="AQ383" s="30">
        <f t="shared" si="110"/>
        <v>0</v>
      </c>
      <c r="AR383" s="26" t="s">
        <v>79</v>
      </c>
      <c r="AS383" s="32" t="s">
        <v>114</v>
      </c>
      <c r="AT383" s="32" t="s">
        <v>156</v>
      </c>
      <c r="AU383" s="32">
        <v>44743</v>
      </c>
      <c r="AV383" s="26" t="s">
        <v>273</v>
      </c>
      <c r="AW383" s="26" t="s">
        <v>80</v>
      </c>
      <c r="AX383" s="26" t="s">
        <v>105</v>
      </c>
      <c r="AY383" s="26" t="s">
        <v>105</v>
      </c>
      <c r="AZ383" s="26" t="s">
        <v>80</v>
      </c>
      <c r="BA383" s="26" t="s">
        <v>84</v>
      </c>
      <c r="BB383" s="26" t="s">
        <v>85</v>
      </c>
      <c r="BC383" s="26" t="str">
        <f t="shared" si="111"/>
        <v>F</v>
      </c>
      <c r="BD383" s="26" t="str">
        <f t="shared" ca="1" si="112"/>
        <v>53 Th,7 Bln,21 Hr</v>
      </c>
      <c r="BE383" s="29">
        <f t="shared" ca="1" si="113"/>
        <v>53</v>
      </c>
      <c r="BF383" s="29">
        <f t="shared" ca="1" si="114"/>
        <v>7</v>
      </c>
      <c r="BG383" s="29">
        <f t="shared" ca="1" si="115"/>
        <v>21</v>
      </c>
      <c r="BH383" s="26" t="str">
        <f t="shared" ca="1" si="116"/>
        <v>22 Th,7 Bln,23 Hr</v>
      </c>
      <c r="BI383" s="24">
        <f t="shared" ca="1" si="117"/>
        <v>22</v>
      </c>
      <c r="BJ383" s="24">
        <f t="shared" ca="1" si="118"/>
        <v>7</v>
      </c>
      <c r="BK383" s="26" t="str">
        <f t="shared" ca="1" si="119"/>
        <v>22 Th,4 Bln,23 Hr</v>
      </c>
      <c r="BL383" s="4" t="str">
        <f>VLOOKUP(C383,[1]dbase!$C$3:$AW$827,38,FALSE)</f>
        <v>H</v>
      </c>
    </row>
    <row r="384" spans="1:64" x14ac:dyDescent="0.25">
      <c r="A384" s="24">
        <f t="shared" si="100"/>
        <v>381</v>
      </c>
      <c r="B384" s="31" t="s">
        <v>1753</v>
      </c>
      <c r="C384" s="24">
        <v>896186</v>
      </c>
      <c r="D384" s="24" t="s">
        <v>174</v>
      </c>
      <c r="E384" s="26">
        <v>32520</v>
      </c>
      <c r="F384" s="24" t="s">
        <v>167</v>
      </c>
      <c r="G384" s="24" t="s">
        <v>66</v>
      </c>
      <c r="H384" s="24" t="s">
        <v>228</v>
      </c>
      <c r="I384" s="24" t="s">
        <v>1754</v>
      </c>
      <c r="J384" s="27" t="s">
        <v>1755</v>
      </c>
      <c r="K384" s="24"/>
      <c r="L384" s="24"/>
      <c r="M384" s="24" t="s">
        <v>70</v>
      </c>
      <c r="N384" s="24" t="s">
        <v>254</v>
      </c>
      <c r="O384" s="24"/>
      <c r="P384" s="24" t="s">
        <v>80</v>
      </c>
      <c r="Q384" s="26">
        <v>43374</v>
      </c>
      <c r="R384" s="26">
        <v>43374</v>
      </c>
      <c r="S384" s="26" t="s">
        <v>90</v>
      </c>
      <c r="T384" s="28" t="s">
        <v>1434</v>
      </c>
      <c r="U384" s="28" t="s">
        <v>1434</v>
      </c>
      <c r="V384" s="26">
        <v>44105</v>
      </c>
      <c r="W384" s="28" t="s">
        <v>404</v>
      </c>
      <c r="X384" s="28" t="s">
        <v>207</v>
      </c>
      <c r="Y384" s="26" t="s">
        <v>78</v>
      </c>
      <c r="Z384" s="29">
        <v>6</v>
      </c>
      <c r="AA384" s="29">
        <v>3</v>
      </c>
      <c r="AB384" s="26">
        <v>44424</v>
      </c>
      <c r="AC384" s="30">
        <v>5900000</v>
      </c>
      <c r="AD384" s="30">
        <v>655556</v>
      </c>
      <c r="AE384" s="30">
        <v>0</v>
      </c>
      <c r="AF384" s="30">
        <v>389837.69444444403</v>
      </c>
      <c r="AG384" s="30">
        <f t="shared" si="101"/>
        <v>389837.69444444403</v>
      </c>
      <c r="AH384" s="30">
        <v>0</v>
      </c>
      <c r="AI384" s="30">
        <f t="shared" si="102"/>
        <v>6945393.694444444</v>
      </c>
      <c r="AJ384" s="30">
        <f t="shared" si="103"/>
        <v>4425000</v>
      </c>
      <c r="AK384" s="30">
        <f t="shared" si="104"/>
        <v>491667</v>
      </c>
      <c r="AL384" s="30">
        <f t="shared" si="105"/>
        <v>0</v>
      </c>
      <c r="AM384" s="30">
        <f t="shared" si="106"/>
        <v>389837.69444444403</v>
      </c>
      <c r="AN384" s="30">
        <f t="shared" si="107"/>
        <v>389837.69444444403</v>
      </c>
      <c r="AO384" s="30">
        <f t="shared" si="108"/>
        <v>0</v>
      </c>
      <c r="AP384" s="30">
        <f t="shared" si="109"/>
        <v>5306504.694444444</v>
      </c>
      <c r="AQ384" s="30">
        <f t="shared" si="110"/>
        <v>0</v>
      </c>
      <c r="AR384" s="26" t="s">
        <v>79</v>
      </c>
      <c r="AS384" s="26" t="s">
        <v>80</v>
      </c>
      <c r="AT384" s="26"/>
      <c r="AU384" s="26" t="s">
        <v>80</v>
      </c>
      <c r="AV384" s="26" t="s">
        <v>209</v>
      </c>
      <c r="AW384" s="26" t="s">
        <v>95</v>
      </c>
      <c r="AX384" s="26" t="s">
        <v>96</v>
      </c>
      <c r="AY384" s="26" t="s">
        <v>96</v>
      </c>
      <c r="AZ384" s="26" t="s">
        <v>80</v>
      </c>
      <c r="BA384" s="26" t="s">
        <v>84</v>
      </c>
      <c r="BB384" s="26" t="s">
        <v>85</v>
      </c>
      <c r="BC384" s="26" t="str">
        <f t="shared" si="111"/>
        <v>F</v>
      </c>
      <c r="BD384" s="26" t="str">
        <f t="shared" ca="1" si="112"/>
        <v>33 Th,10 Bln,12 Hr</v>
      </c>
      <c r="BE384" s="29">
        <f t="shared" ca="1" si="113"/>
        <v>33</v>
      </c>
      <c r="BF384" s="29">
        <f t="shared" ca="1" si="114"/>
        <v>10</v>
      </c>
      <c r="BG384" s="29">
        <f t="shared" ca="1" si="115"/>
        <v>12</v>
      </c>
      <c r="BH384" s="26" t="str">
        <f t="shared" ca="1" si="116"/>
        <v>4 Th,1 Bln,23 Hr</v>
      </c>
      <c r="BI384" s="24">
        <f t="shared" ca="1" si="117"/>
        <v>4</v>
      </c>
      <c r="BJ384" s="24">
        <f t="shared" ca="1" si="118"/>
        <v>1</v>
      </c>
      <c r="BK384" s="26" t="str">
        <f t="shared" ca="1" si="119"/>
        <v>4 Th,1 Bln,23 Hr</v>
      </c>
      <c r="BL384" s="4" t="str">
        <f>VLOOKUP(C384,[1]dbase!$C$3:$AW$827,38,FALSE)</f>
        <v>-</v>
      </c>
    </row>
    <row r="385" spans="1:64" x14ac:dyDescent="0.25">
      <c r="A385" s="24">
        <f t="shared" si="100"/>
        <v>382</v>
      </c>
      <c r="B385" s="33" t="s">
        <v>1756</v>
      </c>
      <c r="C385" s="24">
        <v>694847</v>
      </c>
      <c r="D385" s="24" t="s">
        <v>589</v>
      </c>
      <c r="E385" s="26">
        <v>25284</v>
      </c>
      <c r="F385" s="24" t="s">
        <v>65</v>
      </c>
      <c r="G385" s="24" t="s">
        <v>66</v>
      </c>
      <c r="H385" s="24" t="s">
        <v>88</v>
      </c>
      <c r="I385" s="24" t="s">
        <v>1757</v>
      </c>
      <c r="J385" s="27" t="s">
        <v>1758</v>
      </c>
      <c r="K385" s="24" t="s">
        <v>1759</v>
      </c>
      <c r="L385" s="24"/>
      <c r="M385" s="24" t="s">
        <v>70</v>
      </c>
      <c r="N385" s="24" t="s">
        <v>503</v>
      </c>
      <c r="O385" s="24"/>
      <c r="P385" s="24">
        <v>2003</v>
      </c>
      <c r="Q385" s="26">
        <v>33162</v>
      </c>
      <c r="R385" s="26">
        <v>33527</v>
      </c>
      <c r="S385" s="26" t="s">
        <v>90</v>
      </c>
      <c r="T385" s="28" t="s">
        <v>230</v>
      </c>
      <c r="U385" s="28" t="s">
        <v>230</v>
      </c>
      <c r="V385" s="26">
        <v>44760</v>
      </c>
      <c r="W385" s="28" t="s">
        <v>154</v>
      </c>
      <c r="X385" s="28" t="s">
        <v>113</v>
      </c>
      <c r="Y385" s="26" t="s">
        <v>78</v>
      </c>
      <c r="Z385" s="29">
        <v>5</v>
      </c>
      <c r="AA385" s="29">
        <v>4</v>
      </c>
      <c r="AB385" s="26">
        <v>44424</v>
      </c>
      <c r="AC385" s="30">
        <v>6900000</v>
      </c>
      <c r="AD385" s="30">
        <v>766667</v>
      </c>
      <c r="AE385" s="30">
        <v>-199141.66666666698</v>
      </c>
      <c r="AF385" s="30">
        <v>539350</v>
      </c>
      <c r="AG385" s="30">
        <f t="shared" si="101"/>
        <v>340208.33333333302</v>
      </c>
      <c r="AH385" s="30">
        <v>0</v>
      </c>
      <c r="AI385" s="30">
        <f t="shared" si="102"/>
        <v>8006875.333333333</v>
      </c>
      <c r="AJ385" s="30">
        <f t="shared" si="103"/>
        <v>5175000</v>
      </c>
      <c r="AK385" s="30">
        <f t="shared" si="104"/>
        <v>575000.25</v>
      </c>
      <c r="AL385" s="30">
        <f t="shared" si="105"/>
        <v>-199141.66666666698</v>
      </c>
      <c r="AM385" s="30">
        <f t="shared" si="106"/>
        <v>539350</v>
      </c>
      <c r="AN385" s="30">
        <f t="shared" si="107"/>
        <v>340208.33333333302</v>
      </c>
      <c r="AO385" s="30">
        <f t="shared" si="108"/>
        <v>0</v>
      </c>
      <c r="AP385" s="30">
        <f t="shared" si="109"/>
        <v>6090208.583333333</v>
      </c>
      <c r="AQ385" s="30">
        <f t="shared" si="110"/>
        <v>0</v>
      </c>
      <c r="AR385" s="26" t="s">
        <v>79</v>
      </c>
      <c r="AS385" s="26" t="s">
        <v>80</v>
      </c>
      <c r="AT385" s="26"/>
      <c r="AU385" s="26" t="s">
        <v>80</v>
      </c>
      <c r="AV385" s="26" t="s">
        <v>116</v>
      </c>
      <c r="AW385" s="26" t="s">
        <v>158</v>
      </c>
      <c r="AX385" s="26" t="s">
        <v>83</v>
      </c>
      <c r="AY385" s="26" t="s">
        <v>83</v>
      </c>
      <c r="AZ385" s="26" t="s">
        <v>80</v>
      </c>
      <c r="BA385" s="26" t="s">
        <v>84</v>
      </c>
      <c r="BB385" s="26" t="s">
        <v>85</v>
      </c>
      <c r="BC385" s="26" t="str">
        <f t="shared" si="111"/>
        <v>F</v>
      </c>
      <c r="BD385" s="26" t="str">
        <f t="shared" ca="1" si="112"/>
        <v>53 Th,8 Bln,2 Hr</v>
      </c>
      <c r="BE385" s="29">
        <f t="shared" ca="1" si="113"/>
        <v>53</v>
      </c>
      <c r="BF385" s="29">
        <f t="shared" ca="1" si="114"/>
        <v>8</v>
      </c>
      <c r="BG385" s="29">
        <f t="shared" ca="1" si="115"/>
        <v>2</v>
      </c>
      <c r="BH385" s="26" t="str">
        <f t="shared" ca="1" si="116"/>
        <v>32 Th,1 Bln,8 Hr</v>
      </c>
      <c r="BI385" s="24">
        <f t="shared" ca="1" si="117"/>
        <v>32</v>
      </c>
      <c r="BJ385" s="24">
        <f t="shared" ca="1" si="118"/>
        <v>1</v>
      </c>
      <c r="BK385" s="26" t="str">
        <f t="shared" ca="1" si="119"/>
        <v>31 Th,1 Bln,8 Hr</v>
      </c>
      <c r="BL385" s="4" t="str">
        <f>VLOOKUP(C385,[1]dbase!$C$3:$AW$827,38,FALSE)</f>
        <v>-</v>
      </c>
    </row>
    <row r="386" spans="1:64" x14ac:dyDescent="0.25">
      <c r="A386" s="24">
        <f t="shared" si="100"/>
        <v>383</v>
      </c>
      <c r="B386" s="31" t="s">
        <v>1760</v>
      </c>
      <c r="C386" s="24">
        <v>866311</v>
      </c>
      <c r="D386" s="24" t="s">
        <v>239</v>
      </c>
      <c r="E386" s="26">
        <v>31511</v>
      </c>
      <c r="F386" s="24" t="s">
        <v>65</v>
      </c>
      <c r="G386" s="24" t="s">
        <v>66</v>
      </c>
      <c r="H386" s="24" t="s">
        <v>150</v>
      </c>
      <c r="I386" s="24"/>
      <c r="J386" s="27"/>
      <c r="K386" s="24"/>
      <c r="L386" s="24"/>
      <c r="M386" s="24" t="s">
        <v>109</v>
      </c>
      <c r="N386" s="24" t="s">
        <v>71</v>
      </c>
      <c r="O386" s="24"/>
      <c r="P386" s="24" t="s">
        <v>80</v>
      </c>
      <c r="Q386" s="26">
        <v>43877</v>
      </c>
      <c r="R386" s="26">
        <v>44243</v>
      </c>
      <c r="S386" s="26" t="s">
        <v>90</v>
      </c>
      <c r="T386" s="28" t="s">
        <v>1761</v>
      </c>
      <c r="U386" s="28" t="s">
        <v>1761</v>
      </c>
      <c r="V386" s="26" t="s">
        <v>80</v>
      </c>
      <c r="W386" s="28" t="s">
        <v>613</v>
      </c>
      <c r="X386" s="28" t="s">
        <v>123</v>
      </c>
      <c r="Y386" s="26" t="s">
        <v>78</v>
      </c>
      <c r="Z386" s="29">
        <v>6</v>
      </c>
      <c r="AA386" s="29">
        <v>1</v>
      </c>
      <c r="AB386" s="26">
        <v>44424</v>
      </c>
      <c r="AC386" s="30">
        <v>4500000</v>
      </c>
      <c r="AD386" s="30">
        <v>500000</v>
      </c>
      <c r="AE386" s="30">
        <v>-116900</v>
      </c>
      <c r="AF386" s="30">
        <v>152000</v>
      </c>
      <c r="AG386" s="30">
        <f t="shared" si="101"/>
        <v>35100</v>
      </c>
      <c r="AH386" s="30">
        <v>0</v>
      </c>
      <c r="AI386" s="30">
        <f t="shared" si="102"/>
        <v>5035100</v>
      </c>
      <c r="AJ386" s="30">
        <f t="shared" si="103"/>
        <v>3375000</v>
      </c>
      <c r="AK386" s="30">
        <f t="shared" si="104"/>
        <v>375000</v>
      </c>
      <c r="AL386" s="30">
        <f t="shared" si="105"/>
        <v>-116900</v>
      </c>
      <c r="AM386" s="30">
        <f t="shared" si="106"/>
        <v>152000</v>
      </c>
      <c r="AN386" s="30">
        <f t="shared" si="107"/>
        <v>35100</v>
      </c>
      <c r="AO386" s="30">
        <f t="shared" si="108"/>
        <v>0</v>
      </c>
      <c r="AP386" s="30">
        <f t="shared" si="109"/>
        <v>3785100</v>
      </c>
      <c r="AQ386" s="30">
        <f t="shared" si="110"/>
        <v>587000</v>
      </c>
      <c r="AR386" s="26" t="s">
        <v>79</v>
      </c>
      <c r="AS386" s="26" t="s">
        <v>80</v>
      </c>
      <c r="AT386" s="26"/>
      <c r="AU386" s="26" t="s">
        <v>80</v>
      </c>
      <c r="AV386" s="26" t="s">
        <v>124</v>
      </c>
      <c r="AW386" s="26" t="s">
        <v>80</v>
      </c>
      <c r="AX386" s="26" t="s">
        <v>82</v>
      </c>
      <c r="AY386" s="26" t="s">
        <v>82</v>
      </c>
      <c r="AZ386" s="26" t="s">
        <v>125</v>
      </c>
      <c r="BA386" s="26" t="s">
        <v>84</v>
      </c>
      <c r="BB386" s="26" t="s">
        <v>85</v>
      </c>
      <c r="BC386" s="26" t="str">
        <f t="shared" si="111"/>
        <v>C</v>
      </c>
      <c r="BD386" s="26" t="str">
        <f t="shared" ca="1" si="112"/>
        <v>36 Th,7 Bln,15 Hr</v>
      </c>
      <c r="BE386" s="29">
        <f t="shared" ca="1" si="113"/>
        <v>36</v>
      </c>
      <c r="BF386" s="29">
        <f t="shared" ca="1" si="114"/>
        <v>7</v>
      </c>
      <c r="BG386" s="29">
        <f t="shared" ca="1" si="115"/>
        <v>15</v>
      </c>
      <c r="BH386" s="26" t="str">
        <f t="shared" ca="1" si="116"/>
        <v>2 Th,9 Bln,8 Hr</v>
      </c>
      <c r="BI386" s="24">
        <f t="shared" ca="1" si="117"/>
        <v>2</v>
      </c>
      <c r="BJ386" s="24">
        <f t="shared" ca="1" si="118"/>
        <v>9</v>
      </c>
      <c r="BK386" s="26" t="str">
        <f t="shared" ca="1" si="119"/>
        <v>1 Th,9 Bln,8 Hr</v>
      </c>
      <c r="BL386" s="4" t="str">
        <f>VLOOKUP(C386,[1]dbase!$C$3:$AW$827,38,FALSE)</f>
        <v>-</v>
      </c>
    </row>
    <row r="387" spans="1:64" x14ac:dyDescent="0.25">
      <c r="A387" s="24">
        <f t="shared" si="100"/>
        <v>384</v>
      </c>
      <c r="B387" s="31" t="s">
        <v>1762</v>
      </c>
      <c r="C387" s="24">
        <v>926246</v>
      </c>
      <c r="D387" s="24" t="s">
        <v>258</v>
      </c>
      <c r="E387" s="26">
        <v>33859</v>
      </c>
      <c r="F387" s="24" t="s">
        <v>65</v>
      </c>
      <c r="G387" s="24" t="s">
        <v>66</v>
      </c>
      <c r="H387" s="24" t="s">
        <v>67</v>
      </c>
      <c r="I387" s="24" t="s">
        <v>1763</v>
      </c>
      <c r="J387" s="27" t="s">
        <v>1764</v>
      </c>
      <c r="K387" s="24"/>
      <c r="L387" s="24"/>
      <c r="M387" s="24" t="s">
        <v>99</v>
      </c>
      <c r="N387" s="24" t="s">
        <v>446</v>
      </c>
      <c r="O387" s="24"/>
      <c r="P387" s="24" t="s">
        <v>80</v>
      </c>
      <c r="Q387" s="26">
        <v>43374</v>
      </c>
      <c r="R387" s="26">
        <v>43374</v>
      </c>
      <c r="S387" s="26" t="s">
        <v>90</v>
      </c>
      <c r="T387" s="28" t="s">
        <v>248</v>
      </c>
      <c r="U387" s="28" t="s">
        <v>248</v>
      </c>
      <c r="V387" s="26">
        <v>44105</v>
      </c>
      <c r="W387" s="28" t="s">
        <v>249</v>
      </c>
      <c r="X387" s="28" t="s">
        <v>140</v>
      </c>
      <c r="Y387" s="26" t="s">
        <v>78</v>
      </c>
      <c r="Z387" s="29">
        <v>6</v>
      </c>
      <c r="AA387" s="29">
        <v>1</v>
      </c>
      <c r="AB387" s="26">
        <v>44424</v>
      </c>
      <c r="AC387" s="30">
        <v>4500000</v>
      </c>
      <c r="AD387" s="30">
        <v>500000</v>
      </c>
      <c r="AE387" s="30">
        <v>0</v>
      </c>
      <c r="AF387" s="30">
        <v>69400</v>
      </c>
      <c r="AG387" s="30">
        <f t="shared" si="101"/>
        <v>69400</v>
      </c>
      <c r="AH387" s="30">
        <v>0</v>
      </c>
      <c r="AI387" s="30">
        <f t="shared" si="102"/>
        <v>5069400</v>
      </c>
      <c r="AJ387" s="30">
        <f t="shared" si="103"/>
        <v>3375000</v>
      </c>
      <c r="AK387" s="30">
        <f t="shared" si="104"/>
        <v>375000</v>
      </c>
      <c r="AL387" s="30">
        <f t="shared" si="105"/>
        <v>0</v>
      </c>
      <c r="AM387" s="30">
        <f t="shared" si="106"/>
        <v>69400</v>
      </c>
      <c r="AN387" s="30">
        <f t="shared" si="107"/>
        <v>69400</v>
      </c>
      <c r="AO387" s="30">
        <f t="shared" si="108"/>
        <v>0</v>
      </c>
      <c r="AP387" s="30">
        <f t="shared" si="109"/>
        <v>3819400</v>
      </c>
      <c r="AQ387" s="30">
        <f t="shared" si="110"/>
        <v>552700</v>
      </c>
      <c r="AR387" s="26" t="s">
        <v>79</v>
      </c>
      <c r="AS387" s="26" t="s">
        <v>80</v>
      </c>
      <c r="AT387" s="26"/>
      <c r="AU387" s="26">
        <v>44652</v>
      </c>
      <c r="AV387" s="26" t="s">
        <v>141</v>
      </c>
      <c r="AW387" s="26" t="s">
        <v>80</v>
      </c>
      <c r="AX387" s="26" t="s">
        <v>83</v>
      </c>
      <c r="AY387" s="26" t="s">
        <v>82</v>
      </c>
      <c r="AZ387" s="26" t="s">
        <v>80</v>
      </c>
      <c r="BA387" s="26" t="s">
        <v>84</v>
      </c>
      <c r="BB387" s="26" t="s">
        <v>106</v>
      </c>
      <c r="BC387" s="26" t="str">
        <f t="shared" si="111"/>
        <v>C</v>
      </c>
      <c r="BD387" s="26" t="str">
        <f t="shared" ca="1" si="112"/>
        <v>30 Th,2 Bln,12 Hr</v>
      </c>
      <c r="BE387" s="29">
        <f t="shared" ca="1" si="113"/>
        <v>30</v>
      </c>
      <c r="BF387" s="29">
        <f t="shared" ca="1" si="114"/>
        <v>2</v>
      </c>
      <c r="BG387" s="29">
        <f t="shared" ca="1" si="115"/>
        <v>12</v>
      </c>
      <c r="BH387" s="26" t="str">
        <f t="shared" ca="1" si="116"/>
        <v>4 Th,1 Bln,23 Hr</v>
      </c>
      <c r="BI387" s="24">
        <f t="shared" ca="1" si="117"/>
        <v>4</v>
      </c>
      <c r="BJ387" s="24">
        <f t="shared" ca="1" si="118"/>
        <v>1</v>
      </c>
      <c r="BK387" s="26" t="str">
        <f t="shared" ca="1" si="119"/>
        <v>4 Th,1 Bln,23 Hr</v>
      </c>
      <c r="BL387" s="4" t="str">
        <f>VLOOKUP(C387,[1]dbase!$C$3:$AW$827,38,FALSE)</f>
        <v>-</v>
      </c>
    </row>
    <row r="388" spans="1:64" x14ac:dyDescent="0.25">
      <c r="A388" s="24">
        <f t="shared" ref="A388:A451" si="120">IF(B388="","",ROW()-3)</f>
        <v>385</v>
      </c>
      <c r="B388" s="31" t="s">
        <v>1765</v>
      </c>
      <c r="C388" s="24">
        <v>825906</v>
      </c>
      <c r="D388" s="24" t="s">
        <v>174</v>
      </c>
      <c r="E388" s="26">
        <v>30191</v>
      </c>
      <c r="F388" s="24" t="s">
        <v>167</v>
      </c>
      <c r="G388" s="24" t="s">
        <v>66</v>
      </c>
      <c r="H388" s="24" t="s">
        <v>228</v>
      </c>
      <c r="I388" s="24" t="s">
        <v>1766</v>
      </c>
      <c r="J388" s="27" t="s">
        <v>1767</v>
      </c>
      <c r="K388" s="24"/>
      <c r="L388" s="24"/>
      <c r="M388" s="24" t="s">
        <v>70</v>
      </c>
      <c r="N388" s="24" t="s">
        <v>234</v>
      </c>
      <c r="O388" s="24"/>
      <c r="P388" s="24" t="s">
        <v>80</v>
      </c>
      <c r="Q388" s="26">
        <v>43374</v>
      </c>
      <c r="R388" s="26">
        <v>43374</v>
      </c>
      <c r="S388" s="26" t="s">
        <v>90</v>
      </c>
      <c r="T388" s="28" t="s">
        <v>1434</v>
      </c>
      <c r="U388" s="28" t="s">
        <v>1434</v>
      </c>
      <c r="V388" s="26">
        <v>44105</v>
      </c>
      <c r="W388" s="28" t="s">
        <v>1768</v>
      </c>
      <c r="X388" s="28" t="s">
        <v>207</v>
      </c>
      <c r="Y388" s="26" t="s">
        <v>103</v>
      </c>
      <c r="Z388" s="29">
        <v>6</v>
      </c>
      <c r="AA388" s="29">
        <v>3</v>
      </c>
      <c r="AB388" s="26">
        <v>44424</v>
      </c>
      <c r="AC388" s="30">
        <v>5900000</v>
      </c>
      <c r="AD388" s="30">
        <v>655556</v>
      </c>
      <c r="AE388" s="30">
        <v>0</v>
      </c>
      <c r="AF388" s="30">
        <v>780174.52777777705</v>
      </c>
      <c r="AG388" s="30">
        <f t="shared" ref="AG388:AG451" si="121">AE388+AF388</f>
        <v>780174.52777777705</v>
      </c>
      <c r="AH388" s="30">
        <v>0</v>
      </c>
      <c r="AI388" s="30">
        <f t="shared" ref="AI388:AI451" si="122">AC388+AD388+AG388+AH388</f>
        <v>7335730.5277777771</v>
      </c>
      <c r="AJ388" s="30">
        <f t="shared" ref="AJ388:AJ451" si="123">IF(AS388="-",AC388*0.75,IF(AS388="H",AC388*0.5))</f>
        <v>2950000</v>
      </c>
      <c r="AK388" s="30">
        <f t="shared" ref="AK388:AK451" si="124">IF(AS388="-",AD388*0.75,0)</f>
        <v>0</v>
      </c>
      <c r="AL388" s="30">
        <f t="shared" ref="AL388:AL451" si="125">IF(AS388="-",AE388*1,0)</f>
        <v>0</v>
      </c>
      <c r="AM388" s="30">
        <f t="shared" ref="AM388:AM451" si="126">IF(AS388="-",AF388*1,0)</f>
        <v>0</v>
      </c>
      <c r="AN388" s="30">
        <f t="shared" ref="AN388:AN451" si="127">AL388+AM388</f>
        <v>0</v>
      </c>
      <c r="AO388" s="30">
        <f t="shared" ref="AO388:AO451" si="128">IF(AS388="-",AH388*0.5,0)</f>
        <v>0</v>
      </c>
      <c r="AP388" s="30">
        <f t="shared" ref="AP388:AP451" si="129">AJ388+AK388+AN388+AO388</f>
        <v>2950000</v>
      </c>
      <c r="AQ388" s="30">
        <f t="shared" ref="AQ388:AQ451" si="130">IF(AP388&lt;4372100,(4372100-AP388),0)</f>
        <v>1422100</v>
      </c>
      <c r="AR388" s="26" t="s">
        <v>79</v>
      </c>
      <c r="AS388" s="26" t="s">
        <v>114</v>
      </c>
      <c r="AT388" s="24" t="s">
        <v>172</v>
      </c>
      <c r="AU388" s="26">
        <v>44433</v>
      </c>
      <c r="AV388" s="26" t="s">
        <v>209</v>
      </c>
      <c r="AW388" s="26" t="s">
        <v>104</v>
      </c>
      <c r="AX388" s="26" t="s">
        <v>105</v>
      </c>
      <c r="AY388" s="26" t="s">
        <v>105</v>
      </c>
      <c r="AZ388" s="26" t="s">
        <v>80</v>
      </c>
      <c r="BA388" s="26" t="s">
        <v>84</v>
      </c>
      <c r="BB388" s="26" t="s">
        <v>106</v>
      </c>
      <c r="BC388" s="26" t="str">
        <f t="shared" ref="BC388:BC451" si="131">IF($M388="SD","A",IF($M388="SMP","B",IF($M388="SMK","C",IF($M388="D1","C",IF($M388="D2","C",IF($M388="SMA","C",IF($M388="D3","D",IF($M388="D4","E",IF($M388="S1","F",IF($M388="S2","G",""))))))))))</f>
        <v>F</v>
      </c>
      <c r="BD388" s="26" t="str">
        <f t="shared" ref="BD388:BD451" ca="1" si="132">IFERROR(DATEDIF(E388,$BD$3,"Y")&amp;" Th,"&amp;DATEDIF(E388,$BD$3,"YM")&amp;" Bln,"&amp;DATEDIF(E388,$BD$3,"MD")&amp;" Hr","")</f>
        <v>40 Th,2 Bln,27 Hr</v>
      </c>
      <c r="BE388" s="29">
        <f t="shared" ref="BE388:BE451" ca="1" si="133">IFERROR(DATEDIF(E388,$BD$3,"Y"),"")</f>
        <v>40</v>
      </c>
      <c r="BF388" s="29">
        <f t="shared" ref="BF388:BF451" ca="1" si="134">IFERROR(DATEDIF(E388,$BD$3,"YM"),"")</f>
        <v>2</v>
      </c>
      <c r="BG388" s="29">
        <f t="shared" ref="BG388:BG451" ca="1" si="135">IFERROR(DATEDIF(E388,$BD$3,"MD"),"")</f>
        <v>27</v>
      </c>
      <c r="BH388" s="26" t="str">
        <f t="shared" ref="BH388:BH451" ca="1" si="136">IFERROR(DATEDIF(Q388,$BD$3,"Y")&amp;" Th,"&amp;DATEDIF(Q388,$BD$3,"YM")&amp;" Bln,"&amp;DATEDIF(Q388,$BD$3,"MD")&amp;" Hr","")</f>
        <v>4 Th,1 Bln,23 Hr</v>
      </c>
      <c r="BI388" s="24">
        <f t="shared" ref="BI388:BI451" ca="1" si="137">IFERROR(DATEDIF(Q388,$BD$3,"Y"),"")</f>
        <v>4</v>
      </c>
      <c r="BJ388" s="24">
        <f t="shared" ref="BJ388:BJ451" ca="1" si="138">IFERROR(DATEDIF(Q388,$BD$3,"YM"),"")</f>
        <v>1</v>
      </c>
      <c r="BK388" s="26" t="str">
        <f t="shared" ref="BK388:BK451" ca="1" si="139">IFERROR(DATEDIF(R388,$BD$3,"Y")&amp;" Th,"&amp;DATEDIF(R388,$BD$3,"YM")&amp;" Bln,"&amp;DATEDIF(R388,$BD$3,"MD")&amp;" Hr","")</f>
        <v>4 Th,1 Bln,23 Hr</v>
      </c>
      <c r="BL388" s="4" t="str">
        <f>VLOOKUP(C388,[1]dbase!$C$3:$AW$827,38,FALSE)</f>
        <v>H</v>
      </c>
    </row>
    <row r="389" spans="1:64" x14ac:dyDescent="0.25">
      <c r="A389" s="24">
        <f t="shared" si="120"/>
        <v>386</v>
      </c>
      <c r="B389" s="31" t="s">
        <v>1769</v>
      </c>
      <c r="C389" s="24">
        <v>785762</v>
      </c>
      <c r="D389" s="24" t="s">
        <v>87</v>
      </c>
      <c r="E389" s="26">
        <v>30291</v>
      </c>
      <c r="F389" s="24" t="s">
        <v>65</v>
      </c>
      <c r="G389" s="24" t="s">
        <v>66</v>
      </c>
      <c r="H389" s="24" t="s">
        <v>228</v>
      </c>
      <c r="I389" s="24" t="s">
        <v>1770</v>
      </c>
      <c r="J389" s="27"/>
      <c r="K389" s="24"/>
      <c r="L389" s="24"/>
      <c r="M389" s="24" t="s">
        <v>109</v>
      </c>
      <c r="N389" s="24" t="s">
        <v>489</v>
      </c>
      <c r="O389" s="24"/>
      <c r="P389" s="24">
        <v>1997</v>
      </c>
      <c r="Q389" s="26">
        <v>42932</v>
      </c>
      <c r="R389" s="26">
        <v>43055</v>
      </c>
      <c r="S389" s="26" t="s">
        <v>90</v>
      </c>
      <c r="T389" s="28" t="s">
        <v>1771</v>
      </c>
      <c r="U389" s="28" t="s">
        <v>1771</v>
      </c>
      <c r="V389" s="26" t="s">
        <v>80</v>
      </c>
      <c r="W389" s="28" t="s">
        <v>145</v>
      </c>
      <c r="X389" s="28" t="s">
        <v>146</v>
      </c>
      <c r="Y389" s="26" t="s">
        <v>78</v>
      </c>
      <c r="Z389" s="29">
        <v>6</v>
      </c>
      <c r="AA389" s="29">
        <v>1</v>
      </c>
      <c r="AB389" s="26">
        <v>44424</v>
      </c>
      <c r="AC389" s="30">
        <v>4500000</v>
      </c>
      <c r="AD389" s="30">
        <v>500000</v>
      </c>
      <c r="AE389" s="30">
        <v>291100</v>
      </c>
      <c r="AF389" s="30">
        <v>152000</v>
      </c>
      <c r="AG389" s="30">
        <f t="shared" si="121"/>
        <v>443100</v>
      </c>
      <c r="AH389" s="30">
        <v>0</v>
      </c>
      <c r="AI389" s="30">
        <f t="shared" si="122"/>
        <v>5443100</v>
      </c>
      <c r="AJ389" s="30">
        <f t="shared" si="123"/>
        <v>3375000</v>
      </c>
      <c r="AK389" s="30">
        <f t="shared" si="124"/>
        <v>375000</v>
      </c>
      <c r="AL389" s="30">
        <f t="shared" si="125"/>
        <v>291100</v>
      </c>
      <c r="AM389" s="30">
        <f t="shared" si="126"/>
        <v>152000</v>
      </c>
      <c r="AN389" s="30">
        <f t="shared" si="127"/>
        <v>443100</v>
      </c>
      <c r="AO389" s="30">
        <f t="shared" si="128"/>
        <v>0</v>
      </c>
      <c r="AP389" s="30">
        <f t="shared" si="129"/>
        <v>4193100</v>
      </c>
      <c r="AQ389" s="30">
        <f t="shared" si="130"/>
        <v>179000</v>
      </c>
      <c r="AR389" s="24" t="s">
        <v>79</v>
      </c>
      <c r="AS389" s="24" t="s">
        <v>80</v>
      </c>
      <c r="AT389" s="24"/>
      <c r="AU389" s="26" t="s">
        <v>80</v>
      </c>
      <c r="AV389" s="24" t="s">
        <v>147</v>
      </c>
      <c r="AW389" s="24" t="s">
        <v>80</v>
      </c>
      <c r="AX389" s="24" t="s">
        <v>82</v>
      </c>
      <c r="AY389" s="24" t="s">
        <v>82</v>
      </c>
      <c r="AZ389" s="24" t="s">
        <v>80</v>
      </c>
      <c r="BA389" s="24" t="s">
        <v>84</v>
      </c>
      <c r="BB389" s="24" t="s">
        <v>85</v>
      </c>
      <c r="BC389" s="26" t="str">
        <f t="shared" si="131"/>
        <v>C</v>
      </c>
      <c r="BD389" s="24" t="str">
        <f t="shared" ca="1" si="132"/>
        <v>39 Th,11 Bln,18 Hr</v>
      </c>
      <c r="BE389" s="24">
        <f t="shared" ca="1" si="133"/>
        <v>39</v>
      </c>
      <c r="BF389" s="24">
        <f t="shared" ca="1" si="134"/>
        <v>11</v>
      </c>
      <c r="BG389" s="24">
        <f t="shared" ca="1" si="135"/>
        <v>18</v>
      </c>
      <c r="BH389" s="24" t="str">
        <f t="shared" ca="1" si="136"/>
        <v>5 Th,4 Bln,8 Hr</v>
      </c>
      <c r="BI389" s="24">
        <f t="shared" ca="1" si="137"/>
        <v>5</v>
      </c>
      <c r="BJ389" s="24">
        <f t="shared" ca="1" si="138"/>
        <v>4</v>
      </c>
      <c r="BK389" s="24" t="str">
        <f t="shared" ca="1" si="139"/>
        <v>5 Th,0 Bln,8 Hr</v>
      </c>
      <c r="BL389" s="4" t="str">
        <f>VLOOKUP(C389,[1]dbase!$C$3:$AW$827,38,FALSE)</f>
        <v>-</v>
      </c>
    </row>
    <row r="390" spans="1:64" x14ac:dyDescent="0.25">
      <c r="A390" s="24">
        <f t="shared" si="120"/>
        <v>387</v>
      </c>
      <c r="B390" s="31" t="s">
        <v>1772</v>
      </c>
      <c r="C390" s="24">
        <v>925764</v>
      </c>
      <c r="D390" s="24" t="s">
        <v>87</v>
      </c>
      <c r="E390" s="26">
        <v>33805</v>
      </c>
      <c r="F390" s="24" t="s">
        <v>65</v>
      </c>
      <c r="G390" s="24" t="s">
        <v>66</v>
      </c>
      <c r="H390" s="24" t="s">
        <v>228</v>
      </c>
      <c r="I390" s="24" t="s">
        <v>1773</v>
      </c>
      <c r="J390" s="27"/>
      <c r="K390" s="24"/>
      <c r="L390" s="24"/>
      <c r="M390" s="24" t="s">
        <v>136</v>
      </c>
      <c r="N390" s="24" t="s">
        <v>411</v>
      </c>
      <c r="O390" s="24"/>
      <c r="P390" s="24">
        <v>2013</v>
      </c>
      <c r="Q390" s="26">
        <v>42932</v>
      </c>
      <c r="R390" s="26">
        <v>43055</v>
      </c>
      <c r="S390" s="26" t="s">
        <v>90</v>
      </c>
      <c r="T390" s="28" t="s">
        <v>433</v>
      </c>
      <c r="U390" s="28" t="s">
        <v>433</v>
      </c>
      <c r="V390" s="26" t="s">
        <v>80</v>
      </c>
      <c r="W390" s="28" t="s">
        <v>434</v>
      </c>
      <c r="X390" s="28" t="s">
        <v>93</v>
      </c>
      <c r="Y390" s="26" t="s">
        <v>78</v>
      </c>
      <c r="Z390" s="29">
        <v>6</v>
      </c>
      <c r="AA390" s="29">
        <v>1</v>
      </c>
      <c r="AB390" s="26">
        <v>44424</v>
      </c>
      <c r="AC390" s="30">
        <v>4500000</v>
      </c>
      <c r="AD390" s="30">
        <v>500000</v>
      </c>
      <c r="AE390" s="30">
        <v>291100</v>
      </c>
      <c r="AF390" s="30">
        <v>152000</v>
      </c>
      <c r="AG390" s="30">
        <f t="shared" si="121"/>
        <v>443100</v>
      </c>
      <c r="AH390" s="30">
        <v>0</v>
      </c>
      <c r="AI390" s="30">
        <f t="shared" si="122"/>
        <v>5443100</v>
      </c>
      <c r="AJ390" s="30">
        <f t="shared" si="123"/>
        <v>3375000</v>
      </c>
      <c r="AK390" s="30">
        <f t="shared" si="124"/>
        <v>375000</v>
      </c>
      <c r="AL390" s="30">
        <f t="shared" si="125"/>
        <v>291100</v>
      </c>
      <c r="AM390" s="30">
        <f t="shared" si="126"/>
        <v>152000</v>
      </c>
      <c r="AN390" s="30">
        <f t="shared" si="127"/>
        <v>443100</v>
      </c>
      <c r="AO390" s="30">
        <f t="shared" si="128"/>
        <v>0</v>
      </c>
      <c r="AP390" s="30">
        <f t="shared" si="129"/>
        <v>4193100</v>
      </c>
      <c r="AQ390" s="30">
        <f t="shared" si="130"/>
        <v>179000</v>
      </c>
      <c r="AR390" s="26" t="s">
        <v>79</v>
      </c>
      <c r="AS390" s="26" t="s">
        <v>80</v>
      </c>
      <c r="AT390" s="26"/>
      <c r="AU390" s="26" t="s">
        <v>80</v>
      </c>
      <c r="AV390" s="26" t="s">
        <v>94</v>
      </c>
      <c r="AW390" s="26" t="s">
        <v>210</v>
      </c>
      <c r="AX390" s="26" t="s">
        <v>83</v>
      </c>
      <c r="AY390" s="26" t="s">
        <v>83</v>
      </c>
      <c r="AZ390" s="26" t="s">
        <v>80</v>
      </c>
      <c r="BA390" s="26" t="s">
        <v>84</v>
      </c>
      <c r="BB390" s="26" t="s">
        <v>85</v>
      </c>
      <c r="BC390" s="26" t="str">
        <f t="shared" si="131"/>
        <v>D</v>
      </c>
      <c r="BD390" s="26" t="str">
        <f t="shared" ca="1" si="132"/>
        <v>30 Th,4 Bln,4 Hr</v>
      </c>
      <c r="BE390" s="29">
        <f t="shared" ca="1" si="133"/>
        <v>30</v>
      </c>
      <c r="BF390" s="29">
        <f t="shared" ca="1" si="134"/>
        <v>4</v>
      </c>
      <c r="BG390" s="29">
        <f t="shared" ca="1" si="135"/>
        <v>4</v>
      </c>
      <c r="BH390" s="26" t="str">
        <f t="shared" ca="1" si="136"/>
        <v>5 Th,4 Bln,8 Hr</v>
      </c>
      <c r="BI390" s="24">
        <f t="shared" ca="1" si="137"/>
        <v>5</v>
      </c>
      <c r="BJ390" s="24">
        <f t="shared" ca="1" si="138"/>
        <v>4</v>
      </c>
      <c r="BK390" s="26" t="str">
        <f t="shared" ca="1" si="139"/>
        <v>5 Th,0 Bln,8 Hr</v>
      </c>
      <c r="BL390" s="4" t="str">
        <f>VLOOKUP(C390,[1]dbase!$C$3:$AW$827,38,FALSE)</f>
        <v>-</v>
      </c>
    </row>
    <row r="391" spans="1:64" x14ac:dyDescent="0.25">
      <c r="A391" s="24">
        <f t="shared" si="120"/>
        <v>388</v>
      </c>
      <c r="B391" s="31" t="s">
        <v>1774</v>
      </c>
      <c r="C391" s="24">
        <v>664432</v>
      </c>
      <c r="D391" s="24" t="s">
        <v>87</v>
      </c>
      <c r="E391" s="26">
        <v>24192</v>
      </c>
      <c r="F391" s="24" t="s">
        <v>167</v>
      </c>
      <c r="G391" s="24" t="s">
        <v>66</v>
      </c>
      <c r="H391" s="24" t="s">
        <v>1775</v>
      </c>
      <c r="I391" s="24" t="s">
        <v>1776</v>
      </c>
      <c r="J391" s="27"/>
      <c r="K391" s="24"/>
      <c r="L391" s="24"/>
      <c r="M391" s="24" t="s">
        <v>109</v>
      </c>
      <c r="N391" s="24" t="s">
        <v>1777</v>
      </c>
      <c r="O391" s="24"/>
      <c r="P391" s="24">
        <v>1985</v>
      </c>
      <c r="Q391" s="26">
        <v>31450</v>
      </c>
      <c r="R391" s="26">
        <v>32782</v>
      </c>
      <c r="S391" s="26" t="s">
        <v>90</v>
      </c>
      <c r="T391" s="28" t="s">
        <v>1778</v>
      </c>
      <c r="U391" s="28" t="s">
        <v>1778</v>
      </c>
      <c r="V391" s="26" t="s">
        <v>80</v>
      </c>
      <c r="W391" s="28" t="s">
        <v>1779</v>
      </c>
      <c r="X391" s="28" t="s">
        <v>93</v>
      </c>
      <c r="Y391" s="26" t="s">
        <v>103</v>
      </c>
      <c r="Z391" s="29">
        <v>5</v>
      </c>
      <c r="AA391" s="29">
        <v>4</v>
      </c>
      <c r="AB391" s="26">
        <v>44424</v>
      </c>
      <c r="AC391" s="30">
        <v>6900000</v>
      </c>
      <c r="AD391" s="30">
        <v>766667</v>
      </c>
      <c r="AE391" s="30">
        <v>594883.33333333302</v>
      </c>
      <c r="AF391" s="30">
        <v>566950</v>
      </c>
      <c r="AG391" s="30">
        <f t="shared" si="121"/>
        <v>1161833.333333333</v>
      </c>
      <c r="AH391" s="30">
        <v>0</v>
      </c>
      <c r="AI391" s="30">
        <f t="shared" si="122"/>
        <v>8828500.3333333321</v>
      </c>
      <c r="AJ391" s="30">
        <f t="shared" si="123"/>
        <v>3450000</v>
      </c>
      <c r="AK391" s="30">
        <f t="shared" si="124"/>
        <v>0</v>
      </c>
      <c r="AL391" s="30">
        <f t="shared" si="125"/>
        <v>0</v>
      </c>
      <c r="AM391" s="30">
        <f t="shared" si="126"/>
        <v>0</v>
      </c>
      <c r="AN391" s="30">
        <f t="shared" si="127"/>
        <v>0</v>
      </c>
      <c r="AO391" s="30">
        <f t="shared" si="128"/>
        <v>0</v>
      </c>
      <c r="AP391" s="30">
        <f t="shared" si="129"/>
        <v>3450000</v>
      </c>
      <c r="AQ391" s="30">
        <f t="shared" si="130"/>
        <v>922100</v>
      </c>
      <c r="AR391" s="26" t="s">
        <v>208</v>
      </c>
      <c r="AS391" s="26" t="s">
        <v>114</v>
      </c>
      <c r="AT391" s="24" t="s">
        <v>172</v>
      </c>
      <c r="AU391" s="26">
        <v>44433</v>
      </c>
      <c r="AV391" s="26" t="s">
        <v>94</v>
      </c>
      <c r="AW391" s="26" t="s">
        <v>104</v>
      </c>
      <c r="AX391" s="26" t="s">
        <v>105</v>
      </c>
      <c r="AY391" s="26" t="s">
        <v>105</v>
      </c>
      <c r="AZ391" s="26" t="s">
        <v>80</v>
      </c>
      <c r="BA391" s="26" t="s">
        <v>84</v>
      </c>
      <c r="BB391" s="26" t="s">
        <v>106</v>
      </c>
      <c r="BC391" s="26" t="str">
        <f t="shared" si="131"/>
        <v>C</v>
      </c>
      <c r="BD391" s="26" t="str">
        <f t="shared" ca="1" si="132"/>
        <v>56 Th,7 Bln,29 Hr</v>
      </c>
      <c r="BE391" s="29">
        <f t="shared" ca="1" si="133"/>
        <v>56</v>
      </c>
      <c r="BF391" s="29">
        <f t="shared" ca="1" si="134"/>
        <v>7</v>
      </c>
      <c r="BG391" s="29">
        <f t="shared" ca="1" si="135"/>
        <v>29</v>
      </c>
      <c r="BH391" s="26" t="str">
        <f t="shared" ca="1" si="136"/>
        <v>36 Th,9 Bln,17 Hr</v>
      </c>
      <c r="BI391" s="24">
        <f t="shared" ca="1" si="137"/>
        <v>36</v>
      </c>
      <c r="BJ391" s="24">
        <f t="shared" ca="1" si="138"/>
        <v>9</v>
      </c>
      <c r="BK391" s="26" t="str">
        <f t="shared" ca="1" si="139"/>
        <v>33 Th,1 Bln,23 Hr</v>
      </c>
      <c r="BL391" s="4" t="str">
        <f>VLOOKUP(C391,[1]dbase!$C$3:$AW$827,38,FALSE)</f>
        <v>H</v>
      </c>
    </row>
    <row r="392" spans="1:64" x14ac:dyDescent="0.25">
      <c r="A392" s="24">
        <f t="shared" si="120"/>
        <v>389</v>
      </c>
      <c r="B392" s="31" t="s">
        <v>1780</v>
      </c>
      <c r="C392" s="24">
        <v>785555</v>
      </c>
      <c r="D392" s="24" t="s">
        <v>166</v>
      </c>
      <c r="E392" s="26">
        <v>28817</v>
      </c>
      <c r="F392" s="24" t="s">
        <v>65</v>
      </c>
      <c r="G392" s="24" t="s">
        <v>66</v>
      </c>
      <c r="H392" s="24" t="s">
        <v>133</v>
      </c>
      <c r="I392" s="24" t="s">
        <v>1781</v>
      </c>
      <c r="J392" s="27" t="s">
        <v>1782</v>
      </c>
      <c r="K392" s="24" t="s">
        <v>1783</v>
      </c>
      <c r="L392" s="24"/>
      <c r="M392" s="24" t="s">
        <v>109</v>
      </c>
      <c r="N392" s="24" t="s">
        <v>610</v>
      </c>
      <c r="O392" s="24"/>
      <c r="P392" s="24" t="s">
        <v>611</v>
      </c>
      <c r="Q392" s="26">
        <v>41579</v>
      </c>
      <c r="R392" s="26">
        <v>41989</v>
      </c>
      <c r="S392" s="26" t="s">
        <v>90</v>
      </c>
      <c r="T392" s="28" t="s">
        <v>793</v>
      </c>
      <c r="U392" s="28" t="s">
        <v>793</v>
      </c>
      <c r="V392" s="26" t="s">
        <v>80</v>
      </c>
      <c r="W392" s="28" t="s">
        <v>130</v>
      </c>
      <c r="X392" s="28" t="s">
        <v>123</v>
      </c>
      <c r="Y392" s="26" t="s">
        <v>78</v>
      </c>
      <c r="Z392" s="29">
        <v>6</v>
      </c>
      <c r="AA392" s="29">
        <v>1</v>
      </c>
      <c r="AB392" s="26">
        <v>44424</v>
      </c>
      <c r="AC392" s="30">
        <v>4500000</v>
      </c>
      <c r="AD392" s="30">
        <v>500000</v>
      </c>
      <c r="AE392" s="30">
        <v>699100</v>
      </c>
      <c r="AF392" s="30">
        <v>152000</v>
      </c>
      <c r="AG392" s="30">
        <f t="shared" si="121"/>
        <v>851100</v>
      </c>
      <c r="AH392" s="30">
        <v>0</v>
      </c>
      <c r="AI392" s="30">
        <f t="shared" si="122"/>
        <v>5851100</v>
      </c>
      <c r="AJ392" s="30">
        <f t="shared" si="123"/>
        <v>2250000</v>
      </c>
      <c r="AK392" s="30">
        <f t="shared" si="124"/>
        <v>0</v>
      </c>
      <c r="AL392" s="30">
        <f t="shared" si="125"/>
        <v>0</v>
      </c>
      <c r="AM392" s="30">
        <f t="shared" si="126"/>
        <v>0</v>
      </c>
      <c r="AN392" s="30">
        <f t="shared" si="127"/>
        <v>0</v>
      </c>
      <c r="AO392" s="30">
        <f t="shared" si="128"/>
        <v>0</v>
      </c>
      <c r="AP392" s="30">
        <f t="shared" si="129"/>
        <v>2250000</v>
      </c>
      <c r="AQ392" s="30">
        <f t="shared" si="130"/>
        <v>2122100</v>
      </c>
      <c r="AR392" s="26" t="s">
        <v>79</v>
      </c>
      <c r="AS392" s="26" t="s">
        <v>114</v>
      </c>
      <c r="AT392" s="24" t="s">
        <v>172</v>
      </c>
      <c r="AU392" s="26">
        <v>44433</v>
      </c>
      <c r="AV392" s="26" t="s">
        <v>124</v>
      </c>
      <c r="AW392" s="26" t="s">
        <v>80</v>
      </c>
      <c r="AX392" s="26" t="s">
        <v>82</v>
      </c>
      <c r="AY392" s="26" t="s">
        <v>82</v>
      </c>
      <c r="AZ392" s="26" t="s">
        <v>125</v>
      </c>
      <c r="BA392" s="26" t="s">
        <v>84</v>
      </c>
      <c r="BB392" s="26" t="s">
        <v>85</v>
      </c>
      <c r="BC392" s="26" t="str">
        <f t="shared" si="131"/>
        <v>C</v>
      </c>
      <c r="BD392" s="26" t="str">
        <f t="shared" ca="1" si="132"/>
        <v>44 Th,0 Bln,1 Hr</v>
      </c>
      <c r="BE392" s="29">
        <f t="shared" ca="1" si="133"/>
        <v>44</v>
      </c>
      <c r="BF392" s="29">
        <f t="shared" ca="1" si="134"/>
        <v>0</v>
      </c>
      <c r="BG392" s="29">
        <f t="shared" ca="1" si="135"/>
        <v>1</v>
      </c>
      <c r="BH392" s="26" t="str">
        <f t="shared" ca="1" si="136"/>
        <v>9 Th,0 Bln,23 Hr</v>
      </c>
      <c r="BI392" s="24">
        <f t="shared" ca="1" si="137"/>
        <v>9</v>
      </c>
      <c r="BJ392" s="24">
        <f t="shared" ca="1" si="138"/>
        <v>0</v>
      </c>
      <c r="BK392" s="26" t="str">
        <f t="shared" ca="1" si="139"/>
        <v>7 Th,11 Bln,8 Hr</v>
      </c>
      <c r="BL392" s="4" t="str">
        <f>VLOOKUP(C392,[1]dbase!$C$3:$AW$827,38,FALSE)</f>
        <v>H</v>
      </c>
    </row>
    <row r="393" spans="1:64" x14ac:dyDescent="0.25">
      <c r="A393" s="24">
        <f t="shared" si="120"/>
        <v>390</v>
      </c>
      <c r="B393" s="31" t="s">
        <v>1784</v>
      </c>
      <c r="C393" s="24">
        <v>706093</v>
      </c>
      <c r="D393" s="24" t="s">
        <v>174</v>
      </c>
      <c r="E393" s="26">
        <v>25835</v>
      </c>
      <c r="F393" s="24" t="s">
        <v>65</v>
      </c>
      <c r="G393" s="24" t="s">
        <v>66</v>
      </c>
      <c r="H393" s="24" t="s">
        <v>133</v>
      </c>
      <c r="I393" s="24" t="s">
        <v>1785</v>
      </c>
      <c r="J393" s="27" t="s">
        <v>1786</v>
      </c>
      <c r="K393" s="24"/>
      <c r="L393" s="24"/>
      <c r="M393" s="24" t="s">
        <v>109</v>
      </c>
      <c r="N393" s="24" t="s">
        <v>80</v>
      </c>
      <c r="O393" s="24"/>
      <c r="P393" s="24" t="s">
        <v>80</v>
      </c>
      <c r="Q393" s="26">
        <v>43374</v>
      </c>
      <c r="R393" s="26">
        <v>43374</v>
      </c>
      <c r="S393" s="26" t="s">
        <v>90</v>
      </c>
      <c r="T393" s="28" t="s">
        <v>261</v>
      </c>
      <c r="U393" s="28" t="s">
        <v>261</v>
      </c>
      <c r="V393" s="26">
        <v>44105</v>
      </c>
      <c r="W393" s="28" t="s">
        <v>139</v>
      </c>
      <c r="X393" s="28" t="s">
        <v>140</v>
      </c>
      <c r="Y393" s="26" t="s">
        <v>78</v>
      </c>
      <c r="Z393" s="29">
        <v>6</v>
      </c>
      <c r="AA393" s="29">
        <v>2</v>
      </c>
      <c r="AB393" s="26">
        <v>44424</v>
      </c>
      <c r="AC393" s="30">
        <v>4900000</v>
      </c>
      <c r="AD393" s="30">
        <v>544444</v>
      </c>
      <c r="AE393" s="30">
        <v>0</v>
      </c>
      <c r="AF393" s="30">
        <v>373955.55555555597</v>
      </c>
      <c r="AG393" s="30">
        <f t="shared" si="121"/>
        <v>373955.55555555597</v>
      </c>
      <c r="AH393" s="30">
        <v>0</v>
      </c>
      <c r="AI393" s="30">
        <f t="shared" si="122"/>
        <v>5818399.555555556</v>
      </c>
      <c r="AJ393" s="30">
        <f t="shared" si="123"/>
        <v>3675000</v>
      </c>
      <c r="AK393" s="30">
        <f t="shared" si="124"/>
        <v>408333</v>
      </c>
      <c r="AL393" s="30">
        <f t="shared" si="125"/>
        <v>0</v>
      </c>
      <c r="AM393" s="30">
        <f t="shared" si="126"/>
        <v>373955.55555555597</v>
      </c>
      <c r="AN393" s="30">
        <f t="shared" si="127"/>
        <v>373955.55555555597</v>
      </c>
      <c r="AO393" s="30">
        <f t="shared" si="128"/>
        <v>0</v>
      </c>
      <c r="AP393" s="30">
        <f t="shared" si="129"/>
        <v>4457288.555555556</v>
      </c>
      <c r="AQ393" s="30">
        <f t="shared" si="130"/>
        <v>0</v>
      </c>
      <c r="AR393" s="26" t="s">
        <v>79</v>
      </c>
      <c r="AS393" s="26" t="s">
        <v>80</v>
      </c>
      <c r="AT393" s="26"/>
      <c r="AU393" s="26" t="s">
        <v>80</v>
      </c>
      <c r="AV393" s="26" t="s">
        <v>141</v>
      </c>
      <c r="AW393" s="26" t="s">
        <v>80</v>
      </c>
      <c r="AX393" s="26" t="s">
        <v>82</v>
      </c>
      <c r="AY393" s="26" t="s">
        <v>82</v>
      </c>
      <c r="AZ393" s="26" t="s">
        <v>80</v>
      </c>
      <c r="BA393" s="26" t="s">
        <v>84</v>
      </c>
      <c r="BB393" s="26" t="s">
        <v>85</v>
      </c>
      <c r="BC393" s="26" t="str">
        <f t="shared" si="131"/>
        <v>C</v>
      </c>
      <c r="BD393" s="26" t="str">
        <f t="shared" ca="1" si="132"/>
        <v>52 Th,2 Bln,0 Hr</v>
      </c>
      <c r="BE393" s="29">
        <f t="shared" ca="1" si="133"/>
        <v>52</v>
      </c>
      <c r="BF393" s="29">
        <f t="shared" ca="1" si="134"/>
        <v>2</v>
      </c>
      <c r="BG393" s="29">
        <f t="shared" ca="1" si="135"/>
        <v>0</v>
      </c>
      <c r="BH393" s="26" t="str">
        <f t="shared" ca="1" si="136"/>
        <v>4 Th,1 Bln,23 Hr</v>
      </c>
      <c r="BI393" s="24">
        <f t="shared" ca="1" si="137"/>
        <v>4</v>
      </c>
      <c r="BJ393" s="24">
        <f t="shared" ca="1" si="138"/>
        <v>1</v>
      </c>
      <c r="BK393" s="26" t="str">
        <f t="shared" ca="1" si="139"/>
        <v>4 Th,1 Bln,23 Hr</v>
      </c>
      <c r="BL393" s="4" t="str">
        <f>VLOOKUP(C393,[1]dbase!$C$3:$AW$827,38,FALSE)</f>
        <v>-</v>
      </c>
    </row>
    <row r="394" spans="1:64" x14ac:dyDescent="0.25">
      <c r="A394" s="24">
        <f t="shared" si="120"/>
        <v>391</v>
      </c>
      <c r="B394" s="31" t="s">
        <v>1787</v>
      </c>
      <c r="C394" s="24">
        <v>846114</v>
      </c>
      <c r="D394" s="24" t="s">
        <v>174</v>
      </c>
      <c r="E394" s="26">
        <v>30746</v>
      </c>
      <c r="F394" s="24" t="s">
        <v>65</v>
      </c>
      <c r="G394" s="24" t="s">
        <v>66</v>
      </c>
      <c r="H394" s="24" t="s">
        <v>88</v>
      </c>
      <c r="I394" s="24" t="s">
        <v>1788</v>
      </c>
      <c r="J394" s="27" t="s">
        <v>1789</v>
      </c>
      <c r="K394" s="24"/>
      <c r="L394" s="24"/>
      <c r="M394" s="24" t="s">
        <v>109</v>
      </c>
      <c r="N394" s="24" t="s">
        <v>1602</v>
      </c>
      <c r="O394" s="24"/>
      <c r="P394" s="24" t="s">
        <v>80</v>
      </c>
      <c r="Q394" s="26">
        <v>43374</v>
      </c>
      <c r="R394" s="26">
        <v>43374</v>
      </c>
      <c r="S394" s="26" t="s">
        <v>90</v>
      </c>
      <c r="T394" s="28" t="s">
        <v>138</v>
      </c>
      <c r="U394" s="28" t="s">
        <v>138</v>
      </c>
      <c r="V394" s="26">
        <v>44105</v>
      </c>
      <c r="W394" s="28" t="s">
        <v>430</v>
      </c>
      <c r="X394" s="28" t="s">
        <v>140</v>
      </c>
      <c r="Y394" s="26" t="s">
        <v>78</v>
      </c>
      <c r="Z394" s="29">
        <v>6</v>
      </c>
      <c r="AA394" s="29">
        <v>1</v>
      </c>
      <c r="AB394" s="26">
        <v>44424</v>
      </c>
      <c r="AC394" s="30">
        <v>4500000</v>
      </c>
      <c r="AD394" s="30">
        <v>500000</v>
      </c>
      <c r="AE394" s="30">
        <v>0</v>
      </c>
      <c r="AF394" s="30">
        <v>-31100</v>
      </c>
      <c r="AG394" s="30">
        <f t="shared" si="121"/>
        <v>-31100</v>
      </c>
      <c r="AH394" s="30">
        <v>0</v>
      </c>
      <c r="AI394" s="30">
        <f t="shared" si="122"/>
        <v>4968900</v>
      </c>
      <c r="AJ394" s="30">
        <f t="shared" si="123"/>
        <v>3375000</v>
      </c>
      <c r="AK394" s="30">
        <f t="shared" si="124"/>
        <v>375000</v>
      </c>
      <c r="AL394" s="30">
        <f t="shared" si="125"/>
        <v>0</v>
      </c>
      <c r="AM394" s="30">
        <f t="shared" si="126"/>
        <v>-31100</v>
      </c>
      <c r="AN394" s="30">
        <f t="shared" si="127"/>
        <v>-31100</v>
      </c>
      <c r="AO394" s="30">
        <f t="shared" si="128"/>
        <v>0</v>
      </c>
      <c r="AP394" s="30">
        <f t="shared" si="129"/>
        <v>3718900</v>
      </c>
      <c r="AQ394" s="30">
        <f t="shared" si="130"/>
        <v>653200</v>
      </c>
      <c r="AR394" s="26" t="s">
        <v>79</v>
      </c>
      <c r="AS394" s="26" t="s">
        <v>80</v>
      </c>
      <c r="AT394" s="26"/>
      <c r="AU394" s="26" t="s">
        <v>80</v>
      </c>
      <c r="AV394" s="26" t="s">
        <v>141</v>
      </c>
      <c r="AW394" s="26" t="s">
        <v>80</v>
      </c>
      <c r="AX394" s="26" t="s">
        <v>82</v>
      </c>
      <c r="AY394" s="26" t="s">
        <v>82</v>
      </c>
      <c r="AZ394" s="26" t="s">
        <v>80</v>
      </c>
      <c r="BA394" s="26" t="s">
        <v>84</v>
      </c>
      <c r="BB394" s="26" t="s">
        <v>85</v>
      </c>
      <c r="BC394" s="26" t="str">
        <f t="shared" si="131"/>
        <v>C</v>
      </c>
      <c r="BD394" s="26" t="str">
        <f t="shared" ca="1" si="132"/>
        <v>38 Th,8 Bln,19 Hr</v>
      </c>
      <c r="BE394" s="29">
        <f t="shared" ca="1" si="133"/>
        <v>38</v>
      </c>
      <c r="BF394" s="29">
        <f t="shared" ca="1" si="134"/>
        <v>8</v>
      </c>
      <c r="BG394" s="29">
        <f t="shared" ca="1" si="135"/>
        <v>19</v>
      </c>
      <c r="BH394" s="26" t="str">
        <f t="shared" ca="1" si="136"/>
        <v>4 Th,1 Bln,23 Hr</v>
      </c>
      <c r="BI394" s="24">
        <f t="shared" ca="1" si="137"/>
        <v>4</v>
      </c>
      <c r="BJ394" s="24">
        <f t="shared" ca="1" si="138"/>
        <v>1</v>
      </c>
      <c r="BK394" s="26" t="str">
        <f t="shared" ca="1" si="139"/>
        <v>4 Th,1 Bln,23 Hr</v>
      </c>
      <c r="BL394" s="4" t="str">
        <f>VLOOKUP(C394,[1]dbase!$C$3:$AW$827,38,FALSE)</f>
        <v>-</v>
      </c>
    </row>
    <row r="395" spans="1:64" x14ac:dyDescent="0.25">
      <c r="A395" s="24">
        <f t="shared" si="120"/>
        <v>392</v>
      </c>
      <c r="B395" s="31" t="s">
        <v>1790</v>
      </c>
      <c r="C395" s="24">
        <v>886226</v>
      </c>
      <c r="D395" s="24" t="s">
        <v>174</v>
      </c>
      <c r="E395" s="26">
        <v>32400</v>
      </c>
      <c r="F395" s="24" t="s">
        <v>65</v>
      </c>
      <c r="G395" s="24" t="s">
        <v>66</v>
      </c>
      <c r="H395" s="24" t="s">
        <v>88</v>
      </c>
      <c r="I395" s="24" t="s">
        <v>1791</v>
      </c>
      <c r="J395" s="27" t="s">
        <v>1792</v>
      </c>
      <c r="K395" s="24"/>
      <c r="L395" s="24"/>
      <c r="M395" s="24" t="s">
        <v>109</v>
      </c>
      <c r="N395" s="24" t="s">
        <v>80</v>
      </c>
      <c r="O395" s="24"/>
      <c r="P395" s="24" t="s">
        <v>80</v>
      </c>
      <c r="Q395" s="26">
        <v>43374</v>
      </c>
      <c r="R395" s="26">
        <v>43374</v>
      </c>
      <c r="S395" s="26" t="s">
        <v>90</v>
      </c>
      <c r="T395" s="28" t="s">
        <v>138</v>
      </c>
      <c r="U395" s="28" t="s">
        <v>138</v>
      </c>
      <c r="V395" s="26">
        <v>44105</v>
      </c>
      <c r="W395" s="28" t="s">
        <v>139</v>
      </c>
      <c r="X395" s="28" t="s">
        <v>140</v>
      </c>
      <c r="Y395" s="26" t="s">
        <v>78</v>
      </c>
      <c r="Z395" s="29">
        <v>6</v>
      </c>
      <c r="AA395" s="29">
        <v>1</v>
      </c>
      <c r="AB395" s="26">
        <v>44424</v>
      </c>
      <c r="AC395" s="30">
        <v>4500000</v>
      </c>
      <c r="AD395" s="30">
        <v>500000</v>
      </c>
      <c r="AE395" s="30">
        <v>0</v>
      </c>
      <c r="AF395" s="30">
        <v>592600</v>
      </c>
      <c r="AG395" s="30">
        <f t="shared" si="121"/>
        <v>592600</v>
      </c>
      <c r="AH395" s="30">
        <v>0</v>
      </c>
      <c r="AI395" s="30">
        <f t="shared" si="122"/>
        <v>5592600</v>
      </c>
      <c r="AJ395" s="30">
        <f t="shared" si="123"/>
        <v>2250000</v>
      </c>
      <c r="AK395" s="30">
        <f t="shared" si="124"/>
        <v>0</v>
      </c>
      <c r="AL395" s="30">
        <f t="shared" si="125"/>
        <v>0</v>
      </c>
      <c r="AM395" s="30">
        <f t="shared" si="126"/>
        <v>0</v>
      </c>
      <c r="AN395" s="30">
        <f t="shared" si="127"/>
        <v>0</v>
      </c>
      <c r="AO395" s="30">
        <f t="shared" si="128"/>
        <v>0</v>
      </c>
      <c r="AP395" s="30">
        <f t="shared" si="129"/>
        <v>2250000</v>
      </c>
      <c r="AQ395" s="30">
        <f t="shared" si="130"/>
        <v>2122100</v>
      </c>
      <c r="AR395" s="26" t="s">
        <v>79</v>
      </c>
      <c r="AS395" s="26" t="s">
        <v>114</v>
      </c>
      <c r="AT395" s="26" t="s">
        <v>115</v>
      </c>
      <c r="AU395" s="26">
        <v>44562</v>
      </c>
      <c r="AV395" s="26" t="s">
        <v>141</v>
      </c>
      <c r="AW395" s="26" t="s">
        <v>80</v>
      </c>
      <c r="AX395" s="26" t="s">
        <v>82</v>
      </c>
      <c r="AY395" s="26" t="s">
        <v>82</v>
      </c>
      <c r="AZ395" s="26" t="s">
        <v>80</v>
      </c>
      <c r="BA395" s="26" t="s">
        <v>84</v>
      </c>
      <c r="BB395" s="26" t="s">
        <v>85</v>
      </c>
      <c r="BC395" s="26" t="str">
        <f t="shared" si="131"/>
        <v>C</v>
      </c>
      <c r="BD395" s="26" t="str">
        <f t="shared" ca="1" si="132"/>
        <v>34 Th,2 Bln,10 Hr</v>
      </c>
      <c r="BE395" s="29">
        <f t="shared" ca="1" si="133"/>
        <v>34</v>
      </c>
      <c r="BF395" s="29">
        <f t="shared" ca="1" si="134"/>
        <v>2</v>
      </c>
      <c r="BG395" s="29">
        <f t="shared" ca="1" si="135"/>
        <v>10</v>
      </c>
      <c r="BH395" s="26" t="str">
        <f t="shared" ca="1" si="136"/>
        <v>4 Th,1 Bln,23 Hr</v>
      </c>
      <c r="BI395" s="24">
        <f t="shared" ca="1" si="137"/>
        <v>4</v>
      </c>
      <c r="BJ395" s="24">
        <f t="shared" ca="1" si="138"/>
        <v>1</v>
      </c>
      <c r="BK395" s="26" t="str">
        <f t="shared" ca="1" si="139"/>
        <v>4 Th,1 Bln,23 Hr</v>
      </c>
      <c r="BL395" s="4" t="str">
        <f>VLOOKUP(C395,[1]dbase!$C$3:$AW$827,38,FALSE)</f>
        <v>H</v>
      </c>
    </row>
    <row r="396" spans="1:64" x14ac:dyDescent="0.25">
      <c r="A396" s="24">
        <f t="shared" si="120"/>
        <v>393</v>
      </c>
      <c r="B396" s="31" t="s">
        <v>1793</v>
      </c>
      <c r="C396" s="24">
        <v>816148</v>
      </c>
      <c r="D396" s="24" t="s">
        <v>174</v>
      </c>
      <c r="E396" s="26">
        <v>29853</v>
      </c>
      <c r="F396" s="24" t="s">
        <v>65</v>
      </c>
      <c r="G396" s="24" t="s">
        <v>66</v>
      </c>
      <c r="H396" s="24" t="s">
        <v>88</v>
      </c>
      <c r="I396" s="24" t="s">
        <v>1794</v>
      </c>
      <c r="J396" s="27" t="s">
        <v>1795</v>
      </c>
      <c r="K396" s="24"/>
      <c r="L396" s="24"/>
      <c r="M396" s="24" t="s">
        <v>109</v>
      </c>
      <c r="N396" s="24" t="s">
        <v>1796</v>
      </c>
      <c r="O396" s="24"/>
      <c r="P396" s="24" t="s">
        <v>80</v>
      </c>
      <c r="Q396" s="26">
        <v>43374</v>
      </c>
      <c r="R396" s="26">
        <v>43374</v>
      </c>
      <c r="S396" s="26" t="s">
        <v>90</v>
      </c>
      <c r="T396" s="28" t="s">
        <v>936</v>
      </c>
      <c r="U396" s="28" t="s">
        <v>936</v>
      </c>
      <c r="V396" s="26">
        <v>44105</v>
      </c>
      <c r="W396" s="28" t="s">
        <v>226</v>
      </c>
      <c r="X396" s="28" t="s">
        <v>207</v>
      </c>
      <c r="Y396" s="26" t="s">
        <v>78</v>
      </c>
      <c r="Z396" s="29">
        <v>6</v>
      </c>
      <c r="AA396" s="29">
        <v>1</v>
      </c>
      <c r="AB396" s="26">
        <v>44424</v>
      </c>
      <c r="AC396" s="30">
        <v>4500000</v>
      </c>
      <c r="AD396" s="30">
        <v>500000</v>
      </c>
      <c r="AE396" s="30">
        <v>0</v>
      </c>
      <c r="AF396" s="30">
        <v>592600</v>
      </c>
      <c r="AG396" s="30">
        <f t="shared" si="121"/>
        <v>592600</v>
      </c>
      <c r="AH396" s="30">
        <v>0</v>
      </c>
      <c r="AI396" s="30">
        <f t="shared" si="122"/>
        <v>5592600</v>
      </c>
      <c r="AJ396" s="30">
        <f t="shared" si="123"/>
        <v>2250000</v>
      </c>
      <c r="AK396" s="30">
        <f t="shared" si="124"/>
        <v>0</v>
      </c>
      <c r="AL396" s="30">
        <f t="shared" si="125"/>
        <v>0</v>
      </c>
      <c r="AM396" s="30">
        <f t="shared" si="126"/>
        <v>0</v>
      </c>
      <c r="AN396" s="30">
        <f t="shared" si="127"/>
        <v>0</v>
      </c>
      <c r="AO396" s="30">
        <f t="shared" si="128"/>
        <v>0</v>
      </c>
      <c r="AP396" s="30">
        <f t="shared" si="129"/>
        <v>2250000</v>
      </c>
      <c r="AQ396" s="30">
        <f t="shared" si="130"/>
        <v>2122100</v>
      </c>
      <c r="AR396" s="26" t="s">
        <v>79</v>
      </c>
      <c r="AS396" s="32" t="s">
        <v>114</v>
      </c>
      <c r="AT396" s="32" t="s">
        <v>156</v>
      </c>
      <c r="AU396" s="32">
        <v>44743</v>
      </c>
      <c r="AV396" s="26" t="s">
        <v>209</v>
      </c>
      <c r="AW396" s="26" t="s">
        <v>210</v>
      </c>
      <c r="AX396" s="26" t="s">
        <v>83</v>
      </c>
      <c r="AY396" s="26" t="s">
        <v>83</v>
      </c>
      <c r="AZ396" s="26" t="s">
        <v>80</v>
      </c>
      <c r="BA396" s="26" t="s">
        <v>84</v>
      </c>
      <c r="BB396" s="26" t="s">
        <v>85</v>
      </c>
      <c r="BC396" s="26" t="str">
        <f t="shared" si="131"/>
        <v>C</v>
      </c>
      <c r="BD396" s="26" t="str">
        <f t="shared" ca="1" si="132"/>
        <v>41 Th,2 Bln,0 Hr</v>
      </c>
      <c r="BE396" s="29">
        <f t="shared" ca="1" si="133"/>
        <v>41</v>
      </c>
      <c r="BF396" s="29">
        <f t="shared" ca="1" si="134"/>
        <v>2</v>
      </c>
      <c r="BG396" s="29">
        <f t="shared" ca="1" si="135"/>
        <v>0</v>
      </c>
      <c r="BH396" s="26" t="str">
        <f t="shared" ca="1" si="136"/>
        <v>4 Th,1 Bln,23 Hr</v>
      </c>
      <c r="BI396" s="24">
        <f t="shared" ca="1" si="137"/>
        <v>4</v>
      </c>
      <c r="BJ396" s="24">
        <f t="shared" ca="1" si="138"/>
        <v>1</v>
      </c>
      <c r="BK396" s="26" t="str">
        <f t="shared" ca="1" si="139"/>
        <v>4 Th,1 Bln,23 Hr</v>
      </c>
      <c r="BL396" s="4" t="str">
        <f>VLOOKUP(C396,[1]dbase!$C$3:$AW$827,38,FALSE)</f>
        <v>H</v>
      </c>
    </row>
    <row r="397" spans="1:64" x14ac:dyDescent="0.25">
      <c r="A397" s="24">
        <f t="shared" si="120"/>
        <v>394</v>
      </c>
      <c r="B397" s="31" t="s">
        <v>1797</v>
      </c>
      <c r="C397" s="24">
        <v>905534</v>
      </c>
      <c r="D397" s="24" t="s">
        <v>354</v>
      </c>
      <c r="E397" s="26">
        <v>32914</v>
      </c>
      <c r="F397" s="24" t="s">
        <v>167</v>
      </c>
      <c r="G397" s="24" t="s">
        <v>66</v>
      </c>
      <c r="H397" s="24" t="s">
        <v>67</v>
      </c>
      <c r="I397" s="24" t="s">
        <v>1798</v>
      </c>
      <c r="J397" s="27" t="s">
        <v>1799</v>
      </c>
      <c r="K397" s="24"/>
      <c r="L397" s="24" t="s">
        <v>1800</v>
      </c>
      <c r="M397" s="24" t="s">
        <v>70</v>
      </c>
      <c r="N397" s="24" t="s">
        <v>984</v>
      </c>
      <c r="O397" s="24" t="s">
        <v>72</v>
      </c>
      <c r="P397" s="24">
        <v>2012</v>
      </c>
      <c r="Q397" s="26">
        <v>41410</v>
      </c>
      <c r="R397" s="26">
        <v>41533</v>
      </c>
      <c r="S397" s="26" t="s">
        <v>90</v>
      </c>
      <c r="T397" s="28" t="s">
        <v>781</v>
      </c>
      <c r="U397" s="28" t="s">
        <v>781</v>
      </c>
      <c r="V397" s="26">
        <v>44697</v>
      </c>
      <c r="W397" s="28" t="s">
        <v>434</v>
      </c>
      <c r="X397" s="28" t="s">
        <v>113</v>
      </c>
      <c r="Y397" s="26" t="s">
        <v>78</v>
      </c>
      <c r="Z397" s="29">
        <v>5</v>
      </c>
      <c r="AA397" s="29">
        <v>5</v>
      </c>
      <c r="AB397" s="26">
        <v>44424</v>
      </c>
      <c r="AC397" s="30">
        <v>7900000</v>
      </c>
      <c r="AD397" s="30">
        <v>877778</v>
      </c>
      <c r="AE397" s="30">
        <v>254397.22222222202</v>
      </c>
      <c r="AF397" s="30">
        <v>653200</v>
      </c>
      <c r="AG397" s="30">
        <f t="shared" si="121"/>
        <v>907597.22222222202</v>
      </c>
      <c r="AH397" s="30">
        <v>0</v>
      </c>
      <c r="AI397" s="30">
        <f t="shared" si="122"/>
        <v>9685375.222222222</v>
      </c>
      <c r="AJ397" s="30">
        <f t="shared" si="123"/>
        <v>3950000</v>
      </c>
      <c r="AK397" s="30">
        <f t="shared" si="124"/>
        <v>0</v>
      </c>
      <c r="AL397" s="30">
        <f t="shared" si="125"/>
        <v>0</v>
      </c>
      <c r="AM397" s="30">
        <f t="shared" si="126"/>
        <v>0</v>
      </c>
      <c r="AN397" s="30">
        <f t="shared" si="127"/>
        <v>0</v>
      </c>
      <c r="AO397" s="30">
        <f t="shared" si="128"/>
        <v>0</v>
      </c>
      <c r="AP397" s="30">
        <f t="shared" si="129"/>
        <v>3950000</v>
      </c>
      <c r="AQ397" s="30">
        <f t="shared" si="130"/>
        <v>422100</v>
      </c>
      <c r="AR397" s="26" t="s">
        <v>79</v>
      </c>
      <c r="AS397" s="32" t="s">
        <v>114</v>
      </c>
      <c r="AT397" s="32" t="s">
        <v>156</v>
      </c>
      <c r="AU397" s="32">
        <v>44743</v>
      </c>
      <c r="AV397" s="26" t="s">
        <v>116</v>
      </c>
      <c r="AW397" s="26" t="s">
        <v>95</v>
      </c>
      <c r="AX397" s="26" t="s">
        <v>83</v>
      </c>
      <c r="AY397" s="26" t="s">
        <v>83</v>
      </c>
      <c r="AZ397" s="26" t="s">
        <v>80</v>
      </c>
      <c r="BA397" s="26" t="s">
        <v>84</v>
      </c>
      <c r="BB397" s="26" t="s">
        <v>85</v>
      </c>
      <c r="BC397" s="26" t="str">
        <f t="shared" si="131"/>
        <v>F</v>
      </c>
      <c r="BD397" s="26" t="str">
        <f t="shared" ca="1" si="132"/>
        <v>32 Th,9 Bln,14 Hr</v>
      </c>
      <c r="BE397" s="29">
        <f t="shared" ca="1" si="133"/>
        <v>32</v>
      </c>
      <c r="BF397" s="29">
        <f t="shared" ca="1" si="134"/>
        <v>9</v>
      </c>
      <c r="BG397" s="29">
        <f t="shared" ca="1" si="135"/>
        <v>14</v>
      </c>
      <c r="BH397" s="26" t="str">
        <f t="shared" ca="1" si="136"/>
        <v>9 Th,6 Bln,8 Hr</v>
      </c>
      <c r="BI397" s="24">
        <f t="shared" ca="1" si="137"/>
        <v>9</v>
      </c>
      <c r="BJ397" s="24">
        <f t="shared" ca="1" si="138"/>
        <v>6</v>
      </c>
      <c r="BK397" s="26" t="str">
        <f t="shared" ca="1" si="139"/>
        <v>9 Th,2 Bln,8 Hr</v>
      </c>
      <c r="BL397" s="4" t="str">
        <f>VLOOKUP(C397,[1]dbase!$C$3:$AW$827,38,FALSE)</f>
        <v>H</v>
      </c>
    </row>
    <row r="398" spans="1:64" x14ac:dyDescent="0.25">
      <c r="A398" s="24">
        <f t="shared" si="120"/>
        <v>395</v>
      </c>
      <c r="B398" s="31" t="s">
        <v>1801</v>
      </c>
      <c r="C398" s="24">
        <v>785944</v>
      </c>
      <c r="D398" s="24" t="s">
        <v>174</v>
      </c>
      <c r="E398" s="26">
        <v>28695</v>
      </c>
      <c r="F398" s="24" t="s">
        <v>65</v>
      </c>
      <c r="G398" s="24" t="s">
        <v>66</v>
      </c>
      <c r="H398" s="24" t="s">
        <v>88</v>
      </c>
      <c r="I398" s="24"/>
      <c r="J398" s="27" t="s">
        <v>1802</v>
      </c>
      <c r="K398" s="24"/>
      <c r="L398" s="24"/>
      <c r="M398" s="24" t="s">
        <v>109</v>
      </c>
      <c r="N398" s="24" t="s">
        <v>1803</v>
      </c>
      <c r="O398" s="24"/>
      <c r="P398" s="24" t="s">
        <v>80</v>
      </c>
      <c r="Q398" s="26">
        <v>43374</v>
      </c>
      <c r="R398" s="26">
        <v>43374</v>
      </c>
      <c r="S398" s="26" t="s">
        <v>90</v>
      </c>
      <c r="T398" s="28" t="s">
        <v>302</v>
      </c>
      <c r="U398" s="28" t="s">
        <v>302</v>
      </c>
      <c r="V398" s="26">
        <v>44105</v>
      </c>
      <c r="W398" s="28" t="s">
        <v>303</v>
      </c>
      <c r="X398" s="28" t="s">
        <v>140</v>
      </c>
      <c r="Y398" s="26" t="s">
        <v>78</v>
      </c>
      <c r="Z398" s="29">
        <v>6</v>
      </c>
      <c r="AA398" s="29">
        <v>1</v>
      </c>
      <c r="AB398" s="26">
        <v>44424</v>
      </c>
      <c r="AC398" s="30">
        <v>4500000</v>
      </c>
      <c r="AD398" s="30">
        <v>500000</v>
      </c>
      <c r="AE398" s="30">
        <v>0</v>
      </c>
      <c r="AF398" s="30">
        <v>-31100</v>
      </c>
      <c r="AG398" s="30">
        <f t="shared" si="121"/>
        <v>-31100</v>
      </c>
      <c r="AH398" s="30">
        <v>0</v>
      </c>
      <c r="AI398" s="30">
        <f t="shared" si="122"/>
        <v>4968900</v>
      </c>
      <c r="AJ398" s="30">
        <f t="shared" si="123"/>
        <v>3375000</v>
      </c>
      <c r="AK398" s="30">
        <f t="shared" si="124"/>
        <v>375000</v>
      </c>
      <c r="AL398" s="30">
        <f t="shared" si="125"/>
        <v>0</v>
      </c>
      <c r="AM398" s="30">
        <f t="shared" si="126"/>
        <v>-31100</v>
      </c>
      <c r="AN398" s="30">
        <f t="shared" si="127"/>
        <v>-31100</v>
      </c>
      <c r="AO398" s="30">
        <f t="shared" si="128"/>
        <v>0</v>
      </c>
      <c r="AP398" s="30">
        <f t="shared" si="129"/>
        <v>3718900</v>
      </c>
      <c r="AQ398" s="30">
        <f t="shared" si="130"/>
        <v>653200</v>
      </c>
      <c r="AR398" s="26" t="s">
        <v>79</v>
      </c>
      <c r="AS398" s="26" t="s">
        <v>80</v>
      </c>
      <c r="AT398" s="26"/>
      <c r="AU398" s="26" t="s">
        <v>80</v>
      </c>
      <c r="AV398" s="26" t="s">
        <v>141</v>
      </c>
      <c r="AW398" s="26" t="s">
        <v>80</v>
      </c>
      <c r="AX398" s="26" t="s">
        <v>82</v>
      </c>
      <c r="AY398" s="26" t="s">
        <v>82</v>
      </c>
      <c r="AZ398" s="26" t="s">
        <v>80</v>
      </c>
      <c r="BA398" s="26" t="s">
        <v>84</v>
      </c>
      <c r="BB398" s="26" t="s">
        <v>85</v>
      </c>
      <c r="BC398" s="26" t="str">
        <f t="shared" si="131"/>
        <v>C</v>
      </c>
      <c r="BD398" s="26" t="str">
        <f t="shared" ca="1" si="132"/>
        <v>44 Th,4 Bln,0 Hr</v>
      </c>
      <c r="BE398" s="29">
        <f t="shared" ca="1" si="133"/>
        <v>44</v>
      </c>
      <c r="BF398" s="29">
        <f t="shared" ca="1" si="134"/>
        <v>4</v>
      </c>
      <c r="BG398" s="29">
        <f t="shared" ca="1" si="135"/>
        <v>0</v>
      </c>
      <c r="BH398" s="26" t="str">
        <f t="shared" ca="1" si="136"/>
        <v>4 Th,1 Bln,23 Hr</v>
      </c>
      <c r="BI398" s="24">
        <f t="shared" ca="1" si="137"/>
        <v>4</v>
      </c>
      <c r="BJ398" s="24">
        <f t="shared" ca="1" si="138"/>
        <v>1</v>
      </c>
      <c r="BK398" s="26" t="str">
        <f t="shared" ca="1" si="139"/>
        <v>4 Th,1 Bln,23 Hr</v>
      </c>
      <c r="BL398" s="4" t="str">
        <f>VLOOKUP(C398,[1]dbase!$C$3:$AW$827,38,FALSE)</f>
        <v>-</v>
      </c>
    </row>
    <row r="399" spans="1:64" x14ac:dyDescent="0.25">
      <c r="A399" s="24">
        <f t="shared" si="120"/>
        <v>396</v>
      </c>
      <c r="B399" s="31" t="s">
        <v>1804</v>
      </c>
      <c r="C399" s="24">
        <v>665917</v>
      </c>
      <c r="D399" s="24" t="s">
        <v>174</v>
      </c>
      <c r="E399" s="26">
        <v>24433</v>
      </c>
      <c r="F399" s="24" t="s">
        <v>65</v>
      </c>
      <c r="G399" s="24" t="s">
        <v>66</v>
      </c>
      <c r="H399" s="24" t="s">
        <v>133</v>
      </c>
      <c r="I399" s="24" t="s">
        <v>1805</v>
      </c>
      <c r="J399" s="27" t="s">
        <v>1806</v>
      </c>
      <c r="K399" s="24"/>
      <c r="L399" s="24"/>
      <c r="M399" s="24" t="s">
        <v>109</v>
      </c>
      <c r="N399" s="24" t="s">
        <v>301</v>
      </c>
      <c r="O399" s="24"/>
      <c r="P399" s="24" t="s">
        <v>80</v>
      </c>
      <c r="Q399" s="26">
        <v>43374</v>
      </c>
      <c r="R399" s="26">
        <v>43374</v>
      </c>
      <c r="S399" s="26" t="s">
        <v>90</v>
      </c>
      <c r="T399" s="28" t="s">
        <v>456</v>
      </c>
      <c r="U399" s="28" t="s">
        <v>456</v>
      </c>
      <c r="V399" s="26">
        <v>44105</v>
      </c>
      <c r="W399" s="28" t="s">
        <v>303</v>
      </c>
      <c r="X399" s="28" t="s">
        <v>140</v>
      </c>
      <c r="Y399" s="26" t="s">
        <v>78</v>
      </c>
      <c r="Z399" s="29">
        <v>6</v>
      </c>
      <c r="AA399" s="29">
        <v>1</v>
      </c>
      <c r="AB399" s="26">
        <v>44424</v>
      </c>
      <c r="AC399" s="30">
        <v>4500000</v>
      </c>
      <c r="AD399" s="30">
        <v>500000</v>
      </c>
      <c r="AE399" s="30">
        <v>0</v>
      </c>
      <c r="AF399" s="30">
        <v>261200</v>
      </c>
      <c r="AG399" s="30">
        <f t="shared" si="121"/>
        <v>261200</v>
      </c>
      <c r="AH399" s="30">
        <v>0</v>
      </c>
      <c r="AI399" s="30">
        <f t="shared" si="122"/>
        <v>5261200</v>
      </c>
      <c r="AJ399" s="30">
        <f t="shared" si="123"/>
        <v>2250000</v>
      </c>
      <c r="AK399" s="30">
        <f t="shared" si="124"/>
        <v>0</v>
      </c>
      <c r="AL399" s="30">
        <f t="shared" si="125"/>
        <v>0</v>
      </c>
      <c r="AM399" s="30">
        <f t="shared" si="126"/>
        <v>0</v>
      </c>
      <c r="AN399" s="30">
        <f t="shared" si="127"/>
        <v>0</v>
      </c>
      <c r="AO399" s="30">
        <f t="shared" si="128"/>
        <v>0</v>
      </c>
      <c r="AP399" s="30">
        <f t="shared" si="129"/>
        <v>2250000</v>
      </c>
      <c r="AQ399" s="30">
        <f t="shared" si="130"/>
        <v>2122100</v>
      </c>
      <c r="AR399" s="26" t="s">
        <v>79</v>
      </c>
      <c r="AS399" s="26" t="s">
        <v>114</v>
      </c>
      <c r="AT399" s="24" t="s">
        <v>172</v>
      </c>
      <c r="AU399" s="26">
        <v>44433</v>
      </c>
      <c r="AV399" s="26" t="s">
        <v>141</v>
      </c>
      <c r="AW399" s="26" t="s">
        <v>80</v>
      </c>
      <c r="AX399" s="26" t="s">
        <v>82</v>
      </c>
      <c r="AY399" s="26" t="s">
        <v>82</v>
      </c>
      <c r="AZ399" s="26" t="s">
        <v>80</v>
      </c>
      <c r="BA399" s="26" t="s">
        <v>84</v>
      </c>
      <c r="BB399" s="26" t="s">
        <v>85</v>
      </c>
      <c r="BC399" s="26" t="str">
        <f t="shared" si="131"/>
        <v>C</v>
      </c>
      <c r="BD399" s="26" t="str">
        <f t="shared" ca="1" si="132"/>
        <v>56 Th,0 Bln,2 Hr</v>
      </c>
      <c r="BE399" s="29">
        <f t="shared" ca="1" si="133"/>
        <v>56</v>
      </c>
      <c r="BF399" s="29">
        <f t="shared" ca="1" si="134"/>
        <v>0</v>
      </c>
      <c r="BG399" s="29">
        <f t="shared" ca="1" si="135"/>
        <v>2</v>
      </c>
      <c r="BH399" s="26" t="str">
        <f t="shared" ca="1" si="136"/>
        <v>4 Th,1 Bln,23 Hr</v>
      </c>
      <c r="BI399" s="24">
        <f t="shared" ca="1" si="137"/>
        <v>4</v>
      </c>
      <c r="BJ399" s="24">
        <f t="shared" ca="1" si="138"/>
        <v>1</v>
      </c>
      <c r="BK399" s="26" t="str">
        <f t="shared" ca="1" si="139"/>
        <v>4 Th,1 Bln,23 Hr</v>
      </c>
      <c r="BL399" s="4" t="str">
        <f>VLOOKUP(C399,[1]dbase!$C$3:$AW$827,38,FALSE)</f>
        <v>H</v>
      </c>
    </row>
    <row r="400" spans="1:64" x14ac:dyDescent="0.25">
      <c r="A400" s="24">
        <f t="shared" si="120"/>
        <v>397</v>
      </c>
      <c r="B400" s="31" t="s">
        <v>1807</v>
      </c>
      <c r="C400" s="24">
        <v>726080</v>
      </c>
      <c r="D400" s="24" t="s">
        <v>174</v>
      </c>
      <c r="E400" s="26">
        <v>26609</v>
      </c>
      <c r="F400" s="24" t="s">
        <v>65</v>
      </c>
      <c r="G400" s="24" t="s">
        <v>66</v>
      </c>
      <c r="H400" s="24" t="s">
        <v>133</v>
      </c>
      <c r="I400" s="24" t="s">
        <v>1808</v>
      </c>
      <c r="J400" s="27" t="s">
        <v>1809</v>
      </c>
      <c r="K400" s="24"/>
      <c r="L400" s="24"/>
      <c r="M400" s="24" t="s">
        <v>109</v>
      </c>
      <c r="N400" s="24" t="s">
        <v>80</v>
      </c>
      <c r="O400" s="24"/>
      <c r="P400" s="24" t="s">
        <v>80</v>
      </c>
      <c r="Q400" s="26">
        <v>43374</v>
      </c>
      <c r="R400" s="26">
        <v>43374</v>
      </c>
      <c r="S400" s="26" t="s">
        <v>90</v>
      </c>
      <c r="T400" s="28" t="s">
        <v>261</v>
      </c>
      <c r="U400" s="28" t="s">
        <v>261</v>
      </c>
      <c r="V400" s="26">
        <v>44105</v>
      </c>
      <c r="W400" s="28" t="s">
        <v>139</v>
      </c>
      <c r="X400" s="28" t="s">
        <v>140</v>
      </c>
      <c r="Y400" s="26" t="s">
        <v>78</v>
      </c>
      <c r="Z400" s="29">
        <v>6</v>
      </c>
      <c r="AA400" s="29">
        <v>1</v>
      </c>
      <c r="AB400" s="26">
        <v>44424</v>
      </c>
      <c r="AC400" s="30">
        <v>4500000</v>
      </c>
      <c r="AD400" s="30">
        <v>500000</v>
      </c>
      <c r="AE400" s="30">
        <v>0</v>
      </c>
      <c r="AF400" s="30">
        <v>592600</v>
      </c>
      <c r="AG400" s="30">
        <f t="shared" si="121"/>
        <v>592600</v>
      </c>
      <c r="AH400" s="30">
        <v>0</v>
      </c>
      <c r="AI400" s="30">
        <f t="shared" si="122"/>
        <v>5592600</v>
      </c>
      <c r="AJ400" s="30">
        <f t="shared" si="123"/>
        <v>3375000</v>
      </c>
      <c r="AK400" s="30">
        <f t="shared" si="124"/>
        <v>375000</v>
      </c>
      <c r="AL400" s="30">
        <f t="shared" si="125"/>
        <v>0</v>
      </c>
      <c r="AM400" s="30">
        <f t="shared" si="126"/>
        <v>592600</v>
      </c>
      <c r="AN400" s="30">
        <f t="shared" si="127"/>
        <v>592600</v>
      </c>
      <c r="AO400" s="30">
        <f t="shared" si="128"/>
        <v>0</v>
      </c>
      <c r="AP400" s="30">
        <f t="shared" si="129"/>
        <v>4342600</v>
      </c>
      <c r="AQ400" s="30">
        <f t="shared" si="130"/>
        <v>29500</v>
      </c>
      <c r="AR400" s="26" t="s">
        <v>79</v>
      </c>
      <c r="AS400" s="26" t="s">
        <v>80</v>
      </c>
      <c r="AT400" s="26"/>
      <c r="AU400" s="26" t="s">
        <v>80</v>
      </c>
      <c r="AV400" s="26" t="s">
        <v>141</v>
      </c>
      <c r="AW400" s="26" t="s">
        <v>80</v>
      </c>
      <c r="AX400" s="26" t="s">
        <v>82</v>
      </c>
      <c r="AY400" s="26" t="s">
        <v>82</v>
      </c>
      <c r="AZ400" s="26" t="s">
        <v>80</v>
      </c>
      <c r="BA400" s="26" t="s">
        <v>84</v>
      </c>
      <c r="BB400" s="26" t="s">
        <v>85</v>
      </c>
      <c r="BC400" s="26" t="str">
        <f t="shared" si="131"/>
        <v>C</v>
      </c>
      <c r="BD400" s="26" t="str">
        <f t="shared" ca="1" si="132"/>
        <v>50 Th,0 Bln,18 Hr</v>
      </c>
      <c r="BE400" s="29">
        <f t="shared" ca="1" si="133"/>
        <v>50</v>
      </c>
      <c r="BF400" s="29">
        <f t="shared" ca="1" si="134"/>
        <v>0</v>
      </c>
      <c r="BG400" s="29">
        <f t="shared" ca="1" si="135"/>
        <v>18</v>
      </c>
      <c r="BH400" s="26" t="str">
        <f t="shared" ca="1" si="136"/>
        <v>4 Th,1 Bln,23 Hr</v>
      </c>
      <c r="BI400" s="24">
        <f t="shared" ca="1" si="137"/>
        <v>4</v>
      </c>
      <c r="BJ400" s="24">
        <f t="shared" ca="1" si="138"/>
        <v>1</v>
      </c>
      <c r="BK400" s="26" t="str">
        <f t="shared" ca="1" si="139"/>
        <v>4 Th,1 Bln,23 Hr</v>
      </c>
      <c r="BL400" s="4" t="str">
        <f>VLOOKUP(C400,[1]dbase!$C$3:$AW$827,38,FALSE)</f>
        <v>-</v>
      </c>
    </row>
    <row r="401" spans="1:64" x14ac:dyDescent="0.25">
      <c r="A401" s="24">
        <f t="shared" si="120"/>
        <v>398</v>
      </c>
      <c r="B401" s="31" t="s">
        <v>1810</v>
      </c>
      <c r="C401" s="24">
        <v>675923</v>
      </c>
      <c r="D401" s="24" t="s">
        <v>1811</v>
      </c>
      <c r="E401" s="26">
        <v>24650</v>
      </c>
      <c r="F401" s="24" t="s">
        <v>65</v>
      </c>
      <c r="G401" s="24" t="s">
        <v>66</v>
      </c>
      <c r="H401" s="24" t="s">
        <v>133</v>
      </c>
      <c r="I401" s="24" t="s">
        <v>1812</v>
      </c>
      <c r="J401" s="27" t="s">
        <v>1813</v>
      </c>
      <c r="K401" s="24"/>
      <c r="L401" s="24"/>
      <c r="M401" s="24" t="s">
        <v>99</v>
      </c>
      <c r="N401" s="24" t="s">
        <v>276</v>
      </c>
      <c r="O401" s="24"/>
      <c r="P401" s="24" t="s">
        <v>80</v>
      </c>
      <c r="Q401" s="26">
        <v>43374</v>
      </c>
      <c r="R401" s="26">
        <v>43374</v>
      </c>
      <c r="S401" s="26" t="s">
        <v>90</v>
      </c>
      <c r="T401" s="28" t="s">
        <v>289</v>
      </c>
      <c r="U401" s="28" t="s">
        <v>289</v>
      </c>
      <c r="V401" s="26">
        <v>44105</v>
      </c>
      <c r="W401" s="28" t="s">
        <v>303</v>
      </c>
      <c r="X401" s="28" t="s">
        <v>140</v>
      </c>
      <c r="Y401" s="26" t="s">
        <v>78</v>
      </c>
      <c r="Z401" s="29">
        <v>6</v>
      </c>
      <c r="AA401" s="29">
        <v>1</v>
      </c>
      <c r="AB401" s="26">
        <v>44424</v>
      </c>
      <c r="AC401" s="30">
        <v>4500000</v>
      </c>
      <c r="AD401" s="30">
        <v>500000</v>
      </c>
      <c r="AE401" s="30">
        <v>0</v>
      </c>
      <c r="AF401" s="30">
        <v>69400</v>
      </c>
      <c r="AG401" s="30">
        <f t="shared" si="121"/>
        <v>69400</v>
      </c>
      <c r="AH401" s="30">
        <v>0</v>
      </c>
      <c r="AI401" s="30">
        <f t="shared" si="122"/>
        <v>5069400</v>
      </c>
      <c r="AJ401" s="30">
        <f t="shared" si="123"/>
        <v>3375000</v>
      </c>
      <c r="AK401" s="30">
        <f t="shared" si="124"/>
        <v>375000</v>
      </c>
      <c r="AL401" s="30">
        <f t="shared" si="125"/>
        <v>0</v>
      </c>
      <c r="AM401" s="30">
        <f t="shared" si="126"/>
        <v>69400</v>
      </c>
      <c r="AN401" s="30">
        <f t="shared" si="127"/>
        <v>69400</v>
      </c>
      <c r="AO401" s="30">
        <f t="shared" si="128"/>
        <v>0</v>
      </c>
      <c r="AP401" s="30">
        <f t="shared" si="129"/>
        <v>3819400</v>
      </c>
      <c r="AQ401" s="30">
        <f t="shared" si="130"/>
        <v>552700</v>
      </c>
      <c r="AR401" s="26" t="s">
        <v>79</v>
      </c>
      <c r="AS401" s="26" t="s">
        <v>80</v>
      </c>
      <c r="AT401" s="26"/>
      <c r="AU401" s="26" t="s">
        <v>80</v>
      </c>
      <c r="AV401" s="26" t="s">
        <v>141</v>
      </c>
      <c r="AW401" s="26" t="s">
        <v>80</v>
      </c>
      <c r="AX401" s="26" t="s">
        <v>82</v>
      </c>
      <c r="AY401" s="26" t="s">
        <v>82</v>
      </c>
      <c r="AZ401" s="26" t="s">
        <v>80</v>
      </c>
      <c r="BA401" s="26" t="s">
        <v>84</v>
      </c>
      <c r="BB401" s="26" t="s">
        <v>106</v>
      </c>
      <c r="BC401" s="26" t="str">
        <f t="shared" si="131"/>
        <v>C</v>
      </c>
      <c r="BD401" s="26" t="str">
        <f t="shared" ca="1" si="132"/>
        <v>55 Th,4 Bln,28 Hr</v>
      </c>
      <c r="BE401" s="29">
        <f t="shared" ca="1" si="133"/>
        <v>55</v>
      </c>
      <c r="BF401" s="29">
        <f t="shared" ca="1" si="134"/>
        <v>4</v>
      </c>
      <c r="BG401" s="29">
        <f t="shared" ca="1" si="135"/>
        <v>28</v>
      </c>
      <c r="BH401" s="26" t="str">
        <f t="shared" ca="1" si="136"/>
        <v>4 Th,1 Bln,23 Hr</v>
      </c>
      <c r="BI401" s="24">
        <f t="shared" ca="1" si="137"/>
        <v>4</v>
      </c>
      <c r="BJ401" s="24">
        <f t="shared" ca="1" si="138"/>
        <v>1</v>
      </c>
      <c r="BK401" s="26" t="str">
        <f t="shared" ca="1" si="139"/>
        <v>4 Th,1 Bln,23 Hr</v>
      </c>
      <c r="BL401" s="4" t="str">
        <f>VLOOKUP(C401,[1]dbase!$C$3:$AW$827,38,FALSE)</f>
        <v>-</v>
      </c>
    </row>
    <row r="402" spans="1:64" x14ac:dyDescent="0.25">
      <c r="A402" s="24">
        <f t="shared" si="120"/>
        <v>399</v>
      </c>
      <c r="B402" s="31" t="s">
        <v>1814</v>
      </c>
      <c r="C402" s="24">
        <v>936316</v>
      </c>
      <c r="D402" s="24" t="s">
        <v>166</v>
      </c>
      <c r="E402" s="26">
        <v>33972</v>
      </c>
      <c r="F402" s="24" t="s">
        <v>65</v>
      </c>
      <c r="G402" s="24" t="s">
        <v>66</v>
      </c>
      <c r="H402" s="24" t="s">
        <v>67</v>
      </c>
      <c r="I402" s="24"/>
      <c r="J402" s="27"/>
      <c r="K402" s="24"/>
      <c r="L402" s="24"/>
      <c r="M402" s="24" t="s">
        <v>109</v>
      </c>
      <c r="N402" s="24" t="s">
        <v>1815</v>
      </c>
      <c r="O402" s="24"/>
      <c r="P402" s="24" t="s">
        <v>80</v>
      </c>
      <c r="Q402" s="26">
        <v>43877</v>
      </c>
      <c r="R402" s="26">
        <v>44243</v>
      </c>
      <c r="S402" s="26" t="s">
        <v>90</v>
      </c>
      <c r="T402" s="28" t="s">
        <v>1816</v>
      </c>
      <c r="U402" s="28" t="s">
        <v>1816</v>
      </c>
      <c r="V402" s="26" t="s">
        <v>80</v>
      </c>
      <c r="W402" s="28" t="s">
        <v>219</v>
      </c>
      <c r="X402" s="28" t="s">
        <v>195</v>
      </c>
      <c r="Y402" s="26" t="s">
        <v>78</v>
      </c>
      <c r="Z402" s="29">
        <v>6</v>
      </c>
      <c r="AA402" s="29">
        <v>1</v>
      </c>
      <c r="AB402" s="26">
        <v>44424</v>
      </c>
      <c r="AC402" s="30">
        <v>4500000</v>
      </c>
      <c r="AD402" s="30">
        <v>500000</v>
      </c>
      <c r="AE402" s="30">
        <v>-116900</v>
      </c>
      <c r="AF402" s="30">
        <v>152000</v>
      </c>
      <c r="AG402" s="30">
        <f t="shared" si="121"/>
        <v>35100</v>
      </c>
      <c r="AH402" s="30">
        <v>0</v>
      </c>
      <c r="AI402" s="30">
        <f t="shared" si="122"/>
        <v>5035100</v>
      </c>
      <c r="AJ402" s="30">
        <f t="shared" si="123"/>
        <v>3375000</v>
      </c>
      <c r="AK402" s="30">
        <f t="shared" si="124"/>
        <v>375000</v>
      </c>
      <c r="AL402" s="30">
        <f t="shared" si="125"/>
        <v>-116900</v>
      </c>
      <c r="AM402" s="30">
        <f t="shared" si="126"/>
        <v>152000</v>
      </c>
      <c r="AN402" s="30">
        <f t="shared" si="127"/>
        <v>35100</v>
      </c>
      <c r="AO402" s="30">
        <f t="shared" si="128"/>
        <v>0</v>
      </c>
      <c r="AP402" s="30">
        <f t="shared" si="129"/>
        <v>3785100</v>
      </c>
      <c r="AQ402" s="30">
        <f t="shared" si="130"/>
        <v>587000</v>
      </c>
      <c r="AR402" s="26" t="s">
        <v>79</v>
      </c>
      <c r="AS402" s="26" t="s">
        <v>80</v>
      </c>
      <c r="AT402" s="26"/>
      <c r="AU402" s="26" t="s">
        <v>80</v>
      </c>
      <c r="AV402" s="26" t="s">
        <v>196</v>
      </c>
      <c r="AW402" s="26" t="s">
        <v>80</v>
      </c>
      <c r="AX402" s="26" t="s">
        <v>82</v>
      </c>
      <c r="AY402" s="26" t="s">
        <v>82</v>
      </c>
      <c r="AZ402" s="26" t="s">
        <v>125</v>
      </c>
      <c r="BA402" s="26" t="s">
        <v>84</v>
      </c>
      <c r="BB402" s="26" t="s">
        <v>106</v>
      </c>
      <c r="BC402" s="26" t="str">
        <f t="shared" si="131"/>
        <v>C</v>
      </c>
      <c r="BD402" s="26" t="str">
        <f t="shared" ca="1" si="132"/>
        <v>29 Th,10 Bln,21 Hr</v>
      </c>
      <c r="BE402" s="29">
        <f t="shared" ca="1" si="133"/>
        <v>29</v>
      </c>
      <c r="BF402" s="29">
        <f t="shared" ca="1" si="134"/>
        <v>10</v>
      </c>
      <c r="BG402" s="29">
        <f t="shared" ca="1" si="135"/>
        <v>21</v>
      </c>
      <c r="BH402" s="26" t="str">
        <f t="shared" ca="1" si="136"/>
        <v>2 Th,9 Bln,8 Hr</v>
      </c>
      <c r="BI402" s="24">
        <f t="shared" ca="1" si="137"/>
        <v>2</v>
      </c>
      <c r="BJ402" s="24">
        <f t="shared" ca="1" si="138"/>
        <v>9</v>
      </c>
      <c r="BK402" s="26" t="str">
        <f t="shared" ca="1" si="139"/>
        <v>1 Th,9 Bln,8 Hr</v>
      </c>
      <c r="BL402" s="4" t="str">
        <f>VLOOKUP(C402,[1]dbase!$C$3:$AW$827,38,FALSE)</f>
        <v>-</v>
      </c>
    </row>
    <row r="403" spans="1:64" x14ac:dyDescent="0.25">
      <c r="A403" s="24">
        <f t="shared" si="120"/>
        <v>400</v>
      </c>
      <c r="B403" s="31" t="s">
        <v>1817</v>
      </c>
      <c r="C403" s="24">
        <v>755918</v>
      </c>
      <c r="D403" s="24" t="s">
        <v>1818</v>
      </c>
      <c r="E403" s="26">
        <v>27456</v>
      </c>
      <c r="F403" s="24" t="s">
        <v>65</v>
      </c>
      <c r="G403" s="24" t="s">
        <v>343</v>
      </c>
      <c r="H403" s="24" t="s">
        <v>1042</v>
      </c>
      <c r="I403" s="24" t="s">
        <v>1819</v>
      </c>
      <c r="J403" s="27" t="s">
        <v>1820</v>
      </c>
      <c r="K403" s="24"/>
      <c r="L403" s="24"/>
      <c r="M403" s="24" t="s">
        <v>70</v>
      </c>
      <c r="N403" s="24" t="s">
        <v>1821</v>
      </c>
      <c r="O403" s="24"/>
      <c r="P403" s="24" t="s">
        <v>80</v>
      </c>
      <c r="Q403" s="26">
        <v>43374</v>
      </c>
      <c r="R403" s="26">
        <v>43374</v>
      </c>
      <c r="S403" s="26" t="s">
        <v>90</v>
      </c>
      <c r="T403" s="28" t="s">
        <v>1822</v>
      </c>
      <c r="U403" s="28" t="s">
        <v>1822</v>
      </c>
      <c r="V403" s="26">
        <v>44105</v>
      </c>
      <c r="W403" s="28" t="s">
        <v>633</v>
      </c>
      <c r="X403" s="28" t="s">
        <v>207</v>
      </c>
      <c r="Y403" s="26" t="s">
        <v>78</v>
      </c>
      <c r="Z403" s="29">
        <v>6</v>
      </c>
      <c r="AA403" s="29">
        <v>2</v>
      </c>
      <c r="AB403" s="26">
        <v>44424</v>
      </c>
      <c r="AC403" s="30">
        <v>4900000</v>
      </c>
      <c r="AD403" s="30">
        <v>544444</v>
      </c>
      <c r="AE403" s="30">
        <v>0</v>
      </c>
      <c r="AF403" s="30">
        <v>716916.63888888899</v>
      </c>
      <c r="AG403" s="30">
        <f t="shared" si="121"/>
        <v>716916.63888888899</v>
      </c>
      <c r="AH403" s="30">
        <v>0</v>
      </c>
      <c r="AI403" s="30">
        <f t="shared" si="122"/>
        <v>6161360.638888889</v>
      </c>
      <c r="AJ403" s="30">
        <f t="shared" si="123"/>
        <v>2450000</v>
      </c>
      <c r="AK403" s="30">
        <f t="shared" si="124"/>
        <v>0</v>
      </c>
      <c r="AL403" s="30">
        <f t="shared" si="125"/>
        <v>0</v>
      </c>
      <c r="AM403" s="30">
        <f t="shared" si="126"/>
        <v>0</v>
      </c>
      <c r="AN403" s="30">
        <f t="shared" si="127"/>
        <v>0</v>
      </c>
      <c r="AO403" s="30">
        <f t="shared" si="128"/>
        <v>0</v>
      </c>
      <c r="AP403" s="30">
        <f t="shared" si="129"/>
        <v>2450000</v>
      </c>
      <c r="AQ403" s="30">
        <f t="shared" si="130"/>
        <v>1922100</v>
      </c>
      <c r="AR403" s="26" t="s">
        <v>79</v>
      </c>
      <c r="AS403" s="32" t="s">
        <v>114</v>
      </c>
      <c r="AT403" s="32" t="s">
        <v>156</v>
      </c>
      <c r="AU403" s="32">
        <v>44743</v>
      </c>
      <c r="AV403" s="26" t="s">
        <v>209</v>
      </c>
      <c r="AW403" s="26" t="s">
        <v>210</v>
      </c>
      <c r="AX403" s="26" t="s">
        <v>83</v>
      </c>
      <c r="AY403" s="26" t="s">
        <v>83</v>
      </c>
      <c r="AZ403" s="26" t="s">
        <v>80</v>
      </c>
      <c r="BA403" s="26" t="s">
        <v>84</v>
      </c>
      <c r="BB403" s="26" t="s">
        <v>106</v>
      </c>
      <c r="BC403" s="26" t="str">
        <f t="shared" si="131"/>
        <v>F</v>
      </c>
      <c r="BD403" s="26" t="str">
        <f t="shared" ca="1" si="132"/>
        <v>47 Th,8 Bln,21 Hr</v>
      </c>
      <c r="BE403" s="29">
        <f t="shared" ca="1" si="133"/>
        <v>47</v>
      </c>
      <c r="BF403" s="29">
        <f t="shared" ca="1" si="134"/>
        <v>8</v>
      </c>
      <c r="BG403" s="29">
        <f t="shared" ca="1" si="135"/>
        <v>21</v>
      </c>
      <c r="BH403" s="26" t="str">
        <f t="shared" ca="1" si="136"/>
        <v>4 Th,1 Bln,23 Hr</v>
      </c>
      <c r="BI403" s="24">
        <f t="shared" ca="1" si="137"/>
        <v>4</v>
      </c>
      <c r="BJ403" s="24">
        <f t="shared" ca="1" si="138"/>
        <v>1</v>
      </c>
      <c r="BK403" s="26" t="str">
        <f t="shared" ca="1" si="139"/>
        <v>4 Th,1 Bln,23 Hr</v>
      </c>
      <c r="BL403" s="4" t="str">
        <f>VLOOKUP(C403,[1]dbase!$C$3:$AW$827,38,FALSE)</f>
        <v>H</v>
      </c>
    </row>
    <row r="404" spans="1:64" x14ac:dyDescent="0.25">
      <c r="A404" s="24">
        <f t="shared" si="120"/>
        <v>401</v>
      </c>
      <c r="B404" s="31" t="s">
        <v>1823</v>
      </c>
      <c r="C404" s="24">
        <v>855930</v>
      </c>
      <c r="D404" s="24" t="s">
        <v>174</v>
      </c>
      <c r="E404" s="26">
        <v>31240</v>
      </c>
      <c r="F404" s="24" t="s">
        <v>65</v>
      </c>
      <c r="G404" s="24" t="s">
        <v>66</v>
      </c>
      <c r="H404" s="24" t="s">
        <v>88</v>
      </c>
      <c r="I404" s="24" t="s">
        <v>1824</v>
      </c>
      <c r="J404" s="27"/>
      <c r="K404" s="24"/>
      <c r="L404" s="24"/>
      <c r="M404" s="24" t="s">
        <v>109</v>
      </c>
      <c r="N404" s="24" t="s">
        <v>1825</v>
      </c>
      <c r="O404" s="24"/>
      <c r="P404" s="24" t="s">
        <v>80</v>
      </c>
      <c r="Q404" s="26">
        <v>43374</v>
      </c>
      <c r="R404" s="26">
        <v>43374</v>
      </c>
      <c r="S404" s="26" t="s">
        <v>90</v>
      </c>
      <c r="T404" s="28" t="s">
        <v>1826</v>
      </c>
      <c r="U404" s="28" t="s">
        <v>1826</v>
      </c>
      <c r="V404" s="26">
        <v>44105</v>
      </c>
      <c r="W404" s="28" t="s">
        <v>303</v>
      </c>
      <c r="X404" s="28" t="s">
        <v>140</v>
      </c>
      <c r="Y404" s="26" t="s">
        <v>78</v>
      </c>
      <c r="Z404" s="29">
        <v>6</v>
      </c>
      <c r="AA404" s="29">
        <v>1</v>
      </c>
      <c r="AB404" s="26">
        <v>44424</v>
      </c>
      <c r="AC404" s="30">
        <v>4500000</v>
      </c>
      <c r="AD404" s="30">
        <v>500000</v>
      </c>
      <c r="AE404" s="30">
        <v>0</v>
      </c>
      <c r="AF404" s="30">
        <v>592600</v>
      </c>
      <c r="AG404" s="30">
        <f t="shared" si="121"/>
        <v>592600</v>
      </c>
      <c r="AH404" s="30">
        <v>0</v>
      </c>
      <c r="AI404" s="30">
        <f t="shared" si="122"/>
        <v>5592600</v>
      </c>
      <c r="AJ404" s="30">
        <f t="shared" si="123"/>
        <v>2250000</v>
      </c>
      <c r="AK404" s="30">
        <f t="shared" si="124"/>
        <v>0</v>
      </c>
      <c r="AL404" s="30">
        <f t="shared" si="125"/>
        <v>0</v>
      </c>
      <c r="AM404" s="30">
        <f t="shared" si="126"/>
        <v>0</v>
      </c>
      <c r="AN404" s="30">
        <f t="shared" si="127"/>
        <v>0</v>
      </c>
      <c r="AO404" s="30">
        <f t="shared" si="128"/>
        <v>0</v>
      </c>
      <c r="AP404" s="30">
        <f t="shared" si="129"/>
        <v>2250000</v>
      </c>
      <c r="AQ404" s="30">
        <f t="shared" si="130"/>
        <v>2122100</v>
      </c>
      <c r="AR404" s="26" t="s">
        <v>79</v>
      </c>
      <c r="AS404" s="26" t="s">
        <v>114</v>
      </c>
      <c r="AT404" s="26" t="s">
        <v>115</v>
      </c>
      <c r="AU404" s="26">
        <v>44562</v>
      </c>
      <c r="AV404" s="26" t="s">
        <v>141</v>
      </c>
      <c r="AW404" s="26" t="s">
        <v>80</v>
      </c>
      <c r="AX404" s="26" t="s">
        <v>82</v>
      </c>
      <c r="AY404" s="26" t="s">
        <v>82</v>
      </c>
      <c r="AZ404" s="26" t="s">
        <v>80</v>
      </c>
      <c r="BA404" s="26" t="s">
        <v>84</v>
      </c>
      <c r="BB404" s="26" t="s">
        <v>85</v>
      </c>
      <c r="BC404" s="26" t="str">
        <f t="shared" si="131"/>
        <v>C</v>
      </c>
      <c r="BD404" s="26" t="str">
        <f t="shared" ca="1" si="132"/>
        <v>37 Th,4 Bln,12 Hr</v>
      </c>
      <c r="BE404" s="29">
        <f t="shared" ca="1" si="133"/>
        <v>37</v>
      </c>
      <c r="BF404" s="29">
        <f t="shared" ca="1" si="134"/>
        <v>4</v>
      </c>
      <c r="BG404" s="29">
        <f t="shared" ca="1" si="135"/>
        <v>12</v>
      </c>
      <c r="BH404" s="26" t="str">
        <f t="shared" ca="1" si="136"/>
        <v>4 Th,1 Bln,23 Hr</v>
      </c>
      <c r="BI404" s="24">
        <f t="shared" ca="1" si="137"/>
        <v>4</v>
      </c>
      <c r="BJ404" s="24">
        <f t="shared" ca="1" si="138"/>
        <v>1</v>
      </c>
      <c r="BK404" s="26" t="str">
        <f t="shared" ca="1" si="139"/>
        <v>4 Th,1 Bln,23 Hr</v>
      </c>
      <c r="BL404" s="4" t="str">
        <f>VLOOKUP(C404,[1]dbase!$C$3:$AW$827,38,FALSE)</f>
        <v>H</v>
      </c>
    </row>
    <row r="405" spans="1:64" x14ac:dyDescent="0.25">
      <c r="A405" s="24">
        <f t="shared" si="120"/>
        <v>402</v>
      </c>
      <c r="B405" s="31" t="s">
        <v>1827</v>
      </c>
      <c r="C405" s="24">
        <v>835484</v>
      </c>
      <c r="D405" s="24" t="s">
        <v>166</v>
      </c>
      <c r="E405" s="26">
        <v>30514</v>
      </c>
      <c r="F405" s="24" t="s">
        <v>65</v>
      </c>
      <c r="G405" s="24" t="s">
        <v>66</v>
      </c>
      <c r="H405" s="24" t="s">
        <v>961</v>
      </c>
      <c r="I405" s="24" t="s">
        <v>1828</v>
      </c>
      <c r="J405" s="27"/>
      <c r="K405" s="24"/>
      <c r="L405" s="24"/>
      <c r="M405" s="24" t="s">
        <v>99</v>
      </c>
      <c r="N405" s="24" t="s">
        <v>765</v>
      </c>
      <c r="O405" s="24"/>
      <c r="P405" s="24">
        <v>2001</v>
      </c>
      <c r="Q405" s="26">
        <v>39860</v>
      </c>
      <c r="R405" s="26">
        <v>39949</v>
      </c>
      <c r="S405" s="26" t="s">
        <v>90</v>
      </c>
      <c r="T405" s="28" t="s">
        <v>1829</v>
      </c>
      <c r="U405" s="28" t="s">
        <v>1829</v>
      </c>
      <c r="V405" s="26" t="s">
        <v>80</v>
      </c>
      <c r="W405" s="28" t="s">
        <v>194</v>
      </c>
      <c r="X405" s="28" t="s">
        <v>195</v>
      </c>
      <c r="Y405" s="26" t="s">
        <v>78</v>
      </c>
      <c r="Z405" s="29">
        <v>6</v>
      </c>
      <c r="AA405" s="29">
        <v>2</v>
      </c>
      <c r="AB405" s="26">
        <v>44424</v>
      </c>
      <c r="AC405" s="30">
        <v>4900000</v>
      </c>
      <c r="AD405" s="30">
        <v>544444</v>
      </c>
      <c r="AE405" s="30">
        <v>866655.55555555597</v>
      </c>
      <c r="AF405" s="30">
        <v>152000</v>
      </c>
      <c r="AG405" s="30">
        <f t="shared" si="121"/>
        <v>1018655.555555556</v>
      </c>
      <c r="AH405" s="30">
        <v>0</v>
      </c>
      <c r="AI405" s="30">
        <f t="shared" si="122"/>
        <v>6463099.555555556</v>
      </c>
      <c r="AJ405" s="30">
        <f t="shared" si="123"/>
        <v>3675000</v>
      </c>
      <c r="AK405" s="30">
        <f t="shared" si="124"/>
        <v>408333</v>
      </c>
      <c r="AL405" s="30">
        <f t="shared" si="125"/>
        <v>866655.55555555597</v>
      </c>
      <c r="AM405" s="30">
        <f t="shared" si="126"/>
        <v>152000</v>
      </c>
      <c r="AN405" s="30">
        <f t="shared" si="127"/>
        <v>1018655.555555556</v>
      </c>
      <c r="AO405" s="30">
        <f t="shared" si="128"/>
        <v>0</v>
      </c>
      <c r="AP405" s="30">
        <f t="shared" si="129"/>
        <v>5101988.555555556</v>
      </c>
      <c r="AQ405" s="30">
        <f t="shared" si="130"/>
        <v>0</v>
      </c>
      <c r="AR405" s="26" t="s">
        <v>79</v>
      </c>
      <c r="AS405" s="26" t="s">
        <v>80</v>
      </c>
      <c r="AT405" s="26"/>
      <c r="AU405" s="26">
        <v>44621</v>
      </c>
      <c r="AV405" s="26" t="s">
        <v>196</v>
      </c>
      <c r="AW405" s="26" t="s">
        <v>80</v>
      </c>
      <c r="AX405" s="26" t="s">
        <v>83</v>
      </c>
      <c r="AY405" s="26" t="s">
        <v>82</v>
      </c>
      <c r="AZ405" s="26" t="s">
        <v>197</v>
      </c>
      <c r="BA405" s="26" t="s">
        <v>84</v>
      </c>
      <c r="BB405" s="26" t="s">
        <v>106</v>
      </c>
      <c r="BC405" s="26" t="str">
        <f t="shared" si="131"/>
        <v>C</v>
      </c>
      <c r="BD405" s="26" t="str">
        <f t="shared" ca="1" si="132"/>
        <v>39 Th,4 Bln,7 Hr</v>
      </c>
      <c r="BE405" s="29">
        <f t="shared" ca="1" si="133"/>
        <v>39</v>
      </c>
      <c r="BF405" s="29">
        <f t="shared" ca="1" si="134"/>
        <v>4</v>
      </c>
      <c r="BG405" s="29">
        <f t="shared" ca="1" si="135"/>
        <v>7</v>
      </c>
      <c r="BH405" s="26" t="str">
        <f t="shared" ca="1" si="136"/>
        <v>13 Th,9 Bln,8 Hr</v>
      </c>
      <c r="BI405" s="24">
        <f t="shared" ca="1" si="137"/>
        <v>13</v>
      </c>
      <c r="BJ405" s="24">
        <f t="shared" ca="1" si="138"/>
        <v>9</v>
      </c>
      <c r="BK405" s="26" t="str">
        <f t="shared" ca="1" si="139"/>
        <v>13 Th,6 Bln,8 Hr</v>
      </c>
      <c r="BL405" s="4" t="str">
        <f>VLOOKUP(C405,[1]dbase!$C$3:$AW$827,38,FALSE)</f>
        <v>-</v>
      </c>
    </row>
    <row r="406" spans="1:64" x14ac:dyDescent="0.25">
      <c r="A406" s="24">
        <f t="shared" si="120"/>
        <v>403</v>
      </c>
      <c r="B406" s="31" t="s">
        <v>1830</v>
      </c>
      <c r="C406" s="24">
        <v>785483</v>
      </c>
      <c r="D406" s="24" t="s">
        <v>500</v>
      </c>
      <c r="E406" s="26">
        <v>28804</v>
      </c>
      <c r="F406" s="24" t="s">
        <v>65</v>
      </c>
      <c r="G406" s="24" t="s">
        <v>66</v>
      </c>
      <c r="H406" s="24" t="s">
        <v>67</v>
      </c>
      <c r="I406" s="24" t="s">
        <v>1831</v>
      </c>
      <c r="J406" s="27" t="s">
        <v>1832</v>
      </c>
      <c r="K406" s="24" t="s">
        <v>1833</v>
      </c>
      <c r="L406" s="24"/>
      <c r="M406" s="24" t="s">
        <v>99</v>
      </c>
      <c r="N406" s="24" t="s">
        <v>351</v>
      </c>
      <c r="O406" s="24"/>
      <c r="P406" s="24">
        <v>1997</v>
      </c>
      <c r="Q406" s="26">
        <v>39860</v>
      </c>
      <c r="R406" s="26">
        <v>39949</v>
      </c>
      <c r="S406" s="26" t="s">
        <v>213</v>
      </c>
      <c r="T406" s="28" t="s">
        <v>1834</v>
      </c>
      <c r="U406" s="28" t="s">
        <v>1835</v>
      </c>
      <c r="V406" s="26">
        <v>44090</v>
      </c>
      <c r="W406" s="28" t="s">
        <v>769</v>
      </c>
      <c r="X406" s="28" t="s">
        <v>195</v>
      </c>
      <c r="Y406" s="26" t="s">
        <v>78</v>
      </c>
      <c r="Z406" s="29">
        <v>4</v>
      </c>
      <c r="AA406" s="29">
        <v>2</v>
      </c>
      <c r="AB406" s="26">
        <v>44424</v>
      </c>
      <c r="AC406" s="30">
        <v>4900000</v>
      </c>
      <c r="AD406" s="30">
        <v>544444</v>
      </c>
      <c r="AE406" s="30">
        <v>1045455.555555556</v>
      </c>
      <c r="AF406" s="30">
        <v>-339993</v>
      </c>
      <c r="AG406" s="30">
        <f t="shared" si="121"/>
        <v>705462.55555555597</v>
      </c>
      <c r="AH406" s="30">
        <v>1871793</v>
      </c>
      <c r="AI406" s="30">
        <f t="shared" si="122"/>
        <v>8021699.555555556</v>
      </c>
      <c r="AJ406" s="30">
        <f t="shared" si="123"/>
        <v>3675000</v>
      </c>
      <c r="AK406" s="30">
        <f t="shared" si="124"/>
        <v>408333</v>
      </c>
      <c r="AL406" s="30">
        <f t="shared" si="125"/>
        <v>1045455.555555556</v>
      </c>
      <c r="AM406" s="30">
        <f t="shared" si="126"/>
        <v>-339993</v>
      </c>
      <c r="AN406" s="30">
        <f t="shared" si="127"/>
        <v>705462.55555555597</v>
      </c>
      <c r="AO406" s="30">
        <f t="shared" si="128"/>
        <v>935896.5</v>
      </c>
      <c r="AP406" s="30">
        <f t="shared" si="129"/>
        <v>5724692.055555556</v>
      </c>
      <c r="AQ406" s="30">
        <f t="shared" si="130"/>
        <v>0</v>
      </c>
      <c r="AR406" s="26" t="s">
        <v>79</v>
      </c>
      <c r="AS406" s="26" t="s">
        <v>80</v>
      </c>
      <c r="AT406" s="26"/>
      <c r="AU406" s="26" t="s">
        <v>80</v>
      </c>
      <c r="AV406" s="26" t="s">
        <v>196</v>
      </c>
      <c r="AW406" s="26" t="s">
        <v>80</v>
      </c>
      <c r="AX406" s="26" t="s">
        <v>83</v>
      </c>
      <c r="AY406" s="26" t="s">
        <v>83</v>
      </c>
      <c r="AZ406" s="26" t="s">
        <v>125</v>
      </c>
      <c r="BA406" s="26" t="s">
        <v>84</v>
      </c>
      <c r="BB406" s="26" t="s">
        <v>106</v>
      </c>
      <c r="BC406" s="26" t="str">
        <f t="shared" si="131"/>
        <v>C</v>
      </c>
      <c r="BD406" s="26" t="str">
        <f t="shared" ca="1" si="132"/>
        <v>44 Th,0 Bln,14 Hr</v>
      </c>
      <c r="BE406" s="29">
        <f t="shared" ca="1" si="133"/>
        <v>44</v>
      </c>
      <c r="BF406" s="29">
        <f t="shared" ca="1" si="134"/>
        <v>0</v>
      </c>
      <c r="BG406" s="29">
        <f t="shared" ca="1" si="135"/>
        <v>14</v>
      </c>
      <c r="BH406" s="26" t="str">
        <f t="shared" ca="1" si="136"/>
        <v>13 Th,9 Bln,8 Hr</v>
      </c>
      <c r="BI406" s="24">
        <f t="shared" ca="1" si="137"/>
        <v>13</v>
      </c>
      <c r="BJ406" s="24">
        <f t="shared" ca="1" si="138"/>
        <v>9</v>
      </c>
      <c r="BK406" s="26" t="str">
        <f t="shared" ca="1" si="139"/>
        <v>13 Th,6 Bln,8 Hr</v>
      </c>
      <c r="BL406" s="4" t="str">
        <f>VLOOKUP(C406,[1]dbase!$C$3:$AW$827,38,FALSE)</f>
        <v>-</v>
      </c>
    </row>
    <row r="407" spans="1:64" x14ac:dyDescent="0.25">
      <c r="A407" s="24">
        <f t="shared" si="120"/>
        <v>404</v>
      </c>
      <c r="B407" s="33" t="s">
        <v>1836</v>
      </c>
      <c r="C407" s="24">
        <v>925662</v>
      </c>
      <c r="D407" s="24" t="s">
        <v>365</v>
      </c>
      <c r="E407" s="26">
        <v>33790</v>
      </c>
      <c r="F407" s="24" t="s">
        <v>65</v>
      </c>
      <c r="G407" s="24" t="s">
        <v>66</v>
      </c>
      <c r="H407" s="24" t="s">
        <v>67</v>
      </c>
      <c r="I407" s="24" t="s">
        <v>1837</v>
      </c>
      <c r="J407" s="27"/>
      <c r="K407" s="24"/>
      <c r="L407" s="24" t="s">
        <v>1838</v>
      </c>
      <c r="M407" s="24" t="s">
        <v>70</v>
      </c>
      <c r="N407" s="24" t="s">
        <v>254</v>
      </c>
      <c r="O407" s="24" t="s">
        <v>235</v>
      </c>
      <c r="P407" s="24">
        <v>2015</v>
      </c>
      <c r="Q407" s="26">
        <v>42416</v>
      </c>
      <c r="R407" s="26">
        <v>42614</v>
      </c>
      <c r="S407" s="26" t="s">
        <v>213</v>
      </c>
      <c r="T407" s="28" t="s">
        <v>1839</v>
      </c>
      <c r="U407" s="28" t="s">
        <v>1840</v>
      </c>
      <c r="V407" s="26">
        <v>44743</v>
      </c>
      <c r="W407" s="28" t="s">
        <v>295</v>
      </c>
      <c r="X407" s="28" t="s">
        <v>295</v>
      </c>
      <c r="Y407" s="26" t="s">
        <v>103</v>
      </c>
      <c r="Z407" s="29">
        <v>1</v>
      </c>
      <c r="AA407" s="29">
        <v>6</v>
      </c>
      <c r="AB407" s="26">
        <v>44562</v>
      </c>
      <c r="AC407" s="30">
        <v>8900000</v>
      </c>
      <c r="AD407" s="30">
        <v>988889</v>
      </c>
      <c r="AE407" s="30">
        <v>0</v>
      </c>
      <c r="AF407" s="30">
        <v>0</v>
      </c>
      <c r="AG407" s="30">
        <f t="shared" si="121"/>
        <v>0</v>
      </c>
      <c r="AH407" s="30">
        <v>5954040</v>
      </c>
      <c r="AI407" s="30">
        <f t="shared" si="122"/>
        <v>15842929</v>
      </c>
      <c r="AJ407" s="30">
        <f t="shared" si="123"/>
        <v>6675000</v>
      </c>
      <c r="AK407" s="30">
        <f t="shared" si="124"/>
        <v>741666.75</v>
      </c>
      <c r="AL407" s="30">
        <f t="shared" si="125"/>
        <v>0</v>
      </c>
      <c r="AM407" s="30">
        <f t="shared" si="126"/>
        <v>0</v>
      </c>
      <c r="AN407" s="30">
        <f t="shared" si="127"/>
        <v>0</v>
      </c>
      <c r="AO407" s="30">
        <f t="shared" si="128"/>
        <v>2977020</v>
      </c>
      <c r="AP407" s="30">
        <f t="shared" si="129"/>
        <v>10393686.75</v>
      </c>
      <c r="AQ407" s="30">
        <f t="shared" si="130"/>
        <v>0</v>
      </c>
      <c r="AR407" s="26" t="s">
        <v>79</v>
      </c>
      <c r="AS407" s="26" t="s">
        <v>80</v>
      </c>
      <c r="AT407" s="26"/>
      <c r="AU407" s="26" t="s">
        <v>80</v>
      </c>
      <c r="AV407" s="26" t="s">
        <v>296</v>
      </c>
      <c r="AW407" s="26" t="s">
        <v>80</v>
      </c>
      <c r="AX407" s="26" t="s">
        <v>105</v>
      </c>
      <c r="AY407" s="26" t="s">
        <v>105</v>
      </c>
      <c r="AZ407" s="26" t="s">
        <v>80</v>
      </c>
      <c r="BA407" s="26" t="s">
        <v>84</v>
      </c>
      <c r="BB407" s="26" t="s">
        <v>85</v>
      </c>
      <c r="BC407" s="26" t="str">
        <f t="shared" si="131"/>
        <v>F</v>
      </c>
      <c r="BD407" s="26" t="str">
        <f t="shared" ca="1" si="132"/>
        <v>30 Th,4 Bln,19 Hr</v>
      </c>
      <c r="BE407" s="29">
        <f t="shared" ca="1" si="133"/>
        <v>30</v>
      </c>
      <c r="BF407" s="29">
        <f t="shared" ca="1" si="134"/>
        <v>4</v>
      </c>
      <c r="BG407" s="29">
        <f t="shared" ca="1" si="135"/>
        <v>19</v>
      </c>
      <c r="BH407" s="26" t="str">
        <f t="shared" ca="1" si="136"/>
        <v>6 Th,9 Bln,8 Hr</v>
      </c>
      <c r="BI407" s="24">
        <f t="shared" ca="1" si="137"/>
        <v>6</v>
      </c>
      <c r="BJ407" s="24">
        <f t="shared" ca="1" si="138"/>
        <v>9</v>
      </c>
      <c r="BK407" s="26" t="str">
        <f t="shared" ca="1" si="139"/>
        <v>6 Th,2 Bln,23 Hr</v>
      </c>
      <c r="BL407" s="4" t="str">
        <f>VLOOKUP(C407,[1]dbase!$C$3:$AW$827,38,FALSE)</f>
        <v>-</v>
      </c>
    </row>
    <row r="408" spans="1:64" x14ac:dyDescent="0.25">
      <c r="A408" s="24">
        <f t="shared" si="120"/>
        <v>405</v>
      </c>
      <c r="B408" s="31" t="s">
        <v>1841</v>
      </c>
      <c r="C408" s="24">
        <v>665264</v>
      </c>
      <c r="D408" s="24" t="s">
        <v>539</v>
      </c>
      <c r="E408" s="26">
        <v>24338</v>
      </c>
      <c r="F408" s="24" t="s">
        <v>65</v>
      </c>
      <c r="G408" s="24" t="s">
        <v>343</v>
      </c>
      <c r="H408" s="24" t="s">
        <v>88</v>
      </c>
      <c r="I408" s="24" t="s">
        <v>1842</v>
      </c>
      <c r="J408" s="27"/>
      <c r="K408" s="24"/>
      <c r="L408" s="24"/>
      <c r="M408" s="24" t="s">
        <v>109</v>
      </c>
      <c r="N408" s="24" t="s">
        <v>1843</v>
      </c>
      <c r="O408" s="24"/>
      <c r="P408" s="24">
        <v>1987</v>
      </c>
      <c r="Q408" s="26">
        <v>34425</v>
      </c>
      <c r="R408" s="26">
        <v>34790</v>
      </c>
      <c r="S408" s="26" t="s">
        <v>90</v>
      </c>
      <c r="T408" s="28" t="s">
        <v>1844</v>
      </c>
      <c r="U408" s="28" t="s">
        <v>1844</v>
      </c>
      <c r="V408" s="26" t="s">
        <v>80</v>
      </c>
      <c r="W408" s="28" t="s">
        <v>613</v>
      </c>
      <c r="X408" s="28" t="s">
        <v>123</v>
      </c>
      <c r="Y408" s="26" t="s">
        <v>78</v>
      </c>
      <c r="Z408" s="29">
        <v>6</v>
      </c>
      <c r="AA408" s="29">
        <v>3</v>
      </c>
      <c r="AB408" s="26">
        <v>44424</v>
      </c>
      <c r="AC408" s="30">
        <v>5900000</v>
      </c>
      <c r="AD408" s="30">
        <v>655556</v>
      </c>
      <c r="AE408" s="30">
        <v>298394.44444444403</v>
      </c>
      <c r="AF408" s="30">
        <v>152000</v>
      </c>
      <c r="AG408" s="30">
        <f t="shared" si="121"/>
        <v>450394.44444444403</v>
      </c>
      <c r="AH408" s="30">
        <v>0</v>
      </c>
      <c r="AI408" s="30">
        <f t="shared" si="122"/>
        <v>7005950.444444444</v>
      </c>
      <c r="AJ408" s="30">
        <f t="shared" si="123"/>
        <v>2950000</v>
      </c>
      <c r="AK408" s="30">
        <f t="shared" si="124"/>
        <v>0</v>
      </c>
      <c r="AL408" s="30">
        <f t="shared" si="125"/>
        <v>0</v>
      </c>
      <c r="AM408" s="30">
        <f t="shared" si="126"/>
        <v>0</v>
      </c>
      <c r="AN408" s="30">
        <f t="shared" si="127"/>
        <v>0</v>
      </c>
      <c r="AO408" s="30">
        <f t="shared" si="128"/>
        <v>0</v>
      </c>
      <c r="AP408" s="30">
        <f t="shared" si="129"/>
        <v>2950000</v>
      </c>
      <c r="AQ408" s="30">
        <f t="shared" si="130"/>
        <v>1422100</v>
      </c>
      <c r="AR408" s="26" t="s">
        <v>79</v>
      </c>
      <c r="AS408" s="26" t="s">
        <v>114</v>
      </c>
      <c r="AT408" s="26" t="s">
        <v>115</v>
      </c>
      <c r="AU408" s="26">
        <v>44562</v>
      </c>
      <c r="AV408" s="26" t="s">
        <v>124</v>
      </c>
      <c r="AW408" s="26" t="s">
        <v>80</v>
      </c>
      <c r="AX408" s="26" t="s">
        <v>82</v>
      </c>
      <c r="AY408" s="26" t="s">
        <v>82</v>
      </c>
      <c r="AZ408" s="26" t="s">
        <v>125</v>
      </c>
      <c r="BA408" s="26" t="s">
        <v>84</v>
      </c>
      <c r="BB408" s="26" t="s">
        <v>85</v>
      </c>
      <c r="BC408" s="26" t="str">
        <f t="shared" si="131"/>
        <v>C</v>
      </c>
      <c r="BD408" s="26" t="str">
        <f t="shared" ca="1" si="132"/>
        <v>56 Th,3 Bln,5 Hr</v>
      </c>
      <c r="BE408" s="29">
        <f t="shared" ca="1" si="133"/>
        <v>56</v>
      </c>
      <c r="BF408" s="29">
        <f t="shared" ca="1" si="134"/>
        <v>3</v>
      </c>
      <c r="BG408" s="29">
        <f t="shared" ca="1" si="135"/>
        <v>5</v>
      </c>
      <c r="BH408" s="26" t="str">
        <f t="shared" ca="1" si="136"/>
        <v>28 Th,7 Bln,23 Hr</v>
      </c>
      <c r="BI408" s="24">
        <f t="shared" ca="1" si="137"/>
        <v>28</v>
      </c>
      <c r="BJ408" s="24">
        <f t="shared" ca="1" si="138"/>
        <v>7</v>
      </c>
      <c r="BK408" s="26" t="str">
        <f t="shared" ca="1" si="139"/>
        <v>27 Th,7 Bln,23 Hr</v>
      </c>
      <c r="BL408" s="4" t="str">
        <f>VLOOKUP(C408,[1]dbase!$C$3:$AW$827,38,FALSE)</f>
        <v>H</v>
      </c>
    </row>
    <row r="409" spans="1:64" x14ac:dyDescent="0.25">
      <c r="A409" s="24">
        <f t="shared" si="120"/>
        <v>406</v>
      </c>
      <c r="B409" s="31" t="s">
        <v>1845</v>
      </c>
      <c r="C409" s="24">
        <v>664802</v>
      </c>
      <c r="D409" s="24" t="s">
        <v>1846</v>
      </c>
      <c r="E409" s="26">
        <v>24469</v>
      </c>
      <c r="F409" s="24" t="s">
        <v>65</v>
      </c>
      <c r="G409" s="24" t="s">
        <v>66</v>
      </c>
      <c r="H409" s="24" t="s">
        <v>67</v>
      </c>
      <c r="I409" s="24" t="s">
        <v>1847</v>
      </c>
      <c r="J409" s="27"/>
      <c r="K409" s="24"/>
      <c r="L409" s="24"/>
      <c r="M409" s="24" t="s">
        <v>70</v>
      </c>
      <c r="N409" s="24" t="s">
        <v>420</v>
      </c>
      <c r="O409" s="24"/>
      <c r="P409" s="24">
        <v>2005</v>
      </c>
      <c r="Q409" s="26">
        <v>33086</v>
      </c>
      <c r="R409" s="26">
        <v>33451</v>
      </c>
      <c r="S409" s="26" t="s">
        <v>90</v>
      </c>
      <c r="T409" s="28" t="s">
        <v>1848</v>
      </c>
      <c r="U409" s="28" t="s">
        <v>1848</v>
      </c>
      <c r="V409" s="26">
        <v>44061</v>
      </c>
      <c r="W409" s="28" t="s">
        <v>695</v>
      </c>
      <c r="X409" s="28" t="s">
        <v>696</v>
      </c>
      <c r="Y409" s="26" t="s">
        <v>103</v>
      </c>
      <c r="Z409" s="29">
        <v>4</v>
      </c>
      <c r="AA409" s="29">
        <v>4</v>
      </c>
      <c r="AB409" s="26">
        <v>44424</v>
      </c>
      <c r="AC409" s="30">
        <v>6900000</v>
      </c>
      <c r="AD409" s="30">
        <v>766667</v>
      </c>
      <c r="AE409" s="30">
        <v>594883.33333333302</v>
      </c>
      <c r="AF409" s="30">
        <v>-5365.0000000002328</v>
      </c>
      <c r="AG409" s="30">
        <f t="shared" si="121"/>
        <v>589518.33333333279</v>
      </c>
      <c r="AH409" s="30">
        <v>1707365.0000000002</v>
      </c>
      <c r="AI409" s="30">
        <f t="shared" si="122"/>
        <v>9963550.333333334</v>
      </c>
      <c r="AJ409" s="30">
        <f t="shared" si="123"/>
        <v>3450000</v>
      </c>
      <c r="AK409" s="30">
        <f t="shared" si="124"/>
        <v>0</v>
      </c>
      <c r="AL409" s="30">
        <f t="shared" si="125"/>
        <v>0</v>
      </c>
      <c r="AM409" s="30">
        <f t="shared" si="126"/>
        <v>0</v>
      </c>
      <c r="AN409" s="30">
        <f t="shared" si="127"/>
        <v>0</v>
      </c>
      <c r="AO409" s="30">
        <f t="shared" si="128"/>
        <v>0</v>
      </c>
      <c r="AP409" s="30">
        <f t="shared" si="129"/>
        <v>3450000</v>
      </c>
      <c r="AQ409" s="30">
        <f t="shared" si="130"/>
        <v>922100</v>
      </c>
      <c r="AR409" s="26" t="s">
        <v>79</v>
      </c>
      <c r="AS409" s="26" t="s">
        <v>114</v>
      </c>
      <c r="AT409" s="24" t="s">
        <v>172</v>
      </c>
      <c r="AU409" s="26">
        <v>44433</v>
      </c>
      <c r="AV409" s="26" t="s">
        <v>697</v>
      </c>
      <c r="AW409" s="26" t="s">
        <v>80</v>
      </c>
      <c r="AX409" s="26" t="s">
        <v>105</v>
      </c>
      <c r="AY409" s="26" t="s">
        <v>105</v>
      </c>
      <c r="AZ409" s="26" t="s">
        <v>80</v>
      </c>
      <c r="BA409" s="26" t="s">
        <v>84</v>
      </c>
      <c r="BB409" s="26" t="s">
        <v>106</v>
      </c>
      <c r="BC409" s="26" t="str">
        <f t="shared" si="131"/>
        <v>F</v>
      </c>
      <c r="BD409" s="26" t="str">
        <f t="shared" ca="1" si="132"/>
        <v>55 Th,10 Bln,27 Hr</v>
      </c>
      <c r="BE409" s="29">
        <f t="shared" ca="1" si="133"/>
        <v>55</v>
      </c>
      <c r="BF409" s="29">
        <f t="shared" ca="1" si="134"/>
        <v>10</v>
      </c>
      <c r="BG409" s="29">
        <f t="shared" ca="1" si="135"/>
        <v>27</v>
      </c>
      <c r="BH409" s="26" t="str">
        <f t="shared" ca="1" si="136"/>
        <v>32 Th,3 Bln,23 Hr</v>
      </c>
      <c r="BI409" s="24">
        <f t="shared" ca="1" si="137"/>
        <v>32</v>
      </c>
      <c r="BJ409" s="24">
        <f t="shared" ca="1" si="138"/>
        <v>3</v>
      </c>
      <c r="BK409" s="26" t="str">
        <f t="shared" ca="1" si="139"/>
        <v>31 Th,3 Bln,23 Hr</v>
      </c>
      <c r="BL409" s="4" t="str">
        <f>VLOOKUP(C409,[1]dbase!$C$3:$AW$827,38,FALSE)</f>
        <v>H</v>
      </c>
    </row>
    <row r="410" spans="1:64" x14ac:dyDescent="0.25">
      <c r="A410" s="24">
        <f t="shared" si="120"/>
        <v>407</v>
      </c>
      <c r="B410" s="31" t="s">
        <v>1849</v>
      </c>
      <c r="C410" s="24">
        <v>735962</v>
      </c>
      <c r="D410" s="24" t="s">
        <v>174</v>
      </c>
      <c r="E410" s="26">
        <v>26879</v>
      </c>
      <c r="F410" s="24" t="s">
        <v>65</v>
      </c>
      <c r="G410" s="24" t="s">
        <v>66</v>
      </c>
      <c r="H410" s="24" t="s">
        <v>133</v>
      </c>
      <c r="I410" s="24" t="s">
        <v>1850</v>
      </c>
      <c r="J410" s="27" t="s">
        <v>1851</v>
      </c>
      <c r="K410" s="24"/>
      <c r="L410" s="24"/>
      <c r="M410" s="24" t="s">
        <v>109</v>
      </c>
      <c r="N410" s="24" t="s">
        <v>80</v>
      </c>
      <c r="O410" s="24"/>
      <c r="P410" s="24" t="s">
        <v>80</v>
      </c>
      <c r="Q410" s="26">
        <v>43374</v>
      </c>
      <c r="R410" s="26">
        <v>43374</v>
      </c>
      <c r="S410" s="26" t="s">
        <v>90</v>
      </c>
      <c r="T410" s="28" t="s">
        <v>289</v>
      </c>
      <c r="U410" s="28" t="s">
        <v>289</v>
      </c>
      <c r="V410" s="26">
        <v>44105</v>
      </c>
      <c r="W410" s="28" t="s">
        <v>139</v>
      </c>
      <c r="X410" s="28" t="s">
        <v>140</v>
      </c>
      <c r="Y410" s="26" t="s">
        <v>78</v>
      </c>
      <c r="Z410" s="29">
        <v>6</v>
      </c>
      <c r="AA410" s="29">
        <v>1</v>
      </c>
      <c r="AB410" s="26">
        <v>44424</v>
      </c>
      <c r="AC410" s="30">
        <v>4500000</v>
      </c>
      <c r="AD410" s="30">
        <v>500000</v>
      </c>
      <c r="AE410" s="30">
        <v>0</v>
      </c>
      <c r="AF410" s="30">
        <v>-31100</v>
      </c>
      <c r="AG410" s="30">
        <f t="shared" si="121"/>
        <v>-31100</v>
      </c>
      <c r="AH410" s="30">
        <v>0</v>
      </c>
      <c r="AI410" s="30">
        <f t="shared" si="122"/>
        <v>4968900</v>
      </c>
      <c r="AJ410" s="30">
        <f t="shared" si="123"/>
        <v>3375000</v>
      </c>
      <c r="AK410" s="30">
        <f t="shared" si="124"/>
        <v>375000</v>
      </c>
      <c r="AL410" s="30">
        <f t="shared" si="125"/>
        <v>0</v>
      </c>
      <c r="AM410" s="30">
        <f t="shared" si="126"/>
        <v>-31100</v>
      </c>
      <c r="AN410" s="30">
        <f t="shared" si="127"/>
        <v>-31100</v>
      </c>
      <c r="AO410" s="30">
        <f t="shared" si="128"/>
        <v>0</v>
      </c>
      <c r="AP410" s="30">
        <f t="shared" si="129"/>
        <v>3718900</v>
      </c>
      <c r="AQ410" s="30">
        <f t="shared" si="130"/>
        <v>653200</v>
      </c>
      <c r="AR410" s="26" t="s">
        <v>79</v>
      </c>
      <c r="AS410" s="26" t="s">
        <v>80</v>
      </c>
      <c r="AT410" s="26"/>
      <c r="AU410" s="26" t="s">
        <v>80</v>
      </c>
      <c r="AV410" s="26" t="s">
        <v>141</v>
      </c>
      <c r="AW410" s="26" t="s">
        <v>80</v>
      </c>
      <c r="AX410" s="26" t="s">
        <v>82</v>
      </c>
      <c r="AY410" s="26" t="s">
        <v>82</v>
      </c>
      <c r="AZ410" s="26" t="s">
        <v>80</v>
      </c>
      <c r="BA410" s="26" t="s">
        <v>84</v>
      </c>
      <c r="BB410" s="26" t="s">
        <v>85</v>
      </c>
      <c r="BC410" s="26" t="str">
        <f t="shared" si="131"/>
        <v>C</v>
      </c>
      <c r="BD410" s="26" t="str">
        <f t="shared" ca="1" si="132"/>
        <v>49 Th,3 Bln,21 Hr</v>
      </c>
      <c r="BE410" s="29">
        <f t="shared" ca="1" si="133"/>
        <v>49</v>
      </c>
      <c r="BF410" s="29">
        <f t="shared" ca="1" si="134"/>
        <v>3</v>
      </c>
      <c r="BG410" s="29">
        <f t="shared" ca="1" si="135"/>
        <v>21</v>
      </c>
      <c r="BH410" s="26" t="str">
        <f t="shared" ca="1" si="136"/>
        <v>4 Th,1 Bln,23 Hr</v>
      </c>
      <c r="BI410" s="24">
        <f t="shared" ca="1" si="137"/>
        <v>4</v>
      </c>
      <c r="BJ410" s="24">
        <f t="shared" ca="1" si="138"/>
        <v>1</v>
      </c>
      <c r="BK410" s="26" t="str">
        <f t="shared" ca="1" si="139"/>
        <v>4 Th,1 Bln,23 Hr</v>
      </c>
      <c r="BL410" s="4" t="str">
        <f>VLOOKUP(C410,[1]dbase!$C$3:$AW$827,38,FALSE)</f>
        <v>-</v>
      </c>
    </row>
    <row r="411" spans="1:64" x14ac:dyDescent="0.25">
      <c r="A411" s="24">
        <f t="shared" si="120"/>
        <v>408</v>
      </c>
      <c r="B411" s="25" t="s">
        <v>1852</v>
      </c>
      <c r="C411" s="24">
        <v>715976</v>
      </c>
      <c r="D411" s="24" t="s">
        <v>174</v>
      </c>
      <c r="E411" s="26">
        <v>26090</v>
      </c>
      <c r="F411" s="24" t="s">
        <v>65</v>
      </c>
      <c r="G411" s="24" t="s">
        <v>66</v>
      </c>
      <c r="H411" s="24" t="s">
        <v>88</v>
      </c>
      <c r="I411" s="24" t="s">
        <v>1853</v>
      </c>
      <c r="J411" s="27"/>
      <c r="K411" s="24"/>
      <c r="L411" s="24"/>
      <c r="M411" s="24" t="s">
        <v>109</v>
      </c>
      <c r="N411" s="24" t="s">
        <v>71</v>
      </c>
      <c r="O411" s="24"/>
      <c r="P411" s="24" t="s">
        <v>80</v>
      </c>
      <c r="Q411" s="26">
        <v>43374</v>
      </c>
      <c r="R411" s="26">
        <v>43374</v>
      </c>
      <c r="S411" s="26" t="s">
        <v>90</v>
      </c>
      <c r="T411" s="28" t="s">
        <v>289</v>
      </c>
      <c r="U411" s="28" t="s">
        <v>289</v>
      </c>
      <c r="V411" s="26">
        <v>44105</v>
      </c>
      <c r="W411" s="28" t="s">
        <v>139</v>
      </c>
      <c r="X411" s="28" t="s">
        <v>140</v>
      </c>
      <c r="Y411" s="26" t="s">
        <v>78</v>
      </c>
      <c r="Z411" s="29">
        <v>6</v>
      </c>
      <c r="AA411" s="34">
        <v>1</v>
      </c>
      <c r="AB411" s="26">
        <v>44424</v>
      </c>
      <c r="AC411" s="30">
        <v>4500000</v>
      </c>
      <c r="AD411" s="30">
        <v>500000</v>
      </c>
      <c r="AE411" s="30">
        <v>0</v>
      </c>
      <c r="AF411" s="30">
        <v>69400</v>
      </c>
      <c r="AG411" s="30">
        <f t="shared" si="121"/>
        <v>69400</v>
      </c>
      <c r="AH411" s="30">
        <v>0</v>
      </c>
      <c r="AI411" s="30">
        <f t="shared" si="122"/>
        <v>5069400</v>
      </c>
      <c r="AJ411" s="30">
        <f t="shared" si="123"/>
        <v>2250000</v>
      </c>
      <c r="AK411" s="30">
        <f t="shared" si="124"/>
        <v>0</v>
      </c>
      <c r="AL411" s="30">
        <f t="shared" si="125"/>
        <v>0</v>
      </c>
      <c r="AM411" s="30">
        <f t="shared" si="126"/>
        <v>0</v>
      </c>
      <c r="AN411" s="30">
        <f t="shared" si="127"/>
        <v>0</v>
      </c>
      <c r="AO411" s="30">
        <f t="shared" si="128"/>
        <v>0</v>
      </c>
      <c r="AP411" s="30">
        <f t="shared" si="129"/>
        <v>2250000</v>
      </c>
      <c r="AQ411" s="30">
        <f t="shared" si="130"/>
        <v>2122100</v>
      </c>
      <c r="AR411" s="26" t="s">
        <v>79</v>
      </c>
      <c r="AS411" s="26" t="s">
        <v>114</v>
      </c>
      <c r="AT411" s="26"/>
      <c r="AU411" s="36">
        <v>44774</v>
      </c>
      <c r="AV411" s="26" t="s">
        <v>141</v>
      </c>
      <c r="AW411" s="26" t="s">
        <v>80</v>
      </c>
      <c r="AX411" s="26" t="s">
        <v>82</v>
      </c>
      <c r="AY411" s="26" t="s">
        <v>82</v>
      </c>
      <c r="AZ411" s="26" t="s">
        <v>80</v>
      </c>
      <c r="BA411" s="26" t="s">
        <v>84</v>
      </c>
      <c r="BB411" s="26" t="s">
        <v>85</v>
      </c>
      <c r="BC411" s="26" t="str">
        <f t="shared" si="131"/>
        <v>C</v>
      </c>
      <c r="BD411" s="26" t="str">
        <f t="shared" ca="1" si="132"/>
        <v>51 Th,5 Bln,18 Hr</v>
      </c>
      <c r="BE411" s="29">
        <f t="shared" ca="1" si="133"/>
        <v>51</v>
      </c>
      <c r="BF411" s="29">
        <f t="shared" ca="1" si="134"/>
        <v>5</v>
      </c>
      <c r="BG411" s="29">
        <f t="shared" ca="1" si="135"/>
        <v>18</v>
      </c>
      <c r="BH411" s="26" t="str">
        <f t="shared" ca="1" si="136"/>
        <v>4 Th,1 Bln,23 Hr</v>
      </c>
      <c r="BI411" s="24">
        <f t="shared" ca="1" si="137"/>
        <v>4</v>
      </c>
      <c r="BJ411" s="24">
        <f t="shared" ca="1" si="138"/>
        <v>1</v>
      </c>
      <c r="BK411" s="26" t="str">
        <f t="shared" ca="1" si="139"/>
        <v>4 Th,1 Bln,23 Hr</v>
      </c>
      <c r="BL411" s="4" t="str">
        <f>VLOOKUP(C411,[1]dbase!$C$3:$AW$827,38,FALSE)</f>
        <v>H</v>
      </c>
    </row>
    <row r="412" spans="1:64" x14ac:dyDescent="0.25">
      <c r="A412" s="24">
        <f t="shared" si="120"/>
        <v>409</v>
      </c>
      <c r="B412" s="31" t="s">
        <v>1854</v>
      </c>
      <c r="C412" s="24">
        <v>695329</v>
      </c>
      <c r="D412" s="24" t="s">
        <v>377</v>
      </c>
      <c r="E412" s="26">
        <v>25500</v>
      </c>
      <c r="F412" s="24" t="s">
        <v>65</v>
      </c>
      <c r="G412" s="24" t="s">
        <v>66</v>
      </c>
      <c r="H412" s="24" t="s">
        <v>88</v>
      </c>
      <c r="I412" s="24" t="s">
        <v>1855</v>
      </c>
      <c r="J412" s="27"/>
      <c r="K412" s="24"/>
      <c r="L412" s="24"/>
      <c r="M412" s="24" t="s">
        <v>109</v>
      </c>
      <c r="N412" s="24" t="s">
        <v>120</v>
      </c>
      <c r="O412" s="24"/>
      <c r="P412" s="24">
        <v>1991</v>
      </c>
      <c r="Q412" s="26">
        <v>34827</v>
      </c>
      <c r="R412" s="26">
        <v>34827</v>
      </c>
      <c r="S412" s="26" t="s">
        <v>90</v>
      </c>
      <c r="T412" s="28" t="s">
        <v>1856</v>
      </c>
      <c r="U412" s="28" t="s">
        <v>1856</v>
      </c>
      <c r="V412" s="26">
        <v>44061</v>
      </c>
      <c r="W412" s="28" t="s">
        <v>219</v>
      </c>
      <c r="X412" s="28" t="s">
        <v>195</v>
      </c>
      <c r="Y412" s="26" t="s">
        <v>78</v>
      </c>
      <c r="Z412" s="29">
        <v>6</v>
      </c>
      <c r="AA412" s="29">
        <v>3</v>
      </c>
      <c r="AB412" s="26">
        <v>44424</v>
      </c>
      <c r="AC412" s="30">
        <v>5900000</v>
      </c>
      <c r="AD412" s="30">
        <v>655556</v>
      </c>
      <c r="AE412" s="30">
        <v>520394.44444444403</v>
      </c>
      <c r="AF412" s="30">
        <v>152000</v>
      </c>
      <c r="AG412" s="30">
        <f t="shared" si="121"/>
        <v>672394.44444444403</v>
      </c>
      <c r="AH412" s="30">
        <v>0</v>
      </c>
      <c r="AI412" s="30">
        <f t="shared" si="122"/>
        <v>7227950.444444444</v>
      </c>
      <c r="AJ412" s="30">
        <f t="shared" si="123"/>
        <v>2950000</v>
      </c>
      <c r="AK412" s="30">
        <f t="shared" si="124"/>
        <v>0</v>
      </c>
      <c r="AL412" s="30">
        <f t="shared" si="125"/>
        <v>0</v>
      </c>
      <c r="AM412" s="30">
        <f t="shared" si="126"/>
        <v>0</v>
      </c>
      <c r="AN412" s="30">
        <f t="shared" si="127"/>
        <v>0</v>
      </c>
      <c r="AO412" s="30">
        <f t="shared" si="128"/>
        <v>0</v>
      </c>
      <c r="AP412" s="30">
        <f t="shared" si="129"/>
        <v>2950000</v>
      </c>
      <c r="AQ412" s="30">
        <f t="shared" si="130"/>
        <v>1422100</v>
      </c>
      <c r="AR412" s="26" t="s">
        <v>79</v>
      </c>
      <c r="AS412" s="26" t="s">
        <v>114</v>
      </c>
      <c r="AT412" s="24" t="s">
        <v>172</v>
      </c>
      <c r="AU412" s="26">
        <v>44433</v>
      </c>
      <c r="AV412" s="26" t="s">
        <v>196</v>
      </c>
      <c r="AW412" s="26" t="s">
        <v>80</v>
      </c>
      <c r="AX412" s="26" t="s">
        <v>82</v>
      </c>
      <c r="AY412" s="26" t="s">
        <v>82</v>
      </c>
      <c r="AZ412" s="26" t="s">
        <v>125</v>
      </c>
      <c r="BA412" s="26" t="s">
        <v>84</v>
      </c>
      <c r="BB412" s="26" t="s">
        <v>85</v>
      </c>
      <c r="BC412" s="26" t="str">
        <f t="shared" si="131"/>
        <v>C</v>
      </c>
      <c r="BD412" s="26" t="str">
        <f t="shared" ca="1" si="132"/>
        <v>53 Th,1 Bln,0 Hr</v>
      </c>
      <c r="BE412" s="29">
        <f t="shared" ca="1" si="133"/>
        <v>53</v>
      </c>
      <c r="BF412" s="29">
        <f t="shared" ca="1" si="134"/>
        <v>1</v>
      </c>
      <c r="BG412" s="29">
        <f t="shared" ca="1" si="135"/>
        <v>0</v>
      </c>
      <c r="BH412" s="26" t="str">
        <f t="shared" ca="1" si="136"/>
        <v>27 Th,6 Bln,16 Hr</v>
      </c>
      <c r="BI412" s="24">
        <f t="shared" ca="1" si="137"/>
        <v>27</v>
      </c>
      <c r="BJ412" s="24">
        <f t="shared" ca="1" si="138"/>
        <v>6</v>
      </c>
      <c r="BK412" s="26" t="str">
        <f t="shared" ca="1" si="139"/>
        <v>27 Th,6 Bln,16 Hr</v>
      </c>
      <c r="BL412" s="4" t="str">
        <f>VLOOKUP(C412,[1]dbase!$C$3:$AW$827,38,FALSE)</f>
        <v>H</v>
      </c>
    </row>
    <row r="413" spans="1:64" x14ac:dyDescent="0.25">
      <c r="A413" s="24">
        <f t="shared" si="120"/>
        <v>410</v>
      </c>
      <c r="B413" s="31" t="s">
        <v>1857</v>
      </c>
      <c r="C413" s="24">
        <v>965833</v>
      </c>
      <c r="D413" s="24" t="s">
        <v>1858</v>
      </c>
      <c r="E413" s="26">
        <v>35224</v>
      </c>
      <c r="F413" s="24" t="s">
        <v>65</v>
      </c>
      <c r="G413" s="24" t="s">
        <v>66</v>
      </c>
      <c r="H413" s="24" t="s">
        <v>228</v>
      </c>
      <c r="I413" s="24" t="s">
        <v>1859</v>
      </c>
      <c r="J413" s="27"/>
      <c r="K413" s="24"/>
      <c r="L413" s="24"/>
      <c r="M413" s="24" t="s">
        <v>70</v>
      </c>
      <c r="N413" s="24" t="s">
        <v>170</v>
      </c>
      <c r="O413" s="24" t="s">
        <v>163</v>
      </c>
      <c r="P413" s="24">
        <v>2017</v>
      </c>
      <c r="Q413" s="26">
        <v>43313</v>
      </c>
      <c r="R413" s="26">
        <v>43525</v>
      </c>
      <c r="S413" s="26" t="s">
        <v>90</v>
      </c>
      <c r="T413" s="28" t="s">
        <v>1328</v>
      </c>
      <c r="U413" s="28" t="s">
        <v>1328</v>
      </c>
      <c r="V413" s="26">
        <v>44652</v>
      </c>
      <c r="W413" s="28" t="s">
        <v>1329</v>
      </c>
      <c r="X413" s="28" t="s">
        <v>295</v>
      </c>
      <c r="Y413" s="26" t="s">
        <v>103</v>
      </c>
      <c r="Z413" s="29">
        <v>5</v>
      </c>
      <c r="AA413" s="29">
        <v>4</v>
      </c>
      <c r="AB413" s="26">
        <v>44424</v>
      </c>
      <c r="AC413" s="30">
        <v>6900000</v>
      </c>
      <c r="AD413" s="30">
        <v>766667</v>
      </c>
      <c r="AE413" s="30">
        <v>169183.33333333302</v>
      </c>
      <c r="AF413" s="30">
        <v>616400</v>
      </c>
      <c r="AG413" s="30">
        <f t="shared" si="121"/>
        <v>785583.33333333302</v>
      </c>
      <c r="AH413" s="30">
        <v>0</v>
      </c>
      <c r="AI413" s="30">
        <f t="shared" si="122"/>
        <v>8452250.3333333321</v>
      </c>
      <c r="AJ413" s="30">
        <f t="shared" si="123"/>
        <v>5175000</v>
      </c>
      <c r="AK413" s="30">
        <f t="shared" si="124"/>
        <v>575000.25</v>
      </c>
      <c r="AL413" s="30">
        <f t="shared" si="125"/>
        <v>169183.33333333302</v>
      </c>
      <c r="AM413" s="30">
        <f t="shared" si="126"/>
        <v>616400</v>
      </c>
      <c r="AN413" s="30">
        <f t="shared" si="127"/>
        <v>785583.33333333302</v>
      </c>
      <c r="AO413" s="30">
        <f t="shared" si="128"/>
        <v>0</v>
      </c>
      <c r="AP413" s="30">
        <f t="shared" si="129"/>
        <v>6535583.583333333</v>
      </c>
      <c r="AQ413" s="30">
        <f t="shared" si="130"/>
        <v>0</v>
      </c>
      <c r="AR413" s="26" t="s">
        <v>79</v>
      </c>
      <c r="AS413" s="26" t="s">
        <v>80</v>
      </c>
      <c r="AT413" s="26"/>
      <c r="AU413" s="26" t="s">
        <v>80</v>
      </c>
      <c r="AV413" s="26" t="s">
        <v>296</v>
      </c>
      <c r="AW413" s="26" t="s">
        <v>80</v>
      </c>
      <c r="AX413" s="26" t="s">
        <v>105</v>
      </c>
      <c r="AY413" s="26" t="s">
        <v>105</v>
      </c>
      <c r="AZ413" s="26" t="s">
        <v>80</v>
      </c>
      <c r="BA413" s="26" t="s">
        <v>84</v>
      </c>
      <c r="BB413" s="26" t="s">
        <v>85</v>
      </c>
      <c r="BC413" s="26" t="str">
        <f t="shared" si="131"/>
        <v>F</v>
      </c>
      <c r="BD413" s="26" t="str">
        <f t="shared" ca="1" si="132"/>
        <v>26 Th,5 Bln,16 Hr</v>
      </c>
      <c r="BE413" s="29">
        <f t="shared" ca="1" si="133"/>
        <v>26</v>
      </c>
      <c r="BF413" s="29">
        <f t="shared" ca="1" si="134"/>
        <v>5</v>
      </c>
      <c r="BG413" s="29">
        <f t="shared" ca="1" si="135"/>
        <v>16</v>
      </c>
      <c r="BH413" s="26" t="str">
        <f t="shared" ca="1" si="136"/>
        <v>4 Th,3 Bln,23 Hr</v>
      </c>
      <c r="BI413" s="24">
        <f t="shared" ca="1" si="137"/>
        <v>4</v>
      </c>
      <c r="BJ413" s="24">
        <f t="shared" ca="1" si="138"/>
        <v>3</v>
      </c>
      <c r="BK413" s="26" t="str">
        <f t="shared" ca="1" si="139"/>
        <v>3 Th,8 Bln,23 Hr</v>
      </c>
      <c r="BL413" s="4" t="str">
        <f>VLOOKUP(C413,[1]dbase!$C$3:$AW$827,38,FALSE)</f>
        <v>-</v>
      </c>
    </row>
    <row r="414" spans="1:64" x14ac:dyDescent="0.25">
      <c r="A414" s="24">
        <f t="shared" si="120"/>
        <v>411</v>
      </c>
      <c r="B414" s="31" t="s">
        <v>1860</v>
      </c>
      <c r="C414" s="24">
        <v>755587</v>
      </c>
      <c r="D414" s="24" t="s">
        <v>87</v>
      </c>
      <c r="E414" s="26">
        <v>27483</v>
      </c>
      <c r="F414" s="24" t="s">
        <v>65</v>
      </c>
      <c r="G414" s="24" t="s">
        <v>66</v>
      </c>
      <c r="H414" s="24" t="s">
        <v>88</v>
      </c>
      <c r="I414" s="24" t="s">
        <v>1861</v>
      </c>
      <c r="J414" s="27"/>
      <c r="K414" s="24"/>
      <c r="L414" s="24"/>
      <c r="M414" s="24" t="s">
        <v>109</v>
      </c>
      <c r="N414" s="24" t="s">
        <v>489</v>
      </c>
      <c r="O414" s="24"/>
      <c r="P414" s="24">
        <v>1983</v>
      </c>
      <c r="Q414" s="26">
        <v>41593</v>
      </c>
      <c r="R414" s="26">
        <v>42005</v>
      </c>
      <c r="S414" s="26" t="s">
        <v>90</v>
      </c>
      <c r="T414" s="28" t="s">
        <v>1862</v>
      </c>
      <c r="U414" s="28" t="s">
        <v>1862</v>
      </c>
      <c r="V414" s="26" t="s">
        <v>80</v>
      </c>
      <c r="W414" s="28" t="s">
        <v>434</v>
      </c>
      <c r="X414" s="28" t="s">
        <v>93</v>
      </c>
      <c r="Y414" s="26" t="s">
        <v>78</v>
      </c>
      <c r="Z414" s="29">
        <v>6</v>
      </c>
      <c r="AA414" s="34">
        <v>1</v>
      </c>
      <c r="AB414" s="26">
        <v>44424</v>
      </c>
      <c r="AC414" s="30">
        <v>4500000</v>
      </c>
      <c r="AD414" s="30">
        <v>500000</v>
      </c>
      <c r="AE414" s="30">
        <v>699100</v>
      </c>
      <c r="AF414" s="30">
        <v>152000</v>
      </c>
      <c r="AG414" s="30">
        <f t="shared" si="121"/>
        <v>851100</v>
      </c>
      <c r="AH414" s="30">
        <v>0</v>
      </c>
      <c r="AI414" s="30">
        <f t="shared" si="122"/>
        <v>5851100</v>
      </c>
      <c r="AJ414" s="30">
        <f t="shared" si="123"/>
        <v>3375000</v>
      </c>
      <c r="AK414" s="30">
        <f t="shared" si="124"/>
        <v>375000</v>
      </c>
      <c r="AL414" s="30">
        <f t="shared" si="125"/>
        <v>699100</v>
      </c>
      <c r="AM414" s="30">
        <f t="shared" si="126"/>
        <v>152000</v>
      </c>
      <c r="AN414" s="30">
        <f t="shared" si="127"/>
        <v>851100</v>
      </c>
      <c r="AO414" s="30">
        <f t="shared" si="128"/>
        <v>0</v>
      </c>
      <c r="AP414" s="30">
        <f t="shared" si="129"/>
        <v>4601100</v>
      </c>
      <c r="AQ414" s="30">
        <f t="shared" si="130"/>
        <v>0</v>
      </c>
      <c r="AR414" s="26" t="s">
        <v>79</v>
      </c>
      <c r="AS414" s="26" t="s">
        <v>80</v>
      </c>
      <c r="AT414" s="26"/>
      <c r="AU414" s="26" t="s">
        <v>80</v>
      </c>
      <c r="AV414" s="26" t="s">
        <v>94</v>
      </c>
      <c r="AW414" s="26" t="s">
        <v>210</v>
      </c>
      <c r="AX414" s="26" t="s">
        <v>83</v>
      </c>
      <c r="AY414" s="26" t="s">
        <v>83</v>
      </c>
      <c r="AZ414" s="26" t="s">
        <v>80</v>
      </c>
      <c r="BA414" s="26" t="s">
        <v>84</v>
      </c>
      <c r="BB414" s="26" t="s">
        <v>85</v>
      </c>
      <c r="BC414" s="26" t="str">
        <f t="shared" si="131"/>
        <v>C</v>
      </c>
      <c r="BD414" s="26" t="str">
        <f t="shared" ca="1" si="132"/>
        <v>47 Th,7 Bln,25 Hr</v>
      </c>
      <c r="BE414" s="29">
        <f t="shared" ca="1" si="133"/>
        <v>47</v>
      </c>
      <c r="BF414" s="29">
        <f t="shared" ca="1" si="134"/>
        <v>7</v>
      </c>
      <c r="BG414" s="29">
        <f t="shared" ca="1" si="135"/>
        <v>25</v>
      </c>
      <c r="BH414" s="26" t="str">
        <f t="shared" ca="1" si="136"/>
        <v>9 Th,0 Bln,9 Hr</v>
      </c>
      <c r="BI414" s="24">
        <f t="shared" ca="1" si="137"/>
        <v>9</v>
      </c>
      <c r="BJ414" s="24">
        <f t="shared" ca="1" si="138"/>
        <v>0</v>
      </c>
      <c r="BK414" s="26" t="str">
        <f t="shared" ca="1" si="139"/>
        <v>7 Th,10 Bln,23 Hr</v>
      </c>
      <c r="BL414" s="4" t="str">
        <f>VLOOKUP(C414,[1]dbase!$C$3:$AW$827,38,FALSE)</f>
        <v>-</v>
      </c>
    </row>
    <row r="415" spans="1:64" x14ac:dyDescent="0.25">
      <c r="A415" s="24">
        <f t="shared" si="120"/>
        <v>412</v>
      </c>
      <c r="B415" s="31" t="s">
        <v>1863</v>
      </c>
      <c r="C415" s="24">
        <v>895530</v>
      </c>
      <c r="D415" s="24" t="s">
        <v>349</v>
      </c>
      <c r="E415" s="26">
        <v>32590</v>
      </c>
      <c r="F415" s="24" t="s">
        <v>65</v>
      </c>
      <c r="G415" s="24" t="s">
        <v>66</v>
      </c>
      <c r="H415" s="24" t="s">
        <v>67</v>
      </c>
      <c r="I415" s="24" t="s">
        <v>1864</v>
      </c>
      <c r="J415" s="27"/>
      <c r="K415" s="24"/>
      <c r="L415" s="24"/>
      <c r="M415" s="24" t="s">
        <v>70</v>
      </c>
      <c r="N415" s="24" t="s">
        <v>1119</v>
      </c>
      <c r="O415" s="24"/>
      <c r="P415" s="24">
        <v>2012</v>
      </c>
      <c r="Q415" s="26">
        <v>41395</v>
      </c>
      <c r="R415" s="26">
        <v>41533</v>
      </c>
      <c r="S415" s="26" t="s">
        <v>90</v>
      </c>
      <c r="T415" s="28" t="s">
        <v>153</v>
      </c>
      <c r="U415" s="28" t="s">
        <v>153</v>
      </c>
      <c r="V415" s="26">
        <v>43525</v>
      </c>
      <c r="W415" s="28" t="s">
        <v>154</v>
      </c>
      <c r="X415" s="28" t="s">
        <v>207</v>
      </c>
      <c r="Y415" s="26" t="s">
        <v>78</v>
      </c>
      <c r="Z415" s="29">
        <v>5</v>
      </c>
      <c r="AA415" s="29">
        <v>5</v>
      </c>
      <c r="AB415" s="26">
        <v>44562</v>
      </c>
      <c r="AC415" s="30">
        <v>7900000</v>
      </c>
      <c r="AD415" s="30">
        <v>877778</v>
      </c>
      <c r="AE415" s="30">
        <v>1310000</v>
      </c>
      <c r="AF415" s="30">
        <v>653200</v>
      </c>
      <c r="AG415" s="30">
        <f t="shared" si="121"/>
        <v>1963200</v>
      </c>
      <c r="AH415" s="30">
        <v>0</v>
      </c>
      <c r="AI415" s="30">
        <f t="shared" si="122"/>
        <v>10740978</v>
      </c>
      <c r="AJ415" s="30">
        <f t="shared" si="123"/>
        <v>5925000</v>
      </c>
      <c r="AK415" s="30">
        <f t="shared" si="124"/>
        <v>658333.5</v>
      </c>
      <c r="AL415" s="30">
        <f t="shared" si="125"/>
        <v>1310000</v>
      </c>
      <c r="AM415" s="30">
        <f t="shared" si="126"/>
        <v>653200</v>
      </c>
      <c r="AN415" s="30">
        <f t="shared" si="127"/>
        <v>1963200</v>
      </c>
      <c r="AO415" s="30">
        <f t="shared" si="128"/>
        <v>0</v>
      </c>
      <c r="AP415" s="30">
        <f t="shared" si="129"/>
        <v>8546533.5</v>
      </c>
      <c r="AQ415" s="30">
        <f t="shared" si="130"/>
        <v>0</v>
      </c>
      <c r="AR415" s="26" t="s">
        <v>79</v>
      </c>
      <c r="AS415" s="26" t="s">
        <v>80</v>
      </c>
      <c r="AT415" s="26"/>
      <c r="AU415" s="26" t="s">
        <v>80</v>
      </c>
      <c r="AV415" s="26" t="s">
        <v>209</v>
      </c>
      <c r="AW415" s="26" t="s">
        <v>158</v>
      </c>
      <c r="AX415" s="26" t="s">
        <v>83</v>
      </c>
      <c r="AY415" s="26" t="s">
        <v>83</v>
      </c>
      <c r="AZ415" s="26" t="s">
        <v>80</v>
      </c>
      <c r="BA415" s="26" t="s">
        <v>84</v>
      </c>
      <c r="BB415" s="26" t="s">
        <v>85</v>
      </c>
      <c r="BC415" s="26" t="str">
        <f t="shared" si="131"/>
        <v>F</v>
      </c>
      <c r="BD415" s="26" t="str">
        <f t="shared" ca="1" si="132"/>
        <v>33 Th,8 Bln,1 Hr</v>
      </c>
      <c r="BE415" s="29">
        <f t="shared" ca="1" si="133"/>
        <v>33</v>
      </c>
      <c r="BF415" s="29">
        <f t="shared" ca="1" si="134"/>
        <v>8</v>
      </c>
      <c r="BG415" s="29">
        <f t="shared" ca="1" si="135"/>
        <v>1</v>
      </c>
      <c r="BH415" s="26" t="str">
        <f t="shared" ca="1" si="136"/>
        <v>9 Th,6 Bln,23 Hr</v>
      </c>
      <c r="BI415" s="24">
        <f t="shared" ca="1" si="137"/>
        <v>9</v>
      </c>
      <c r="BJ415" s="24">
        <f t="shared" ca="1" si="138"/>
        <v>6</v>
      </c>
      <c r="BK415" s="26" t="str">
        <f t="shared" ca="1" si="139"/>
        <v>9 Th,2 Bln,8 Hr</v>
      </c>
      <c r="BL415" s="4" t="str">
        <f>VLOOKUP(C415,[1]dbase!$C$3:$AW$827,38,FALSE)</f>
        <v>-</v>
      </c>
    </row>
    <row r="416" spans="1:64" x14ac:dyDescent="0.25">
      <c r="A416" s="24">
        <f t="shared" si="120"/>
        <v>413</v>
      </c>
      <c r="B416" s="31" t="s">
        <v>1865</v>
      </c>
      <c r="C416" s="24">
        <v>705988</v>
      </c>
      <c r="D416" s="24" t="s">
        <v>174</v>
      </c>
      <c r="E416" s="26">
        <v>25812</v>
      </c>
      <c r="F416" s="24" t="s">
        <v>65</v>
      </c>
      <c r="G416" s="24" t="s">
        <v>66</v>
      </c>
      <c r="H416" s="24" t="s">
        <v>133</v>
      </c>
      <c r="I416" s="24" t="s">
        <v>1866</v>
      </c>
      <c r="J416" s="27" t="s">
        <v>1867</v>
      </c>
      <c r="K416" s="24"/>
      <c r="L416" s="24"/>
      <c r="M416" s="24" t="s">
        <v>109</v>
      </c>
      <c r="N416" s="24" t="s">
        <v>80</v>
      </c>
      <c r="O416" s="24"/>
      <c r="P416" s="24" t="s">
        <v>80</v>
      </c>
      <c r="Q416" s="26">
        <v>43374</v>
      </c>
      <c r="R416" s="26">
        <v>43374</v>
      </c>
      <c r="S416" s="26" t="s">
        <v>90</v>
      </c>
      <c r="T416" s="28" t="s">
        <v>289</v>
      </c>
      <c r="U416" s="28" t="s">
        <v>289</v>
      </c>
      <c r="V416" s="26">
        <v>44105</v>
      </c>
      <c r="W416" s="28" t="s">
        <v>139</v>
      </c>
      <c r="X416" s="28" t="s">
        <v>140</v>
      </c>
      <c r="Y416" s="26" t="s">
        <v>78</v>
      </c>
      <c r="Z416" s="29">
        <v>6</v>
      </c>
      <c r="AA416" s="29">
        <v>1</v>
      </c>
      <c r="AB416" s="26">
        <v>44424</v>
      </c>
      <c r="AC416" s="30">
        <v>4500000</v>
      </c>
      <c r="AD416" s="30">
        <v>500000</v>
      </c>
      <c r="AE416" s="30">
        <v>0</v>
      </c>
      <c r="AF416" s="30">
        <v>253100</v>
      </c>
      <c r="AG416" s="30">
        <f t="shared" si="121"/>
        <v>253100</v>
      </c>
      <c r="AH416" s="30">
        <v>0</v>
      </c>
      <c r="AI416" s="30">
        <f t="shared" si="122"/>
        <v>5253100</v>
      </c>
      <c r="AJ416" s="30">
        <f t="shared" si="123"/>
        <v>3375000</v>
      </c>
      <c r="AK416" s="30">
        <f t="shared" si="124"/>
        <v>375000</v>
      </c>
      <c r="AL416" s="30">
        <f t="shared" si="125"/>
        <v>0</v>
      </c>
      <c r="AM416" s="30">
        <f t="shared" si="126"/>
        <v>253100</v>
      </c>
      <c r="AN416" s="30">
        <f t="shared" si="127"/>
        <v>253100</v>
      </c>
      <c r="AO416" s="30">
        <f t="shared" si="128"/>
        <v>0</v>
      </c>
      <c r="AP416" s="30">
        <f t="shared" si="129"/>
        <v>4003100</v>
      </c>
      <c r="AQ416" s="30">
        <f t="shared" si="130"/>
        <v>369000</v>
      </c>
      <c r="AR416" s="26" t="s">
        <v>79</v>
      </c>
      <c r="AS416" s="26" t="s">
        <v>80</v>
      </c>
      <c r="AT416" s="26"/>
      <c r="AU416" s="26" t="s">
        <v>80</v>
      </c>
      <c r="AV416" s="26" t="s">
        <v>141</v>
      </c>
      <c r="AW416" s="26" t="s">
        <v>80</v>
      </c>
      <c r="AX416" s="26" t="s">
        <v>82</v>
      </c>
      <c r="AY416" s="26" t="s">
        <v>82</v>
      </c>
      <c r="AZ416" s="26" t="s">
        <v>80</v>
      </c>
      <c r="BA416" s="26" t="s">
        <v>84</v>
      </c>
      <c r="BB416" s="26" t="s">
        <v>85</v>
      </c>
      <c r="BC416" s="26" t="str">
        <f t="shared" si="131"/>
        <v>C</v>
      </c>
      <c r="BD416" s="26" t="str">
        <f t="shared" ca="1" si="132"/>
        <v>52 Th,2 Bln,23 Hr</v>
      </c>
      <c r="BE416" s="29">
        <f t="shared" ca="1" si="133"/>
        <v>52</v>
      </c>
      <c r="BF416" s="29">
        <f t="shared" ca="1" si="134"/>
        <v>2</v>
      </c>
      <c r="BG416" s="29">
        <f t="shared" ca="1" si="135"/>
        <v>23</v>
      </c>
      <c r="BH416" s="26" t="str">
        <f t="shared" ca="1" si="136"/>
        <v>4 Th,1 Bln,23 Hr</v>
      </c>
      <c r="BI416" s="24">
        <f t="shared" ca="1" si="137"/>
        <v>4</v>
      </c>
      <c r="BJ416" s="24">
        <f t="shared" ca="1" si="138"/>
        <v>1</v>
      </c>
      <c r="BK416" s="26" t="str">
        <f t="shared" ca="1" si="139"/>
        <v>4 Th,1 Bln,23 Hr</v>
      </c>
      <c r="BL416" s="4" t="str">
        <f>VLOOKUP(C416,[1]dbase!$C$3:$AW$827,38,FALSE)</f>
        <v>-</v>
      </c>
    </row>
    <row r="417" spans="1:64" x14ac:dyDescent="0.25">
      <c r="A417" s="24">
        <f t="shared" si="120"/>
        <v>414</v>
      </c>
      <c r="B417" s="31" t="s">
        <v>1868</v>
      </c>
      <c r="C417" s="24">
        <v>925636</v>
      </c>
      <c r="D417" s="24" t="s">
        <v>354</v>
      </c>
      <c r="E417" s="26">
        <v>33765</v>
      </c>
      <c r="F417" s="24" t="s">
        <v>65</v>
      </c>
      <c r="G417" s="24" t="s">
        <v>66</v>
      </c>
      <c r="H417" s="24" t="s">
        <v>67</v>
      </c>
      <c r="I417" s="24" t="s">
        <v>1869</v>
      </c>
      <c r="J417" s="27" t="s">
        <v>1870</v>
      </c>
      <c r="K417" s="24" t="s">
        <v>1871</v>
      </c>
      <c r="L417" s="24"/>
      <c r="M417" s="24" t="s">
        <v>307</v>
      </c>
      <c r="N417" s="24" t="s">
        <v>1327</v>
      </c>
      <c r="O417" s="24"/>
      <c r="P417" s="24">
        <v>2014</v>
      </c>
      <c r="Q417" s="26">
        <v>42416</v>
      </c>
      <c r="R417" s="26">
        <v>42614</v>
      </c>
      <c r="S417" s="26" t="s">
        <v>90</v>
      </c>
      <c r="T417" s="28" t="s">
        <v>1872</v>
      </c>
      <c r="U417" s="28" t="s">
        <v>1872</v>
      </c>
      <c r="V417" s="26">
        <v>44116</v>
      </c>
      <c r="W417" s="28" t="s">
        <v>374</v>
      </c>
      <c r="X417" s="28" t="s">
        <v>113</v>
      </c>
      <c r="Y417" s="26" t="s">
        <v>103</v>
      </c>
      <c r="Z417" s="29">
        <v>5</v>
      </c>
      <c r="AA417" s="34">
        <v>4</v>
      </c>
      <c r="AB417" s="26">
        <v>44424</v>
      </c>
      <c r="AC417" s="30">
        <v>6900000</v>
      </c>
      <c r="AD417" s="30">
        <v>766667</v>
      </c>
      <c r="AE417" s="30">
        <v>715183.33333333302</v>
      </c>
      <c r="AF417" s="30">
        <v>-266050</v>
      </c>
      <c r="AG417" s="30">
        <f t="shared" si="121"/>
        <v>449133.33333333302</v>
      </c>
      <c r="AH417" s="30">
        <v>882450</v>
      </c>
      <c r="AI417" s="30">
        <f t="shared" si="122"/>
        <v>8998250.3333333321</v>
      </c>
      <c r="AJ417" s="30">
        <f t="shared" si="123"/>
        <v>5175000</v>
      </c>
      <c r="AK417" s="30">
        <f t="shared" si="124"/>
        <v>575000.25</v>
      </c>
      <c r="AL417" s="30">
        <f t="shared" si="125"/>
        <v>715183.33333333302</v>
      </c>
      <c r="AM417" s="30">
        <f t="shared" si="126"/>
        <v>-266050</v>
      </c>
      <c r="AN417" s="30">
        <f t="shared" si="127"/>
        <v>449133.33333333302</v>
      </c>
      <c r="AO417" s="30">
        <f t="shared" si="128"/>
        <v>441225</v>
      </c>
      <c r="AP417" s="30">
        <f t="shared" si="129"/>
        <v>6640358.583333333</v>
      </c>
      <c r="AQ417" s="30">
        <f t="shared" si="130"/>
        <v>0</v>
      </c>
      <c r="AR417" s="26" t="s">
        <v>79</v>
      </c>
      <c r="AS417" s="26" t="s">
        <v>80</v>
      </c>
      <c r="AT417" s="26"/>
      <c r="AU417" s="26" t="s">
        <v>80</v>
      </c>
      <c r="AV417" s="26" t="s">
        <v>116</v>
      </c>
      <c r="AW417" s="26" t="s">
        <v>375</v>
      </c>
      <c r="AX417" s="26" t="s">
        <v>105</v>
      </c>
      <c r="AY417" s="26" t="s">
        <v>83</v>
      </c>
      <c r="AZ417" s="26" t="s">
        <v>80</v>
      </c>
      <c r="BA417" s="26" t="s">
        <v>84</v>
      </c>
      <c r="BB417" s="26" t="s">
        <v>85</v>
      </c>
      <c r="BC417" s="26" t="str">
        <f t="shared" si="131"/>
        <v>E</v>
      </c>
      <c r="BD417" s="26" t="str">
        <f t="shared" ca="1" si="132"/>
        <v>30 Th,5 Bln,14 Hr</v>
      </c>
      <c r="BE417" s="29">
        <f t="shared" ca="1" si="133"/>
        <v>30</v>
      </c>
      <c r="BF417" s="29">
        <f t="shared" ca="1" si="134"/>
        <v>5</v>
      </c>
      <c r="BG417" s="29">
        <f t="shared" ca="1" si="135"/>
        <v>14</v>
      </c>
      <c r="BH417" s="26" t="str">
        <f t="shared" ca="1" si="136"/>
        <v>6 Th,9 Bln,8 Hr</v>
      </c>
      <c r="BI417" s="24">
        <f t="shared" ca="1" si="137"/>
        <v>6</v>
      </c>
      <c r="BJ417" s="24">
        <f t="shared" ca="1" si="138"/>
        <v>9</v>
      </c>
      <c r="BK417" s="26" t="str">
        <f t="shared" ca="1" si="139"/>
        <v>6 Th,2 Bln,23 Hr</v>
      </c>
      <c r="BL417" s="4" t="str">
        <f>VLOOKUP(C417,[1]dbase!$C$3:$AW$827,38,FALSE)</f>
        <v>-</v>
      </c>
    </row>
    <row r="418" spans="1:64" x14ac:dyDescent="0.25">
      <c r="A418" s="24">
        <f t="shared" si="120"/>
        <v>415</v>
      </c>
      <c r="B418" s="31" t="s">
        <v>1873</v>
      </c>
      <c r="C418" s="24">
        <v>705097</v>
      </c>
      <c r="D418" s="24" t="s">
        <v>87</v>
      </c>
      <c r="E418" s="26">
        <v>25670</v>
      </c>
      <c r="F418" s="24" t="s">
        <v>65</v>
      </c>
      <c r="G418" s="24" t="s">
        <v>66</v>
      </c>
      <c r="H418" s="24" t="s">
        <v>88</v>
      </c>
      <c r="I418" s="24" t="s">
        <v>1874</v>
      </c>
      <c r="J418" s="27"/>
      <c r="K418" s="24"/>
      <c r="L418" s="24"/>
      <c r="M418" s="24" t="s">
        <v>109</v>
      </c>
      <c r="N418" s="24" t="s">
        <v>120</v>
      </c>
      <c r="O418" s="24"/>
      <c r="P418" s="24">
        <v>1989</v>
      </c>
      <c r="Q418" s="26">
        <v>33036</v>
      </c>
      <c r="R418" s="26">
        <v>33848</v>
      </c>
      <c r="S418" s="26" t="s">
        <v>90</v>
      </c>
      <c r="T418" s="28" t="s">
        <v>1875</v>
      </c>
      <c r="U418" s="28" t="s">
        <v>1875</v>
      </c>
      <c r="V418" s="26" t="s">
        <v>80</v>
      </c>
      <c r="W418" s="28" t="s">
        <v>145</v>
      </c>
      <c r="X418" s="28" t="s">
        <v>146</v>
      </c>
      <c r="Y418" s="26" t="s">
        <v>78</v>
      </c>
      <c r="Z418" s="29">
        <v>6</v>
      </c>
      <c r="AA418" s="29">
        <v>3</v>
      </c>
      <c r="AB418" s="26">
        <v>44424</v>
      </c>
      <c r="AC418" s="30">
        <v>5900000</v>
      </c>
      <c r="AD418" s="30">
        <v>655556</v>
      </c>
      <c r="AE418" s="30">
        <v>298394.44444444403</v>
      </c>
      <c r="AF418" s="30">
        <v>152000</v>
      </c>
      <c r="AG418" s="30">
        <f t="shared" si="121"/>
        <v>450394.44444444403</v>
      </c>
      <c r="AH418" s="30">
        <v>0</v>
      </c>
      <c r="AI418" s="30">
        <f t="shared" si="122"/>
        <v>7005950.444444444</v>
      </c>
      <c r="AJ418" s="30">
        <f t="shared" si="123"/>
        <v>2950000</v>
      </c>
      <c r="AK418" s="30">
        <f t="shared" si="124"/>
        <v>0</v>
      </c>
      <c r="AL418" s="30">
        <f t="shared" si="125"/>
        <v>0</v>
      </c>
      <c r="AM418" s="30">
        <f t="shared" si="126"/>
        <v>0</v>
      </c>
      <c r="AN418" s="30">
        <f t="shared" si="127"/>
        <v>0</v>
      </c>
      <c r="AO418" s="30">
        <f t="shared" si="128"/>
        <v>0</v>
      </c>
      <c r="AP418" s="30">
        <f t="shared" si="129"/>
        <v>2950000</v>
      </c>
      <c r="AQ418" s="30">
        <f t="shared" si="130"/>
        <v>1422100</v>
      </c>
      <c r="AR418" s="26" t="s">
        <v>79</v>
      </c>
      <c r="AS418" s="26" t="s">
        <v>114</v>
      </c>
      <c r="AT418" s="24" t="s">
        <v>172</v>
      </c>
      <c r="AU418" s="26">
        <v>44433</v>
      </c>
      <c r="AV418" s="26" t="s">
        <v>147</v>
      </c>
      <c r="AW418" s="26" t="s">
        <v>80</v>
      </c>
      <c r="AX418" s="26" t="s">
        <v>82</v>
      </c>
      <c r="AY418" s="26" t="s">
        <v>82</v>
      </c>
      <c r="AZ418" s="26" t="s">
        <v>80</v>
      </c>
      <c r="BA418" s="26" t="s">
        <v>84</v>
      </c>
      <c r="BB418" s="26" t="s">
        <v>85</v>
      </c>
      <c r="BC418" s="26" t="str">
        <f t="shared" si="131"/>
        <v>C</v>
      </c>
      <c r="BD418" s="26" t="str">
        <f t="shared" ca="1" si="132"/>
        <v>52 Th,7 Bln,12 Hr</v>
      </c>
      <c r="BE418" s="29">
        <f t="shared" ca="1" si="133"/>
        <v>52</v>
      </c>
      <c r="BF418" s="29">
        <f t="shared" ca="1" si="134"/>
        <v>7</v>
      </c>
      <c r="BG418" s="29">
        <f t="shared" ca="1" si="135"/>
        <v>12</v>
      </c>
      <c r="BH418" s="26" t="str">
        <f t="shared" ca="1" si="136"/>
        <v>32 Th,5 Bln,12 Hr</v>
      </c>
      <c r="BI418" s="24">
        <f t="shared" ca="1" si="137"/>
        <v>32</v>
      </c>
      <c r="BJ418" s="24">
        <f t="shared" ca="1" si="138"/>
        <v>5</v>
      </c>
      <c r="BK418" s="26" t="str">
        <f t="shared" ca="1" si="139"/>
        <v>30 Th,2 Bln,23 Hr</v>
      </c>
      <c r="BL418" s="4" t="str">
        <f>VLOOKUP(C418,[1]dbase!$C$3:$AW$827,38,FALSE)</f>
        <v>H</v>
      </c>
    </row>
    <row r="419" spans="1:64" x14ac:dyDescent="0.25">
      <c r="A419" s="24">
        <f t="shared" si="120"/>
        <v>416</v>
      </c>
      <c r="B419" s="31" t="s">
        <v>1876</v>
      </c>
      <c r="C419" s="24">
        <v>685908</v>
      </c>
      <c r="D419" s="24" t="s">
        <v>342</v>
      </c>
      <c r="E419" s="26">
        <v>25194</v>
      </c>
      <c r="F419" s="24" t="s">
        <v>65</v>
      </c>
      <c r="G419" s="24" t="s">
        <v>66</v>
      </c>
      <c r="H419" s="24" t="s">
        <v>133</v>
      </c>
      <c r="I419" s="24" t="s">
        <v>1877</v>
      </c>
      <c r="J419" s="27" t="s">
        <v>1878</v>
      </c>
      <c r="K419" s="24"/>
      <c r="L419" s="24"/>
      <c r="M419" s="24" t="s">
        <v>70</v>
      </c>
      <c r="N419" s="24" t="s">
        <v>1879</v>
      </c>
      <c r="O419" s="24"/>
      <c r="P419" s="24" t="s">
        <v>80</v>
      </c>
      <c r="Q419" s="26">
        <v>43374</v>
      </c>
      <c r="R419" s="26">
        <v>43374</v>
      </c>
      <c r="S419" s="26" t="s">
        <v>90</v>
      </c>
      <c r="T419" s="28" t="s">
        <v>1880</v>
      </c>
      <c r="U419" s="28" t="s">
        <v>1880</v>
      </c>
      <c r="V419" s="26">
        <v>44105</v>
      </c>
      <c r="W419" s="28" t="s">
        <v>1768</v>
      </c>
      <c r="X419" s="28" t="s">
        <v>207</v>
      </c>
      <c r="Y419" s="26" t="s">
        <v>103</v>
      </c>
      <c r="Z419" s="29">
        <v>5</v>
      </c>
      <c r="AA419" s="34">
        <v>4</v>
      </c>
      <c r="AB419" s="26">
        <v>44424</v>
      </c>
      <c r="AC419" s="30">
        <v>6900000</v>
      </c>
      <c r="AD419" s="30">
        <v>766667</v>
      </c>
      <c r="AE419" s="30">
        <v>0</v>
      </c>
      <c r="AF419" s="30">
        <v>1295557.4999999991</v>
      </c>
      <c r="AG419" s="30">
        <f t="shared" si="121"/>
        <v>1295557.4999999991</v>
      </c>
      <c r="AH419" s="30">
        <v>0</v>
      </c>
      <c r="AI419" s="30">
        <f t="shared" si="122"/>
        <v>8962224.5</v>
      </c>
      <c r="AJ419" s="30">
        <f t="shared" si="123"/>
        <v>5175000</v>
      </c>
      <c r="AK419" s="30">
        <f t="shared" si="124"/>
        <v>575000.25</v>
      </c>
      <c r="AL419" s="30">
        <f t="shared" si="125"/>
        <v>0</v>
      </c>
      <c r="AM419" s="30">
        <f t="shared" si="126"/>
        <v>1295557.4999999991</v>
      </c>
      <c r="AN419" s="30">
        <f t="shared" si="127"/>
        <v>1295557.4999999991</v>
      </c>
      <c r="AO419" s="30">
        <f t="shared" si="128"/>
        <v>0</v>
      </c>
      <c r="AP419" s="30">
        <f t="shared" si="129"/>
        <v>7045557.7499999991</v>
      </c>
      <c r="AQ419" s="30">
        <f t="shared" si="130"/>
        <v>0</v>
      </c>
      <c r="AR419" s="26" t="s">
        <v>79</v>
      </c>
      <c r="AS419" s="26" t="s">
        <v>80</v>
      </c>
      <c r="AT419" s="26"/>
      <c r="AU419" s="26" t="s">
        <v>80</v>
      </c>
      <c r="AV419" s="26" t="s">
        <v>209</v>
      </c>
      <c r="AW419" s="26" t="s">
        <v>104</v>
      </c>
      <c r="AX419" s="26" t="s">
        <v>105</v>
      </c>
      <c r="AY419" s="26" t="s">
        <v>105</v>
      </c>
      <c r="AZ419" s="26" t="s">
        <v>80</v>
      </c>
      <c r="BA419" s="26" t="s">
        <v>84</v>
      </c>
      <c r="BB419" s="26" t="s">
        <v>106</v>
      </c>
      <c r="BC419" s="26" t="str">
        <f t="shared" si="131"/>
        <v>F</v>
      </c>
      <c r="BD419" s="26" t="str">
        <f t="shared" ca="1" si="132"/>
        <v>53 Th,11 Bln,2 Hr</v>
      </c>
      <c r="BE419" s="29">
        <f t="shared" ca="1" si="133"/>
        <v>53</v>
      </c>
      <c r="BF419" s="29">
        <f t="shared" ca="1" si="134"/>
        <v>11</v>
      </c>
      <c r="BG419" s="29">
        <f t="shared" ca="1" si="135"/>
        <v>2</v>
      </c>
      <c r="BH419" s="26" t="str">
        <f t="shared" ca="1" si="136"/>
        <v>4 Th,1 Bln,23 Hr</v>
      </c>
      <c r="BI419" s="24">
        <f t="shared" ca="1" si="137"/>
        <v>4</v>
      </c>
      <c r="BJ419" s="24">
        <f t="shared" ca="1" si="138"/>
        <v>1</v>
      </c>
      <c r="BK419" s="26" t="str">
        <f t="shared" ca="1" si="139"/>
        <v>4 Th,1 Bln,23 Hr</v>
      </c>
      <c r="BL419" s="4" t="str">
        <f>VLOOKUP(C419,[1]dbase!$C$3:$AW$827,38,FALSE)</f>
        <v>-</v>
      </c>
    </row>
    <row r="420" spans="1:64" x14ac:dyDescent="0.25">
      <c r="A420" s="24">
        <f t="shared" si="120"/>
        <v>417</v>
      </c>
      <c r="B420" s="33" t="s">
        <v>1881</v>
      </c>
      <c r="C420" s="24">
        <v>825475</v>
      </c>
      <c r="D420" s="24" t="s">
        <v>166</v>
      </c>
      <c r="E420" s="26">
        <v>30143</v>
      </c>
      <c r="F420" s="24" t="s">
        <v>65</v>
      </c>
      <c r="G420" s="24" t="s">
        <v>66</v>
      </c>
      <c r="H420" s="24" t="s">
        <v>67</v>
      </c>
      <c r="I420" s="24" t="s">
        <v>1882</v>
      </c>
      <c r="J420" s="27"/>
      <c r="K420" s="24"/>
      <c r="L420" s="24"/>
      <c r="M420" s="24" t="s">
        <v>70</v>
      </c>
      <c r="N420" s="24" t="s">
        <v>71</v>
      </c>
      <c r="O420" s="24"/>
      <c r="P420" s="24">
        <v>2015</v>
      </c>
      <c r="Q420" s="26">
        <v>39860</v>
      </c>
      <c r="R420" s="26">
        <v>39949</v>
      </c>
      <c r="S420" s="26" t="s">
        <v>90</v>
      </c>
      <c r="T420" s="28" t="s">
        <v>1883</v>
      </c>
      <c r="U420" s="28" t="s">
        <v>1883</v>
      </c>
      <c r="V420" s="26">
        <v>44760</v>
      </c>
      <c r="W420" s="28" t="s">
        <v>434</v>
      </c>
      <c r="X420" s="28" t="s">
        <v>113</v>
      </c>
      <c r="Y420" s="26" t="s">
        <v>78</v>
      </c>
      <c r="Z420" s="29">
        <v>6</v>
      </c>
      <c r="AA420" s="29">
        <v>3</v>
      </c>
      <c r="AB420" s="26">
        <v>44424</v>
      </c>
      <c r="AC420" s="30">
        <v>5900000</v>
      </c>
      <c r="AD420" s="30">
        <v>655556</v>
      </c>
      <c r="AE420" s="30">
        <v>298394.44444444403</v>
      </c>
      <c r="AF420" s="30">
        <v>152000</v>
      </c>
      <c r="AG420" s="30">
        <f t="shared" si="121"/>
        <v>450394.44444444403</v>
      </c>
      <c r="AH420" s="30">
        <v>0</v>
      </c>
      <c r="AI420" s="30">
        <f t="shared" si="122"/>
        <v>7005950.444444444</v>
      </c>
      <c r="AJ420" s="30">
        <f t="shared" si="123"/>
        <v>4425000</v>
      </c>
      <c r="AK420" s="30">
        <f t="shared" si="124"/>
        <v>491667</v>
      </c>
      <c r="AL420" s="30">
        <f t="shared" si="125"/>
        <v>298394.44444444403</v>
      </c>
      <c r="AM420" s="30">
        <f t="shared" si="126"/>
        <v>152000</v>
      </c>
      <c r="AN420" s="30">
        <f t="shared" si="127"/>
        <v>450394.44444444403</v>
      </c>
      <c r="AO420" s="30">
        <f t="shared" si="128"/>
        <v>0</v>
      </c>
      <c r="AP420" s="30">
        <f t="shared" si="129"/>
        <v>5367061.444444444</v>
      </c>
      <c r="AQ420" s="30">
        <f t="shared" si="130"/>
        <v>0</v>
      </c>
      <c r="AR420" s="26" t="s">
        <v>79</v>
      </c>
      <c r="AS420" s="26" t="s">
        <v>80</v>
      </c>
      <c r="AT420" s="26"/>
      <c r="AU420" s="26">
        <v>44599</v>
      </c>
      <c r="AV420" s="26" t="s">
        <v>116</v>
      </c>
      <c r="AW420" s="26" t="s">
        <v>95</v>
      </c>
      <c r="AX420" s="26" t="s">
        <v>83</v>
      </c>
      <c r="AY420" s="26" t="s">
        <v>83</v>
      </c>
      <c r="AZ420" s="26" t="s">
        <v>80</v>
      </c>
      <c r="BA420" s="26" t="s">
        <v>84</v>
      </c>
      <c r="BB420" s="26" t="s">
        <v>85</v>
      </c>
      <c r="BC420" s="26" t="str">
        <f t="shared" si="131"/>
        <v>F</v>
      </c>
      <c r="BD420" s="26" t="str">
        <f t="shared" ca="1" si="132"/>
        <v>40 Th,4 Bln,13 Hr</v>
      </c>
      <c r="BE420" s="29">
        <f t="shared" ca="1" si="133"/>
        <v>40</v>
      </c>
      <c r="BF420" s="29">
        <f t="shared" ca="1" si="134"/>
        <v>4</v>
      </c>
      <c r="BG420" s="29">
        <f t="shared" ca="1" si="135"/>
        <v>13</v>
      </c>
      <c r="BH420" s="26" t="str">
        <f t="shared" ca="1" si="136"/>
        <v>13 Th,9 Bln,8 Hr</v>
      </c>
      <c r="BI420" s="24">
        <f t="shared" ca="1" si="137"/>
        <v>13</v>
      </c>
      <c r="BJ420" s="24">
        <f t="shared" ca="1" si="138"/>
        <v>9</v>
      </c>
      <c r="BK420" s="26" t="str">
        <f t="shared" ca="1" si="139"/>
        <v>13 Th,6 Bln,8 Hr</v>
      </c>
      <c r="BL420" s="4" t="str">
        <f>VLOOKUP(C420,[1]dbase!$C$3:$AW$827,38,FALSE)</f>
        <v>-</v>
      </c>
    </row>
    <row r="421" spans="1:64" x14ac:dyDescent="0.25">
      <c r="A421" s="24">
        <f t="shared" si="120"/>
        <v>418</v>
      </c>
      <c r="B421" s="31" t="s">
        <v>1884</v>
      </c>
      <c r="C421" s="24">
        <v>796134</v>
      </c>
      <c r="D421" s="24" t="s">
        <v>174</v>
      </c>
      <c r="E421" s="26">
        <v>29042</v>
      </c>
      <c r="F421" s="24" t="s">
        <v>65</v>
      </c>
      <c r="G421" s="24" t="s">
        <v>66</v>
      </c>
      <c r="H421" s="24" t="s">
        <v>88</v>
      </c>
      <c r="I421" s="24" t="s">
        <v>1885</v>
      </c>
      <c r="J421" s="27" t="s">
        <v>1886</v>
      </c>
      <c r="K421" s="24"/>
      <c r="L421" s="24"/>
      <c r="M421" s="24" t="s">
        <v>136</v>
      </c>
      <c r="N421" s="24" t="s">
        <v>1269</v>
      </c>
      <c r="O421" s="24"/>
      <c r="P421" s="24" t="s">
        <v>80</v>
      </c>
      <c r="Q421" s="26">
        <v>43374</v>
      </c>
      <c r="R421" s="26">
        <v>43374</v>
      </c>
      <c r="S421" s="26" t="s">
        <v>90</v>
      </c>
      <c r="T421" s="28" t="s">
        <v>138</v>
      </c>
      <c r="U421" s="28" t="s">
        <v>138</v>
      </c>
      <c r="V421" s="26">
        <v>44105</v>
      </c>
      <c r="W421" s="28" t="s">
        <v>430</v>
      </c>
      <c r="X421" s="28" t="s">
        <v>140</v>
      </c>
      <c r="Y421" s="26" t="s">
        <v>78</v>
      </c>
      <c r="Z421" s="29">
        <v>6</v>
      </c>
      <c r="AA421" s="29">
        <v>2</v>
      </c>
      <c r="AB421" s="26">
        <v>44424</v>
      </c>
      <c r="AC421" s="30">
        <v>4900000</v>
      </c>
      <c r="AD421" s="30">
        <v>544444</v>
      </c>
      <c r="AE421" s="30">
        <v>0</v>
      </c>
      <c r="AF421" s="30">
        <v>754416.63888888899</v>
      </c>
      <c r="AG421" s="30">
        <f t="shared" si="121"/>
        <v>754416.63888888899</v>
      </c>
      <c r="AH421" s="30">
        <v>0</v>
      </c>
      <c r="AI421" s="30">
        <f t="shared" si="122"/>
        <v>6198860.638888889</v>
      </c>
      <c r="AJ421" s="30">
        <f t="shared" si="123"/>
        <v>3675000</v>
      </c>
      <c r="AK421" s="30">
        <f t="shared" si="124"/>
        <v>408333</v>
      </c>
      <c r="AL421" s="30">
        <f t="shared" si="125"/>
        <v>0</v>
      </c>
      <c r="AM421" s="30">
        <f t="shared" si="126"/>
        <v>754416.63888888899</v>
      </c>
      <c r="AN421" s="30">
        <f t="shared" si="127"/>
        <v>754416.63888888899</v>
      </c>
      <c r="AO421" s="30">
        <f t="shared" si="128"/>
        <v>0</v>
      </c>
      <c r="AP421" s="30">
        <f t="shared" si="129"/>
        <v>4837749.638888889</v>
      </c>
      <c r="AQ421" s="30">
        <f t="shared" si="130"/>
        <v>0</v>
      </c>
      <c r="AR421" s="26" t="s">
        <v>79</v>
      </c>
      <c r="AS421" s="26" t="s">
        <v>80</v>
      </c>
      <c r="AT421" s="26"/>
      <c r="AU421" s="26">
        <v>44593</v>
      </c>
      <c r="AV421" s="26" t="s">
        <v>141</v>
      </c>
      <c r="AW421" s="26" t="s">
        <v>80</v>
      </c>
      <c r="AX421" s="26" t="s">
        <v>82</v>
      </c>
      <c r="AY421" s="26" t="s">
        <v>82</v>
      </c>
      <c r="AZ421" s="26" t="s">
        <v>80</v>
      </c>
      <c r="BA421" s="26" t="s">
        <v>84</v>
      </c>
      <c r="BB421" s="26" t="s">
        <v>106</v>
      </c>
      <c r="BC421" s="26" t="str">
        <f t="shared" si="131"/>
        <v>D</v>
      </c>
      <c r="BD421" s="26" t="str">
        <f t="shared" ca="1" si="132"/>
        <v>43 Th,4 Bln,18 Hr</v>
      </c>
      <c r="BE421" s="29">
        <f t="shared" ca="1" si="133"/>
        <v>43</v>
      </c>
      <c r="BF421" s="29">
        <f t="shared" ca="1" si="134"/>
        <v>4</v>
      </c>
      <c r="BG421" s="29">
        <f t="shared" ca="1" si="135"/>
        <v>18</v>
      </c>
      <c r="BH421" s="26" t="str">
        <f t="shared" ca="1" si="136"/>
        <v>4 Th,1 Bln,23 Hr</v>
      </c>
      <c r="BI421" s="24">
        <f t="shared" ca="1" si="137"/>
        <v>4</v>
      </c>
      <c r="BJ421" s="24">
        <f t="shared" ca="1" si="138"/>
        <v>1</v>
      </c>
      <c r="BK421" s="26" t="str">
        <f t="shared" ca="1" si="139"/>
        <v>4 Th,1 Bln,23 Hr</v>
      </c>
      <c r="BL421" s="4" t="str">
        <f>VLOOKUP(C421,[1]dbase!$C$3:$AW$827,38,FALSE)</f>
        <v>-</v>
      </c>
    </row>
    <row r="422" spans="1:64" x14ac:dyDescent="0.25">
      <c r="A422" s="24">
        <f t="shared" si="120"/>
        <v>419</v>
      </c>
      <c r="B422" s="33" t="s">
        <v>1887</v>
      </c>
      <c r="C422" s="24">
        <v>745164</v>
      </c>
      <c r="D422" s="24" t="s">
        <v>539</v>
      </c>
      <c r="E422" s="26">
        <v>27224</v>
      </c>
      <c r="F422" s="24" t="s">
        <v>65</v>
      </c>
      <c r="G422" s="24" t="s">
        <v>66</v>
      </c>
      <c r="H422" s="24" t="s">
        <v>88</v>
      </c>
      <c r="I422" s="24" t="s">
        <v>1888</v>
      </c>
      <c r="J422" s="27" t="s">
        <v>1889</v>
      </c>
      <c r="K422" s="24"/>
      <c r="L422" s="24" t="s">
        <v>1890</v>
      </c>
      <c r="M422" s="24" t="s">
        <v>346</v>
      </c>
      <c r="N422" s="24" t="s">
        <v>463</v>
      </c>
      <c r="O422" s="24" t="s">
        <v>1891</v>
      </c>
      <c r="P422" s="24">
        <v>2012</v>
      </c>
      <c r="Q422" s="26">
        <v>34062</v>
      </c>
      <c r="R422" s="26">
        <v>34062</v>
      </c>
      <c r="S422" s="26" t="s">
        <v>90</v>
      </c>
      <c r="T422" s="28" t="s">
        <v>1892</v>
      </c>
      <c r="U422" s="28" t="s">
        <v>1892</v>
      </c>
      <c r="V422" s="26">
        <v>44120</v>
      </c>
      <c r="W422" s="28" t="s">
        <v>1485</v>
      </c>
      <c r="X422" s="28" t="s">
        <v>482</v>
      </c>
      <c r="Y422" s="26" t="s">
        <v>103</v>
      </c>
      <c r="Z422" s="29">
        <v>2</v>
      </c>
      <c r="AA422" s="29">
        <v>7</v>
      </c>
      <c r="AB422" s="26">
        <v>44424</v>
      </c>
      <c r="AC422" s="30">
        <v>9900000</v>
      </c>
      <c r="AD422" s="30">
        <v>1100000</v>
      </c>
      <c r="AE422" s="30">
        <v>1646900</v>
      </c>
      <c r="AF422" s="30">
        <v>-367150</v>
      </c>
      <c r="AG422" s="30">
        <f t="shared" si="121"/>
        <v>1279750</v>
      </c>
      <c r="AH422" s="30">
        <v>3246750</v>
      </c>
      <c r="AI422" s="30">
        <f t="shared" si="122"/>
        <v>15526500</v>
      </c>
      <c r="AJ422" s="30">
        <f t="shared" si="123"/>
        <v>4950000</v>
      </c>
      <c r="AK422" s="30">
        <f t="shared" si="124"/>
        <v>0</v>
      </c>
      <c r="AL422" s="30">
        <f t="shared" si="125"/>
        <v>0</v>
      </c>
      <c r="AM422" s="30">
        <f t="shared" si="126"/>
        <v>0</v>
      </c>
      <c r="AN422" s="30">
        <f t="shared" si="127"/>
        <v>0</v>
      </c>
      <c r="AO422" s="30">
        <f t="shared" si="128"/>
        <v>0</v>
      </c>
      <c r="AP422" s="30">
        <f t="shared" si="129"/>
        <v>4950000</v>
      </c>
      <c r="AQ422" s="30">
        <f t="shared" si="130"/>
        <v>0</v>
      </c>
      <c r="AR422" s="26" t="s">
        <v>79</v>
      </c>
      <c r="AS422" s="32" t="s">
        <v>114</v>
      </c>
      <c r="AT422" s="32" t="s">
        <v>156</v>
      </c>
      <c r="AU422" s="32">
        <v>44743</v>
      </c>
      <c r="AV422" s="26" t="s">
        <v>483</v>
      </c>
      <c r="AW422" s="26" t="s">
        <v>80</v>
      </c>
      <c r="AX422" s="26" t="s">
        <v>105</v>
      </c>
      <c r="AY422" s="26" t="s">
        <v>105</v>
      </c>
      <c r="AZ422" s="26" t="s">
        <v>80</v>
      </c>
      <c r="BA422" s="26" t="s">
        <v>84</v>
      </c>
      <c r="BB422" s="26" t="s">
        <v>106</v>
      </c>
      <c r="BC422" s="26" t="str">
        <f t="shared" si="131"/>
        <v>G</v>
      </c>
      <c r="BD422" s="26" t="str">
        <f t="shared" ca="1" si="132"/>
        <v>48 Th,4 Bln,10 Hr</v>
      </c>
      <c r="BE422" s="29">
        <f t="shared" ca="1" si="133"/>
        <v>48</v>
      </c>
      <c r="BF422" s="29">
        <f t="shared" ca="1" si="134"/>
        <v>4</v>
      </c>
      <c r="BG422" s="29">
        <f t="shared" ca="1" si="135"/>
        <v>10</v>
      </c>
      <c r="BH422" s="26" t="str">
        <f t="shared" ca="1" si="136"/>
        <v>29 Th,7 Bln,21 Hr</v>
      </c>
      <c r="BI422" s="24">
        <f t="shared" ca="1" si="137"/>
        <v>29</v>
      </c>
      <c r="BJ422" s="24">
        <f t="shared" ca="1" si="138"/>
        <v>7</v>
      </c>
      <c r="BK422" s="26" t="str">
        <f t="shared" ca="1" si="139"/>
        <v>29 Th,7 Bln,21 Hr</v>
      </c>
      <c r="BL422" s="4" t="str">
        <f>VLOOKUP(C422,[1]dbase!$C$3:$AW$827,38,FALSE)</f>
        <v>H</v>
      </c>
    </row>
    <row r="423" spans="1:64" x14ac:dyDescent="0.25">
      <c r="A423" s="24">
        <f t="shared" si="120"/>
        <v>420</v>
      </c>
      <c r="B423" s="31" t="s">
        <v>1893</v>
      </c>
      <c r="C423" s="24">
        <v>765981</v>
      </c>
      <c r="D423" s="24" t="s">
        <v>174</v>
      </c>
      <c r="E423" s="26">
        <v>27973</v>
      </c>
      <c r="F423" s="24" t="s">
        <v>65</v>
      </c>
      <c r="G423" s="24" t="s">
        <v>66</v>
      </c>
      <c r="H423" s="24" t="s">
        <v>133</v>
      </c>
      <c r="I423" s="24" t="s">
        <v>1894</v>
      </c>
      <c r="J423" s="27" t="s">
        <v>1895</v>
      </c>
      <c r="K423" s="24"/>
      <c r="L423" s="24"/>
      <c r="M423" s="24" t="s">
        <v>109</v>
      </c>
      <c r="N423" s="24" t="s">
        <v>71</v>
      </c>
      <c r="O423" s="24"/>
      <c r="P423" s="24" t="s">
        <v>80</v>
      </c>
      <c r="Q423" s="26">
        <v>43374</v>
      </c>
      <c r="R423" s="26">
        <v>43374</v>
      </c>
      <c r="S423" s="26" t="s">
        <v>90</v>
      </c>
      <c r="T423" s="28" t="s">
        <v>289</v>
      </c>
      <c r="U423" s="28" t="s">
        <v>289</v>
      </c>
      <c r="V423" s="26">
        <v>44105</v>
      </c>
      <c r="W423" s="28" t="s">
        <v>139</v>
      </c>
      <c r="X423" s="28" t="s">
        <v>140</v>
      </c>
      <c r="Y423" s="26" t="s">
        <v>78</v>
      </c>
      <c r="Z423" s="29">
        <v>6</v>
      </c>
      <c r="AA423" s="29">
        <v>1</v>
      </c>
      <c r="AB423" s="26">
        <v>44424</v>
      </c>
      <c r="AC423" s="30">
        <v>4500000</v>
      </c>
      <c r="AD423" s="30">
        <v>500000</v>
      </c>
      <c r="AE423" s="30">
        <v>0</v>
      </c>
      <c r="AF423" s="30">
        <v>261200</v>
      </c>
      <c r="AG423" s="30">
        <f t="shared" si="121"/>
        <v>261200</v>
      </c>
      <c r="AH423" s="30">
        <v>0</v>
      </c>
      <c r="AI423" s="30">
        <f t="shared" si="122"/>
        <v>5261200</v>
      </c>
      <c r="AJ423" s="30">
        <f t="shared" si="123"/>
        <v>3375000</v>
      </c>
      <c r="AK423" s="30">
        <f t="shared" si="124"/>
        <v>375000</v>
      </c>
      <c r="AL423" s="30">
        <f t="shared" si="125"/>
        <v>0</v>
      </c>
      <c r="AM423" s="30">
        <f t="shared" si="126"/>
        <v>261200</v>
      </c>
      <c r="AN423" s="30">
        <f t="shared" si="127"/>
        <v>261200</v>
      </c>
      <c r="AO423" s="30">
        <f t="shared" si="128"/>
        <v>0</v>
      </c>
      <c r="AP423" s="30">
        <f t="shared" si="129"/>
        <v>4011200</v>
      </c>
      <c r="AQ423" s="30">
        <f t="shared" si="130"/>
        <v>360900</v>
      </c>
      <c r="AR423" s="26" t="s">
        <v>79</v>
      </c>
      <c r="AS423" s="26" t="s">
        <v>80</v>
      </c>
      <c r="AT423" s="26"/>
      <c r="AU423" s="26" t="s">
        <v>80</v>
      </c>
      <c r="AV423" s="26" t="s">
        <v>141</v>
      </c>
      <c r="AW423" s="26" t="s">
        <v>80</v>
      </c>
      <c r="AX423" s="26" t="s">
        <v>82</v>
      </c>
      <c r="AY423" s="26" t="s">
        <v>82</v>
      </c>
      <c r="AZ423" s="26" t="s">
        <v>80</v>
      </c>
      <c r="BA423" s="26" t="s">
        <v>84</v>
      </c>
      <c r="BB423" s="26" t="s">
        <v>85</v>
      </c>
      <c r="BC423" s="26" t="str">
        <f t="shared" si="131"/>
        <v>C</v>
      </c>
      <c r="BD423" s="26" t="str">
        <f t="shared" ca="1" si="132"/>
        <v>46 Th,3 Bln,23 Hr</v>
      </c>
      <c r="BE423" s="29">
        <f t="shared" ca="1" si="133"/>
        <v>46</v>
      </c>
      <c r="BF423" s="29">
        <f t="shared" ca="1" si="134"/>
        <v>3</v>
      </c>
      <c r="BG423" s="29">
        <f t="shared" ca="1" si="135"/>
        <v>23</v>
      </c>
      <c r="BH423" s="26" t="str">
        <f t="shared" ca="1" si="136"/>
        <v>4 Th,1 Bln,23 Hr</v>
      </c>
      <c r="BI423" s="24">
        <f t="shared" ca="1" si="137"/>
        <v>4</v>
      </c>
      <c r="BJ423" s="24">
        <f t="shared" ca="1" si="138"/>
        <v>1</v>
      </c>
      <c r="BK423" s="26" t="str">
        <f t="shared" ca="1" si="139"/>
        <v>4 Th,1 Bln,23 Hr</v>
      </c>
      <c r="BL423" s="4" t="str">
        <f>VLOOKUP(C423,[1]dbase!$C$3:$AW$827,38,FALSE)</f>
        <v>-</v>
      </c>
    </row>
    <row r="424" spans="1:64" x14ac:dyDescent="0.25">
      <c r="A424" s="24">
        <f t="shared" si="120"/>
        <v>421</v>
      </c>
      <c r="B424" s="31" t="s">
        <v>1896</v>
      </c>
      <c r="C424" s="24">
        <v>925673</v>
      </c>
      <c r="D424" s="24" t="s">
        <v>1897</v>
      </c>
      <c r="E424" s="26">
        <v>33902</v>
      </c>
      <c r="F424" s="24" t="s">
        <v>167</v>
      </c>
      <c r="G424" s="24" t="s">
        <v>66</v>
      </c>
      <c r="H424" s="24" t="s">
        <v>662</v>
      </c>
      <c r="I424" s="24" t="s">
        <v>1898</v>
      </c>
      <c r="J424" s="27"/>
      <c r="K424" s="24"/>
      <c r="L424" s="24"/>
      <c r="M424" s="24" t="s">
        <v>70</v>
      </c>
      <c r="N424" s="24" t="s">
        <v>1899</v>
      </c>
      <c r="O424" s="24"/>
      <c r="P424" s="24">
        <v>2015</v>
      </c>
      <c r="Q424" s="26">
        <v>42445</v>
      </c>
      <c r="R424" s="26">
        <v>42629</v>
      </c>
      <c r="S424" s="26" t="s">
        <v>73</v>
      </c>
      <c r="T424" s="28" t="s">
        <v>1900</v>
      </c>
      <c r="U424" s="28" t="s">
        <v>1901</v>
      </c>
      <c r="V424" s="26">
        <v>44120</v>
      </c>
      <c r="W424" s="28" t="s">
        <v>1507</v>
      </c>
      <c r="X424" s="28" t="s">
        <v>655</v>
      </c>
      <c r="Y424" s="26" t="s">
        <v>103</v>
      </c>
      <c r="Z424" s="29">
        <v>3</v>
      </c>
      <c r="AA424" s="29">
        <v>4</v>
      </c>
      <c r="AB424" s="26">
        <v>44424</v>
      </c>
      <c r="AC424" s="30">
        <v>6900000</v>
      </c>
      <c r="AD424" s="30">
        <v>766667</v>
      </c>
      <c r="AE424" s="30">
        <v>1089508.333333333</v>
      </c>
      <c r="AF424" s="30">
        <v>-20464.000000000466</v>
      </c>
      <c r="AG424" s="30">
        <f t="shared" si="121"/>
        <v>1069044.3333333326</v>
      </c>
      <c r="AH424" s="30">
        <v>1934064.0000000005</v>
      </c>
      <c r="AI424" s="30">
        <f t="shared" si="122"/>
        <v>10669775.333333332</v>
      </c>
      <c r="AJ424" s="30">
        <f t="shared" si="123"/>
        <v>3450000</v>
      </c>
      <c r="AK424" s="30">
        <f t="shared" si="124"/>
        <v>0</v>
      </c>
      <c r="AL424" s="30">
        <f t="shared" si="125"/>
        <v>0</v>
      </c>
      <c r="AM424" s="30">
        <f t="shared" si="126"/>
        <v>0</v>
      </c>
      <c r="AN424" s="30">
        <f t="shared" si="127"/>
        <v>0</v>
      </c>
      <c r="AO424" s="30">
        <f t="shared" si="128"/>
        <v>0</v>
      </c>
      <c r="AP424" s="30">
        <f t="shared" si="129"/>
        <v>3450000</v>
      </c>
      <c r="AQ424" s="30">
        <f t="shared" si="130"/>
        <v>922100</v>
      </c>
      <c r="AR424" s="26" t="s">
        <v>79</v>
      </c>
      <c r="AS424" s="26" t="s">
        <v>114</v>
      </c>
      <c r="AT424" s="26" t="s">
        <v>115</v>
      </c>
      <c r="AU424" s="26">
        <v>44562</v>
      </c>
      <c r="AV424" s="26" t="s">
        <v>656</v>
      </c>
      <c r="AW424" s="26" t="s">
        <v>80</v>
      </c>
      <c r="AX424" s="26" t="s">
        <v>105</v>
      </c>
      <c r="AY424" s="26" t="s">
        <v>105</v>
      </c>
      <c r="AZ424" s="26" t="s">
        <v>80</v>
      </c>
      <c r="BA424" s="26" t="s">
        <v>84</v>
      </c>
      <c r="BB424" s="26" t="s">
        <v>106</v>
      </c>
      <c r="BC424" s="26" t="str">
        <f t="shared" si="131"/>
        <v>F</v>
      </c>
      <c r="BD424" s="26" t="str">
        <f t="shared" ca="1" si="132"/>
        <v>30 Th,0 Bln,30 Hr</v>
      </c>
      <c r="BE424" s="29">
        <f t="shared" ca="1" si="133"/>
        <v>30</v>
      </c>
      <c r="BF424" s="29">
        <f t="shared" ca="1" si="134"/>
        <v>0</v>
      </c>
      <c r="BG424" s="29">
        <f t="shared" ca="1" si="135"/>
        <v>30</v>
      </c>
      <c r="BH424" s="26" t="str">
        <f t="shared" ca="1" si="136"/>
        <v>6 Th,8 Bln,8 Hr</v>
      </c>
      <c r="BI424" s="24">
        <f t="shared" ca="1" si="137"/>
        <v>6</v>
      </c>
      <c r="BJ424" s="24">
        <f t="shared" ca="1" si="138"/>
        <v>8</v>
      </c>
      <c r="BK424" s="26" t="str">
        <f t="shared" ca="1" si="139"/>
        <v>6 Th,2 Bln,8 Hr</v>
      </c>
      <c r="BL424" s="4" t="str">
        <f>VLOOKUP(C424,[1]dbase!$C$3:$AW$827,38,FALSE)</f>
        <v>H</v>
      </c>
    </row>
    <row r="425" spans="1:64" x14ac:dyDescent="0.25">
      <c r="A425" s="24">
        <f t="shared" si="120"/>
        <v>422</v>
      </c>
      <c r="B425" s="31" t="s">
        <v>1902</v>
      </c>
      <c r="C425" s="24">
        <v>686019</v>
      </c>
      <c r="D425" s="24" t="s">
        <v>330</v>
      </c>
      <c r="E425" s="26">
        <v>24963</v>
      </c>
      <c r="F425" s="24" t="s">
        <v>65</v>
      </c>
      <c r="G425" s="24" t="s">
        <v>66</v>
      </c>
      <c r="H425" s="24" t="s">
        <v>88</v>
      </c>
      <c r="I425" s="24" t="s">
        <v>1903</v>
      </c>
      <c r="J425" s="27"/>
      <c r="K425" s="24"/>
      <c r="L425" s="24"/>
      <c r="M425" s="24" t="s">
        <v>99</v>
      </c>
      <c r="N425" s="24" t="s">
        <v>1026</v>
      </c>
      <c r="O425" s="24"/>
      <c r="P425" s="24" t="s">
        <v>80</v>
      </c>
      <c r="Q425" s="26">
        <v>43374</v>
      </c>
      <c r="R425" s="26">
        <v>43374</v>
      </c>
      <c r="S425" s="26" t="s">
        <v>90</v>
      </c>
      <c r="T425" s="28" t="s">
        <v>1904</v>
      </c>
      <c r="U425" s="28" t="s">
        <v>1904</v>
      </c>
      <c r="V425" s="26">
        <v>44105</v>
      </c>
      <c r="W425" s="28" t="s">
        <v>139</v>
      </c>
      <c r="X425" s="28" t="s">
        <v>140</v>
      </c>
      <c r="Y425" s="26" t="s">
        <v>78</v>
      </c>
      <c r="Z425" s="29">
        <v>5</v>
      </c>
      <c r="AA425" s="29">
        <v>4</v>
      </c>
      <c r="AB425" s="26">
        <v>44424</v>
      </c>
      <c r="AC425" s="30">
        <v>6900000</v>
      </c>
      <c r="AD425" s="30">
        <v>766667</v>
      </c>
      <c r="AE425" s="30">
        <v>0</v>
      </c>
      <c r="AF425" s="30">
        <v>1755612.7499999991</v>
      </c>
      <c r="AG425" s="30">
        <f t="shared" si="121"/>
        <v>1755612.7499999991</v>
      </c>
      <c r="AH425" s="30">
        <v>0</v>
      </c>
      <c r="AI425" s="30">
        <f t="shared" si="122"/>
        <v>9422279.75</v>
      </c>
      <c r="AJ425" s="30">
        <f t="shared" si="123"/>
        <v>5175000</v>
      </c>
      <c r="AK425" s="30">
        <f t="shared" si="124"/>
        <v>575000.25</v>
      </c>
      <c r="AL425" s="30">
        <f t="shared" si="125"/>
        <v>0</v>
      </c>
      <c r="AM425" s="30">
        <f t="shared" si="126"/>
        <v>1755612.7499999991</v>
      </c>
      <c r="AN425" s="30">
        <f t="shared" si="127"/>
        <v>1755612.7499999991</v>
      </c>
      <c r="AO425" s="30">
        <f t="shared" si="128"/>
        <v>0</v>
      </c>
      <c r="AP425" s="30">
        <f t="shared" si="129"/>
        <v>7505612.9999999991</v>
      </c>
      <c r="AQ425" s="30">
        <f t="shared" si="130"/>
        <v>0</v>
      </c>
      <c r="AR425" s="26" t="s">
        <v>79</v>
      </c>
      <c r="AS425" s="26" t="s">
        <v>80</v>
      </c>
      <c r="AT425" s="26"/>
      <c r="AU425" s="26" t="s">
        <v>80</v>
      </c>
      <c r="AV425" s="26" t="s">
        <v>141</v>
      </c>
      <c r="AW425" s="26" t="s">
        <v>80</v>
      </c>
      <c r="AX425" s="26" t="s">
        <v>83</v>
      </c>
      <c r="AY425" s="26" t="s">
        <v>82</v>
      </c>
      <c r="AZ425" s="26" t="s">
        <v>80</v>
      </c>
      <c r="BA425" s="26" t="s">
        <v>84</v>
      </c>
      <c r="BB425" s="26" t="s">
        <v>106</v>
      </c>
      <c r="BC425" s="26" t="str">
        <f t="shared" si="131"/>
        <v>C</v>
      </c>
      <c r="BD425" s="26" t="str">
        <f t="shared" ca="1" si="132"/>
        <v>54 Th,6 Bln,19 Hr</v>
      </c>
      <c r="BE425" s="29">
        <f t="shared" ca="1" si="133"/>
        <v>54</v>
      </c>
      <c r="BF425" s="29">
        <f t="shared" ca="1" si="134"/>
        <v>6</v>
      </c>
      <c r="BG425" s="29">
        <f t="shared" ca="1" si="135"/>
        <v>19</v>
      </c>
      <c r="BH425" s="26" t="str">
        <f t="shared" ca="1" si="136"/>
        <v>4 Th,1 Bln,23 Hr</v>
      </c>
      <c r="BI425" s="24">
        <f t="shared" ca="1" si="137"/>
        <v>4</v>
      </c>
      <c r="BJ425" s="24">
        <f t="shared" ca="1" si="138"/>
        <v>1</v>
      </c>
      <c r="BK425" s="26" t="str">
        <f t="shared" ca="1" si="139"/>
        <v>4 Th,1 Bln,23 Hr</v>
      </c>
      <c r="BL425" s="4" t="str">
        <f>VLOOKUP(C425,[1]dbase!$C$3:$AW$827,38,FALSE)</f>
        <v>-</v>
      </c>
    </row>
    <row r="426" spans="1:64" x14ac:dyDescent="0.25">
      <c r="A426" s="24">
        <f t="shared" si="120"/>
        <v>423</v>
      </c>
      <c r="B426" s="33" t="s">
        <v>1905</v>
      </c>
      <c r="C426" s="24">
        <v>935640</v>
      </c>
      <c r="D426" s="24" t="s">
        <v>239</v>
      </c>
      <c r="E426" s="26">
        <v>34072</v>
      </c>
      <c r="F426" s="24" t="s">
        <v>167</v>
      </c>
      <c r="G426" s="24" t="s">
        <v>66</v>
      </c>
      <c r="H426" s="24" t="s">
        <v>150</v>
      </c>
      <c r="I426" s="24" t="s">
        <v>1906</v>
      </c>
      <c r="J426" s="27"/>
      <c r="K426" s="24"/>
      <c r="L426" s="24"/>
      <c r="M426" s="24" t="s">
        <v>136</v>
      </c>
      <c r="N426" s="24" t="s">
        <v>1907</v>
      </c>
      <c r="O426" s="24" t="s">
        <v>1161</v>
      </c>
      <c r="P426" s="24">
        <v>2014</v>
      </c>
      <c r="Q426" s="26">
        <v>42204</v>
      </c>
      <c r="R426" s="26">
        <v>42614</v>
      </c>
      <c r="S426" s="26" t="s">
        <v>90</v>
      </c>
      <c r="T426" s="28" t="s">
        <v>1900</v>
      </c>
      <c r="U426" s="28" t="s">
        <v>1900</v>
      </c>
      <c r="V426" s="26">
        <v>44760</v>
      </c>
      <c r="W426" s="28" t="s">
        <v>1908</v>
      </c>
      <c r="X426" s="28" t="s">
        <v>655</v>
      </c>
      <c r="Y426" s="26" t="s">
        <v>103</v>
      </c>
      <c r="Z426" s="29">
        <v>3</v>
      </c>
      <c r="AA426" s="29">
        <v>4</v>
      </c>
      <c r="AB426" s="26">
        <v>44424</v>
      </c>
      <c r="AC426" s="30">
        <v>6900000</v>
      </c>
      <c r="AD426" s="30">
        <v>766667</v>
      </c>
      <c r="AE426" s="30">
        <v>-14491.666666666977</v>
      </c>
      <c r="AF426" s="30">
        <v>-330435</v>
      </c>
      <c r="AG426" s="30">
        <f t="shared" si="121"/>
        <v>-344926.66666666698</v>
      </c>
      <c r="AH426" s="30">
        <v>2417580.0000000005</v>
      </c>
      <c r="AI426" s="30">
        <f t="shared" si="122"/>
        <v>9739320.333333334</v>
      </c>
      <c r="AJ426" s="30">
        <f t="shared" si="123"/>
        <v>5175000</v>
      </c>
      <c r="AK426" s="30">
        <f t="shared" si="124"/>
        <v>575000.25</v>
      </c>
      <c r="AL426" s="30">
        <f t="shared" si="125"/>
        <v>-14491.666666666977</v>
      </c>
      <c r="AM426" s="30">
        <f t="shared" si="126"/>
        <v>-330435</v>
      </c>
      <c r="AN426" s="30">
        <f t="shared" si="127"/>
        <v>-344926.66666666698</v>
      </c>
      <c r="AO426" s="30">
        <f t="shared" si="128"/>
        <v>1208790.0000000002</v>
      </c>
      <c r="AP426" s="30">
        <f t="shared" si="129"/>
        <v>6613863.583333333</v>
      </c>
      <c r="AQ426" s="30">
        <f t="shared" si="130"/>
        <v>0</v>
      </c>
      <c r="AR426" s="26" t="s">
        <v>79</v>
      </c>
      <c r="AS426" s="26" t="s">
        <v>80</v>
      </c>
      <c r="AT426" s="26"/>
      <c r="AU426" s="26" t="s">
        <v>80</v>
      </c>
      <c r="AV426" s="26" t="s">
        <v>656</v>
      </c>
      <c r="AW426" s="26" t="s">
        <v>80</v>
      </c>
      <c r="AX426" s="26" t="s">
        <v>105</v>
      </c>
      <c r="AY426" s="26" t="s">
        <v>105</v>
      </c>
      <c r="AZ426" s="26" t="s">
        <v>80</v>
      </c>
      <c r="BA426" s="26" t="s">
        <v>84</v>
      </c>
      <c r="BB426" s="26" t="s">
        <v>106</v>
      </c>
      <c r="BC426" s="26" t="str">
        <f t="shared" si="131"/>
        <v>D</v>
      </c>
      <c r="BD426" s="26" t="str">
        <f t="shared" ca="1" si="132"/>
        <v>29 Th,7 Bln,11 Hr</v>
      </c>
      <c r="BE426" s="29">
        <f t="shared" ca="1" si="133"/>
        <v>29</v>
      </c>
      <c r="BF426" s="29">
        <f t="shared" ca="1" si="134"/>
        <v>7</v>
      </c>
      <c r="BG426" s="29">
        <f t="shared" ca="1" si="135"/>
        <v>11</v>
      </c>
      <c r="BH426" s="26" t="str">
        <f t="shared" ca="1" si="136"/>
        <v>7 Th,4 Bln,5 Hr</v>
      </c>
      <c r="BI426" s="24">
        <f t="shared" ca="1" si="137"/>
        <v>7</v>
      </c>
      <c r="BJ426" s="24">
        <f t="shared" ca="1" si="138"/>
        <v>4</v>
      </c>
      <c r="BK426" s="26" t="str">
        <f t="shared" ca="1" si="139"/>
        <v>6 Th,2 Bln,23 Hr</v>
      </c>
      <c r="BL426" s="4" t="str">
        <f>VLOOKUP(C426,[1]dbase!$C$3:$AW$827,38,FALSE)</f>
        <v>-</v>
      </c>
    </row>
    <row r="427" spans="1:64" x14ac:dyDescent="0.25">
      <c r="A427" s="24">
        <f t="shared" si="120"/>
        <v>424</v>
      </c>
      <c r="B427" s="31" t="s">
        <v>1909</v>
      </c>
      <c r="C427" s="24">
        <v>715995</v>
      </c>
      <c r="D427" s="24" t="s">
        <v>174</v>
      </c>
      <c r="E427" s="26">
        <v>25940</v>
      </c>
      <c r="F427" s="24" t="s">
        <v>65</v>
      </c>
      <c r="G427" s="24" t="s">
        <v>66</v>
      </c>
      <c r="H427" s="24" t="s">
        <v>133</v>
      </c>
      <c r="I427" s="24" t="s">
        <v>1910</v>
      </c>
      <c r="J427" s="27" t="s">
        <v>1911</v>
      </c>
      <c r="K427" s="24"/>
      <c r="L427" s="24"/>
      <c r="M427" s="24" t="s">
        <v>109</v>
      </c>
      <c r="N427" s="24" t="s">
        <v>301</v>
      </c>
      <c r="O427" s="24"/>
      <c r="P427" s="24" t="s">
        <v>80</v>
      </c>
      <c r="Q427" s="26">
        <v>43374</v>
      </c>
      <c r="R427" s="26">
        <v>43374</v>
      </c>
      <c r="S427" s="26" t="s">
        <v>90</v>
      </c>
      <c r="T427" s="28" t="s">
        <v>289</v>
      </c>
      <c r="U427" s="28" t="s">
        <v>289</v>
      </c>
      <c r="V427" s="26">
        <v>44105</v>
      </c>
      <c r="W427" s="28" t="s">
        <v>139</v>
      </c>
      <c r="X427" s="28" t="s">
        <v>140</v>
      </c>
      <c r="Y427" s="26" t="s">
        <v>78</v>
      </c>
      <c r="Z427" s="29">
        <v>6</v>
      </c>
      <c r="AA427" s="29">
        <v>1</v>
      </c>
      <c r="AB427" s="26">
        <v>44424</v>
      </c>
      <c r="AC427" s="30">
        <v>4500000</v>
      </c>
      <c r="AD427" s="30">
        <v>500000</v>
      </c>
      <c r="AE427" s="30">
        <v>0</v>
      </c>
      <c r="AF427" s="30">
        <v>261200</v>
      </c>
      <c r="AG427" s="30">
        <f t="shared" si="121"/>
        <v>261200</v>
      </c>
      <c r="AH427" s="30">
        <v>0</v>
      </c>
      <c r="AI427" s="30">
        <f t="shared" si="122"/>
        <v>5261200</v>
      </c>
      <c r="AJ427" s="30">
        <f t="shared" si="123"/>
        <v>2250000</v>
      </c>
      <c r="AK427" s="30">
        <f t="shared" si="124"/>
        <v>0</v>
      </c>
      <c r="AL427" s="30">
        <f t="shared" si="125"/>
        <v>0</v>
      </c>
      <c r="AM427" s="30">
        <f t="shared" si="126"/>
        <v>0</v>
      </c>
      <c r="AN427" s="30">
        <f t="shared" si="127"/>
        <v>0</v>
      </c>
      <c r="AO427" s="30">
        <f t="shared" si="128"/>
        <v>0</v>
      </c>
      <c r="AP427" s="30">
        <f t="shared" si="129"/>
        <v>2250000</v>
      </c>
      <c r="AQ427" s="30">
        <f t="shared" si="130"/>
        <v>2122100</v>
      </c>
      <c r="AR427" s="26" t="s">
        <v>79</v>
      </c>
      <c r="AS427" s="26" t="s">
        <v>114</v>
      </c>
      <c r="AT427" s="26"/>
      <c r="AU427" s="26">
        <v>44516</v>
      </c>
      <c r="AV427" s="26" t="s">
        <v>141</v>
      </c>
      <c r="AW427" s="26" t="s">
        <v>80</v>
      </c>
      <c r="AX427" s="26" t="s">
        <v>82</v>
      </c>
      <c r="AY427" s="26" t="s">
        <v>82</v>
      </c>
      <c r="AZ427" s="26" t="s">
        <v>80</v>
      </c>
      <c r="BA427" s="26" t="s">
        <v>84</v>
      </c>
      <c r="BB427" s="26" t="s">
        <v>85</v>
      </c>
      <c r="BC427" s="26" t="str">
        <f t="shared" si="131"/>
        <v>C</v>
      </c>
      <c r="BD427" s="26" t="str">
        <f t="shared" ca="1" si="132"/>
        <v>51 Th,10 Bln,17 Hr</v>
      </c>
      <c r="BE427" s="29">
        <f t="shared" ca="1" si="133"/>
        <v>51</v>
      </c>
      <c r="BF427" s="29">
        <f t="shared" ca="1" si="134"/>
        <v>10</v>
      </c>
      <c r="BG427" s="29">
        <f t="shared" ca="1" si="135"/>
        <v>17</v>
      </c>
      <c r="BH427" s="26" t="str">
        <f t="shared" ca="1" si="136"/>
        <v>4 Th,1 Bln,23 Hr</v>
      </c>
      <c r="BI427" s="24">
        <f t="shared" ca="1" si="137"/>
        <v>4</v>
      </c>
      <c r="BJ427" s="24">
        <f t="shared" ca="1" si="138"/>
        <v>1</v>
      </c>
      <c r="BK427" s="26" t="str">
        <f t="shared" ca="1" si="139"/>
        <v>4 Th,1 Bln,23 Hr</v>
      </c>
      <c r="BL427" s="4" t="str">
        <f>VLOOKUP(C427,[1]dbase!$C$3:$AW$827,38,FALSE)</f>
        <v>H</v>
      </c>
    </row>
    <row r="428" spans="1:64" x14ac:dyDescent="0.25">
      <c r="A428" s="24">
        <f t="shared" si="120"/>
        <v>425</v>
      </c>
      <c r="B428" s="31" t="s">
        <v>1912</v>
      </c>
      <c r="C428" s="24">
        <v>855753</v>
      </c>
      <c r="D428" s="24" t="s">
        <v>354</v>
      </c>
      <c r="E428" s="26">
        <v>31164</v>
      </c>
      <c r="F428" s="24" t="s">
        <v>65</v>
      </c>
      <c r="G428" s="24" t="s">
        <v>66</v>
      </c>
      <c r="H428" s="24" t="s">
        <v>133</v>
      </c>
      <c r="I428" s="24" t="s">
        <v>1913</v>
      </c>
      <c r="J428" s="27"/>
      <c r="K428" s="24"/>
      <c r="L428" s="24"/>
      <c r="M428" s="24" t="s">
        <v>109</v>
      </c>
      <c r="N428" s="24" t="s">
        <v>71</v>
      </c>
      <c r="O428" s="24"/>
      <c r="P428" s="24">
        <v>2003</v>
      </c>
      <c r="Q428" s="26">
        <v>42932</v>
      </c>
      <c r="R428" s="26">
        <v>43055</v>
      </c>
      <c r="S428" s="26" t="s">
        <v>90</v>
      </c>
      <c r="T428" s="28" t="s">
        <v>1914</v>
      </c>
      <c r="U428" s="28" t="s">
        <v>1914</v>
      </c>
      <c r="V428" s="26">
        <v>44061</v>
      </c>
      <c r="W428" s="28" t="s">
        <v>219</v>
      </c>
      <c r="X428" s="28" t="s">
        <v>195</v>
      </c>
      <c r="Y428" s="26" t="s">
        <v>78</v>
      </c>
      <c r="Z428" s="29">
        <v>6</v>
      </c>
      <c r="AA428" s="34">
        <v>1</v>
      </c>
      <c r="AB428" s="26">
        <v>44424</v>
      </c>
      <c r="AC428" s="30">
        <v>4500000</v>
      </c>
      <c r="AD428" s="30">
        <v>500000</v>
      </c>
      <c r="AE428" s="30">
        <v>291100</v>
      </c>
      <c r="AF428" s="30">
        <v>152000</v>
      </c>
      <c r="AG428" s="30">
        <f t="shared" si="121"/>
        <v>443100</v>
      </c>
      <c r="AH428" s="30">
        <v>0</v>
      </c>
      <c r="AI428" s="30">
        <f t="shared" si="122"/>
        <v>5443100</v>
      </c>
      <c r="AJ428" s="30">
        <f t="shared" si="123"/>
        <v>2250000</v>
      </c>
      <c r="AK428" s="30">
        <f t="shared" si="124"/>
        <v>0</v>
      </c>
      <c r="AL428" s="30">
        <f t="shared" si="125"/>
        <v>0</v>
      </c>
      <c r="AM428" s="30">
        <f t="shared" si="126"/>
        <v>0</v>
      </c>
      <c r="AN428" s="30">
        <f t="shared" si="127"/>
        <v>0</v>
      </c>
      <c r="AO428" s="30">
        <f t="shared" si="128"/>
        <v>0</v>
      </c>
      <c r="AP428" s="30">
        <f t="shared" si="129"/>
        <v>2250000</v>
      </c>
      <c r="AQ428" s="30">
        <f t="shared" si="130"/>
        <v>2122100</v>
      </c>
      <c r="AR428" s="26" t="s">
        <v>79</v>
      </c>
      <c r="AS428" s="32" t="s">
        <v>114</v>
      </c>
      <c r="AT428" s="32" t="s">
        <v>156</v>
      </c>
      <c r="AU428" s="32">
        <v>44743</v>
      </c>
      <c r="AV428" s="26" t="s">
        <v>196</v>
      </c>
      <c r="AW428" s="26" t="s">
        <v>80</v>
      </c>
      <c r="AX428" s="26" t="s">
        <v>82</v>
      </c>
      <c r="AY428" s="26" t="s">
        <v>82</v>
      </c>
      <c r="AZ428" s="26" t="s">
        <v>125</v>
      </c>
      <c r="BA428" s="26" t="s">
        <v>84</v>
      </c>
      <c r="BB428" s="26" t="s">
        <v>85</v>
      </c>
      <c r="BC428" s="26" t="str">
        <f t="shared" si="131"/>
        <v>C</v>
      </c>
      <c r="BD428" s="26" t="str">
        <f t="shared" ca="1" si="132"/>
        <v>37 Th,6 Bln,28 Hr</v>
      </c>
      <c r="BE428" s="29">
        <f t="shared" ca="1" si="133"/>
        <v>37</v>
      </c>
      <c r="BF428" s="29">
        <f t="shared" ca="1" si="134"/>
        <v>6</v>
      </c>
      <c r="BG428" s="29">
        <f t="shared" ca="1" si="135"/>
        <v>28</v>
      </c>
      <c r="BH428" s="26" t="str">
        <f t="shared" ca="1" si="136"/>
        <v>5 Th,4 Bln,8 Hr</v>
      </c>
      <c r="BI428" s="24">
        <f t="shared" ca="1" si="137"/>
        <v>5</v>
      </c>
      <c r="BJ428" s="24">
        <f t="shared" ca="1" si="138"/>
        <v>4</v>
      </c>
      <c r="BK428" s="26" t="str">
        <f t="shared" ca="1" si="139"/>
        <v>5 Th,0 Bln,8 Hr</v>
      </c>
      <c r="BL428" s="4" t="str">
        <f>VLOOKUP(C428,[1]dbase!$C$3:$AW$827,38,FALSE)</f>
        <v>H</v>
      </c>
    </row>
    <row r="429" spans="1:64" x14ac:dyDescent="0.25">
      <c r="A429" s="24">
        <f t="shared" si="120"/>
        <v>426</v>
      </c>
      <c r="B429" s="31" t="s">
        <v>1915</v>
      </c>
      <c r="C429" s="24">
        <v>915812</v>
      </c>
      <c r="D429" s="24" t="s">
        <v>108</v>
      </c>
      <c r="E429" s="26">
        <v>33555</v>
      </c>
      <c r="F429" s="24" t="s">
        <v>65</v>
      </c>
      <c r="G429" s="24" t="s">
        <v>66</v>
      </c>
      <c r="H429" s="24" t="s">
        <v>150</v>
      </c>
      <c r="I429" s="24" t="s">
        <v>1916</v>
      </c>
      <c r="J429" s="27" t="s">
        <v>1917</v>
      </c>
      <c r="K429" s="24"/>
      <c r="L429" s="24"/>
      <c r="M429" s="24" t="s">
        <v>136</v>
      </c>
      <c r="N429" s="24" t="s">
        <v>152</v>
      </c>
      <c r="O429" s="24" t="s">
        <v>72</v>
      </c>
      <c r="P429" s="24">
        <v>2014</v>
      </c>
      <c r="Q429" s="26">
        <v>43313</v>
      </c>
      <c r="R429" s="26">
        <v>43525</v>
      </c>
      <c r="S429" s="26" t="s">
        <v>90</v>
      </c>
      <c r="T429" s="28" t="s">
        <v>1631</v>
      </c>
      <c r="U429" s="28" t="s">
        <v>1631</v>
      </c>
      <c r="V429" s="26">
        <v>44410</v>
      </c>
      <c r="W429" s="28" t="s">
        <v>434</v>
      </c>
      <c r="X429" s="28" t="s">
        <v>113</v>
      </c>
      <c r="Y429" s="26" t="s">
        <v>78</v>
      </c>
      <c r="Z429" s="29">
        <v>5</v>
      </c>
      <c r="AA429" s="29">
        <v>3</v>
      </c>
      <c r="AB429" s="26">
        <v>44424</v>
      </c>
      <c r="AC429" s="30">
        <v>5900000</v>
      </c>
      <c r="AD429" s="30">
        <v>655556</v>
      </c>
      <c r="AE429" s="30">
        <v>-36030.555555555969</v>
      </c>
      <c r="AF429" s="30">
        <v>596850</v>
      </c>
      <c r="AG429" s="30">
        <f t="shared" si="121"/>
        <v>560819.44444444403</v>
      </c>
      <c r="AH429" s="30">
        <v>0</v>
      </c>
      <c r="AI429" s="30">
        <f t="shared" si="122"/>
        <v>7116375.444444444</v>
      </c>
      <c r="AJ429" s="30">
        <f t="shared" si="123"/>
        <v>2950000</v>
      </c>
      <c r="AK429" s="30">
        <f t="shared" si="124"/>
        <v>0</v>
      </c>
      <c r="AL429" s="30">
        <f t="shared" si="125"/>
        <v>0</v>
      </c>
      <c r="AM429" s="30">
        <f t="shared" si="126"/>
        <v>0</v>
      </c>
      <c r="AN429" s="30">
        <f t="shared" si="127"/>
        <v>0</v>
      </c>
      <c r="AO429" s="30">
        <f t="shared" si="128"/>
        <v>0</v>
      </c>
      <c r="AP429" s="30">
        <f t="shared" si="129"/>
        <v>2950000</v>
      </c>
      <c r="AQ429" s="30">
        <f t="shared" si="130"/>
        <v>1422100</v>
      </c>
      <c r="AR429" s="26" t="s">
        <v>79</v>
      </c>
      <c r="AS429" s="32" t="s">
        <v>114</v>
      </c>
      <c r="AT429" s="32" t="s">
        <v>156</v>
      </c>
      <c r="AU429" s="32">
        <v>44743</v>
      </c>
      <c r="AV429" s="26" t="s">
        <v>116</v>
      </c>
      <c r="AW429" s="26" t="s">
        <v>95</v>
      </c>
      <c r="AX429" s="26" t="s">
        <v>83</v>
      </c>
      <c r="AY429" s="26" t="s">
        <v>83</v>
      </c>
      <c r="AZ429" s="26" t="s">
        <v>80</v>
      </c>
      <c r="BA429" s="26" t="s">
        <v>84</v>
      </c>
      <c r="BB429" s="26" t="s">
        <v>85</v>
      </c>
      <c r="BC429" s="26" t="str">
        <f t="shared" si="131"/>
        <v>D</v>
      </c>
      <c r="BD429" s="26" t="str">
        <f t="shared" ca="1" si="132"/>
        <v>31 Th,0 Bln,11 Hr</v>
      </c>
      <c r="BE429" s="29">
        <f t="shared" ca="1" si="133"/>
        <v>31</v>
      </c>
      <c r="BF429" s="29">
        <f t="shared" ca="1" si="134"/>
        <v>0</v>
      </c>
      <c r="BG429" s="29">
        <f t="shared" ca="1" si="135"/>
        <v>11</v>
      </c>
      <c r="BH429" s="26" t="str">
        <f t="shared" ca="1" si="136"/>
        <v>4 Th,3 Bln,23 Hr</v>
      </c>
      <c r="BI429" s="24">
        <f t="shared" ca="1" si="137"/>
        <v>4</v>
      </c>
      <c r="BJ429" s="24">
        <f t="shared" ca="1" si="138"/>
        <v>3</v>
      </c>
      <c r="BK429" s="26" t="str">
        <f t="shared" ca="1" si="139"/>
        <v>3 Th,8 Bln,23 Hr</v>
      </c>
      <c r="BL429" s="4" t="str">
        <f>VLOOKUP(C429,[1]dbase!$C$3:$AW$827,38,FALSE)</f>
        <v>H</v>
      </c>
    </row>
    <row r="430" spans="1:64" x14ac:dyDescent="0.25">
      <c r="A430" s="24">
        <f t="shared" si="120"/>
        <v>427</v>
      </c>
      <c r="B430" s="31" t="s">
        <v>1918</v>
      </c>
      <c r="C430" s="24">
        <v>685268</v>
      </c>
      <c r="D430" s="24" t="s">
        <v>239</v>
      </c>
      <c r="E430" s="26">
        <v>25164</v>
      </c>
      <c r="F430" s="24" t="s">
        <v>65</v>
      </c>
      <c r="G430" s="24" t="s">
        <v>66</v>
      </c>
      <c r="H430" s="24" t="s">
        <v>133</v>
      </c>
      <c r="I430" s="24" t="s">
        <v>1919</v>
      </c>
      <c r="J430" s="27"/>
      <c r="K430" s="24"/>
      <c r="L430" s="24"/>
      <c r="M430" s="24" t="s">
        <v>109</v>
      </c>
      <c r="N430" s="24" t="s">
        <v>120</v>
      </c>
      <c r="O430" s="24"/>
      <c r="P430" s="24">
        <v>1988</v>
      </c>
      <c r="Q430" s="26">
        <v>34425</v>
      </c>
      <c r="R430" s="26">
        <v>34790</v>
      </c>
      <c r="S430" s="26" t="s">
        <v>90</v>
      </c>
      <c r="T430" s="28" t="s">
        <v>1920</v>
      </c>
      <c r="U430" s="28" t="s">
        <v>1920</v>
      </c>
      <c r="V430" s="26">
        <v>44136</v>
      </c>
      <c r="W430" s="28" t="s">
        <v>122</v>
      </c>
      <c r="X430" s="28" t="s">
        <v>123</v>
      </c>
      <c r="Y430" s="26" t="s">
        <v>78</v>
      </c>
      <c r="Z430" s="29">
        <v>4</v>
      </c>
      <c r="AA430" s="29">
        <v>4</v>
      </c>
      <c r="AB430" s="26">
        <v>44424</v>
      </c>
      <c r="AC430" s="30">
        <v>6900000</v>
      </c>
      <c r="AD430" s="30">
        <v>766667</v>
      </c>
      <c r="AE430" s="30">
        <v>330883.33333333302</v>
      </c>
      <c r="AF430" s="30">
        <v>-377770</v>
      </c>
      <c r="AG430" s="30">
        <f t="shared" si="121"/>
        <v>-46886.666666666977</v>
      </c>
      <c r="AH430" s="30">
        <v>2079770</v>
      </c>
      <c r="AI430" s="30">
        <f t="shared" si="122"/>
        <v>9699550.3333333321</v>
      </c>
      <c r="AJ430" s="30">
        <f t="shared" si="123"/>
        <v>5175000</v>
      </c>
      <c r="AK430" s="30">
        <f t="shared" si="124"/>
        <v>575000.25</v>
      </c>
      <c r="AL430" s="30">
        <f t="shared" si="125"/>
        <v>330883.33333333302</v>
      </c>
      <c r="AM430" s="30">
        <f t="shared" si="126"/>
        <v>-377770</v>
      </c>
      <c r="AN430" s="30">
        <f t="shared" si="127"/>
        <v>-46886.666666666977</v>
      </c>
      <c r="AO430" s="30">
        <f t="shared" si="128"/>
        <v>1039885</v>
      </c>
      <c r="AP430" s="30">
        <f t="shared" si="129"/>
        <v>6742998.583333333</v>
      </c>
      <c r="AQ430" s="30">
        <f t="shared" si="130"/>
        <v>0</v>
      </c>
      <c r="AR430" s="26" t="s">
        <v>79</v>
      </c>
      <c r="AS430" s="26" t="s">
        <v>80</v>
      </c>
      <c r="AT430" s="26"/>
      <c r="AU430" s="26" t="s">
        <v>80</v>
      </c>
      <c r="AV430" s="26" t="s">
        <v>124</v>
      </c>
      <c r="AW430" s="26" t="s">
        <v>80</v>
      </c>
      <c r="AX430" s="26" t="s">
        <v>83</v>
      </c>
      <c r="AY430" s="26" t="s">
        <v>83</v>
      </c>
      <c r="AZ430" s="26" t="s">
        <v>125</v>
      </c>
      <c r="BA430" s="26" t="s">
        <v>84</v>
      </c>
      <c r="BB430" s="26" t="s">
        <v>85</v>
      </c>
      <c r="BC430" s="26" t="str">
        <f t="shared" si="131"/>
        <v>C</v>
      </c>
      <c r="BD430" s="26" t="str">
        <f t="shared" ca="1" si="132"/>
        <v>54 Th,0 Bln,2 Hr</v>
      </c>
      <c r="BE430" s="29">
        <f t="shared" ca="1" si="133"/>
        <v>54</v>
      </c>
      <c r="BF430" s="29">
        <f t="shared" ca="1" si="134"/>
        <v>0</v>
      </c>
      <c r="BG430" s="29">
        <f t="shared" ca="1" si="135"/>
        <v>2</v>
      </c>
      <c r="BH430" s="26" t="str">
        <f t="shared" ca="1" si="136"/>
        <v>28 Th,7 Bln,23 Hr</v>
      </c>
      <c r="BI430" s="24">
        <f t="shared" ca="1" si="137"/>
        <v>28</v>
      </c>
      <c r="BJ430" s="24">
        <f t="shared" ca="1" si="138"/>
        <v>7</v>
      </c>
      <c r="BK430" s="26" t="str">
        <f t="shared" ca="1" si="139"/>
        <v>27 Th,7 Bln,23 Hr</v>
      </c>
      <c r="BL430" s="4" t="str">
        <f>VLOOKUP(C430,[1]dbase!$C$3:$AW$827,38,FALSE)</f>
        <v>-</v>
      </c>
    </row>
    <row r="431" spans="1:64" x14ac:dyDescent="0.25">
      <c r="A431" s="24">
        <f t="shared" si="120"/>
        <v>428</v>
      </c>
      <c r="B431" s="31" t="s">
        <v>1921</v>
      </c>
      <c r="C431" s="24">
        <v>815517</v>
      </c>
      <c r="D431" s="24" t="s">
        <v>500</v>
      </c>
      <c r="E431" s="26">
        <v>29631</v>
      </c>
      <c r="F431" s="24" t="s">
        <v>65</v>
      </c>
      <c r="G431" s="24" t="s">
        <v>66</v>
      </c>
      <c r="H431" s="24" t="s">
        <v>88</v>
      </c>
      <c r="I431" s="24" t="s">
        <v>1922</v>
      </c>
      <c r="J431" s="27"/>
      <c r="K431" s="24"/>
      <c r="L431" s="24"/>
      <c r="M431" s="24" t="s">
        <v>70</v>
      </c>
      <c r="N431" s="24" t="s">
        <v>463</v>
      </c>
      <c r="O431" s="24"/>
      <c r="P431" s="24">
        <v>2006</v>
      </c>
      <c r="Q431" s="26">
        <v>41229</v>
      </c>
      <c r="R431" s="26">
        <v>41321</v>
      </c>
      <c r="S431" s="26" t="s">
        <v>90</v>
      </c>
      <c r="T431" s="28" t="s">
        <v>1923</v>
      </c>
      <c r="U431" s="28" t="s">
        <v>1923</v>
      </c>
      <c r="V431" s="26">
        <v>44104</v>
      </c>
      <c r="W431" s="28" t="s">
        <v>1924</v>
      </c>
      <c r="X431" s="28" t="s">
        <v>655</v>
      </c>
      <c r="Y431" s="26" t="s">
        <v>103</v>
      </c>
      <c r="Z431" s="29">
        <v>6</v>
      </c>
      <c r="AA431" s="29">
        <v>2</v>
      </c>
      <c r="AB431" s="26">
        <v>44424</v>
      </c>
      <c r="AC431" s="30">
        <v>4900000</v>
      </c>
      <c r="AD431" s="30">
        <v>544444</v>
      </c>
      <c r="AE431" s="30">
        <v>743505.55555555597</v>
      </c>
      <c r="AF431" s="30">
        <v>152000</v>
      </c>
      <c r="AG431" s="30">
        <f t="shared" si="121"/>
        <v>895505.55555555597</v>
      </c>
      <c r="AH431" s="30">
        <v>0</v>
      </c>
      <c r="AI431" s="30">
        <f t="shared" si="122"/>
        <v>6339949.555555556</v>
      </c>
      <c r="AJ431" s="30">
        <f t="shared" si="123"/>
        <v>3675000</v>
      </c>
      <c r="AK431" s="30">
        <f t="shared" si="124"/>
        <v>408333</v>
      </c>
      <c r="AL431" s="30">
        <f t="shared" si="125"/>
        <v>743505.55555555597</v>
      </c>
      <c r="AM431" s="30">
        <f t="shared" si="126"/>
        <v>152000</v>
      </c>
      <c r="AN431" s="30">
        <f t="shared" si="127"/>
        <v>895505.55555555597</v>
      </c>
      <c r="AO431" s="30">
        <f t="shared" si="128"/>
        <v>0</v>
      </c>
      <c r="AP431" s="30">
        <f t="shared" si="129"/>
        <v>4978838.555555556</v>
      </c>
      <c r="AQ431" s="30">
        <f t="shared" si="130"/>
        <v>0</v>
      </c>
      <c r="AR431" s="26" t="s">
        <v>79</v>
      </c>
      <c r="AS431" s="26" t="s">
        <v>80</v>
      </c>
      <c r="AT431" s="26"/>
      <c r="AU431" s="26" t="s">
        <v>80</v>
      </c>
      <c r="AV431" s="26" t="s">
        <v>656</v>
      </c>
      <c r="AW431" s="26" t="s">
        <v>80</v>
      </c>
      <c r="AX431" s="26" t="s">
        <v>105</v>
      </c>
      <c r="AY431" s="26" t="s">
        <v>105</v>
      </c>
      <c r="AZ431" s="26" t="s">
        <v>80</v>
      </c>
      <c r="BA431" s="26" t="s">
        <v>84</v>
      </c>
      <c r="BB431" s="26" t="s">
        <v>106</v>
      </c>
      <c r="BC431" s="26" t="str">
        <f t="shared" si="131"/>
        <v>F</v>
      </c>
      <c r="BD431" s="26" t="str">
        <f t="shared" ca="1" si="132"/>
        <v>41 Th,9 Bln,10 Hr</v>
      </c>
      <c r="BE431" s="29">
        <f t="shared" ca="1" si="133"/>
        <v>41</v>
      </c>
      <c r="BF431" s="29">
        <f t="shared" ca="1" si="134"/>
        <v>9</v>
      </c>
      <c r="BG431" s="29">
        <f t="shared" ca="1" si="135"/>
        <v>10</v>
      </c>
      <c r="BH431" s="26" t="str">
        <f t="shared" ca="1" si="136"/>
        <v>10 Th,0 Bln,8 Hr</v>
      </c>
      <c r="BI431" s="24">
        <f t="shared" ca="1" si="137"/>
        <v>10</v>
      </c>
      <c r="BJ431" s="24">
        <f t="shared" ca="1" si="138"/>
        <v>0</v>
      </c>
      <c r="BK431" s="26" t="str">
        <f t="shared" ca="1" si="139"/>
        <v>9 Th,9 Bln,8 Hr</v>
      </c>
      <c r="BL431" s="4" t="str">
        <f>VLOOKUP(C431,[1]dbase!$C$3:$AW$827,38,FALSE)</f>
        <v>-</v>
      </c>
    </row>
    <row r="432" spans="1:64" x14ac:dyDescent="0.25">
      <c r="A432" s="24">
        <f t="shared" si="120"/>
        <v>429</v>
      </c>
      <c r="B432" s="31" t="s">
        <v>1925</v>
      </c>
      <c r="C432" s="24">
        <v>845596</v>
      </c>
      <c r="D432" s="24" t="s">
        <v>174</v>
      </c>
      <c r="E432" s="26">
        <v>30934</v>
      </c>
      <c r="F432" s="24" t="s">
        <v>65</v>
      </c>
      <c r="G432" s="24" t="s">
        <v>66</v>
      </c>
      <c r="H432" s="24" t="s">
        <v>150</v>
      </c>
      <c r="I432" s="24" t="s">
        <v>1926</v>
      </c>
      <c r="J432" s="27"/>
      <c r="K432" s="24"/>
      <c r="L432" s="24"/>
      <c r="M432" s="24" t="s">
        <v>70</v>
      </c>
      <c r="N432" s="24" t="s">
        <v>162</v>
      </c>
      <c r="O432" s="24"/>
      <c r="P432" s="24">
        <v>2006</v>
      </c>
      <c r="Q432" s="26">
        <v>41883</v>
      </c>
      <c r="R432" s="26">
        <v>42005</v>
      </c>
      <c r="S432" s="26" t="s">
        <v>90</v>
      </c>
      <c r="T432" s="28" t="s">
        <v>1927</v>
      </c>
      <c r="U432" s="28" t="s">
        <v>1927</v>
      </c>
      <c r="V432" s="26" t="s">
        <v>80</v>
      </c>
      <c r="W432" s="28" t="s">
        <v>334</v>
      </c>
      <c r="X432" s="28" t="s">
        <v>207</v>
      </c>
      <c r="Y432" s="26" t="s">
        <v>78</v>
      </c>
      <c r="Z432" s="29">
        <v>6</v>
      </c>
      <c r="AA432" s="29">
        <v>2</v>
      </c>
      <c r="AB432" s="26">
        <v>44424</v>
      </c>
      <c r="AC432" s="30">
        <v>4900000</v>
      </c>
      <c r="AD432" s="30">
        <v>544444</v>
      </c>
      <c r="AE432" s="30">
        <v>458655.55555555597</v>
      </c>
      <c r="AF432" s="30">
        <v>152000</v>
      </c>
      <c r="AG432" s="30">
        <f t="shared" si="121"/>
        <v>610655.55555555597</v>
      </c>
      <c r="AH432" s="30">
        <v>0</v>
      </c>
      <c r="AI432" s="30">
        <f t="shared" si="122"/>
        <v>6055099.555555556</v>
      </c>
      <c r="AJ432" s="30">
        <f t="shared" si="123"/>
        <v>2450000</v>
      </c>
      <c r="AK432" s="30">
        <f t="shared" si="124"/>
        <v>0</v>
      </c>
      <c r="AL432" s="30">
        <f t="shared" si="125"/>
        <v>0</v>
      </c>
      <c r="AM432" s="30">
        <f t="shared" si="126"/>
        <v>0</v>
      </c>
      <c r="AN432" s="30">
        <f t="shared" si="127"/>
        <v>0</v>
      </c>
      <c r="AO432" s="30">
        <f t="shared" si="128"/>
        <v>0</v>
      </c>
      <c r="AP432" s="30">
        <f t="shared" si="129"/>
        <v>2450000</v>
      </c>
      <c r="AQ432" s="30">
        <f t="shared" si="130"/>
        <v>1922100</v>
      </c>
      <c r="AR432" s="26" t="s">
        <v>79</v>
      </c>
      <c r="AS432" s="26" t="s">
        <v>114</v>
      </c>
      <c r="AT432" s="24" t="s">
        <v>172</v>
      </c>
      <c r="AU432" s="26">
        <v>44433</v>
      </c>
      <c r="AV432" s="26" t="s">
        <v>209</v>
      </c>
      <c r="AW432" s="26" t="s">
        <v>210</v>
      </c>
      <c r="AX432" s="26" t="s">
        <v>83</v>
      </c>
      <c r="AY432" s="26" t="s">
        <v>83</v>
      </c>
      <c r="AZ432" s="26" t="s">
        <v>80</v>
      </c>
      <c r="BA432" s="26" t="s">
        <v>84</v>
      </c>
      <c r="BB432" s="26" t="s">
        <v>106</v>
      </c>
      <c r="BC432" s="26" t="str">
        <f t="shared" si="131"/>
        <v>F</v>
      </c>
      <c r="BD432" s="26" t="str">
        <f t="shared" ca="1" si="132"/>
        <v>38 Th,2 Bln,15 Hr</v>
      </c>
      <c r="BE432" s="29">
        <f t="shared" ca="1" si="133"/>
        <v>38</v>
      </c>
      <c r="BF432" s="29">
        <f t="shared" ca="1" si="134"/>
        <v>2</v>
      </c>
      <c r="BG432" s="29">
        <f t="shared" ca="1" si="135"/>
        <v>15</v>
      </c>
      <c r="BH432" s="26" t="str">
        <f t="shared" ca="1" si="136"/>
        <v>8 Th,2 Bln,23 Hr</v>
      </c>
      <c r="BI432" s="24">
        <f t="shared" ca="1" si="137"/>
        <v>8</v>
      </c>
      <c r="BJ432" s="24">
        <f t="shared" ca="1" si="138"/>
        <v>2</v>
      </c>
      <c r="BK432" s="26" t="str">
        <f t="shared" ca="1" si="139"/>
        <v>7 Th,10 Bln,23 Hr</v>
      </c>
      <c r="BL432" s="4" t="str">
        <f>VLOOKUP(C432,[1]dbase!$C$3:$AW$827,38,FALSE)</f>
        <v>H</v>
      </c>
    </row>
    <row r="433" spans="1:64" x14ac:dyDescent="0.25">
      <c r="A433" s="24">
        <f t="shared" si="120"/>
        <v>430</v>
      </c>
      <c r="B433" s="31" t="s">
        <v>1928</v>
      </c>
      <c r="C433" s="24">
        <v>705327</v>
      </c>
      <c r="D433" s="24" t="s">
        <v>87</v>
      </c>
      <c r="E433" s="26">
        <v>25784</v>
      </c>
      <c r="F433" s="24" t="s">
        <v>65</v>
      </c>
      <c r="G433" s="24" t="s">
        <v>66</v>
      </c>
      <c r="H433" s="24" t="s">
        <v>133</v>
      </c>
      <c r="I433" s="24" t="s">
        <v>1929</v>
      </c>
      <c r="J433" s="27"/>
      <c r="K433" s="24"/>
      <c r="L433" s="24"/>
      <c r="M433" s="24" t="s">
        <v>109</v>
      </c>
      <c r="N433" s="24" t="s">
        <v>120</v>
      </c>
      <c r="O433" s="24"/>
      <c r="P433" s="24" t="s">
        <v>1930</v>
      </c>
      <c r="Q433" s="26">
        <v>34827</v>
      </c>
      <c r="R433" s="26">
        <v>34827</v>
      </c>
      <c r="S433" s="26" t="s">
        <v>90</v>
      </c>
      <c r="T433" s="28" t="s">
        <v>575</v>
      </c>
      <c r="U433" s="28" t="s">
        <v>575</v>
      </c>
      <c r="V433" s="26">
        <v>44571</v>
      </c>
      <c r="W433" s="28" t="s">
        <v>495</v>
      </c>
      <c r="X433" s="28" t="s">
        <v>113</v>
      </c>
      <c r="Y433" s="26" t="s">
        <v>78</v>
      </c>
      <c r="Z433" s="29">
        <v>5</v>
      </c>
      <c r="AA433" s="29">
        <v>4</v>
      </c>
      <c r="AB433" s="26">
        <v>44424</v>
      </c>
      <c r="AC433" s="30">
        <v>6900000</v>
      </c>
      <c r="AD433" s="30">
        <v>766667</v>
      </c>
      <c r="AE433" s="30">
        <v>-86767</v>
      </c>
      <c r="AF433" s="30">
        <v>-302216</v>
      </c>
      <c r="AG433" s="30">
        <f t="shared" si="121"/>
        <v>-388983</v>
      </c>
      <c r="AH433" s="30">
        <v>0</v>
      </c>
      <c r="AI433" s="30">
        <f t="shared" si="122"/>
        <v>7277684</v>
      </c>
      <c r="AJ433" s="30">
        <f t="shared" si="123"/>
        <v>3450000</v>
      </c>
      <c r="AK433" s="30">
        <f t="shared" si="124"/>
        <v>0</v>
      </c>
      <c r="AL433" s="30">
        <f t="shared" si="125"/>
        <v>0</v>
      </c>
      <c r="AM433" s="30">
        <f t="shared" si="126"/>
        <v>0</v>
      </c>
      <c r="AN433" s="30">
        <f t="shared" si="127"/>
        <v>0</v>
      </c>
      <c r="AO433" s="30">
        <f t="shared" si="128"/>
        <v>0</v>
      </c>
      <c r="AP433" s="30">
        <f t="shared" si="129"/>
        <v>3450000</v>
      </c>
      <c r="AQ433" s="30">
        <f t="shared" si="130"/>
        <v>922100</v>
      </c>
      <c r="AR433" s="26" t="s">
        <v>79</v>
      </c>
      <c r="AS433" s="26" t="s">
        <v>114</v>
      </c>
      <c r="AT433" s="26" t="s">
        <v>115</v>
      </c>
      <c r="AU433" s="26">
        <v>44562</v>
      </c>
      <c r="AV433" s="26" t="s">
        <v>116</v>
      </c>
      <c r="AW433" s="26" t="s">
        <v>210</v>
      </c>
      <c r="AX433" s="26" t="s">
        <v>83</v>
      </c>
      <c r="AY433" s="26" t="s">
        <v>83</v>
      </c>
      <c r="AZ433" s="26" t="s">
        <v>80</v>
      </c>
      <c r="BA433" s="26" t="s">
        <v>84</v>
      </c>
      <c r="BB433" s="26" t="s">
        <v>85</v>
      </c>
      <c r="BC433" s="26" t="str">
        <f t="shared" si="131"/>
        <v>C</v>
      </c>
      <c r="BD433" s="26" t="str">
        <f t="shared" ca="1" si="132"/>
        <v>52 Th,3 Bln,20 Hr</v>
      </c>
      <c r="BE433" s="29">
        <f t="shared" ca="1" si="133"/>
        <v>52</v>
      </c>
      <c r="BF433" s="29">
        <f t="shared" ca="1" si="134"/>
        <v>3</v>
      </c>
      <c r="BG433" s="29">
        <f t="shared" ca="1" si="135"/>
        <v>20</v>
      </c>
      <c r="BH433" s="26" t="str">
        <f t="shared" ca="1" si="136"/>
        <v>27 Th,6 Bln,16 Hr</v>
      </c>
      <c r="BI433" s="24">
        <f t="shared" ca="1" si="137"/>
        <v>27</v>
      </c>
      <c r="BJ433" s="24">
        <f t="shared" ca="1" si="138"/>
        <v>6</v>
      </c>
      <c r="BK433" s="26" t="str">
        <f t="shared" ca="1" si="139"/>
        <v>27 Th,6 Bln,16 Hr</v>
      </c>
      <c r="BL433" s="4" t="str">
        <f>VLOOKUP(C433,[1]dbase!$C$3:$AW$827,38,FALSE)</f>
        <v>H</v>
      </c>
    </row>
    <row r="434" spans="1:64" x14ac:dyDescent="0.25">
      <c r="A434" s="24">
        <f t="shared" si="120"/>
        <v>431</v>
      </c>
      <c r="B434" s="31" t="s">
        <v>1931</v>
      </c>
      <c r="C434" s="24">
        <v>686036</v>
      </c>
      <c r="D434" s="24" t="s">
        <v>244</v>
      </c>
      <c r="E434" s="26">
        <v>24870</v>
      </c>
      <c r="F434" s="24" t="s">
        <v>65</v>
      </c>
      <c r="G434" s="24" t="s">
        <v>66</v>
      </c>
      <c r="H434" s="24" t="s">
        <v>133</v>
      </c>
      <c r="I434" s="24" t="s">
        <v>1932</v>
      </c>
      <c r="J434" s="27" t="s">
        <v>1933</v>
      </c>
      <c r="K434" s="24"/>
      <c r="L434" s="24"/>
      <c r="M434" s="24" t="s">
        <v>109</v>
      </c>
      <c r="N434" s="24" t="s">
        <v>301</v>
      </c>
      <c r="O434" s="24"/>
      <c r="P434" s="24" t="s">
        <v>80</v>
      </c>
      <c r="Q434" s="26">
        <v>43374</v>
      </c>
      <c r="R434" s="26">
        <v>43374</v>
      </c>
      <c r="S434" s="26" t="s">
        <v>90</v>
      </c>
      <c r="T434" s="28" t="s">
        <v>470</v>
      </c>
      <c r="U434" s="28" t="s">
        <v>470</v>
      </c>
      <c r="V434" s="26">
        <v>44105</v>
      </c>
      <c r="W434" s="28" t="s">
        <v>139</v>
      </c>
      <c r="X434" s="28" t="s">
        <v>140</v>
      </c>
      <c r="Y434" s="26" t="s">
        <v>78</v>
      </c>
      <c r="Z434" s="29">
        <v>6</v>
      </c>
      <c r="AA434" s="29">
        <v>2</v>
      </c>
      <c r="AB434" s="26">
        <v>44424</v>
      </c>
      <c r="AC434" s="30">
        <v>4900000</v>
      </c>
      <c r="AD434" s="30">
        <v>544444</v>
      </c>
      <c r="AE434" s="30">
        <v>0</v>
      </c>
      <c r="AF434" s="30">
        <v>1538448.805555556</v>
      </c>
      <c r="AG434" s="30">
        <f t="shared" si="121"/>
        <v>1538448.805555556</v>
      </c>
      <c r="AH434" s="30">
        <v>0</v>
      </c>
      <c r="AI434" s="30">
        <f t="shared" si="122"/>
        <v>6982892.805555556</v>
      </c>
      <c r="AJ434" s="30">
        <f t="shared" si="123"/>
        <v>3675000</v>
      </c>
      <c r="AK434" s="30">
        <f t="shared" si="124"/>
        <v>408333</v>
      </c>
      <c r="AL434" s="30">
        <f t="shared" si="125"/>
        <v>0</v>
      </c>
      <c r="AM434" s="30">
        <f t="shared" si="126"/>
        <v>1538448.805555556</v>
      </c>
      <c r="AN434" s="30">
        <f t="shared" si="127"/>
        <v>1538448.805555556</v>
      </c>
      <c r="AO434" s="30">
        <f t="shared" si="128"/>
        <v>0</v>
      </c>
      <c r="AP434" s="30">
        <f t="shared" si="129"/>
        <v>5621781.805555556</v>
      </c>
      <c r="AQ434" s="30">
        <f t="shared" si="130"/>
        <v>0</v>
      </c>
      <c r="AR434" s="26" t="s">
        <v>79</v>
      </c>
      <c r="AS434" s="26" t="s">
        <v>80</v>
      </c>
      <c r="AT434" s="26"/>
      <c r="AU434" s="26" t="s">
        <v>80</v>
      </c>
      <c r="AV434" s="26" t="s">
        <v>141</v>
      </c>
      <c r="AW434" s="26" t="s">
        <v>80</v>
      </c>
      <c r="AX434" s="26" t="s">
        <v>82</v>
      </c>
      <c r="AY434" s="26" t="s">
        <v>82</v>
      </c>
      <c r="AZ434" s="26" t="s">
        <v>80</v>
      </c>
      <c r="BA434" s="26" t="s">
        <v>84</v>
      </c>
      <c r="BB434" s="26" t="s">
        <v>85</v>
      </c>
      <c r="BC434" s="26" t="str">
        <f t="shared" si="131"/>
        <v>C</v>
      </c>
      <c r="BD434" s="26" t="str">
        <f t="shared" ca="1" si="132"/>
        <v>54 Th,9 Bln,22 Hr</v>
      </c>
      <c r="BE434" s="29">
        <f t="shared" ca="1" si="133"/>
        <v>54</v>
      </c>
      <c r="BF434" s="29">
        <f t="shared" ca="1" si="134"/>
        <v>9</v>
      </c>
      <c r="BG434" s="29">
        <f t="shared" ca="1" si="135"/>
        <v>22</v>
      </c>
      <c r="BH434" s="26" t="str">
        <f t="shared" ca="1" si="136"/>
        <v>4 Th,1 Bln,23 Hr</v>
      </c>
      <c r="BI434" s="24">
        <f t="shared" ca="1" si="137"/>
        <v>4</v>
      </c>
      <c r="BJ434" s="24">
        <f t="shared" ca="1" si="138"/>
        <v>1</v>
      </c>
      <c r="BK434" s="26" t="str">
        <f t="shared" ca="1" si="139"/>
        <v>4 Th,1 Bln,23 Hr</v>
      </c>
      <c r="BL434" s="4" t="str">
        <f>VLOOKUP(C434,[1]dbase!$C$3:$AW$827,38,FALSE)</f>
        <v>-</v>
      </c>
    </row>
    <row r="435" spans="1:64" x14ac:dyDescent="0.25">
      <c r="A435" s="24">
        <f t="shared" si="120"/>
        <v>432</v>
      </c>
      <c r="B435" s="31" t="s">
        <v>1934</v>
      </c>
      <c r="C435" s="24">
        <v>765929</v>
      </c>
      <c r="D435" s="24" t="s">
        <v>597</v>
      </c>
      <c r="E435" s="26">
        <v>28098</v>
      </c>
      <c r="F435" s="24" t="s">
        <v>65</v>
      </c>
      <c r="G435" s="24" t="s">
        <v>66</v>
      </c>
      <c r="H435" s="24" t="s">
        <v>133</v>
      </c>
      <c r="I435" s="24" t="s">
        <v>1935</v>
      </c>
      <c r="J435" s="27" t="s">
        <v>1936</v>
      </c>
      <c r="K435" s="24"/>
      <c r="L435" s="24"/>
      <c r="M435" s="24" t="s">
        <v>109</v>
      </c>
      <c r="N435" s="24" t="s">
        <v>301</v>
      </c>
      <c r="O435" s="24"/>
      <c r="P435" s="24" t="s">
        <v>80</v>
      </c>
      <c r="Q435" s="26">
        <v>43374</v>
      </c>
      <c r="R435" s="26">
        <v>43374</v>
      </c>
      <c r="S435" s="26" t="s">
        <v>90</v>
      </c>
      <c r="T435" s="28" t="s">
        <v>1937</v>
      </c>
      <c r="U435" s="28" t="s">
        <v>1937</v>
      </c>
      <c r="V435" s="26">
        <v>44105</v>
      </c>
      <c r="W435" s="28" t="s">
        <v>303</v>
      </c>
      <c r="X435" s="28" t="s">
        <v>140</v>
      </c>
      <c r="Y435" s="26" t="s">
        <v>78</v>
      </c>
      <c r="Z435" s="29">
        <v>6</v>
      </c>
      <c r="AA435" s="29">
        <v>1</v>
      </c>
      <c r="AB435" s="26">
        <v>44424</v>
      </c>
      <c r="AC435" s="30">
        <v>4500000</v>
      </c>
      <c r="AD435" s="30">
        <v>500000</v>
      </c>
      <c r="AE435" s="30">
        <v>0</v>
      </c>
      <c r="AF435" s="30">
        <v>253100</v>
      </c>
      <c r="AG435" s="30">
        <f t="shared" si="121"/>
        <v>253100</v>
      </c>
      <c r="AH435" s="30">
        <v>0</v>
      </c>
      <c r="AI435" s="30">
        <f t="shared" si="122"/>
        <v>5253100</v>
      </c>
      <c r="AJ435" s="30">
        <f t="shared" si="123"/>
        <v>3375000</v>
      </c>
      <c r="AK435" s="30">
        <f t="shared" si="124"/>
        <v>375000</v>
      </c>
      <c r="AL435" s="30">
        <f t="shared" si="125"/>
        <v>0</v>
      </c>
      <c r="AM435" s="30">
        <f t="shared" si="126"/>
        <v>253100</v>
      </c>
      <c r="AN435" s="30">
        <f t="shared" si="127"/>
        <v>253100</v>
      </c>
      <c r="AO435" s="30">
        <f t="shared" si="128"/>
        <v>0</v>
      </c>
      <c r="AP435" s="30">
        <f t="shared" si="129"/>
        <v>4003100</v>
      </c>
      <c r="AQ435" s="30">
        <f t="shared" si="130"/>
        <v>369000</v>
      </c>
      <c r="AR435" s="26" t="s">
        <v>79</v>
      </c>
      <c r="AS435" s="26" t="s">
        <v>80</v>
      </c>
      <c r="AT435" s="26"/>
      <c r="AU435" s="26" t="s">
        <v>80</v>
      </c>
      <c r="AV435" s="26" t="s">
        <v>141</v>
      </c>
      <c r="AW435" s="26" t="s">
        <v>80</v>
      </c>
      <c r="AX435" s="26" t="s">
        <v>82</v>
      </c>
      <c r="AY435" s="26" t="s">
        <v>82</v>
      </c>
      <c r="AZ435" s="26" t="s">
        <v>80</v>
      </c>
      <c r="BA435" s="26" t="s">
        <v>84</v>
      </c>
      <c r="BB435" s="26" t="s">
        <v>85</v>
      </c>
      <c r="BC435" s="26" t="str">
        <f t="shared" si="131"/>
        <v>C</v>
      </c>
      <c r="BD435" s="26" t="str">
        <f t="shared" ca="1" si="132"/>
        <v>45 Th,11 Bln,20 Hr</v>
      </c>
      <c r="BE435" s="29">
        <f t="shared" ca="1" si="133"/>
        <v>45</v>
      </c>
      <c r="BF435" s="29">
        <f t="shared" ca="1" si="134"/>
        <v>11</v>
      </c>
      <c r="BG435" s="29">
        <f t="shared" ca="1" si="135"/>
        <v>20</v>
      </c>
      <c r="BH435" s="26" t="str">
        <f t="shared" ca="1" si="136"/>
        <v>4 Th,1 Bln,23 Hr</v>
      </c>
      <c r="BI435" s="24">
        <f t="shared" ca="1" si="137"/>
        <v>4</v>
      </c>
      <c r="BJ435" s="24">
        <f t="shared" ca="1" si="138"/>
        <v>1</v>
      </c>
      <c r="BK435" s="26" t="str">
        <f t="shared" ca="1" si="139"/>
        <v>4 Th,1 Bln,23 Hr</v>
      </c>
      <c r="BL435" s="4" t="str">
        <f>VLOOKUP(C435,[1]dbase!$C$3:$AW$827,38,FALSE)</f>
        <v>-</v>
      </c>
    </row>
    <row r="436" spans="1:64" x14ac:dyDescent="0.25">
      <c r="A436" s="24">
        <f t="shared" si="120"/>
        <v>433</v>
      </c>
      <c r="B436" s="31" t="s">
        <v>1938</v>
      </c>
      <c r="C436" s="24">
        <v>674907</v>
      </c>
      <c r="D436" s="24" t="s">
        <v>127</v>
      </c>
      <c r="E436" s="26">
        <v>24663</v>
      </c>
      <c r="F436" s="24" t="s">
        <v>65</v>
      </c>
      <c r="G436" s="24" t="s">
        <v>66</v>
      </c>
      <c r="H436" s="24" t="s">
        <v>88</v>
      </c>
      <c r="I436" s="24" t="s">
        <v>1939</v>
      </c>
      <c r="J436" s="27" t="s">
        <v>1940</v>
      </c>
      <c r="K436" s="24" t="s">
        <v>1941</v>
      </c>
      <c r="L436" s="24"/>
      <c r="M436" s="24" t="s">
        <v>109</v>
      </c>
      <c r="N436" s="24" t="s">
        <v>1843</v>
      </c>
      <c r="O436" s="24"/>
      <c r="P436" s="24">
        <v>1986</v>
      </c>
      <c r="Q436" s="26">
        <v>32721</v>
      </c>
      <c r="R436" s="26">
        <v>33604</v>
      </c>
      <c r="S436" s="26" t="s">
        <v>90</v>
      </c>
      <c r="T436" s="28" t="s">
        <v>1942</v>
      </c>
      <c r="U436" s="28" t="s">
        <v>1942</v>
      </c>
      <c r="V436" s="26">
        <v>44104</v>
      </c>
      <c r="W436" s="28" t="s">
        <v>1154</v>
      </c>
      <c r="X436" s="28" t="s">
        <v>272</v>
      </c>
      <c r="Y436" s="26" t="s">
        <v>103</v>
      </c>
      <c r="Z436" s="29">
        <v>4</v>
      </c>
      <c r="AA436" s="29">
        <v>4</v>
      </c>
      <c r="AB436" s="26">
        <v>44424</v>
      </c>
      <c r="AC436" s="30">
        <v>6900000</v>
      </c>
      <c r="AD436" s="30">
        <v>766667</v>
      </c>
      <c r="AE436" s="30">
        <v>594883.33333333302</v>
      </c>
      <c r="AF436" s="30">
        <v>-5365.0000000002328</v>
      </c>
      <c r="AG436" s="30">
        <f t="shared" si="121"/>
        <v>589518.33333333279</v>
      </c>
      <c r="AH436" s="30">
        <v>1707365.0000000002</v>
      </c>
      <c r="AI436" s="30">
        <f t="shared" si="122"/>
        <v>9963550.333333334</v>
      </c>
      <c r="AJ436" s="30">
        <f t="shared" si="123"/>
        <v>3450000</v>
      </c>
      <c r="AK436" s="30">
        <f t="shared" si="124"/>
        <v>0</v>
      </c>
      <c r="AL436" s="30">
        <f t="shared" si="125"/>
        <v>0</v>
      </c>
      <c r="AM436" s="30">
        <f t="shared" si="126"/>
        <v>0</v>
      </c>
      <c r="AN436" s="30">
        <f t="shared" si="127"/>
        <v>0</v>
      </c>
      <c r="AO436" s="30">
        <f t="shared" si="128"/>
        <v>0</v>
      </c>
      <c r="AP436" s="30">
        <f t="shared" si="129"/>
        <v>3450000</v>
      </c>
      <c r="AQ436" s="30">
        <f t="shared" si="130"/>
        <v>922100</v>
      </c>
      <c r="AR436" s="26" t="s">
        <v>79</v>
      </c>
      <c r="AS436" s="32" t="s">
        <v>114</v>
      </c>
      <c r="AT436" s="32" t="s">
        <v>156</v>
      </c>
      <c r="AU436" s="32">
        <v>44743</v>
      </c>
      <c r="AV436" s="26" t="s">
        <v>273</v>
      </c>
      <c r="AW436" s="26" t="s">
        <v>80</v>
      </c>
      <c r="AX436" s="26" t="s">
        <v>105</v>
      </c>
      <c r="AY436" s="26" t="s">
        <v>105</v>
      </c>
      <c r="AZ436" s="26" t="s">
        <v>80</v>
      </c>
      <c r="BA436" s="26" t="s">
        <v>84</v>
      </c>
      <c r="BB436" s="26" t="s">
        <v>85</v>
      </c>
      <c r="BC436" s="26" t="str">
        <f t="shared" si="131"/>
        <v>C</v>
      </c>
      <c r="BD436" s="26" t="str">
        <f t="shared" ca="1" si="132"/>
        <v>55 Th,4 Bln,14 Hr</v>
      </c>
      <c r="BE436" s="29">
        <f t="shared" ca="1" si="133"/>
        <v>55</v>
      </c>
      <c r="BF436" s="29">
        <f t="shared" ca="1" si="134"/>
        <v>4</v>
      </c>
      <c r="BG436" s="29">
        <f t="shared" ca="1" si="135"/>
        <v>14</v>
      </c>
      <c r="BH436" s="26" t="str">
        <f t="shared" ca="1" si="136"/>
        <v>33 Th,3 Bln,23 Hr</v>
      </c>
      <c r="BI436" s="24">
        <f t="shared" ca="1" si="137"/>
        <v>33</v>
      </c>
      <c r="BJ436" s="24">
        <f t="shared" ca="1" si="138"/>
        <v>3</v>
      </c>
      <c r="BK436" s="26" t="str">
        <f t="shared" ca="1" si="139"/>
        <v>30 Th,10 Bln,23 Hr</v>
      </c>
      <c r="BL436" s="4" t="str">
        <f>VLOOKUP(C436,[1]dbase!$C$3:$AW$827,38,FALSE)</f>
        <v>H</v>
      </c>
    </row>
    <row r="437" spans="1:64" x14ac:dyDescent="0.25">
      <c r="A437" s="24">
        <f t="shared" si="120"/>
        <v>434</v>
      </c>
      <c r="B437" s="31" t="s">
        <v>1943</v>
      </c>
      <c r="C437" s="24">
        <v>684475</v>
      </c>
      <c r="D437" s="24" t="s">
        <v>354</v>
      </c>
      <c r="E437" s="26">
        <v>24838</v>
      </c>
      <c r="F437" s="24" t="s">
        <v>65</v>
      </c>
      <c r="G437" s="24" t="s">
        <v>66</v>
      </c>
      <c r="H437" s="24" t="s">
        <v>133</v>
      </c>
      <c r="I437" s="24" t="s">
        <v>1944</v>
      </c>
      <c r="J437" s="27"/>
      <c r="K437" s="24"/>
      <c r="L437" s="24"/>
      <c r="M437" s="24" t="s">
        <v>109</v>
      </c>
      <c r="N437" s="24" t="s">
        <v>120</v>
      </c>
      <c r="O437" s="24"/>
      <c r="P437" s="24">
        <v>1988</v>
      </c>
      <c r="Q437" s="26">
        <v>32503</v>
      </c>
      <c r="R437" s="26">
        <v>32868</v>
      </c>
      <c r="S437" s="26" t="s">
        <v>90</v>
      </c>
      <c r="T437" s="28" t="s">
        <v>1945</v>
      </c>
      <c r="U437" s="28" t="s">
        <v>1945</v>
      </c>
      <c r="V437" s="26" t="s">
        <v>80</v>
      </c>
      <c r="W437" s="28" t="s">
        <v>122</v>
      </c>
      <c r="X437" s="28" t="s">
        <v>123</v>
      </c>
      <c r="Y437" s="26" t="s">
        <v>78</v>
      </c>
      <c r="Z437" s="29">
        <v>4</v>
      </c>
      <c r="AA437" s="29">
        <v>4</v>
      </c>
      <c r="AB437" s="26">
        <v>44424</v>
      </c>
      <c r="AC437" s="30">
        <v>6900000</v>
      </c>
      <c r="AD437" s="30">
        <v>766667</v>
      </c>
      <c r="AE437" s="30">
        <v>594883.33333333302</v>
      </c>
      <c r="AF437" s="30">
        <v>-377770</v>
      </c>
      <c r="AG437" s="30">
        <f t="shared" si="121"/>
        <v>217113.33333333302</v>
      </c>
      <c r="AH437" s="30">
        <v>2079770</v>
      </c>
      <c r="AI437" s="30">
        <f t="shared" si="122"/>
        <v>9963550.3333333321</v>
      </c>
      <c r="AJ437" s="30">
        <f t="shared" si="123"/>
        <v>5175000</v>
      </c>
      <c r="AK437" s="30">
        <f t="shared" si="124"/>
        <v>575000.25</v>
      </c>
      <c r="AL437" s="30">
        <f t="shared" si="125"/>
        <v>594883.33333333302</v>
      </c>
      <c r="AM437" s="30">
        <f t="shared" si="126"/>
        <v>-377770</v>
      </c>
      <c r="AN437" s="30">
        <f t="shared" si="127"/>
        <v>217113.33333333302</v>
      </c>
      <c r="AO437" s="30">
        <f t="shared" si="128"/>
        <v>1039885</v>
      </c>
      <c r="AP437" s="30">
        <f t="shared" si="129"/>
        <v>7006998.583333333</v>
      </c>
      <c r="AQ437" s="30">
        <f t="shared" si="130"/>
        <v>0</v>
      </c>
      <c r="AR437" s="26" t="s">
        <v>79</v>
      </c>
      <c r="AS437" s="26" t="s">
        <v>80</v>
      </c>
      <c r="AT437" s="26"/>
      <c r="AU437" s="26" t="s">
        <v>80</v>
      </c>
      <c r="AV437" s="26" t="s">
        <v>124</v>
      </c>
      <c r="AW437" s="26" t="s">
        <v>80</v>
      </c>
      <c r="AX437" s="26" t="s">
        <v>83</v>
      </c>
      <c r="AY437" s="26" t="s">
        <v>83</v>
      </c>
      <c r="AZ437" s="26" t="s">
        <v>125</v>
      </c>
      <c r="BA437" s="26" t="s">
        <v>84</v>
      </c>
      <c r="BB437" s="26" t="s">
        <v>85</v>
      </c>
      <c r="BC437" s="26" t="str">
        <f t="shared" si="131"/>
        <v>C</v>
      </c>
      <c r="BD437" s="26" t="str">
        <f t="shared" ca="1" si="132"/>
        <v>54 Th,10 Bln,23 Hr</v>
      </c>
      <c r="BE437" s="29">
        <f t="shared" ca="1" si="133"/>
        <v>54</v>
      </c>
      <c r="BF437" s="29">
        <f t="shared" ca="1" si="134"/>
        <v>10</v>
      </c>
      <c r="BG437" s="29">
        <f t="shared" ca="1" si="135"/>
        <v>23</v>
      </c>
      <c r="BH437" s="26" t="str">
        <f t="shared" ca="1" si="136"/>
        <v>33 Th,10 Bln,29 Hr</v>
      </c>
      <c r="BI437" s="24">
        <f t="shared" ca="1" si="137"/>
        <v>33</v>
      </c>
      <c r="BJ437" s="24">
        <f t="shared" ca="1" si="138"/>
        <v>10</v>
      </c>
      <c r="BK437" s="26" t="str">
        <f t="shared" ca="1" si="139"/>
        <v>32 Th,10 Bln,29 Hr</v>
      </c>
      <c r="BL437" s="4" t="str">
        <f>VLOOKUP(C437,[1]dbase!$C$3:$AW$827,38,FALSE)</f>
        <v>-</v>
      </c>
    </row>
    <row r="438" spans="1:64" x14ac:dyDescent="0.25">
      <c r="A438" s="24">
        <f t="shared" si="120"/>
        <v>435</v>
      </c>
      <c r="B438" s="31" t="s">
        <v>1946</v>
      </c>
      <c r="C438" s="24">
        <v>705996</v>
      </c>
      <c r="D438" s="24" t="s">
        <v>1537</v>
      </c>
      <c r="E438" s="26">
        <v>25914</v>
      </c>
      <c r="F438" s="24" t="s">
        <v>65</v>
      </c>
      <c r="G438" s="24" t="s">
        <v>66</v>
      </c>
      <c r="H438" s="24" t="s">
        <v>88</v>
      </c>
      <c r="I438" s="24" t="s">
        <v>1947</v>
      </c>
      <c r="J438" s="27" t="s">
        <v>1948</v>
      </c>
      <c r="K438" s="24"/>
      <c r="L438" s="24"/>
      <c r="M438" s="24" t="s">
        <v>109</v>
      </c>
      <c r="N438" s="24" t="s">
        <v>80</v>
      </c>
      <c r="O438" s="24"/>
      <c r="P438" s="24" t="s">
        <v>80</v>
      </c>
      <c r="Q438" s="26">
        <v>43374</v>
      </c>
      <c r="R438" s="26">
        <v>43374</v>
      </c>
      <c r="S438" s="26" t="s">
        <v>90</v>
      </c>
      <c r="T438" s="28" t="s">
        <v>289</v>
      </c>
      <c r="U438" s="28" t="s">
        <v>289</v>
      </c>
      <c r="V438" s="26">
        <v>44105</v>
      </c>
      <c r="W438" s="28" t="s">
        <v>139</v>
      </c>
      <c r="X438" s="28" t="s">
        <v>140</v>
      </c>
      <c r="Y438" s="26" t="s">
        <v>78</v>
      </c>
      <c r="Z438" s="29">
        <v>6</v>
      </c>
      <c r="AA438" s="29">
        <v>1</v>
      </c>
      <c r="AB438" s="26">
        <v>44424</v>
      </c>
      <c r="AC438" s="30">
        <v>4500000</v>
      </c>
      <c r="AD438" s="30">
        <v>500000</v>
      </c>
      <c r="AE438" s="30">
        <v>0</v>
      </c>
      <c r="AF438" s="30">
        <v>592600</v>
      </c>
      <c r="AG438" s="30">
        <f t="shared" si="121"/>
        <v>592600</v>
      </c>
      <c r="AH438" s="30">
        <v>0</v>
      </c>
      <c r="AI438" s="30">
        <f t="shared" si="122"/>
        <v>5592600</v>
      </c>
      <c r="AJ438" s="30">
        <f t="shared" si="123"/>
        <v>3375000</v>
      </c>
      <c r="AK438" s="30">
        <f t="shared" si="124"/>
        <v>375000</v>
      </c>
      <c r="AL438" s="30">
        <f t="shared" si="125"/>
        <v>0</v>
      </c>
      <c r="AM438" s="30">
        <f t="shared" si="126"/>
        <v>592600</v>
      </c>
      <c r="AN438" s="30">
        <f t="shared" si="127"/>
        <v>592600</v>
      </c>
      <c r="AO438" s="30">
        <f t="shared" si="128"/>
        <v>0</v>
      </c>
      <c r="AP438" s="30">
        <f t="shared" si="129"/>
        <v>4342600</v>
      </c>
      <c r="AQ438" s="30">
        <f t="shared" si="130"/>
        <v>29500</v>
      </c>
      <c r="AR438" s="26" t="s">
        <v>79</v>
      </c>
      <c r="AS438" s="26" t="s">
        <v>80</v>
      </c>
      <c r="AT438" s="26"/>
      <c r="AU438" s="26" t="s">
        <v>80</v>
      </c>
      <c r="AV438" s="26" t="s">
        <v>141</v>
      </c>
      <c r="AW438" s="26" t="s">
        <v>80</v>
      </c>
      <c r="AX438" s="26" t="s">
        <v>82</v>
      </c>
      <c r="AY438" s="26" t="s">
        <v>82</v>
      </c>
      <c r="AZ438" s="26" t="s">
        <v>80</v>
      </c>
      <c r="BA438" s="26" t="s">
        <v>84</v>
      </c>
      <c r="BB438" s="26" t="s">
        <v>85</v>
      </c>
      <c r="BC438" s="26" t="str">
        <f t="shared" si="131"/>
        <v>C</v>
      </c>
      <c r="BD438" s="26" t="str">
        <f t="shared" ca="1" si="132"/>
        <v>51 Th,11 Bln,12 Hr</v>
      </c>
      <c r="BE438" s="29">
        <f t="shared" ca="1" si="133"/>
        <v>51</v>
      </c>
      <c r="BF438" s="29">
        <f t="shared" ca="1" si="134"/>
        <v>11</v>
      </c>
      <c r="BG438" s="29">
        <f t="shared" ca="1" si="135"/>
        <v>12</v>
      </c>
      <c r="BH438" s="26" t="str">
        <f t="shared" ca="1" si="136"/>
        <v>4 Th,1 Bln,23 Hr</v>
      </c>
      <c r="BI438" s="24">
        <f t="shared" ca="1" si="137"/>
        <v>4</v>
      </c>
      <c r="BJ438" s="24">
        <f t="shared" ca="1" si="138"/>
        <v>1</v>
      </c>
      <c r="BK438" s="26" t="str">
        <f t="shared" ca="1" si="139"/>
        <v>4 Th,1 Bln,23 Hr</v>
      </c>
      <c r="BL438" s="4" t="str">
        <f>VLOOKUP(C438,[1]dbase!$C$3:$AW$827,38,FALSE)</f>
        <v>-</v>
      </c>
    </row>
    <row r="439" spans="1:64" x14ac:dyDescent="0.25">
      <c r="A439" s="24">
        <f t="shared" si="120"/>
        <v>436</v>
      </c>
      <c r="B439" s="31" t="s">
        <v>1949</v>
      </c>
      <c r="C439" s="24">
        <v>795635</v>
      </c>
      <c r="D439" s="24" t="s">
        <v>1950</v>
      </c>
      <c r="E439" s="26">
        <v>29144</v>
      </c>
      <c r="F439" s="24" t="s">
        <v>65</v>
      </c>
      <c r="G439" s="24" t="s">
        <v>66</v>
      </c>
      <c r="H439" s="24" t="s">
        <v>228</v>
      </c>
      <c r="I439" s="24" t="s">
        <v>1951</v>
      </c>
      <c r="J439" s="27"/>
      <c r="K439" s="24"/>
      <c r="L439" s="24"/>
      <c r="M439" s="24" t="s">
        <v>99</v>
      </c>
      <c r="N439" s="24" t="s">
        <v>1952</v>
      </c>
      <c r="O439" s="24"/>
      <c r="P439" s="24">
        <v>1999</v>
      </c>
      <c r="Q439" s="26">
        <v>42201</v>
      </c>
      <c r="R439" s="26">
        <v>42461</v>
      </c>
      <c r="S439" s="26" t="s">
        <v>90</v>
      </c>
      <c r="T439" s="28" t="s">
        <v>1953</v>
      </c>
      <c r="U439" s="28" t="s">
        <v>1953</v>
      </c>
      <c r="V439" s="26">
        <v>44440</v>
      </c>
      <c r="W439" s="28" t="s">
        <v>145</v>
      </c>
      <c r="X439" s="28" t="s">
        <v>146</v>
      </c>
      <c r="Y439" s="26" t="s">
        <v>78</v>
      </c>
      <c r="Z439" s="29">
        <v>6</v>
      </c>
      <c r="AA439" s="29">
        <v>2</v>
      </c>
      <c r="AB439" s="26">
        <v>44424</v>
      </c>
      <c r="AC439" s="30">
        <v>4900000</v>
      </c>
      <c r="AD439" s="30">
        <v>544444</v>
      </c>
      <c r="AE439" s="30">
        <v>458655.55555555597</v>
      </c>
      <c r="AF439" s="30">
        <v>152000</v>
      </c>
      <c r="AG439" s="30">
        <f t="shared" si="121"/>
        <v>610655.55555555597</v>
      </c>
      <c r="AH439" s="30">
        <v>0</v>
      </c>
      <c r="AI439" s="30">
        <f t="shared" si="122"/>
        <v>6055099.555555556</v>
      </c>
      <c r="AJ439" s="30">
        <f t="shared" si="123"/>
        <v>3675000</v>
      </c>
      <c r="AK439" s="30">
        <f t="shared" si="124"/>
        <v>408333</v>
      </c>
      <c r="AL439" s="30">
        <f t="shared" si="125"/>
        <v>458655.55555555597</v>
      </c>
      <c r="AM439" s="30">
        <f t="shared" si="126"/>
        <v>152000</v>
      </c>
      <c r="AN439" s="30">
        <f t="shared" si="127"/>
        <v>610655.55555555597</v>
      </c>
      <c r="AO439" s="30">
        <f t="shared" si="128"/>
        <v>0</v>
      </c>
      <c r="AP439" s="30">
        <f t="shared" si="129"/>
        <v>4693988.555555556</v>
      </c>
      <c r="AQ439" s="30">
        <f t="shared" si="130"/>
        <v>0</v>
      </c>
      <c r="AR439" s="26" t="s">
        <v>79</v>
      </c>
      <c r="AS439" s="26" t="s">
        <v>80</v>
      </c>
      <c r="AT439" s="26"/>
      <c r="AU439" s="26" t="s">
        <v>80</v>
      </c>
      <c r="AV439" s="26" t="s">
        <v>147</v>
      </c>
      <c r="AW439" s="26" t="s">
        <v>80</v>
      </c>
      <c r="AX439" s="26" t="s">
        <v>82</v>
      </c>
      <c r="AY439" s="26" t="s">
        <v>82</v>
      </c>
      <c r="AZ439" s="26" t="s">
        <v>80</v>
      </c>
      <c r="BA439" s="26" t="s">
        <v>84</v>
      </c>
      <c r="BB439" s="26" t="s">
        <v>85</v>
      </c>
      <c r="BC439" s="26" t="str">
        <f t="shared" si="131"/>
        <v>C</v>
      </c>
      <c r="BD439" s="26" t="str">
        <f t="shared" ca="1" si="132"/>
        <v>43 Th,1 Bln,8 Hr</v>
      </c>
      <c r="BE439" s="29">
        <f t="shared" ca="1" si="133"/>
        <v>43</v>
      </c>
      <c r="BF439" s="29">
        <f t="shared" ca="1" si="134"/>
        <v>1</v>
      </c>
      <c r="BG439" s="29">
        <f t="shared" ca="1" si="135"/>
        <v>8</v>
      </c>
      <c r="BH439" s="26" t="str">
        <f t="shared" ca="1" si="136"/>
        <v>7 Th,4 Bln,8 Hr</v>
      </c>
      <c r="BI439" s="24">
        <f t="shared" ca="1" si="137"/>
        <v>7</v>
      </c>
      <c r="BJ439" s="24">
        <f t="shared" ca="1" si="138"/>
        <v>4</v>
      </c>
      <c r="BK439" s="26" t="str">
        <f t="shared" ca="1" si="139"/>
        <v>6 Th,7 Bln,23 Hr</v>
      </c>
      <c r="BL439" s="4" t="str">
        <f>VLOOKUP(C439,[1]dbase!$C$3:$AW$827,38,FALSE)</f>
        <v>-</v>
      </c>
    </row>
    <row r="440" spans="1:64" x14ac:dyDescent="0.25">
      <c r="A440" s="24">
        <f t="shared" si="120"/>
        <v>437</v>
      </c>
      <c r="B440" s="31" t="s">
        <v>1954</v>
      </c>
      <c r="C440" s="24">
        <v>674921</v>
      </c>
      <c r="D440" s="24" t="s">
        <v>930</v>
      </c>
      <c r="E440" s="26">
        <v>24580</v>
      </c>
      <c r="F440" s="24" t="s">
        <v>65</v>
      </c>
      <c r="G440" s="24" t="s">
        <v>66</v>
      </c>
      <c r="H440" s="24" t="s">
        <v>88</v>
      </c>
      <c r="I440" s="24" t="s">
        <v>1955</v>
      </c>
      <c r="J440" s="27" t="s">
        <v>1956</v>
      </c>
      <c r="K440" s="24" t="s">
        <v>1957</v>
      </c>
      <c r="L440" s="24"/>
      <c r="M440" s="24" t="s">
        <v>109</v>
      </c>
      <c r="N440" s="24" t="s">
        <v>120</v>
      </c>
      <c r="O440" s="24"/>
      <c r="P440" s="24" t="s">
        <v>1000</v>
      </c>
      <c r="Q440" s="26">
        <v>33239</v>
      </c>
      <c r="R440" s="26">
        <v>33604</v>
      </c>
      <c r="S440" s="26" t="s">
        <v>90</v>
      </c>
      <c r="T440" s="28" t="s">
        <v>1264</v>
      </c>
      <c r="U440" s="28" t="s">
        <v>1264</v>
      </c>
      <c r="V440" s="26" t="s">
        <v>80</v>
      </c>
      <c r="W440" s="28" t="s">
        <v>374</v>
      </c>
      <c r="X440" s="28" t="s">
        <v>207</v>
      </c>
      <c r="Y440" s="26" t="s">
        <v>78</v>
      </c>
      <c r="Z440" s="29">
        <v>5</v>
      </c>
      <c r="AA440" s="29">
        <v>3</v>
      </c>
      <c r="AB440" s="26">
        <v>44424</v>
      </c>
      <c r="AC440" s="30">
        <v>5900000</v>
      </c>
      <c r="AD440" s="30">
        <v>655556</v>
      </c>
      <c r="AE440" s="30">
        <v>674969.44444444403</v>
      </c>
      <c r="AF440" s="30">
        <v>596850</v>
      </c>
      <c r="AG440" s="30">
        <f t="shared" si="121"/>
        <v>1271819.444444444</v>
      </c>
      <c r="AH440" s="30">
        <v>0</v>
      </c>
      <c r="AI440" s="30">
        <f t="shared" si="122"/>
        <v>7827375.444444444</v>
      </c>
      <c r="AJ440" s="30">
        <f t="shared" si="123"/>
        <v>2950000</v>
      </c>
      <c r="AK440" s="30">
        <f t="shared" si="124"/>
        <v>0</v>
      </c>
      <c r="AL440" s="30">
        <f t="shared" si="125"/>
        <v>0</v>
      </c>
      <c r="AM440" s="30">
        <f t="shared" si="126"/>
        <v>0</v>
      </c>
      <c r="AN440" s="30">
        <f t="shared" si="127"/>
        <v>0</v>
      </c>
      <c r="AO440" s="30">
        <f t="shared" si="128"/>
        <v>0</v>
      </c>
      <c r="AP440" s="30">
        <f t="shared" si="129"/>
        <v>2950000</v>
      </c>
      <c r="AQ440" s="30">
        <f t="shared" si="130"/>
        <v>1422100</v>
      </c>
      <c r="AR440" s="26" t="s">
        <v>79</v>
      </c>
      <c r="AS440" s="26" t="s">
        <v>114</v>
      </c>
      <c r="AT440" s="24" t="s">
        <v>172</v>
      </c>
      <c r="AU440" s="26">
        <v>44433</v>
      </c>
      <c r="AV440" s="26" t="s">
        <v>209</v>
      </c>
      <c r="AW440" s="26" t="s">
        <v>375</v>
      </c>
      <c r="AX440" s="26" t="s">
        <v>105</v>
      </c>
      <c r="AY440" s="26" t="s">
        <v>83</v>
      </c>
      <c r="AZ440" s="26" t="s">
        <v>80</v>
      </c>
      <c r="BA440" s="26" t="s">
        <v>84</v>
      </c>
      <c r="BB440" s="26" t="s">
        <v>85</v>
      </c>
      <c r="BC440" s="26" t="str">
        <f t="shared" si="131"/>
        <v>C</v>
      </c>
      <c r="BD440" s="26" t="str">
        <f t="shared" ca="1" si="132"/>
        <v>55 Th,7 Bln,6 Hr</v>
      </c>
      <c r="BE440" s="29">
        <f t="shared" ca="1" si="133"/>
        <v>55</v>
      </c>
      <c r="BF440" s="29">
        <f t="shared" ca="1" si="134"/>
        <v>7</v>
      </c>
      <c r="BG440" s="29">
        <f t="shared" ca="1" si="135"/>
        <v>6</v>
      </c>
      <c r="BH440" s="26" t="str">
        <f t="shared" ca="1" si="136"/>
        <v>31 Th,10 Bln,23 Hr</v>
      </c>
      <c r="BI440" s="24">
        <f t="shared" ca="1" si="137"/>
        <v>31</v>
      </c>
      <c r="BJ440" s="24">
        <f t="shared" ca="1" si="138"/>
        <v>10</v>
      </c>
      <c r="BK440" s="26" t="str">
        <f t="shared" ca="1" si="139"/>
        <v>30 Th,10 Bln,23 Hr</v>
      </c>
      <c r="BL440" s="4" t="str">
        <f>VLOOKUP(C440,[1]dbase!$C$3:$AW$827,38,FALSE)</f>
        <v>H</v>
      </c>
    </row>
    <row r="441" spans="1:64" x14ac:dyDescent="0.25">
      <c r="A441" s="24">
        <f t="shared" si="120"/>
        <v>438</v>
      </c>
      <c r="B441" s="31" t="s">
        <v>1958</v>
      </c>
      <c r="C441" s="24">
        <v>664688</v>
      </c>
      <c r="D441" s="24" t="s">
        <v>354</v>
      </c>
      <c r="E441" s="26">
        <v>24307</v>
      </c>
      <c r="F441" s="24" t="s">
        <v>65</v>
      </c>
      <c r="G441" s="24" t="s">
        <v>66</v>
      </c>
      <c r="H441" s="24" t="s">
        <v>88</v>
      </c>
      <c r="I441" s="24" t="s">
        <v>1959</v>
      </c>
      <c r="J441" s="27" t="s">
        <v>1960</v>
      </c>
      <c r="K441" s="24" t="s">
        <v>1961</v>
      </c>
      <c r="L441" s="24"/>
      <c r="M441" s="24" t="s">
        <v>109</v>
      </c>
      <c r="N441" s="24" t="s">
        <v>120</v>
      </c>
      <c r="O441" s="24"/>
      <c r="P441" s="24">
        <v>1986</v>
      </c>
      <c r="Q441" s="26">
        <v>32827</v>
      </c>
      <c r="R441" s="26">
        <v>33192</v>
      </c>
      <c r="S441" s="26" t="s">
        <v>90</v>
      </c>
      <c r="T441" s="28" t="s">
        <v>1962</v>
      </c>
      <c r="U441" s="28" t="s">
        <v>1962</v>
      </c>
      <c r="V441" s="26" t="s">
        <v>80</v>
      </c>
      <c r="W441" s="28" t="s">
        <v>399</v>
      </c>
      <c r="X441" s="28" t="s">
        <v>123</v>
      </c>
      <c r="Y441" s="26" t="s">
        <v>78</v>
      </c>
      <c r="Z441" s="29">
        <v>4</v>
      </c>
      <c r="AA441" s="29">
        <v>4</v>
      </c>
      <c r="AB441" s="26">
        <v>44424</v>
      </c>
      <c r="AC441" s="30">
        <v>6900000</v>
      </c>
      <c r="AD441" s="30">
        <v>766667</v>
      </c>
      <c r="AE441" s="30">
        <v>988183.33333333302</v>
      </c>
      <c r="AF441" s="30">
        <v>-377770</v>
      </c>
      <c r="AG441" s="30">
        <f t="shared" si="121"/>
        <v>610413.33333333302</v>
      </c>
      <c r="AH441" s="30">
        <v>2079770</v>
      </c>
      <c r="AI441" s="30">
        <f t="shared" si="122"/>
        <v>10356850.333333332</v>
      </c>
      <c r="AJ441" s="30">
        <f t="shared" si="123"/>
        <v>3450000</v>
      </c>
      <c r="AK441" s="30">
        <f t="shared" si="124"/>
        <v>0</v>
      </c>
      <c r="AL441" s="30">
        <f t="shared" si="125"/>
        <v>0</v>
      </c>
      <c r="AM441" s="30">
        <f t="shared" si="126"/>
        <v>0</v>
      </c>
      <c r="AN441" s="30">
        <f t="shared" si="127"/>
        <v>0</v>
      </c>
      <c r="AO441" s="30">
        <f t="shared" si="128"/>
        <v>0</v>
      </c>
      <c r="AP441" s="30">
        <f t="shared" si="129"/>
        <v>3450000</v>
      </c>
      <c r="AQ441" s="30">
        <f t="shared" si="130"/>
        <v>922100</v>
      </c>
      <c r="AR441" s="26" t="s">
        <v>208</v>
      </c>
      <c r="AS441" s="26" t="s">
        <v>114</v>
      </c>
      <c r="AT441" s="26" t="s">
        <v>115</v>
      </c>
      <c r="AU441" s="26">
        <v>44562</v>
      </c>
      <c r="AV441" s="26" t="s">
        <v>124</v>
      </c>
      <c r="AW441" s="26" t="s">
        <v>80</v>
      </c>
      <c r="AX441" s="26" t="s">
        <v>83</v>
      </c>
      <c r="AY441" s="26" t="s">
        <v>83</v>
      </c>
      <c r="AZ441" s="26" t="s">
        <v>125</v>
      </c>
      <c r="BA441" s="26" t="s">
        <v>84</v>
      </c>
      <c r="BB441" s="26" t="s">
        <v>85</v>
      </c>
      <c r="BC441" s="26" t="str">
        <f t="shared" si="131"/>
        <v>C</v>
      </c>
      <c r="BD441" s="26" t="str">
        <f t="shared" ca="1" si="132"/>
        <v>56 Th,4 Bln,5 Hr</v>
      </c>
      <c r="BE441" s="29">
        <f t="shared" ca="1" si="133"/>
        <v>56</v>
      </c>
      <c r="BF441" s="29">
        <f t="shared" ca="1" si="134"/>
        <v>4</v>
      </c>
      <c r="BG441" s="29">
        <f t="shared" ca="1" si="135"/>
        <v>5</v>
      </c>
      <c r="BH441" s="26" t="str">
        <f t="shared" ca="1" si="136"/>
        <v>33 Th,0 Bln,9 Hr</v>
      </c>
      <c r="BI441" s="24">
        <f t="shared" ca="1" si="137"/>
        <v>33</v>
      </c>
      <c r="BJ441" s="24">
        <f t="shared" ca="1" si="138"/>
        <v>0</v>
      </c>
      <c r="BK441" s="26" t="str">
        <f t="shared" ca="1" si="139"/>
        <v>32 Th,0 Bln,9 Hr</v>
      </c>
      <c r="BL441" s="4" t="str">
        <f>VLOOKUP(C441,[1]dbase!$C$3:$AW$827,38,FALSE)</f>
        <v>H</v>
      </c>
    </row>
    <row r="442" spans="1:64" x14ac:dyDescent="0.25">
      <c r="A442" s="24">
        <f t="shared" si="120"/>
        <v>439</v>
      </c>
      <c r="B442" s="31" t="s">
        <v>1963</v>
      </c>
      <c r="C442" s="24">
        <v>696043</v>
      </c>
      <c r="D442" s="24" t="s">
        <v>848</v>
      </c>
      <c r="E442" s="26">
        <v>25529</v>
      </c>
      <c r="F442" s="24" t="s">
        <v>65</v>
      </c>
      <c r="G442" s="24" t="s">
        <v>66</v>
      </c>
      <c r="H442" s="24" t="s">
        <v>133</v>
      </c>
      <c r="I442" s="24" t="s">
        <v>1964</v>
      </c>
      <c r="J442" s="27" t="s">
        <v>1965</v>
      </c>
      <c r="K442" s="24"/>
      <c r="L442" s="24"/>
      <c r="M442" s="24" t="s">
        <v>109</v>
      </c>
      <c r="N442" s="24" t="s">
        <v>80</v>
      </c>
      <c r="O442" s="24"/>
      <c r="P442" s="24" t="s">
        <v>80</v>
      </c>
      <c r="Q442" s="26">
        <v>43374</v>
      </c>
      <c r="R442" s="26">
        <v>43374</v>
      </c>
      <c r="S442" s="26" t="s">
        <v>90</v>
      </c>
      <c r="T442" s="28" t="s">
        <v>470</v>
      </c>
      <c r="U442" s="28" t="s">
        <v>470</v>
      </c>
      <c r="V442" s="26">
        <v>44105</v>
      </c>
      <c r="W442" s="28" t="s">
        <v>139</v>
      </c>
      <c r="X442" s="28" t="s">
        <v>140</v>
      </c>
      <c r="Y442" s="26" t="s">
        <v>78</v>
      </c>
      <c r="Z442" s="29">
        <v>6</v>
      </c>
      <c r="AA442" s="29">
        <v>2</v>
      </c>
      <c r="AB442" s="26">
        <v>44424</v>
      </c>
      <c r="AC442" s="30">
        <v>4900000</v>
      </c>
      <c r="AD442" s="30">
        <v>544444</v>
      </c>
      <c r="AE442" s="30">
        <v>0</v>
      </c>
      <c r="AF442" s="30">
        <v>1966285.638888889</v>
      </c>
      <c r="AG442" s="30">
        <f t="shared" si="121"/>
        <v>1966285.638888889</v>
      </c>
      <c r="AH442" s="30">
        <v>0</v>
      </c>
      <c r="AI442" s="30">
        <f t="shared" si="122"/>
        <v>7410729.638888889</v>
      </c>
      <c r="AJ442" s="30">
        <f t="shared" si="123"/>
        <v>2450000</v>
      </c>
      <c r="AK442" s="30">
        <f t="shared" si="124"/>
        <v>0</v>
      </c>
      <c r="AL442" s="30">
        <f t="shared" si="125"/>
        <v>0</v>
      </c>
      <c r="AM442" s="30">
        <f t="shared" si="126"/>
        <v>0</v>
      </c>
      <c r="AN442" s="30">
        <f t="shared" si="127"/>
        <v>0</v>
      </c>
      <c r="AO442" s="30">
        <f t="shared" si="128"/>
        <v>0</v>
      </c>
      <c r="AP442" s="30">
        <f t="shared" si="129"/>
        <v>2450000</v>
      </c>
      <c r="AQ442" s="30">
        <f t="shared" si="130"/>
        <v>1922100</v>
      </c>
      <c r="AR442" s="26" t="s">
        <v>79</v>
      </c>
      <c r="AS442" s="26" t="s">
        <v>114</v>
      </c>
      <c r="AT442" s="24" t="s">
        <v>172</v>
      </c>
      <c r="AU442" s="26">
        <v>44433</v>
      </c>
      <c r="AV442" s="26" t="s">
        <v>141</v>
      </c>
      <c r="AW442" s="26" t="s">
        <v>80</v>
      </c>
      <c r="AX442" s="26" t="s">
        <v>82</v>
      </c>
      <c r="AY442" s="26" t="s">
        <v>82</v>
      </c>
      <c r="AZ442" s="26" t="s">
        <v>80</v>
      </c>
      <c r="BA442" s="26" t="s">
        <v>84</v>
      </c>
      <c r="BB442" s="26" t="s">
        <v>85</v>
      </c>
      <c r="BC442" s="26" t="str">
        <f t="shared" si="131"/>
        <v>C</v>
      </c>
      <c r="BD442" s="26" t="str">
        <f t="shared" ca="1" si="132"/>
        <v>53 Th,0 Bln,2 Hr</v>
      </c>
      <c r="BE442" s="29">
        <f t="shared" ca="1" si="133"/>
        <v>53</v>
      </c>
      <c r="BF442" s="29">
        <f t="shared" ca="1" si="134"/>
        <v>0</v>
      </c>
      <c r="BG442" s="29">
        <f t="shared" ca="1" si="135"/>
        <v>2</v>
      </c>
      <c r="BH442" s="26" t="str">
        <f t="shared" ca="1" si="136"/>
        <v>4 Th,1 Bln,23 Hr</v>
      </c>
      <c r="BI442" s="24">
        <f t="shared" ca="1" si="137"/>
        <v>4</v>
      </c>
      <c r="BJ442" s="24">
        <f t="shared" ca="1" si="138"/>
        <v>1</v>
      </c>
      <c r="BK442" s="26" t="str">
        <f t="shared" ca="1" si="139"/>
        <v>4 Th,1 Bln,23 Hr</v>
      </c>
      <c r="BL442" s="4" t="str">
        <f>VLOOKUP(C442,[1]dbase!$C$3:$AW$827,38,FALSE)</f>
        <v>H</v>
      </c>
    </row>
    <row r="443" spans="1:64" x14ac:dyDescent="0.25">
      <c r="A443" s="24">
        <f t="shared" si="120"/>
        <v>440</v>
      </c>
      <c r="B443" s="31" t="s">
        <v>1966</v>
      </c>
      <c r="C443" s="24">
        <v>815746</v>
      </c>
      <c r="D443" s="24" t="s">
        <v>239</v>
      </c>
      <c r="E443" s="26">
        <v>29799</v>
      </c>
      <c r="F443" s="24" t="s">
        <v>65</v>
      </c>
      <c r="G443" s="24" t="s">
        <v>66</v>
      </c>
      <c r="H443" s="24" t="s">
        <v>88</v>
      </c>
      <c r="I443" s="24" t="s">
        <v>1967</v>
      </c>
      <c r="J443" s="27"/>
      <c r="K443" s="24"/>
      <c r="L443" s="24"/>
      <c r="M443" s="24" t="s">
        <v>109</v>
      </c>
      <c r="N443" s="24" t="s">
        <v>1968</v>
      </c>
      <c r="O443" s="24"/>
      <c r="P443" s="24">
        <v>1999</v>
      </c>
      <c r="Q443" s="26">
        <v>42932</v>
      </c>
      <c r="R443" s="26">
        <v>43055</v>
      </c>
      <c r="S443" s="26" t="s">
        <v>213</v>
      </c>
      <c r="T443" s="28" t="s">
        <v>1969</v>
      </c>
      <c r="U443" s="28" t="s">
        <v>1970</v>
      </c>
      <c r="V443" s="26">
        <v>43906</v>
      </c>
      <c r="W443" s="28" t="s">
        <v>399</v>
      </c>
      <c r="X443" s="28" t="s">
        <v>123</v>
      </c>
      <c r="Y443" s="26" t="s">
        <v>78</v>
      </c>
      <c r="Z443" s="29">
        <v>4</v>
      </c>
      <c r="AA443" s="29">
        <v>2</v>
      </c>
      <c r="AB443" s="26">
        <v>44424</v>
      </c>
      <c r="AC443" s="30">
        <v>4900000</v>
      </c>
      <c r="AD443" s="30">
        <v>544444</v>
      </c>
      <c r="AE443" s="30">
        <v>299505.55555555597</v>
      </c>
      <c r="AF443" s="30">
        <v>-339993</v>
      </c>
      <c r="AG443" s="30">
        <f t="shared" si="121"/>
        <v>-40487.444444444031</v>
      </c>
      <c r="AH443" s="30">
        <v>1871793</v>
      </c>
      <c r="AI443" s="30">
        <f t="shared" si="122"/>
        <v>7275749.555555556</v>
      </c>
      <c r="AJ443" s="30">
        <f t="shared" si="123"/>
        <v>3675000</v>
      </c>
      <c r="AK443" s="30">
        <f t="shared" si="124"/>
        <v>408333</v>
      </c>
      <c r="AL443" s="30">
        <f t="shared" si="125"/>
        <v>299505.55555555597</v>
      </c>
      <c r="AM443" s="30">
        <f t="shared" si="126"/>
        <v>-339993</v>
      </c>
      <c r="AN443" s="30">
        <f t="shared" si="127"/>
        <v>-40487.444444444031</v>
      </c>
      <c r="AO443" s="30">
        <f t="shared" si="128"/>
        <v>935896.5</v>
      </c>
      <c r="AP443" s="30">
        <f t="shared" si="129"/>
        <v>4978742.055555556</v>
      </c>
      <c r="AQ443" s="30">
        <f t="shared" si="130"/>
        <v>0</v>
      </c>
      <c r="AR443" s="26" t="s">
        <v>79</v>
      </c>
      <c r="AS443" s="26" t="s">
        <v>80</v>
      </c>
      <c r="AT443" s="26"/>
      <c r="AU443" s="26" t="s">
        <v>80</v>
      </c>
      <c r="AV443" s="26" t="s">
        <v>124</v>
      </c>
      <c r="AW443" s="26" t="s">
        <v>80</v>
      </c>
      <c r="AX443" s="26" t="s">
        <v>83</v>
      </c>
      <c r="AY443" s="26" t="s">
        <v>83</v>
      </c>
      <c r="AZ443" s="26" t="s">
        <v>125</v>
      </c>
      <c r="BA443" s="26" t="s">
        <v>84</v>
      </c>
      <c r="BB443" s="26" t="s">
        <v>85</v>
      </c>
      <c r="BC443" s="26" t="str">
        <f t="shared" si="131"/>
        <v>C</v>
      </c>
      <c r="BD443" s="26" t="str">
        <f t="shared" ca="1" si="132"/>
        <v>41 Th,3 Bln,23 Hr</v>
      </c>
      <c r="BE443" s="29">
        <f t="shared" ca="1" si="133"/>
        <v>41</v>
      </c>
      <c r="BF443" s="29">
        <f t="shared" ca="1" si="134"/>
        <v>3</v>
      </c>
      <c r="BG443" s="29">
        <f t="shared" ca="1" si="135"/>
        <v>23</v>
      </c>
      <c r="BH443" s="26" t="str">
        <f t="shared" ca="1" si="136"/>
        <v>5 Th,4 Bln,8 Hr</v>
      </c>
      <c r="BI443" s="24">
        <f t="shared" ca="1" si="137"/>
        <v>5</v>
      </c>
      <c r="BJ443" s="24">
        <f t="shared" ca="1" si="138"/>
        <v>4</v>
      </c>
      <c r="BK443" s="26" t="str">
        <f t="shared" ca="1" si="139"/>
        <v>5 Th,0 Bln,8 Hr</v>
      </c>
      <c r="BL443" s="4" t="str">
        <f>VLOOKUP(C443,[1]dbase!$C$3:$AW$827,38,FALSE)</f>
        <v>-</v>
      </c>
    </row>
    <row r="444" spans="1:64" x14ac:dyDescent="0.25">
      <c r="A444" s="24">
        <f t="shared" si="120"/>
        <v>441</v>
      </c>
      <c r="B444" s="31" t="s">
        <v>1971</v>
      </c>
      <c r="C444" s="24">
        <v>756154</v>
      </c>
      <c r="D444" s="24" t="s">
        <v>500</v>
      </c>
      <c r="E444" s="26">
        <v>27600</v>
      </c>
      <c r="F444" s="24" t="s">
        <v>65</v>
      </c>
      <c r="G444" s="24" t="s">
        <v>66</v>
      </c>
      <c r="H444" s="24" t="s">
        <v>88</v>
      </c>
      <c r="I444" s="24" t="s">
        <v>1972</v>
      </c>
      <c r="J444" s="27" t="s">
        <v>1973</v>
      </c>
      <c r="K444" s="24"/>
      <c r="L444" s="24"/>
      <c r="M444" s="24" t="s">
        <v>109</v>
      </c>
      <c r="N444" s="24" t="s">
        <v>301</v>
      </c>
      <c r="O444" s="24"/>
      <c r="P444" s="24" t="s">
        <v>80</v>
      </c>
      <c r="Q444" s="26">
        <v>43374</v>
      </c>
      <c r="R444" s="26">
        <v>43374</v>
      </c>
      <c r="S444" s="26" t="s">
        <v>90</v>
      </c>
      <c r="T444" s="28" t="s">
        <v>494</v>
      </c>
      <c r="U444" s="28" t="s">
        <v>494</v>
      </c>
      <c r="V444" s="26">
        <v>44105</v>
      </c>
      <c r="W444" s="28" t="s">
        <v>495</v>
      </c>
      <c r="X444" s="28" t="s">
        <v>207</v>
      </c>
      <c r="Y444" s="26" t="s">
        <v>78</v>
      </c>
      <c r="Z444" s="29">
        <v>6</v>
      </c>
      <c r="AA444" s="29">
        <v>1</v>
      </c>
      <c r="AB444" s="26">
        <v>44424</v>
      </c>
      <c r="AC444" s="30">
        <v>4500000</v>
      </c>
      <c r="AD444" s="30">
        <v>500000</v>
      </c>
      <c r="AE444" s="30">
        <v>0</v>
      </c>
      <c r="AF444" s="30">
        <v>-31100</v>
      </c>
      <c r="AG444" s="30">
        <f t="shared" si="121"/>
        <v>-31100</v>
      </c>
      <c r="AH444" s="30">
        <v>0</v>
      </c>
      <c r="AI444" s="30">
        <f t="shared" si="122"/>
        <v>4968900</v>
      </c>
      <c r="AJ444" s="30">
        <f t="shared" si="123"/>
        <v>3375000</v>
      </c>
      <c r="AK444" s="30">
        <f t="shared" si="124"/>
        <v>375000</v>
      </c>
      <c r="AL444" s="30">
        <f t="shared" si="125"/>
        <v>0</v>
      </c>
      <c r="AM444" s="30">
        <f t="shared" si="126"/>
        <v>-31100</v>
      </c>
      <c r="AN444" s="30">
        <f t="shared" si="127"/>
        <v>-31100</v>
      </c>
      <c r="AO444" s="30">
        <f t="shared" si="128"/>
        <v>0</v>
      </c>
      <c r="AP444" s="30">
        <f t="shared" si="129"/>
        <v>3718900</v>
      </c>
      <c r="AQ444" s="30">
        <f t="shared" si="130"/>
        <v>653200</v>
      </c>
      <c r="AR444" s="26" t="s">
        <v>79</v>
      </c>
      <c r="AS444" s="26" t="s">
        <v>80</v>
      </c>
      <c r="AT444" s="26"/>
      <c r="AU444" s="26" t="s">
        <v>80</v>
      </c>
      <c r="AV444" s="26" t="s">
        <v>209</v>
      </c>
      <c r="AW444" s="26" t="s">
        <v>210</v>
      </c>
      <c r="AX444" s="26" t="s">
        <v>83</v>
      </c>
      <c r="AY444" s="26" t="s">
        <v>83</v>
      </c>
      <c r="AZ444" s="26" t="s">
        <v>80</v>
      </c>
      <c r="BA444" s="26" t="s">
        <v>84</v>
      </c>
      <c r="BB444" s="26" t="s">
        <v>85</v>
      </c>
      <c r="BC444" s="26" t="str">
        <f t="shared" si="131"/>
        <v>C</v>
      </c>
      <c r="BD444" s="26" t="str">
        <f t="shared" ca="1" si="132"/>
        <v>47 Th,3 Bln,30 Hr</v>
      </c>
      <c r="BE444" s="29">
        <f t="shared" ca="1" si="133"/>
        <v>47</v>
      </c>
      <c r="BF444" s="29">
        <f t="shared" ca="1" si="134"/>
        <v>3</v>
      </c>
      <c r="BG444" s="29">
        <f t="shared" ca="1" si="135"/>
        <v>30</v>
      </c>
      <c r="BH444" s="26" t="str">
        <f t="shared" ca="1" si="136"/>
        <v>4 Th,1 Bln,23 Hr</v>
      </c>
      <c r="BI444" s="24">
        <f t="shared" ca="1" si="137"/>
        <v>4</v>
      </c>
      <c r="BJ444" s="24">
        <f t="shared" ca="1" si="138"/>
        <v>1</v>
      </c>
      <c r="BK444" s="26" t="str">
        <f t="shared" ca="1" si="139"/>
        <v>4 Th,1 Bln,23 Hr</v>
      </c>
      <c r="BL444" s="4" t="str">
        <f>VLOOKUP(C444,[1]dbase!$C$3:$AW$827,38,FALSE)</f>
        <v>-</v>
      </c>
    </row>
    <row r="445" spans="1:64" x14ac:dyDescent="0.25">
      <c r="A445" s="24">
        <f t="shared" si="120"/>
        <v>442</v>
      </c>
      <c r="B445" s="31" t="s">
        <v>1974</v>
      </c>
      <c r="C445" s="24">
        <v>825607</v>
      </c>
      <c r="D445" s="24" t="s">
        <v>166</v>
      </c>
      <c r="E445" s="26">
        <v>30103</v>
      </c>
      <c r="F445" s="24" t="s">
        <v>65</v>
      </c>
      <c r="G445" s="24" t="s">
        <v>66</v>
      </c>
      <c r="H445" s="24" t="s">
        <v>88</v>
      </c>
      <c r="I445" s="24" t="s">
        <v>1975</v>
      </c>
      <c r="J445" s="27"/>
      <c r="K445" s="24"/>
      <c r="L445" s="24"/>
      <c r="M445" s="24" t="s">
        <v>109</v>
      </c>
      <c r="N445" s="24" t="s">
        <v>610</v>
      </c>
      <c r="O445" s="24"/>
      <c r="P445" s="24" t="s">
        <v>711</v>
      </c>
      <c r="Q445" s="26">
        <v>41671</v>
      </c>
      <c r="R445" s="26">
        <v>42309</v>
      </c>
      <c r="S445" s="26" t="s">
        <v>90</v>
      </c>
      <c r="T445" s="28" t="s">
        <v>1976</v>
      </c>
      <c r="U445" s="28" t="s">
        <v>1976</v>
      </c>
      <c r="V445" s="26">
        <v>44061</v>
      </c>
      <c r="W445" s="28" t="s">
        <v>219</v>
      </c>
      <c r="X445" s="28" t="s">
        <v>195</v>
      </c>
      <c r="Y445" s="26" t="s">
        <v>78</v>
      </c>
      <c r="Z445" s="29">
        <v>6</v>
      </c>
      <c r="AA445" s="29">
        <v>2</v>
      </c>
      <c r="AB445" s="26">
        <v>44424</v>
      </c>
      <c r="AC445" s="30">
        <v>4900000</v>
      </c>
      <c r="AD445" s="30">
        <v>544444</v>
      </c>
      <c r="AE445" s="30">
        <v>254655.55555555597</v>
      </c>
      <c r="AF445" s="30">
        <v>152000</v>
      </c>
      <c r="AG445" s="30">
        <f t="shared" si="121"/>
        <v>406655.55555555597</v>
      </c>
      <c r="AH445" s="30">
        <v>0</v>
      </c>
      <c r="AI445" s="30">
        <f t="shared" si="122"/>
        <v>5851099.555555556</v>
      </c>
      <c r="AJ445" s="30">
        <f t="shared" si="123"/>
        <v>2450000</v>
      </c>
      <c r="AK445" s="30">
        <f t="shared" si="124"/>
        <v>0</v>
      </c>
      <c r="AL445" s="30">
        <f t="shared" si="125"/>
        <v>0</v>
      </c>
      <c r="AM445" s="30">
        <f t="shared" si="126"/>
        <v>0</v>
      </c>
      <c r="AN445" s="30">
        <f t="shared" si="127"/>
        <v>0</v>
      </c>
      <c r="AO445" s="30">
        <f t="shared" si="128"/>
        <v>0</v>
      </c>
      <c r="AP445" s="30">
        <f t="shared" si="129"/>
        <v>2450000</v>
      </c>
      <c r="AQ445" s="30">
        <f t="shared" si="130"/>
        <v>1922100</v>
      </c>
      <c r="AR445" s="26" t="s">
        <v>79</v>
      </c>
      <c r="AS445" s="26" t="s">
        <v>114</v>
      </c>
      <c r="AT445" s="26" t="s">
        <v>115</v>
      </c>
      <c r="AU445" s="26">
        <v>44562</v>
      </c>
      <c r="AV445" s="26" t="s">
        <v>196</v>
      </c>
      <c r="AW445" s="26" t="s">
        <v>80</v>
      </c>
      <c r="AX445" s="26" t="s">
        <v>82</v>
      </c>
      <c r="AY445" s="26" t="s">
        <v>82</v>
      </c>
      <c r="AZ445" s="26" t="s">
        <v>125</v>
      </c>
      <c r="BA445" s="26" t="s">
        <v>84</v>
      </c>
      <c r="BB445" s="26" t="s">
        <v>85</v>
      </c>
      <c r="BC445" s="26" t="str">
        <f t="shared" si="131"/>
        <v>C</v>
      </c>
      <c r="BD445" s="26" t="str">
        <f t="shared" ca="1" si="132"/>
        <v>40 Th,5 Bln,23 Hr</v>
      </c>
      <c r="BE445" s="29">
        <f t="shared" ca="1" si="133"/>
        <v>40</v>
      </c>
      <c r="BF445" s="29">
        <f t="shared" ca="1" si="134"/>
        <v>5</v>
      </c>
      <c r="BG445" s="29">
        <f t="shared" ca="1" si="135"/>
        <v>23</v>
      </c>
      <c r="BH445" s="26" t="str">
        <f t="shared" ca="1" si="136"/>
        <v>8 Th,9 Bln,23 Hr</v>
      </c>
      <c r="BI445" s="24">
        <f t="shared" ca="1" si="137"/>
        <v>8</v>
      </c>
      <c r="BJ445" s="24">
        <f t="shared" ca="1" si="138"/>
        <v>9</v>
      </c>
      <c r="BK445" s="26" t="str">
        <f t="shared" ca="1" si="139"/>
        <v>7 Th,0 Bln,23 Hr</v>
      </c>
      <c r="BL445" s="4" t="str">
        <f>VLOOKUP(C445,[1]dbase!$C$3:$AW$827,38,FALSE)</f>
        <v>H</v>
      </c>
    </row>
    <row r="446" spans="1:64" x14ac:dyDescent="0.25">
      <c r="A446" s="24">
        <f t="shared" si="120"/>
        <v>443</v>
      </c>
      <c r="B446" s="31" t="s">
        <v>1977</v>
      </c>
      <c r="C446" s="24">
        <v>885569</v>
      </c>
      <c r="D446" s="24" t="s">
        <v>539</v>
      </c>
      <c r="E446" s="26">
        <v>32365</v>
      </c>
      <c r="F446" s="24" t="s">
        <v>65</v>
      </c>
      <c r="G446" s="24" t="s">
        <v>66</v>
      </c>
      <c r="H446" s="24" t="s">
        <v>67</v>
      </c>
      <c r="I446" s="24" t="s">
        <v>1978</v>
      </c>
      <c r="J446" s="27"/>
      <c r="K446" s="24"/>
      <c r="L446" s="24"/>
      <c r="M446" s="24" t="s">
        <v>109</v>
      </c>
      <c r="N446" s="24" t="s">
        <v>184</v>
      </c>
      <c r="O446" s="24"/>
      <c r="P446" s="24" t="s">
        <v>1559</v>
      </c>
      <c r="Q446" s="26">
        <v>41579</v>
      </c>
      <c r="R446" s="26">
        <v>41989</v>
      </c>
      <c r="S446" s="26" t="s">
        <v>90</v>
      </c>
      <c r="T446" s="28" t="s">
        <v>1222</v>
      </c>
      <c r="U446" s="28" t="s">
        <v>1222</v>
      </c>
      <c r="V446" s="26">
        <v>44061</v>
      </c>
      <c r="W446" s="28" t="s">
        <v>650</v>
      </c>
      <c r="X446" s="28" t="s">
        <v>195</v>
      </c>
      <c r="Y446" s="26" t="s">
        <v>78</v>
      </c>
      <c r="Z446" s="29">
        <v>6</v>
      </c>
      <c r="AA446" s="29">
        <v>2</v>
      </c>
      <c r="AB446" s="26">
        <v>44424</v>
      </c>
      <c r="AC446" s="30">
        <v>4900000</v>
      </c>
      <c r="AD446" s="30">
        <v>544444</v>
      </c>
      <c r="AE446" s="30">
        <v>254655.55555555597</v>
      </c>
      <c r="AF446" s="30">
        <v>152000</v>
      </c>
      <c r="AG446" s="30">
        <f t="shared" si="121"/>
        <v>406655.55555555597</v>
      </c>
      <c r="AH446" s="30">
        <v>0</v>
      </c>
      <c r="AI446" s="30">
        <f t="shared" si="122"/>
        <v>5851099.555555556</v>
      </c>
      <c r="AJ446" s="30">
        <f t="shared" si="123"/>
        <v>2450000</v>
      </c>
      <c r="AK446" s="30">
        <f t="shared" si="124"/>
        <v>0</v>
      </c>
      <c r="AL446" s="30">
        <f t="shared" si="125"/>
        <v>0</v>
      </c>
      <c r="AM446" s="30">
        <f t="shared" si="126"/>
        <v>0</v>
      </c>
      <c r="AN446" s="30">
        <f t="shared" si="127"/>
        <v>0</v>
      </c>
      <c r="AO446" s="30">
        <f t="shared" si="128"/>
        <v>0</v>
      </c>
      <c r="AP446" s="30">
        <f t="shared" si="129"/>
        <v>2450000</v>
      </c>
      <c r="AQ446" s="30">
        <f t="shared" si="130"/>
        <v>1922100</v>
      </c>
      <c r="AR446" s="26" t="s">
        <v>79</v>
      </c>
      <c r="AS446" s="32" t="s">
        <v>114</v>
      </c>
      <c r="AT446" s="32" t="s">
        <v>156</v>
      </c>
      <c r="AU446" s="32">
        <v>44743</v>
      </c>
      <c r="AV446" s="26" t="s">
        <v>196</v>
      </c>
      <c r="AW446" s="26" t="s">
        <v>80</v>
      </c>
      <c r="AX446" s="26" t="s">
        <v>82</v>
      </c>
      <c r="AY446" s="26" t="s">
        <v>82</v>
      </c>
      <c r="AZ446" s="26" t="s">
        <v>125</v>
      </c>
      <c r="BA446" s="26" t="s">
        <v>84</v>
      </c>
      <c r="BB446" s="26" t="s">
        <v>85</v>
      </c>
      <c r="BC446" s="26" t="str">
        <f t="shared" si="131"/>
        <v>C</v>
      </c>
      <c r="BD446" s="26" t="str">
        <f t="shared" ca="1" si="132"/>
        <v>34 Th,3 Bln,14 Hr</v>
      </c>
      <c r="BE446" s="29">
        <f t="shared" ca="1" si="133"/>
        <v>34</v>
      </c>
      <c r="BF446" s="29">
        <f t="shared" ca="1" si="134"/>
        <v>3</v>
      </c>
      <c r="BG446" s="29">
        <f t="shared" ca="1" si="135"/>
        <v>14</v>
      </c>
      <c r="BH446" s="26" t="str">
        <f t="shared" ca="1" si="136"/>
        <v>9 Th,0 Bln,23 Hr</v>
      </c>
      <c r="BI446" s="24">
        <f t="shared" ca="1" si="137"/>
        <v>9</v>
      </c>
      <c r="BJ446" s="24">
        <f t="shared" ca="1" si="138"/>
        <v>0</v>
      </c>
      <c r="BK446" s="26" t="str">
        <f t="shared" ca="1" si="139"/>
        <v>7 Th,11 Bln,8 Hr</v>
      </c>
      <c r="BL446" s="4" t="str">
        <f>VLOOKUP(C446,[1]dbase!$C$3:$AW$827,38,FALSE)</f>
        <v>H</v>
      </c>
    </row>
    <row r="447" spans="1:64" x14ac:dyDescent="0.25">
      <c r="A447" s="24">
        <f t="shared" si="120"/>
        <v>444</v>
      </c>
      <c r="B447" s="31" t="s">
        <v>1979</v>
      </c>
      <c r="C447" s="24">
        <v>695455</v>
      </c>
      <c r="D447" s="24" t="s">
        <v>166</v>
      </c>
      <c r="E447" s="26">
        <v>25481</v>
      </c>
      <c r="F447" s="24" t="s">
        <v>65</v>
      </c>
      <c r="G447" s="24" t="s">
        <v>1712</v>
      </c>
      <c r="H447" s="24" t="s">
        <v>67</v>
      </c>
      <c r="I447" s="24" t="s">
        <v>1980</v>
      </c>
      <c r="J447" s="27"/>
      <c r="K447" s="24"/>
      <c r="L447" s="24"/>
      <c r="M447" s="24" t="s">
        <v>70</v>
      </c>
      <c r="N447" s="24" t="s">
        <v>1981</v>
      </c>
      <c r="O447" s="24"/>
      <c r="P447" s="24">
        <v>1994</v>
      </c>
      <c r="Q447" s="26">
        <v>34981</v>
      </c>
      <c r="R447" s="26">
        <v>35347</v>
      </c>
      <c r="S447" s="26" t="s">
        <v>90</v>
      </c>
      <c r="T447" s="28" t="s">
        <v>1982</v>
      </c>
      <c r="U447" s="28" t="s">
        <v>1982</v>
      </c>
      <c r="V447" s="26" t="s">
        <v>80</v>
      </c>
      <c r="W447" s="28" t="s">
        <v>102</v>
      </c>
      <c r="X447" s="28" t="s">
        <v>113</v>
      </c>
      <c r="Y447" s="26" t="s">
        <v>103</v>
      </c>
      <c r="Z447" s="29">
        <v>5</v>
      </c>
      <c r="AA447" s="29">
        <v>6</v>
      </c>
      <c r="AB447" s="26">
        <v>44424</v>
      </c>
      <c r="AC447" s="30">
        <v>8900000</v>
      </c>
      <c r="AD447" s="30">
        <v>988889</v>
      </c>
      <c r="AE447" s="30">
        <v>3127586.1111111119</v>
      </c>
      <c r="AF447" s="30">
        <v>1121250</v>
      </c>
      <c r="AG447" s="30">
        <f t="shared" si="121"/>
        <v>4248836.1111111119</v>
      </c>
      <c r="AH447" s="30">
        <v>0</v>
      </c>
      <c r="AI447" s="30">
        <f t="shared" si="122"/>
        <v>14137725.111111112</v>
      </c>
      <c r="AJ447" s="30">
        <f t="shared" si="123"/>
        <v>4450000</v>
      </c>
      <c r="AK447" s="30">
        <f t="shared" si="124"/>
        <v>0</v>
      </c>
      <c r="AL447" s="30">
        <f t="shared" si="125"/>
        <v>0</v>
      </c>
      <c r="AM447" s="30">
        <f t="shared" si="126"/>
        <v>0</v>
      </c>
      <c r="AN447" s="30">
        <f t="shared" si="127"/>
        <v>0</v>
      </c>
      <c r="AO447" s="30">
        <f t="shared" si="128"/>
        <v>0</v>
      </c>
      <c r="AP447" s="30">
        <f t="shared" si="129"/>
        <v>4450000</v>
      </c>
      <c r="AQ447" s="30">
        <f t="shared" si="130"/>
        <v>0</v>
      </c>
      <c r="AR447" s="26" t="s">
        <v>79</v>
      </c>
      <c r="AS447" s="32" t="s">
        <v>114</v>
      </c>
      <c r="AT447" s="32" t="s">
        <v>156</v>
      </c>
      <c r="AU447" s="32">
        <v>44743</v>
      </c>
      <c r="AV447" s="26" t="s">
        <v>116</v>
      </c>
      <c r="AW447" s="26" t="s">
        <v>104</v>
      </c>
      <c r="AX447" s="26" t="s">
        <v>105</v>
      </c>
      <c r="AY447" s="26" t="s">
        <v>105</v>
      </c>
      <c r="AZ447" s="26" t="s">
        <v>80</v>
      </c>
      <c r="BA447" s="26" t="s">
        <v>84</v>
      </c>
      <c r="BB447" s="26" t="s">
        <v>106</v>
      </c>
      <c r="BC447" s="26" t="str">
        <f t="shared" si="131"/>
        <v>F</v>
      </c>
      <c r="BD447" s="26" t="str">
        <f t="shared" ca="1" si="132"/>
        <v>53 Th,1 Bln,19 Hr</v>
      </c>
      <c r="BE447" s="29">
        <f t="shared" ca="1" si="133"/>
        <v>53</v>
      </c>
      <c r="BF447" s="29">
        <f t="shared" ca="1" si="134"/>
        <v>1</v>
      </c>
      <c r="BG447" s="29">
        <f t="shared" ca="1" si="135"/>
        <v>19</v>
      </c>
      <c r="BH447" s="26" t="str">
        <f t="shared" ca="1" si="136"/>
        <v>27 Th,1 Bln,15 Hr</v>
      </c>
      <c r="BI447" s="24">
        <f t="shared" ca="1" si="137"/>
        <v>27</v>
      </c>
      <c r="BJ447" s="24">
        <f t="shared" ca="1" si="138"/>
        <v>1</v>
      </c>
      <c r="BK447" s="26" t="str">
        <f t="shared" ca="1" si="139"/>
        <v>26 Th,1 Bln,15 Hr</v>
      </c>
      <c r="BL447" s="4" t="str">
        <f>VLOOKUP(C447,[1]dbase!$C$3:$AW$827,38,FALSE)</f>
        <v>H</v>
      </c>
    </row>
    <row r="448" spans="1:64" x14ac:dyDescent="0.25">
      <c r="A448" s="24">
        <f t="shared" si="120"/>
        <v>445</v>
      </c>
      <c r="B448" s="31" t="s">
        <v>1983</v>
      </c>
      <c r="C448" s="24">
        <v>925813</v>
      </c>
      <c r="D448" s="24" t="s">
        <v>239</v>
      </c>
      <c r="E448" s="26">
        <v>33772</v>
      </c>
      <c r="F448" s="24" t="s">
        <v>65</v>
      </c>
      <c r="G448" s="24" t="s">
        <v>66</v>
      </c>
      <c r="H448" s="24" t="s">
        <v>67</v>
      </c>
      <c r="I448" s="24" t="s">
        <v>1984</v>
      </c>
      <c r="J448" s="27" t="s">
        <v>1985</v>
      </c>
      <c r="K448" s="24"/>
      <c r="L448" s="24"/>
      <c r="M448" s="24" t="s">
        <v>70</v>
      </c>
      <c r="N448" s="24" t="s">
        <v>152</v>
      </c>
      <c r="O448" s="24" t="s">
        <v>72</v>
      </c>
      <c r="P448" s="24">
        <v>2016</v>
      </c>
      <c r="Q448" s="26">
        <v>43313</v>
      </c>
      <c r="R448" s="26">
        <v>43525</v>
      </c>
      <c r="S448" s="26" t="s">
        <v>90</v>
      </c>
      <c r="T448" s="28" t="s">
        <v>781</v>
      </c>
      <c r="U448" s="28" t="s">
        <v>781</v>
      </c>
      <c r="V448" s="26">
        <v>44410</v>
      </c>
      <c r="W448" s="28" t="s">
        <v>846</v>
      </c>
      <c r="X448" s="28" t="s">
        <v>77</v>
      </c>
      <c r="Y448" s="26" t="s">
        <v>78</v>
      </c>
      <c r="Z448" s="29">
        <v>5</v>
      </c>
      <c r="AA448" s="29">
        <v>4</v>
      </c>
      <c r="AB448" s="26">
        <v>44424</v>
      </c>
      <c r="AC448" s="30">
        <v>6900000</v>
      </c>
      <c r="AD448" s="30">
        <v>766667</v>
      </c>
      <c r="AE448" s="30">
        <v>169183.33333333302</v>
      </c>
      <c r="AF448" s="30">
        <v>653200</v>
      </c>
      <c r="AG448" s="30">
        <f t="shared" si="121"/>
        <v>822383.33333333302</v>
      </c>
      <c r="AH448" s="30">
        <v>0</v>
      </c>
      <c r="AI448" s="30">
        <f t="shared" si="122"/>
        <v>8489050.3333333321</v>
      </c>
      <c r="AJ448" s="30">
        <f t="shared" si="123"/>
        <v>5175000</v>
      </c>
      <c r="AK448" s="30">
        <f t="shared" si="124"/>
        <v>575000.25</v>
      </c>
      <c r="AL448" s="30">
        <f t="shared" si="125"/>
        <v>169183.33333333302</v>
      </c>
      <c r="AM448" s="30">
        <f t="shared" si="126"/>
        <v>653200</v>
      </c>
      <c r="AN448" s="30">
        <f t="shared" si="127"/>
        <v>822383.33333333302</v>
      </c>
      <c r="AO448" s="30">
        <f t="shared" si="128"/>
        <v>0</v>
      </c>
      <c r="AP448" s="30">
        <f t="shared" si="129"/>
        <v>6572383.583333333</v>
      </c>
      <c r="AQ448" s="30">
        <f t="shared" si="130"/>
        <v>0</v>
      </c>
      <c r="AR448" s="26" t="s">
        <v>79</v>
      </c>
      <c r="AS448" s="26" t="s">
        <v>80</v>
      </c>
      <c r="AT448" s="26"/>
      <c r="AU448" s="26" t="s">
        <v>80</v>
      </c>
      <c r="AV448" s="26" t="s">
        <v>81</v>
      </c>
      <c r="AW448" s="26" t="s">
        <v>80</v>
      </c>
      <c r="AX448" s="26" t="s">
        <v>82</v>
      </c>
      <c r="AY448" s="26" t="s">
        <v>83</v>
      </c>
      <c r="AZ448" s="26" t="s">
        <v>80</v>
      </c>
      <c r="BA448" s="26" t="s">
        <v>84</v>
      </c>
      <c r="BB448" s="26" t="s">
        <v>85</v>
      </c>
      <c r="BC448" s="26" t="str">
        <f t="shared" si="131"/>
        <v>F</v>
      </c>
      <c r="BD448" s="26" t="str">
        <f t="shared" ca="1" si="132"/>
        <v>30 Th,5 Bln,7 Hr</v>
      </c>
      <c r="BE448" s="29">
        <f t="shared" ca="1" si="133"/>
        <v>30</v>
      </c>
      <c r="BF448" s="29">
        <f t="shared" ca="1" si="134"/>
        <v>5</v>
      </c>
      <c r="BG448" s="29">
        <f t="shared" ca="1" si="135"/>
        <v>7</v>
      </c>
      <c r="BH448" s="26" t="str">
        <f t="shared" ca="1" si="136"/>
        <v>4 Th,3 Bln,23 Hr</v>
      </c>
      <c r="BI448" s="24">
        <f t="shared" ca="1" si="137"/>
        <v>4</v>
      </c>
      <c r="BJ448" s="24">
        <f t="shared" ca="1" si="138"/>
        <v>3</v>
      </c>
      <c r="BK448" s="26" t="str">
        <f t="shared" ca="1" si="139"/>
        <v>3 Th,8 Bln,23 Hr</v>
      </c>
      <c r="BL448" s="4" t="str">
        <f>VLOOKUP(C448,[1]dbase!$C$3:$AW$827,38,FALSE)</f>
        <v>-</v>
      </c>
    </row>
    <row r="449" spans="1:64" x14ac:dyDescent="0.25">
      <c r="A449" s="24">
        <f t="shared" si="120"/>
        <v>446</v>
      </c>
      <c r="B449" s="31" t="s">
        <v>1986</v>
      </c>
      <c r="C449" s="24">
        <v>795990</v>
      </c>
      <c r="D449" s="24" t="s">
        <v>1987</v>
      </c>
      <c r="E449" s="26">
        <v>28994</v>
      </c>
      <c r="F449" s="24" t="s">
        <v>65</v>
      </c>
      <c r="G449" s="24" t="s">
        <v>66</v>
      </c>
      <c r="H449" s="24" t="s">
        <v>133</v>
      </c>
      <c r="I449" s="24" t="s">
        <v>1988</v>
      </c>
      <c r="J449" s="27" t="s">
        <v>1989</v>
      </c>
      <c r="K449" s="24"/>
      <c r="L449" s="24"/>
      <c r="M449" s="24" t="s">
        <v>109</v>
      </c>
      <c r="N449" s="24" t="s">
        <v>80</v>
      </c>
      <c r="O449" s="24"/>
      <c r="P449" s="24" t="s">
        <v>80</v>
      </c>
      <c r="Q449" s="26">
        <v>43374</v>
      </c>
      <c r="R449" s="26">
        <v>43374</v>
      </c>
      <c r="S449" s="26" t="s">
        <v>90</v>
      </c>
      <c r="T449" s="28" t="s">
        <v>289</v>
      </c>
      <c r="U449" s="28" t="s">
        <v>289</v>
      </c>
      <c r="V449" s="26">
        <v>44105</v>
      </c>
      <c r="W449" s="28" t="s">
        <v>139</v>
      </c>
      <c r="X449" s="28" t="s">
        <v>140</v>
      </c>
      <c r="Y449" s="26" t="s">
        <v>78</v>
      </c>
      <c r="Z449" s="29">
        <v>6</v>
      </c>
      <c r="AA449" s="29">
        <v>1</v>
      </c>
      <c r="AB449" s="26">
        <v>44424</v>
      </c>
      <c r="AC449" s="30">
        <v>4500000</v>
      </c>
      <c r="AD449" s="30">
        <v>500000</v>
      </c>
      <c r="AE449" s="30">
        <v>0</v>
      </c>
      <c r="AF449" s="30">
        <v>253100</v>
      </c>
      <c r="AG449" s="30">
        <f t="shared" si="121"/>
        <v>253100</v>
      </c>
      <c r="AH449" s="30">
        <v>0</v>
      </c>
      <c r="AI449" s="30">
        <f t="shared" si="122"/>
        <v>5253100</v>
      </c>
      <c r="AJ449" s="30">
        <f t="shared" si="123"/>
        <v>3375000</v>
      </c>
      <c r="AK449" s="30">
        <f t="shared" si="124"/>
        <v>375000</v>
      </c>
      <c r="AL449" s="30">
        <f t="shared" si="125"/>
        <v>0</v>
      </c>
      <c r="AM449" s="30">
        <f t="shared" si="126"/>
        <v>253100</v>
      </c>
      <c r="AN449" s="30">
        <f t="shared" si="127"/>
        <v>253100</v>
      </c>
      <c r="AO449" s="30">
        <f t="shared" si="128"/>
        <v>0</v>
      </c>
      <c r="AP449" s="30">
        <f t="shared" si="129"/>
        <v>4003100</v>
      </c>
      <c r="AQ449" s="30">
        <f t="shared" si="130"/>
        <v>369000</v>
      </c>
      <c r="AR449" s="26" t="s">
        <v>79</v>
      </c>
      <c r="AS449" s="26" t="s">
        <v>80</v>
      </c>
      <c r="AT449" s="26"/>
      <c r="AU449" s="26" t="s">
        <v>80</v>
      </c>
      <c r="AV449" s="26" t="s">
        <v>141</v>
      </c>
      <c r="AW449" s="26" t="s">
        <v>80</v>
      </c>
      <c r="AX449" s="26" t="s">
        <v>82</v>
      </c>
      <c r="AY449" s="26" t="s">
        <v>82</v>
      </c>
      <c r="AZ449" s="26" t="s">
        <v>80</v>
      </c>
      <c r="BA449" s="26" t="s">
        <v>84</v>
      </c>
      <c r="BB449" s="26" t="s">
        <v>85</v>
      </c>
      <c r="BC449" s="26" t="str">
        <f t="shared" si="131"/>
        <v>C</v>
      </c>
      <c r="BD449" s="26" t="str">
        <f t="shared" ca="1" si="132"/>
        <v>43 Th,6 Bln,5 Hr</v>
      </c>
      <c r="BE449" s="29">
        <f t="shared" ca="1" si="133"/>
        <v>43</v>
      </c>
      <c r="BF449" s="29">
        <f t="shared" ca="1" si="134"/>
        <v>6</v>
      </c>
      <c r="BG449" s="29">
        <f t="shared" ca="1" si="135"/>
        <v>5</v>
      </c>
      <c r="BH449" s="26" t="str">
        <f t="shared" ca="1" si="136"/>
        <v>4 Th,1 Bln,23 Hr</v>
      </c>
      <c r="BI449" s="24">
        <f t="shared" ca="1" si="137"/>
        <v>4</v>
      </c>
      <c r="BJ449" s="24">
        <f t="shared" ca="1" si="138"/>
        <v>1</v>
      </c>
      <c r="BK449" s="26" t="str">
        <f t="shared" ca="1" si="139"/>
        <v>4 Th,1 Bln,23 Hr</v>
      </c>
      <c r="BL449" s="4" t="str">
        <f>VLOOKUP(C449,[1]dbase!$C$3:$AW$827,38,FALSE)</f>
        <v>-</v>
      </c>
    </row>
    <row r="450" spans="1:64" x14ac:dyDescent="0.25">
      <c r="A450" s="24">
        <f t="shared" si="120"/>
        <v>447</v>
      </c>
      <c r="B450" s="31" t="s">
        <v>1990</v>
      </c>
      <c r="C450" s="24">
        <v>745972</v>
      </c>
      <c r="D450" s="24" t="s">
        <v>174</v>
      </c>
      <c r="E450" s="26">
        <v>27122</v>
      </c>
      <c r="F450" s="24" t="s">
        <v>65</v>
      </c>
      <c r="G450" s="24" t="s">
        <v>66</v>
      </c>
      <c r="H450" s="24" t="s">
        <v>133</v>
      </c>
      <c r="I450" s="24" t="s">
        <v>1991</v>
      </c>
      <c r="J450" s="27" t="s">
        <v>1992</v>
      </c>
      <c r="K450" s="24"/>
      <c r="L450" s="24"/>
      <c r="M450" s="24" t="s">
        <v>109</v>
      </c>
      <c r="N450" s="24" t="s">
        <v>80</v>
      </c>
      <c r="O450" s="24"/>
      <c r="P450" s="24" t="s">
        <v>80</v>
      </c>
      <c r="Q450" s="26">
        <v>43374</v>
      </c>
      <c r="R450" s="26">
        <v>43374</v>
      </c>
      <c r="S450" s="26" t="s">
        <v>90</v>
      </c>
      <c r="T450" s="28" t="s">
        <v>289</v>
      </c>
      <c r="U450" s="28" t="s">
        <v>289</v>
      </c>
      <c r="V450" s="26">
        <v>44105</v>
      </c>
      <c r="W450" s="28" t="s">
        <v>139</v>
      </c>
      <c r="X450" s="28" t="s">
        <v>140</v>
      </c>
      <c r="Y450" s="26" t="s">
        <v>78</v>
      </c>
      <c r="Z450" s="29">
        <v>6</v>
      </c>
      <c r="AA450" s="29">
        <v>1</v>
      </c>
      <c r="AB450" s="26">
        <v>44424</v>
      </c>
      <c r="AC450" s="30">
        <v>4500000</v>
      </c>
      <c r="AD450" s="30">
        <v>500000</v>
      </c>
      <c r="AE450" s="30">
        <v>0</v>
      </c>
      <c r="AF450" s="30">
        <v>261200</v>
      </c>
      <c r="AG450" s="30">
        <f t="shared" si="121"/>
        <v>261200</v>
      </c>
      <c r="AH450" s="30">
        <v>0</v>
      </c>
      <c r="AI450" s="30">
        <f t="shared" si="122"/>
        <v>5261200</v>
      </c>
      <c r="AJ450" s="30">
        <f t="shared" si="123"/>
        <v>3375000</v>
      </c>
      <c r="AK450" s="30">
        <f t="shared" si="124"/>
        <v>375000</v>
      </c>
      <c r="AL450" s="30">
        <f t="shared" si="125"/>
        <v>0</v>
      </c>
      <c r="AM450" s="30">
        <f t="shared" si="126"/>
        <v>261200</v>
      </c>
      <c r="AN450" s="30">
        <f t="shared" si="127"/>
        <v>261200</v>
      </c>
      <c r="AO450" s="30">
        <f t="shared" si="128"/>
        <v>0</v>
      </c>
      <c r="AP450" s="30">
        <f t="shared" si="129"/>
        <v>4011200</v>
      </c>
      <c r="AQ450" s="30">
        <f t="shared" si="130"/>
        <v>360900</v>
      </c>
      <c r="AR450" s="26" t="s">
        <v>79</v>
      </c>
      <c r="AS450" s="26" t="s">
        <v>80</v>
      </c>
      <c r="AT450" s="26"/>
      <c r="AU450" s="26" t="s">
        <v>80</v>
      </c>
      <c r="AV450" s="26" t="s">
        <v>141</v>
      </c>
      <c r="AW450" s="26" t="s">
        <v>80</v>
      </c>
      <c r="AX450" s="26" t="s">
        <v>82</v>
      </c>
      <c r="AY450" s="26" t="s">
        <v>82</v>
      </c>
      <c r="AZ450" s="26" t="s">
        <v>80</v>
      </c>
      <c r="BA450" s="26" t="s">
        <v>84</v>
      </c>
      <c r="BB450" s="26" t="s">
        <v>85</v>
      </c>
      <c r="BC450" s="26" t="str">
        <f t="shared" si="131"/>
        <v>C</v>
      </c>
      <c r="BD450" s="26" t="str">
        <f t="shared" ca="1" si="132"/>
        <v>48 Th,7 Bln,21 Hr</v>
      </c>
      <c r="BE450" s="29">
        <f t="shared" ca="1" si="133"/>
        <v>48</v>
      </c>
      <c r="BF450" s="29">
        <f t="shared" ca="1" si="134"/>
        <v>7</v>
      </c>
      <c r="BG450" s="29">
        <f t="shared" ca="1" si="135"/>
        <v>21</v>
      </c>
      <c r="BH450" s="26" t="str">
        <f t="shared" ca="1" si="136"/>
        <v>4 Th,1 Bln,23 Hr</v>
      </c>
      <c r="BI450" s="24">
        <f t="shared" ca="1" si="137"/>
        <v>4</v>
      </c>
      <c r="BJ450" s="24">
        <f t="shared" ca="1" si="138"/>
        <v>1</v>
      </c>
      <c r="BK450" s="26" t="str">
        <f t="shared" ca="1" si="139"/>
        <v>4 Th,1 Bln,23 Hr</v>
      </c>
      <c r="BL450" s="4" t="str">
        <f>VLOOKUP(C450,[1]dbase!$C$3:$AW$827,38,FALSE)</f>
        <v>-</v>
      </c>
    </row>
    <row r="451" spans="1:64" x14ac:dyDescent="0.25">
      <c r="A451" s="24">
        <f t="shared" si="120"/>
        <v>448</v>
      </c>
      <c r="B451" s="31" t="s">
        <v>1993</v>
      </c>
      <c r="C451" s="24">
        <v>705932</v>
      </c>
      <c r="D451" s="24" t="s">
        <v>174</v>
      </c>
      <c r="E451" s="26">
        <v>25723</v>
      </c>
      <c r="F451" s="24" t="s">
        <v>65</v>
      </c>
      <c r="G451" s="24" t="s">
        <v>66</v>
      </c>
      <c r="H451" s="24" t="s">
        <v>133</v>
      </c>
      <c r="I451" s="24" t="s">
        <v>1994</v>
      </c>
      <c r="J451" s="27" t="s">
        <v>1995</v>
      </c>
      <c r="K451" s="24"/>
      <c r="L451" s="24"/>
      <c r="M451" s="24" t="s">
        <v>99</v>
      </c>
      <c r="N451" s="24" t="s">
        <v>276</v>
      </c>
      <c r="O451" s="24"/>
      <c r="P451" s="24" t="s">
        <v>80</v>
      </c>
      <c r="Q451" s="26">
        <v>43374</v>
      </c>
      <c r="R451" s="26">
        <v>43374</v>
      </c>
      <c r="S451" s="26" t="s">
        <v>90</v>
      </c>
      <c r="T451" s="28" t="s">
        <v>1826</v>
      </c>
      <c r="U451" s="28" t="s">
        <v>1826</v>
      </c>
      <c r="V451" s="26">
        <v>44105</v>
      </c>
      <c r="W451" s="28" t="s">
        <v>303</v>
      </c>
      <c r="X451" s="28" t="s">
        <v>140</v>
      </c>
      <c r="Y451" s="26" t="s">
        <v>78</v>
      </c>
      <c r="Z451" s="29">
        <v>6</v>
      </c>
      <c r="AA451" s="29">
        <v>2</v>
      </c>
      <c r="AB451" s="26">
        <v>44424</v>
      </c>
      <c r="AC451" s="30">
        <v>4900000</v>
      </c>
      <c r="AD451" s="30">
        <v>544444</v>
      </c>
      <c r="AE451" s="30">
        <v>0</v>
      </c>
      <c r="AF451" s="30">
        <v>373955.55555555597</v>
      </c>
      <c r="AG451" s="30">
        <f t="shared" si="121"/>
        <v>373955.55555555597</v>
      </c>
      <c r="AH451" s="30">
        <v>0</v>
      </c>
      <c r="AI451" s="30">
        <f t="shared" si="122"/>
        <v>5818399.555555556</v>
      </c>
      <c r="AJ451" s="30">
        <f t="shared" si="123"/>
        <v>2450000</v>
      </c>
      <c r="AK451" s="30">
        <f t="shared" si="124"/>
        <v>0</v>
      </c>
      <c r="AL451" s="30">
        <f t="shared" si="125"/>
        <v>0</v>
      </c>
      <c r="AM451" s="30">
        <f t="shared" si="126"/>
        <v>0</v>
      </c>
      <c r="AN451" s="30">
        <f t="shared" si="127"/>
        <v>0</v>
      </c>
      <c r="AO451" s="30">
        <f t="shared" si="128"/>
        <v>0</v>
      </c>
      <c r="AP451" s="30">
        <f t="shared" si="129"/>
        <v>2450000</v>
      </c>
      <c r="AQ451" s="30">
        <f t="shared" si="130"/>
        <v>1922100</v>
      </c>
      <c r="AR451" s="26" t="s">
        <v>79</v>
      </c>
      <c r="AS451" s="26" t="s">
        <v>114</v>
      </c>
      <c r="AT451" s="24" t="s">
        <v>172</v>
      </c>
      <c r="AU451" s="26">
        <v>44433</v>
      </c>
      <c r="AV451" s="26" t="s">
        <v>141</v>
      </c>
      <c r="AW451" s="26" t="s">
        <v>80</v>
      </c>
      <c r="AX451" s="26" t="s">
        <v>82</v>
      </c>
      <c r="AY451" s="26" t="s">
        <v>82</v>
      </c>
      <c r="AZ451" s="26" t="s">
        <v>80</v>
      </c>
      <c r="BA451" s="26" t="s">
        <v>84</v>
      </c>
      <c r="BB451" s="26" t="s">
        <v>106</v>
      </c>
      <c r="BC451" s="26" t="str">
        <f t="shared" si="131"/>
        <v>C</v>
      </c>
      <c r="BD451" s="26" t="str">
        <f t="shared" ca="1" si="132"/>
        <v>52 Th,5 Bln,20 Hr</v>
      </c>
      <c r="BE451" s="29">
        <f t="shared" ca="1" si="133"/>
        <v>52</v>
      </c>
      <c r="BF451" s="29">
        <f t="shared" ca="1" si="134"/>
        <v>5</v>
      </c>
      <c r="BG451" s="29">
        <f t="shared" ca="1" si="135"/>
        <v>20</v>
      </c>
      <c r="BH451" s="26" t="str">
        <f t="shared" ca="1" si="136"/>
        <v>4 Th,1 Bln,23 Hr</v>
      </c>
      <c r="BI451" s="24">
        <f t="shared" ca="1" si="137"/>
        <v>4</v>
      </c>
      <c r="BJ451" s="24">
        <f t="shared" ca="1" si="138"/>
        <v>1</v>
      </c>
      <c r="BK451" s="26" t="str">
        <f t="shared" ca="1" si="139"/>
        <v>4 Th,1 Bln,23 Hr</v>
      </c>
      <c r="BL451" s="4" t="str">
        <f>VLOOKUP(C451,[1]dbase!$C$3:$AW$827,38,FALSE)</f>
        <v>H</v>
      </c>
    </row>
    <row r="452" spans="1:64" x14ac:dyDescent="0.25">
      <c r="A452" s="24">
        <f t="shared" ref="A452:A515" si="140">IF(B452="","",ROW()-3)</f>
        <v>449</v>
      </c>
      <c r="B452" s="31" t="s">
        <v>1996</v>
      </c>
      <c r="C452" s="24">
        <v>706056</v>
      </c>
      <c r="D452" s="24" t="s">
        <v>330</v>
      </c>
      <c r="E452" s="26">
        <v>25615</v>
      </c>
      <c r="F452" s="24" t="s">
        <v>65</v>
      </c>
      <c r="G452" s="24" t="s">
        <v>66</v>
      </c>
      <c r="H452" s="24" t="s">
        <v>88</v>
      </c>
      <c r="I452" s="24" t="s">
        <v>1997</v>
      </c>
      <c r="J452" s="27"/>
      <c r="K452" s="24"/>
      <c r="L452" s="24"/>
      <c r="M452" s="24" t="s">
        <v>136</v>
      </c>
      <c r="N452" s="24" t="s">
        <v>1998</v>
      </c>
      <c r="O452" s="24"/>
      <c r="P452" s="24" t="s">
        <v>80</v>
      </c>
      <c r="Q452" s="26">
        <v>43374</v>
      </c>
      <c r="R452" s="26">
        <v>43374</v>
      </c>
      <c r="S452" s="26" t="s">
        <v>90</v>
      </c>
      <c r="T452" s="28" t="s">
        <v>1999</v>
      </c>
      <c r="U452" s="28" t="s">
        <v>1999</v>
      </c>
      <c r="V452" s="26">
        <v>44105</v>
      </c>
      <c r="W452" s="28" t="s">
        <v>440</v>
      </c>
      <c r="X452" s="28" t="s">
        <v>140</v>
      </c>
      <c r="Y452" s="26" t="s">
        <v>78</v>
      </c>
      <c r="Z452" s="29">
        <v>4</v>
      </c>
      <c r="AA452" s="34">
        <v>4</v>
      </c>
      <c r="AB452" s="26">
        <v>44424</v>
      </c>
      <c r="AC452" s="30">
        <v>6900000</v>
      </c>
      <c r="AD452" s="30">
        <v>766667</v>
      </c>
      <c r="AE452" s="30">
        <v>0</v>
      </c>
      <c r="AF452" s="30">
        <v>4405941.2466666661</v>
      </c>
      <c r="AG452" s="30">
        <f t="shared" ref="AG452:AG515" si="141">AE452+AF452</f>
        <v>4405941.2466666661</v>
      </c>
      <c r="AH452" s="30">
        <v>2079770</v>
      </c>
      <c r="AI452" s="30">
        <f t="shared" ref="AI452:AI515" si="142">AC452+AD452+AG452+AH452</f>
        <v>14152378.246666666</v>
      </c>
      <c r="AJ452" s="30">
        <f t="shared" ref="AJ452:AJ515" si="143">IF(AS452="-",AC452*0.75,IF(AS452="H",AC452*0.5))</f>
        <v>5175000</v>
      </c>
      <c r="AK452" s="30">
        <f t="shared" ref="AK452:AK515" si="144">IF(AS452="-",AD452*0.75,0)</f>
        <v>575000.25</v>
      </c>
      <c r="AL452" s="30">
        <f t="shared" ref="AL452:AL515" si="145">IF(AS452="-",AE452*1,0)</f>
        <v>0</v>
      </c>
      <c r="AM452" s="30">
        <f t="shared" ref="AM452:AM515" si="146">IF(AS452="-",AF452*1,0)</f>
        <v>4405941.2466666661</v>
      </c>
      <c r="AN452" s="30">
        <f t="shared" ref="AN452:AN515" si="147">AL452+AM452</f>
        <v>4405941.2466666661</v>
      </c>
      <c r="AO452" s="30">
        <f t="shared" ref="AO452:AO515" si="148">IF(AS452="-",AH452*0.5,0)</f>
        <v>1039885</v>
      </c>
      <c r="AP452" s="30">
        <f t="shared" ref="AP452:AP515" si="149">AJ452+AK452+AN452+AO452</f>
        <v>11195826.496666666</v>
      </c>
      <c r="AQ452" s="30">
        <f t="shared" ref="AQ452:AQ515" si="150">IF(AP452&lt;4372100,(4372100-AP452),0)</f>
        <v>0</v>
      </c>
      <c r="AR452" s="26" t="s">
        <v>79</v>
      </c>
      <c r="AS452" s="26" t="s">
        <v>80</v>
      </c>
      <c r="AT452" s="26"/>
      <c r="AU452" s="26" t="s">
        <v>80</v>
      </c>
      <c r="AV452" s="26" t="s">
        <v>141</v>
      </c>
      <c r="AW452" s="26" t="s">
        <v>80</v>
      </c>
      <c r="AX452" s="26" t="s">
        <v>83</v>
      </c>
      <c r="AY452" s="26" t="s">
        <v>83</v>
      </c>
      <c r="AZ452" s="26" t="s">
        <v>80</v>
      </c>
      <c r="BA452" s="26" t="s">
        <v>84</v>
      </c>
      <c r="BB452" s="26" t="s">
        <v>85</v>
      </c>
      <c r="BC452" s="26" t="str">
        <f t="shared" ref="BC452:BC515" si="151">IF($M452="SD","A",IF($M452="SMP","B",IF($M452="SMK","C",IF($M452="D1","C",IF($M452="D2","C",IF($M452="SMA","C",IF($M452="D3","D",IF($M452="D4","E",IF($M452="S1","F",IF($M452="S2","G",""))))))))))</f>
        <v>D</v>
      </c>
      <c r="BD452" s="26" t="str">
        <f t="shared" ref="BD452:BD515" ca="1" si="152">IFERROR(DATEDIF(E452,$BD$3,"Y")&amp;" Th,"&amp;DATEDIF(E452,$BD$3,"YM")&amp;" Bln,"&amp;DATEDIF(E452,$BD$3,"MD")&amp;" Hr","")</f>
        <v>52 Th,9 Bln,8 Hr</v>
      </c>
      <c r="BE452" s="29">
        <f t="shared" ref="BE452:BE515" ca="1" si="153">IFERROR(DATEDIF(E452,$BD$3,"Y"),"")</f>
        <v>52</v>
      </c>
      <c r="BF452" s="29">
        <f t="shared" ref="BF452:BF515" ca="1" si="154">IFERROR(DATEDIF(E452,$BD$3,"YM"),"")</f>
        <v>9</v>
      </c>
      <c r="BG452" s="29">
        <f t="shared" ref="BG452:BG515" ca="1" si="155">IFERROR(DATEDIF(E452,$BD$3,"MD"),"")</f>
        <v>8</v>
      </c>
      <c r="BH452" s="26" t="str">
        <f t="shared" ref="BH452:BH515" ca="1" si="156">IFERROR(DATEDIF(Q452,$BD$3,"Y")&amp;" Th,"&amp;DATEDIF(Q452,$BD$3,"YM")&amp;" Bln,"&amp;DATEDIF(Q452,$BD$3,"MD")&amp;" Hr","")</f>
        <v>4 Th,1 Bln,23 Hr</v>
      </c>
      <c r="BI452" s="24">
        <f t="shared" ref="BI452:BI515" ca="1" si="157">IFERROR(DATEDIF(Q452,$BD$3,"Y"),"")</f>
        <v>4</v>
      </c>
      <c r="BJ452" s="24">
        <f t="shared" ref="BJ452:BJ515" ca="1" si="158">IFERROR(DATEDIF(Q452,$BD$3,"YM"),"")</f>
        <v>1</v>
      </c>
      <c r="BK452" s="26" t="str">
        <f t="shared" ref="BK452:BK515" ca="1" si="159">IFERROR(DATEDIF(R452,$BD$3,"Y")&amp;" Th,"&amp;DATEDIF(R452,$BD$3,"YM")&amp;" Bln,"&amp;DATEDIF(R452,$BD$3,"MD")&amp;" Hr","")</f>
        <v>4 Th,1 Bln,23 Hr</v>
      </c>
      <c r="BL452" s="4" t="str">
        <f>VLOOKUP(C452,[1]dbase!$C$3:$AW$827,38,FALSE)</f>
        <v>-</v>
      </c>
    </row>
    <row r="453" spans="1:64" x14ac:dyDescent="0.25">
      <c r="A453" s="24">
        <f t="shared" si="140"/>
        <v>450</v>
      </c>
      <c r="B453" s="31" t="s">
        <v>2000</v>
      </c>
      <c r="C453" s="24">
        <v>795952</v>
      </c>
      <c r="D453" s="24" t="s">
        <v>821</v>
      </c>
      <c r="E453" s="26">
        <v>28987</v>
      </c>
      <c r="F453" s="24" t="s">
        <v>65</v>
      </c>
      <c r="G453" s="24" t="s">
        <v>66</v>
      </c>
      <c r="H453" s="24" t="s">
        <v>88</v>
      </c>
      <c r="I453" s="24" t="s">
        <v>2001</v>
      </c>
      <c r="J453" s="27" t="s">
        <v>2002</v>
      </c>
      <c r="K453" s="24"/>
      <c r="L453" s="24"/>
      <c r="M453" s="24" t="s">
        <v>109</v>
      </c>
      <c r="N453" s="24" t="s">
        <v>80</v>
      </c>
      <c r="O453" s="24"/>
      <c r="P453" s="24" t="s">
        <v>80</v>
      </c>
      <c r="Q453" s="26">
        <v>43374</v>
      </c>
      <c r="R453" s="26">
        <v>43374</v>
      </c>
      <c r="S453" s="26" t="s">
        <v>90</v>
      </c>
      <c r="T453" s="28" t="s">
        <v>302</v>
      </c>
      <c r="U453" s="28" t="s">
        <v>302</v>
      </c>
      <c r="V453" s="26">
        <v>44105</v>
      </c>
      <c r="W453" s="28" t="s">
        <v>303</v>
      </c>
      <c r="X453" s="28" t="s">
        <v>140</v>
      </c>
      <c r="Y453" s="26" t="s">
        <v>78</v>
      </c>
      <c r="Z453" s="29">
        <v>6</v>
      </c>
      <c r="AA453" s="29">
        <v>1</v>
      </c>
      <c r="AB453" s="26">
        <v>44424</v>
      </c>
      <c r="AC453" s="30">
        <v>4500000</v>
      </c>
      <c r="AD453" s="30">
        <v>500000</v>
      </c>
      <c r="AE453" s="30">
        <v>0</v>
      </c>
      <c r="AF453" s="30">
        <v>261200</v>
      </c>
      <c r="AG453" s="30">
        <f t="shared" si="141"/>
        <v>261200</v>
      </c>
      <c r="AH453" s="30">
        <v>0</v>
      </c>
      <c r="AI453" s="30">
        <f t="shared" si="142"/>
        <v>5261200</v>
      </c>
      <c r="AJ453" s="30">
        <f t="shared" si="143"/>
        <v>3375000</v>
      </c>
      <c r="AK453" s="30">
        <f t="shared" si="144"/>
        <v>375000</v>
      </c>
      <c r="AL453" s="30">
        <f t="shared" si="145"/>
        <v>0</v>
      </c>
      <c r="AM453" s="30">
        <f t="shared" si="146"/>
        <v>261200</v>
      </c>
      <c r="AN453" s="30">
        <f t="shared" si="147"/>
        <v>261200</v>
      </c>
      <c r="AO453" s="30">
        <f t="shared" si="148"/>
        <v>0</v>
      </c>
      <c r="AP453" s="30">
        <f t="shared" si="149"/>
        <v>4011200</v>
      </c>
      <c r="AQ453" s="30">
        <f t="shared" si="150"/>
        <v>360900</v>
      </c>
      <c r="AR453" s="26" t="s">
        <v>79</v>
      </c>
      <c r="AS453" s="26" t="s">
        <v>80</v>
      </c>
      <c r="AT453" s="26"/>
      <c r="AU453" s="26" t="s">
        <v>80</v>
      </c>
      <c r="AV453" s="26" t="s">
        <v>141</v>
      </c>
      <c r="AW453" s="26" t="s">
        <v>80</v>
      </c>
      <c r="AX453" s="26" t="s">
        <v>82</v>
      </c>
      <c r="AY453" s="26" t="s">
        <v>82</v>
      </c>
      <c r="AZ453" s="26" t="s">
        <v>80</v>
      </c>
      <c r="BA453" s="26" t="s">
        <v>84</v>
      </c>
      <c r="BB453" s="26" t="s">
        <v>85</v>
      </c>
      <c r="BC453" s="26" t="str">
        <f t="shared" si="151"/>
        <v>C</v>
      </c>
      <c r="BD453" s="26" t="str">
        <f t="shared" ca="1" si="152"/>
        <v>43 Th,6 Bln,12 Hr</v>
      </c>
      <c r="BE453" s="29">
        <f t="shared" ca="1" si="153"/>
        <v>43</v>
      </c>
      <c r="BF453" s="29">
        <f t="shared" ca="1" si="154"/>
        <v>6</v>
      </c>
      <c r="BG453" s="29">
        <f t="shared" ca="1" si="155"/>
        <v>12</v>
      </c>
      <c r="BH453" s="26" t="str">
        <f t="shared" ca="1" si="156"/>
        <v>4 Th,1 Bln,23 Hr</v>
      </c>
      <c r="BI453" s="24">
        <f t="shared" ca="1" si="157"/>
        <v>4</v>
      </c>
      <c r="BJ453" s="24">
        <f t="shared" ca="1" si="158"/>
        <v>1</v>
      </c>
      <c r="BK453" s="26" t="str">
        <f t="shared" ca="1" si="159"/>
        <v>4 Th,1 Bln,23 Hr</v>
      </c>
      <c r="BL453" s="4" t="str">
        <f>VLOOKUP(C453,[1]dbase!$C$3:$AW$827,38,FALSE)</f>
        <v>-</v>
      </c>
    </row>
    <row r="454" spans="1:64" x14ac:dyDescent="0.25">
      <c r="A454" s="24">
        <f t="shared" si="140"/>
        <v>451</v>
      </c>
      <c r="B454" s="31" t="s">
        <v>2003</v>
      </c>
      <c r="C454" s="24">
        <v>865593</v>
      </c>
      <c r="D454" s="24" t="s">
        <v>174</v>
      </c>
      <c r="E454" s="26">
        <v>31417</v>
      </c>
      <c r="F454" s="24" t="s">
        <v>65</v>
      </c>
      <c r="G454" s="24" t="s">
        <v>66</v>
      </c>
      <c r="H454" s="24" t="s">
        <v>67</v>
      </c>
      <c r="I454" s="24" t="s">
        <v>2004</v>
      </c>
      <c r="J454" s="27"/>
      <c r="K454" s="24"/>
      <c r="L454" s="24"/>
      <c r="M454" s="24" t="s">
        <v>99</v>
      </c>
      <c r="N454" s="24" t="s">
        <v>276</v>
      </c>
      <c r="O454" s="24"/>
      <c r="P454" s="24">
        <v>2006</v>
      </c>
      <c r="Q454" s="26">
        <v>41883</v>
      </c>
      <c r="R454" s="26">
        <v>42005</v>
      </c>
      <c r="S454" s="26" t="s">
        <v>90</v>
      </c>
      <c r="T454" s="28" t="s">
        <v>2005</v>
      </c>
      <c r="U454" s="28" t="s">
        <v>2005</v>
      </c>
      <c r="V454" s="26" t="s">
        <v>80</v>
      </c>
      <c r="W454" s="28" t="s">
        <v>325</v>
      </c>
      <c r="X454" s="28" t="s">
        <v>140</v>
      </c>
      <c r="Y454" s="26" t="s">
        <v>78</v>
      </c>
      <c r="Z454" s="29">
        <v>6</v>
      </c>
      <c r="AA454" s="29">
        <v>2</v>
      </c>
      <c r="AB454" s="26">
        <v>44424</v>
      </c>
      <c r="AC454" s="30">
        <v>4900000</v>
      </c>
      <c r="AD454" s="30">
        <v>544444</v>
      </c>
      <c r="AE454" s="30">
        <v>458655.55555555597</v>
      </c>
      <c r="AF454" s="30">
        <v>152000</v>
      </c>
      <c r="AG454" s="30">
        <f t="shared" si="141"/>
        <v>610655.55555555597</v>
      </c>
      <c r="AH454" s="30">
        <v>0</v>
      </c>
      <c r="AI454" s="30">
        <f t="shared" si="142"/>
        <v>6055099.555555556</v>
      </c>
      <c r="AJ454" s="30">
        <f t="shared" si="143"/>
        <v>3675000</v>
      </c>
      <c r="AK454" s="30">
        <f t="shared" si="144"/>
        <v>408333</v>
      </c>
      <c r="AL454" s="30">
        <f t="shared" si="145"/>
        <v>458655.55555555597</v>
      </c>
      <c r="AM454" s="30">
        <f t="shared" si="146"/>
        <v>152000</v>
      </c>
      <c r="AN454" s="30">
        <f t="shared" si="147"/>
        <v>610655.55555555597</v>
      </c>
      <c r="AO454" s="30">
        <f t="shared" si="148"/>
        <v>0</v>
      </c>
      <c r="AP454" s="30">
        <f t="shared" si="149"/>
        <v>4693988.555555556</v>
      </c>
      <c r="AQ454" s="30">
        <f t="shared" si="150"/>
        <v>0</v>
      </c>
      <c r="AR454" s="26" t="s">
        <v>79</v>
      </c>
      <c r="AS454" s="26" t="s">
        <v>80</v>
      </c>
      <c r="AT454" s="26"/>
      <c r="AU454" s="26" t="s">
        <v>80</v>
      </c>
      <c r="AV454" s="26" t="s">
        <v>141</v>
      </c>
      <c r="AW454" s="26" t="s">
        <v>80</v>
      </c>
      <c r="AX454" s="26" t="s">
        <v>82</v>
      </c>
      <c r="AY454" s="26" t="s">
        <v>82</v>
      </c>
      <c r="AZ454" s="26" t="s">
        <v>80</v>
      </c>
      <c r="BA454" s="26" t="s">
        <v>84</v>
      </c>
      <c r="BB454" s="26" t="s">
        <v>106</v>
      </c>
      <c r="BC454" s="26" t="str">
        <f t="shared" si="151"/>
        <v>C</v>
      </c>
      <c r="BD454" s="26" t="str">
        <f t="shared" ca="1" si="152"/>
        <v>36 Th,10 Bln,19 Hr</v>
      </c>
      <c r="BE454" s="29">
        <f t="shared" ca="1" si="153"/>
        <v>36</v>
      </c>
      <c r="BF454" s="29">
        <f t="shared" ca="1" si="154"/>
        <v>10</v>
      </c>
      <c r="BG454" s="29">
        <f t="shared" ca="1" si="155"/>
        <v>19</v>
      </c>
      <c r="BH454" s="26" t="str">
        <f t="shared" ca="1" si="156"/>
        <v>8 Th,2 Bln,23 Hr</v>
      </c>
      <c r="BI454" s="24">
        <f t="shared" ca="1" si="157"/>
        <v>8</v>
      </c>
      <c r="BJ454" s="24">
        <f t="shared" ca="1" si="158"/>
        <v>2</v>
      </c>
      <c r="BK454" s="26" t="str">
        <f t="shared" ca="1" si="159"/>
        <v>7 Th,10 Bln,23 Hr</v>
      </c>
      <c r="BL454" s="4" t="str">
        <f>VLOOKUP(C454,[1]dbase!$C$3:$AW$827,38,FALSE)</f>
        <v>-</v>
      </c>
    </row>
    <row r="455" spans="1:64" x14ac:dyDescent="0.25">
      <c r="A455" s="24">
        <f t="shared" si="140"/>
        <v>452</v>
      </c>
      <c r="B455" s="31" t="s">
        <v>2006</v>
      </c>
      <c r="C455" s="24">
        <v>795915</v>
      </c>
      <c r="D455" s="24" t="s">
        <v>174</v>
      </c>
      <c r="E455" s="26">
        <v>28933</v>
      </c>
      <c r="F455" s="24" t="s">
        <v>65</v>
      </c>
      <c r="G455" s="24" t="s">
        <v>66</v>
      </c>
      <c r="H455" s="24" t="s">
        <v>88</v>
      </c>
      <c r="I455" s="24" t="s">
        <v>2007</v>
      </c>
      <c r="J455" s="27" t="s">
        <v>2008</v>
      </c>
      <c r="K455" s="24"/>
      <c r="L455" s="24"/>
      <c r="M455" s="24" t="s">
        <v>136</v>
      </c>
      <c r="N455" s="24" t="s">
        <v>80</v>
      </c>
      <c r="O455" s="24"/>
      <c r="P455" s="24" t="s">
        <v>80</v>
      </c>
      <c r="Q455" s="26">
        <v>43374</v>
      </c>
      <c r="R455" s="26">
        <v>43374</v>
      </c>
      <c r="S455" s="26" t="s">
        <v>90</v>
      </c>
      <c r="T455" s="28" t="s">
        <v>2009</v>
      </c>
      <c r="U455" s="28" t="s">
        <v>2009</v>
      </c>
      <c r="V455" s="26">
        <v>44105</v>
      </c>
      <c r="W455" s="28" t="s">
        <v>303</v>
      </c>
      <c r="X455" s="28" t="s">
        <v>140</v>
      </c>
      <c r="Y455" s="26" t="s">
        <v>78</v>
      </c>
      <c r="Z455" s="29">
        <v>6</v>
      </c>
      <c r="AA455" s="29">
        <v>1</v>
      </c>
      <c r="AB455" s="26">
        <v>44424</v>
      </c>
      <c r="AC455" s="30">
        <v>4500000</v>
      </c>
      <c r="AD455" s="30">
        <v>500000</v>
      </c>
      <c r="AE455" s="30">
        <v>0</v>
      </c>
      <c r="AF455" s="30">
        <v>253100</v>
      </c>
      <c r="AG455" s="30">
        <f t="shared" si="141"/>
        <v>253100</v>
      </c>
      <c r="AH455" s="30">
        <v>0</v>
      </c>
      <c r="AI455" s="30">
        <f t="shared" si="142"/>
        <v>5253100</v>
      </c>
      <c r="AJ455" s="30">
        <f t="shared" si="143"/>
        <v>3375000</v>
      </c>
      <c r="AK455" s="30">
        <f t="shared" si="144"/>
        <v>375000</v>
      </c>
      <c r="AL455" s="30">
        <f t="shared" si="145"/>
        <v>0</v>
      </c>
      <c r="AM455" s="30">
        <f t="shared" si="146"/>
        <v>253100</v>
      </c>
      <c r="AN455" s="30">
        <f t="shared" si="147"/>
        <v>253100</v>
      </c>
      <c r="AO455" s="30">
        <f t="shared" si="148"/>
        <v>0</v>
      </c>
      <c r="AP455" s="30">
        <f t="shared" si="149"/>
        <v>4003100</v>
      </c>
      <c r="AQ455" s="30">
        <f t="shared" si="150"/>
        <v>369000</v>
      </c>
      <c r="AR455" s="26" t="s">
        <v>79</v>
      </c>
      <c r="AS455" s="26" t="s">
        <v>80</v>
      </c>
      <c r="AT455" s="26"/>
      <c r="AU455" s="26" t="s">
        <v>80</v>
      </c>
      <c r="AV455" s="26" t="s">
        <v>141</v>
      </c>
      <c r="AW455" s="26" t="s">
        <v>80</v>
      </c>
      <c r="AX455" s="26" t="s">
        <v>82</v>
      </c>
      <c r="AY455" s="26" t="s">
        <v>82</v>
      </c>
      <c r="AZ455" s="26" t="s">
        <v>80</v>
      </c>
      <c r="BA455" s="26" t="s">
        <v>84</v>
      </c>
      <c r="BB455" s="26" t="s">
        <v>85</v>
      </c>
      <c r="BC455" s="26" t="str">
        <f t="shared" si="151"/>
        <v>D</v>
      </c>
      <c r="BD455" s="26" t="str">
        <f t="shared" ca="1" si="152"/>
        <v>43 Th,8 Bln,5 Hr</v>
      </c>
      <c r="BE455" s="29">
        <f t="shared" ca="1" si="153"/>
        <v>43</v>
      </c>
      <c r="BF455" s="29">
        <f t="shared" ca="1" si="154"/>
        <v>8</v>
      </c>
      <c r="BG455" s="29">
        <f t="shared" ca="1" si="155"/>
        <v>5</v>
      </c>
      <c r="BH455" s="26" t="str">
        <f t="shared" ca="1" si="156"/>
        <v>4 Th,1 Bln,23 Hr</v>
      </c>
      <c r="BI455" s="24">
        <f t="shared" ca="1" si="157"/>
        <v>4</v>
      </c>
      <c r="BJ455" s="24">
        <f t="shared" ca="1" si="158"/>
        <v>1</v>
      </c>
      <c r="BK455" s="26" t="str">
        <f t="shared" ca="1" si="159"/>
        <v>4 Th,1 Bln,23 Hr</v>
      </c>
      <c r="BL455" s="4" t="str">
        <f>VLOOKUP(C455,[1]dbase!$C$3:$AW$827,38,FALSE)</f>
        <v>-</v>
      </c>
    </row>
    <row r="456" spans="1:64" x14ac:dyDescent="0.25">
      <c r="A456" s="24">
        <f t="shared" si="140"/>
        <v>453</v>
      </c>
      <c r="B456" s="31" t="s">
        <v>2010</v>
      </c>
      <c r="C456" s="24">
        <v>746046</v>
      </c>
      <c r="D456" s="24" t="s">
        <v>319</v>
      </c>
      <c r="E456" s="26">
        <v>27314</v>
      </c>
      <c r="F456" s="24" t="s">
        <v>65</v>
      </c>
      <c r="G456" s="24" t="s">
        <v>66</v>
      </c>
      <c r="H456" s="24" t="s">
        <v>88</v>
      </c>
      <c r="I456" s="24" t="s">
        <v>2011</v>
      </c>
      <c r="J456" s="27" t="s">
        <v>2012</v>
      </c>
      <c r="K456" s="24"/>
      <c r="L456" s="24"/>
      <c r="M456" s="24" t="s">
        <v>109</v>
      </c>
      <c r="N456" s="24" t="s">
        <v>80</v>
      </c>
      <c r="O456" s="24"/>
      <c r="P456" s="24" t="s">
        <v>80</v>
      </c>
      <c r="Q456" s="26">
        <v>43374</v>
      </c>
      <c r="R456" s="26">
        <v>43374</v>
      </c>
      <c r="S456" s="26" t="s">
        <v>90</v>
      </c>
      <c r="T456" s="28" t="s">
        <v>470</v>
      </c>
      <c r="U456" s="28" t="s">
        <v>470</v>
      </c>
      <c r="V456" s="26">
        <v>44105</v>
      </c>
      <c r="W456" s="28" t="s">
        <v>139</v>
      </c>
      <c r="X456" s="28" t="s">
        <v>140</v>
      </c>
      <c r="Y456" s="26" t="s">
        <v>78</v>
      </c>
      <c r="Z456" s="29">
        <v>6</v>
      </c>
      <c r="AA456" s="29">
        <v>2</v>
      </c>
      <c r="AB456" s="26">
        <v>44424</v>
      </c>
      <c r="AC456" s="30">
        <v>4900000</v>
      </c>
      <c r="AD456" s="30">
        <v>544444</v>
      </c>
      <c r="AE456" s="30">
        <v>0</v>
      </c>
      <c r="AF456" s="30">
        <v>2321341.388888889</v>
      </c>
      <c r="AG456" s="30">
        <f t="shared" si="141"/>
        <v>2321341.388888889</v>
      </c>
      <c r="AH456" s="30">
        <v>0</v>
      </c>
      <c r="AI456" s="30">
        <f t="shared" si="142"/>
        <v>7765785.388888889</v>
      </c>
      <c r="AJ456" s="30">
        <f t="shared" si="143"/>
        <v>3675000</v>
      </c>
      <c r="AK456" s="30">
        <f t="shared" si="144"/>
        <v>408333</v>
      </c>
      <c r="AL456" s="30">
        <f t="shared" si="145"/>
        <v>0</v>
      </c>
      <c r="AM456" s="30">
        <f t="shared" si="146"/>
        <v>2321341.388888889</v>
      </c>
      <c r="AN456" s="30">
        <f t="shared" si="147"/>
        <v>2321341.388888889</v>
      </c>
      <c r="AO456" s="30">
        <f t="shared" si="148"/>
        <v>0</v>
      </c>
      <c r="AP456" s="30">
        <f t="shared" si="149"/>
        <v>6404674.388888889</v>
      </c>
      <c r="AQ456" s="30">
        <f t="shared" si="150"/>
        <v>0</v>
      </c>
      <c r="AR456" s="26" t="s">
        <v>79</v>
      </c>
      <c r="AS456" s="26" t="s">
        <v>80</v>
      </c>
      <c r="AT456" s="26"/>
      <c r="AU456" s="26" t="s">
        <v>80</v>
      </c>
      <c r="AV456" s="26" t="s">
        <v>141</v>
      </c>
      <c r="AW456" s="26" t="s">
        <v>80</v>
      </c>
      <c r="AX456" s="26" t="s">
        <v>82</v>
      </c>
      <c r="AY456" s="26" t="s">
        <v>82</v>
      </c>
      <c r="AZ456" s="26" t="s">
        <v>80</v>
      </c>
      <c r="BA456" s="26" t="s">
        <v>84</v>
      </c>
      <c r="BB456" s="26" t="s">
        <v>85</v>
      </c>
      <c r="BC456" s="26" t="str">
        <f t="shared" si="151"/>
        <v>C</v>
      </c>
      <c r="BD456" s="26" t="str">
        <f t="shared" ca="1" si="152"/>
        <v>48 Th,1 Bln,12 Hr</v>
      </c>
      <c r="BE456" s="29">
        <f t="shared" ca="1" si="153"/>
        <v>48</v>
      </c>
      <c r="BF456" s="29">
        <f t="shared" ca="1" si="154"/>
        <v>1</v>
      </c>
      <c r="BG456" s="29">
        <f t="shared" ca="1" si="155"/>
        <v>12</v>
      </c>
      <c r="BH456" s="26" t="str">
        <f t="shared" ca="1" si="156"/>
        <v>4 Th,1 Bln,23 Hr</v>
      </c>
      <c r="BI456" s="24">
        <f t="shared" ca="1" si="157"/>
        <v>4</v>
      </c>
      <c r="BJ456" s="24">
        <f t="shared" ca="1" si="158"/>
        <v>1</v>
      </c>
      <c r="BK456" s="26" t="str">
        <f t="shared" ca="1" si="159"/>
        <v>4 Th,1 Bln,23 Hr</v>
      </c>
      <c r="BL456" s="4" t="str">
        <f>VLOOKUP(C456,[1]dbase!$C$3:$AW$827,38,FALSE)</f>
        <v>-</v>
      </c>
    </row>
    <row r="457" spans="1:64" x14ac:dyDescent="0.25">
      <c r="A457" s="24">
        <f t="shared" si="140"/>
        <v>454</v>
      </c>
      <c r="B457" s="31" t="s">
        <v>2013</v>
      </c>
      <c r="C457" s="24">
        <v>736035</v>
      </c>
      <c r="D457" s="24" t="s">
        <v>905</v>
      </c>
      <c r="E457" s="26">
        <v>26840</v>
      </c>
      <c r="F457" s="24" t="s">
        <v>65</v>
      </c>
      <c r="G457" s="24" t="s">
        <v>66</v>
      </c>
      <c r="H457" s="24" t="s">
        <v>67</v>
      </c>
      <c r="I457" s="24" t="s">
        <v>2014</v>
      </c>
      <c r="J457" s="27"/>
      <c r="K457" s="24"/>
      <c r="L457" s="24"/>
      <c r="M457" s="24" t="s">
        <v>99</v>
      </c>
      <c r="N457" s="24" t="s">
        <v>446</v>
      </c>
      <c r="O457" s="24"/>
      <c r="P457" s="24" t="s">
        <v>80</v>
      </c>
      <c r="Q457" s="26">
        <v>43374</v>
      </c>
      <c r="R457" s="26">
        <v>43374</v>
      </c>
      <c r="S457" s="26" t="s">
        <v>90</v>
      </c>
      <c r="T457" s="28" t="s">
        <v>470</v>
      </c>
      <c r="U457" s="28" t="s">
        <v>470</v>
      </c>
      <c r="V457" s="26">
        <v>44105</v>
      </c>
      <c r="W457" s="28" t="s">
        <v>139</v>
      </c>
      <c r="X457" s="28" t="s">
        <v>140</v>
      </c>
      <c r="Y457" s="26" t="s">
        <v>78</v>
      </c>
      <c r="Z457" s="29">
        <v>6</v>
      </c>
      <c r="AA457" s="29">
        <v>2</v>
      </c>
      <c r="AB457" s="26">
        <v>44424</v>
      </c>
      <c r="AC457" s="30">
        <v>4900000</v>
      </c>
      <c r="AD457" s="30">
        <v>544444</v>
      </c>
      <c r="AE457" s="30">
        <v>0</v>
      </c>
      <c r="AF457" s="30">
        <v>1192361.138888889</v>
      </c>
      <c r="AG457" s="30">
        <f t="shared" si="141"/>
        <v>1192361.138888889</v>
      </c>
      <c r="AH457" s="30">
        <v>0</v>
      </c>
      <c r="AI457" s="30">
        <f t="shared" si="142"/>
        <v>6636805.138888889</v>
      </c>
      <c r="AJ457" s="30">
        <f t="shared" si="143"/>
        <v>3675000</v>
      </c>
      <c r="AK457" s="30">
        <f t="shared" si="144"/>
        <v>408333</v>
      </c>
      <c r="AL457" s="30">
        <f t="shared" si="145"/>
        <v>0</v>
      </c>
      <c r="AM457" s="30">
        <f t="shared" si="146"/>
        <v>1192361.138888889</v>
      </c>
      <c r="AN457" s="30">
        <f t="shared" si="147"/>
        <v>1192361.138888889</v>
      </c>
      <c r="AO457" s="30">
        <f t="shared" si="148"/>
        <v>0</v>
      </c>
      <c r="AP457" s="30">
        <f t="shared" si="149"/>
        <v>5275694.138888889</v>
      </c>
      <c r="AQ457" s="30">
        <f t="shared" si="150"/>
        <v>0</v>
      </c>
      <c r="AR457" s="26" t="s">
        <v>79</v>
      </c>
      <c r="AS457" s="26" t="s">
        <v>80</v>
      </c>
      <c r="AT457" s="26"/>
      <c r="AU457" s="26" t="s">
        <v>80</v>
      </c>
      <c r="AV457" s="26" t="s">
        <v>141</v>
      </c>
      <c r="AW457" s="26" t="s">
        <v>80</v>
      </c>
      <c r="AX457" s="26" t="s">
        <v>82</v>
      </c>
      <c r="AY457" s="26" t="s">
        <v>82</v>
      </c>
      <c r="AZ457" s="26" t="s">
        <v>80</v>
      </c>
      <c r="BA457" s="26" t="s">
        <v>84</v>
      </c>
      <c r="BB457" s="26" t="s">
        <v>106</v>
      </c>
      <c r="BC457" s="26" t="str">
        <f t="shared" si="151"/>
        <v>C</v>
      </c>
      <c r="BD457" s="26" t="str">
        <f t="shared" ca="1" si="152"/>
        <v>49 Th,4 Bln,30 Hr</v>
      </c>
      <c r="BE457" s="29">
        <f t="shared" ca="1" si="153"/>
        <v>49</v>
      </c>
      <c r="BF457" s="29">
        <f t="shared" ca="1" si="154"/>
        <v>4</v>
      </c>
      <c r="BG457" s="29">
        <f t="shared" ca="1" si="155"/>
        <v>30</v>
      </c>
      <c r="BH457" s="26" t="str">
        <f t="shared" ca="1" si="156"/>
        <v>4 Th,1 Bln,23 Hr</v>
      </c>
      <c r="BI457" s="24">
        <f t="shared" ca="1" si="157"/>
        <v>4</v>
      </c>
      <c r="BJ457" s="24">
        <f t="shared" ca="1" si="158"/>
        <v>1</v>
      </c>
      <c r="BK457" s="26" t="str">
        <f t="shared" ca="1" si="159"/>
        <v>4 Th,1 Bln,23 Hr</v>
      </c>
      <c r="BL457" s="4" t="str">
        <f>VLOOKUP(C457,[1]dbase!$C$3:$AW$827,38,FALSE)</f>
        <v>-</v>
      </c>
    </row>
    <row r="458" spans="1:64" x14ac:dyDescent="0.25">
      <c r="A458" s="24">
        <f t="shared" si="140"/>
        <v>455</v>
      </c>
      <c r="B458" s="31" t="s">
        <v>2015</v>
      </c>
      <c r="C458" s="24">
        <v>815567</v>
      </c>
      <c r="D458" s="24" t="s">
        <v>472</v>
      </c>
      <c r="E458" s="26">
        <v>29724</v>
      </c>
      <c r="F458" s="24" t="s">
        <v>65</v>
      </c>
      <c r="G458" s="24" t="s">
        <v>66</v>
      </c>
      <c r="H458" s="24" t="s">
        <v>88</v>
      </c>
      <c r="I458" s="24" t="s">
        <v>2016</v>
      </c>
      <c r="J458" s="27"/>
      <c r="K458" s="24"/>
      <c r="L458" s="24"/>
      <c r="M458" s="24" t="s">
        <v>109</v>
      </c>
      <c r="N458" s="24" t="s">
        <v>2017</v>
      </c>
      <c r="O458" s="24"/>
      <c r="P458" s="24" t="s">
        <v>611</v>
      </c>
      <c r="Q458" s="26">
        <v>41579</v>
      </c>
      <c r="R458" s="26">
        <v>41989</v>
      </c>
      <c r="S458" s="26" t="s">
        <v>90</v>
      </c>
      <c r="T458" s="28" t="s">
        <v>1222</v>
      </c>
      <c r="U458" s="28" t="s">
        <v>1222</v>
      </c>
      <c r="V458" s="26">
        <v>44061</v>
      </c>
      <c r="W458" s="28" t="s">
        <v>650</v>
      </c>
      <c r="X458" s="28" t="s">
        <v>195</v>
      </c>
      <c r="Y458" s="26" t="s">
        <v>78</v>
      </c>
      <c r="Z458" s="29">
        <v>6</v>
      </c>
      <c r="AA458" s="29">
        <v>2</v>
      </c>
      <c r="AB458" s="26">
        <v>44424</v>
      </c>
      <c r="AC458" s="30">
        <v>4900000</v>
      </c>
      <c r="AD458" s="30">
        <v>544444</v>
      </c>
      <c r="AE458" s="30">
        <v>254655.55555555597</v>
      </c>
      <c r="AF458" s="30">
        <v>152000</v>
      </c>
      <c r="AG458" s="30">
        <f t="shared" si="141"/>
        <v>406655.55555555597</v>
      </c>
      <c r="AH458" s="30">
        <v>0</v>
      </c>
      <c r="AI458" s="30">
        <f t="shared" si="142"/>
        <v>5851099.555555556</v>
      </c>
      <c r="AJ458" s="30">
        <f t="shared" si="143"/>
        <v>2450000</v>
      </c>
      <c r="AK458" s="30">
        <f t="shared" si="144"/>
        <v>0</v>
      </c>
      <c r="AL458" s="30">
        <f t="shared" si="145"/>
        <v>0</v>
      </c>
      <c r="AM458" s="30">
        <f t="shared" si="146"/>
        <v>0</v>
      </c>
      <c r="AN458" s="30">
        <f t="shared" si="147"/>
        <v>0</v>
      </c>
      <c r="AO458" s="30">
        <f t="shared" si="148"/>
        <v>0</v>
      </c>
      <c r="AP458" s="30">
        <f t="shared" si="149"/>
        <v>2450000</v>
      </c>
      <c r="AQ458" s="30">
        <f t="shared" si="150"/>
        <v>1922100</v>
      </c>
      <c r="AR458" s="26" t="s">
        <v>79</v>
      </c>
      <c r="AS458" s="32" t="s">
        <v>114</v>
      </c>
      <c r="AT458" s="32" t="s">
        <v>156</v>
      </c>
      <c r="AU458" s="32">
        <v>44743</v>
      </c>
      <c r="AV458" s="26" t="s">
        <v>196</v>
      </c>
      <c r="AW458" s="26" t="s">
        <v>80</v>
      </c>
      <c r="AX458" s="26" t="s">
        <v>82</v>
      </c>
      <c r="AY458" s="26" t="s">
        <v>82</v>
      </c>
      <c r="AZ458" s="26" t="s">
        <v>125</v>
      </c>
      <c r="BA458" s="26" t="s">
        <v>84</v>
      </c>
      <c r="BB458" s="26" t="s">
        <v>85</v>
      </c>
      <c r="BC458" s="26" t="str">
        <f t="shared" si="151"/>
        <v>C</v>
      </c>
      <c r="BD458" s="26" t="str">
        <f t="shared" ca="1" si="152"/>
        <v>41 Th,6 Bln,6 Hr</v>
      </c>
      <c r="BE458" s="29">
        <f t="shared" ca="1" si="153"/>
        <v>41</v>
      </c>
      <c r="BF458" s="29">
        <f t="shared" ca="1" si="154"/>
        <v>6</v>
      </c>
      <c r="BG458" s="29">
        <f t="shared" ca="1" si="155"/>
        <v>6</v>
      </c>
      <c r="BH458" s="26" t="str">
        <f t="shared" ca="1" si="156"/>
        <v>9 Th,0 Bln,23 Hr</v>
      </c>
      <c r="BI458" s="24">
        <f t="shared" ca="1" si="157"/>
        <v>9</v>
      </c>
      <c r="BJ458" s="24">
        <f t="shared" ca="1" si="158"/>
        <v>0</v>
      </c>
      <c r="BK458" s="26" t="str">
        <f t="shared" ca="1" si="159"/>
        <v>7 Th,11 Bln,8 Hr</v>
      </c>
      <c r="BL458" s="4" t="str">
        <f>VLOOKUP(C458,[1]dbase!$C$3:$AW$827,38,FALSE)</f>
        <v>H</v>
      </c>
    </row>
    <row r="459" spans="1:64" x14ac:dyDescent="0.25">
      <c r="A459" s="24">
        <f t="shared" si="140"/>
        <v>456</v>
      </c>
      <c r="B459" s="31" t="s">
        <v>2018</v>
      </c>
      <c r="C459" s="24">
        <v>735444</v>
      </c>
      <c r="D459" s="24" t="s">
        <v>597</v>
      </c>
      <c r="E459" s="26">
        <v>26835</v>
      </c>
      <c r="F459" s="24" t="s">
        <v>65</v>
      </c>
      <c r="G459" s="24" t="s">
        <v>66</v>
      </c>
      <c r="H459" s="24" t="s">
        <v>133</v>
      </c>
      <c r="I459" s="24" t="s">
        <v>2019</v>
      </c>
      <c r="J459" s="27"/>
      <c r="K459" s="24"/>
      <c r="L459" s="24"/>
      <c r="M459" s="24" t="s">
        <v>109</v>
      </c>
      <c r="N459" s="24" t="s">
        <v>120</v>
      </c>
      <c r="O459" s="24"/>
      <c r="P459" s="24" t="s">
        <v>2020</v>
      </c>
      <c r="Q459" s="26">
        <v>34701</v>
      </c>
      <c r="R459" s="26">
        <v>35066</v>
      </c>
      <c r="S459" s="26" t="s">
        <v>90</v>
      </c>
      <c r="T459" s="28" t="s">
        <v>2021</v>
      </c>
      <c r="U459" s="28" t="s">
        <v>2021</v>
      </c>
      <c r="V459" s="26">
        <v>43754</v>
      </c>
      <c r="W459" s="28" t="s">
        <v>92</v>
      </c>
      <c r="X459" s="28" t="s">
        <v>93</v>
      </c>
      <c r="Y459" s="26" t="s">
        <v>78</v>
      </c>
      <c r="Z459" s="29">
        <v>6</v>
      </c>
      <c r="AA459" s="29">
        <v>3</v>
      </c>
      <c r="AB459" s="26">
        <v>44424</v>
      </c>
      <c r="AC459" s="30">
        <v>5900000</v>
      </c>
      <c r="AD459" s="30">
        <v>655556</v>
      </c>
      <c r="AE459" s="30">
        <v>298394.44444444403</v>
      </c>
      <c r="AF459" s="30">
        <v>152000</v>
      </c>
      <c r="AG459" s="30">
        <f t="shared" si="141"/>
        <v>450394.44444444403</v>
      </c>
      <c r="AH459" s="30">
        <v>0</v>
      </c>
      <c r="AI459" s="30">
        <f t="shared" si="142"/>
        <v>7005950.444444444</v>
      </c>
      <c r="AJ459" s="30">
        <f t="shared" si="143"/>
        <v>4425000</v>
      </c>
      <c r="AK459" s="30">
        <f t="shared" si="144"/>
        <v>491667</v>
      </c>
      <c r="AL459" s="30">
        <f t="shared" si="145"/>
        <v>298394.44444444403</v>
      </c>
      <c r="AM459" s="30">
        <f t="shared" si="146"/>
        <v>152000</v>
      </c>
      <c r="AN459" s="30">
        <f t="shared" si="147"/>
        <v>450394.44444444403</v>
      </c>
      <c r="AO459" s="30">
        <f t="shared" si="148"/>
        <v>0</v>
      </c>
      <c r="AP459" s="30">
        <f t="shared" si="149"/>
        <v>5367061.444444444</v>
      </c>
      <c r="AQ459" s="30">
        <f t="shared" si="150"/>
        <v>0</v>
      </c>
      <c r="AR459" s="26" t="s">
        <v>79</v>
      </c>
      <c r="AS459" s="26" t="s">
        <v>80</v>
      </c>
      <c r="AT459" s="26"/>
      <c r="AU459" s="26" t="s">
        <v>80</v>
      </c>
      <c r="AV459" s="26" t="s">
        <v>94</v>
      </c>
      <c r="AW459" s="26" t="s">
        <v>95</v>
      </c>
      <c r="AX459" s="26" t="s">
        <v>96</v>
      </c>
      <c r="AY459" s="26" t="s">
        <v>96</v>
      </c>
      <c r="AZ459" s="26" t="s">
        <v>80</v>
      </c>
      <c r="BA459" s="26" t="s">
        <v>84</v>
      </c>
      <c r="BB459" s="26" t="s">
        <v>85</v>
      </c>
      <c r="BC459" s="26" t="str">
        <f t="shared" si="151"/>
        <v>C</v>
      </c>
      <c r="BD459" s="26" t="str">
        <f t="shared" ca="1" si="152"/>
        <v>49 Th,5 Bln,4 Hr</v>
      </c>
      <c r="BE459" s="29">
        <f t="shared" ca="1" si="153"/>
        <v>49</v>
      </c>
      <c r="BF459" s="29">
        <f t="shared" ca="1" si="154"/>
        <v>5</v>
      </c>
      <c r="BG459" s="29">
        <f t="shared" ca="1" si="155"/>
        <v>4</v>
      </c>
      <c r="BH459" s="26" t="str">
        <f t="shared" ca="1" si="156"/>
        <v>27 Th,10 Bln,22 Hr</v>
      </c>
      <c r="BI459" s="24">
        <f t="shared" ca="1" si="157"/>
        <v>27</v>
      </c>
      <c r="BJ459" s="24">
        <f t="shared" ca="1" si="158"/>
        <v>10</v>
      </c>
      <c r="BK459" s="26" t="str">
        <f t="shared" ca="1" si="159"/>
        <v>26 Th,10 Bln,22 Hr</v>
      </c>
      <c r="BL459" s="4" t="str">
        <f>VLOOKUP(C459,[1]dbase!$C$3:$AW$827,38,FALSE)</f>
        <v>-</v>
      </c>
    </row>
    <row r="460" spans="1:64" x14ac:dyDescent="0.25">
      <c r="A460" s="24">
        <f t="shared" si="140"/>
        <v>457</v>
      </c>
      <c r="B460" s="31" t="s">
        <v>2022</v>
      </c>
      <c r="C460" s="24">
        <v>746101</v>
      </c>
      <c r="D460" s="24" t="s">
        <v>174</v>
      </c>
      <c r="E460" s="26">
        <v>27218</v>
      </c>
      <c r="F460" s="24" t="s">
        <v>65</v>
      </c>
      <c r="G460" s="24" t="s">
        <v>66</v>
      </c>
      <c r="H460" s="24" t="s">
        <v>133</v>
      </c>
      <c r="I460" s="24" t="s">
        <v>2023</v>
      </c>
      <c r="J460" s="27" t="s">
        <v>2024</v>
      </c>
      <c r="K460" s="24"/>
      <c r="L460" s="24"/>
      <c r="M460" s="24" t="s">
        <v>109</v>
      </c>
      <c r="N460" s="24" t="s">
        <v>80</v>
      </c>
      <c r="O460" s="24"/>
      <c r="P460" s="24" t="s">
        <v>80</v>
      </c>
      <c r="Q460" s="26">
        <v>43374</v>
      </c>
      <c r="R460" s="26">
        <v>43374</v>
      </c>
      <c r="S460" s="26" t="s">
        <v>90</v>
      </c>
      <c r="T460" s="28" t="s">
        <v>261</v>
      </c>
      <c r="U460" s="28" t="s">
        <v>261</v>
      </c>
      <c r="V460" s="26">
        <v>44105</v>
      </c>
      <c r="W460" s="28" t="s">
        <v>139</v>
      </c>
      <c r="X460" s="28" t="s">
        <v>140</v>
      </c>
      <c r="Y460" s="26" t="s">
        <v>78</v>
      </c>
      <c r="Z460" s="29">
        <v>6</v>
      </c>
      <c r="AA460" s="29">
        <v>2</v>
      </c>
      <c r="AB460" s="26">
        <v>44424</v>
      </c>
      <c r="AC460" s="30">
        <v>4900000</v>
      </c>
      <c r="AD460" s="30">
        <v>544444</v>
      </c>
      <c r="AE460" s="30">
        <v>0</v>
      </c>
      <c r="AF460" s="30">
        <v>772555.55555555597</v>
      </c>
      <c r="AG460" s="30">
        <f t="shared" si="141"/>
        <v>772555.55555555597</v>
      </c>
      <c r="AH460" s="30">
        <v>0</v>
      </c>
      <c r="AI460" s="30">
        <f t="shared" si="142"/>
        <v>6216999.555555556</v>
      </c>
      <c r="AJ460" s="30">
        <f t="shared" si="143"/>
        <v>3675000</v>
      </c>
      <c r="AK460" s="30">
        <f t="shared" si="144"/>
        <v>408333</v>
      </c>
      <c r="AL460" s="30">
        <f t="shared" si="145"/>
        <v>0</v>
      </c>
      <c r="AM460" s="30">
        <f t="shared" si="146"/>
        <v>772555.55555555597</v>
      </c>
      <c r="AN460" s="30">
        <f t="shared" si="147"/>
        <v>772555.55555555597</v>
      </c>
      <c r="AO460" s="30">
        <f t="shared" si="148"/>
        <v>0</v>
      </c>
      <c r="AP460" s="30">
        <f t="shared" si="149"/>
        <v>4855888.555555556</v>
      </c>
      <c r="AQ460" s="30">
        <f t="shared" si="150"/>
        <v>0</v>
      </c>
      <c r="AR460" s="26" t="s">
        <v>79</v>
      </c>
      <c r="AS460" s="26" t="s">
        <v>80</v>
      </c>
      <c r="AT460" s="26"/>
      <c r="AU460" s="26" t="s">
        <v>80</v>
      </c>
      <c r="AV460" s="26" t="s">
        <v>141</v>
      </c>
      <c r="AW460" s="26" t="s">
        <v>80</v>
      </c>
      <c r="AX460" s="26" t="s">
        <v>82</v>
      </c>
      <c r="AY460" s="26" t="s">
        <v>82</v>
      </c>
      <c r="AZ460" s="26" t="s">
        <v>80</v>
      </c>
      <c r="BA460" s="26" t="s">
        <v>84</v>
      </c>
      <c r="BB460" s="26" t="s">
        <v>85</v>
      </c>
      <c r="BC460" s="26" t="str">
        <f t="shared" si="151"/>
        <v>C</v>
      </c>
      <c r="BD460" s="26" t="str">
        <f t="shared" ca="1" si="152"/>
        <v>48 Th,4 Bln,16 Hr</v>
      </c>
      <c r="BE460" s="29">
        <f t="shared" ca="1" si="153"/>
        <v>48</v>
      </c>
      <c r="BF460" s="29">
        <f t="shared" ca="1" si="154"/>
        <v>4</v>
      </c>
      <c r="BG460" s="29">
        <f t="shared" ca="1" si="155"/>
        <v>16</v>
      </c>
      <c r="BH460" s="26" t="str">
        <f t="shared" ca="1" si="156"/>
        <v>4 Th,1 Bln,23 Hr</v>
      </c>
      <c r="BI460" s="24">
        <f t="shared" ca="1" si="157"/>
        <v>4</v>
      </c>
      <c r="BJ460" s="24">
        <f t="shared" ca="1" si="158"/>
        <v>1</v>
      </c>
      <c r="BK460" s="26" t="str">
        <f t="shared" ca="1" si="159"/>
        <v>4 Th,1 Bln,23 Hr</v>
      </c>
      <c r="BL460" s="4" t="str">
        <f>VLOOKUP(C460,[1]dbase!$C$3:$AW$827,38,FALSE)</f>
        <v>-</v>
      </c>
    </row>
    <row r="461" spans="1:64" x14ac:dyDescent="0.25">
      <c r="A461" s="24">
        <f t="shared" si="140"/>
        <v>458</v>
      </c>
      <c r="B461" s="31" t="s">
        <v>2025</v>
      </c>
      <c r="C461" s="24">
        <v>654594</v>
      </c>
      <c r="D461" s="24" t="s">
        <v>87</v>
      </c>
      <c r="E461" s="26">
        <v>24062</v>
      </c>
      <c r="F461" s="24" t="s">
        <v>65</v>
      </c>
      <c r="G461" s="24" t="s">
        <v>66</v>
      </c>
      <c r="H461" s="24" t="s">
        <v>88</v>
      </c>
      <c r="I461" s="24" t="s">
        <v>2026</v>
      </c>
      <c r="J461" s="27"/>
      <c r="K461" s="24"/>
      <c r="L461" s="24"/>
      <c r="M461" s="24" t="s">
        <v>109</v>
      </c>
      <c r="N461" s="24" t="s">
        <v>1454</v>
      </c>
      <c r="O461" s="24"/>
      <c r="P461" s="24">
        <v>1985</v>
      </c>
      <c r="Q461" s="26">
        <v>31553</v>
      </c>
      <c r="R461" s="26">
        <v>33147</v>
      </c>
      <c r="S461" s="26" t="s">
        <v>90</v>
      </c>
      <c r="T461" s="28" t="s">
        <v>2027</v>
      </c>
      <c r="U461" s="28" t="s">
        <v>2027</v>
      </c>
      <c r="V461" s="26" t="s">
        <v>80</v>
      </c>
      <c r="W461" s="28" t="s">
        <v>145</v>
      </c>
      <c r="X461" s="28" t="s">
        <v>146</v>
      </c>
      <c r="Y461" s="26" t="s">
        <v>78</v>
      </c>
      <c r="Z461" s="29">
        <v>6</v>
      </c>
      <c r="AA461" s="29">
        <v>3</v>
      </c>
      <c r="AB461" s="26">
        <v>44424</v>
      </c>
      <c r="AC461" s="30">
        <v>5900000</v>
      </c>
      <c r="AD461" s="30">
        <v>655556</v>
      </c>
      <c r="AE461" s="30">
        <v>298394.44444444403</v>
      </c>
      <c r="AF461" s="30">
        <v>152000</v>
      </c>
      <c r="AG461" s="30">
        <f t="shared" si="141"/>
        <v>450394.44444444403</v>
      </c>
      <c r="AH461" s="30">
        <v>0</v>
      </c>
      <c r="AI461" s="30">
        <f t="shared" si="142"/>
        <v>7005950.444444444</v>
      </c>
      <c r="AJ461" s="30">
        <f t="shared" si="143"/>
        <v>2950000</v>
      </c>
      <c r="AK461" s="30">
        <f t="shared" si="144"/>
        <v>0</v>
      </c>
      <c r="AL461" s="30">
        <f t="shared" si="145"/>
        <v>0</v>
      </c>
      <c r="AM461" s="30">
        <f t="shared" si="146"/>
        <v>0</v>
      </c>
      <c r="AN461" s="30">
        <f t="shared" si="147"/>
        <v>0</v>
      </c>
      <c r="AO461" s="30">
        <f t="shared" si="148"/>
        <v>0</v>
      </c>
      <c r="AP461" s="30">
        <f t="shared" si="149"/>
        <v>2950000</v>
      </c>
      <c r="AQ461" s="30">
        <f t="shared" si="150"/>
        <v>1422100</v>
      </c>
      <c r="AR461" s="24" t="s">
        <v>208</v>
      </c>
      <c r="AS461" s="24" t="s">
        <v>114</v>
      </c>
      <c r="AT461" s="24" t="s">
        <v>172</v>
      </c>
      <c r="AU461" s="26">
        <v>44433</v>
      </c>
      <c r="AV461" s="24" t="s">
        <v>147</v>
      </c>
      <c r="AW461" s="24" t="s">
        <v>80</v>
      </c>
      <c r="AX461" s="24" t="s">
        <v>82</v>
      </c>
      <c r="AY461" s="24" t="s">
        <v>82</v>
      </c>
      <c r="AZ461" s="24" t="s">
        <v>80</v>
      </c>
      <c r="BA461" s="24" t="s">
        <v>84</v>
      </c>
      <c r="BB461" s="24" t="s">
        <v>85</v>
      </c>
      <c r="BC461" s="26" t="str">
        <f t="shared" si="151"/>
        <v>C</v>
      </c>
      <c r="BD461" s="24" t="str">
        <f t="shared" ca="1" si="152"/>
        <v>57 Th,0 Bln,8 Hr</v>
      </c>
      <c r="BE461" s="24">
        <f t="shared" ca="1" si="153"/>
        <v>57</v>
      </c>
      <c r="BF461" s="24">
        <f t="shared" ca="1" si="154"/>
        <v>0</v>
      </c>
      <c r="BG461" s="24">
        <f t="shared" ca="1" si="155"/>
        <v>8</v>
      </c>
      <c r="BH461" s="24" t="str">
        <f t="shared" ca="1" si="156"/>
        <v>36 Th,6 Bln,3 Hr</v>
      </c>
      <c r="BI461" s="24">
        <f t="shared" ca="1" si="157"/>
        <v>36</v>
      </c>
      <c r="BJ461" s="24">
        <f t="shared" ca="1" si="158"/>
        <v>6</v>
      </c>
      <c r="BK461" s="24" t="str">
        <f t="shared" ca="1" si="159"/>
        <v>32 Th,1 Bln,23 Hr</v>
      </c>
      <c r="BL461" s="4" t="str">
        <f>VLOOKUP(C461,[1]dbase!$C$3:$AW$827,38,FALSE)</f>
        <v>H</v>
      </c>
    </row>
    <row r="462" spans="1:64" x14ac:dyDescent="0.25">
      <c r="A462" s="24">
        <f t="shared" si="140"/>
        <v>459</v>
      </c>
      <c r="B462" s="31" t="s">
        <v>2028</v>
      </c>
      <c r="C462" s="24">
        <v>805602</v>
      </c>
      <c r="D462" s="24" t="s">
        <v>652</v>
      </c>
      <c r="E462" s="26">
        <v>29312</v>
      </c>
      <c r="F462" s="24" t="s">
        <v>65</v>
      </c>
      <c r="G462" s="24" t="s">
        <v>66</v>
      </c>
      <c r="H462" s="24" t="s">
        <v>133</v>
      </c>
      <c r="I462" s="24" t="s">
        <v>2029</v>
      </c>
      <c r="J462" s="27"/>
      <c r="K462" s="24"/>
      <c r="L462" s="24"/>
      <c r="M462" s="24" t="s">
        <v>109</v>
      </c>
      <c r="N462" s="24" t="s">
        <v>120</v>
      </c>
      <c r="O462" s="24"/>
      <c r="P462" s="24">
        <v>1999</v>
      </c>
      <c r="Q462" s="26">
        <v>42037</v>
      </c>
      <c r="R462" s="26">
        <v>42186</v>
      </c>
      <c r="S462" s="26" t="s">
        <v>90</v>
      </c>
      <c r="T462" s="28" t="s">
        <v>2030</v>
      </c>
      <c r="U462" s="28" t="s">
        <v>2030</v>
      </c>
      <c r="V462" s="26" t="s">
        <v>80</v>
      </c>
      <c r="W462" s="28" t="s">
        <v>194</v>
      </c>
      <c r="X462" s="28" t="s">
        <v>195</v>
      </c>
      <c r="Y462" s="26" t="s">
        <v>78</v>
      </c>
      <c r="Z462" s="29">
        <v>6</v>
      </c>
      <c r="AA462" s="29">
        <v>3</v>
      </c>
      <c r="AB462" s="26">
        <v>44424</v>
      </c>
      <c r="AC462" s="30">
        <v>5900000</v>
      </c>
      <c r="AD462" s="30">
        <v>655556</v>
      </c>
      <c r="AE462" s="30">
        <v>76394.444444444031</v>
      </c>
      <c r="AF462" s="30">
        <v>152000</v>
      </c>
      <c r="AG462" s="30">
        <f t="shared" si="141"/>
        <v>228394.44444444403</v>
      </c>
      <c r="AH462" s="30">
        <v>0</v>
      </c>
      <c r="AI462" s="30">
        <f t="shared" si="142"/>
        <v>6783950.444444444</v>
      </c>
      <c r="AJ462" s="30">
        <f t="shared" si="143"/>
        <v>4425000</v>
      </c>
      <c r="AK462" s="30">
        <f t="shared" si="144"/>
        <v>491667</v>
      </c>
      <c r="AL462" s="30">
        <f t="shared" si="145"/>
        <v>76394.444444444031</v>
      </c>
      <c r="AM462" s="30">
        <f t="shared" si="146"/>
        <v>152000</v>
      </c>
      <c r="AN462" s="30">
        <f t="shared" si="147"/>
        <v>228394.44444444403</v>
      </c>
      <c r="AO462" s="30">
        <f t="shared" si="148"/>
        <v>0</v>
      </c>
      <c r="AP462" s="30">
        <f t="shared" si="149"/>
        <v>5145061.444444444</v>
      </c>
      <c r="AQ462" s="30">
        <f t="shared" si="150"/>
        <v>0</v>
      </c>
      <c r="AR462" s="26" t="s">
        <v>79</v>
      </c>
      <c r="AS462" s="26" t="s">
        <v>80</v>
      </c>
      <c r="AT462" s="26"/>
      <c r="AU462" s="26" t="s">
        <v>80</v>
      </c>
      <c r="AV462" s="26" t="s">
        <v>196</v>
      </c>
      <c r="AW462" s="26" t="s">
        <v>80</v>
      </c>
      <c r="AX462" s="26" t="s">
        <v>83</v>
      </c>
      <c r="AY462" s="26" t="s">
        <v>82</v>
      </c>
      <c r="AZ462" s="26" t="s">
        <v>197</v>
      </c>
      <c r="BA462" s="26" t="s">
        <v>84</v>
      </c>
      <c r="BB462" s="26" t="s">
        <v>85</v>
      </c>
      <c r="BC462" s="26" t="str">
        <f t="shared" si="151"/>
        <v>C</v>
      </c>
      <c r="BD462" s="26" t="str">
        <f t="shared" ca="1" si="152"/>
        <v>42 Th,7 Bln,23 Hr</v>
      </c>
      <c r="BE462" s="29">
        <f t="shared" ca="1" si="153"/>
        <v>42</v>
      </c>
      <c r="BF462" s="29">
        <f t="shared" ca="1" si="154"/>
        <v>7</v>
      </c>
      <c r="BG462" s="29">
        <f t="shared" ca="1" si="155"/>
        <v>23</v>
      </c>
      <c r="BH462" s="26" t="str">
        <f t="shared" ca="1" si="156"/>
        <v>7 Th,9 Bln,22 Hr</v>
      </c>
      <c r="BI462" s="24">
        <f t="shared" ca="1" si="157"/>
        <v>7</v>
      </c>
      <c r="BJ462" s="24">
        <f t="shared" ca="1" si="158"/>
        <v>9</v>
      </c>
      <c r="BK462" s="26" t="str">
        <f t="shared" ca="1" si="159"/>
        <v>7 Th,4 Bln,23 Hr</v>
      </c>
      <c r="BL462" s="4" t="str">
        <f>VLOOKUP(C462,[1]dbase!$C$3:$AW$827,38,FALSE)</f>
        <v>-</v>
      </c>
    </row>
    <row r="463" spans="1:64" x14ac:dyDescent="0.25">
      <c r="A463" s="24">
        <f t="shared" si="140"/>
        <v>460</v>
      </c>
      <c r="B463" s="31" t="s">
        <v>2031</v>
      </c>
      <c r="C463" s="24">
        <v>895780</v>
      </c>
      <c r="D463" s="24" t="s">
        <v>365</v>
      </c>
      <c r="E463" s="26">
        <v>32510</v>
      </c>
      <c r="F463" s="24" t="s">
        <v>65</v>
      </c>
      <c r="G463" s="24" t="s">
        <v>343</v>
      </c>
      <c r="H463" s="24" t="s">
        <v>150</v>
      </c>
      <c r="I463" s="24" t="s">
        <v>2032</v>
      </c>
      <c r="J463" s="27"/>
      <c r="K463" s="24"/>
      <c r="L463" s="24"/>
      <c r="M463" s="24" t="s">
        <v>70</v>
      </c>
      <c r="N463" s="24" t="s">
        <v>234</v>
      </c>
      <c r="O463" s="24" t="s">
        <v>1161</v>
      </c>
      <c r="P463" s="24">
        <v>2012</v>
      </c>
      <c r="Q463" s="26">
        <v>43088</v>
      </c>
      <c r="R463" s="26">
        <v>43313</v>
      </c>
      <c r="S463" s="26" t="s">
        <v>90</v>
      </c>
      <c r="T463" s="28" t="s">
        <v>2033</v>
      </c>
      <c r="U463" s="28" t="s">
        <v>2033</v>
      </c>
      <c r="V463" s="26">
        <v>44104</v>
      </c>
      <c r="W463" s="28" t="s">
        <v>1908</v>
      </c>
      <c r="X463" s="28" t="s">
        <v>655</v>
      </c>
      <c r="Y463" s="26" t="s">
        <v>103</v>
      </c>
      <c r="Z463" s="29">
        <v>5</v>
      </c>
      <c r="AA463" s="29">
        <v>4</v>
      </c>
      <c r="AB463" s="26">
        <v>44424</v>
      </c>
      <c r="AC463" s="30">
        <v>6900000</v>
      </c>
      <c r="AD463" s="30">
        <v>766667</v>
      </c>
      <c r="AE463" s="30">
        <v>442183.33333333302</v>
      </c>
      <c r="AF463" s="30">
        <v>1702000</v>
      </c>
      <c r="AG463" s="30">
        <f t="shared" si="141"/>
        <v>2144183.333333333</v>
      </c>
      <c r="AH463" s="30">
        <v>0</v>
      </c>
      <c r="AI463" s="30">
        <f t="shared" si="142"/>
        <v>9810850.3333333321</v>
      </c>
      <c r="AJ463" s="30">
        <f t="shared" si="143"/>
        <v>5175000</v>
      </c>
      <c r="AK463" s="30">
        <f t="shared" si="144"/>
        <v>575000.25</v>
      </c>
      <c r="AL463" s="30">
        <f t="shared" si="145"/>
        <v>442183.33333333302</v>
      </c>
      <c r="AM463" s="30">
        <f t="shared" si="146"/>
        <v>1702000</v>
      </c>
      <c r="AN463" s="30">
        <f t="shared" si="147"/>
        <v>2144183.333333333</v>
      </c>
      <c r="AO463" s="30">
        <f t="shared" si="148"/>
        <v>0</v>
      </c>
      <c r="AP463" s="30">
        <f t="shared" si="149"/>
        <v>7894183.583333333</v>
      </c>
      <c r="AQ463" s="30">
        <f t="shared" si="150"/>
        <v>0</v>
      </c>
      <c r="AR463" s="26" t="s">
        <v>79</v>
      </c>
      <c r="AS463" s="26" t="s">
        <v>80</v>
      </c>
      <c r="AT463" s="26"/>
      <c r="AU463" s="26" t="s">
        <v>80</v>
      </c>
      <c r="AV463" s="26" t="s">
        <v>656</v>
      </c>
      <c r="AW463" s="26" t="s">
        <v>80</v>
      </c>
      <c r="AX463" s="26" t="s">
        <v>105</v>
      </c>
      <c r="AY463" s="26" t="s">
        <v>105</v>
      </c>
      <c r="AZ463" s="26" t="s">
        <v>80</v>
      </c>
      <c r="BA463" s="26" t="s">
        <v>84</v>
      </c>
      <c r="BB463" s="26" t="s">
        <v>106</v>
      </c>
      <c r="BC463" s="26" t="str">
        <f t="shared" si="151"/>
        <v>F</v>
      </c>
      <c r="BD463" s="26" t="str">
        <f t="shared" ca="1" si="152"/>
        <v>33 Th,10 Bln,22 Hr</v>
      </c>
      <c r="BE463" s="29">
        <f t="shared" ca="1" si="153"/>
        <v>33</v>
      </c>
      <c r="BF463" s="29">
        <f t="shared" ca="1" si="154"/>
        <v>10</v>
      </c>
      <c r="BG463" s="29">
        <f t="shared" ca="1" si="155"/>
        <v>22</v>
      </c>
      <c r="BH463" s="26" t="str">
        <f t="shared" ca="1" si="156"/>
        <v>4 Th,11 Bln,5 Hr</v>
      </c>
      <c r="BI463" s="24">
        <f t="shared" ca="1" si="157"/>
        <v>4</v>
      </c>
      <c r="BJ463" s="24">
        <f t="shared" ca="1" si="158"/>
        <v>11</v>
      </c>
      <c r="BK463" s="26" t="str">
        <f t="shared" ca="1" si="159"/>
        <v>4 Th,3 Bln,23 Hr</v>
      </c>
      <c r="BL463" s="4" t="str">
        <f>VLOOKUP(C463,[1]dbase!$C$3:$AW$827,38,FALSE)</f>
        <v>-</v>
      </c>
    </row>
    <row r="464" spans="1:64" x14ac:dyDescent="0.25">
      <c r="A464" s="24">
        <f t="shared" si="140"/>
        <v>461</v>
      </c>
      <c r="B464" s="31" t="s">
        <v>2034</v>
      </c>
      <c r="C464" s="24">
        <v>745921</v>
      </c>
      <c r="D464" s="24" t="s">
        <v>174</v>
      </c>
      <c r="E464" s="26">
        <v>27065</v>
      </c>
      <c r="F464" s="24" t="s">
        <v>65</v>
      </c>
      <c r="G464" s="24" t="s">
        <v>66</v>
      </c>
      <c r="H464" s="24" t="s">
        <v>67</v>
      </c>
      <c r="I464" s="24" t="s">
        <v>2035</v>
      </c>
      <c r="J464" s="27" t="s">
        <v>2036</v>
      </c>
      <c r="K464" s="24"/>
      <c r="L464" s="24"/>
      <c r="M464" s="24" t="s">
        <v>109</v>
      </c>
      <c r="N464" s="24" t="s">
        <v>301</v>
      </c>
      <c r="O464" s="24"/>
      <c r="P464" s="24" t="s">
        <v>80</v>
      </c>
      <c r="Q464" s="26">
        <v>43374</v>
      </c>
      <c r="R464" s="26">
        <v>43374</v>
      </c>
      <c r="S464" s="26" t="s">
        <v>90</v>
      </c>
      <c r="T464" s="28" t="s">
        <v>289</v>
      </c>
      <c r="U464" s="28" t="s">
        <v>289</v>
      </c>
      <c r="V464" s="26">
        <v>44105</v>
      </c>
      <c r="W464" s="28" t="s">
        <v>303</v>
      </c>
      <c r="X464" s="28" t="s">
        <v>140</v>
      </c>
      <c r="Y464" s="26" t="s">
        <v>78</v>
      </c>
      <c r="Z464" s="29">
        <v>6</v>
      </c>
      <c r="AA464" s="29">
        <v>1</v>
      </c>
      <c r="AB464" s="26">
        <v>44424</v>
      </c>
      <c r="AC464" s="30">
        <v>4500000</v>
      </c>
      <c r="AD464" s="30">
        <v>500000</v>
      </c>
      <c r="AE464" s="30">
        <v>0</v>
      </c>
      <c r="AF464" s="30">
        <v>-31100</v>
      </c>
      <c r="AG464" s="30">
        <f t="shared" si="141"/>
        <v>-31100</v>
      </c>
      <c r="AH464" s="30">
        <v>0</v>
      </c>
      <c r="AI464" s="30">
        <f t="shared" si="142"/>
        <v>4968900</v>
      </c>
      <c r="AJ464" s="30">
        <f t="shared" si="143"/>
        <v>3375000</v>
      </c>
      <c r="AK464" s="30">
        <f t="shared" si="144"/>
        <v>375000</v>
      </c>
      <c r="AL464" s="30">
        <f t="shared" si="145"/>
        <v>0</v>
      </c>
      <c r="AM464" s="30">
        <f t="shared" si="146"/>
        <v>-31100</v>
      </c>
      <c r="AN464" s="30">
        <f t="shared" si="147"/>
        <v>-31100</v>
      </c>
      <c r="AO464" s="30">
        <f t="shared" si="148"/>
        <v>0</v>
      </c>
      <c r="AP464" s="30">
        <f t="shared" si="149"/>
        <v>3718900</v>
      </c>
      <c r="AQ464" s="30">
        <f t="shared" si="150"/>
        <v>653200</v>
      </c>
      <c r="AR464" s="26" t="s">
        <v>79</v>
      </c>
      <c r="AS464" s="26" t="s">
        <v>80</v>
      </c>
      <c r="AT464" s="26"/>
      <c r="AU464" s="26" t="s">
        <v>80</v>
      </c>
      <c r="AV464" s="26" t="s">
        <v>141</v>
      </c>
      <c r="AW464" s="26" t="s">
        <v>80</v>
      </c>
      <c r="AX464" s="26" t="s">
        <v>82</v>
      </c>
      <c r="AY464" s="26" t="s">
        <v>82</v>
      </c>
      <c r="AZ464" s="26" t="s">
        <v>80</v>
      </c>
      <c r="BA464" s="26" t="s">
        <v>84</v>
      </c>
      <c r="BB464" s="26" t="s">
        <v>85</v>
      </c>
      <c r="BC464" s="26" t="str">
        <f t="shared" si="151"/>
        <v>C</v>
      </c>
      <c r="BD464" s="26" t="str">
        <f t="shared" ca="1" si="152"/>
        <v>48 Th,9 Bln,19 Hr</v>
      </c>
      <c r="BE464" s="29">
        <f t="shared" ca="1" si="153"/>
        <v>48</v>
      </c>
      <c r="BF464" s="29">
        <f t="shared" ca="1" si="154"/>
        <v>9</v>
      </c>
      <c r="BG464" s="29">
        <f t="shared" ca="1" si="155"/>
        <v>19</v>
      </c>
      <c r="BH464" s="26" t="str">
        <f t="shared" ca="1" si="156"/>
        <v>4 Th,1 Bln,23 Hr</v>
      </c>
      <c r="BI464" s="24">
        <f t="shared" ca="1" si="157"/>
        <v>4</v>
      </c>
      <c r="BJ464" s="24">
        <f t="shared" ca="1" si="158"/>
        <v>1</v>
      </c>
      <c r="BK464" s="26" t="str">
        <f t="shared" ca="1" si="159"/>
        <v>4 Th,1 Bln,23 Hr</v>
      </c>
      <c r="BL464" s="4" t="str">
        <f>VLOOKUP(C464,[1]dbase!$C$3:$AW$827,38,FALSE)</f>
        <v>-</v>
      </c>
    </row>
    <row r="465" spans="1:64" x14ac:dyDescent="0.25">
      <c r="A465" s="24">
        <f t="shared" si="140"/>
        <v>462</v>
      </c>
      <c r="B465" s="31" t="s">
        <v>2037</v>
      </c>
      <c r="C465" s="24">
        <v>766003</v>
      </c>
      <c r="D465" s="24" t="s">
        <v>244</v>
      </c>
      <c r="E465" s="26">
        <v>27836</v>
      </c>
      <c r="F465" s="24" t="s">
        <v>65</v>
      </c>
      <c r="G465" s="24" t="s">
        <v>66</v>
      </c>
      <c r="H465" s="24" t="s">
        <v>88</v>
      </c>
      <c r="I465" s="24" t="s">
        <v>2038</v>
      </c>
      <c r="J465" s="27" t="s">
        <v>2039</v>
      </c>
      <c r="K465" s="24"/>
      <c r="L465" s="24"/>
      <c r="M465" s="24" t="s">
        <v>109</v>
      </c>
      <c r="N465" s="24" t="s">
        <v>80</v>
      </c>
      <c r="O465" s="24"/>
      <c r="P465" s="24" t="s">
        <v>80</v>
      </c>
      <c r="Q465" s="26">
        <v>43374</v>
      </c>
      <c r="R465" s="26">
        <v>43374</v>
      </c>
      <c r="S465" s="26" t="s">
        <v>90</v>
      </c>
      <c r="T465" s="28" t="s">
        <v>289</v>
      </c>
      <c r="U465" s="28" t="s">
        <v>289</v>
      </c>
      <c r="V465" s="26">
        <v>44105</v>
      </c>
      <c r="W465" s="28" t="s">
        <v>139</v>
      </c>
      <c r="X465" s="28" t="s">
        <v>140</v>
      </c>
      <c r="Y465" s="26" t="s">
        <v>78</v>
      </c>
      <c r="Z465" s="29">
        <v>6</v>
      </c>
      <c r="AA465" s="29">
        <v>2</v>
      </c>
      <c r="AB465" s="26">
        <v>44424</v>
      </c>
      <c r="AC465" s="30">
        <v>4900000</v>
      </c>
      <c r="AD465" s="30">
        <v>544444</v>
      </c>
      <c r="AE465" s="30">
        <v>0</v>
      </c>
      <c r="AF465" s="30">
        <v>373955.55555555597</v>
      </c>
      <c r="AG465" s="30">
        <f t="shared" si="141"/>
        <v>373955.55555555597</v>
      </c>
      <c r="AH465" s="30">
        <v>0</v>
      </c>
      <c r="AI465" s="30">
        <f t="shared" si="142"/>
        <v>5818399.555555556</v>
      </c>
      <c r="AJ465" s="30">
        <f t="shared" si="143"/>
        <v>3675000</v>
      </c>
      <c r="AK465" s="30">
        <f t="shared" si="144"/>
        <v>408333</v>
      </c>
      <c r="AL465" s="30">
        <f t="shared" si="145"/>
        <v>0</v>
      </c>
      <c r="AM465" s="30">
        <f t="shared" si="146"/>
        <v>373955.55555555597</v>
      </c>
      <c r="AN465" s="30">
        <f t="shared" si="147"/>
        <v>373955.55555555597</v>
      </c>
      <c r="AO465" s="30">
        <f t="shared" si="148"/>
        <v>0</v>
      </c>
      <c r="AP465" s="30">
        <f t="shared" si="149"/>
        <v>4457288.555555556</v>
      </c>
      <c r="AQ465" s="30">
        <f t="shared" si="150"/>
        <v>0</v>
      </c>
      <c r="AR465" s="26" t="s">
        <v>79</v>
      </c>
      <c r="AS465" s="26" t="s">
        <v>80</v>
      </c>
      <c r="AT465" s="26"/>
      <c r="AU465" s="26" t="s">
        <v>80</v>
      </c>
      <c r="AV465" s="26" t="s">
        <v>141</v>
      </c>
      <c r="AW465" s="26" t="s">
        <v>80</v>
      </c>
      <c r="AX465" s="26" t="s">
        <v>82</v>
      </c>
      <c r="AY465" s="26" t="s">
        <v>82</v>
      </c>
      <c r="AZ465" s="26" t="s">
        <v>80</v>
      </c>
      <c r="BA465" s="26" t="s">
        <v>84</v>
      </c>
      <c r="BB465" s="26" t="s">
        <v>85</v>
      </c>
      <c r="BC465" s="26" t="str">
        <f t="shared" si="151"/>
        <v>C</v>
      </c>
      <c r="BD465" s="26" t="str">
        <f t="shared" ca="1" si="152"/>
        <v>46 Th,8 Bln,7 Hr</v>
      </c>
      <c r="BE465" s="29">
        <f t="shared" ca="1" si="153"/>
        <v>46</v>
      </c>
      <c r="BF465" s="29">
        <f t="shared" ca="1" si="154"/>
        <v>8</v>
      </c>
      <c r="BG465" s="29">
        <f t="shared" ca="1" si="155"/>
        <v>7</v>
      </c>
      <c r="BH465" s="26" t="str">
        <f t="shared" ca="1" si="156"/>
        <v>4 Th,1 Bln,23 Hr</v>
      </c>
      <c r="BI465" s="24">
        <f t="shared" ca="1" si="157"/>
        <v>4</v>
      </c>
      <c r="BJ465" s="24">
        <f t="shared" ca="1" si="158"/>
        <v>1</v>
      </c>
      <c r="BK465" s="26" t="str">
        <f t="shared" ca="1" si="159"/>
        <v>4 Th,1 Bln,23 Hr</v>
      </c>
      <c r="BL465" s="4" t="str">
        <f>VLOOKUP(C465,[1]dbase!$C$3:$AW$827,38,FALSE)</f>
        <v>-</v>
      </c>
    </row>
    <row r="466" spans="1:64" x14ac:dyDescent="0.25">
      <c r="A466" s="24">
        <f t="shared" si="140"/>
        <v>463</v>
      </c>
      <c r="B466" s="31" t="s">
        <v>2040</v>
      </c>
      <c r="C466" s="24">
        <v>725387</v>
      </c>
      <c r="D466" s="24" t="s">
        <v>2041</v>
      </c>
      <c r="E466" s="26">
        <v>26527</v>
      </c>
      <c r="F466" s="24" t="s">
        <v>65</v>
      </c>
      <c r="G466" s="24" t="s">
        <v>66</v>
      </c>
      <c r="H466" s="24" t="s">
        <v>88</v>
      </c>
      <c r="I466" s="24" t="s">
        <v>2042</v>
      </c>
      <c r="J466" s="27"/>
      <c r="K466" s="24"/>
      <c r="L466" s="24"/>
      <c r="M466" s="24" t="s">
        <v>109</v>
      </c>
      <c r="N466" s="24" t="s">
        <v>120</v>
      </c>
      <c r="O466" s="24"/>
      <c r="P466" s="24" t="s">
        <v>1930</v>
      </c>
      <c r="Q466" s="26">
        <v>34501</v>
      </c>
      <c r="R466" s="26">
        <v>34866</v>
      </c>
      <c r="S466" s="26" t="s">
        <v>90</v>
      </c>
      <c r="T466" s="28" t="s">
        <v>2043</v>
      </c>
      <c r="U466" s="28" t="s">
        <v>2043</v>
      </c>
      <c r="V466" s="26">
        <v>43514</v>
      </c>
      <c r="W466" s="28" t="s">
        <v>92</v>
      </c>
      <c r="X466" s="28" t="s">
        <v>600</v>
      </c>
      <c r="Y466" s="26" t="s">
        <v>78</v>
      </c>
      <c r="Z466" s="29">
        <v>5</v>
      </c>
      <c r="AA466" s="29">
        <v>4</v>
      </c>
      <c r="AB466" s="26">
        <v>44424</v>
      </c>
      <c r="AC466" s="30">
        <v>6900000</v>
      </c>
      <c r="AD466" s="30">
        <v>766667</v>
      </c>
      <c r="AE466" s="30">
        <v>715183.33333333302</v>
      </c>
      <c r="AF466" s="30">
        <v>566950</v>
      </c>
      <c r="AG466" s="30">
        <f t="shared" si="141"/>
        <v>1282133.333333333</v>
      </c>
      <c r="AH466" s="30">
        <v>0</v>
      </c>
      <c r="AI466" s="30">
        <f t="shared" si="142"/>
        <v>8948800.3333333321</v>
      </c>
      <c r="AJ466" s="30">
        <f t="shared" si="143"/>
        <v>3450000</v>
      </c>
      <c r="AK466" s="30">
        <f t="shared" si="144"/>
        <v>0</v>
      </c>
      <c r="AL466" s="30">
        <f t="shared" si="145"/>
        <v>0</v>
      </c>
      <c r="AM466" s="30">
        <f t="shared" si="146"/>
        <v>0</v>
      </c>
      <c r="AN466" s="30">
        <f t="shared" si="147"/>
        <v>0</v>
      </c>
      <c r="AO466" s="30">
        <f t="shared" si="148"/>
        <v>0</v>
      </c>
      <c r="AP466" s="30">
        <f t="shared" si="149"/>
        <v>3450000</v>
      </c>
      <c r="AQ466" s="30">
        <f t="shared" si="150"/>
        <v>922100</v>
      </c>
      <c r="AR466" s="26" t="s">
        <v>79</v>
      </c>
      <c r="AS466" s="26" t="s">
        <v>114</v>
      </c>
      <c r="AT466" s="24" t="s">
        <v>172</v>
      </c>
      <c r="AU466" s="26">
        <v>44433</v>
      </c>
      <c r="AV466" s="26" t="s">
        <v>601</v>
      </c>
      <c r="AW466" s="26" t="s">
        <v>95</v>
      </c>
      <c r="AX466" s="26" t="s">
        <v>96</v>
      </c>
      <c r="AY466" s="26" t="s">
        <v>96</v>
      </c>
      <c r="AZ466" s="26" t="s">
        <v>80</v>
      </c>
      <c r="BA466" s="26" t="s">
        <v>84</v>
      </c>
      <c r="BB466" s="26" t="s">
        <v>85</v>
      </c>
      <c r="BC466" s="26" t="str">
        <f t="shared" si="151"/>
        <v>C</v>
      </c>
      <c r="BD466" s="26" t="str">
        <f t="shared" ca="1" si="152"/>
        <v>50 Th,3 Bln,8 Hr</v>
      </c>
      <c r="BE466" s="29">
        <f t="shared" ca="1" si="153"/>
        <v>50</v>
      </c>
      <c r="BF466" s="29">
        <f t="shared" ca="1" si="154"/>
        <v>3</v>
      </c>
      <c r="BG466" s="29">
        <f t="shared" ca="1" si="155"/>
        <v>8</v>
      </c>
      <c r="BH466" s="26" t="str">
        <f t="shared" ca="1" si="156"/>
        <v>28 Th,5 Bln,8 Hr</v>
      </c>
      <c r="BI466" s="24">
        <f t="shared" ca="1" si="157"/>
        <v>28</v>
      </c>
      <c r="BJ466" s="24">
        <f t="shared" ca="1" si="158"/>
        <v>5</v>
      </c>
      <c r="BK466" s="26" t="str">
        <f t="shared" ca="1" si="159"/>
        <v>27 Th,5 Bln,8 Hr</v>
      </c>
      <c r="BL466" s="4" t="str">
        <f>VLOOKUP(C466,[1]dbase!$C$3:$AW$827,38,FALSE)</f>
        <v>H</v>
      </c>
    </row>
    <row r="467" spans="1:64" x14ac:dyDescent="0.25">
      <c r="A467" s="24">
        <f t="shared" si="140"/>
        <v>464</v>
      </c>
      <c r="B467" s="31" t="s">
        <v>2044</v>
      </c>
      <c r="C467" s="24">
        <v>795982</v>
      </c>
      <c r="D467" s="24" t="s">
        <v>2045</v>
      </c>
      <c r="E467" s="26">
        <v>29138</v>
      </c>
      <c r="F467" s="24" t="s">
        <v>65</v>
      </c>
      <c r="G467" s="24" t="s">
        <v>66</v>
      </c>
      <c r="H467" s="24" t="s">
        <v>88</v>
      </c>
      <c r="I467" s="24" t="s">
        <v>2046</v>
      </c>
      <c r="J467" s="27" t="s">
        <v>2047</v>
      </c>
      <c r="K467" s="24"/>
      <c r="L467" s="24"/>
      <c r="M467" s="24" t="s">
        <v>109</v>
      </c>
      <c r="N467" s="24" t="s">
        <v>80</v>
      </c>
      <c r="O467" s="24"/>
      <c r="P467" s="24" t="s">
        <v>80</v>
      </c>
      <c r="Q467" s="26">
        <v>43374</v>
      </c>
      <c r="R467" s="26">
        <v>43374</v>
      </c>
      <c r="S467" s="26" t="s">
        <v>90</v>
      </c>
      <c r="T467" s="28" t="s">
        <v>289</v>
      </c>
      <c r="U467" s="28" t="s">
        <v>289</v>
      </c>
      <c r="V467" s="26">
        <v>44105</v>
      </c>
      <c r="W467" s="28" t="s">
        <v>139</v>
      </c>
      <c r="X467" s="28" t="s">
        <v>140</v>
      </c>
      <c r="Y467" s="26" t="s">
        <v>78</v>
      </c>
      <c r="Z467" s="29">
        <v>6</v>
      </c>
      <c r="AA467" s="29">
        <v>1</v>
      </c>
      <c r="AB467" s="26">
        <v>44424</v>
      </c>
      <c r="AC467" s="30">
        <v>4500000</v>
      </c>
      <c r="AD467" s="30">
        <v>500000</v>
      </c>
      <c r="AE467" s="30">
        <v>0</v>
      </c>
      <c r="AF467" s="30">
        <v>69400</v>
      </c>
      <c r="AG467" s="30">
        <f t="shared" si="141"/>
        <v>69400</v>
      </c>
      <c r="AH467" s="30">
        <v>0</v>
      </c>
      <c r="AI467" s="30">
        <f t="shared" si="142"/>
        <v>5069400</v>
      </c>
      <c r="AJ467" s="30">
        <f t="shared" si="143"/>
        <v>2250000</v>
      </c>
      <c r="AK467" s="30">
        <f t="shared" si="144"/>
        <v>0</v>
      </c>
      <c r="AL467" s="30">
        <f t="shared" si="145"/>
        <v>0</v>
      </c>
      <c r="AM467" s="30">
        <f t="shared" si="146"/>
        <v>0</v>
      </c>
      <c r="AN467" s="30">
        <f t="shared" si="147"/>
        <v>0</v>
      </c>
      <c r="AO467" s="30">
        <f t="shared" si="148"/>
        <v>0</v>
      </c>
      <c r="AP467" s="30">
        <f t="shared" si="149"/>
        <v>2250000</v>
      </c>
      <c r="AQ467" s="30">
        <f t="shared" si="150"/>
        <v>2122100</v>
      </c>
      <c r="AR467" s="26" t="s">
        <v>79</v>
      </c>
      <c r="AS467" s="26" t="s">
        <v>114</v>
      </c>
      <c r="AT467" s="26"/>
      <c r="AU467" s="26">
        <v>44516</v>
      </c>
      <c r="AV467" s="26" t="s">
        <v>141</v>
      </c>
      <c r="AW467" s="26" t="s">
        <v>80</v>
      </c>
      <c r="AX467" s="26" t="s">
        <v>82</v>
      </c>
      <c r="AY467" s="26" t="s">
        <v>82</v>
      </c>
      <c r="AZ467" s="26" t="s">
        <v>80</v>
      </c>
      <c r="BA467" s="26" t="s">
        <v>84</v>
      </c>
      <c r="BB467" s="26" t="s">
        <v>85</v>
      </c>
      <c r="BC467" s="26" t="str">
        <f t="shared" si="151"/>
        <v>C</v>
      </c>
      <c r="BD467" s="26" t="str">
        <f t="shared" ca="1" si="152"/>
        <v>43 Th,1 Bln,14 Hr</v>
      </c>
      <c r="BE467" s="29">
        <f t="shared" ca="1" si="153"/>
        <v>43</v>
      </c>
      <c r="BF467" s="29">
        <f t="shared" ca="1" si="154"/>
        <v>1</v>
      </c>
      <c r="BG467" s="29">
        <f t="shared" ca="1" si="155"/>
        <v>14</v>
      </c>
      <c r="BH467" s="26" t="str">
        <f t="shared" ca="1" si="156"/>
        <v>4 Th,1 Bln,23 Hr</v>
      </c>
      <c r="BI467" s="24">
        <f t="shared" ca="1" si="157"/>
        <v>4</v>
      </c>
      <c r="BJ467" s="24">
        <f t="shared" ca="1" si="158"/>
        <v>1</v>
      </c>
      <c r="BK467" s="26" t="str">
        <f t="shared" ca="1" si="159"/>
        <v>4 Th,1 Bln,23 Hr</v>
      </c>
      <c r="BL467" s="4" t="str">
        <f>VLOOKUP(C467,[1]dbase!$C$3:$AW$827,38,FALSE)</f>
        <v>H</v>
      </c>
    </row>
    <row r="468" spans="1:64" x14ac:dyDescent="0.25">
      <c r="A468" s="24">
        <f t="shared" si="140"/>
        <v>465</v>
      </c>
      <c r="B468" s="31" t="s">
        <v>2048</v>
      </c>
      <c r="C468" s="24">
        <v>726062</v>
      </c>
      <c r="D468" s="24" t="s">
        <v>174</v>
      </c>
      <c r="E468" s="26">
        <v>26447</v>
      </c>
      <c r="F468" s="24" t="s">
        <v>65</v>
      </c>
      <c r="G468" s="24" t="s">
        <v>66</v>
      </c>
      <c r="H468" s="24" t="s">
        <v>88</v>
      </c>
      <c r="I468" s="24" t="s">
        <v>2049</v>
      </c>
      <c r="J468" s="27" t="s">
        <v>2050</v>
      </c>
      <c r="K468" s="24"/>
      <c r="L468" s="24"/>
      <c r="M468" s="24" t="s">
        <v>109</v>
      </c>
      <c r="N468" s="24" t="s">
        <v>80</v>
      </c>
      <c r="O468" s="24"/>
      <c r="P468" s="24" t="s">
        <v>80</v>
      </c>
      <c r="Q468" s="26">
        <v>43374</v>
      </c>
      <c r="R468" s="26">
        <v>43374</v>
      </c>
      <c r="S468" s="26" t="s">
        <v>90</v>
      </c>
      <c r="T468" s="28" t="s">
        <v>261</v>
      </c>
      <c r="U468" s="28" t="s">
        <v>261</v>
      </c>
      <c r="V468" s="26">
        <v>44105</v>
      </c>
      <c r="W468" s="28" t="s">
        <v>139</v>
      </c>
      <c r="X468" s="28" t="s">
        <v>140</v>
      </c>
      <c r="Y468" s="26" t="s">
        <v>78</v>
      </c>
      <c r="Z468" s="29">
        <v>6</v>
      </c>
      <c r="AA468" s="29">
        <v>1</v>
      </c>
      <c r="AB468" s="26">
        <v>44424</v>
      </c>
      <c r="AC468" s="30">
        <v>4500000</v>
      </c>
      <c r="AD468" s="30">
        <v>500000</v>
      </c>
      <c r="AE468" s="30">
        <v>0</v>
      </c>
      <c r="AF468" s="30">
        <v>-31100</v>
      </c>
      <c r="AG468" s="30">
        <f t="shared" si="141"/>
        <v>-31100</v>
      </c>
      <c r="AH468" s="30">
        <v>0</v>
      </c>
      <c r="AI468" s="30">
        <f t="shared" si="142"/>
        <v>4968900</v>
      </c>
      <c r="AJ468" s="30">
        <f t="shared" si="143"/>
        <v>3375000</v>
      </c>
      <c r="AK468" s="30">
        <f t="shared" si="144"/>
        <v>375000</v>
      </c>
      <c r="AL468" s="30">
        <f t="shared" si="145"/>
        <v>0</v>
      </c>
      <c r="AM468" s="30">
        <f t="shared" si="146"/>
        <v>-31100</v>
      </c>
      <c r="AN468" s="30">
        <f t="shared" si="147"/>
        <v>-31100</v>
      </c>
      <c r="AO468" s="30">
        <f t="shared" si="148"/>
        <v>0</v>
      </c>
      <c r="AP468" s="30">
        <f t="shared" si="149"/>
        <v>3718900</v>
      </c>
      <c r="AQ468" s="30">
        <f t="shared" si="150"/>
        <v>653200</v>
      </c>
      <c r="AR468" s="26" t="s">
        <v>79</v>
      </c>
      <c r="AS468" s="26" t="s">
        <v>80</v>
      </c>
      <c r="AT468" s="26"/>
      <c r="AU468" s="26" t="s">
        <v>80</v>
      </c>
      <c r="AV468" s="26" t="s">
        <v>141</v>
      </c>
      <c r="AW468" s="26" t="s">
        <v>80</v>
      </c>
      <c r="AX468" s="26" t="s">
        <v>82</v>
      </c>
      <c r="AY468" s="26" t="s">
        <v>82</v>
      </c>
      <c r="AZ468" s="26" t="s">
        <v>80</v>
      </c>
      <c r="BA468" s="26" t="s">
        <v>84</v>
      </c>
      <c r="BB468" s="26" t="s">
        <v>85</v>
      </c>
      <c r="BC468" s="26" t="str">
        <f t="shared" si="151"/>
        <v>C</v>
      </c>
      <c r="BD468" s="26" t="str">
        <f t="shared" ca="1" si="152"/>
        <v>50 Th,5 Bln,27 Hr</v>
      </c>
      <c r="BE468" s="29">
        <f t="shared" ca="1" si="153"/>
        <v>50</v>
      </c>
      <c r="BF468" s="29">
        <f t="shared" ca="1" si="154"/>
        <v>5</v>
      </c>
      <c r="BG468" s="29">
        <f t="shared" ca="1" si="155"/>
        <v>27</v>
      </c>
      <c r="BH468" s="26" t="str">
        <f t="shared" ca="1" si="156"/>
        <v>4 Th,1 Bln,23 Hr</v>
      </c>
      <c r="BI468" s="24">
        <f t="shared" ca="1" si="157"/>
        <v>4</v>
      </c>
      <c r="BJ468" s="24">
        <f t="shared" ca="1" si="158"/>
        <v>1</v>
      </c>
      <c r="BK468" s="26" t="str">
        <f t="shared" ca="1" si="159"/>
        <v>4 Th,1 Bln,23 Hr</v>
      </c>
      <c r="BL468" s="4" t="str">
        <f>VLOOKUP(C468,[1]dbase!$C$3:$AW$827,38,FALSE)</f>
        <v>-</v>
      </c>
    </row>
    <row r="469" spans="1:64" x14ac:dyDescent="0.25">
      <c r="A469" s="24">
        <f t="shared" si="140"/>
        <v>466</v>
      </c>
      <c r="B469" s="33" t="s">
        <v>2051</v>
      </c>
      <c r="C469" s="24">
        <v>705153</v>
      </c>
      <c r="D469" s="24" t="s">
        <v>500</v>
      </c>
      <c r="E469" s="26">
        <v>25747</v>
      </c>
      <c r="F469" s="24" t="s">
        <v>65</v>
      </c>
      <c r="G469" s="24" t="s">
        <v>66</v>
      </c>
      <c r="H469" s="24" t="s">
        <v>67</v>
      </c>
      <c r="I469" s="24" t="s">
        <v>2052</v>
      </c>
      <c r="J469" s="27" t="s">
        <v>2053</v>
      </c>
      <c r="K469" s="24" t="s">
        <v>2054</v>
      </c>
      <c r="L469" s="24"/>
      <c r="M469" s="24" t="s">
        <v>109</v>
      </c>
      <c r="N469" s="24" t="s">
        <v>120</v>
      </c>
      <c r="O469" s="24"/>
      <c r="P469" s="24">
        <v>1990</v>
      </c>
      <c r="Q469" s="26">
        <v>33208</v>
      </c>
      <c r="R469" s="26">
        <v>34029</v>
      </c>
      <c r="S469" s="26" t="s">
        <v>90</v>
      </c>
      <c r="T469" s="28" t="s">
        <v>2055</v>
      </c>
      <c r="U469" s="28" t="s">
        <v>2055</v>
      </c>
      <c r="V469" s="26">
        <v>44760</v>
      </c>
      <c r="W469" s="28" t="s">
        <v>154</v>
      </c>
      <c r="X469" s="28" t="s">
        <v>113</v>
      </c>
      <c r="Y469" s="26" t="s">
        <v>78</v>
      </c>
      <c r="Z469" s="29">
        <v>5</v>
      </c>
      <c r="AA469" s="29">
        <v>6</v>
      </c>
      <c r="AB469" s="26">
        <v>44424</v>
      </c>
      <c r="AC469" s="30">
        <v>8900000</v>
      </c>
      <c r="AD469" s="30">
        <v>988889</v>
      </c>
      <c r="AE469" s="30">
        <v>716911.11111111194</v>
      </c>
      <c r="AF469" s="30">
        <v>653200</v>
      </c>
      <c r="AG469" s="30">
        <f t="shared" si="141"/>
        <v>1370111.1111111119</v>
      </c>
      <c r="AH469" s="30">
        <v>0</v>
      </c>
      <c r="AI469" s="30">
        <f t="shared" si="142"/>
        <v>11259000.111111112</v>
      </c>
      <c r="AJ469" s="30">
        <f t="shared" si="143"/>
        <v>6675000</v>
      </c>
      <c r="AK469" s="30">
        <f t="shared" si="144"/>
        <v>741666.75</v>
      </c>
      <c r="AL469" s="30">
        <f t="shared" si="145"/>
        <v>716911.11111111194</v>
      </c>
      <c r="AM469" s="30">
        <f t="shared" si="146"/>
        <v>653200</v>
      </c>
      <c r="AN469" s="30">
        <f t="shared" si="147"/>
        <v>1370111.1111111119</v>
      </c>
      <c r="AO469" s="30">
        <f t="shared" si="148"/>
        <v>0</v>
      </c>
      <c r="AP469" s="30">
        <f t="shared" si="149"/>
        <v>8786777.8611111119</v>
      </c>
      <c r="AQ469" s="30">
        <f t="shared" si="150"/>
        <v>0</v>
      </c>
      <c r="AR469" s="26" t="s">
        <v>79</v>
      </c>
      <c r="AS469" s="26" t="s">
        <v>80</v>
      </c>
      <c r="AT469" s="26"/>
      <c r="AU469" s="26" t="s">
        <v>80</v>
      </c>
      <c r="AV469" s="26" t="s">
        <v>116</v>
      </c>
      <c r="AW469" s="26" t="s">
        <v>158</v>
      </c>
      <c r="AX469" s="26" t="s">
        <v>82</v>
      </c>
      <c r="AY469" s="26" t="s">
        <v>83</v>
      </c>
      <c r="AZ469" s="26" t="s">
        <v>80</v>
      </c>
      <c r="BA469" s="26" t="s">
        <v>84</v>
      </c>
      <c r="BB469" s="26" t="s">
        <v>85</v>
      </c>
      <c r="BC469" s="26" t="str">
        <f t="shared" si="151"/>
        <v>C</v>
      </c>
      <c r="BD469" s="26" t="str">
        <f t="shared" ca="1" si="152"/>
        <v>52 Th,4 Bln,27 Hr</v>
      </c>
      <c r="BE469" s="29">
        <f t="shared" ca="1" si="153"/>
        <v>52</v>
      </c>
      <c r="BF469" s="29">
        <f t="shared" ca="1" si="154"/>
        <v>4</v>
      </c>
      <c r="BG469" s="29">
        <f t="shared" ca="1" si="155"/>
        <v>27</v>
      </c>
      <c r="BH469" s="26" t="str">
        <f t="shared" ca="1" si="156"/>
        <v>31 Th,11 Bln,23 Hr</v>
      </c>
      <c r="BI469" s="24">
        <f t="shared" ca="1" si="157"/>
        <v>31</v>
      </c>
      <c r="BJ469" s="24">
        <f t="shared" ca="1" si="158"/>
        <v>11</v>
      </c>
      <c r="BK469" s="26" t="str">
        <f t="shared" ca="1" si="159"/>
        <v>29 Th,8 Bln,23 Hr</v>
      </c>
      <c r="BL469" s="4" t="str">
        <f>VLOOKUP(C469,[1]dbase!$C$3:$AW$827,38,FALSE)</f>
        <v>-</v>
      </c>
    </row>
    <row r="470" spans="1:64" x14ac:dyDescent="0.25">
      <c r="A470" s="24">
        <f t="shared" si="140"/>
        <v>467</v>
      </c>
      <c r="B470" s="31" t="s">
        <v>2056</v>
      </c>
      <c r="C470" s="24">
        <v>935785</v>
      </c>
      <c r="D470" s="24" t="s">
        <v>160</v>
      </c>
      <c r="E470" s="26">
        <v>34231</v>
      </c>
      <c r="F470" s="24" t="s">
        <v>65</v>
      </c>
      <c r="G470" s="24" t="s">
        <v>532</v>
      </c>
      <c r="H470" s="24" t="s">
        <v>228</v>
      </c>
      <c r="I470" s="24" t="s">
        <v>2057</v>
      </c>
      <c r="J470" s="27"/>
      <c r="K470" s="24"/>
      <c r="L470" s="24"/>
      <c r="M470" s="24" t="s">
        <v>70</v>
      </c>
      <c r="N470" s="24" t="s">
        <v>234</v>
      </c>
      <c r="O470" s="24" t="s">
        <v>2058</v>
      </c>
      <c r="P470" s="24">
        <v>2015</v>
      </c>
      <c r="Q470" s="26">
        <v>43088</v>
      </c>
      <c r="R470" s="26">
        <v>43313</v>
      </c>
      <c r="S470" s="26" t="s">
        <v>90</v>
      </c>
      <c r="T470" s="28" t="s">
        <v>2059</v>
      </c>
      <c r="U470" s="28" t="s">
        <v>2059</v>
      </c>
      <c r="V470" s="26">
        <v>44667</v>
      </c>
      <c r="W470" s="28" t="s">
        <v>102</v>
      </c>
      <c r="X470" s="28" t="s">
        <v>207</v>
      </c>
      <c r="Y470" s="26" t="s">
        <v>103</v>
      </c>
      <c r="Z470" s="29">
        <v>3</v>
      </c>
      <c r="AA470" s="29">
        <v>4</v>
      </c>
      <c r="AB470" s="26">
        <v>44424</v>
      </c>
      <c r="AC470" s="30">
        <v>6900000</v>
      </c>
      <c r="AD470" s="30">
        <v>766667</v>
      </c>
      <c r="AE470" s="30">
        <v>715183.33333333302</v>
      </c>
      <c r="AF470" s="30">
        <v>-23022.000000000466</v>
      </c>
      <c r="AG470" s="30">
        <f t="shared" si="141"/>
        <v>692161.33333333256</v>
      </c>
      <c r="AH470" s="30">
        <v>2417580.0000000005</v>
      </c>
      <c r="AI470" s="30">
        <f t="shared" si="142"/>
        <v>10776408.333333332</v>
      </c>
      <c r="AJ470" s="30">
        <f t="shared" si="143"/>
        <v>5175000</v>
      </c>
      <c r="AK470" s="30">
        <f t="shared" si="144"/>
        <v>575000.25</v>
      </c>
      <c r="AL470" s="30">
        <f t="shared" si="145"/>
        <v>715183.33333333302</v>
      </c>
      <c r="AM470" s="30">
        <f t="shared" si="146"/>
        <v>-23022.000000000466</v>
      </c>
      <c r="AN470" s="30">
        <f t="shared" si="147"/>
        <v>692161.33333333256</v>
      </c>
      <c r="AO470" s="30">
        <f t="shared" si="148"/>
        <v>1208790.0000000002</v>
      </c>
      <c r="AP470" s="30">
        <f t="shared" si="149"/>
        <v>7650951.5833333321</v>
      </c>
      <c r="AQ470" s="30">
        <f t="shared" si="150"/>
        <v>0</v>
      </c>
      <c r="AR470" s="26" t="s">
        <v>79</v>
      </c>
      <c r="AS470" s="26" t="s">
        <v>80</v>
      </c>
      <c r="AT470" s="26"/>
      <c r="AU470" s="26" t="s">
        <v>80</v>
      </c>
      <c r="AV470" s="26" t="s">
        <v>209</v>
      </c>
      <c r="AW470" s="26" t="s">
        <v>104</v>
      </c>
      <c r="AX470" s="26" t="s">
        <v>105</v>
      </c>
      <c r="AY470" s="26" t="s">
        <v>105</v>
      </c>
      <c r="AZ470" s="26" t="s">
        <v>80</v>
      </c>
      <c r="BA470" s="26" t="s">
        <v>84</v>
      </c>
      <c r="BB470" s="26" t="s">
        <v>106</v>
      </c>
      <c r="BC470" s="26" t="str">
        <f t="shared" si="151"/>
        <v>F</v>
      </c>
      <c r="BD470" s="26" t="str">
        <f t="shared" ca="1" si="152"/>
        <v>29 Th,2 Bln,5 Hr</v>
      </c>
      <c r="BE470" s="29">
        <f t="shared" ca="1" si="153"/>
        <v>29</v>
      </c>
      <c r="BF470" s="29">
        <f t="shared" ca="1" si="154"/>
        <v>2</v>
      </c>
      <c r="BG470" s="29">
        <f t="shared" ca="1" si="155"/>
        <v>5</v>
      </c>
      <c r="BH470" s="26" t="str">
        <f t="shared" ca="1" si="156"/>
        <v>4 Th,11 Bln,5 Hr</v>
      </c>
      <c r="BI470" s="24">
        <f t="shared" ca="1" si="157"/>
        <v>4</v>
      </c>
      <c r="BJ470" s="24">
        <f t="shared" ca="1" si="158"/>
        <v>11</v>
      </c>
      <c r="BK470" s="26" t="str">
        <f t="shared" ca="1" si="159"/>
        <v>4 Th,3 Bln,23 Hr</v>
      </c>
      <c r="BL470" s="4" t="str">
        <f>VLOOKUP(C470,[1]dbase!$C$3:$AW$827,38,FALSE)</f>
        <v>-</v>
      </c>
    </row>
    <row r="471" spans="1:64" x14ac:dyDescent="0.25">
      <c r="A471" s="24">
        <f t="shared" si="140"/>
        <v>468</v>
      </c>
      <c r="B471" s="31" t="s">
        <v>2060</v>
      </c>
      <c r="C471" s="24">
        <v>836149</v>
      </c>
      <c r="D471" s="24" t="s">
        <v>244</v>
      </c>
      <c r="E471" s="26">
        <v>30655</v>
      </c>
      <c r="F471" s="24" t="s">
        <v>65</v>
      </c>
      <c r="G471" s="24" t="s">
        <v>343</v>
      </c>
      <c r="H471" s="24" t="s">
        <v>150</v>
      </c>
      <c r="I471" s="24" t="s">
        <v>2061</v>
      </c>
      <c r="J471" s="27" t="s">
        <v>2062</v>
      </c>
      <c r="K471" s="24"/>
      <c r="L471" s="24"/>
      <c r="M471" s="24" t="s">
        <v>109</v>
      </c>
      <c r="N471" s="24" t="s">
        <v>71</v>
      </c>
      <c r="O471" s="24"/>
      <c r="P471" s="24" t="s">
        <v>80</v>
      </c>
      <c r="Q471" s="26">
        <v>43374</v>
      </c>
      <c r="R471" s="26">
        <v>43374</v>
      </c>
      <c r="S471" s="26" t="s">
        <v>90</v>
      </c>
      <c r="T471" s="28" t="s">
        <v>2063</v>
      </c>
      <c r="U471" s="28" t="s">
        <v>2063</v>
      </c>
      <c r="V471" s="26">
        <v>44105</v>
      </c>
      <c r="W471" s="28" t="s">
        <v>226</v>
      </c>
      <c r="X471" s="28" t="s">
        <v>207</v>
      </c>
      <c r="Y471" s="26" t="s">
        <v>78</v>
      </c>
      <c r="Z471" s="29">
        <v>6</v>
      </c>
      <c r="AA471" s="29">
        <v>1</v>
      </c>
      <c r="AB471" s="26">
        <v>44424</v>
      </c>
      <c r="AC471" s="30">
        <v>4500000</v>
      </c>
      <c r="AD471" s="30">
        <v>500000</v>
      </c>
      <c r="AE471" s="30">
        <v>0</v>
      </c>
      <c r="AF471" s="30">
        <v>-31100</v>
      </c>
      <c r="AG471" s="30">
        <f t="shared" si="141"/>
        <v>-31100</v>
      </c>
      <c r="AH471" s="30">
        <v>0</v>
      </c>
      <c r="AI471" s="30">
        <f t="shared" si="142"/>
        <v>4968900</v>
      </c>
      <c r="AJ471" s="30">
        <f t="shared" si="143"/>
        <v>3375000</v>
      </c>
      <c r="AK471" s="30">
        <f t="shared" si="144"/>
        <v>375000</v>
      </c>
      <c r="AL471" s="30">
        <f t="shared" si="145"/>
        <v>0</v>
      </c>
      <c r="AM471" s="30">
        <f t="shared" si="146"/>
        <v>-31100</v>
      </c>
      <c r="AN471" s="30">
        <f t="shared" si="147"/>
        <v>-31100</v>
      </c>
      <c r="AO471" s="30">
        <f t="shared" si="148"/>
        <v>0</v>
      </c>
      <c r="AP471" s="30">
        <f t="shared" si="149"/>
        <v>3718900</v>
      </c>
      <c r="AQ471" s="30">
        <f t="shared" si="150"/>
        <v>653200</v>
      </c>
      <c r="AR471" s="26" t="s">
        <v>79</v>
      </c>
      <c r="AS471" s="26" t="s">
        <v>80</v>
      </c>
      <c r="AT471" s="26"/>
      <c r="AU471" s="26" t="s">
        <v>80</v>
      </c>
      <c r="AV471" s="26" t="s">
        <v>209</v>
      </c>
      <c r="AW471" s="26" t="s">
        <v>210</v>
      </c>
      <c r="AX471" s="26" t="s">
        <v>83</v>
      </c>
      <c r="AY471" s="26" t="s">
        <v>83</v>
      </c>
      <c r="AZ471" s="26" t="s">
        <v>80</v>
      </c>
      <c r="BA471" s="26" t="s">
        <v>84</v>
      </c>
      <c r="BB471" s="26" t="s">
        <v>85</v>
      </c>
      <c r="BC471" s="26" t="str">
        <f t="shared" si="151"/>
        <v>C</v>
      </c>
      <c r="BD471" s="26" t="str">
        <f t="shared" ca="1" si="152"/>
        <v>38 Th,11 Bln,19 Hr</v>
      </c>
      <c r="BE471" s="29">
        <f t="shared" ca="1" si="153"/>
        <v>38</v>
      </c>
      <c r="BF471" s="29">
        <f t="shared" ca="1" si="154"/>
        <v>11</v>
      </c>
      <c r="BG471" s="29">
        <f t="shared" ca="1" si="155"/>
        <v>19</v>
      </c>
      <c r="BH471" s="26" t="str">
        <f t="shared" ca="1" si="156"/>
        <v>4 Th,1 Bln,23 Hr</v>
      </c>
      <c r="BI471" s="24">
        <f t="shared" ca="1" si="157"/>
        <v>4</v>
      </c>
      <c r="BJ471" s="24">
        <f t="shared" ca="1" si="158"/>
        <v>1</v>
      </c>
      <c r="BK471" s="26" t="str">
        <f t="shared" ca="1" si="159"/>
        <v>4 Th,1 Bln,23 Hr</v>
      </c>
      <c r="BL471" s="4" t="str">
        <f>VLOOKUP(C471,[1]dbase!$C$3:$AW$827,38,FALSE)</f>
        <v>-</v>
      </c>
    </row>
    <row r="472" spans="1:64" x14ac:dyDescent="0.25">
      <c r="A472" s="24">
        <f t="shared" si="140"/>
        <v>469</v>
      </c>
      <c r="B472" s="31" t="s">
        <v>2064</v>
      </c>
      <c r="C472" s="24">
        <v>785941</v>
      </c>
      <c r="D472" s="24" t="s">
        <v>174</v>
      </c>
      <c r="E472" s="26">
        <v>28713</v>
      </c>
      <c r="F472" s="24" t="s">
        <v>65</v>
      </c>
      <c r="G472" s="24" t="s">
        <v>66</v>
      </c>
      <c r="H472" s="24" t="s">
        <v>88</v>
      </c>
      <c r="I472" s="24" t="s">
        <v>2065</v>
      </c>
      <c r="J472" s="27"/>
      <c r="K472" s="24"/>
      <c r="L472" s="24"/>
      <c r="M472" s="24" t="s">
        <v>99</v>
      </c>
      <c r="N472" s="24" t="s">
        <v>446</v>
      </c>
      <c r="O472" s="24"/>
      <c r="P472" s="24" t="s">
        <v>80</v>
      </c>
      <c r="Q472" s="26">
        <v>43374</v>
      </c>
      <c r="R472" s="26">
        <v>43374</v>
      </c>
      <c r="S472" s="26" t="s">
        <v>90</v>
      </c>
      <c r="T472" s="28" t="s">
        <v>1434</v>
      </c>
      <c r="U472" s="28" t="s">
        <v>1434</v>
      </c>
      <c r="V472" s="26">
        <v>44105</v>
      </c>
      <c r="W472" s="28" t="s">
        <v>303</v>
      </c>
      <c r="X472" s="28" t="s">
        <v>140</v>
      </c>
      <c r="Y472" s="26" t="s">
        <v>78</v>
      </c>
      <c r="Z472" s="29">
        <v>6</v>
      </c>
      <c r="AA472" s="29">
        <v>1</v>
      </c>
      <c r="AB472" s="26">
        <v>44424</v>
      </c>
      <c r="AC472" s="30">
        <v>4500000</v>
      </c>
      <c r="AD472" s="30">
        <v>500000</v>
      </c>
      <c r="AE472" s="30">
        <v>0</v>
      </c>
      <c r="AF472" s="30">
        <v>69400</v>
      </c>
      <c r="AG472" s="30">
        <f t="shared" si="141"/>
        <v>69400</v>
      </c>
      <c r="AH472" s="30">
        <v>0</v>
      </c>
      <c r="AI472" s="30">
        <f t="shared" si="142"/>
        <v>5069400</v>
      </c>
      <c r="AJ472" s="30">
        <f t="shared" si="143"/>
        <v>3375000</v>
      </c>
      <c r="AK472" s="30">
        <f t="shared" si="144"/>
        <v>375000</v>
      </c>
      <c r="AL472" s="30">
        <f t="shared" si="145"/>
        <v>0</v>
      </c>
      <c r="AM472" s="30">
        <f t="shared" si="146"/>
        <v>69400</v>
      </c>
      <c r="AN472" s="30">
        <f t="shared" si="147"/>
        <v>69400</v>
      </c>
      <c r="AO472" s="30">
        <f t="shared" si="148"/>
        <v>0</v>
      </c>
      <c r="AP472" s="30">
        <f t="shared" si="149"/>
        <v>3819400</v>
      </c>
      <c r="AQ472" s="30">
        <f t="shared" si="150"/>
        <v>552700</v>
      </c>
      <c r="AR472" s="26" t="s">
        <v>79</v>
      </c>
      <c r="AS472" s="26" t="s">
        <v>80</v>
      </c>
      <c r="AT472" s="26"/>
      <c r="AU472" s="26" t="s">
        <v>80</v>
      </c>
      <c r="AV472" s="26" t="s">
        <v>141</v>
      </c>
      <c r="AW472" s="26" t="s">
        <v>80</v>
      </c>
      <c r="AX472" s="26" t="s">
        <v>105</v>
      </c>
      <c r="AY472" s="26" t="s">
        <v>82</v>
      </c>
      <c r="AZ472" s="26" t="s">
        <v>80</v>
      </c>
      <c r="BA472" s="26" t="s">
        <v>84</v>
      </c>
      <c r="BB472" s="26" t="s">
        <v>106</v>
      </c>
      <c r="BC472" s="26" t="str">
        <f t="shared" si="151"/>
        <v>C</v>
      </c>
      <c r="BD472" s="26" t="str">
        <f t="shared" ca="1" si="152"/>
        <v>44 Th,3 Bln,13 Hr</v>
      </c>
      <c r="BE472" s="29">
        <f t="shared" ca="1" si="153"/>
        <v>44</v>
      </c>
      <c r="BF472" s="29">
        <f t="shared" ca="1" si="154"/>
        <v>3</v>
      </c>
      <c r="BG472" s="29">
        <f t="shared" ca="1" si="155"/>
        <v>13</v>
      </c>
      <c r="BH472" s="26" t="str">
        <f t="shared" ca="1" si="156"/>
        <v>4 Th,1 Bln,23 Hr</v>
      </c>
      <c r="BI472" s="24">
        <f t="shared" ca="1" si="157"/>
        <v>4</v>
      </c>
      <c r="BJ472" s="24">
        <f t="shared" ca="1" si="158"/>
        <v>1</v>
      </c>
      <c r="BK472" s="26" t="str">
        <f t="shared" ca="1" si="159"/>
        <v>4 Th,1 Bln,23 Hr</v>
      </c>
      <c r="BL472" s="4" t="str">
        <f>VLOOKUP(C472,[1]dbase!$C$3:$AW$827,38,FALSE)</f>
        <v>-</v>
      </c>
    </row>
    <row r="473" spans="1:64" x14ac:dyDescent="0.25">
      <c r="A473" s="24">
        <f t="shared" si="140"/>
        <v>470</v>
      </c>
      <c r="B473" s="31" t="s">
        <v>2066</v>
      </c>
      <c r="C473" s="24">
        <v>776268</v>
      </c>
      <c r="D473" s="24" t="s">
        <v>244</v>
      </c>
      <c r="E473" s="26">
        <v>28338</v>
      </c>
      <c r="F473" s="24" t="s">
        <v>167</v>
      </c>
      <c r="G473" s="24" t="s">
        <v>343</v>
      </c>
      <c r="H473" s="24" t="s">
        <v>228</v>
      </c>
      <c r="I473" s="24" t="s">
        <v>2067</v>
      </c>
      <c r="J473" s="27" t="s">
        <v>2068</v>
      </c>
      <c r="K473" s="24"/>
      <c r="L473" s="24"/>
      <c r="M473" s="24" t="s">
        <v>70</v>
      </c>
      <c r="N473" s="24" t="s">
        <v>2069</v>
      </c>
      <c r="O473" s="24"/>
      <c r="P473" s="24" t="s">
        <v>80</v>
      </c>
      <c r="Q473" s="26">
        <v>43374</v>
      </c>
      <c r="R473" s="26">
        <v>43374</v>
      </c>
      <c r="S473" s="26" t="s">
        <v>90</v>
      </c>
      <c r="T473" s="28" t="s">
        <v>2070</v>
      </c>
      <c r="U473" s="28" t="s">
        <v>2070</v>
      </c>
      <c r="V473" s="26">
        <v>44105</v>
      </c>
      <c r="W473" s="28" t="s">
        <v>374</v>
      </c>
      <c r="X473" s="28" t="s">
        <v>207</v>
      </c>
      <c r="Y473" s="26" t="s">
        <v>103</v>
      </c>
      <c r="Z473" s="29">
        <v>6</v>
      </c>
      <c r="AA473" s="29">
        <v>1</v>
      </c>
      <c r="AB473" s="26">
        <v>44424</v>
      </c>
      <c r="AC473" s="30">
        <v>4500000</v>
      </c>
      <c r="AD473" s="30">
        <v>500000</v>
      </c>
      <c r="AE473" s="30">
        <v>0</v>
      </c>
      <c r="AF473" s="30">
        <v>548279.91666666698</v>
      </c>
      <c r="AG473" s="30">
        <f t="shared" si="141"/>
        <v>548279.91666666698</v>
      </c>
      <c r="AH473" s="30">
        <v>0</v>
      </c>
      <c r="AI473" s="30">
        <f t="shared" si="142"/>
        <v>5548279.916666667</v>
      </c>
      <c r="AJ473" s="30">
        <f t="shared" si="143"/>
        <v>3375000</v>
      </c>
      <c r="AK473" s="30">
        <f t="shared" si="144"/>
        <v>375000</v>
      </c>
      <c r="AL473" s="30">
        <f t="shared" si="145"/>
        <v>0</v>
      </c>
      <c r="AM473" s="30">
        <f t="shared" si="146"/>
        <v>548279.91666666698</v>
      </c>
      <c r="AN473" s="30">
        <f t="shared" si="147"/>
        <v>548279.91666666698</v>
      </c>
      <c r="AO473" s="30">
        <f t="shared" si="148"/>
        <v>0</v>
      </c>
      <c r="AP473" s="30">
        <f t="shared" si="149"/>
        <v>4298279.916666667</v>
      </c>
      <c r="AQ473" s="30">
        <f t="shared" si="150"/>
        <v>73820.083333333023</v>
      </c>
      <c r="AR473" s="26" t="s">
        <v>79</v>
      </c>
      <c r="AS473" s="26" t="s">
        <v>80</v>
      </c>
      <c r="AT473" s="26"/>
      <c r="AU473" s="26">
        <v>44652</v>
      </c>
      <c r="AV473" s="26" t="s">
        <v>209</v>
      </c>
      <c r="AW473" s="26" t="s">
        <v>375</v>
      </c>
      <c r="AX473" s="26" t="s">
        <v>105</v>
      </c>
      <c r="AY473" s="26" t="s">
        <v>83</v>
      </c>
      <c r="AZ473" s="26" t="s">
        <v>80</v>
      </c>
      <c r="BA473" s="26" t="s">
        <v>84</v>
      </c>
      <c r="BB473" s="26" t="s">
        <v>106</v>
      </c>
      <c r="BC473" s="26" t="str">
        <f t="shared" si="151"/>
        <v>F</v>
      </c>
      <c r="BD473" s="26" t="str">
        <f t="shared" ca="1" si="152"/>
        <v>45 Th,3 Bln,23 Hr</v>
      </c>
      <c r="BE473" s="29">
        <f t="shared" ca="1" si="153"/>
        <v>45</v>
      </c>
      <c r="BF473" s="29">
        <f t="shared" ca="1" si="154"/>
        <v>3</v>
      </c>
      <c r="BG473" s="29">
        <f t="shared" ca="1" si="155"/>
        <v>23</v>
      </c>
      <c r="BH473" s="26" t="str">
        <f t="shared" ca="1" si="156"/>
        <v>4 Th,1 Bln,23 Hr</v>
      </c>
      <c r="BI473" s="24">
        <f t="shared" ca="1" si="157"/>
        <v>4</v>
      </c>
      <c r="BJ473" s="24">
        <f t="shared" ca="1" si="158"/>
        <v>1</v>
      </c>
      <c r="BK473" s="26" t="str">
        <f t="shared" ca="1" si="159"/>
        <v>4 Th,1 Bln,23 Hr</v>
      </c>
      <c r="BL473" s="4" t="str">
        <f>VLOOKUP(C473,[1]dbase!$C$3:$AW$827,38,FALSE)</f>
        <v>-</v>
      </c>
    </row>
    <row r="474" spans="1:64" x14ac:dyDescent="0.25">
      <c r="A474" s="24">
        <f t="shared" si="140"/>
        <v>471</v>
      </c>
      <c r="B474" s="33" t="s">
        <v>2071</v>
      </c>
      <c r="C474" s="24">
        <v>675899</v>
      </c>
      <c r="D474" s="24" t="s">
        <v>2072</v>
      </c>
      <c r="E474" s="26">
        <v>24771</v>
      </c>
      <c r="F474" s="24" t="s">
        <v>65</v>
      </c>
      <c r="G474" s="24" t="s">
        <v>66</v>
      </c>
      <c r="H474" s="24" t="s">
        <v>88</v>
      </c>
      <c r="I474" s="24" t="s">
        <v>2073</v>
      </c>
      <c r="J474" s="27" t="s">
        <v>2074</v>
      </c>
      <c r="K474" s="24"/>
      <c r="L474" s="24"/>
      <c r="M474" s="24" t="s">
        <v>70</v>
      </c>
      <c r="N474" s="24" t="s">
        <v>71</v>
      </c>
      <c r="O474" s="24" t="s">
        <v>163</v>
      </c>
      <c r="P474" s="24">
        <v>1995</v>
      </c>
      <c r="Q474" s="26">
        <v>43374</v>
      </c>
      <c r="R474" s="26">
        <v>43374</v>
      </c>
      <c r="S474" s="26" t="s">
        <v>90</v>
      </c>
      <c r="T474" s="28" t="s">
        <v>2075</v>
      </c>
      <c r="U474" s="28" t="s">
        <v>2075</v>
      </c>
      <c r="V474" s="26">
        <v>44562</v>
      </c>
      <c r="W474" s="28" t="s">
        <v>207</v>
      </c>
      <c r="X474" s="28" t="s">
        <v>207</v>
      </c>
      <c r="Y474" s="26" t="s">
        <v>78</v>
      </c>
      <c r="Z474" s="29">
        <v>1</v>
      </c>
      <c r="AA474" s="29">
        <v>10</v>
      </c>
      <c r="AB474" s="26">
        <v>44424</v>
      </c>
      <c r="AC474" s="30">
        <v>13000000</v>
      </c>
      <c r="AD474" s="30">
        <v>1444444</v>
      </c>
      <c r="AE474" s="30">
        <v>2953755.555555556</v>
      </c>
      <c r="AF474" s="30">
        <v>-707346</v>
      </c>
      <c r="AG474" s="30">
        <f t="shared" si="141"/>
        <v>2246409.555555556</v>
      </c>
      <c r="AH474" s="30">
        <v>10038840</v>
      </c>
      <c r="AI474" s="30">
        <f t="shared" si="142"/>
        <v>26729693.555555556</v>
      </c>
      <c r="AJ474" s="30">
        <f t="shared" si="143"/>
        <v>9750000</v>
      </c>
      <c r="AK474" s="30">
        <f t="shared" si="144"/>
        <v>1083333</v>
      </c>
      <c r="AL474" s="30">
        <f t="shared" si="145"/>
        <v>2953755.555555556</v>
      </c>
      <c r="AM474" s="30">
        <f t="shared" si="146"/>
        <v>-707346</v>
      </c>
      <c r="AN474" s="30">
        <f t="shared" si="147"/>
        <v>2246409.555555556</v>
      </c>
      <c r="AO474" s="30">
        <f t="shared" si="148"/>
        <v>5019420</v>
      </c>
      <c r="AP474" s="30">
        <f t="shared" si="149"/>
        <v>18099162.555555556</v>
      </c>
      <c r="AQ474" s="30">
        <f t="shared" si="150"/>
        <v>0</v>
      </c>
      <c r="AR474" s="26" t="s">
        <v>79</v>
      </c>
      <c r="AS474" s="26" t="s">
        <v>80</v>
      </c>
      <c r="AT474" s="26"/>
      <c r="AU474" s="26" t="s">
        <v>80</v>
      </c>
      <c r="AV474" s="26" t="s">
        <v>209</v>
      </c>
      <c r="AW474" s="26" t="s">
        <v>80</v>
      </c>
      <c r="AX474" s="26" t="s">
        <v>96</v>
      </c>
      <c r="AY474" s="26" t="s">
        <v>96</v>
      </c>
      <c r="AZ474" s="26" t="s">
        <v>80</v>
      </c>
      <c r="BA474" s="26" t="s">
        <v>84</v>
      </c>
      <c r="BB474" s="26" t="s">
        <v>85</v>
      </c>
      <c r="BC474" s="26" t="str">
        <f t="shared" si="151"/>
        <v>F</v>
      </c>
      <c r="BD474" s="26" t="str">
        <f t="shared" ca="1" si="152"/>
        <v>55 Th,0 Bln,29 Hr</v>
      </c>
      <c r="BE474" s="29">
        <f t="shared" ca="1" si="153"/>
        <v>55</v>
      </c>
      <c r="BF474" s="29">
        <f t="shared" ca="1" si="154"/>
        <v>0</v>
      </c>
      <c r="BG474" s="29">
        <f t="shared" ca="1" si="155"/>
        <v>29</v>
      </c>
      <c r="BH474" s="26" t="str">
        <f t="shared" ca="1" si="156"/>
        <v>4 Th,1 Bln,23 Hr</v>
      </c>
      <c r="BI474" s="24">
        <f t="shared" ca="1" si="157"/>
        <v>4</v>
      </c>
      <c r="BJ474" s="24">
        <f t="shared" ca="1" si="158"/>
        <v>1</v>
      </c>
      <c r="BK474" s="26" t="str">
        <f t="shared" ca="1" si="159"/>
        <v>4 Th,1 Bln,23 Hr</v>
      </c>
      <c r="BL474" s="4" t="str">
        <f>VLOOKUP(C474,[1]dbase!$C$3:$AW$827,38,FALSE)</f>
        <v>-</v>
      </c>
    </row>
    <row r="475" spans="1:64" x14ac:dyDescent="0.25">
      <c r="A475" s="24">
        <f t="shared" si="140"/>
        <v>472</v>
      </c>
      <c r="B475" s="31" t="s">
        <v>2076</v>
      </c>
      <c r="C475" s="24">
        <v>674592</v>
      </c>
      <c r="D475" s="24" t="s">
        <v>87</v>
      </c>
      <c r="E475" s="26">
        <v>24640</v>
      </c>
      <c r="F475" s="24" t="s">
        <v>65</v>
      </c>
      <c r="G475" s="24" t="s">
        <v>66</v>
      </c>
      <c r="H475" s="24" t="s">
        <v>67</v>
      </c>
      <c r="I475" s="24" t="s">
        <v>2077</v>
      </c>
      <c r="J475" s="27"/>
      <c r="K475" s="24"/>
      <c r="L475" s="24"/>
      <c r="M475" s="24" t="s">
        <v>109</v>
      </c>
      <c r="N475" s="24" t="s">
        <v>2078</v>
      </c>
      <c r="O475" s="24"/>
      <c r="P475" s="24">
        <v>1988</v>
      </c>
      <c r="Q475" s="26">
        <v>32373</v>
      </c>
      <c r="R475" s="26">
        <v>33147</v>
      </c>
      <c r="S475" s="26" t="s">
        <v>90</v>
      </c>
      <c r="T475" s="28" t="s">
        <v>2079</v>
      </c>
      <c r="U475" s="28" t="s">
        <v>2079</v>
      </c>
      <c r="V475" s="26" t="s">
        <v>80</v>
      </c>
      <c r="W475" s="28" t="s">
        <v>145</v>
      </c>
      <c r="X475" s="28" t="s">
        <v>146</v>
      </c>
      <c r="Y475" s="26" t="s">
        <v>78</v>
      </c>
      <c r="Z475" s="29">
        <v>6</v>
      </c>
      <c r="AA475" s="29">
        <v>3</v>
      </c>
      <c r="AB475" s="26">
        <v>44424</v>
      </c>
      <c r="AC475" s="30">
        <v>5900000</v>
      </c>
      <c r="AD475" s="30">
        <v>655556</v>
      </c>
      <c r="AE475" s="30">
        <v>298394.44444444403</v>
      </c>
      <c r="AF475" s="30">
        <v>152000</v>
      </c>
      <c r="AG475" s="30">
        <f t="shared" si="141"/>
        <v>450394.44444444403</v>
      </c>
      <c r="AH475" s="30">
        <v>0</v>
      </c>
      <c r="AI475" s="30">
        <f t="shared" si="142"/>
        <v>7005950.444444444</v>
      </c>
      <c r="AJ475" s="30">
        <f t="shared" si="143"/>
        <v>4425000</v>
      </c>
      <c r="AK475" s="30">
        <f t="shared" si="144"/>
        <v>491667</v>
      </c>
      <c r="AL475" s="30">
        <f t="shared" si="145"/>
        <v>298394.44444444403</v>
      </c>
      <c r="AM475" s="30">
        <f t="shared" si="146"/>
        <v>152000</v>
      </c>
      <c r="AN475" s="30">
        <f t="shared" si="147"/>
        <v>450394.44444444403</v>
      </c>
      <c r="AO475" s="30">
        <f t="shared" si="148"/>
        <v>0</v>
      </c>
      <c r="AP475" s="30">
        <f t="shared" si="149"/>
        <v>5367061.444444444</v>
      </c>
      <c r="AQ475" s="30">
        <f t="shared" si="150"/>
        <v>0</v>
      </c>
      <c r="AR475" s="26" t="s">
        <v>79</v>
      </c>
      <c r="AS475" s="26" t="s">
        <v>80</v>
      </c>
      <c r="AT475" s="26"/>
      <c r="AU475" s="26" t="s">
        <v>80</v>
      </c>
      <c r="AV475" s="26" t="s">
        <v>147</v>
      </c>
      <c r="AW475" s="26" t="s">
        <v>80</v>
      </c>
      <c r="AX475" s="26" t="s">
        <v>82</v>
      </c>
      <c r="AY475" s="26" t="s">
        <v>82</v>
      </c>
      <c r="AZ475" s="26" t="s">
        <v>80</v>
      </c>
      <c r="BA475" s="26" t="s">
        <v>84</v>
      </c>
      <c r="BB475" s="26" t="s">
        <v>85</v>
      </c>
      <c r="BC475" s="26" t="str">
        <f t="shared" si="151"/>
        <v>C</v>
      </c>
      <c r="BD475" s="26" t="str">
        <f t="shared" ca="1" si="152"/>
        <v>55 Th,5 Bln,7 Hr</v>
      </c>
      <c r="BE475" s="29">
        <f t="shared" ca="1" si="153"/>
        <v>55</v>
      </c>
      <c r="BF475" s="29">
        <f t="shared" ca="1" si="154"/>
        <v>5</v>
      </c>
      <c r="BG475" s="29">
        <f t="shared" ca="1" si="155"/>
        <v>7</v>
      </c>
      <c r="BH475" s="26" t="str">
        <f t="shared" ca="1" si="156"/>
        <v>34 Th,3 Bln,6 Hr</v>
      </c>
      <c r="BI475" s="24">
        <f t="shared" ca="1" si="157"/>
        <v>34</v>
      </c>
      <c r="BJ475" s="24">
        <f t="shared" ca="1" si="158"/>
        <v>3</v>
      </c>
      <c r="BK475" s="26" t="str">
        <f t="shared" ca="1" si="159"/>
        <v>32 Th,1 Bln,23 Hr</v>
      </c>
      <c r="BL475" s="4" t="str">
        <f>VLOOKUP(C475,[1]dbase!$C$3:$AW$827,38,FALSE)</f>
        <v>-</v>
      </c>
    </row>
    <row r="476" spans="1:64" x14ac:dyDescent="0.25">
      <c r="A476" s="24">
        <f t="shared" si="140"/>
        <v>473</v>
      </c>
      <c r="B476" s="31" t="s">
        <v>2080</v>
      </c>
      <c r="C476" s="24">
        <v>835481</v>
      </c>
      <c r="D476" s="24" t="s">
        <v>108</v>
      </c>
      <c r="E476" s="26">
        <v>30528</v>
      </c>
      <c r="F476" s="24" t="s">
        <v>65</v>
      </c>
      <c r="G476" s="24" t="s">
        <v>66</v>
      </c>
      <c r="H476" s="24" t="s">
        <v>88</v>
      </c>
      <c r="I476" s="24" t="s">
        <v>2081</v>
      </c>
      <c r="J476" s="27"/>
      <c r="K476" s="24"/>
      <c r="L476" s="24"/>
      <c r="M476" s="24" t="s">
        <v>70</v>
      </c>
      <c r="N476" s="24" t="s">
        <v>503</v>
      </c>
      <c r="O476" s="24"/>
      <c r="P476" s="24">
        <v>2017</v>
      </c>
      <c r="Q476" s="26">
        <v>39860</v>
      </c>
      <c r="R476" s="26">
        <v>39949</v>
      </c>
      <c r="S476" s="26" t="s">
        <v>90</v>
      </c>
      <c r="T476" s="28" t="s">
        <v>1037</v>
      </c>
      <c r="U476" s="28" t="s">
        <v>1037</v>
      </c>
      <c r="V476" s="26">
        <v>44562</v>
      </c>
      <c r="W476" s="28" t="s">
        <v>249</v>
      </c>
      <c r="X476" s="28" t="s">
        <v>387</v>
      </c>
      <c r="Y476" s="26" t="s">
        <v>78</v>
      </c>
      <c r="Z476" s="29">
        <v>3</v>
      </c>
      <c r="AA476" s="29">
        <v>3</v>
      </c>
      <c r="AB476" s="26">
        <v>44424</v>
      </c>
      <c r="AC476" s="30">
        <v>5900000</v>
      </c>
      <c r="AD476" s="30">
        <v>655556</v>
      </c>
      <c r="AE476" s="30">
        <v>370344.44444444403</v>
      </c>
      <c r="AF476" s="30">
        <v>-23022.000000000466</v>
      </c>
      <c r="AG476" s="30">
        <f t="shared" si="141"/>
        <v>347322.44444444356</v>
      </c>
      <c r="AH476" s="30">
        <v>2417580</v>
      </c>
      <c r="AI476" s="30">
        <f t="shared" si="142"/>
        <v>9320458.444444444</v>
      </c>
      <c r="AJ476" s="30">
        <f t="shared" si="143"/>
        <v>4425000</v>
      </c>
      <c r="AK476" s="30">
        <f t="shared" si="144"/>
        <v>491667</v>
      </c>
      <c r="AL476" s="30">
        <f t="shared" si="145"/>
        <v>370344.44444444403</v>
      </c>
      <c r="AM476" s="30">
        <f t="shared" si="146"/>
        <v>-23022.000000000466</v>
      </c>
      <c r="AN476" s="30">
        <f t="shared" si="147"/>
        <v>347322.44444444356</v>
      </c>
      <c r="AO476" s="30">
        <f t="shared" si="148"/>
        <v>1208790</v>
      </c>
      <c r="AP476" s="30">
        <f t="shared" si="149"/>
        <v>6472779.444444444</v>
      </c>
      <c r="AQ476" s="30">
        <f t="shared" si="150"/>
        <v>0</v>
      </c>
      <c r="AR476" s="26" t="s">
        <v>79</v>
      </c>
      <c r="AS476" s="26" t="s">
        <v>80</v>
      </c>
      <c r="AT476" s="26"/>
      <c r="AU476" s="26" t="s">
        <v>80</v>
      </c>
      <c r="AV476" s="26" t="s">
        <v>196</v>
      </c>
      <c r="AW476" s="26" t="s">
        <v>80</v>
      </c>
      <c r="AX476" s="26" t="s">
        <v>83</v>
      </c>
      <c r="AY476" s="26" t="s">
        <v>83</v>
      </c>
      <c r="AZ476" s="26" t="s">
        <v>197</v>
      </c>
      <c r="BA476" s="26" t="s">
        <v>84</v>
      </c>
      <c r="BB476" s="26" t="s">
        <v>85</v>
      </c>
      <c r="BC476" s="26" t="str">
        <f t="shared" si="151"/>
        <v>F</v>
      </c>
      <c r="BD476" s="26" t="str">
        <f t="shared" ca="1" si="152"/>
        <v>39 Th,3 Bln,24 Hr</v>
      </c>
      <c r="BE476" s="29">
        <f t="shared" ca="1" si="153"/>
        <v>39</v>
      </c>
      <c r="BF476" s="29">
        <f t="shared" ca="1" si="154"/>
        <v>3</v>
      </c>
      <c r="BG476" s="29">
        <f t="shared" ca="1" si="155"/>
        <v>24</v>
      </c>
      <c r="BH476" s="26" t="str">
        <f t="shared" ca="1" si="156"/>
        <v>13 Th,9 Bln,8 Hr</v>
      </c>
      <c r="BI476" s="24">
        <f t="shared" ca="1" si="157"/>
        <v>13</v>
      </c>
      <c r="BJ476" s="24">
        <f t="shared" ca="1" si="158"/>
        <v>9</v>
      </c>
      <c r="BK476" s="26" t="str">
        <f t="shared" ca="1" si="159"/>
        <v>13 Th,6 Bln,8 Hr</v>
      </c>
      <c r="BL476" s="4" t="str">
        <f>VLOOKUP(C476,[1]dbase!$C$3:$AW$827,38,FALSE)</f>
        <v>-</v>
      </c>
    </row>
    <row r="477" spans="1:64" x14ac:dyDescent="0.25">
      <c r="A477" s="24">
        <f t="shared" si="140"/>
        <v>474</v>
      </c>
      <c r="B477" s="31" t="s">
        <v>2082</v>
      </c>
      <c r="C477" s="24">
        <v>945848</v>
      </c>
      <c r="D477" s="24" t="s">
        <v>436</v>
      </c>
      <c r="E477" s="26">
        <v>34644</v>
      </c>
      <c r="F477" s="24" t="s">
        <v>65</v>
      </c>
      <c r="G477" s="24" t="s">
        <v>66</v>
      </c>
      <c r="H477" s="24" t="s">
        <v>228</v>
      </c>
      <c r="I477" s="24" t="s">
        <v>2083</v>
      </c>
      <c r="J477" s="27"/>
      <c r="K477" s="24"/>
      <c r="L477" s="24"/>
      <c r="M477" s="24" t="s">
        <v>136</v>
      </c>
      <c r="N477" s="24" t="s">
        <v>71</v>
      </c>
      <c r="O477" s="24" t="s">
        <v>163</v>
      </c>
      <c r="P477" s="24">
        <v>2016</v>
      </c>
      <c r="Q477" s="26">
        <v>43313</v>
      </c>
      <c r="R477" s="26">
        <v>43525</v>
      </c>
      <c r="S477" s="26" t="s">
        <v>90</v>
      </c>
      <c r="T477" s="28" t="s">
        <v>1631</v>
      </c>
      <c r="U477" s="28" t="s">
        <v>1631</v>
      </c>
      <c r="V477" s="26" t="s">
        <v>80</v>
      </c>
      <c r="W477" s="28" t="s">
        <v>154</v>
      </c>
      <c r="X477" s="28" t="s">
        <v>600</v>
      </c>
      <c r="Y477" s="26" t="s">
        <v>78</v>
      </c>
      <c r="Z477" s="29">
        <v>5</v>
      </c>
      <c r="AA477" s="29">
        <v>3</v>
      </c>
      <c r="AB477" s="26">
        <v>44424</v>
      </c>
      <c r="AC477" s="30">
        <v>5900000</v>
      </c>
      <c r="AD477" s="30">
        <v>655556</v>
      </c>
      <c r="AE477" s="30">
        <v>-36030.555555555969</v>
      </c>
      <c r="AF477" s="30">
        <v>596850</v>
      </c>
      <c r="AG477" s="30">
        <f t="shared" si="141"/>
        <v>560819.44444444403</v>
      </c>
      <c r="AH477" s="30">
        <v>0</v>
      </c>
      <c r="AI477" s="30">
        <f t="shared" si="142"/>
        <v>7116375.444444444</v>
      </c>
      <c r="AJ477" s="30">
        <f t="shared" si="143"/>
        <v>2950000</v>
      </c>
      <c r="AK477" s="30">
        <f t="shared" si="144"/>
        <v>0</v>
      </c>
      <c r="AL477" s="30">
        <f t="shared" si="145"/>
        <v>0</v>
      </c>
      <c r="AM477" s="30">
        <f t="shared" si="146"/>
        <v>0</v>
      </c>
      <c r="AN477" s="30">
        <f t="shared" si="147"/>
        <v>0</v>
      </c>
      <c r="AO477" s="30">
        <f t="shared" si="148"/>
        <v>0</v>
      </c>
      <c r="AP477" s="30">
        <f t="shared" si="149"/>
        <v>2950000</v>
      </c>
      <c r="AQ477" s="30">
        <f t="shared" si="150"/>
        <v>1422100</v>
      </c>
      <c r="AR477" s="26" t="s">
        <v>79</v>
      </c>
      <c r="AS477" s="32" t="s">
        <v>114</v>
      </c>
      <c r="AT477" s="32" t="s">
        <v>156</v>
      </c>
      <c r="AU477" s="32">
        <v>44743</v>
      </c>
      <c r="AV477" s="26" t="s">
        <v>601</v>
      </c>
      <c r="AW477" s="26" t="s">
        <v>158</v>
      </c>
      <c r="AX477" s="26" t="s">
        <v>83</v>
      </c>
      <c r="AY477" s="26" t="s">
        <v>83</v>
      </c>
      <c r="AZ477" s="26" t="s">
        <v>80</v>
      </c>
      <c r="BA477" s="26" t="s">
        <v>84</v>
      </c>
      <c r="BB477" s="26" t="s">
        <v>85</v>
      </c>
      <c r="BC477" s="26" t="str">
        <f t="shared" si="151"/>
        <v>D</v>
      </c>
      <c r="BD477" s="26" t="str">
        <f t="shared" ca="1" si="152"/>
        <v>28 Th,0 Bln,18 Hr</v>
      </c>
      <c r="BE477" s="29">
        <f t="shared" ca="1" si="153"/>
        <v>28</v>
      </c>
      <c r="BF477" s="29">
        <f t="shared" ca="1" si="154"/>
        <v>0</v>
      </c>
      <c r="BG477" s="29">
        <f t="shared" ca="1" si="155"/>
        <v>18</v>
      </c>
      <c r="BH477" s="26" t="str">
        <f t="shared" ca="1" si="156"/>
        <v>4 Th,3 Bln,23 Hr</v>
      </c>
      <c r="BI477" s="24">
        <f t="shared" ca="1" si="157"/>
        <v>4</v>
      </c>
      <c r="BJ477" s="24">
        <f t="shared" ca="1" si="158"/>
        <v>3</v>
      </c>
      <c r="BK477" s="26" t="str">
        <f t="shared" ca="1" si="159"/>
        <v>3 Th,8 Bln,23 Hr</v>
      </c>
      <c r="BL477" s="4" t="str">
        <f>VLOOKUP(C477,[1]dbase!$C$3:$AW$827,38,FALSE)</f>
        <v>H</v>
      </c>
    </row>
    <row r="478" spans="1:64" x14ac:dyDescent="0.25">
      <c r="A478" s="24">
        <f t="shared" si="140"/>
        <v>475</v>
      </c>
      <c r="B478" s="31" t="s">
        <v>2084</v>
      </c>
      <c r="C478" s="24">
        <v>835741</v>
      </c>
      <c r="D478" s="24" t="s">
        <v>2085</v>
      </c>
      <c r="E478" s="26">
        <v>30561</v>
      </c>
      <c r="F478" s="24" t="s">
        <v>65</v>
      </c>
      <c r="G478" s="24" t="s">
        <v>66</v>
      </c>
      <c r="H478" s="24" t="s">
        <v>88</v>
      </c>
      <c r="I478" s="24" t="s">
        <v>2086</v>
      </c>
      <c r="J478" s="27"/>
      <c r="K478" s="24"/>
      <c r="L478" s="24"/>
      <c r="M478" s="24" t="s">
        <v>109</v>
      </c>
      <c r="N478" s="24" t="s">
        <v>984</v>
      </c>
      <c r="O478" s="24"/>
      <c r="P478" s="24">
        <v>2002</v>
      </c>
      <c r="Q478" s="26">
        <v>42932</v>
      </c>
      <c r="R478" s="26">
        <v>43055</v>
      </c>
      <c r="S478" s="26" t="s">
        <v>73</v>
      </c>
      <c r="T478" s="28" t="s">
        <v>1674</v>
      </c>
      <c r="U478" s="28" t="s">
        <v>2087</v>
      </c>
      <c r="V478" s="26">
        <v>43559</v>
      </c>
      <c r="W478" s="28" t="s">
        <v>645</v>
      </c>
      <c r="X478" s="28" t="s">
        <v>113</v>
      </c>
      <c r="Y478" s="26" t="s">
        <v>78</v>
      </c>
      <c r="Z478" s="29">
        <v>4</v>
      </c>
      <c r="AA478" s="29">
        <v>3</v>
      </c>
      <c r="AB478" s="26">
        <v>44424</v>
      </c>
      <c r="AC478" s="30">
        <v>5900000</v>
      </c>
      <c r="AD478" s="30">
        <v>655556</v>
      </c>
      <c r="AE478" s="30">
        <v>-273030.55555555597</v>
      </c>
      <c r="AF478" s="30">
        <v>-339993</v>
      </c>
      <c r="AG478" s="30">
        <f t="shared" si="141"/>
        <v>-613023.55555555597</v>
      </c>
      <c r="AH478" s="30">
        <v>1871793</v>
      </c>
      <c r="AI478" s="30">
        <f t="shared" si="142"/>
        <v>7814325.444444444</v>
      </c>
      <c r="AJ478" s="30">
        <f t="shared" si="143"/>
        <v>4425000</v>
      </c>
      <c r="AK478" s="30">
        <f t="shared" si="144"/>
        <v>491667</v>
      </c>
      <c r="AL478" s="30">
        <f t="shared" si="145"/>
        <v>-273030.55555555597</v>
      </c>
      <c r="AM478" s="30">
        <f t="shared" si="146"/>
        <v>-339993</v>
      </c>
      <c r="AN478" s="30">
        <f t="shared" si="147"/>
        <v>-613023.55555555597</v>
      </c>
      <c r="AO478" s="30">
        <f t="shared" si="148"/>
        <v>935896.5</v>
      </c>
      <c r="AP478" s="30">
        <f t="shared" si="149"/>
        <v>5239539.944444444</v>
      </c>
      <c r="AQ478" s="30">
        <f t="shared" si="150"/>
        <v>0</v>
      </c>
      <c r="AR478" s="26" t="s">
        <v>79</v>
      </c>
      <c r="AS478" s="26" t="s">
        <v>80</v>
      </c>
      <c r="AT478" s="26"/>
      <c r="AU478" s="26" t="s">
        <v>80</v>
      </c>
      <c r="AV478" s="26" t="s">
        <v>116</v>
      </c>
      <c r="AW478" s="26" t="s">
        <v>210</v>
      </c>
      <c r="AX478" s="26" t="s">
        <v>83</v>
      </c>
      <c r="AY478" s="26" t="s">
        <v>83</v>
      </c>
      <c r="AZ478" s="26" t="s">
        <v>80</v>
      </c>
      <c r="BA478" s="26" t="s">
        <v>84</v>
      </c>
      <c r="BB478" s="26" t="s">
        <v>85</v>
      </c>
      <c r="BC478" s="26" t="str">
        <f t="shared" si="151"/>
        <v>C</v>
      </c>
      <c r="BD478" s="26" t="str">
        <f t="shared" ca="1" si="152"/>
        <v>39 Th,2 Bln,22 Hr</v>
      </c>
      <c r="BE478" s="29">
        <f t="shared" ca="1" si="153"/>
        <v>39</v>
      </c>
      <c r="BF478" s="29">
        <f t="shared" ca="1" si="154"/>
        <v>2</v>
      </c>
      <c r="BG478" s="29">
        <f t="shared" ca="1" si="155"/>
        <v>22</v>
      </c>
      <c r="BH478" s="26" t="str">
        <f t="shared" ca="1" si="156"/>
        <v>5 Th,4 Bln,8 Hr</v>
      </c>
      <c r="BI478" s="24">
        <f t="shared" ca="1" si="157"/>
        <v>5</v>
      </c>
      <c r="BJ478" s="24">
        <f t="shared" ca="1" si="158"/>
        <v>4</v>
      </c>
      <c r="BK478" s="26" t="str">
        <f t="shared" ca="1" si="159"/>
        <v>5 Th,0 Bln,8 Hr</v>
      </c>
      <c r="BL478" s="4" t="str">
        <f>VLOOKUP(C478,[1]dbase!$C$3:$AW$827,38,FALSE)</f>
        <v>-</v>
      </c>
    </row>
    <row r="479" spans="1:64" x14ac:dyDescent="0.25">
      <c r="A479" s="24">
        <f t="shared" si="140"/>
        <v>476</v>
      </c>
      <c r="B479" s="31" t="s">
        <v>2088</v>
      </c>
      <c r="C479" s="24">
        <v>886327</v>
      </c>
      <c r="D479" s="24" t="s">
        <v>87</v>
      </c>
      <c r="E479" s="26">
        <v>32316</v>
      </c>
      <c r="F479" s="24" t="s">
        <v>65</v>
      </c>
      <c r="G479" s="24" t="s">
        <v>66</v>
      </c>
      <c r="H479" s="24" t="s">
        <v>279</v>
      </c>
      <c r="I479" s="24"/>
      <c r="J479" s="27"/>
      <c r="K479" s="24"/>
      <c r="L479" s="24"/>
      <c r="M479" s="24" t="s">
        <v>109</v>
      </c>
      <c r="N479" s="24" t="s">
        <v>71</v>
      </c>
      <c r="O479" s="24"/>
      <c r="P479" s="24" t="s">
        <v>80</v>
      </c>
      <c r="Q479" s="26">
        <v>43894</v>
      </c>
      <c r="R479" s="26">
        <v>44243</v>
      </c>
      <c r="S479" s="26" t="s">
        <v>90</v>
      </c>
      <c r="T479" s="28" t="s">
        <v>1032</v>
      </c>
      <c r="U479" s="28" t="s">
        <v>1032</v>
      </c>
      <c r="V479" s="26" t="s">
        <v>80</v>
      </c>
      <c r="W479" s="28" t="s">
        <v>145</v>
      </c>
      <c r="X479" s="28" t="s">
        <v>146</v>
      </c>
      <c r="Y479" s="26" t="s">
        <v>78</v>
      </c>
      <c r="Z479" s="29">
        <v>6</v>
      </c>
      <c r="AA479" s="29">
        <v>1</v>
      </c>
      <c r="AB479" s="26">
        <v>44424</v>
      </c>
      <c r="AC479" s="30">
        <v>4500000</v>
      </c>
      <c r="AD479" s="30">
        <v>500000</v>
      </c>
      <c r="AE479" s="30">
        <v>-116900</v>
      </c>
      <c r="AF479" s="30">
        <v>152000</v>
      </c>
      <c r="AG479" s="30">
        <f t="shared" si="141"/>
        <v>35100</v>
      </c>
      <c r="AH479" s="30">
        <v>0</v>
      </c>
      <c r="AI479" s="30">
        <f t="shared" si="142"/>
        <v>5035100</v>
      </c>
      <c r="AJ479" s="30">
        <f t="shared" si="143"/>
        <v>3375000</v>
      </c>
      <c r="AK479" s="30">
        <f t="shared" si="144"/>
        <v>375000</v>
      </c>
      <c r="AL479" s="30">
        <f t="shared" si="145"/>
        <v>-116900</v>
      </c>
      <c r="AM479" s="30">
        <f t="shared" si="146"/>
        <v>152000</v>
      </c>
      <c r="AN479" s="30">
        <f t="shared" si="147"/>
        <v>35100</v>
      </c>
      <c r="AO479" s="30">
        <f t="shared" si="148"/>
        <v>0</v>
      </c>
      <c r="AP479" s="30">
        <f t="shared" si="149"/>
        <v>3785100</v>
      </c>
      <c r="AQ479" s="30">
        <f t="shared" si="150"/>
        <v>587000</v>
      </c>
      <c r="AR479" s="24" t="s">
        <v>79</v>
      </c>
      <c r="AS479" s="24" t="s">
        <v>80</v>
      </c>
      <c r="AT479" s="24"/>
      <c r="AU479" s="26" t="s">
        <v>80</v>
      </c>
      <c r="AV479" s="24" t="s">
        <v>147</v>
      </c>
      <c r="AW479" s="24" t="s">
        <v>80</v>
      </c>
      <c r="AX479" s="24" t="s">
        <v>82</v>
      </c>
      <c r="AY479" s="24" t="s">
        <v>82</v>
      </c>
      <c r="AZ479" s="24" t="s">
        <v>80</v>
      </c>
      <c r="BA479" s="24" t="s">
        <v>84</v>
      </c>
      <c r="BB479" s="24" t="s">
        <v>85</v>
      </c>
      <c r="BC479" s="26" t="str">
        <f t="shared" si="151"/>
        <v>C</v>
      </c>
      <c r="BD479" s="24" t="str">
        <f t="shared" ca="1" si="152"/>
        <v>34 Th,5 Bln,2 Hr</v>
      </c>
      <c r="BE479" s="24">
        <f t="shared" ca="1" si="153"/>
        <v>34</v>
      </c>
      <c r="BF479" s="24">
        <f t="shared" ca="1" si="154"/>
        <v>5</v>
      </c>
      <c r="BG479" s="24">
        <f t="shared" ca="1" si="155"/>
        <v>2</v>
      </c>
      <c r="BH479" s="24" t="str">
        <f t="shared" ca="1" si="156"/>
        <v>2 Th,8 Bln,20 Hr</v>
      </c>
      <c r="BI479" s="24">
        <f t="shared" ca="1" si="157"/>
        <v>2</v>
      </c>
      <c r="BJ479" s="24">
        <f t="shared" ca="1" si="158"/>
        <v>8</v>
      </c>
      <c r="BK479" s="24" t="str">
        <f t="shared" ca="1" si="159"/>
        <v>1 Th,9 Bln,8 Hr</v>
      </c>
      <c r="BL479" s="4" t="str">
        <f>VLOOKUP(C479,[1]dbase!$C$3:$AW$827,38,FALSE)</f>
        <v>-</v>
      </c>
    </row>
    <row r="480" spans="1:64" x14ac:dyDescent="0.25">
      <c r="A480" s="24">
        <f t="shared" si="140"/>
        <v>477</v>
      </c>
      <c r="B480" s="33" t="s">
        <v>2089</v>
      </c>
      <c r="C480" s="24">
        <v>905863</v>
      </c>
      <c r="D480" s="24" t="s">
        <v>2090</v>
      </c>
      <c r="E480" s="26">
        <v>33155</v>
      </c>
      <c r="F480" s="24" t="s">
        <v>65</v>
      </c>
      <c r="G480" s="24" t="s">
        <v>66</v>
      </c>
      <c r="H480" s="24" t="s">
        <v>150</v>
      </c>
      <c r="I480" s="24" t="s">
        <v>2091</v>
      </c>
      <c r="J480" s="27" t="s">
        <v>2092</v>
      </c>
      <c r="K480" s="24"/>
      <c r="L480" s="24"/>
      <c r="M480" s="24" t="s">
        <v>307</v>
      </c>
      <c r="N480" s="24" t="s">
        <v>1438</v>
      </c>
      <c r="O480" s="24" t="s">
        <v>412</v>
      </c>
      <c r="P480" s="24">
        <v>2012</v>
      </c>
      <c r="Q480" s="26">
        <v>43313</v>
      </c>
      <c r="R480" s="26">
        <v>43525</v>
      </c>
      <c r="S480" s="26" t="s">
        <v>90</v>
      </c>
      <c r="T480" s="28" t="s">
        <v>781</v>
      </c>
      <c r="U480" s="28" t="s">
        <v>781</v>
      </c>
      <c r="V480" s="26">
        <v>44760</v>
      </c>
      <c r="W480" s="28" t="s">
        <v>434</v>
      </c>
      <c r="X480" s="28" t="s">
        <v>113</v>
      </c>
      <c r="Y480" s="26" t="s">
        <v>78</v>
      </c>
      <c r="Z480" s="29">
        <v>5</v>
      </c>
      <c r="AA480" s="29">
        <v>4</v>
      </c>
      <c r="AB480" s="26">
        <v>44424</v>
      </c>
      <c r="AC480" s="30">
        <v>6900000</v>
      </c>
      <c r="AD480" s="30">
        <v>766667</v>
      </c>
      <c r="AE480" s="30">
        <v>-197116.66666666698</v>
      </c>
      <c r="AF480" s="30">
        <v>653200</v>
      </c>
      <c r="AG480" s="30">
        <f t="shared" si="141"/>
        <v>456083.33333333302</v>
      </c>
      <c r="AH480" s="30">
        <v>0</v>
      </c>
      <c r="AI480" s="30">
        <f t="shared" si="142"/>
        <v>8122750.333333333</v>
      </c>
      <c r="AJ480" s="30">
        <f t="shared" si="143"/>
        <v>5175000</v>
      </c>
      <c r="AK480" s="30">
        <f t="shared" si="144"/>
        <v>575000.25</v>
      </c>
      <c r="AL480" s="30">
        <f t="shared" si="145"/>
        <v>-197116.66666666698</v>
      </c>
      <c r="AM480" s="30">
        <f t="shared" si="146"/>
        <v>653200</v>
      </c>
      <c r="AN480" s="30">
        <f t="shared" si="147"/>
        <v>456083.33333333302</v>
      </c>
      <c r="AO480" s="30">
        <f t="shared" si="148"/>
        <v>0</v>
      </c>
      <c r="AP480" s="30">
        <f t="shared" si="149"/>
        <v>6206083.583333333</v>
      </c>
      <c r="AQ480" s="30">
        <f t="shared" si="150"/>
        <v>0</v>
      </c>
      <c r="AR480" s="26" t="s">
        <v>79</v>
      </c>
      <c r="AS480" s="26" t="s">
        <v>80</v>
      </c>
      <c r="AT480" s="26"/>
      <c r="AU480" s="26" t="s">
        <v>80</v>
      </c>
      <c r="AV480" s="26" t="s">
        <v>116</v>
      </c>
      <c r="AW480" s="26" t="s">
        <v>95</v>
      </c>
      <c r="AX480" s="26" t="s">
        <v>83</v>
      </c>
      <c r="AY480" s="26" t="s">
        <v>83</v>
      </c>
      <c r="AZ480" s="26" t="s">
        <v>80</v>
      </c>
      <c r="BA480" s="26" t="s">
        <v>84</v>
      </c>
      <c r="BB480" s="26" t="s">
        <v>85</v>
      </c>
      <c r="BC480" s="26" t="str">
        <f t="shared" si="151"/>
        <v>E</v>
      </c>
      <c r="BD480" s="26" t="str">
        <f t="shared" ca="1" si="152"/>
        <v>32 Th,1 Bln,15 Hr</v>
      </c>
      <c r="BE480" s="29">
        <f t="shared" ca="1" si="153"/>
        <v>32</v>
      </c>
      <c r="BF480" s="29">
        <f t="shared" ca="1" si="154"/>
        <v>1</v>
      </c>
      <c r="BG480" s="29">
        <f t="shared" ca="1" si="155"/>
        <v>15</v>
      </c>
      <c r="BH480" s="26" t="str">
        <f t="shared" ca="1" si="156"/>
        <v>4 Th,3 Bln,23 Hr</v>
      </c>
      <c r="BI480" s="24">
        <f t="shared" ca="1" si="157"/>
        <v>4</v>
      </c>
      <c r="BJ480" s="24">
        <f t="shared" ca="1" si="158"/>
        <v>3</v>
      </c>
      <c r="BK480" s="26" t="str">
        <f t="shared" ca="1" si="159"/>
        <v>3 Th,8 Bln,23 Hr</v>
      </c>
      <c r="BL480" s="4" t="str">
        <f>VLOOKUP(C480,[1]dbase!$C$3:$AW$827,38,FALSE)</f>
        <v>-</v>
      </c>
    </row>
    <row r="481" spans="1:64" x14ac:dyDescent="0.25">
      <c r="A481" s="24">
        <f t="shared" si="140"/>
        <v>478</v>
      </c>
      <c r="B481" s="31" t="s">
        <v>2093</v>
      </c>
      <c r="C481" s="24">
        <v>886315</v>
      </c>
      <c r="D481" s="24" t="s">
        <v>108</v>
      </c>
      <c r="E481" s="26">
        <v>32182</v>
      </c>
      <c r="F481" s="24" t="s">
        <v>65</v>
      </c>
      <c r="G481" s="24" t="s">
        <v>66</v>
      </c>
      <c r="H481" s="24" t="s">
        <v>88</v>
      </c>
      <c r="I481" s="24"/>
      <c r="J481" s="27"/>
      <c r="K481" s="24"/>
      <c r="L481" s="24"/>
      <c r="M481" s="24" t="s">
        <v>70</v>
      </c>
      <c r="N481" s="24" t="s">
        <v>162</v>
      </c>
      <c r="O481" s="24"/>
      <c r="P481" s="24" t="s">
        <v>80</v>
      </c>
      <c r="Q481" s="26">
        <v>43877</v>
      </c>
      <c r="R481" s="26">
        <v>44243</v>
      </c>
      <c r="S481" s="26" t="s">
        <v>90</v>
      </c>
      <c r="T481" s="28" t="s">
        <v>2094</v>
      </c>
      <c r="U481" s="28" t="s">
        <v>2094</v>
      </c>
      <c r="V481" s="26" t="s">
        <v>80</v>
      </c>
      <c r="W481" s="28" t="s">
        <v>650</v>
      </c>
      <c r="X481" s="28" t="s">
        <v>195</v>
      </c>
      <c r="Y481" s="26" t="s">
        <v>78</v>
      </c>
      <c r="Z481" s="29">
        <v>6</v>
      </c>
      <c r="AA481" s="29">
        <v>1</v>
      </c>
      <c r="AB481" s="26">
        <v>44424</v>
      </c>
      <c r="AC481" s="30">
        <v>4500000</v>
      </c>
      <c r="AD481" s="30">
        <v>500000</v>
      </c>
      <c r="AE481" s="30">
        <v>-116900</v>
      </c>
      <c r="AF481" s="30">
        <v>152000</v>
      </c>
      <c r="AG481" s="30">
        <f t="shared" si="141"/>
        <v>35100</v>
      </c>
      <c r="AH481" s="30">
        <v>0</v>
      </c>
      <c r="AI481" s="30">
        <f t="shared" si="142"/>
        <v>5035100</v>
      </c>
      <c r="AJ481" s="30">
        <f t="shared" si="143"/>
        <v>3375000</v>
      </c>
      <c r="AK481" s="30">
        <f t="shared" si="144"/>
        <v>375000</v>
      </c>
      <c r="AL481" s="30">
        <f t="shared" si="145"/>
        <v>-116900</v>
      </c>
      <c r="AM481" s="30">
        <f t="shared" si="146"/>
        <v>152000</v>
      </c>
      <c r="AN481" s="30">
        <f t="shared" si="147"/>
        <v>35100</v>
      </c>
      <c r="AO481" s="30">
        <f t="shared" si="148"/>
        <v>0</v>
      </c>
      <c r="AP481" s="30">
        <f t="shared" si="149"/>
        <v>3785100</v>
      </c>
      <c r="AQ481" s="30">
        <f t="shared" si="150"/>
        <v>587000</v>
      </c>
      <c r="AR481" s="26" t="s">
        <v>79</v>
      </c>
      <c r="AS481" s="26" t="s">
        <v>80</v>
      </c>
      <c r="AT481" s="26"/>
      <c r="AU481" s="26" t="s">
        <v>80</v>
      </c>
      <c r="AV481" s="26" t="s">
        <v>196</v>
      </c>
      <c r="AW481" s="26" t="s">
        <v>80</v>
      </c>
      <c r="AX481" s="26" t="s">
        <v>82</v>
      </c>
      <c r="AY481" s="26" t="s">
        <v>82</v>
      </c>
      <c r="AZ481" s="26" t="s">
        <v>125</v>
      </c>
      <c r="BA481" s="26" t="s">
        <v>84</v>
      </c>
      <c r="BB481" s="26" t="s">
        <v>85</v>
      </c>
      <c r="BC481" s="26" t="str">
        <f t="shared" si="151"/>
        <v>F</v>
      </c>
      <c r="BD481" s="26" t="str">
        <f t="shared" ca="1" si="152"/>
        <v>34 Th,9 Bln,15 Hr</v>
      </c>
      <c r="BE481" s="29">
        <f t="shared" ca="1" si="153"/>
        <v>34</v>
      </c>
      <c r="BF481" s="29">
        <f t="shared" ca="1" si="154"/>
        <v>9</v>
      </c>
      <c r="BG481" s="29">
        <f t="shared" ca="1" si="155"/>
        <v>15</v>
      </c>
      <c r="BH481" s="26" t="str">
        <f t="shared" ca="1" si="156"/>
        <v>2 Th,9 Bln,8 Hr</v>
      </c>
      <c r="BI481" s="24">
        <f t="shared" ca="1" si="157"/>
        <v>2</v>
      </c>
      <c r="BJ481" s="24">
        <f t="shared" ca="1" si="158"/>
        <v>9</v>
      </c>
      <c r="BK481" s="26" t="str">
        <f t="shared" ca="1" si="159"/>
        <v>1 Th,9 Bln,8 Hr</v>
      </c>
      <c r="BL481" s="4" t="str">
        <f>VLOOKUP(C481,[1]dbase!$C$3:$AW$827,38,FALSE)</f>
        <v>-</v>
      </c>
    </row>
    <row r="482" spans="1:64" x14ac:dyDescent="0.25">
      <c r="A482" s="24">
        <f t="shared" si="140"/>
        <v>479</v>
      </c>
      <c r="B482" s="31" t="s">
        <v>2095</v>
      </c>
      <c r="C482" s="24">
        <v>925869</v>
      </c>
      <c r="D482" s="24" t="s">
        <v>166</v>
      </c>
      <c r="E482" s="26">
        <v>33723</v>
      </c>
      <c r="F482" s="24" t="s">
        <v>65</v>
      </c>
      <c r="G482" s="24" t="s">
        <v>66</v>
      </c>
      <c r="H482" s="24" t="s">
        <v>67</v>
      </c>
      <c r="I482" s="24" t="s">
        <v>2096</v>
      </c>
      <c r="J482" s="27"/>
      <c r="K482" s="24"/>
      <c r="L482" s="24" t="s">
        <v>2097</v>
      </c>
      <c r="M482" s="24" t="s">
        <v>70</v>
      </c>
      <c r="N482" s="24" t="s">
        <v>234</v>
      </c>
      <c r="O482" s="24"/>
      <c r="P482" s="24">
        <v>2014</v>
      </c>
      <c r="Q482" s="26">
        <v>43313</v>
      </c>
      <c r="R482" s="26">
        <v>43525</v>
      </c>
      <c r="S482" s="26" t="s">
        <v>90</v>
      </c>
      <c r="T482" s="28" t="s">
        <v>2098</v>
      </c>
      <c r="U482" s="28" t="s">
        <v>2098</v>
      </c>
      <c r="V482" s="26">
        <v>44104</v>
      </c>
      <c r="W482" s="28" t="s">
        <v>2099</v>
      </c>
      <c r="X482" s="28" t="s">
        <v>510</v>
      </c>
      <c r="Y482" s="26" t="s">
        <v>103</v>
      </c>
      <c r="Z482" s="29">
        <v>5</v>
      </c>
      <c r="AA482" s="29">
        <v>4</v>
      </c>
      <c r="AB482" s="26">
        <v>44424</v>
      </c>
      <c r="AC482" s="30">
        <v>6900000</v>
      </c>
      <c r="AD482" s="30">
        <v>766667</v>
      </c>
      <c r="AE482" s="30">
        <v>169183.33333333302</v>
      </c>
      <c r="AF482" s="30">
        <v>653200</v>
      </c>
      <c r="AG482" s="30">
        <f t="shared" si="141"/>
        <v>822383.33333333302</v>
      </c>
      <c r="AH482" s="30">
        <v>0</v>
      </c>
      <c r="AI482" s="30">
        <f t="shared" si="142"/>
        <v>8489050.3333333321</v>
      </c>
      <c r="AJ482" s="30">
        <f t="shared" si="143"/>
        <v>5175000</v>
      </c>
      <c r="AK482" s="30">
        <f t="shared" si="144"/>
        <v>575000.25</v>
      </c>
      <c r="AL482" s="30">
        <f t="shared" si="145"/>
        <v>169183.33333333302</v>
      </c>
      <c r="AM482" s="30">
        <f t="shared" si="146"/>
        <v>653200</v>
      </c>
      <c r="AN482" s="30">
        <f t="shared" si="147"/>
        <v>822383.33333333302</v>
      </c>
      <c r="AO482" s="30">
        <f t="shared" si="148"/>
        <v>0</v>
      </c>
      <c r="AP482" s="30">
        <f t="shared" si="149"/>
        <v>6572383.583333333</v>
      </c>
      <c r="AQ482" s="30">
        <f t="shared" si="150"/>
        <v>0</v>
      </c>
      <c r="AR482" s="26" t="s">
        <v>79</v>
      </c>
      <c r="AS482" s="26" t="s">
        <v>80</v>
      </c>
      <c r="AT482" s="26"/>
      <c r="AU482" s="26" t="s">
        <v>80</v>
      </c>
      <c r="AV482" s="26" t="s">
        <v>511</v>
      </c>
      <c r="AW482" s="26" t="s">
        <v>80</v>
      </c>
      <c r="AX482" s="26" t="s">
        <v>105</v>
      </c>
      <c r="AY482" s="26" t="s">
        <v>105</v>
      </c>
      <c r="AZ482" s="26" t="s">
        <v>80</v>
      </c>
      <c r="BA482" s="26" t="s">
        <v>84</v>
      </c>
      <c r="BB482" s="26" t="s">
        <v>106</v>
      </c>
      <c r="BC482" s="26" t="str">
        <f t="shared" si="151"/>
        <v>F</v>
      </c>
      <c r="BD482" s="26" t="str">
        <f t="shared" ca="1" si="152"/>
        <v>30 Th,6 Bln,26 Hr</v>
      </c>
      <c r="BE482" s="29">
        <f t="shared" ca="1" si="153"/>
        <v>30</v>
      </c>
      <c r="BF482" s="29">
        <f t="shared" ca="1" si="154"/>
        <v>6</v>
      </c>
      <c r="BG482" s="29">
        <f t="shared" ca="1" si="155"/>
        <v>26</v>
      </c>
      <c r="BH482" s="26" t="str">
        <f t="shared" ca="1" si="156"/>
        <v>4 Th,3 Bln,23 Hr</v>
      </c>
      <c r="BI482" s="24">
        <f t="shared" ca="1" si="157"/>
        <v>4</v>
      </c>
      <c r="BJ482" s="24">
        <f t="shared" ca="1" si="158"/>
        <v>3</v>
      </c>
      <c r="BK482" s="26" t="str">
        <f t="shared" ca="1" si="159"/>
        <v>3 Th,8 Bln,23 Hr</v>
      </c>
      <c r="BL482" s="4" t="str">
        <f>VLOOKUP(C482,[1]dbase!$C$3:$AW$827,38,FALSE)</f>
        <v>-</v>
      </c>
    </row>
    <row r="483" spans="1:64" x14ac:dyDescent="0.25">
      <c r="A483" s="24">
        <f t="shared" si="140"/>
        <v>480</v>
      </c>
      <c r="B483" s="31" t="s">
        <v>2100</v>
      </c>
      <c r="C483" s="24">
        <v>805579</v>
      </c>
      <c r="D483" s="24" t="s">
        <v>166</v>
      </c>
      <c r="E483" s="26">
        <v>29377</v>
      </c>
      <c r="F483" s="24" t="s">
        <v>65</v>
      </c>
      <c r="G483" s="24" t="s">
        <v>66</v>
      </c>
      <c r="H483" s="24" t="s">
        <v>88</v>
      </c>
      <c r="I483" s="24" t="s">
        <v>2101</v>
      </c>
      <c r="J483" s="27"/>
      <c r="K483" s="24"/>
      <c r="L483" s="24" t="s">
        <v>2102</v>
      </c>
      <c r="M483" s="24" t="s">
        <v>623</v>
      </c>
      <c r="N483" s="24" t="s">
        <v>2103</v>
      </c>
      <c r="O483" s="24"/>
      <c r="P483" s="24" t="s">
        <v>1565</v>
      </c>
      <c r="Q483" s="26">
        <v>40731</v>
      </c>
      <c r="R483" s="26">
        <v>41989</v>
      </c>
      <c r="S483" s="26" t="s">
        <v>90</v>
      </c>
      <c r="T483" s="28" t="s">
        <v>2104</v>
      </c>
      <c r="U483" s="28" t="s">
        <v>2104</v>
      </c>
      <c r="V483" s="26" t="s">
        <v>80</v>
      </c>
      <c r="W483" s="28" t="s">
        <v>310</v>
      </c>
      <c r="X483" s="28" t="s">
        <v>311</v>
      </c>
      <c r="Y483" s="26" t="s">
        <v>103</v>
      </c>
      <c r="Z483" s="29">
        <v>6</v>
      </c>
      <c r="AA483" s="29">
        <v>2</v>
      </c>
      <c r="AB483" s="26">
        <v>44424</v>
      </c>
      <c r="AC483" s="30">
        <v>4900000</v>
      </c>
      <c r="AD483" s="30">
        <v>544444</v>
      </c>
      <c r="AE483" s="30">
        <v>662655.55555555597</v>
      </c>
      <c r="AF483" s="30">
        <v>152000</v>
      </c>
      <c r="AG483" s="30">
        <f t="shared" si="141"/>
        <v>814655.55555555597</v>
      </c>
      <c r="AH483" s="30">
        <v>0</v>
      </c>
      <c r="AI483" s="30">
        <f t="shared" si="142"/>
        <v>6259099.555555556</v>
      </c>
      <c r="AJ483" s="30">
        <f t="shared" si="143"/>
        <v>3675000</v>
      </c>
      <c r="AK483" s="30">
        <f t="shared" si="144"/>
        <v>408333</v>
      </c>
      <c r="AL483" s="30">
        <f t="shared" si="145"/>
        <v>662655.55555555597</v>
      </c>
      <c r="AM483" s="30">
        <f t="shared" si="146"/>
        <v>152000</v>
      </c>
      <c r="AN483" s="30">
        <f t="shared" si="147"/>
        <v>814655.55555555597</v>
      </c>
      <c r="AO483" s="30">
        <f t="shared" si="148"/>
        <v>0</v>
      </c>
      <c r="AP483" s="30">
        <f t="shared" si="149"/>
        <v>4897988.555555556</v>
      </c>
      <c r="AQ483" s="30">
        <f t="shared" si="150"/>
        <v>0</v>
      </c>
      <c r="AR483" s="26" t="s">
        <v>79</v>
      </c>
      <c r="AS483" s="26" t="s">
        <v>80</v>
      </c>
      <c r="AT483" s="26"/>
      <c r="AU483" s="26" t="s">
        <v>80</v>
      </c>
      <c r="AV483" s="26" t="s">
        <v>312</v>
      </c>
      <c r="AW483" s="26" t="s">
        <v>80</v>
      </c>
      <c r="AX483" s="26" t="s">
        <v>83</v>
      </c>
      <c r="AY483" s="26" t="s">
        <v>83</v>
      </c>
      <c r="AZ483" s="26" t="s">
        <v>80</v>
      </c>
      <c r="BA483" s="26" t="s">
        <v>84</v>
      </c>
      <c r="BB483" s="26" t="s">
        <v>106</v>
      </c>
      <c r="BC483" s="26" t="str">
        <f t="shared" si="151"/>
        <v>C</v>
      </c>
      <c r="BD483" s="26" t="str">
        <f t="shared" ca="1" si="152"/>
        <v>42 Th,5 Bln,19 Hr</v>
      </c>
      <c r="BE483" s="29">
        <f t="shared" ca="1" si="153"/>
        <v>42</v>
      </c>
      <c r="BF483" s="29">
        <f t="shared" ca="1" si="154"/>
        <v>5</v>
      </c>
      <c r="BG483" s="29">
        <f t="shared" ca="1" si="155"/>
        <v>19</v>
      </c>
      <c r="BH483" s="26" t="str">
        <f t="shared" ca="1" si="156"/>
        <v>11 Th,4 Bln,17 Hr</v>
      </c>
      <c r="BI483" s="24">
        <f t="shared" ca="1" si="157"/>
        <v>11</v>
      </c>
      <c r="BJ483" s="24">
        <f t="shared" ca="1" si="158"/>
        <v>4</v>
      </c>
      <c r="BK483" s="26" t="str">
        <f t="shared" ca="1" si="159"/>
        <v>7 Th,11 Bln,8 Hr</v>
      </c>
      <c r="BL483" s="4" t="str">
        <f>VLOOKUP(C483,[1]dbase!$C$3:$AW$827,38,FALSE)</f>
        <v>-</v>
      </c>
    </row>
    <row r="484" spans="1:64" x14ac:dyDescent="0.25">
      <c r="A484" s="24">
        <f t="shared" si="140"/>
        <v>481</v>
      </c>
      <c r="B484" s="31" t="s">
        <v>2105</v>
      </c>
      <c r="C484" s="24">
        <v>675094</v>
      </c>
      <c r="D484" s="24" t="s">
        <v>458</v>
      </c>
      <c r="E484" s="26">
        <v>24668</v>
      </c>
      <c r="F484" s="24" t="s">
        <v>65</v>
      </c>
      <c r="G484" s="24" t="s">
        <v>66</v>
      </c>
      <c r="H484" s="24" t="s">
        <v>88</v>
      </c>
      <c r="I484" s="24" t="s">
        <v>2106</v>
      </c>
      <c r="J484" s="27"/>
      <c r="K484" s="24"/>
      <c r="L484" s="24"/>
      <c r="M484" s="24" t="s">
        <v>109</v>
      </c>
      <c r="N484" s="24" t="s">
        <v>120</v>
      </c>
      <c r="O484" s="24"/>
      <c r="P484" s="24">
        <v>1987</v>
      </c>
      <c r="Q484" s="26">
        <v>32363</v>
      </c>
      <c r="R484" s="26">
        <v>33848</v>
      </c>
      <c r="S484" s="26" t="s">
        <v>90</v>
      </c>
      <c r="T484" s="28" t="s">
        <v>1875</v>
      </c>
      <c r="U484" s="28" t="s">
        <v>1875</v>
      </c>
      <c r="V484" s="26" t="s">
        <v>80</v>
      </c>
      <c r="W484" s="28" t="s">
        <v>145</v>
      </c>
      <c r="X484" s="28" t="s">
        <v>146</v>
      </c>
      <c r="Y484" s="26" t="s">
        <v>78</v>
      </c>
      <c r="Z484" s="29">
        <v>6</v>
      </c>
      <c r="AA484" s="29">
        <v>3</v>
      </c>
      <c r="AB484" s="26">
        <v>44424</v>
      </c>
      <c r="AC484" s="30">
        <v>5900000</v>
      </c>
      <c r="AD484" s="30">
        <v>655556</v>
      </c>
      <c r="AE484" s="30">
        <v>298394.44444444403</v>
      </c>
      <c r="AF484" s="30">
        <v>152000</v>
      </c>
      <c r="AG484" s="30">
        <f t="shared" si="141"/>
        <v>450394.44444444403</v>
      </c>
      <c r="AH484" s="30">
        <v>0</v>
      </c>
      <c r="AI484" s="30">
        <f t="shared" si="142"/>
        <v>7005950.444444444</v>
      </c>
      <c r="AJ484" s="30">
        <f t="shared" si="143"/>
        <v>2950000</v>
      </c>
      <c r="AK484" s="30">
        <f t="shared" si="144"/>
        <v>0</v>
      </c>
      <c r="AL484" s="30">
        <f t="shared" si="145"/>
        <v>0</v>
      </c>
      <c r="AM484" s="30">
        <f t="shared" si="146"/>
        <v>0</v>
      </c>
      <c r="AN484" s="30">
        <f t="shared" si="147"/>
        <v>0</v>
      </c>
      <c r="AO484" s="30">
        <f t="shared" si="148"/>
        <v>0</v>
      </c>
      <c r="AP484" s="30">
        <f t="shared" si="149"/>
        <v>2950000</v>
      </c>
      <c r="AQ484" s="30">
        <f t="shared" si="150"/>
        <v>1422100</v>
      </c>
      <c r="AR484" s="26" t="s">
        <v>79</v>
      </c>
      <c r="AS484" s="26" t="s">
        <v>114</v>
      </c>
      <c r="AT484" s="24" t="s">
        <v>172</v>
      </c>
      <c r="AU484" s="26">
        <v>44433</v>
      </c>
      <c r="AV484" s="26" t="s">
        <v>147</v>
      </c>
      <c r="AW484" s="26" t="s">
        <v>80</v>
      </c>
      <c r="AX484" s="26" t="s">
        <v>82</v>
      </c>
      <c r="AY484" s="26" t="s">
        <v>82</v>
      </c>
      <c r="AZ484" s="26" t="s">
        <v>80</v>
      </c>
      <c r="BA484" s="26" t="s">
        <v>84</v>
      </c>
      <c r="BB484" s="26" t="s">
        <v>85</v>
      </c>
      <c r="BC484" s="26" t="str">
        <f t="shared" si="151"/>
        <v>C</v>
      </c>
      <c r="BD484" s="26" t="str">
        <f t="shared" ca="1" si="152"/>
        <v>55 Th,4 Bln,9 Hr</v>
      </c>
      <c r="BE484" s="29">
        <f t="shared" ca="1" si="153"/>
        <v>55</v>
      </c>
      <c r="BF484" s="29">
        <f t="shared" ca="1" si="154"/>
        <v>4</v>
      </c>
      <c r="BG484" s="29">
        <f t="shared" ca="1" si="155"/>
        <v>9</v>
      </c>
      <c r="BH484" s="26" t="str">
        <f t="shared" ca="1" si="156"/>
        <v>34 Th,3 Bln,16 Hr</v>
      </c>
      <c r="BI484" s="24">
        <f t="shared" ca="1" si="157"/>
        <v>34</v>
      </c>
      <c r="BJ484" s="24">
        <f t="shared" ca="1" si="158"/>
        <v>3</v>
      </c>
      <c r="BK484" s="26" t="str">
        <f t="shared" ca="1" si="159"/>
        <v>30 Th,2 Bln,23 Hr</v>
      </c>
      <c r="BL484" s="4" t="str">
        <f>VLOOKUP(C484,[1]dbase!$C$3:$AW$827,38,FALSE)</f>
        <v>H</v>
      </c>
    </row>
    <row r="485" spans="1:64" x14ac:dyDescent="0.25">
      <c r="A485" s="24">
        <f t="shared" si="140"/>
        <v>482</v>
      </c>
      <c r="B485" s="31" t="s">
        <v>2107</v>
      </c>
      <c r="C485" s="24">
        <v>915713</v>
      </c>
      <c r="D485" s="24" t="s">
        <v>166</v>
      </c>
      <c r="E485" s="26">
        <v>33352</v>
      </c>
      <c r="F485" s="24" t="s">
        <v>65</v>
      </c>
      <c r="G485" s="24" t="s">
        <v>66</v>
      </c>
      <c r="H485" s="24" t="s">
        <v>228</v>
      </c>
      <c r="I485" s="24" t="s">
        <v>2108</v>
      </c>
      <c r="J485" s="27"/>
      <c r="K485" s="24"/>
      <c r="L485" s="24"/>
      <c r="M485" s="24" t="s">
        <v>70</v>
      </c>
      <c r="N485" s="24" t="s">
        <v>71</v>
      </c>
      <c r="O485" s="24" t="s">
        <v>235</v>
      </c>
      <c r="P485" s="24">
        <v>2014</v>
      </c>
      <c r="Q485" s="26">
        <v>42888</v>
      </c>
      <c r="R485" s="26">
        <v>43116</v>
      </c>
      <c r="S485" s="26" t="s">
        <v>90</v>
      </c>
      <c r="T485" s="28" t="s">
        <v>670</v>
      </c>
      <c r="U485" s="28" t="s">
        <v>670</v>
      </c>
      <c r="V485" s="26" t="s">
        <v>80</v>
      </c>
      <c r="W485" s="28" t="s">
        <v>194</v>
      </c>
      <c r="X485" s="28" t="s">
        <v>195</v>
      </c>
      <c r="Y485" s="26" t="s">
        <v>78</v>
      </c>
      <c r="Z485" s="29">
        <v>5</v>
      </c>
      <c r="AA485" s="29">
        <v>4</v>
      </c>
      <c r="AB485" s="26">
        <v>44424</v>
      </c>
      <c r="AC485" s="30">
        <v>6900000</v>
      </c>
      <c r="AD485" s="30">
        <v>766667</v>
      </c>
      <c r="AE485" s="30">
        <v>442183.33333333302</v>
      </c>
      <c r="AF485" s="30">
        <v>653200</v>
      </c>
      <c r="AG485" s="30">
        <f t="shared" si="141"/>
        <v>1095383.333333333</v>
      </c>
      <c r="AH485" s="30">
        <v>0</v>
      </c>
      <c r="AI485" s="30">
        <f t="shared" si="142"/>
        <v>8762050.3333333321</v>
      </c>
      <c r="AJ485" s="30">
        <f t="shared" si="143"/>
        <v>3450000</v>
      </c>
      <c r="AK485" s="30">
        <f t="shared" si="144"/>
        <v>0</v>
      </c>
      <c r="AL485" s="30">
        <f t="shared" si="145"/>
        <v>0</v>
      </c>
      <c r="AM485" s="30">
        <f t="shared" si="146"/>
        <v>0</v>
      </c>
      <c r="AN485" s="30">
        <f t="shared" si="147"/>
        <v>0</v>
      </c>
      <c r="AO485" s="30">
        <f t="shared" si="148"/>
        <v>0</v>
      </c>
      <c r="AP485" s="30">
        <f t="shared" si="149"/>
        <v>3450000</v>
      </c>
      <c r="AQ485" s="30">
        <f t="shared" si="150"/>
        <v>922100</v>
      </c>
      <c r="AR485" s="26" t="s">
        <v>79</v>
      </c>
      <c r="AS485" s="32" t="s">
        <v>114</v>
      </c>
      <c r="AT485" s="32" t="s">
        <v>156</v>
      </c>
      <c r="AU485" s="32">
        <v>44743</v>
      </c>
      <c r="AV485" s="26" t="s">
        <v>196</v>
      </c>
      <c r="AW485" s="26" t="s">
        <v>80</v>
      </c>
      <c r="AX485" s="26" t="s">
        <v>83</v>
      </c>
      <c r="AY485" s="26" t="s">
        <v>82</v>
      </c>
      <c r="AZ485" s="26" t="s">
        <v>197</v>
      </c>
      <c r="BA485" s="26" t="s">
        <v>84</v>
      </c>
      <c r="BB485" s="26" t="s">
        <v>85</v>
      </c>
      <c r="BC485" s="26" t="str">
        <f t="shared" si="151"/>
        <v>F</v>
      </c>
      <c r="BD485" s="26" t="str">
        <f t="shared" ca="1" si="152"/>
        <v>31 Th,7 Bln,0 Hr</v>
      </c>
      <c r="BE485" s="29">
        <f t="shared" ca="1" si="153"/>
        <v>31</v>
      </c>
      <c r="BF485" s="29">
        <f t="shared" ca="1" si="154"/>
        <v>7</v>
      </c>
      <c r="BG485" s="29">
        <f t="shared" ca="1" si="155"/>
        <v>0</v>
      </c>
      <c r="BH485" s="26" t="str">
        <f t="shared" ca="1" si="156"/>
        <v>5 Th,5 Bln,22 Hr</v>
      </c>
      <c r="BI485" s="24">
        <f t="shared" ca="1" si="157"/>
        <v>5</v>
      </c>
      <c r="BJ485" s="24">
        <f t="shared" ca="1" si="158"/>
        <v>5</v>
      </c>
      <c r="BK485" s="26" t="str">
        <f t="shared" ca="1" si="159"/>
        <v>4 Th,10 Bln,8 Hr</v>
      </c>
      <c r="BL485" s="4" t="str">
        <f>VLOOKUP(C485,[1]dbase!$C$3:$AW$827,38,FALSE)</f>
        <v>H</v>
      </c>
    </row>
    <row r="486" spans="1:64" x14ac:dyDescent="0.25">
      <c r="A486" s="24">
        <f t="shared" si="140"/>
        <v>483</v>
      </c>
      <c r="B486" s="31" t="s">
        <v>2109</v>
      </c>
      <c r="C486" s="24">
        <v>915740</v>
      </c>
      <c r="D486" s="24" t="s">
        <v>2085</v>
      </c>
      <c r="E486" s="26">
        <v>33317</v>
      </c>
      <c r="F486" s="24" t="s">
        <v>65</v>
      </c>
      <c r="G486" s="24" t="s">
        <v>66</v>
      </c>
      <c r="H486" s="24" t="s">
        <v>228</v>
      </c>
      <c r="I486" s="24" t="s">
        <v>2110</v>
      </c>
      <c r="J486" s="27"/>
      <c r="K486" s="24"/>
      <c r="L486" s="24"/>
      <c r="M486" s="24" t="s">
        <v>99</v>
      </c>
      <c r="N486" s="24" t="s">
        <v>100</v>
      </c>
      <c r="O486" s="24"/>
      <c r="P486" s="24">
        <v>2009</v>
      </c>
      <c r="Q486" s="26">
        <v>42932</v>
      </c>
      <c r="R486" s="26">
        <v>43055</v>
      </c>
      <c r="S486" s="26" t="s">
        <v>90</v>
      </c>
      <c r="T486" s="28" t="s">
        <v>2111</v>
      </c>
      <c r="U486" s="28" t="s">
        <v>2111</v>
      </c>
      <c r="V486" s="26" t="s">
        <v>80</v>
      </c>
      <c r="W486" s="28" t="s">
        <v>242</v>
      </c>
      <c r="X486" s="28" t="s">
        <v>113</v>
      </c>
      <c r="Y486" s="26" t="s">
        <v>78</v>
      </c>
      <c r="Z486" s="29">
        <v>6</v>
      </c>
      <c r="AA486" s="29">
        <v>1</v>
      </c>
      <c r="AB486" s="26">
        <v>44424</v>
      </c>
      <c r="AC486" s="30">
        <v>4500000</v>
      </c>
      <c r="AD486" s="30">
        <v>500000</v>
      </c>
      <c r="AE486" s="30">
        <v>291100</v>
      </c>
      <c r="AF486" s="30">
        <v>152000</v>
      </c>
      <c r="AG486" s="30">
        <f t="shared" si="141"/>
        <v>443100</v>
      </c>
      <c r="AH486" s="30">
        <v>0</v>
      </c>
      <c r="AI486" s="30">
        <f t="shared" si="142"/>
        <v>5443100</v>
      </c>
      <c r="AJ486" s="30">
        <f t="shared" si="143"/>
        <v>3375000</v>
      </c>
      <c r="AK486" s="30">
        <f t="shared" si="144"/>
        <v>375000</v>
      </c>
      <c r="AL486" s="30">
        <f t="shared" si="145"/>
        <v>291100</v>
      </c>
      <c r="AM486" s="30">
        <f t="shared" si="146"/>
        <v>152000</v>
      </c>
      <c r="AN486" s="30">
        <f t="shared" si="147"/>
        <v>443100</v>
      </c>
      <c r="AO486" s="30">
        <f t="shared" si="148"/>
        <v>0</v>
      </c>
      <c r="AP486" s="30">
        <f t="shared" si="149"/>
        <v>4193100</v>
      </c>
      <c r="AQ486" s="30">
        <f t="shared" si="150"/>
        <v>179000</v>
      </c>
      <c r="AR486" s="26" t="s">
        <v>79</v>
      </c>
      <c r="AS486" s="26" t="s">
        <v>80</v>
      </c>
      <c r="AT486" s="26"/>
      <c r="AU486" s="26" t="s">
        <v>80</v>
      </c>
      <c r="AV486" s="26" t="s">
        <v>116</v>
      </c>
      <c r="AW486" s="26" t="s">
        <v>210</v>
      </c>
      <c r="AX486" s="26" t="s">
        <v>83</v>
      </c>
      <c r="AY486" s="26" t="s">
        <v>83</v>
      </c>
      <c r="AZ486" s="26" t="s">
        <v>80</v>
      </c>
      <c r="BA486" s="26" t="s">
        <v>84</v>
      </c>
      <c r="BB486" s="26" t="s">
        <v>106</v>
      </c>
      <c r="BC486" s="26" t="str">
        <f t="shared" si="151"/>
        <v>C</v>
      </c>
      <c r="BD486" s="26" t="str">
        <f t="shared" ca="1" si="152"/>
        <v>31 Th,8 Bln,4 Hr</v>
      </c>
      <c r="BE486" s="29">
        <f t="shared" ca="1" si="153"/>
        <v>31</v>
      </c>
      <c r="BF486" s="29">
        <f t="shared" ca="1" si="154"/>
        <v>8</v>
      </c>
      <c r="BG486" s="29">
        <f t="shared" ca="1" si="155"/>
        <v>4</v>
      </c>
      <c r="BH486" s="26" t="str">
        <f t="shared" ca="1" si="156"/>
        <v>5 Th,4 Bln,8 Hr</v>
      </c>
      <c r="BI486" s="24">
        <f t="shared" ca="1" si="157"/>
        <v>5</v>
      </c>
      <c r="BJ486" s="24">
        <f t="shared" ca="1" si="158"/>
        <v>4</v>
      </c>
      <c r="BK486" s="26" t="str">
        <f t="shared" ca="1" si="159"/>
        <v>5 Th,0 Bln,8 Hr</v>
      </c>
      <c r="BL486" s="4" t="str">
        <f>VLOOKUP(C486,[1]dbase!$C$3:$AW$827,38,FALSE)</f>
        <v>-</v>
      </c>
    </row>
    <row r="487" spans="1:64" x14ac:dyDescent="0.25">
      <c r="A487" s="24">
        <f t="shared" si="140"/>
        <v>484</v>
      </c>
      <c r="B487" s="31" t="s">
        <v>2112</v>
      </c>
      <c r="C487" s="24">
        <v>664789</v>
      </c>
      <c r="D487" s="24" t="s">
        <v>87</v>
      </c>
      <c r="E487" s="26">
        <v>24440</v>
      </c>
      <c r="F487" s="24" t="s">
        <v>65</v>
      </c>
      <c r="G487" s="24" t="s">
        <v>66</v>
      </c>
      <c r="H487" s="24" t="s">
        <v>133</v>
      </c>
      <c r="I487" s="24" t="s">
        <v>2113</v>
      </c>
      <c r="J487" s="27"/>
      <c r="K487" s="24"/>
      <c r="L487" s="24"/>
      <c r="M487" s="24" t="s">
        <v>109</v>
      </c>
      <c r="N487" s="24" t="s">
        <v>120</v>
      </c>
      <c r="O487" s="24"/>
      <c r="P487" s="24">
        <v>1987</v>
      </c>
      <c r="Q487" s="26">
        <v>32205</v>
      </c>
      <c r="R487" s="26">
        <v>33512</v>
      </c>
      <c r="S487" s="26" t="s">
        <v>90</v>
      </c>
      <c r="T487" s="28" t="s">
        <v>2114</v>
      </c>
      <c r="U487" s="28" t="s">
        <v>2114</v>
      </c>
      <c r="V487" s="26" t="s">
        <v>80</v>
      </c>
      <c r="W487" s="28" t="s">
        <v>145</v>
      </c>
      <c r="X487" s="28" t="s">
        <v>146</v>
      </c>
      <c r="Y487" s="26" t="s">
        <v>78</v>
      </c>
      <c r="Z487" s="29">
        <v>6</v>
      </c>
      <c r="AA487" s="29">
        <v>3</v>
      </c>
      <c r="AB487" s="26">
        <v>44424</v>
      </c>
      <c r="AC487" s="30">
        <v>5900000</v>
      </c>
      <c r="AD487" s="30">
        <v>655556</v>
      </c>
      <c r="AE487" s="30">
        <v>298394.44444444403</v>
      </c>
      <c r="AF487" s="30">
        <v>152000</v>
      </c>
      <c r="AG487" s="30">
        <f t="shared" si="141"/>
        <v>450394.44444444403</v>
      </c>
      <c r="AH487" s="30">
        <v>0</v>
      </c>
      <c r="AI487" s="30">
        <f t="shared" si="142"/>
        <v>7005950.444444444</v>
      </c>
      <c r="AJ487" s="30">
        <f t="shared" si="143"/>
        <v>2950000</v>
      </c>
      <c r="AK487" s="30">
        <f t="shared" si="144"/>
        <v>0</v>
      </c>
      <c r="AL487" s="30">
        <f t="shared" si="145"/>
        <v>0</v>
      </c>
      <c r="AM487" s="30">
        <f t="shared" si="146"/>
        <v>0</v>
      </c>
      <c r="AN487" s="30">
        <f t="shared" si="147"/>
        <v>0</v>
      </c>
      <c r="AO487" s="30">
        <f t="shared" si="148"/>
        <v>0</v>
      </c>
      <c r="AP487" s="30">
        <f t="shared" si="149"/>
        <v>2950000</v>
      </c>
      <c r="AQ487" s="30">
        <f t="shared" si="150"/>
        <v>1422100</v>
      </c>
      <c r="AR487" s="26" t="s">
        <v>79</v>
      </c>
      <c r="AS487" s="26" t="s">
        <v>114</v>
      </c>
      <c r="AT487" s="24" t="s">
        <v>172</v>
      </c>
      <c r="AU487" s="26">
        <v>44433</v>
      </c>
      <c r="AV487" s="26" t="s">
        <v>147</v>
      </c>
      <c r="AW487" s="26" t="s">
        <v>80</v>
      </c>
      <c r="AX487" s="26" t="s">
        <v>82</v>
      </c>
      <c r="AY487" s="26" t="s">
        <v>82</v>
      </c>
      <c r="AZ487" s="26" t="s">
        <v>80</v>
      </c>
      <c r="BA487" s="26" t="s">
        <v>84</v>
      </c>
      <c r="BB487" s="26" t="s">
        <v>85</v>
      </c>
      <c r="BC487" s="26" t="str">
        <f t="shared" si="151"/>
        <v>C</v>
      </c>
      <c r="BD487" s="26" t="str">
        <f t="shared" ca="1" si="152"/>
        <v>55 Th,11 Bln,26 Hr</v>
      </c>
      <c r="BE487" s="29">
        <f t="shared" ca="1" si="153"/>
        <v>55</v>
      </c>
      <c r="BF487" s="29">
        <f t="shared" ca="1" si="154"/>
        <v>11</v>
      </c>
      <c r="BG487" s="29">
        <f t="shared" ca="1" si="155"/>
        <v>26</v>
      </c>
      <c r="BH487" s="26" t="str">
        <f t="shared" ca="1" si="156"/>
        <v>34 Th,8 Bln,21 Hr</v>
      </c>
      <c r="BI487" s="24">
        <f t="shared" ca="1" si="157"/>
        <v>34</v>
      </c>
      <c r="BJ487" s="24">
        <f t="shared" ca="1" si="158"/>
        <v>8</v>
      </c>
      <c r="BK487" s="26" t="str">
        <f t="shared" ca="1" si="159"/>
        <v>31 Th,1 Bln,23 Hr</v>
      </c>
      <c r="BL487" s="4" t="str">
        <f>VLOOKUP(C487,[1]dbase!$C$3:$AW$827,38,FALSE)</f>
        <v>H</v>
      </c>
    </row>
    <row r="488" spans="1:64" x14ac:dyDescent="0.25">
      <c r="A488" s="24">
        <f t="shared" si="140"/>
        <v>485</v>
      </c>
      <c r="B488" s="31" t="s">
        <v>2115</v>
      </c>
      <c r="C488" s="24">
        <v>816320</v>
      </c>
      <c r="D488" s="24" t="s">
        <v>166</v>
      </c>
      <c r="E488" s="26">
        <v>29669</v>
      </c>
      <c r="F488" s="24" t="s">
        <v>65</v>
      </c>
      <c r="G488" s="24" t="s">
        <v>66</v>
      </c>
      <c r="H488" s="24" t="s">
        <v>67</v>
      </c>
      <c r="I488" s="24"/>
      <c r="J488" s="27"/>
      <c r="K488" s="24"/>
      <c r="L488" s="24"/>
      <c r="M488" s="24" t="s">
        <v>99</v>
      </c>
      <c r="N488" s="24" t="s">
        <v>276</v>
      </c>
      <c r="O488" s="24"/>
      <c r="P488" s="24" t="s">
        <v>80</v>
      </c>
      <c r="Q488" s="26">
        <v>43877</v>
      </c>
      <c r="R488" s="26">
        <v>44243</v>
      </c>
      <c r="S488" s="26" t="s">
        <v>90</v>
      </c>
      <c r="T488" s="28" t="s">
        <v>459</v>
      </c>
      <c r="U488" s="28" t="s">
        <v>459</v>
      </c>
      <c r="V488" s="26" t="s">
        <v>80</v>
      </c>
      <c r="W488" s="28" t="s">
        <v>650</v>
      </c>
      <c r="X488" s="28" t="s">
        <v>195</v>
      </c>
      <c r="Y488" s="26" t="s">
        <v>78</v>
      </c>
      <c r="Z488" s="29">
        <v>6</v>
      </c>
      <c r="AA488" s="29">
        <v>1</v>
      </c>
      <c r="AB488" s="26">
        <v>44424</v>
      </c>
      <c r="AC488" s="30">
        <v>4500000</v>
      </c>
      <c r="AD488" s="30">
        <v>500000</v>
      </c>
      <c r="AE488" s="30">
        <v>-116900</v>
      </c>
      <c r="AF488" s="30">
        <v>152000</v>
      </c>
      <c r="AG488" s="30">
        <f t="shared" si="141"/>
        <v>35100</v>
      </c>
      <c r="AH488" s="30">
        <v>0</v>
      </c>
      <c r="AI488" s="30">
        <f t="shared" si="142"/>
        <v>5035100</v>
      </c>
      <c r="AJ488" s="30">
        <f t="shared" si="143"/>
        <v>2250000</v>
      </c>
      <c r="AK488" s="30">
        <f t="shared" si="144"/>
        <v>0</v>
      </c>
      <c r="AL488" s="30">
        <f t="shared" si="145"/>
        <v>0</v>
      </c>
      <c r="AM488" s="30">
        <f t="shared" si="146"/>
        <v>0</v>
      </c>
      <c r="AN488" s="30">
        <f t="shared" si="147"/>
        <v>0</v>
      </c>
      <c r="AO488" s="30">
        <f t="shared" si="148"/>
        <v>0</v>
      </c>
      <c r="AP488" s="30">
        <f t="shared" si="149"/>
        <v>2250000</v>
      </c>
      <c r="AQ488" s="30">
        <f t="shared" si="150"/>
        <v>2122100</v>
      </c>
      <c r="AR488" s="26" t="s">
        <v>79</v>
      </c>
      <c r="AS488" s="32" t="s">
        <v>114</v>
      </c>
      <c r="AT488" s="32" t="s">
        <v>156</v>
      </c>
      <c r="AU488" s="32">
        <v>44743</v>
      </c>
      <c r="AV488" s="26" t="s">
        <v>196</v>
      </c>
      <c r="AW488" s="26" t="s">
        <v>80</v>
      </c>
      <c r="AX488" s="26" t="s">
        <v>82</v>
      </c>
      <c r="AY488" s="26" t="s">
        <v>82</v>
      </c>
      <c r="AZ488" s="26" t="s">
        <v>125</v>
      </c>
      <c r="BA488" s="26" t="s">
        <v>84</v>
      </c>
      <c r="BB488" s="26" t="s">
        <v>106</v>
      </c>
      <c r="BC488" s="26" t="str">
        <f t="shared" si="151"/>
        <v>C</v>
      </c>
      <c r="BD488" s="26" t="str">
        <f t="shared" ca="1" si="152"/>
        <v>41 Th,8 Bln,0 Hr</v>
      </c>
      <c r="BE488" s="29">
        <f t="shared" ca="1" si="153"/>
        <v>41</v>
      </c>
      <c r="BF488" s="29">
        <f t="shared" ca="1" si="154"/>
        <v>8</v>
      </c>
      <c r="BG488" s="29">
        <f t="shared" ca="1" si="155"/>
        <v>0</v>
      </c>
      <c r="BH488" s="26" t="str">
        <f t="shared" ca="1" si="156"/>
        <v>2 Th,9 Bln,8 Hr</v>
      </c>
      <c r="BI488" s="24">
        <f t="shared" ca="1" si="157"/>
        <v>2</v>
      </c>
      <c r="BJ488" s="24">
        <f t="shared" ca="1" si="158"/>
        <v>9</v>
      </c>
      <c r="BK488" s="26" t="str">
        <f t="shared" ca="1" si="159"/>
        <v>1 Th,9 Bln,8 Hr</v>
      </c>
      <c r="BL488" s="4" t="str">
        <f>VLOOKUP(C488,[1]dbase!$C$3:$AW$827,38,FALSE)</f>
        <v>H</v>
      </c>
    </row>
    <row r="489" spans="1:64" x14ac:dyDescent="0.25">
      <c r="A489" s="24">
        <f t="shared" si="140"/>
        <v>486</v>
      </c>
      <c r="B489" s="31" t="s">
        <v>2116</v>
      </c>
      <c r="C489" s="24">
        <v>945890</v>
      </c>
      <c r="D489" s="24" t="s">
        <v>500</v>
      </c>
      <c r="E489" s="26">
        <v>34421</v>
      </c>
      <c r="F489" s="24" t="s">
        <v>65</v>
      </c>
      <c r="G489" s="24" t="s">
        <v>66</v>
      </c>
      <c r="H489" s="24" t="s">
        <v>228</v>
      </c>
      <c r="I489" s="24" t="s">
        <v>2117</v>
      </c>
      <c r="J489" s="27"/>
      <c r="K489" s="24"/>
      <c r="L489" s="24"/>
      <c r="M489" s="24" t="s">
        <v>70</v>
      </c>
      <c r="N489" s="24" t="s">
        <v>71</v>
      </c>
      <c r="O489" s="24" t="s">
        <v>2058</v>
      </c>
      <c r="P489" s="24">
        <v>2016</v>
      </c>
      <c r="Q489" s="26">
        <v>43696</v>
      </c>
      <c r="R489" s="26">
        <v>43906</v>
      </c>
      <c r="S489" s="26" t="s">
        <v>90</v>
      </c>
      <c r="T489" s="28" t="s">
        <v>537</v>
      </c>
      <c r="U489" s="28" t="s">
        <v>537</v>
      </c>
      <c r="V489" s="26" t="s">
        <v>80</v>
      </c>
      <c r="W489" s="28" t="s">
        <v>434</v>
      </c>
      <c r="X489" s="28" t="s">
        <v>113</v>
      </c>
      <c r="Y489" s="26" t="s">
        <v>78</v>
      </c>
      <c r="Z489" s="29">
        <v>5</v>
      </c>
      <c r="AA489" s="29">
        <v>4</v>
      </c>
      <c r="AB489" s="26">
        <v>44424</v>
      </c>
      <c r="AC489" s="30">
        <v>6900000</v>
      </c>
      <c r="AD489" s="30">
        <v>766667</v>
      </c>
      <c r="AE489" s="30">
        <v>-103816.66666666698</v>
      </c>
      <c r="AF489" s="30">
        <v>326600</v>
      </c>
      <c r="AG489" s="30">
        <f t="shared" si="141"/>
        <v>222783.33333333302</v>
      </c>
      <c r="AH489" s="30">
        <v>0</v>
      </c>
      <c r="AI489" s="30">
        <f t="shared" si="142"/>
        <v>7889450.333333333</v>
      </c>
      <c r="AJ489" s="30">
        <f t="shared" si="143"/>
        <v>3450000</v>
      </c>
      <c r="AK489" s="30">
        <f t="shared" si="144"/>
        <v>0</v>
      </c>
      <c r="AL489" s="30">
        <f t="shared" si="145"/>
        <v>0</v>
      </c>
      <c r="AM489" s="30">
        <f t="shared" si="146"/>
        <v>0</v>
      </c>
      <c r="AN489" s="30">
        <f t="shared" si="147"/>
        <v>0</v>
      </c>
      <c r="AO489" s="30">
        <f t="shared" si="148"/>
        <v>0</v>
      </c>
      <c r="AP489" s="30">
        <f t="shared" si="149"/>
        <v>3450000</v>
      </c>
      <c r="AQ489" s="30">
        <f t="shared" si="150"/>
        <v>922100</v>
      </c>
      <c r="AR489" s="26" t="s">
        <v>79</v>
      </c>
      <c r="AS489" s="26" t="s">
        <v>114</v>
      </c>
      <c r="AT489" s="24" t="s">
        <v>172</v>
      </c>
      <c r="AU489" s="26">
        <v>44433</v>
      </c>
      <c r="AV489" s="26" t="s">
        <v>116</v>
      </c>
      <c r="AW489" s="26" t="s">
        <v>95</v>
      </c>
      <c r="AX489" s="26" t="s">
        <v>83</v>
      </c>
      <c r="AY489" s="26" t="s">
        <v>83</v>
      </c>
      <c r="AZ489" s="26" t="s">
        <v>80</v>
      </c>
      <c r="BA489" s="26" t="s">
        <v>84</v>
      </c>
      <c r="BB489" s="26" t="s">
        <v>85</v>
      </c>
      <c r="BC489" s="26" t="str">
        <f t="shared" si="151"/>
        <v>F</v>
      </c>
      <c r="BD489" s="26" t="str">
        <f t="shared" ca="1" si="152"/>
        <v>28 Th,7 Bln,27 Hr</v>
      </c>
      <c r="BE489" s="29">
        <f t="shared" ca="1" si="153"/>
        <v>28</v>
      </c>
      <c r="BF489" s="29">
        <f t="shared" ca="1" si="154"/>
        <v>7</v>
      </c>
      <c r="BG489" s="29">
        <f t="shared" ca="1" si="155"/>
        <v>27</v>
      </c>
      <c r="BH489" s="26" t="str">
        <f t="shared" ca="1" si="156"/>
        <v>3 Th,3 Bln,5 Hr</v>
      </c>
      <c r="BI489" s="24">
        <f t="shared" ca="1" si="157"/>
        <v>3</v>
      </c>
      <c r="BJ489" s="24">
        <f t="shared" ca="1" si="158"/>
        <v>3</v>
      </c>
      <c r="BK489" s="26" t="str">
        <f t="shared" ca="1" si="159"/>
        <v>2 Th,8 Bln,8 Hr</v>
      </c>
      <c r="BL489" s="4" t="str">
        <f>VLOOKUP(C489,[1]dbase!$C$3:$AW$827,38,FALSE)</f>
        <v>H</v>
      </c>
    </row>
    <row r="490" spans="1:64" x14ac:dyDescent="0.25">
      <c r="A490" s="24">
        <f t="shared" si="140"/>
        <v>487</v>
      </c>
      <c r="B490" s="31" t="s">
        <v>2118</v>
      </c>
      <c r="C490" s="24">
        <v>856222</v>
      </c>
      <c r="D490" s="24" t="s">
        <v>2119</v>
      </c>
      <c r="E490" s="26">
        <v>31230</v>
      </c>
      <c r="F490" s="24" t="s">
        <v>65</v>
      </c>
      <c r="G490" s="24" t="s">
        <v>66</v>
      </c>
      <c r="H490" s="24" t="s">
        <v>67</v>
      </c>
      <c r="I490" s="24" t="s">
        <v>2120</v>
      </c>
      <c r="J490" s="27" t="s">
        <v>2121</v>
      </c>
      <c r="K490" s="24"/>
      <c r="L490" s="24"/>
      <c r="M490" s="24" t="s">
        <v>136</v>
      </c>
      <c r="N490" s="24" t="s">
        <v>71</v>
      </c>
      <c r="O490" s="24"/>
      <c r="P490" s="24" t="s">
        <v>80</v>
      </c>
      <c r="Q490" s="26">
        <v>43374</v>
      </c>
      <c r="R490" s="26">
        <v>43374</v>
      </c>
      <c r="S490" s="26" t="s">
        <v>90</v>
      </c>
      <c r="T490" s="28" t="s">
        <v>138</v>
      </c>
      <c r="U490" s="28" t="s">
        <v>138</v>
      </c>
      <c r="V490" s="26">
        <v>44105</v>
      </c>
      <c r="W490" s="28" t="s">
        <v>139</v>
      </c>
      <c r="X490" s="28" t="s">
        <v>140</v>
      </c>
      <c r="Y490" s="26" t="s">
        <v>78</v>
      </c>
      <c r="Z490" s="29">
        <v>6</v>
      </c>
      <c r="AA490" s="29">
        <v>1</v>
      </c>
      <c r="AB490" s="26">
        <v>44424</v>
      </c>
      <c r="AC490" s="30">
        <v>4500000</v>
      </c>
      <c r="AD490" s="30">
        <v>500000</v>
      </c>
      <c r="AE490" s="30">
        <v>0</v>
      </c>
      <c r="AF490" s="30">
        <v>585779.91666666698</v>
      </c>
      <c r="AG490" s="30">
        <f t="shared" si="141"/>
        <v>585779.91666666698</v>
      </c>
      <c r="AH490" s="30">
        <v>0</v>
      </c>
      <c r="AI490" s="30">
        <f t="shared" si="142"/>
        <v>5585779.916666667</v>
      </c>
      <c r="AJ490" s="30">
        <f t="shared" si="143"/>
        <v>3375000</v>
      </c>
      <c r="AK490" s="30">
        <f t="shared" si="144"/>
        <v>375000</v>
      </c>
      <c r="AL490" s="30">
        <f t="shared" si="145"/>
        <v>0</v>
      </c>
      <c r="AM490" s="30">
        <f t="shared" si="146"/>
        <v>585779.91666666698</v>
      </c>
      <c r="AN490" s="30">
        <f t="shared" si="147"/>
        <v>585779.91666666698</v>
      </c>
      <c r="AO490" s="30">
        <f t="shared" si="148"/>
        <v>0</v>
      </c>
      <c r="AP490" s="30">
        <f t="shared" si="149"/>
        <v>4335779.916666667</v>
      </c>
      <c r="AQ490" s="30">
        <f t="shared" si="150"/>
        <v>36320.083333333023</v>
      </c>
      <c r="AR490" s="26" t="s">
        <v>79</v>
      </c>
      <c r="AS490" s="26" t="s">
        <v>80</v>
      </c>
      <c r="AT490" s="26"/>
      <c r="AU490" s="26" t="s">
        <v>80</v>
      </c>
      <c r="AV490" s="26" t="s">
        <v>141</v>
      </c>
      <c r="AW490" s="26" t="s">
        <v>80</v>
      </c>
      <c r="AX490" s="26" t="s">
        <v>82</v>
      </c>
      <c r="AY490" s="26" t="s">
        <v>82</v>
      </c>
      <c r="AZ490" s="26" t="s">
        <v>80</v>
      </c>
      <c r="BA490" s="26" t="s">
        <v>84</v>
      </c>
      <c r="BB490" s="26" t="s">
        <v>85</v>
      </c>
      <c r="BC490" s="26" t="str">
        <f t="shared" si="151"/>
        <v>D</v>
      </c>
      <c r="BD490" s="26" t="str">
        <f t="shared" ca="1" si="152"/>
        <v>37 Th,4 Bln,22 Hr</v>
      </c>
      <c r="BE490" s="29">
        <f t="shared" ca="1" si="153"/>
        <v>37</v>
      </c>
      <c r="BF490" s="29">
        <f t="shared" ca="1" si="154"/>
        <v>4</v>
      </c>
      <c r="BG490" s="29">
        <f t="shared" ca="1" si="155"/>
        <v>22</v>
      </c>
      <c r="BH490" s="26" t="str">
        <f t="shared" ca="1" si="156"/>
        <v>4 Th,1 Bln,23 Hr</v>
      </c>
      <c r="BI490" s="24">
        <f t="shared" ca="1" si="157"/>
        <v>4</v>
      </c>
      <c r="BJ490" s="24">
        <f t="shared" ca="1" si="158"/>
        <v>1</v>
      </c>
      <c r="BK490" s="26" t="str">
        <f t="shared" ca="1" si="159"/>
        <v>4 Th,1 Bln,23 Hr</v>
      </c>
      <c r="BL490" s="4" t="str">
        <f>VLOOKUP(C490,[1]dbase!$C$3:$AW$827,38,FALSE)</f>
        <v>-</v>
      </c>
    </row>
    <row r="491" spans="1:64" x14ac:dyDescent="0.25">
      <c r="A491" s="24">
        <f t="shared" si="140"/>
        <v>488</v>
      </c>
      <c r="B491" s="31" t="s">
        <v>2122</v>
      </c>
      <c r="C491" s="24">
        <v>925624</v>
      </c>
      <c r="D491" s="24" t="s">
        <v>354</v>
      </c>
      <c r="E491" s="26">
        <v>33633</v>
      </c>
      <c r="F491" s="24" t="s">
        <v>65</v>
      </c>
      <c r="G491" s="24" t="s">
        <v>66</v>
      </c>
      <c r="H491" s="24" t="s">
        <v>67</v>
      </c>
      <c r="I491" s="24" t="s">
        <v>2123</v>
      </c>
      <c r="J491" s="27"/>
      <c r="K491" s="24"/>
      <c r="L491" s="24"/>
      <c r="M491" s="24" t="s">
        <v>70</v>
      </c>
      <c r="N491" s="24" t="s">
        <v>813</v>
      </c>
      <c r="O491" s="24"/>
      <c r="P491" s="24">
        <v>2014</v>
      </c>
      <c r="Q491" s="26">
        <v>42186</v>
      </c>
      <c r="R491" s="26">
        <v>42401</v>
      </c>
      <c r="S491" s="26" t="s">
        <v>90</v>
      </c>
      <c r="T491" s="28" t="s">
        <v>865</v>
      </c>
      <c r="U491" s="28" t="s">
        <v>865</v>
      </c>
      <c r="V491" s="26">
        <v>44151</v>
      </c>
      <c r="W491" s="28" t="s">
        <v>645</v>
      </c>
      <c r="X491" s="28" t="s">
        <v>113</v>
      </c>
      <c r="Y491" s="26" t="s">
        <v>78</v>
      </c>
      <c r="Z491" s="29">
        <v>3</v>
      </c>
      <c r="AA491" s="34">
        <v>5</v>
      </c>
      <c r="AB491" s="26">
        <v>44424</v>
      </c>
      <c r="AC491" s="30">
        <v>7900000</v>
      </c>
      <c r="AD491" s="30">
        <v>877778</v>
      </c>
      <c r="AE491" s="30">
        <v>841022.22222222202</v>
      </c>
      <c r="AF491" s="30">
        <v>-292905</v>
      </c>
      <c r="AG491" s="30">
        <f t="shared" si="141"/>
        <v>548117.22222222202</v>
      </c>
      <c r="AH491" s="30">
        <v>2684905</v>
      </c>
      <c r="AI491" s="30">
        <f t="shared" si="142"/>
        <v>12010800.222222222</v>
      </c>
      <c r="AJ491" s="30">
        <f t="shared" si="143"/>
        <v>5925000</v>
      </c>
      <c r="AK491" s="30">
        <f t="shared" si="144"/>
        <v>658333.5</v>
      </c>
      <c r="AL491" s="30">
        <f t="shared" si="145"/>
        <v>841022.22222222202</v>
      </c>
      <c r="AM491" s="30">
        <f t="shared" si="146"/>
        <v>-292905</v>
      </c>
      <c r="AN491" s="30">
        <f t="shared" si="147"/>
        <v>548117.22222222202</v>
      </c>
      <c r="AO491" s="30">
        <f t="shared" si="148"/>
        <v>1342452.5</v>
      </c>
      <c r="AP491" s="30">
        <f t="shared" si="149"/>
        <v>8473903.222222222</v>
      </c>
      <c r="AQ491" s="30">
        <f t="shared" si="150"/>
        <v>0</v>
      </c>
      <c r="AR491" s="26" t="s">
        <v>79</v>
      </c>
      <c r="AS491" s="26" t="s">
        <v>80</v>
      </c>
      <c r="AT491" s="26"/>
      <c r="AU491" s="26" t="s">
        <v>80</v>
      </c>
      <c r="AV491" s="26" t="s">
        <v>116</v>
      </c>
      <c r="AW491" s="26" t="s">
        <v>210</v>
      </c>
      <c r="AX491" s="26" t="s">
        <v>83</v>
      </c>
      <c r="AY491" s="26" t="s">
        <v>83</v>
      </c>
      <c r="AZ491" s="26" t="s">
        <v>80</v>
      </c>
      <c r="BA491" s="26" t="s">
        <v>84</v>
      </c>
      <c r="BB491" s="26" t="s">
        <v>85</v>
      </c>
      <c r="BC491" s="26" t="str">
        <f t="shared" si="151"/>
        <v>F</v>
      </c>
      <c r="BD491" s="26" t="str">
        <f t="shared" ca="1" si="152"/>
        <v>30 Th,9 Bln,25 Hr</v>
      </c>
      <c r="BE491" s="29">
        <f t="shared" ca="1" si="153"/>
        <v>30</v>
      </c>
      <c r="BF491" s="29">
        <f t="shared" ca="1" si="154"/>
        <v>9</v>
      </c>
      <c r="BG491" s="29">
        <f t="shared" ca="1" si="155"/>
        <v>25</v>
      </c>
      <c r="BH491" s="26" t="str">
        <f t="shared" ca="1" si="156"/>
        <v>7 Th,4 Bln,23 Hr</v>
      </c>
      <c r="BI491" s="24">
        <f t="shared" ca="1" si="157"/>
        <v>7</v>
      </c>
      <c r="BJ491" s="24">
        <f t="shared" ca="1" si="158"/>
        <v>4</v>
      </c>
      <c r="BK491" s="26" t="str">
        <f t="shared" ca="1" si="159"/>
        <v>6 Th,9 Bln,23 Hr</v>
      </c>
      <c r="BL491" s="4" t="str">
        <f>VLOOKUP(C491,[1]dbase!$C$3:$AW$827,38,FALSE)</f>
        <v>-</v>
      </c>
    </row>
    <row r="492" spans="1:64" x14ac:dyDescent="0.25">
      <c r="A492" s="24">
        <f t="shared" si="140"/>
        <v>489</v>
      </c>
      <c r="B492" s="31" t="s">
        <v>2124</v>
      </c>
      <c r="C492" s="24">
        <v>665182</v>
      </c>
      <c r="D492" s="24" t="s">
        <v>166</v>
      </c>
      <c r="E492" s="26">
        <v>24278</v>
      </c>
      <c r="F492" s="24" t="s">
        <v>65</v>
      </c>
      <c r="G492" s="24" t="s">
        <v>66</v>
      </c>
      <c r="H492" s="24" t="s">
        <v>88</v>
      </c>
      <c r="I492" s="24" t="s">
        <v>2125</v>
      </c>
      <c r="J492" s="27"/>
      <c r="K492" s="24"/>
      <c r="L492" s="24"/>
      <c r="M492" s="24" t="s">
        <v>99</v>
      </c>
      <c r="N492" s="24" t="s">
        <v>276</v>
      </c>
      <c r="O492" s="24"/>
      <c r="P492" s="24">
        <v>1987</v>
      </c>
      <c r="Q492" s="26">
        <v>33679</v>
      </c>
      <c r="R492" s="26">
        <v>34044</v>
      </c>
      <c r="S492" s="26" t="s">
        <v>90</v>
      </c>
      <c r="T492" s="28" t="s">
        <v>1173</v>
      </c>
      <c r="U492" s="28" t="s">
        <v>1173</v>
      </c>
      <c r="V492" s="26">
        <v>44061</v>
      </c>
      <c r="W492" s="28" t="s">
        <v>1174</v>
      </c>
      <c r="X492" s="28" t="s">
        <v>155</v>
      </c>
      <c r="Y492" s="26" t="s">
        <v>103</v>
      </c>
      <c r="Z492" s="29">
        <v>5</v>
      </c>
      <c r="AA492" s="29">
        <v>3</v>
      </c>
      <c r="AB492" s="26">
        <v>44424</v>
      </c>
      <c r="AC492" s="30">
        <v>5900000</v>
      </c>
      <c r="AD492" s="30">
        <v>655556</v>
      </c>
      <c r="AE492" s="30">
        <v>588344.44444444403</v>
      </c>
      <c r="AF492" s="30">
        <v>566950</v>
      </c>
      <c r="AG492" s="30">
        <f t="shared" si="141"/>
        <v>1155294.444444444</v>
      </c>
      <c r="AH492" s="30">
        <v>0</v>
      </c>
      <c r="AI492" s="30">
        <f t="shared" si="142"/>
        <v>7710850.444444444</v>
      </c>
      <c r="AJ492" s="30">
        <f t="shared" si="143"/>
        <v>2950000</v>
      </c>
      <c r="AK492" s="30">
        <f t="shared" si="144"/>
        <v>0</v>
      </c>
      <c r="AL492" s="30">
        <f t="shared" si="145"/>
        <v>0</v>
      </c>
      <c r="AM492" s="30">
        <f t="shared" si="146"/>
        <v>0</v>
      </c>
      <c r="AN492" s="30">
        <f t="shared" si="147"/>
        <v>0</v>
      </c>
      <c r="AO492" s="30">
        <f t="shared" si="148"/>
        <v>0</v>
      </c>
      <c r="AP492" s="30">
        <f t="shared" si="149"/>
        <v>2950000</v>
      </c>
      <c r="AQ492" s="30">
        <f t="shared" si="150"/>
        <v>1422100</v>
      </c>
      <c r="AR492" s="26" t="s">
        <v>208</v>
      </c>
      <c r="AS492" s="26" t="s">
        <v>114</v>
      </c>
      <c r="AT492" s="24" t="s">
        <v>172</v>
      </c>
      <c r="AU492" s="26">
        <v>44433</v>
      </c>
      <c r="AV492" s="26" t="s">
        <v>157</v>
      </c>
      <c r="AW492" s="26" t="s">
        <v>95</v>
      </c>
      <c r="AX492" s="26" t="s">
        <v>96</v>
      </c>
      <c r="AY492" s="26" t="s">
        <v>96</v>
      </c>
      <c r="AZ492" s="26" t="s">
        <v>80</v>
      </c>
      <c r="BA492" s="26" t="s">
        <v>84</v>
      </c>
      <c r="BB492" s="26" t="s">
        <v>106</v>
      </c>
      <c r="BC492" s="26" t="str">
        <f t="shared" si="151"/>
        <v>C</v>
      </c>
      <c r="BD492" s="26" t="str">
        <f t="shared" ca="1" si="152"/>
        <v>56 Th,5 Bln,4 Hr</v>
      </c>
      <c r="BE492" s="29">
        <f t="shared" ca="1" si="153"/>
        <v>56</v>
      </c>
      <c r="BF492" s="29">
        <f t="shared" ca="1" si="154"/>
        <v>5</v>
      </c>
      <c r="BG492" s="29">
        <f t="shared" ca="1" si="155"/>
        <v>4</v>
      </c>
      <c r="BH492" s="26" t="str">
        <f t="shared" ca="1" si="156"/>
        <v>30 Th,8 Bln,8 Hr</v>
      </c>
      <c r="BI492" s="24">
        <f t="shared" ca="1" si="157"/>
        <v>30</v>
      </c>
      <c r="BJ492" s="24">
        <f t="shared" ca="1" si="158"/>
        <v>8</v>
      </c>
      <c r="BK492" s="26" t="str">
        <f t="shared" ca="1" si="159"/>
        <v>29 Th,8 Bln,8 Hr</v>
      </c>
      <c r="BL492" s="4" t="str">
        <f>VLOOKUP(C492,[1]dbase!$C$3:$AW$827,38,FALSE)</f>
        <v>H</v>
      </c>
    </row>
    <row r="493" spans="1:64" x14ac:dyDescent="0.25">
      <c r="A493" s="24">
        <f t="shared" si="140"/>
        <v>490</v>
      </c>
      <c r="B493" s="31" t="s">
        <v>2126</v>
      </c>
      <c r="C493" s="24">
        <v>895614</v>
      </c>
      <c r="D493" s="24" t="s">
        <v>2127</v>
      </c>
      <c r="E493" s="26">
        <v>32823</v>
      </c>
      <c r="F493" s="24" t="s">
        <v>65</v>
      </c>
      <c r="G493" s="24" t="s">
        <v>66</v>
      </c>
      <c r="H493" s="24" t="s">
        <v>150</v>
      </c>
      <c r="I493" s="24" t="s">
        <v>2128</v>
      </c>
      <c r="J493" s="27"/>
      <c r="K493" s="24"/>
      <c r="L493" s="24"/>
      <c r="M493" s="24" t="s">
        <v>70</v>
      </c>
      <c r="N493" s="24" t="s">
        <v>71</v>
      </c>
      <c r="O493" s="24"/>
      <c r="P493" s="24">
        <v>2014</v>
      </c>
      <c r="Q493" s="26">
        <v>42186</v>
      </c>
      <c r="R493" s="26">
        <v>42401</v>
      </c>
      <c r="S493" s="26" t="s">
        <v>90</v>
      </c>
      <c r="T493" s="28" t="s">
        <v>575</v>
      </c>
      <c r="U493" s="28" t="s">
        <v>575</v>
      </c>
      <c r="V493" s="26">
        <v>44571</v>
      </c>
      <c r="W493" s="28" t="s">
        <v>92</v>
      </c>
      <c r="X493" s="28" t="s">
        <v>113</v>
      </c>
      <c r="Y493" s="26" t="s">
        <v>78</v>
      </c>
      <c r="Z493" s="29">
        <v>5</v>
      </c>
      <c r="AA493" s="29">
        <v>4</v>
      </c>
      <c r="AB493" s="26">
        <v>44424</v>
      </c>
      <c r="AC493" s="30">
        <v>6900000</v>
      </c>
      <c r="AD493" s="30">
        <v>766667</v>
      </c>
      <c r="AE493" s="30">
        <v>1089508</v>
      </c>
      <c r="AF493" s="30">
        <v>-263615</v>
      </c>
      <c r="AG493" s="30">
        <f t="shared" si="141"/>
        <v>825893</v>
      </c>
      <c r="AH493" s="30">
        <v>0</v>
      </c>
      <c r="AI493" s="30">
        <f t="shared" si="142"/>
        <v>8492560</v>
      </c>
      <c r="AJ493" s="30">
        <f t="shared" si="143"/>
        <v>3450000</v>
      </c>
      <c r="AK493" s="30">
        <f t="shared" si="144"/>
        <v>0</v>
      </c>
      <c r="AL493" s="30">
        <f t="shared" si="145"/>
        <v>0</v>
      </c>
      <c r="AM493" s="30">
        <f t="shared" si="146"/>
        <v>0</v>
      </c>
      <c r="AN493" s="30">
        <f t="shared" si="147"/>
        <v>0</v>
      </c>
      <c r="AO493" s="30">
        <f t="shared" si="148"/>
        <v>0</v>
      </c>
      <c r="AP493" s="30">
        <f t="shared" si="149"/>
        <v>3450000</v>
      </c>
      <c r="AQ493" s="30">
        <f t="shared" si="150"/>
        <v>922100</v>
      </c>
      <c r="AR493" s="26" t="s">
        <v>79</v>
      </c>
      <c r="AS493" s="26" t="s">
        <v>114</v>
      </c>
      <c r="AT493" s="24" t="s">
        <v>172</v>
      </c>
      <c r="AU493" s="26">
        <v>44433</v>
      </c>
      <c r="AV493" s="26" t="s">
        <v>116</v>
      </c>
      <c r="AW493" s="26" t="s">
        <v>95</v>
      </c>
      <c r="AX493" s="26" t="s">
        <v>96</v>
      </c>
      <c r="AY493" s="26" t="s">
        <v>96</v>
      </c>
      <c r="AZ493" s="26" t="s">
        <v>80</v>
      </c>
      <c r="BA493" s="26" t="s">
        <v>84</v>
      </c>
      <c r="BB493" s="26" t="s">
        <v>85</v>
      </c>
      <c r="BC493" s="26" t="str">
        <f t="shared" si="151"/>
        <v>F</v>
      </c>
      <c r="BD493" s="26" t="str">
        <f t="shared" ca="1" si="152"/>
        <v>33 Th,0 Bln,13 Hr</v>
      </c>
      <c r="BE493" s="29">
        <f t="shared" ca="1" si="153"/>
        <v>33</v>
      </c>
      <c r="BF493" s="29">
        <f t="shared" ca="1" si="154"/>
        <v>0</v>
      </c>
      <c r="BG493" s="29">
        <f t="shared" ca="1" si="155"/>
        <v>13</v>
      </c>
      <c r="BH493" s="26" t="str">
        <f t="shared" ca="1" si="156"/>
        <v>7 Th,4 Bln,23 Hr</v>
      </c>
      <c r="BI493" s="24">
        <f t="shared" ca="1" si="157"/>
        <v>7</v>
      </c>
      <c r="BJ493" s="24">
        <f t="shared" ca="1" si="158"/>
        <v>4</v>
      </c>
      <c r="BK493" s="26" t="str">
        <f t="shared" ca="1" si="159"/>
        <v>6 Th,9 Bln,23 Hr</v>
      </c>
      <c r="BL493" s="4" t="str">
        <f>VLOOKUP(C493,[1]dbase!$C$3:$AW$827,38,FALSE)</f>
        <v>H</v>
      </c>
    </row>
    <row r="494" spans="1:64" x14ac:dyDescent="0.25">
      <c r="A494" s="24">
        <f t="shared" si="140"/>
        <v>491</v>
      </c>
      <c r="B494" s="31" t="s">
        <v>2129</v>
      </c>
      <c r="C494" s="24">
        <v>885575</v>
      </c>
      <c r="D494" s="24" t="s">
        <v>354</v>
      </c>
      <c r="E494" s="26">
        <v>32154</v>
      </c>
      <c r="F494" s="24" t="s">
        <v>65</v>
      </c>
      <c r="G494" s="24" t="s">
        <v>66</v>
      </c>
      <c r="H494" s="24" t="s">
        <v>67</v>
      </c>
      <c r="I494" s="24" t="s">
        <v>2130</v>
      </c>
      <c r="J494" s="27"/>
      <c r="K494" s="24"/>
      <c r="L494" s="24"/>
      <c r="M494" s="24" t="s">
        <v>109</v>
      </c>
      <c r="N494" s="24" t="s">
        <v>1221</v>
      </c>
      <c r="O494" s="24"/>
      <c r="P494" s="24" t="s">
        <v>1559</v>
      </c>
      <c r="Q494" s="26">
        <v>41579</v>
      </c>
      <c r="R494" s="26">
        <v>41989</v>
      </c>
      <c r="S494" s="26" t="s">
        <v>90</v>
      </c>
      <c r="T494" s="28" t="s">
        <v>1127</v>
      </c>
      <c r="U494" s="28" t="s">
        <v>1127</v>
      </c>
      <c r="V494" s="26">
        <v>44061</v>
      </c>
      <c r="W494" s="28" t="s">
        <v>219</v>
      </c>
      <c r="X494" s="28" t="s">
        <v>195</v>
      </c>
      <c r="Y494" s="26" t="s">
        <v>78</v>
      </c>
      <c r="Z494" s="29">
        <v>6</v>
      </c>
      <c r="AA494" s="29">
        <v>2</v>
      </c>
      <c r="AB494" s="26">
        <v>44424</v>
      </c>
      <c r="AC494" s="30">
        <v>4900000</v>
      </c>
      <c r="AD494" s="30">
        <v>544444</v>
      </c>
      <c r="AE494" s="30">
        <v>254655.55555555597</v>
      </c>
      <c r="AF494" s="30">
        <v>152000</v>
      </c>
      <c r="AG494" s="30">
        <f t="shared" si="141"/>
        <v>406655.55555555597</v>
      </c>
      <c r="AH494" s="30">
        <v>0</v>
      </c>
      <c r="AI494" s="30">
        <f t="shared" si="142"/>
        <v>5851099.555555556</v>
      </c>
      <c r="AJ494" s="30">
        <f t="shared" si="143"/>
        <v>3675000</v>
      </c>
      <c r="AK494" s="30">
        <f t="shared" si="144"/>
        <v>408333</v>
      </c>
      <c r="AL494" s="30">
        <f t="shared" si="145"/>
        <v>254655.55555555597</v>
      </c>
      <c r="AM494" s="30">
        <f t="shared" si="146"/>
        <v>152000</v>
      </c>
      <c r="AN494" s="30">
        <f t="shared" si="147"/>
        <v>406655.55555555597</v>
      </c>
      <c r="AO494" s="30">
        <f t="shared" si="148"/>
        <v>0</v>
      </c>
      <c r="AP494" s="30">
        <f t="shared" si="149"/>
        <v>4489988.555555556</v>
      </c>
      <c r="AQ494" s="30">
        <f t="shared" si="150"/>
        <v>0</v>
      </c>
      <c r="AR494" s="26" t="s">
        <v>79</v>
      </c>
      <c r="AS494" s="26" t="s">
        <v>80</v>
      </c>
      <c r="AT494" s="26"/>
      <c r="AU494" s="26" t="s">
        <v>80</v>
      </c>
      <c r="AV494" s="26" t="s">
        <v>196</v>
      </c>
      <c r="AW494" s="26" t="s">
        <v>80</v>
      </c>
      <c r="AX494" s="26" t="s">
        <v>82</v>
      </c>
      <c r="AY494" s="26" t="s">
        <v>82</v>
      </c>
      <c r="AZ494" s="26" t="s">
        <v>125</v>
      </c>
      <c r="BA494" s="26" t="s">
        <v>84</v>
      </c>
      <c r="BB494" s="26" t="s">
        <v>85</v>
      </c>
      <c r="BC494" s="26" t="str">
        <f t="shared" si="151"/>
        <v>C</v>
      </c>
      <c r="BD494" s="26" t="str">
        <f t="shared" ca="1" si="152"/>
        <v>34 Th,10 Bln,12 Hr</v>
      </c>
      <c r="BE494" s="29">
        <f t="shared" ca="1" si="153"/>
        <v>34</v>
      </c>
      <c r="BF494" s="29">
        <f t="shared" ca="1" si="154"/>
        <v>10</v>
      </c>
      <c r="BG494" s="29">
        <f t="shared" ca="1" si="155"/>
        <v>12</v>
      </c>
      <c r="BH494" s="26" t="str">
        <f t="shared" ca="1" si="156"/>
        <v>9 Th,0 Bln,23 Hr</v>
      </c>
      <c r="BI494" s="24">
        <f t="shared" ca="1" si="157"/>
        <v>9</v>
      </c>
      <c r="BJ494" s="24">
        <f t="shared" ca="1" si="158"/>
        <v>0</v>
      </c>
      <c r="BK494" s="26" t="str">
        <f t="shared" ca="1" si="159"/>
        <v>7 Th,11 Bln,8 Hr</v>
      </c>
      <c r="BL494" s="4" t="str">
        <f>VLOOKUP(C494,[1]dbase!$C$3:$AW$827,38,FALSE)</f>
        <v>-</v>
      </c>
    </row>
    <row r="495" spans="1:64" x14ac:dyDescent="0.25">
      <c r="A495" s="24">
        <f t="shared" si="140"/>
        <v>492</v>
      </c>
      <c r="B495" s="31" t="s">
        <v>2131</v>
      </c>
      <c r="C495" s="24">
        <v>775585</v>
      </c>
      <c r="D495" s="24" t="s">
        <v>87</v>
      </c>
      <c r="E495" s="26">
        <v>28136</v>
      </c>
      <c r="F495" s="24" t="s">
        <v>65</v>
      </c>
      <c r="G495" s="24" t="s">
        <v>66</v>
      </c>
      <c r="H495" s="24" t="s">
        <v>67</v>
      </c>
      <c r="I495" s="24" t="s">
        <v>2132</v>
      </c>
      <c r="J495" s="27"/>
      <c r="K495" s="24"/>
      <c r="L495" s="24"/>
      <c r="M495" s="24" t="s">
        <v>109</v>
      </c>
      <c r="N495" s="24" t="s">
        <v>489</v>
      </c>
      <c r="O495" s="24"/>
      <c r="P495" s="24">
        <v>1995</v>
      </c>
      <c r="Q495" s="26">
        <v>41593</v>
      </c>
      <c r="R495" s="26">
        <v>42005</v>
      </c>
      <c r="S495" s="26" t="s">
        <v>90</v>
      </c>
      <c r="T495" s="28" t="s">
        <v>793</v>
      </c>
      <c r="U495" s="28" t="s">
        <v>793</v>
      </c>
      <c r="V495" s="26" t="s">
        <v>80</v>
      </c>
      <c r="W495" s="28" t="s">
        <v>145</v>
      </c>
      <c r="X495" s="28" t="s">
        <v>146</v>
      </c>
      <c r="Y495" s="26" t="s">
        <v>78</v>
      </c>
      <c r="Z495" s="29">
        <v>6</v>
      </c>
      <c r="AA495" s="29">
        <v>1</v>
      </c>
      <c r="AB495" s="26">
        <v>44424</v>
      </c>
      <c r="AC495" s="30">
        <v>4500000</v>
      </c>
      <c r="AD495" s="30">
        <v>500000</v>
      </c>
      <c r="AE495" s="30">
        <v>699100</v>
      </c>
      <c r="AF495" s="30">
        <v>152000</v>
      </c>
      <c r="AG495" s="30">
        <f t="shared" si="141"/>
        <v>851100</v>
      </c>
      <c r="AH495" s="30">
        <v>0</v>
      </c>
      <c r="AI495" s="30">
        <f t="shared" si="142"/>
        <v>5851100</v>
      </c>
      <c r="AJ495" s="30">
        <f t="shared" si="143"/>
        <v>3375000</v>
      </c>
      <c r="AK495" s="30">
        <f t="shared" si="144"/>
        <v>375000</v>
      </c>
      <c r="AL495" s="30">
        <f t="shared" si="145"/>
        <v>699100</v>
      </c>
      <c r="AM495" s="30">
        <f t="shared" si="146"/>
        <v>152000</v>
      </c>
      <c r="AN495" s="30">
        <f t="shared" si="147"/>
        <v>851100</v>
      </c>
      <c r="AO495" s="30">
        <f t="shared" si="148"/>
        <v>0</v>
      </c>
      <c r="AP495" s="30">
        <f t="shared" si="149"/>
        <v>4601100</v>
      </c>
      <c r="AQ495" s="30">
        <f t="shared" si="150"/>
        <v>0</v>
      </c>
      <c r="AR495" s="26" t="s">
        <v>79</v>
      </c>
      <c r="AS495" s="26" t="s">
        <v>80</v>
      </c>
      <c r="AT495" s="26"/>
      <c r="AU495" s="26" t="s">
        <v>80</v>
      </c>
      <c r="AV495" s="26" t="s">
        <v>147</v>
      </c>
      <c r="AW495" s="26" t="s">
        <v>80</v>
      </c>
      <c r="AX495" s="26" t="s">
        <v>82</v>
      </c>
      <c r="AY495" s="26" t="s">
        <v>82</v>
      </c>
      <c r="AZ495" s="26" t="s">
        <v>80</v>
      </c>
      <c r="BA495" s="26" t="s">
        <v>84</v>
      </c>
      <c r="BB495" s="26" t="s">
        <v>85</v>
      </c>
      <c r="BC495" s="26" t="str">
        <f t="shared" si="151"/>
        <v>C</v>
      </c>
      <c r="BD495" s="26" t="str">
        <f t="shared" ca="1" si="152"/>
        <v>45 Th,10 Bln,13 Hr</v>
      </c>
      <c r="BE495" s="29">
        <f t="shared" ca="1" si="153"/>
        <v>45</v>
      </c>
      <c r="BF495" s="29">
        <f t="shared" ca="1" si="154"/>
        <v>10</v>
      </c>
      <c r="BG495" s="29">
        <f t="shared" ca="1" si="155"/>
        <v>13</v>
      </c>
      <c r="BH495" s="26" t="str">
        <f t="shared" ca="1" si="156"/>
        <v>9 Th,0 Bln,9 Hr</v>
      </c>
      <c r="BI495" s="24">
        <f t="shared" ca="1" si="157"/>
        <v>9</v>
      </c>
      <c r="BJ495" s="24">
        <f t="shared" ca="1" si="158"/>
        <v>0</v>
      </c>
      <c r="BK495" s="26" t="str">
        <f t="shared" ca="1" si="159"/>
        <v>7 Th,10 Bln,23 Hr</v>
      </c>
      <c r="BL495" s="4" t="str">
        <f>VLOOKUP(C495,[1]dbase!$C$3:$AW$827,38,FALSE)</f>
        <v>-</v>
      </c>
    </row>
    <row r="496" spans="1:64" x14ac:dyDescent="0.25">
      <c r="A496" s="24">
        <f t="shared" si="140"/>
        <v>493</v>
      </c>
      <c r="B496" s="31" t="s">
        <v>2133</v>
      </c>
      <c r="C496" s="24">
        <v>755494</v>
      </c>
      <c r="D496" s="24" t="s">
        <v>108</v>
      </c>
      <c r="E496" s="26">
        <v>27677</v>
      </c>
      <c r="F496" s="24" t="s">
        <v>65</v>
      </c>
      <c r="G496" s="24" t="s">
        <v>66</v>
      </c>
      <c r="H496" s="24" t="s">
        <v>133</v>
      </c>
      <c r="I496" s="24" t="s">
        <v>2134</v>
      </c>
      <c r="J496" s="27"/>
      <c r="K496" s="24"/>
      <c r="L496" s="24"/>
      <c r="M496" s="24" t="s">
        <v>109</v>
      </c>
      <c r="N496" s="24" t="s">
        <v>2135</v>
      </c>
      <c r="O496" s="24"/>
      <c r="P496" s="24">
        <v>1984</v>
      </c>
      <c r="Q496" s="26">
        <v>40041</v>
      </c>
      <c r="R496" s="26">
        <v>40148</v>
      </c>
      <c r="S496" s="26" t="s">
        <v>90</v>
      </c>
      <c r="T496" s="28" t="s">
        <v>2136</v>
      </c>
      <c r="U496" s="28" t="s">
        <v>2136</v>
      </c>
      <c r="V496" s="26">
        <v>44061</v>
      </c>
      <c r="W496" s="28" t="s">
        <v>650</v>
      </c>
      <c r="X496" s="28" t="s">
        <v>195</v>
      </c>
      <c r="Y496" s="26" t="s">
        <v>78</v>
      </c>
      <c r="Z496" s="29">
        <v>6</v>
      </c>
      <c r="AA496" s="29">
        <v>2</v>
      </c>
      <c r="AB496" s="26">
        <v>44424</v>
      </c>
      <c r="AC496" s="30">
        <v>4900000</v>
      </c>
      <c r="AD496" s="30">
        <v>544444</v>
      </c>
      <c r="AE496" s="30">
        <v>662655.55555555597</v>
      </c>
      <c r="AF496" s="30">
        <v>152000</v>
      </c>
      <c r="AG496" s="30">
        <f t="shared" si="141"/>
        <v>814655.55555555597</v>
      </c>
      <c r="AH496" s="30">
        <v>0</v>
      </c>
      <c r="AI496" s="30">
        <f t="shared" si="142"/>
        <v>6259099.555555556</v>
      </c>
      <c r="AJ496" s="30">
        <f t="shared" si="143"/>
        <v>2450000</v>
      </c>
      <c r="AK496" s="30">
        <f t="shared" si="144"/>
        <v>0</v>
      </c>
      <c r="AL496" s="30">
        <f t="shared" si="145"/>
        <v>0</v>
      </c>
      <c r="AM496" s="30">
        <f t="shared" si="146"/>
        <v>0</v>
      </c>
      <c r="AN496" s="30">
        <f t="shared" si="147"/>
        <v>0</v>
      </c>
      <c r="AO496" s="30">
        <f t="shared" si="148"/>
        <v>0</v>
      </c>
      <c r="AP496" s="30">
        <f t="shared" si="149"/>
        <v>2450000</v>
      </c>
      <c r="AQ496" s="30">
        <f t="shared" si="150"/>
        <v>1922100</v>
      </c>
      <c r="AR496" s="26" t="s">
        <v>79</v>
      </c>
      <c r="AS496" s="26" t="s">
        <v>114</v>
      </c>
      <c r="AT496" s="24" t="s">
        <v>172</v>
      </c>
      <c r="AU496" s="26">
        <v>44433</v>
      </c>
      <c r="AV496" s="26" t="s">
        <v>196</v>
      </c>
      <c r="AW496" s="26" t="s">
        <v>80</v>
      </c>
      <c r="AX496" s="26" t="s">
        <v>82</v>
      </c>
      <c r="AY496" s="26" t="s">
        <v>82</v>
      </c>
      <c r="AZ496" s="26" t="s">
        <v>125</v>
      </c>
      <c r="BA496" s="26" t="s">
        <v>84</v>
      </c>
      <c r="BB496" s="26" t="s">
        <v>85</v>
      </c>
      <c r="BC496" s="26" t="str">
        <f t="shared" si="151"/>
        <v>C</v>
      </c>
      <c r="BD496" s="26" t="str">
        <f t="shared" ca="1" si="152"/>
        <v>47 Th,1 Bln,14 Hr</v>
      </c>
      <c r="BE496" s="29">
        <f t="shared" ca="1" si="153"/>
        <v>47</v>
      </c>
      <c r="BF496" s="29">
        <f t="shared" ca="1" si="154"/>
        <v>1</v>
      </c>
      <c r="BG496" s="29">
        <f t="shared" ca="1" si="155"/>
        <v>14</v>
      </c>
      <c r="BH496" s="26" t="str">
        <f t="shared" ca="1" si="156"/>
        <v>13 Th,3 Bln,8 Hr</v>
      </c>
      <c r="BI496" s="24">
        <f t="shared" ca="1" si="157"/>
        <v>13</v>
      </c>
      <c r="BJ496" s="24">
        <f t="shared" ca="1" si="158"/>
        <v>3</v>
      </c>
      <c r="BK496" s="26" t="str">
        <f t="shared" ca="1" si="159"/>
        <v>12 Th,11 Bln,23 Hr</v>
      </c>
      <c r="BL496" s="4" t="str">
        <f>VLOOKUP(C496,[1]dbase!$C$3:$AW$827,38,FALSE)</f>
        <v>H</v>
      </c>
    </row>
    <row r="497" spans="1:64" x14ac:dyDescent="0.25">
      <c r="A497" s="24">
        <f t="shared" si="140"/>
        <v>494</v>
      </c>
      <c r="B497" s="33" t="s">
        <v>2137</v>
      </c>
      <c r="C497" s="24">
        <v>945725</v>
      </c>
      <c r="D497" s="24" t="s">
        <v>149</v>
      </c>
      <c r="E497" s="26">
        <v>34402</v>
      </c>
      <c r="F497" s="24" t="s">
        <v>65</v>
      </c>
      <c r="G497" s="24" t="s">
        <v>66</v>
      </c>
      <c r="H497" s="24" t="s">
        <v>150</v>
      </c>
      <c r="I497" s="24" t="s">
        <v>2138</v>
      </c>
      <c r="J497" s="27" t="s">
        <v>2139</v>
      </c>
      <c r="K497" s="24"/>
      <c r="L497" s="24"/>
      <c r="M497" s="24" t="s">
        <v>70</v>
      </c>
      <c r="N497" s="24" t="s">
        <v>2140</v>
      </c>
      <c r="O497" s="24" t="s">
        <v>315</v>
      </c>
      <c r="P497" s="24">
        <v>2016</v>
      </c>
      <c r="Q497" s="26">
        <v>42888</v>
      </c>
      <c r="R497" s="26">
        <v>43116</v>
      </c>
      <c r="S497" s="26" t="s">
        <v>90</v>
      </c>
      <c r="T497" s="28" t="s">
        <v>582</v>
      </c>
      <c r="U497" s="28" t="s">
        <v>582</v>
      </c>
      <c r="V497" s="26">
        <v>44760</v>
      </c>
      <c r="W497" s="28" t="s">
        <v>92</v>
      </c>
      <c r="X497" s="28" t="s">
        <v>113</v>
      </c>
      <c r="Y497" s="26" t="s">
        <v>78</v>
      </c>
      <c r="Z497" s="29">
        <v>5</v>
      </c>
      <c r="AA497" s="29">
        <v>4</v>
      </c>
      <c r="AB497" s="26">
        <v>44424</v>
      </c>
      <c r="AC497" s="30">
        <v>6900000</v>
      </c>
      <c r="AD497" s="30">
        <v>766667</v>
      </c>
      <c r="AE497" s="30">
        <v>442183.33333333302</v>
      </c>
      <c r="AF497" s="30">
        <v>0</v>
      </c>
      <c r="AG497" s="30">
        <f t="shared" si="141"/>
        <v>442183.33333333302</v>
      </c>
      <c r="AH497" s="30">
        <v>2504900</v>
      </c>
      <c r="AI497" s="30">
        <f t="shared" si="142"/>
        <v>10613750.333333332</v>
      </c>
      <c r="AJ497" s="30">
        <f t="shared" si="143"/>
        <v>5175000</v>
      </c>
      <c r="AK497" s="30">
        <f t="shared" si="144"/>
        <v>575000.25</v>
      </c>
      <c r="AL497" s="30">
        <f t="shared" si="145"/>
        <v>442183.33333333302</v>
      </c>
      <c r="AM497" s="30">
        <f t="shared" si="146"/>
        <v>0</v>
      </c>
      <c r="AN497" s="30">
        <f t="shared" si="147"/>
        <v>442183.33333333302</v>
      </c>
      <c r="AO497" s="30">
        <f t="shared" si="148"/>
        <v>1252450</v>
      </c>
      <c r="AP497" s="30">
        <f t="shared" si="149"/>
        <v>7444633.583333333</v>
      </c>
      <c r="AQ497" s="30">
        <f t="shared" si="150"/>
        <v>0</v>
      </c>
      <c r="AR497" s="26" t="s">
        <v>79</v>
      </c>
      <c r="AS497" s="26" t="s">
        <v>80</v>
      </c>
      <c r="AT497" s="26"/>
      <c r="AU497" s="26" t="s">
        <v>80</v>
      </c>
      <c r="AV497" s="26" t="s">
        <v>116</v>
      </c>
      <c r="AW497" s="26" t="s">
        <v>95</v>
      </c>
      <c r="AX497" s="26" t="s">
        <v>96</v>
      </c>
      <c r="AY497" s="26" t="s">
        <v>96</v>
      </c>
      <c r="AZ497" s="26" t="s">
        <v>80</v>
      </c>
      <c r="BA497" s="26" t="s">
        <v>84</v>
      </c>
      <c r="BB497" s="26" t="s">
        <v>85</v>
      </c>
      <c r="BC497" s="26" t="str">
        <f t="shared" si="151"/>
        <v>F</v>
      </c>
      <c r="BD497" s="26" t="str">
        <f t="shared" ca="1" si="152"/>
        <v>28 Th,8 Bln,15 Hr</v>
      </c>
      <c r="BE497" s="29">
        <f t="shared" ca="1" si="153"/>
        <v>28</v>
      </c>
      <c r="BF497" s="29">
        <f t="shared" ca="1" si="154"/>
        <v>8</v>
      </c>
      <c r="BG497" s="29">
        <f t="shared" ca="1" si="155"/>
        <v>15</v>
      </c>
      <c r="BH497" s="26" t="str">
        <f t="shared" ca="1" si="156"/>
        <v>5 Th,5 Bln,22 Hr</v>
      </c>
      <c r="BI497" s="24">
        <f t="shared" ca="1" si="157"/>
        <v>5</v>
      </c>
      <c r="BJ497" s="24">
        <f t="shared" ca="1" si="158"/>
        <v>5</v>
      </c>
      <c r="BK497" s="26" t="str">
        <f t="shared" ca="1" si="159"/>
        <v>4 Th,10 Bln,8 Hr</v>
      </c>
      <c r="BL497" s="4" t="str">
        <f>VLOOKUP(C497,[1]dbase!$C$3:$AW$827,38,FALSE)</f>
        <v>-</v>
      </c>
    </row>
    <row r="498" spans="1:64" x14ac:dyDescent="0.25">
      <c r="A498" s="24">
        <f t="shared" si="140"/>
        <v>495</v>
      </c>
      <c r="B498" s="33" t="s">
        <v>2141</v>
      </c>
      <c r="C498" s="24">
        <v>825472</v>
      </c>
      <c r="D498" s="24" t="s">
        <v>127</v>
      </c>
      <c r="E498" s="26">
        <v>30034</v>
      </c>
      <c r="F498" s="24" t="s">
        <v>65</v>
      </c>
      <c r="G498" s="24" t="s">
        <v>66</v>
      </c>
      <c r="H498" s="24" t="s">
        <v>88</v>
      </c>
      <c r="I498" s="24" t="s">
        <v>2142</v>
      </c>
      <c r="J498" s="27" t="s">
        <v>2143</v>
      </c>
      <c r="K498" s="24"/>
      <c r="L498" s="24"/>
      <c r="M498" s="24" t="s">
        <v>70</v>
      </c>
      <c r="N498" s="24" t="s">
        <v>71</v>
      </c>
      <c r="O498" s="24"/>
      <c r="P498" s="24">
        <v>2014</v>
      </c>
      <c r="Q498" s="26">
        <v>39860</v>
      </c>
      <c r="R498" s="26">
        <v>39949</v>
      </c>
      <c r="S498" s="26" t="s">
        <v>90</v>
      </c>
      <c r="T498" s="28" t="s">
        <v>1631</v>
      </c>
      <c r="U498" s="28" t="s">
        <v>1631</v>
      </c>
      <c r="V498" s="26" t="s">
        <v>80</v>
      </c>
      <c r="W498" s="28" t="s">
        <v>434</v>
      </c>
      <c r="X498" s="28" t="s">
        <v>113</v>
      </c>
      <c r="Y498" s="26" t="s">
        <v>78</v>
      </c>
      <c r="Z498" s="29">
        <v>5</v>
      </c>
      <c r="AA498" s="29">
        <v>3</v>
      </c>
      <c r="AB498" s="26">
        <v>44424</v>
      </c>
      <c r="AC498" s="30">
        <v>5900000</v>
      </c>
      <c r="AD498" s="30">
        <v>655556</v>
      </c>
      <c r="AE498" s="30">
        <v>437969.44444444403</v>
      </c>
      <c r="AF498" s="30">
        <v>566950</v>
      </c>
      <c r="AG498" s="30">
        <f t="shared" si="141"/>
        <v>1004919.444444444</v>
      </c>
      <c r="AH498" s="30">
        <v>0</v>
      </c>
      <c r="AI498" s="30">
        <f t="shared" si="142"/>
        <v>7560475.444444444</v>
      </c>
      <c r="AJ498" s="30">
        <f t="shared" si="143"/>
        <v>4425000</v>
      </c>
      <c r="AK498" s="30">
        <f t="shared" si="144"/>
        <v>491667</v>
      </c>
      <c r="AL498" s="30">
        <f t="shared" si="145"/>
        <v>437969.44444444403</v>
      </c>
      <c r="AM498" s="30">
        <f t="shared" si="146"/>
        <v>566950</v>
      </c>
      <c r="AN498" s="30">
        <f t="shared" si="147"/>
        <v>1004919.444444444</v>
      </c>
      <c r="AO498" s="30">
        <f t="shared" si="148"/>
        <v>0</v>
      </c>
      <c r="AP498" s="30">
        <f t="shared" si="149"/>
        <v>5921586.444444444</v>
      </c>
      <c r="AQ498" s="30">
        <f t="shared" si="150"/>
        <v>0</v>
      </c>
      <c r="AR498" s="26" t="s">
        <v>79</v>
      </c>
      <c r="AS498" s="26" t="s">
        <v>80</v>
      </c>
      <c r="AT498" s="26"/>
      <c r="AU498" s="26" t="s">
        <v>80</v>
      </c>
      <c r="AV498" s="26" t="s">
        <v>116</v>
      </c>
      <c r="AW498" s="26" t="s">
        <v>95</v>
      </c>
      <c r="AX498" s="26" t="s">
        <v>83</v>
      </c>
      <c r="AY498" s="26" t="s">
        <v>83</v>
      </c>
      <c r="AZ498" s="26" t="s">
        <v>80</v>
      </c>
      <c r="BA498" s="26" t="s">
        <v>84</v>
      </c>
      <c r="BB498" s="26" t="s">
        <v>85</v>
      </c>
      <c r="BC498" s="26" t="str">
        <f t="shared" si="151"/>
        <v>F</v>
      </c>
      <c r="BD498" s="26" t="str">
        <f t="shared" ca="1" si="152"/>
        <v>40 Th,8 Bln,0 Hr</v>
      </c>
      <c r="BE498" s="29">
        <f t="shared" ca="1" si="153"/>
        <v>40</v>
      </c>
      <c r="BF498" s="29">
        <f t="shared" ca="1" si="154"/>
        <v>8</v>
      </c>
      <c r="BG498" s="29">
        <f t="shared" ca="1" si="155"/>
        <v>0</v>
      </c>
      <c r="BH498" s="26" t="str">
        <f t="shared" ca="1" si="156"/>
        <v>13 Th,9 Bln,8 Hr</v>
      </c>
      <c r="BI498" s="24">
        <f t="shared" ca="1" si="157"/>
        <v>13</v>
      </c>
      <c r="BJ498" s="24">
        <f t="shared" ca="1" si="158"/>
        <v>9</v>
      </c>
      <c r="BK498" s="26" t="str">
        <f t="shared" ca="1" si="159"/>
        <v>13 Th,6 Bln,8 Hr</v>
      </c>
      <c r="BL498" s="4" t="str">
        <f>VLOOKUP(C498,[1]dbase!$C$3:$AW$827,38,FALSE)</f>
        <v>-</v>
      </c>
    </row>
    <row r="499" spans="1:64" x14ac:dyDescent="0.25">
      <c r="A499" s="24">
        <f t="shared" si="140"/>
        <v>496</v>
      </c>
      <c r="B499" s="33" t="s">
        <v>2144</v>
      </c>
      <c r="C499" s="24">
        <v>835541</v>
      </c>
      <c r="D499" s="24" t="s">
        <v>354</v>
      </c>
      <c r="E499" s="26">
        <v>30609</v>
      </c>
      <c r="F499" s="24" t="s">
        <v>65</v>
      </c>
      <c r="G499" s="24" t="s">
        <v>66</v>
      </c>
      <c r="H499" s="24" t="s">
        <v>88</v>
      </c>
      <c r="I499" s="24" t="s">
        <v>2145</v>
      </c>
      <c r="J499" s="27"/>
      <c r="K499" s="24"/>
      <c r="L499" s="24" t="s">
        <v>2146</v>
      </c>
      <c r="M499" s="24" t="s">
        <v>346</v>
      </c>
      <c r="N499" s="24" t="s">
        <v>637</v>
      </c>
      <c r="O499" s="24" t="s">
        <v>1161</v>
      </c>
      <c r="P499" s="24">
        <v>2008</v>
      </c>
      <c r="Q499" s="26">
        <v>41410</v>
      </c>
      <c r="R499" s="26">
        <v>41563</v>
      </c>
      <c r="S499" s="26" t="s">
        <v>213</v>
      </c>
      <c r="T499" s="28" t="s">
        <v>2147</v>
      </c>
      <c r="U499" s="28" t="s">
        <v>2148</v>
      </c>
      <c r="V499" s="26">
        <v>44136</v>
      </c>
      <c r="W499" s="28" t="s">
        <v>639</v>
      </c>
      <c r="X499" s="28" t="s">
        <v>639</v>
      </c>
      <c r="Y499" s="26" t="s">
        <v>103</v>
      </c>
      <c r="Z499" s="29">
        <v>2</v>
      </c>
      <c r="AA499" s="29">
        <v>6</v>
      </c>
      <c r="AB499" s="26">
        <v>44424</v>
      </c>
      <c r="AC499" s="30">
        <v>8900000</v>
      </c>
      <c r="AD499" s="30">
        <v>988889</v>
      </c>
      <c r="AE499" s="30">
        <v>387911.11111111194</v>
      </c>
      <c r="AF499" s="30">
        <v>-96669</v>
      </c>
      <c r="AG499" s="30">
        <f t="shared" si="141"/>
        <v>291242.11111111194</v>
      </c>
      <c r="AH499" s="30">
        <v>2688309</v>
      </c>
      <c r="AI499" s="30">
        <f t="shared" si="142"/>
        <v>12868440.111111112</v>
      </c>
      <c r="AJ499" s="30">
        <f t="shared" si="143"/>
        <v>4450000</v>
      </c>
      <c r="AK499" s="30">
        <f t="shared" si="144"/>
        <v>0</v>
      </c>
      <c r="AL499" s="30">
        <f t="shared" si="145"/>
        <v>0</v>
      </c>
      <c r="AM499" s="30">
        <f t="shared" si="146"/>
        <v>0</v>
      </c>
      <c r="AN499" s="30">
        <f t="shared" si="147"/>
        <v>0</v>
      </c>
      <c r="AO499" s="30">
        <f t="shared" si="148"/>
        <v>0</v>
      </c>
      <c r="AP499" s="30">
        <f t="shared" si="149"/>
        <v>4450000</v>
      </c>
      <c r="AQ499" s="30">
        <f t="shared" si="150"/>
        <v>0</v>
      </c>
      <c r="AR499" s="26" t="s">
        <v>79</v>
      </c>
      <c r="AS499" s="26" t="s">
        <v>114</v>
      </c>
      <c r="AT499" s="26" t="s">
        <v>115</v>
      </c>
      <c r="AU499" s="26">
        <v>44562</v>
      </c>
      <c r="AV499" s="26" t="s">
        <v>640</v>
      </c>
      <c r="AW499" s="26" t="s">
        <v>80</v>
      </c>
      <c r="AX499" s="26" t="s">
        <v>105</v>
      </c>
      <c r="AY499" s="26" t="s">
        <v>105</v>
      </c>
      <c r="AZ499" s="26" t="s">
        <v>80</v>
      </c>
      <c r="BA499" s="26" t="s">
        <v>84</v>
      </c>
      <c r="BB499" s="26" t="s">
        <v>106</v>
      </c>
      <c r="BC499" s="26" t="str">
        <f t="shared" si="151"/>
        <v>G</v>
      </c>
      <c r="BD499" s="26" t="str">
        <f t="shared" ca="1" si="152"/>
        <v>39 Th,1 Bln,4 Hr</v>
      </c>
      <c r="BE499" s="29">
        <f t="shared" ca="1" si="153"/>
        <v>39</v>
      </c>
      <c r="BF499" s="29">
        <f t="shared" ca="1" si="154"/>
        <v>1</v>
      </c>
      <c r="BG499" s="29">
        <f t="shared" ca="1" si="155"/>
        <v>4</v>
      </c>
      <c r="BH499" s="26" t="str">
        <f t="shared" ca="1" si="156"/>
        <v>9 Th,6 Bln,8 Hr</v>
      </c>
      <c r="BI499" s="24">
        <f t="shared" ca="1" si="157"/>
        <v>9</v>
      </c>
      <c r="BJ499" s="24">
        <f t="shared" ca="1" si="158"/>
        <v>6</v>
      </c>
      <c r="BK499" s="26" t="str">
        <f t="shared" ca="1" si="159"/>
        <v>9 Th,1 Bln,8 Hr</v>
      </c>
      <c r="BL499" s="4" t="str">
        <f>VLOOKUP(C499,[1]dbase!$C$3:$AW$827,38,FALSE)</f>
        <v>H</v>
      </c>
    </row>
    <row r="500" spans="1:64" x14ac:dyDescent="0.25">
      <c r="A500" s="24">
        <f t="shared" si="140"/>
        <v>497</v>
      </c>
      <c r="B500" s="31" t="s">
        <v>2149</v>
      </c>
      <c r="C500" s="24">
        <v>725016</v>
      </c>
      <c r="D500" s="24" t="s">
        <v>108</v>
      </c>
      <c r="E500" s="26">
        <v>26455</v>
      </c>
      <c r="F500" s="24" t="s">
        <v>65</v>
      </c>
      <c r="G500" s="24" t="s">
        <v>66</v>
      </c>
      <c r="H500" s="24" t="s">
        <v>150</v>
      </c>
      <c r="I500" s="24" t="s">
        <v>2150</v>
      </c>
      <c r="J500" s="27"/>
      <c r="K500" s="24"/>
      <c r="L500" s="24"/>
      <c r="M500" s="24" t="s">
        <v>70</v>
      </c>
      <c r="N500" s="24" t="s">
        <v>71</v>
      </c>
      <c r="O500" s="24"/>
      <c r="P500" s="24" t="s">
        <v>323</v>
      </c>
      <c r="Q500" s="26">
        <v>33112</v>
      </c>
      <c r="R500" s="26">
        <v>33801</v>
      </c>
      <c r="S500" s="26" t="s">
        <v>90</v>
      </c>
      <c r="T500" s="28" t="s">
        <v>2151</v>
      </c>
      <c r="U500" s="28" t="s">
        <v>2151</v>
      </c>
      <c r="V500" s="26" t="s">
        <v>80</v>
      </c>
      <c r="W500" s="28" t="s">
        <v>130</v>
      </c>
      <c r="X500" s="28" t="s">
        <v>123</v>
      </c>
      <c r="Y500" s="26" t="s">
        <v>78</v>
      </c>
      <c r="Z500" s="29">
        <v>6</v>
      </c>
      <c r="AA500" s="29">
        <v>3</v>
      </c>
      <c r="AB500" s="26">
        <v>44424</v>
      </c>
      <c r="AC500" s="30">
        <v>5900000</v>
      </c>
      <c r="AD500" s="30">
        <v>655556</v>
      </c>
      <c r="AE500" s="30">
        <v>298394.44444444403</v>
      </c>
      <c r="AF500" s="30">
        <v>152000</v>
      </c>
      <c r="AG500" s="30">
        <f t="shared" si="141"/>
        <v>450394.44444444403</v>
      </c>
      <c r="AH500" s="30">
        <v>0</v>
      </c>
      <c r="AI500" s="30">
        <f t="shared" si="142"/>
        <v>7005950.444444444</v>
      </c>
      <c r="AJ500" s="30">
        <f t="shared" si="143"/>
        <v>2950000</v>
      </c>
      <c r="AK500" s="30">
        <f t="shared" si="144"/>
        <v>0</v>
      </c>
      <c r="AL500" s="30">
        <f t="shared" si="145"/>
        <v>0</v>
      </c>
      <c r="AM500" s="30">
        <f t="shared" si="146"/>
        <v>0</v>
      </c>
      <c r="AN500" s="30">
        <f t="shared" si="147"/>
        <v>0</v>
      </c>
      <c r="AO500" s="30">
        <f t="shared" si="148"/>
        <v>0</v>
      </c>
      <c r="AP500" s="30">
        <f t="shared" si="149"/>
        <v>2950000</v>
      </c>
      <c r="AQ500" s="30">
        <f t="shared" si="150"/>
        <v>1422100</v>
      </c>
      <c r="AR500" s="26" t="s">
        <v>79</v>
      </c>
      <c r="AS500" s="26" t="s">
        <v>114</v>
      </c>
      <c r="AT500" s="24" t="s">
        <v>172</v>
      </c>
      <c r="AU500" s="26">
        <v>44433</v>
      </c>
      <c r="AV500" s="26" t="s">
        <v>124</v>
      </c>
      <c r="AW500" s="26" t="s">
        <v>80</v>
      </c>
      <c r="AX500" s="26" t="s">
        <v>82</v>
      </c>
      <c r="AY500" s="26" t="s">
        <v>82</v>
      </c>
      <c r="AZ500" s="26" t="s">
        <v>125</v>
      </c>
      <c r="BA500" s="26" t="s">
        <v>84</v>
      </c>
      <c r="BB500" s="26" t="s">
        <v>85</v>
      </c>
      <c r="BC500" s="26" t="str">
        <f t="shared" si="151"/>
        <v>F</v>
      </c>
      <c r="BD500" s="26" t="str">
        <f t="shared" ca="1" si="152"/>
        <v>50 Th,5 Bln,19 Hr</v>
      </c>
      <c r="BE500" s="29">
        <f t="shared" ca="1" si="153"/>
        <v>50</v>
      </c>
      <c r="BF500" s="29">
        <f t="shared" ca="1" si="154"/>
        <v>5</v>
      </c>
      <c r="BG500" s="29">
        <f t="shared" ca="1" si="155"/>
        <v>19</v>
      </c>
      <c r="BH500" s="26" t="str">
        <f t="shared" ca="1" si="156"/>
        <v>32 Th,2 Bln,28 Hr</v>
      </c>
      <c r="BI500" s="24">
        <f t="shared" ca="1" si="157"/>
        <v>32</v>
      </c>
      <c r="BJ500" s="24">
        <f t="shared" ca="1" si="158"/>
        <v>2</v>
      </c>
      <c r="BK500" s="26" t="str">
        <f t="shared" ca="1" si="159"/>
        <v>30 Th,4 Bln,8 Hr</v>
      </c>
      <c r="BL500" s="4" t="str">
        <f>VLOOKUP(C500,[1]dbase!$C$3:$AW$827,38,FALSE)</f>
        <v>H</v>
      </c>
    </row>
    <row r="501" spans="1:64" x14ac:dyDescent="0.25">
      <c r="A501" s="24">
        <f t="shared" si="140"/>
        <v>498</v>
      </c>
      <c r="B501" s="31" t="s">
        <v>2152</v>
      </c>
      <c r="C501" s="24">
        <v>846282</v>
      </c>
      <c r="D501" s="24" t="s">
        <v>342</v>
      </c>
      <c r="E501" s="26">
        <v>31032</v>
      </c>
      <c r="F501" s="24" t="s">
        <v>65</v>
      </c>
      <c r="G501" s="24" t="s">
        <v>66</v>
      </c>
      <c r="H501" s="24" t="s">
        <v>228</v>
      </c>
      <c r="I501" s="24" t="s">
        <v>2153</v>
      </c>
      <c r="J501" s="27" t="s">
        <v>2154</v>
      </c>
      <c r="K501" s="24"/>
      <c r="L501" s="24"/>
      <c r="M501" s="24" t="s">
        <v>70</v>
      </c>
      <c r="N501" s="24" t="s">
        <v>2155</v>
      </c>
      <c r="O501" s="24"/>
      <c r="P501" s="24" t="s">
        <v>80</v>
      </c>
      <c r="Q501" s="26">
        <v>43374</v>
      </c>
      <c r="R501" s="26">
        <v>43374</v>
      </c>
      <c r="S501" s="26" t="s">
        <v>90</v>
      </c>
      <c r="T501" s="28" t="s">
        <v>361</v>
      </c>
      <c r="U501" s="28" t="s">
        <v>361</v>
      </c>
      <c r="V501" s="26">
        <v>44105</v>
      </c>
      <c r="W501" s="28" t="s">
        <v>340</v>
      </c>
      <c r="X501" s="28" t="s">
        <v>207</v>
      </c>
      <c r="Y501" s="26" t="s">
        <v>103</v>
      </c>
      <c r="Z501" s="29">
        <v>5</v>
      </c>
      <c r="AA501" s="29">
        <v>4</v>
      </c>
      <c r="AB501" s="26">
        <v>44424</v>
      </c>
      <c r="AC501" s="30">
        <v>6900000</v>
      </c>
      <c r="AD501" s="30">
        <v>766667</v>
      </c>
      <c r="AE501" s="30">
        <v>0</v>
      </c>
      <c r="AF501" s="30">
        <v>656791.41666666605</v>
      </c>
      <c r="AG501" s="30">
        <f t="shared" si="141"/>
        <v>656791.41666666605</v>
      </c>
      <c r="AH501" s="30">
        <v>0</v>
      </c>
      <c r="AI501" s="30">
        <f t="shared" si="142"/>
        <v>8323458.416666666</v>
      </c>
      <c r="AJ501" s="30">
        <f t="shared" si="143"/>
        <v>5175000</v>
      </c>
      <c r="AK501" s="30">
        <f t="shared" si="144"/>
        <v>575000.25</v>
      </c>
      <c r="AL501" s="30">
        <f t="shared" si="145"/>
        <v>0</v>
      </c>
      <c r="AM501" s="30">
        <f t="shared" si="146"/>
        <v>656791.41666666605</v>
      </c>
      <c r="AN501" s="30">
        <f t="shared" si="147"/>
        <v>656791.41666666605</v>
      </c>
      <c r="AO501" s="30">
        <f t="shared" si="148"/>
        <v>0</v>
      </c>
      <c r="AP501" s="30">
        <f t="shared" si="149"/>
        <v>6406791.666666666</v>
      </c>
      <c r="AQ501" s="30">
        <f t="shared" si="150"/>
        <v>0</v>
      </c>
      <c r="AR501" s="26" t="s">
        <v>79</v>
      </c>
      <c r="AS501" s="26" t="s">
        <v>80</v>
      </c>
      <c r="AT501" s="26"/>
      <c r="AU501" s="26" t="s">
        <v>80</v>
      </c>
      <c r="AV501" s="26" t="s">
        <v>209</v>
      </c>
      <c r="AW501" s="26" t="s">
        <v>95</v>
      </c>
      <c r="AX501" s="26" t="s">
        <v>83</v>
      </c>
      <c r="AY501" s="26" t="s">
        <v>83</v>
      </c>
      <c r="AZ501" s="26" t="s">
        <v>80</v>
      </c>
      <c r="BA501" s="26" t="s">
        <v>84</v>
      </c>
      <c r="BB501" s="26" t="s">
        <v>85</v>
      </c>
      <c r="BC501" s="26" t="str">
        <f t="shared" si="151"/>
        <v>F</v>
      </c>
      <c r="BD501" s="26" t="str">
        <f t="shared" ca="1" si="152"/>
        <v>37 Th,11 Bln,8 Hr</v>
      </c>
      <c r="BE501" s="29">
        <f t="shared" ca="1" si="153"/>
        <v>37</v>
      </c>
      <c r="BF501" s="29">
        <f t="shared" ca="1" si="154"/>
        <v>11</v>
      </c>
      <c r="BG501" s="29">
        <f t="shared" ca="1" si="155"/>
        <v>8</v>
      </c>
      <c r="BH501" s="26" t="str">
        <f t="shared" ca="1" si="156"/>
        <v>4 Th,1 Bln,23 Hr</v>
      </c>
      <c r="BI501" s="24">
        <f t="shared" ca="1" si="157"/>
        <v>4</v>
      </c>
      <c r="BJ501" s="24">
        <f t="shared" ca="1" si="158"/>
        <v>1</v>
      </c>
      <c r="BK501" s="26" t="str">
        <f t="shared" ca="1" si="159"/>
        <v>4 Th,1 Bln,23 Hr</v>
      </c>
      <c r="BL501" s="4" t="str">
        <f>VLOOKUP(C501,[1]dbase!$C$3:$AW$827,38,FALSE)</f>
        <v>-</v>
      </c>
    </row>
    <row r="502" spans="1:64" x14ac:dyDescent="0.25">
      <c r="A502" s="24">
        <f t="shared" si="140"/>
        <v>499</v>
      </c>
      <c r="B502" s="31" t="s">
        <v>2156</v>
      </c>
      <c r="C502" s="24">
        <v>915703</v>
      </c>
      <c r="D502" s="24" t="s">
        <v>371</v>
      </c>
      <c r="E502" s="26">
        <v>33570</v>
      </c>
      <c r="F502" s="24" t="s">
        <v>65</v>
      </c>
      <c r="G502" s="24" t="s">
        <v>66</v>
      </c>
      <c r="H502" s="24" t="s">
        <v>228</v>
      </c>
      <c r="I502" s="24" t="s">
        <v>2157</v>
      </c>
      <c r="J502" s="27"/>
      <c r="K502" s="24"/>
      <c r="L502" s="24" t="s">
        <v>2158</v>
      </c>
      <c r="M502" s="24" t="s">
        <v>70</v>
      </c>
      <c r="N502" s="24" t="s">
        <v>984</v>
      </c>
      <c r="O502" s="24" t="s">
        <v>163</v>
      </c>
      <c r="P502" s="24">
        <v>2016</v>
      </c>
      <c r="Q502" s="26">
        <v>42888</v>
      </c>
      <c r="R502" s="26">
        <v>43116</v>
      </c>
      <c r="S502" s="26" t="s">
        <v>90</v>
      </c>
      <c r="T502" s="28" t="s">
        <v>552</v>
      </c>
      <c r="U502" s="28" t="s">
        <v>552</v>
      </c>
      <c r="V502" s="26">
        <v>44104</v>
      </c>
      <c r="W502" s="28" t="s">
        <v>294</v>
      </c>
      <c r="X502" s="28" t="s">
        <v>295</v>
      </c>
      <c r="Y502" s="26" t="s">
        <v>103</v>
      </c>
      <c r="Z502" s="29">
        <v>5</v>
      </c>
      <c r="AA502" s="29">
        <v>4</v>
      </c>
      <c r="AB502" s="26">
        <v>44424</v>
      </c>
      <c r="AC502" s="30">
        <v>6900000</v>
      </c>
      <c r="AD502" s="30">
        <v>766667</v>
      </c>
      <c r="AE502" s="30">
        <v>715183.33333333302</v>
      </c>
      <c r="AF502" s="30">
        <v>653200</v>
      </c>
      <c r="AG502" s="30">
        <f t="shared" si="141"/>
        <v>1368383.333333333</v>
      </c>
      <c r="AH502" s="30">
        <v>0</v>
      </c>
      <c r="AI502" s="30">
        <f t="shared" si="142"/>
        <v>9035050.3333333321</v>
      </c>
      <c r="AJ502" s="30">
        <f t="shared" si="143"/>
        <v>5175000</v>
      </c>
      <c r="AK502" s="30">
        <f t="shared" si="144"/>
        <v>575000.25</v>
      </c>
      <c r="AL502" s="30">
        <f t="shared" si="145"/>
        <v>715183.33333333302</v>
      </c>
      <c r="AM502" s="30">
        <f t="shared" si="146"/>
        <v>653200</v>
      </c>
      <c r="AN502" s="30">
        <f t="shared" si="147"/>
        <v>1368383.333333333</v>
      </c>
      <c r="AO502" s="30">
        <f t="shared" si="148"/>
        <v>0</v>
      </c>
      <c r="AP502" s="30">
        <f t="shared" si="149"/>
        <v>7118383.583333333</v>
      </c>
      <c r="AQ502" s="30">
        <f t="shared" si="150"/>
        <v>0</v>
      </c>
      <c r="AR502" s="26" t="s">
        <v>79</v>
      </c>
      <c r="AS502" s="26" t="s">
        <v>80</v>
      </c>
      <c r="AT502" s="26"/>
      <c r="AU502" s="26" t="s">
        <v>80</v>
      </c>
      <c r="AV502" s="26" t="s">
        <v>296</v>
      </c>
      <c r="AW502" s="26" t="s">
        <v>80</v>
      </c>
      <c r="AX502" s="26" t="s">
        <v>105</v>
      </c>
      <c r="AY502" s="26" t="s">
        <v>105</v>
      </c>
      <c r="AZ502" s="26" t="s">
        <v>80</v>
      </c>
      <c r="BA502" s="26" t="s">
        <v>84</v>
      </c>
      <c r="BB502" s="26" t="s">
        <v>85</v>
      </c>
      <c r="BC502" s="26" t="str">
        <f t="shared" si="151"/>
        <v>F</v>
      </c>
      <c r="BD502" s="26" t="str">
        <f t="shared" ca="1" si="152"/>
        <v>30 Th,11 Bln,27 Hr</v>
      </c>
      <c r="BE502" s="29">
        <f t="shared" ca="1" si="153"/>
        <v>30</v>
      </c>
      <c r="BF502" s="29">
        <f t="shared" ca="1" si="154"/>
        <v>11</v>
      </c>
      <c r="BG502" s="29">
        <f t="shared" ca="1" si="155"/>
        <v>27</v>
      </c>
      <c r="BH502" s="26" t="str">
        <f t="shared" ca="1" si="156"/>
        <v>5 Th,5 Bln,22 Hr</v>
      </c>
      <c r="BI502" s="24">
        <f t="shared" ca="1" si="157"/>
        <v>5</v>
      </c>
      <c r="BJ502" s="24">
        <f t="shared" ca="1" si="158"/>
        <v>5</v>
      </c>
      <c r="BK502" s="26" t="str">
        <f t="shared" ca="1" si="159"/>
        <v>4 Th,10 Bln,8 Hr</v>
      </c>
      <c r="BL502" s="4" t="str">
        <f>VLOOKUP(C502,[1]dbase!$C$3:$AW$827,38,FALSE)</f>
        <v>-</v>
      </c>
    </row>
    <row r="503" spans="1:64" x14ac:dyDescent="0.25">
      <c r="A503" s="24">
        <f t="shared" si="140"/>
        <v>500</v>
      </c>
      <c r="B503" s="31" t="s">
        <v>2159</v>
      </c>
      <c r="C503" s="24">
        <v>686193</v>
      </c>
      <c r="D503" s="24" t="s">
        <v>127</v>
      </c>
      <c r="E503" s="26">
        <v>25073</v>
      </c>
      <c r="F503" s="24" t="s">
        <v>65</v>
      </c>
      <c r="G503" s="24" t="s">
        <v>66</v>
      </c>
      <c r="H503" s="24" t="s">
        <v>88</v>
      </c>
      <c r="I503" s="24" t="s">
        <v>2160</v>
      </c>
      <c r="J503" s="27" t="s">
        <v>2161</v>
      </c>
      <c r="K503" s="24"/>
      <c r="L503" s="24"/>
      <c r="M503" s="24" t="s">
        <v>109</v>
      </c>
      <c r="N503" s="24" t="s">
        <v>80</v>
      </c>
      <c r="O503" s="24"/>
      <c r="P503" s="24" t="s">
        <v>80</v>
      </c>
      <c r="Q503" s="26">
        <v>43374</v>
      </c>
      <c r="R503" s="26">
        <v>43374</v>
      </c>
      <c r="S503" s="26" t="s">
        <v>90</v>
      </c>
      <c r="T503" s="28" t="s">
        <v>2162</v>
      </c>
      <c r="U503" s="28" t="s">
        <v>2162</v>
      </c>
      <c r="V503" s="26">
        <v>44105</v>
      </c>
      <c r="W503" s="28" t="s">
        <v>2163</v>
      </c>
      <c r="X503" s="28" t="s">
        <v>207</v>
      </c>
      <c r="Y503" s="26" t="s">
        <v>103</v>
      </c>
      <c r="Z503" s="29">
        <v>6</v>
      </c>
      <c r="AA503" s="29">
        <v>2</v>
      </c>
      <c r="AB503" s="26">
        <v>44424</v>
      </c>
      <c r="AC503" s="30">
        <v>4900000</v>
      </c>
      <c r="AD503" s="30">
        <v>544444</v>
      </c>
      <c r="AE503" s="30">
        <v>0</v>
      </c>
      <c r="AF503" s="30">
        <v>754416.63888888899</v>
      </c>
      <c r="AG503" s="30">
        <f t="shared" si="141"/>
        <v>754416.63888888899</v>
      </c>
      <c r="AH503" s="30">
        <v>0</v>
      </c>
      <c r="AI503" s="30">
        <f t="shared" si="142"/>
        <v>6198860.638888889</v>
      </c>
      <c r="AJ503" s="30">
        <f t="shared" si="143"/>
        <v>3675000</v>
      </c>
      <c r="AK503" s="30">
        <f t="shared" si="144"/>
        <v>408333</v>
      </c>
      <c r="AL503" s="30">
        <f t="shared" si="145"/>
        <v>0</v>
      </c>
      <c r="AM503" s="30">
        <f t="shared" si="146"/>
        <v>754416.63888888899</v>
      </c>
      <c r="AN503" s="30">
        <f t="shared" si="147"/>
        <v>754416.63888888899</v>
      </c>
      <c r="AO503" s="30">
        <f t="shared" si="148"/>
        <v>0</v>
      </c>
      <c r="AP503" s="30">
        <f t="shared" si="149"/>
        <v>4837749.638888889</v>
      </c>
      <c r="AQ503" s="30">
        <f t="shared" si="150"/>
        <v>0</v>
      </c>
      <c r="AR503" s="26" t="s">
        <v>79</v>
      </c>
      <c r="AS503" s="26" t="s">
        <v>80</v>
      </c>
      <c r="AT503" s="26"/>
      <c r="AU503" s="26" t="s">
        <v>80</v>
      </c>
      <c r="AV503" s="26" t="s">
        <v>209</v>
      </c>
      <c r="AW503" s="26" t="s">
        <v>95</v>
      </c>
      <c r="AX503" s="26" t="s">
        <v>83</v>
      </c>
      <c r="AY503" s="26" t="s">
        <v>83</v>
      </c>
      <c r="AZ503" s="26" t="s">
        <v>80</v>
      </c>
      <c r="BA503" s="26" t="s">
        <v>84</v>
      </c>
      <c r="BB503" s="26" t="s">
        <v>85</v>
      </c>
      <c r="BC503" s="26" t="str">
        <f t="shared" si="151"/>
        <v>C</v>
      </c>
      <c r="BD503" s="26" t="str">
        <f t="shared" ca="1" si="152"/>
        <v>54 Th,3 Bln,1 Hr</v>
      </c>
      <c r="BE503" s="29">
        <f t="shared" ca="1" si="153"/>
        <v>54</v>
      </c>
      <c r="BF503" s="29">
        <f t="shared" ca="1" si="154"/>
        <v>3</v>
      </c>
      <c r="BG503" s="29">
        <f t="shared" ca="1" si="155"/>
        <v>1</v>
      </c>
      <c r="BH503" s="26" t="str">
        <f t="shared" ca="1" si="156"/>
        <v>4 Th,1 Bln,23 Hr</v>
      </c>
      <c r="BI503" s="24">
        <f t="shared" ca="1" si="157"/>
        <v>4</v>
      </c>
      <c r="BJ503" s="24">
        <f t="shared" ca="1" si="158"/>
        <v>1</v>
      </c>
      <c r="BK503" s="26" t="str">
        <f t="shared" ca="1" si="159"/>
        <v>4 Th,1 Bln,23 Hr</v>
      </c>
      <c r="BL503" s="4" t="str">
        <f>VLOOKUP(C503,[1]dbase!$C$3:$AW$827,38,FALSE)</f>
        <v>-</v>
      </c>
    </row>
    <row r="504" spans="1:64" x14ac:dyDescent="0.25">
      <c r="A504" s="24">
        <f t="shared" si="140"/>
        <v>501</v>
      </c>
      <c r="B504" s="31" t="s">
        <v>2164</v>
      </c>
      <c r="C504" s="24">
        <v>816321</v>
      </c>
      <c r="D504" s="24" t="s">
        <v>500</v>
      </c>
      <c r="E504" s="26">
        <v>29843</v>
      </c>
      <c r="F504" s="24" t="s">
        <v>65</v>
      </c>
      <c r="G504" s="24" t="s">
        <v>66</v>
      </c>
      <c r="H504" s="24" t="s">
        <v>88</v>
      </c>
      <c r="I504" s="24"/>
      <c r="J504" s="27"/>
      <c r="K504" s="24"/>
      <c r="L504" s="24"/>
      <c r="M504" s="24" t="s">
        <v>99</v>
      </c>
      <c r="N504" s="24" t="s">
        <v>2165</v>
      </c>
      <c r="O504" s="24"/>
      <c r="P504" s="24" t="s">
        <v>80</v>
      </c>
      <c r="Q504" s="26">
        <v>43877</v>
      </c>
      <c r="R504" s="26">
        <v>44243</v>
      </c>
      <c r="S504" s="26" t="s">
        <v>90</v>
      </c>
      <c r="T504" s="28" t="s">
        <v>459</v>
      </c>
      <c r="U504" s="28" t="s">
        <v>459</v>
      </c>
      <c r="V504" s="26" t="s">
        <v>80</v>
      </c>
      <c r="W504" s="28" t="s">
        <v>650</v>
      </c>
      <c r="X504" s="28" t="s">
        <v>195</v>
      </c>
      <c r="Y504" s="26" t="s">
        <v>78</v>
      </c>
      <c r="Z504" s="29">
        <v>6</v>
      </c>
      <c r="AA504" s="29">
        <v>1</v>
      </c>
      <c r="AB504" s="26">
        <v>44424</v>
      </c>
      <c r="AC504" s="30">
        <v>4500000</v>
      </c>
      <c r="AD504" s="30">
        <v>500000</v>
      </c>
      <c r="AE504" s="30">
        <v>-116900</v>
      </c>
      <c r="AF504" s="30">
        <v>152000</v>
      </c>
      <c r="AG504" s="30">
        <f t="shared" si="141"/>
        <v>35100</v>
      </c>
      <c r="AH504" s="30">
        <v>0</v>
      </c>
      <c r="AI504" s="30">
        <f t="shared" si="142"/>
        <v>5035100</v>
      </c>
      <c r="AJ504" s="30">
        <f t="shared" si="143"/>
        <v>2250000</v>
      </c>
      <c r="AK504" s="30">
        <f t="shared" si="144"/>
        <v>0</v>
      </c>
      <c r="AL504" s="30">
        <f t="shared" si="145"/>
        <v>0</v>
      </c>
      <c r="AM504" s="30">
        <f t="shared" si="146"/>
        <v>0</v>
      </c>
      <c r="AN504" s="30">
        <f t="shared" si="147"/>
        <v>0</v>
      </c>
      <c r="AO504" s="30">
        <f t="shared" si="148"/>
        <v>0</v>
      </c>
      <c r="AP504" s="30">
        <f t="shared" si="149"/>
        <v>2250000</v>
      </c>
      <c r="AQ504" s="30">
        <f t="shared" si="150"/>
        <v>2122100</v>
      </c>
      <c r="AR504" s="26" t="s">
        <v>79</v>
      </c>
      <c r="AS504" s="32" t="s">
        <v>114</v>
      </c>
      <c r="AT504" s="32" t="s">
        <v>156</v>
      </c>
      <c r="AU504" s="32">
        <v>44743</v>
      </c>
      <c r="AV504" s="26" t="s">
        <v>196</v>
      </c>
      <c r="AW504" s="26" t="s">
        <v>80</v>
      </c>
      <c r="AX504" s="26" t="s">
        <v>82</v>
      </c>
      <c r="AY504" s="26" t="s">
        <v>82</v>
      </c>
      <c r="AZ504" s="26" t="s">
        <v>125</v>
      </c>
      <c r="BA504" s="26" t="s">
        <v>84</v>
      </c>
      <c r="BB504" s="26" t="s">
        <v>106</v>
      </c>
      <c r="BC504" s="26" t="str">
        <f t="shared" si="151"/>
        <v>C</v>
      </c>
      <c r="BD504" s="26" t="str">
        <f t="shared" ca="1" si="152"/>
        <v>41 Th,2 Bln,10 Hr</v>
      </c>
      <c r="BE504" s="29">
        <f t="shared" ca="1" si="153"/>
        <v>41</v>
      </c>
      <c r="BF504" s="29">
        <f t="shared" ca="1" si="154"/>
        <v>2</v>
      </c>
      <c r="BG504" s="29">
        <f t="shared" ca="1" si="155"/>
        <v>10</v>
      </c>
      <c r="BH504" s="26" t="str">
        <f t="shared" ca="1" si="156"/>
        <v>2 Th,9 Bln,8 Hr</v>
      </c>
      <c r="BI504" s="24">
        <f t="shared" ca="1" si="157"/>
        <v>2</v>
      </c>
      <c r="BJ504" s="24">
        <f t="shared" ca="1" si="158"/>
        <v>9</v>
      </c>
      <c r="BK504" s="26" t="str">
        <f t="shared" ca="1" si="159"/>
        <v>1 Th,9 Bln,8 Hr</v>
      </c>
      <c r="BL504" s="4" t="str">
        <f>VLOOKUP(C504,[1]dbase!$C$3:$AW$827,38,FALSE)</f>
        <v>H</v>
      </c>
    </row>
    <row r="505" spans="1:64" x14ac:dyDescent="0.25">
      <c r="A505" s="24">
        <f t="shared" si="140"/>
        <v>502</v>
      </c>
      <c r="B505" s="31" t="s">
        <v>2166</v>
      </c>
      <c r="C505" s="24">
        <v>935837</v>
      </c>
      <c r="D505" s="24" t="s">
        <v>2167</v>
      </c>
      <c r="E505" s="26">
        <v>33983</v>
      </c>
      <c r="F505" s="24" t="s">
        <v>65</v>
      </c>
      <c r="G505" s="24" t="s">
        <v>66</v>
      </c>
      <c r="H505" s="24" t="s">
        <v>228</v>
      </c>
      <c r="I505" s="24" t="s">
        <v>2168</v>
      </c>
      <c r="J505" s="27"/>
      <c r="K505" s="24"/>
      <c r="L505" s="24"/>
      <c r="M505" s="24" t="s">
        <v>70</v>
      </c>
      <c r="N505" s="24" t="s">
        <v>71</v>
      </c>
      <c r="O505" s="24"/>
      <c r="P505" s="24">
        <v>2018</v>
      </c>
      <c r="Q505" s="26">
        <v>43313</v>
      </c>
      <c r="R505" s="26">
        <v>43525</v>
      </c>
      <c r="S505" s="26" t="s">
        <v>90</v>
      </c>
      <c r="T505" s="28" t="s">
        <v>664</v>
      </c>
      <c r="U505" s="28" t="s">
        <v>664</v>
      </c>
      <c r="V505" s="26">
        <v>44440</v>
      </c>
      <c r="W505" s="28" t="s">
        <v>242</v>
      </c>
      <c r="X505" s="28" t="s">
        <v>93</v>
      </c>
      <c r="Y505" s="26" t="s">
        <v>78</v>
      </c>
      <c r="Z505" s="29">
        <v>5</v>
      </c>
      <c r="AA505" s="29">
        <v>4</v>
      </c>
      <c r="AB505" s="26">
        <v>44424</v>
      </c>
      <c r="AC505" s="30">
        <v>6900000</v>
      </c>
      <c r="AD505" s="30">
        <v>766667</v>
      </c>
      <c r="AE505" s="30">
        <v>169183.33333333302</v>
      </c>
      <c r="AF505" s="30">
        <v>653200</v>
      </c>
      <c r="AG505" s="30">
        <f t="shared" si="141"/>
        <v>822383.33333333302</v>
      </c>
      <c r="AH505" s="30">
        <v>0</v>
      </c>
      <c r="AI505" s="30">
        <f t="shared" si="142"/>
        <v>8489050.3333333321</v>
      </c>
      <c r="AJ505" s="30">
        <f t="shared" si="143"/>
        <v>5175000</v>
      </c>
      <c r="AK505" s="30">
        <f t="shared" si="144"/>
        <v>575000.25</v>
      </c>
      <c r="AL505" s="30">
        <f t="shared" si="145"/>
        <v>169183.33333333302</v>
      </c>
      <c r="AM505" s="30">
        <f t="shared" si="146"/>
        <v>653200</v>
      </c>
      <c r="AN505" s="30">
        <f t="shared" si="147"/>
        <v>822383.33333333302</v>
      </c>
      <c r="AO505" s="30">
        <f t="shared" si="148"/>
        <v>0</v>
      </c>
      <c r="AP505" s="30">
        <f t="shared" si="149"/>
        <v>6572383.583333333</v>
      </c>
      <c r="AQ505" s="30">
        <f t="shared" si="150"/>
        <v>0</v>
      </c>
      <c r="AR505" s="26" t="s">
        <v>79</v>
      </c>
      <c r="AS505" s="26" t="s">
        <v>80</v>
      </c>
      <c r="AT505" s="26"/>
      <c r="AU505" s="26" t="s">
        <v>80</v>
      </c>
      <c r="AV505" s="26" t="s">
        <v>94</v>
      </c>
      <c r="AW505" s="26" t="s">
        <v>210</v>
      </c>
      <c r="AX505" s="26" t="s">
        <v>83</v>
      </c>
      <c r="AY505" s="26" t="s">
        <v>83</v>
      </c>
      <c r="AZ505" s="26" t="s">
        <v>80</v>
      </c>
      <c r="BA505" s="26" t="s">
        <v>84</v>
      </c>
      <c r="BB505" s="26" t="s">
        <v>85</v>
      </c>
      <c r="BC505" s="26" t="str">
        <f t="shared" si="151"/>
        <v>F</v>
      </c>
      <c r="BD505" s="26" t="str">
        <f t="shared" ca="1" si="152"/>
        <v>29 Th,10 Bln,10 Hr</v>
      </c>
      <c r="BE505" s="29">
        <f t="shared" ca="1" si="153"/>
        <v>29</v>
      </c>
      <c r="BF505" s="29">
        <f t="shared" ca="1" si="154"/>
        <v>10</v>
      </c>
      <c r="BG505" s="29">
        <f t="shared" ca="1" si="155"/>
        <v>10</v>
      </c>
      <c r="BH505" s="26" t="str">
        <f t="shared" ca="1" si="156"/>
        <v>4 Th,3 Bln,23 Hr</v>
      </c>
      <c r="BI505" s="24">
        <f t="shared" ca="1" si="157"/>
        <v>4</v>
      </c>
      <c r="BJ505" s="24">
        <f t="shared" ca="1" si="158"/>
        <v>3</v>
      </c>
      <c r="BK505" s="26" t="str">
        <f t="shared" ca="1" si="159"/>
        <v>3 Th,8 Bln,23 Hr</v>
      </c>
      <c r="BL505" s="4" t="str">
        <f>VLOOKUP(C505,[1]dbase!$C$3:$AW$827,38,FALSE)</f>
        <v>-</v>
      </c>
    </row>
    <row r="506" spans="1:64" x14ac:dyDescent="0.25">
      <c r="A506" s="24">
        <f t="shared" si="140"/>
        <v>503</v>
      </c>
      <c r="B506" s="31" t="s">
        <v>2169</v>
      </c>
      <c r="C506" s="24">
        <v>935646</v>
      </c>
      <c r="D506" s="24" t="s">
        <v>354</v>
      </c>
      <c r="E506" s="26">
        <v>34218</v>
      </c>
      <c r="F506" s="24" t="s">
        <v>65</v>
      </c>
      <c r="G506" s="24" t="s">
        <v>66</v>
      </c>
      <c r="H506" s="24" t="s">
        <v>228</v>
      </c>
      <c r="I506" s="24" t="s">
        <v>2170</v>
      </c>
      <c r="J506" s="27" t="s">
        <v>2171</v>
      </c>
      <c r="K506" s="24" t="s">
        <v>2172</v>
      </c>
      <c r="L506" s="24"/>
      <c r="M506" s="24" t="s">
        <v>70</v>
      </c>
      <c r="N506" s="24" t="s">
        <v>503</v>
      </c>
      <c r="O506" s="24"/>
      <c r="P506" s="24">
        <v>2015</v>
      </c>
      <c r="Q506" s="26">
        <v>42416</v>
      </c>
      <c r="R506" s="26">
        <v>42614</v>
      </c>
      <c r="S506" s="26" t="s">
        <v>90</v>
      </c>
      <c r="T506" s="28" t="s">
        <v>309</v>
      </c>
      <c r="U506" s="28" t="s">
        <v>309</v>
      </c>
      <c r="V506" s="26">
        <v>43525</v>
      </c>
      <c r="W506" s="28" t="s">
        <v>154</v>
      </c>
      <c r="X506" s="28" t="s">
        <v>600</v>
      </c>
      <c r="Y506" s="26" t="s">
        <v>78</v>
      </c>
      <c r="Z506" s="29">
        <v>5</v>
      </c>
      <c r="AA506" s="29">
        <v>4</v>
      </c>
      <c r="AB506" s="26">
        <v>44424</v>
      </c>
      <c r="AC506" s="30">
        <v>6900000</v>
      </c>
      <c r="AD506" s="30">
        <v>766667</v>
      </c>
      <c r="AE506" s="30">
        <v>813508.33333333302</v>
      </c>
      <c r="AF506" s="30">
        <v>653200</v>
      </c>
      <c r="AG506" s="30">
        <f t="shared" si="141"/>
        <v>1466708.333333333</v>
      </c>
      <c r="AH506" s="30">
        <v>0</v>
      </c>
      <c r="AI506" s="30">
        <f t="shared" si="142"/>
        <v>9133375.3333333321</v>
      </c>
      <c r="AJ506" s="30">
        <f t="shared" si="143"/>
        <v>3450000</v>
      </c>
      <c r="AK506" s="30">
        <f t="shared" si="144"/>
        <v>0</v>
      </c>
      <c r="AL506" s="30">
        <f t="shared" si="145"/>
        <v>0</v>
      </c>
      <c r="AM506" s="30">
        <f t="shared" si="146"/>
        <v>0</v>
      </c>
      <c r="AN506" s="30">
        <f t="shared" si="147"/>
        <v>0</v>
      </c>
      <c r="AO506" s="30">
        <f t="shared" si="148"/>
        <v>0</v>
      </c>
      <c r="AP506" s="30">
        <f t="shared" si="149"/>
        <v>3450000</v>
      </c>
      <c r="AQ506" s="30">
        <f t="shared" si="150"/>
        <v>922100</v>
      </c>
      <c r="AR506" s="26" t="s">
        <v>79</v>
      </c>
      <c r="AS506" s="26" t="s">
        <v>114</v>
      </c>
      <c r="AT506" s="24" t="s">
        <v>172</v>
      </c>
      <c r="AU506" s="26">
        <v>44433</v>
      </c>
      <c r="AV506" s="26" t="s">
        <v>601</v>
      </c>
      <c r="AW506" s="26" t="s">
        <v>158</v>
      </c>
      <c r="AX506" s="26" t="s">
        <v>83</v>
      </c>
      <c r="AY506" s="26" t="s">
        <v>83</v>
      </c>
      <c r="AZ506" s="26" t="s">
        <v>80</v>
      </c>
      <c r="BA506" s="26" t="s">
        <v>84</v>
      </c>
      <c r="BB506" s="26" t="s">
        <v>85</v>
      </c>
      <c r="BC506" s="26" t="str">
        <f t="shared" si="151"/>
        <v>F</v>
      </c>
      <c r="BD506" s="26" t="str">
        <f t="shared" ca="1" si="152"/>
        <v>29 Th,2 Bln,18 Hr</v>
      </c>
      <c r="BE506" s="29">
        <f t="shared" ca="1" si="153"/>
        <v>29</v>
      </c>
      <c r="BF506" s="29">
        <f t="shared" ca="1" si="154"/>
        <v>2</v>
      </c>
      <c r="BG506" s="29">
        <f t="shared" ca="1" si="155"/>
        <v>18</v>
      </c>
      <c r="BH506" s="26" t="str">
        <f t="shared" ca="1" si="156"/>
        <v>6 Th,9 Bln,8 Hr</v>
      </c>
      <c r="BI506" s="24">
        <f t="shared" ca="1" si="157"/>
        <v>6</v>
      </c>
      <c r="BJ506" s="24">
        <f t="shared" ca="1" si="158"/>
        <v>9</v>
      </c>
      <c r="BK506" s="26" t="str">
        <f t="shared" ca="1" si="159"/>
        <v>6 Th,2 Bln,23 Hr</v>
      </c>
      <c r="BL506" s="4" t="str">
        <f>VLOOKUP(C506,[1]dbase!$C$3:$AW$827,38,FALSE)</f>
        <v>H</v>
      </c>
    </row>
    <row r="507" spans="1:64" x14ac:dyDescent="0.25">
      <c r="A507" s="24">
        <f t="shared" si="140"/>
        <v>504</v>
      </c>
      <c r="B507" s="31" t="s">
        <v>2173</v>
      </c>
      <c r="C507" s="24">
        <v>674895</v>
      </c>
      <c r="D507" s="24" t="s">
        <v>166</v>
      </c>
      <c r="E507" s="26">
        <v>24649</v>
      </c>
      <c r="F507" s="24" t="s">
        <v>65</v>
      </c>
      <c r="G507" s="24" t="s">
        <v>66</v>
      </c>
      <c r="H507" s="24" t="s">
        <v>88</v>
      </c>
      <c r="I507" s="24" t="s">
        <v>2174</v>
      </c>
      <c r="J507" s="27"/>
      <c r="K507" s="24"/>
      <c r="L507" s="24"/>
      <c r="M507" s="24" t="s">
        <v>109</v>
      </c>
      <c r="N507" s="24" t="s">
        <v>120</v>
      </c>
      <c r="O507" s="24"/>
      <c r="P507" s="24">
        <v>1989</v>
      </c>
      <c r="Q507" s="26">
        <v>33223</v>
      </c>
      <c r="R507" s="26">
        <v>33588</v>
      </c>
      <c r="S507" s="26" t="s">
        <v>90</v>
      </c>
      <c r="T507" s="28" t="s">
        <v>2175</v>
      </c>
      <c r="U507" s="28" t="s">
        <v>2175</v>
      </c>
      <c r="V507" s="26">
        <v>44571</v>
      </c>
      <c r="W507" s="28" t="s">
        <v>122</v>
      </c>
      <c r="X507" s="28" t="s">
        <v>123</v>
      </c>
      <c r="Y507" s="26" t="s">
        <v>78</v>
      </c>
      <c r="Z507" s="29">
        <v>6</v>
      </c>
      <c r="AA507" s="29">
        <v>4</v>
      </c>
      <c r="AB507" s="26">
        <v>44424</v>
      </c>
      <c r="AC507" s="30">
        <v>6900000</v>
      </c>
      <c r="AD507" s="30">
        <v>766667</v>
      </c>
      <c r="AE507" s="30">
        <v>594883</v>
      </c>
      <c r="AF507" s="30">
        <v>-377770</v>
      </c>
      <c r="AG507" s="30">
        <f t="shared" si="141"/>
        <v>217113</v>
      </c>
      <c r="AH507" s="30">
        <v>0</v>
      </c>
      <c r="AI507" s="30">
        <f t="shared" si="142"/>
        <v>7883780</v>
      </c>
      <c r="AJ507" s="30">
        <f t="shared" si="143"/>
        <v>3450000</v>
      </c>
      <c r="AK507" s="30">
        <f t="shared" si="144"/>
        <v>0</v>
      </c>
      <c r="AL507" s="30">
        <f t="shared" si="145"/>
        <v>0</v>
      </c>
      <c r="AM507" s="30">
        <f t="shared" si="146"/>
        <v>0</v>
      </c>
      <c r="AN507" s="30">
        <f t="shared" si="147"/>
        <v>0</v>
      </c>
      <c r="AO507" s="30">
        <f t="shared" si="148"/>
        <v>0</v>
      </c>
      <c r="AP507" s="30">
        <f t="shared" si="149"/>
        <v>3450000</v>
      </c>
      <c r="AQ507" s="30">
        <f t="shared" si="150"/>
        <v>922100</v>
      </c>
      <c r="AR507" s="26" t="s">
        <v>79</v>
      </c>
      <c r="AS507" s="26" t="s">
        <v>114</v>
      </c>
      <c r="AT507" s="24" t="s">
        <v>172</v>
      </c>
      <c r="AU507" s="26">
        <v>44433</v>
      </c>
      <c r="AV507" s="26" t="s">
        <v>124</v>
      </c>
      <c r="AW507" s="26" t="s">
        <v>80</v>
      </c>
      <c r="AX507" s="26" t="s">
        <v>83</v>
      </c>
      <c r="AY507" s="26" t="s">
        <v>82</v>
      </c>
      <c r="AZ507" s="26" t="s">
        <v>125</v>
      </c>
      <c r="BA507" s="26" t="s">
        <v>84</v>
      </c>
      <c r="BB507" s="26" t="s">
        <v>85</v>
      </c>
      <c r="BC507" s="26" t="str">
        <f t="shared" si="151"/>
        <v>C</v>
      </c>
      <c r="BD507" s="26" t="str">
        <f t="shared" ca="1" si="152"/>
        <v>55 Th,4 Bln,29 Hr</v>
      </c>
      <c r="BE507" s="29">
        <f t="shared" ca="1" si="153"/>
        <v>55</v>
      </c>
      <c r="BF507" s="29">
        <f t="shared" ca="1" si="154"/>
        <v>4</v>
      </c>
      <c r="BG507" s="29">
        <f t="shared" ca="1" si="155"/>
        <v>29</v>
      </c>
      <c r="BH507" s="26" t="str">
        <f t="shared" ca="1" si="156"/>
        <v>31 Th,11 Bln,8 Hr</v>
      </c>
      <c r="BI507" s="24">
        <f t="shared" ca="1" si="157"/>
        <v>31</v>
      </c>
      <c r="BJ507" s="24">
        <f t="shared" ca="1" si="158"/>
        <v>11</v>
      </c>
      <c r="BK507" s="26" t="str">
        <f t="shared" ca="1" si="159"/>
        <v>30 Th,11 Bln,8 Hr</v>
      </c>
      <c r="BL507" s="4" t="str">
        <f>VLOOKUP(C507,[1]dbase!$C$3:$AW$827,38,FALSE)</f>
        <v>H</v>
      </c>
    </row>
    <row r="508" spans="1:64" x14ac:dyDescent="0.25">
      <c r="A508" s="24">
        <f t="shared" si="140"/>
        <v>505</v>
      </c>
      <c r="B508" s="31" t="s">
        <v>2176</v>
      </c>
      <c r="C508" s="24">
        <v>686145</v>
      </c>
      <c r="D508" s="24" t="s">
        <v>342</v>
      </c>
      <c r="E508" s="26">
        <v>25036</v>
      </c>
      <c r="F508" s="24" t="s">
        <v>65</v>
      </c>
      <c r="G508" s="24" t="s">
        <v>66</v>
      </c>
      <c r="H508" s="24" t="s">
        <v>133</v>
      </c>
      <c r="I508" s="24" t="s">
        <v>2177</v>
      </c>
      <c r="J508" s="27" t="s">
        <v>2178</v>
      </c>
      <c r="K508" s="24"/>
      <c r="L508" s="24"/>
      <c r="M508" s="24" t="s">
        <v>70</v>
      </c>
      <c r="N508" s="24" t="s">
        <v>254</v>
      </c>
      <c r="O508" s="24"/>
      <c r="P508" s="24" t="s">
        <v>80</v>
      </c>
      <c r="Q508" s="26">
        <v>43374</v>
      </c>
      <c r="R508" s="26">
        <v>43374</v>
      </c>
      <c r="S508" s="26" t="s">
        <v>90</v>
      </c>
      <c r="T508" s="28" t="s">
        <v>2179</v>
      </c>
      <c r="U508" s="28" t="s">
        <v>2179</v>
      </c>
      <c r="V508" s="26">
        <v>44105</v>
      </c>
      <c r="W508" s="28" t="s">
        <v>430</v>
      </c>
      <c r="X508" s="28" t="s">
        <v>140</v>
      </c>
      <c r="Y508" s="26" t="s">
        <v>78</v>
      </c>
      <c r="Z508" s="29">
        <v>5</v>
      </c>
      <c r="AA508" s="29">
        <v>4</v>
      </c>
      <c r="AB508" s="26">
        <v>44424</v>
      </c>
      <c r="AC508" s="30">
        <v>6900000</v>
      </c>
      <c r="AD508" s="30">
        <v>766667</v>
      </c>
      <c r="AE508" s="30">
        <v>0</v>
      </c>
      <c r="AF508" s="30">
        <v>1295557.4999999991</v>
      </c>
      <c r="AG508" s="30">
        <f t="shared" si="141"/>
        <v>1295557.4999999991</v>
      </c>
      <c r="AH508" s="30">
        <v>0</v>
      </c>
      <c r="AI508" s="30">
        <f t="shared" si="142"/>
        <v>8962224.5</v>
      </c>
      <c r="AJ508" s="30">
        <f t="shared" si="143"/>
        <v>3450000</v>
      </c>
      <c r="AK508" s="30">
        <f t="shared" si="144"/>
        <v>0</v>
      </c>
      <c r="AL508" s="30">
        <f t="shared" si="145"/>
        <v>0</v>
      </c>
      <c r="AM508" s="30">
        <f t="shared" si="146"/>
        <v>0</v>
      </c>
      <c r="AN508" s="30">
        <f t="shared" si="147"/>
        <v>0</v>
      </c>
      <c r="AO508" s="30">
        <f t="shared" si="148"/>
        <v>0</v>
      </c>
      <c r="AP508" s="30">
        <f t="shared" si="149"/>
        <v>3450000</v>
      </c>
      <c r="AQ508" s="30">
        <f t="shared" si="150"/>
        <v>922100</v>
      </c>
      <c r="AR508" s="26" t="s">
        <v>79</v>
      </c>
      <c r="AS508" s="26" t="s">
        <v>114</v>
      </c>
      <c r="AT508" s="24" t="s">
        <v>172</v>
      </c>
      <c r="AU508" s="26">
        <v>44433</v>
      </c>
      <c r="AV508" s="26" t="s">
        <v>141</v>
      </c>
      <c r="AW508" s="26" t="s">
        <v>80</v>
      </c>
      <c r="AX508" s="26" t="s">
        <v>83</v>
      </c>
      <c r="AY508" s="26" t="s">
        <v>82</v>
      </c>
      <c r="AZ508" s="26" t="s">
        <v>80</v>
      </c>
      <c r="BA508" s="26" t="s">
        <v>84</v>
      </c>
      <c r="BB508" s="26" t="s">
        <v>85</v>
      </c>
      <c r="BC508" s="26" t="str">
        <f t="shared" si="151"/>
        <v>F</v>
      </c>
      <c r="BD508" s="26" t="str">
        <f t="shared" ca="1" si="152"/>
        <v>54 Th,4 Bln,7 Hr</v>
      </c>
      <c r="BE508" s="29">
        <f t="shared" ca="1" si="153"/>
        <v>54</v>
      </c>
      <c r="BF508" s="29">
        <f t="shared" ca="1" si="154"/>
        <v>4</v>
      </c>
      <c r="BG508" s="29">
        <f t="shared" ca="1" si="155"/>
        <v>7</v>
      </c>
      <c r="BH508" s="26" t="str">
        <f t="shared" ca="1" si="156"/>
        <v>4 Th,1 Bln,23 Hr</v>
      </c>
      <c r="BI508" s="24">
        <f t="shared" ca="1" si="157"/>
        <v>4</v>
      </c>
      <c r="BJ508" s="24">
        <f t="shared" ca="1" si="158"/>
        <v>1</v>
      </c>
      <c r="BK508" s="26" t="str">
        <f t="shared" ca="1" si="159"/>
        <v>4 Th,1 Bln,23 Hr</v>
      </c>
      <c r="BL508" s="4" t="str">
        <f>VLOOKUP(C508,[1]dbase!$C$3:$AW$827,38,FALSE)</f>
        <v>H</v>
      </c>
    </row>
    <row r="509" spans="1:64" x14ac:dyDescent="0.25">
      <c r="A509" s="24">
        <f t="shared" si="140"/>
        <v>506</v>
      </c>
      <c r="B509" s="33" t="s">
        <v>2180</v>
      </c>
      <c r="C509" s="24">
        <v>925704</v>
      </c>
      <c r="D509" s="24" t="s">
        <v>2181</v>
      </c>
      <c r="E509" s="26">
        <v>33761</v>
      </c>
      <c r="F509" s="24" t="s">
        <v>65</v>
      </c>
      <c r="G509" s="24" t="s">
        <v>66</v>
      </c>
      <c r="H509" s="24" t="s">
        <v>150</v>
      </c>
      <c r="I509" s="24" t="s">
        <v>2182</v>
      </c>
      <c r="J509" s="27"/>
      <c r="K509" s="24"/>
      <c r="L509" s="24"/>
      <c r="M509" s="24" t="s">
        <v>70</v>
      </c>
      <c r="N509" s="24" t="s">
        <v>71</v>
      </c>
      <c r="O509" s="24" t="s">
        <v>72</v>
      </c>
      <c r="P509" s="24">
        <v>2016</v>
      </c>
      <c r="Q509" s="26">
        <v>42888</v>
      </c>
      <c r="R509" s="26">
        <v>43116</v>
      </c>
      <c r="S509" s="26" t="s">
        <v>90</v>
      </c>
      <c r="T509" s="28" t="s">
        <v>2183</v>
      </c>
      <c r="U509" s="28" t="s">
        <v>2183</v>
      </c>
      <c r="V509" s="26">
        <v>44760</v>
      </c>
      <c r="W509" s="28" t="s">
        <v>317</v>
      </c>
      <c r="X509" s="28" t="s">
        <v>113</v>
      </c>
      <c r="Y509" s="26" t="s">
        <v>78</v>
      </c>
      <c r="Z509" s="29">
        <v>5</v>
      </c>
      <c r="AA509" s="29">
        <v>4</v>
      </c>
      <c r="AB509" s="26">
        <v>44424</v>
      </c>
      <c r="AC509" s="30">
        <v>6900000</v>
      </c>
      <c r="AD509" s="30">
        <v>766667</v>
      </c>
      <c r="AE509" s="30">
        <v>442183.33333333302</v>
      </c>
      <c r="AF509" s="30">
        <v>653200</v>
      </c>
      <c r="AG509" s="30">
        <f t="shared" si="141"/>
        <v>1095383.333333333</v>
      </c>
      <c r="AH509" s="30">
        <v>0</v>
      </c>
      <c r="AI509" s="30">
        <f t="shared" si="142"/>
        <v>8762050.3333333321</v>
      </c>
      <c r="AJ509" s="30">
        <f t="shared" si="143"/>
        <v>5175000</v>
      </c>
      <c r="AK509" s="30">
        <f t="shared" si="144"/>
        <v>575000.25</v>
      </c>
      <c r="AL509" s="30">
        <f t="shared" si="145"/>
        <v>442183.33333333302</v>
      </c>
      <c r="AM509" s="30">
        <f t="shared" si="146"/>
        <v>653200</v>
      </c>
      <c r="AN509" s="30">
        <f t="shared" si="147"/>
        <v>1095383.333333333</v>
      </c>
      <c r="AO509" s="30">
        <f t="shared" si="148"/>
        <v>0</v>
      </c>
      <c r="AP509" s="30">
        <f t="shared" si="149"/>
        <v>6845383.583333333</v>
      </c>
      <c r="AQ509" s="30">
        <f t="shared" si="150"/>
        <v>0</v>
      </c>
      <c r="AR509" s="26" t="s">
        <v>79</v>
      </c>
      <c r="AS509" s="26" t="s">
        <v>80</v>
      </c>
      <c r="AT509" s="26"/>
      <c r="AU509" s="26" t="s">
        <v>80</v>
      </c>
      <c r="AV509" s="26" t="s">
        <v>116</v>
      </c>
      <c r="AW509" s="26" t="s">
        <v>95</v>
      </c>
      <c r="AX509" s="26" t="s">
        <v>96</v>
      </c>
      <c r="AY509" s="26" t="s">
        <v>96</v>
      </c>
      <c r="AZ509" s="26" t="s">
        <v>80</v>
      </c>
      <c r="BA509" s="26" t="s">
        <v>84</v>
      </c>
      <c r="BB509" s="26" t="s">
        <v>85</v>
      </c>
      <c r="BC509" s="26" t="str">
        <f t="shared" si="151"/>
        <v>F</v>
      </c>
      <c r="BD509" s="26" t="str">
        <f t="shared" ca="1" si="152"/>
        <v>30 Th,5 Bln,18 Hr</v>
      </c>
      <c r="BE509" s="29">
        <f t="shared" ca="1" si="153"/>
        <v>30</v>
      </c>
      <c r="BF509" s="29">
        <f t="shared" ca="1" si="154"/>
        <v>5</v>
      </c>
      <c r="BG509" s="29">
        <f t="shared" ca="1" si="155"/>
        <v>18</v>
      </c>
      <c r="BH509" s="26" t="str">
        <f t="shared" ca="1" si="156"/>
        <v>5 Th,5 Bln,22 Hr</v>
      </c>
      <c r="BI509" s="24">
        <f t="shared" ca="1" si="157"/>
        <v>5</v>
      </c>
      <c r="BJ509" s="24">
        <f t="shared" ca="1" si="158"/>
        <v>5</v>
      </c>
      <c r="BK509" s="26" t="str">
        <f t="shared" ca="1" si="159"/>
        <v>4 Th,10 Bln,8 Hr</v>
      </c>
      <c r="BL509" s="4" t="str">
        <f>VLOOKUP(C509,[1]dbase!$C$3:$AW$827,38,FALSE)</f>
        <v>-</v>
      </c>
    </row>
    <row r="510" spans="1:64" x14ac:dyDescent="0.25">
      <c r="A510" s="24">
        <f t="shared" si="140"/>
        <v>507</v>
      </c>
      <c r="B510" s="31" t="s">
        <v>2184</v>
      </c>
      <c r="C510" s="24">
        <v>835577</v>
      </c>
      <c r="D510" s="24" t="s">
        <v>589</v>
      </c>
      <c r="E510" s="26">
        <v>30501</v>
      </c>
      <c r="F510" s="24" t="s">
        <v>65</v>
      </c>
      <c r="G510" s="24" t="s">
        <v>66</v>
      </c>
      <c r="H510" s="24" t="s">
        <v>67</v>
      </c>
      <c r="I510" s="24" t="s">
        <v>2185</v>
      </c>
      <c r="J510" s="27"/>
      <c r="K510" s="24"/>
      <c r="L510" s="24"/>
      <c r="M510" s="24" t="s">
        <v>109</v>
      </c>
      <c r="N510" s="24" t="s">
        <v>2186</v>
      </c>
      <c r="O510" s="24"/>
      <c r="P510" s="24" t="s">
        <v>2187</v>
      </c>
      <c r="Q510" s="26">
        <v>41579</v>
      </c>
      <c r="R510" s="26">
        <v>41989</v>
      </c>
      <c r="S510" s="26" t="s">
        <v>90</v>
      </c>
      <c r="T510" s="28" t="s">
        <v>2188</v>
      </c>
      <c r="U510" s="28" t="s">
        <v>2188</v>
      </c>
      <c r="V510" s="26">
        <v>44061</v>
      </c>
      <c r="W510" s="28" t="s">
        <v>219</v>
      </c>
      <c r="X510" s="28" t="s">
        <v>195</v>
      </c>
      <c r="Y510" s="26" t="s">
        <v>78</v>
      </c>
      <c r="Z510" s="29">
        <v>6</v>
      </c>
      <c r="AA510" s="29">
        <v>2</v>
      </c>
      <c r="AB510" s="26">
        <v>44424</v>
      </c>
      <c r="AC510" s="30">
        <v>4900000</v>
      </c>
      <c r="AD510" s="30">
        <v>544444</v>
      </c>
      <c r="AE510" s="30">
        <v>254655.55555555597</v>
      </c>
      <c r="AF510" s="30">
        <v>152000</v>
      </c>
      <c r="AG510" s="30">
        <f t="shared" si="141"/>
        <v>406655.55555555597</v>
      </c>
      <c r="AH510" s="30">
        <v>0</v>
      </c>
      <c r="AI510" s="30">
        <f t="shared" si="142"/>
        <v>5851099.555555556</v>
      </c>
      <c r="AJ510" s="30">
        <f t="shared" si="143"/>
        <v>2450000</v>
      </c>
      <c r="AK510" s="30">
        <f t="shared" si="144"/>
        <v>0</v>
      </c>
      <c r="AL510" s="30">
        <f t="shared" si="145"/>
        <v>0</v>
      </c>
      <c r="AM510" s="30">
        <f t="shared" si="146"/>
        <v>0</v>
      </c>
      <c r="AN510" s="30">
        <f t="shared" si="147"/>
        <v>0</v>
      </c>
      <c r="AO510" s="30">
        <f t="shared" si="148"/>
        <v>0</v>
      </c>
      <c r="AP510" s="30">
        <f t="shared" si="149"/>
        <v>2450000</v>
      </c>
      <c r="AQ510" s="30">
        <f t="shared" si="150"/>
        <v>1922100</v>
      </c>
      <c r="AR510" s="26" t="s">
        <v>79</v>
      </c>
      <c r="AS510" s="32" t="s">
        <v>114</v>
      </c>
      <c r="AT510" s="32" t="s">
        <v>156</v>
      </c>
      <c r="AU510" s="32">
        <v>44743</v>
      </c>
      <c r="AV510" s="26" t="s">
        <v>196</v>
      </c>
      <c r="AW510" s="26" t="s">
        <v>80</v>
      </c>
      <c r="AX510" s="26" t="s">
        <v>82</v>
      </c>
      <c r="AY510" s="26" t="s">
        <v>82</v>
      </c>
      <c r="AZ510" s="26" t="s">
        <v>125</v>
      </c>
      <c r="BA510" s="26" t="s">
        <v>84</v>
      </c>
      <c r="BB510" s="26" t="s">
        <v>85</v>
      </c>
      <c r="BC510" s="26" t="str">
        <f t="shared" si="151"/>
        <v>C</v>
      </c>
      <c r="BD510" s="26" t="str">
        <f t="shared" ca="1" si="152"/>
        <v>39 Th,4 Bln,20 Hr</v>
      </c>
      <c r="BE510" s="29">
        <f t="shared" ca="1" si="153"/>
        <v>39</v>
      </c>
      <c r="BF510" s="29">
        <f t="shared" ca="1" si="154"/>
        <v>4</v>
      </c>
      <c r="BG510" s="29">
        <f t="shared" ca="1" si="155"/>
        <v>20</v>
      </c>
      <c r="BH510" s="26" t="str">
        <f t="shared" ca="1" si="156"/>
        <v>9 Th,0 Bln,23 Hr</v>
      </c>
      <c r="BI510" s="24">
        <f t="shared" ca="1" si="157"/>
        <v>9</v>
      </c>
      <c r="BJ510" s="24">
        <f t="shared" ca="1" si="158"/>
        <v>0</v>
      </c>
      <c r="BK510" s="26" t="str">
        <f t="shared" ca="1" si="159"/>
        <v>7 Th,11 Bln,8 Hr</v>
      </c>
      <c r="BL510" s="4" t="str">
        <f>VLOOKUP(C510,[1]dbase!$C$3:$AW$827,38,FALSE)</f>
        <v>H</v>
      </c>
    </row>
    <row r="511" spans="1:64" x14ac:dyDescent="0.25">
      <c r="A511" s="24">
        <f t="shared" si="140"/>
        <v>508</v>
      </c>
      <c r="B511" s="31" t="s">
        <v>2189</v>
      </c>
      <c r="C511" s="24">
        <v>885772</v>
      </c>
      <c r="D511" s="24" t="s">
        <v>472</v>
      </c>
      <c r="E511" s="26">
        <v>32395</v>
      </c>
      <c r="F511" s="24" t="s">
        <v>65</v>
      </c>
      <c r="G511" s="24" t="s">
        <v>66</v>
      </c>
      <c r="H511" s="24" t="s">
        <v>67</v>
      </c>
      <c r="I511" s="24" t="s">
        <v>2190</v>
      </c>
      <c r="J511" s="27"/>
      <c r="K511" s="24"/>
      <c r="L511" s="24"/>
      <c r="M511" s="24" t="s">
        <v>109</v>
      </c>
      <c r="N511" s="24" t="s">
        <v>71</v>
      </c>
      <c r="O511" s="24"/>
      <c r="P511" s="24">
        <v>2006</v>
      </c>
      <c r="Q511" s="26">
        <v>42932</v>
      </c>
      <c r="R511" s="26">
        <v>43175</v>
      </c>
      <c r="S511" s="26" t="s">
        <v>90</v>
      </c>
      <c r="T511" s="28" t="s">
        <v>2191</v>
      </c>
      <c r="U511" s="28" t="s">
        <v>2191</v>
      </c>
      <c r="V511" s="26">
        <v>44061</v>
      </c>
      <c r="W511" s="28" t="s">
        <v>650</v>
      </c>
      <c r="X511" s="28" t="s">
        <v>195</v>
      </c>
      <c r="Y511" s="26" t="s">
        <v>78</v>
      </c>
      <c r="Z511" s="29">
        <v>6</v>
      </c>
      <c r="AA511" s="34">
        <v>1</v>
      </c>
      <c r="AB511" s="26">
        <v>44424</v>
      </c>
      <c r="AC511" s="30">
        <v>4500000</v>
      </c>
      <c r="AD511" s="30">
        <v>500000</v>
      </c>
      <c r="AE511" s="30">
        <v>291100</v>
      </c>
      <c r="AF511" s="30">
        <v>152000</v>
      </c>
      <c r="AG511" s="30">
        <f t="shared" si="141"/>
        <v>443100</v>
      </c>
      <c r="AH511" s="30">
        <v>0</v>
      </c>
      <c r="AI511" s="30">
        <f t="shared" si="142"/>
        <v>5443100</v>
      </c>
      <c r="AJ511" s="30">
        <f t="shared" si="143"/>
        <v>3375000</v>
      </c>
      <c r="AK511" s="30">
        <f t="shared" si="144"/>
        <v>375000</v>
      </c>
      <c r="AL511" s="30">
        <f t="shared" si="145"/>
        <v>291100</v>
      </c>
      <c r="AM511" s="30">
        <f t="shared" si="146"/>
        <v>152000</v>
      </c>
      <c r="AN511" s="30">
        <f t="shared" si="147"/>
        <v>443100</v>
      </c>
      <c r="AO511" s="30">
        <f t="shared" si="148"/>
        <v>0</v>
      </c>
      <c r="AP511" s="30">
        <f t="shared" si="149"/>
        <v>4193100</v>
      </c>
      <c r="AQ511" s="30">
        <f t="shared" si="150"/>
        <v>179000</v>
      </c>
      <c r="AR511" s="26" t="s">
        <v>79</v>
      </c>
      <c r="AS511" s="26" t="s">
        <v>80</v>
      </c>
      <c r="AT511" s="26"/>
      <c r="AU511" s="26" t="s">
        <v>80</v>
      </c>
      <c r="AV511" s="26" t="s">
        <v>196</v>
      </c>
      <c r="AW511" s="26" t="s">
        <v>80</v>
      </c>
      <c r="AX511" s="26" t="s">
        <v>82</v>
      </c>
      <c r="AY511" s="26" t="s">
        <v>82</v>
      </c>
      <c r="AZ511" s="26" t="s">
        <v>125</v>
      </c>
      <c r="BA511" s="26" t="s">
        <v>84</v>
      </c>
      <c r="BB511" s="26" t="s">
        <v>85</v>
      </c>
      <c r="BC511" s="26" t="str">
        <f t="shared" si="151"/>
        <v>C</v>
      </c>
      <c r="BD511" s="26" t="str">
        <f t="shared" ca="1" si="152"/>
        <v>34 Th,2 Bln,15 Hr</v>
      </c>
      <c r="BE511" s="29">
        <f t="shared" ca="1" si="153"/>
        <v>34</v>
      </c>
      <c r="BF511" s="29">
        <f t="shared" ca="1" si="154"/>
        <v>2</v>
      </c>
      <c r="BG511" s="29">
        <f t="shared" ca="1" si="155"/>
        <v>15</v>
      </c>
      <c r="BH511" s="26" t="str">
        <f t="shared" ca="1" si="156"/>
        <v>5 Th,4 Bln,8 Hr</v>
      </c>
      <c r="BI511" s="24">
        <f t="shared" ca="1" si="157"/>
        <v>5</v>
      </c>
      <c r="BJ511" s="24">
        <f t="shared" ca="1" si="158"/>
        <v>4</v>
      </c>
      <c r="BK511" s="26" t="str">
        <f t="shared" ca="1" si="159"/>
        <v>4 Th,8 Bln,8 Hr</v>
      </c>
      <c r="BL511" s="4" t="str">
        <f>VLOOKUP(C511,[1]dbase!$C$3:$AW$827,38,FALSE)</f>
        <v>-</v>
      </c>
    </row>
    <row r="512" spans="1:64" x14ac:dyDescent="0.25">
      <c r="A512" s="24">
        <f t="shared" si="140"/>
        <v>509</v>
      </c>
      <c r="B512" s="31" t="s">
        <v>2192</v>
      </c>
      <c r="C512" s="24">
        <v>836052</v>
      </c>
      <c r="D512" s="24" t="s">
        <v>597</v>
      </c>
      <c r="E512" s="26">
        <v>30377</v>
      </c>
      <c r="F512" s="24" t="s">
        <v>65</v>
      </c>
      <c r="G512" s="24" t="s">
        <v>66</v>
      </c>
      <c r="H512" s="24" t="s">
        <v>133</v>
      </c>
      <c r="I512" s="24" t="s">
        <v>2193</v>
      </c>
      <c r="J512" s="27" t="s">
        <v>2194</v>
      </c>
      <c r="K512" s="24"/>
      <c r="L512" s="24"/>
      <c r="M512" s="24" t="s">
        <v>70</v>
      </c>
      <c r="N512" s="24" t="s">
        <v>254</v>
      </c>
      <c r="O512" s="24"/>
      <c r="P512" s="24" t="s">
        <v>80</v>
      </c>
      <c r="Q512" s="26">
        <v>43374</v>
      </c>
      <c r="R512" s="26">
        <v>43374</v>
      </c>
      <c r="S512" s="26" t="s">
        <v>90</v>
      </c>
      <c r="T512" s="28" t="s">
        <v>2195</v>
      </c>
      <c r="U512" s="28" t="s">
        <v>2195</v>
      </c>
      <c r="V512" s="26">
        <v>44105</v>
      </c>
      <c r="W512" s="28" t="s">
        <v>440</v>
      </c>
      <c r="X512" s="28" t="s">
        <v>140</v>
      </c>
      <c r="Y512" s="26" t="s">
        <v>78</v>
      </c>
      <c r="Z512" s="29">
        <v>4</v>
      </c>
      <c r="AA512" s="29">
        <v>4</v>
      </c>
      <c r="AB512" s="26">
        <v>44424</v>
      </c>
      <c r="AC512" s="30">
        <v>6900000</v>
      </c>
      <c r="AD512" s="30">
        <v>766667</v>
      </c>
      <c r="AE512" s="30">
        <v>0</v>
      </c>
      <c r="AF512" s="30">
        <v>-305407.25000000186</v>
      </c>
      <c r="AG512" s="30">
        <f t="shared" si="141"/>
        <v>-305407.25000000186</v>
      </c>
      <c r="AH512" s="30">
        <v>2079770</v>
      </c>
      <c r="AI512" s="30">
        <f t="shared" si="142"/>
        <v>9441029.7499999981</v>
      </c>
      <c r="AJ512" s="30">
        <f t="shared" si="143"/>
        <v>5175000</v>
      </c>
      <c r="AK512" s="30">
        <f t="shared" si="144"/>
        <v>575000.25</v>
      </c>
      <c r="AL512" s="30">
        <f t="shared" si="145"/>
        <v>0</v>
      </c>
      <c r="AM512" s="30">
        <f t="shared" si="146"/>
        <v>-305407.25000000186</v>
      </c>
      <c r="AN512" s="30">
        <f t="shared" si="147"/>
        <v>-305407.25000000186</v>
      </c>
      <c r="AO512" s="30">
        <f t="shared" si="148"/>
        <v>1039885</v>
      </c>
      <c r="AP512" s="30">
        <f t="shared" si="149"/>
        <v>6484477.9999999981</v>
      </c>
      <c r="AQ512" s="30">
        <f t="shared" si="150"/>
        <v>0</v>
      </c>
      <c r="AR512" s="26" t="s">
        <v>79</v>
      </c>
      <c r="AS512" s="26" t="s">
        <v>80</v>
      </c>
      <c r="AT512" s="26"/>
      <c r="AU512" s="26" t="s">
        <v>80</v>
      </c>
      <c r="AV512" s="26" t="s">
        <v>141</v>
      </c>
      <c r="AW512" s="26" t="s">
        <v>80</v>
      </c>
      <c r="AX512" s="26" t="s">
        <v>83</v>
      </c>
      <c r="AY512" s="26" t="s">
        <v>83</v>
      </c>
      <c r="AZ512" s="26" t="s">
        <v>80</v>
      </c>
      <c r="BA512" s="26" t="s">
        <v>84</v>
      </c>
      <c r="BB512" s="26" t="s">
        <v>85</v>
      </c>
      <c r="BC512" s="26" t="str">
        <f t="shared" si="151"/>
        <v>F</v>
      </c>
      <c r="BD512" s="26" t="str">
        <f t="shared" ca="1" si="152"/>
        <v>39 Th,8 Bln,22 Hr</v>
      </c>
      <c r="BE512" s="29">
        <f t="shared" ca="1" si="153"/>
        <v>39</v>
      </c>
      <c r="BF512" s="29">
        <f t="shared" ca="1" si="154"/>
        <v>8</v>
      </c>
      <c r="BG512" s="29">
        <f t="shared" ca="1" si="155"/>
        <v>22</v>
      </c>
      <c r="BH512" s="26" t="str">
        <f t="shared" ca="1" si="156"/>
        <v>4 Th,1 Bln,23 Hr</v>
      </c>
      <c r="BI512" s="24">
        <f t="shared" ca="1" si="157"/>
        <v>4</v>
      </c>
      <c r="BJ512" s="24">
        <f t="shared" ca="1" si="158"/>
        <v>1</v>
      </c>
      <c r="BK512" s="26" t="str">
        <f t="shared" ca="1" si="159"/>
        <v>4 Th,1 Bln,23 Hr</v>
      </c>
      <c r="BL512" s="4" t="str">
        <f>VLOOKUP(C512,[1]dbase!$C$3:$AW$827,38,FALSE)</f>
        <v>-</v>
      </c>
    </row>
    <row r="513" spans="1:64" x14ac:dyDescent="0.25">
      <c r="A513" s="24">
        <f t="shared" si="140"/>
        <v>510</v>
      </c>
      <c r="B513" s="31" t="s">
        <v>2196</v>
      </c>
      <c r="C513" s="24">
        <v>695975</v>
      </c>
      <c r="D513" s="24" t="s">
        <v>342</v>
      </c>
      <c r="E513" s="26">
        <v>25435</v>
      </c>
      <c r="F513" s="24" t="s">
        <v>65</v>
      </c>
      <c r="G513" s="24" t="s">
        <v>66</v>
      </c>
      <c r="H513" s="24" t="s">
        <v>88</v>
      </c>
      <c r="I513" s="24" t="s">
        <v>2197</v>
      </c>
      <c r="J513" s="27" t="s">
        <v>2198</v>
      </c>
      <c r="K513" s="24"/>
      <c r="L513" s="24"/>
      <c r="M513" s="24" t="s">
        <v>109</v>
      </c>
      <c r="N513" s="24" t="s">
        <v>80</v>
      </c>
      <c r="O513" s="24"/>
      <c r="P513" s="24" t="s">
        <v>80</v>
      </c>
      <c r="Q513" s="26">
        <v>43374</v>
      </c>
      <c r="R513" s="26">
        <v>43374</v>
      </c>
      <c r="S513" s="26" t="s">
        <v>90</v>
      </c>
      <c r="T513" s="28" t="s">
        <v>289</v>
      </c>
      <c r="U513" s="28" t="s">
        <v>289</v>
      </c>
      <c r="V513" s="26">
        <v>44105</v>
      </c>
      <c r="W513" s="28" t="s">
        <v>139</v>
      </c>
      <c r="X513" s="28" t="s">
        <v>140</v>
      </c>
      <c r="Y513" s="26" t="s">
        <v>78</v>
      </c>
      <c r="Z513" s="29">
        <v>6</v>
      </c>
      <c r="AA513" s="29">
        <v>1</v>
      </c>
      <c r="AB513" s="26">
        <v>44424</v>
      </c>
      <c r="AC513" s="30">
        <v>4500000</v>
      </c>
      <c r="AD513" s="30">
        <v>500000</v>
      </c>
      <c r="AE513" s="30">
        <v>0</v>
      </c>
      <c r="AF513" s="30">
        <v>69400</v>
      </c>
      <c r="AG513" s="30">
        <f t="shared" si="141"/>
        <v>69400</v>
      </c>
      <c r="AH513" s="30">
        <v>0</v>
      </c>
      <c r="AI513" s="30">
        <f t="shared" si="142"/>
        <v>5069400</v>
      </c>
      <c r="AJ513" s="30">
        <f t="shared" si="143"/>
        <v>2250000</v>
      </c>
      <c r="AK513" s="30">
        <f t="shared" si="144"/>
        <v>0</v>
      </c>
      <c r="AL513" s="30">
        <f t="shared" si="145"/>
        <v>0</v>
      </c>
      <c r="AM513" s="30">
        <f t="shared" si="146"/>
        <v>0</v>
      </c>
      <c r="AN513" s="30">
        <f t="shared" si="147"/>
        <v>0</v>
      </c>
      <c r="AO513" s="30">
        <f t="shared" si="148"/>
        <v>0</v>
      </c>
      <c r="AP513" s="30">
        <f t="shared" si="149"/>
        <v>2250000</v>
      </c>
      <c r="AQ513" s="30">
        <f t="shared" si="150"/>
        <v>2122100</v>
      </c>
      <c r="AR513" s="26" t="s">
        <v>79</v>
      </c>
      <c r="AS513" s="26" t="s">
        <v>114</v>
      </c>
      <c r="AT513" s="26" t="s">
        <v>115</v>
      </c>
      <c r="AU513" s="26">
        <v>44562</v>
      </c>
      <c r="AV513" s="26" t="s">
        <v>141</v>
      </c>
      <c r="AW513" s="26" t="s">
        <v>80</v>
      </c>
      <c r="AX513" s="26" t="s">
        <v>82</v>
      </c>
      <c r="AY513" s="26" t="s">
        <v>82</v>
      </c>
      <c r="AZ513" s="26" t="s">
        <v>80</v>
      </c>
      <c r="BA513" s="26" t="s">
        <v>84</v>
      </c>
      <c r="BB513" s="26" t="s">
        <v>85</v>
      </c>
      <c r="BC513" s="26" t="str">
        <f t="shared" si="151"/>
        <v>C</v>
      </c>
      <c r="BD513" s="26" t="str">
        <f t="shared" ca="1" si="152"/>
        <v>53 Th,3 Bln,4 Hr</v>
      </c>
      <c r="BE513" s="29">
        <f t="shared" ca="1" si="153"/>
        <v>53</v>
      </c>
      <c r="BF513" s="29">
        <f t="shared" ca="1" si="154"/>
        <v>3</v>
      </c>
      <c r="BG513" s="29">
        <f t="shared" ca="1" si="155"/>
        <v>4</v>
      </c>
      <c r="BH513" s="26" t="str">
        <f t="shared" ca="1" si="156"/>
        <v>4 Th,1 Bln,23 Hr</v>
      </c>
      <c r="BI513" s="24">
        <f t="shared" ca="1" si="157"/>
        <v>4</v>
      </c>
      <c r="BJ513" s="24">
        <f t="shared" ca="1" si="158"/>
        <v>1</v>
      </c>
      <c r="BK513" s="26" t="str">
        <f t="shared" ca="1" si="159"/>
        <v>4 Th,1 Bln,23 Hr</v>
      </c>
      <c r="BL513" s="4" t="str">
        <f>VLOOKUP(C513,[1]dbase!$C$3:$AW$827,38,FALSE)</f>
        <v>H</v>
      </c>
    </row>
    <row r="514" spans="1:64" x14ac:dyDescent="0.25">
      <c r="A514" s="24">
        <f t="shared" si="140"/>
        <v>511</v>
      </c>
      <c r="B514" s="31" t="s">
        <v>2199</v>
      </c>
      <c r="C514" s="24">
        <v>956323</v>
      </c>
      <c r="D514" s="24" t="s">
        <v>354</v>
      </c>
      <c r="E514" s="26">
        <v>34900</v>
      </c>
      <c r="F514" s="24" t="s">
        <v>65</v>
      </c>
      <c r="G514" s="24" t="s">
        <v>66</v>
      </c>
      <c r="H514" s="24" t="s">
        <v>228</v>
      </c>
      <c r="I514" s="24"/>
      <c r="J514" s="27"/>
      <c r="K514" s="24"/>
      <c r="L514" s="24"/>
      <c r="M514" s="24" t="s">
        <v>109</v>
      </c>
      <c r="N514" s="24" t="s">
        <v>71</v>
      </c>
      <c r="O514" s="24"/>
      <c r="P514" s="24" t="s">
        <v>80</v>
      </c>
      <c r="Q514" s="26">
        <v>43877</v>
      </c>
      <c r="R514" s="26">
        <v>44243</v>
      </c>
      <c r="S514" s="26" t="s">
        <v>90</v>
      </c>
      <c r="T514" s="28" t="s">
        <v>2200</v>
      </c>
      <c r="U514" s="28" t="s">
        <v>2200</v>
      </c>
      <c r="V514" s="26" t="s">
        <v>80</v>
      </c>
      <c r="W514" s="28" t="s">
        <v>249</v>
      </c>
      <c r="X514" s="28" t="s">
        <v>195</v>
      </c>
      <c r="Y514" s="26" t="s">
        <v>78</v>
      </c>
      <c r="Z514" s="29">
        <v>6</v>
      </c>
      <c r="AA514" s="29">
        <v>1</v>
      </c>
      <c r="AB514" s="26">
        <v>44424</v>
      </c>
      <c r="AC514" s="30">
        <v>4500000</v>
      </c>
      <c r="AD514" s="30">
        <v>500000</v>
      </c>
      <c r="AE514" s="30">
        <v>-116900</v>
      </c>
      <c r="AF514" s="30">
        <v>152000</v>
      </c>
      <c r="AG514" s="30">
        <f t="shared" si="141"/>
        <v>35100</v>
      </c>
      <c r="AH514" s="30">
        <v>0</v>
      </c>
      <c r="AI514" s="30">
        <f t="shared" si="142"/>
        <v>5035100</v>
      </c>
      <c r="AJ514" s="30">
        <f t="shared" si="143"/>
        <v>3375000</v>
      </c>
      <c r="AK514" s="30">
        <f t="shared" si="144"/>
        <v>375000</v>
      </c>
      <c r="AL514" s="30">
        <f t="shared" si="145"/>
        <v>-116900</v>
      </c>
      <c r="AM514" s="30">
        <f t="shared" si="146"/>
        <v>152000</v>
      </c>
      <c r="AN514" s="30">
        <f t="shared" si="147"/>
        <v>35100</v>
      </c>
      <c r="AO514" s="30">
        <f t="shared" si="148"/>
        <v>0</v>
      </c>
      <c r="AP514" s="30">
        <f t="shared" si="149"/>
        <v>3785100</v>
      </c>
      <c r="AQ514" s="30">
        <f t="shared" si="150"/>
        <v>587000</v>
      </c>
      <c r="AR514" s="26" t="s">
        <v>79</v>
      </c>
      <c r="AS514" s="26" t="s">
        <v>80</v>
      </c>
      <c r="AT514" s="26"/>
      <c r="AU514" s="26">
        <v>44713</v>
      </c>
      <c r="AV514" s="26" t="s">
        <v>196</v>
      </c>
      <c r="AW514" s="26" t="s">
        <v>80</v>
      </c>
      <c r="AX514" s="26" t="s">
        <v>83</v>
      </c>
      <c r="AY514" s="26" t="s">
        <v>82</v>
      </c>
      <c r="AZ514" s="26" t="s">
        <v>197</v>
      </c>
      <c r="BA514" s="26" t="s">
        <v>84</v>
      </c>
      <c r="BB514" s="26" t="s">
        <v>85</v>
      </c>
      <c r="BC514" s="26" t="str">
        <f t="shared" si="151"/>
        <v>C</v>
      </c>
      <c r="BD514" s="26" t="str">
        <f t="shared" ca="1" si="152"/>
        <v>27 Th,4 Bln,4 Hr</v>
      </c>
      <c r="BE514" s="29">
        <f t="shared" ca="1" si="153"/>
        <v>27</v>
      </c>
      <c r="BF514" s="29">
        <f t="shared" ca="1" si="154"/>
        <v>4</v>
      </c>
      <c r="BG514" s="29">
        <f t="shared" ca="1" si="155"/>
        <v>4</v>
      </c>
      <c r="BH514" s="26" t="str">
        <f t="shared" ca="1" si="156"/>
        <v>2 Th,9 Bln,8 Hr</v>
      </c>
      <c r="BI514" s="24">
        <f t="shared" ca="1" si="157"/>
        <v>2</v>
      </c>
      <c r="BJ514" s="24">
        <f t="shared" ca="1" si="158"/>
        <v>9</v>
      </c>
      <c r="BK514" s="26" t="str">
        <f t="shared" ca="1" si="159"/>
        <v>1 Th,9 Bln,8 Hr</v>
      </c>
      <c r="BL514" s="4" t="str">
        <f>VLOOKUP(C514,[1]dbase!$C$3:$AW$827,38,FALSE)</f>
        <v>-</v>
      </c>
    </row>
    <row r="515" spans="1:64" x14ac:dyDescent="0.25">
      <c r="A515" s="24">
        <f t="shared" si="140"/>
        <v>512</v>
      </c>
      <c r="B515" s="31" t="s">
        <v>2201</v>
      </c>
      <c r="C515" s="24">
        <v>906318</v>
      </c>
      <c r="D515" s="24" t="s">
        <v>354</v>
      </c>
      <c r="E515" s="26">
        <v>32902</v>
      </c>
      <c r="F515" s="24" t="s">
        <v>65</v>
      </c>
      <c r="G515" s="24" t="s">
        <v>66</v>
      </c>
      <c r="H515" s="24" t="s">
        <v>88</v>
      </c>
      <c r="I515" s="24"/>
      <c r="J515" s="27"/>
      <c r="K515" s="24"/>
      <c r="L515" s="24"/>
      <c r="M515" s="24" t="s">
        <v>109</v>
      </c>
      <c r="N515" s="24" t="s">
        <v>71</v>
      </c>
      <c r="O515" s="24"/>
      <c r="P515" s="24" t="s">
        <v>80</v>
      </c>
      <c r="Q515" s="26">
        <v>43877</v>
      </c>
      <c r="R515" s="26">
        <v>44243</v>
      </c>
      <c r="S515" s="26" t="s">
        <v>90</v>
      </c>
      <c r="T515" s="28" t="s">
        <v>1032</v>
      </c>
      <c r="U515" s="28" t="s">
        <v>1032</v>
      </c>
      <c r="V515" s="26" t="s">
        <v>80</v>
      </c>
      <c r="W515" s="28" t="s">
        <v>219</v>
      </c>
      <c r="X515" s="28" t="s">
        <v>195</v>
      </c>
      <c r="Y515" s="26" t="s">
        <v>78</v>
      </c>
      <c r="Z515" s="29">
        <v>6</v>
      </c>
      <c r="AA515" s="29">
        <v>1</v>
      </c>
      <c r="AB515" s="26">
        <v>44424</v>
      </c>
      <c r="AC515" s="30">
        <v>4500000</v>
      </c>
      <c r="AD515" s="30">
        <v>500000</v>
      </c>
      <c r="AE515" s="30">
        <v>-116900</v>
      </c>
      <c r="AF515" s="30">
        <v>152000</v>
      </c>
      <c r="AG515" s="30">
        <f t="shared" si="141"/>
        <v>35100</v>
      </c>
      <c r="AH515" s="30">
        <v>0</v>
      </c>
      <c r="AI515" s="30">
        <f t="shared" si="142"/>
        <v>5035100</v>
      </c>
      <c r="AJ515" s="30">
        <f t="shared" si="143"/>
        <v>2250000</v>
      </c>
      <c r="AK515" s="30">
        <f t="shared" si="144"/>
        <v>0</v>
      </c>
      <c r="AL515" s="30">
        <f t="shared" si="145"/>
        <v>0</v>
      </c>
      <c r="AM515" s="30">
        <f t="shared" si="146"/>
        <v>0</v>
      </c>
      <c r="AN515" s="30">
        <f t="shared" si="147"/>
        <v>0</v>
      </c>
      <c r="AO515" s="30">
        <f t="shared" si="148"/>
        <v>0</v>
      </c>
      <c r="AP515" s="30">
        <f t="shared" si="149"/>
        <v>2250000</v>
      </c>
      <c r="AQ515" s="30">
        <f t="shared" si="150"/>
        <v>2122100</v>
      </c>
      <c r="AR515" s="26" t="s">
        <v>79</v>
      </c>
      <c r="AS515" s="32" t="s">
        <v>114</v>
      </c>
      <c r="AT515" s="32" t="s">
        <v>156</v>
      </c>
      <c r="AU515" s="32">
        <v>44743</v>
      </c>
      <c r="AV515" s="26" t="s">
        <v>196</v>
      </c>
      <c r="AW515" s="26" t="s">
        <v>80</v>
      </c>
      <c r="AX515" s="26" t="s">
        <v>82</v>
      </c>
      <c r="AY515" s="26" t="s">
        <v>82</v>
      </c>
      <c r="AZ515" s="26" t="s">
        <v>125</v>
      </c>
      <c r="BA515" s="26" t="s">
        <v>84</v>
      </c>
      <c r="BB515" s="26" t="s">
        <v>85</v>
      </c>
      <c r="BC515" s="26" t="str">
        <f t="shared" si="151"/>
        <v>C</v>
      </c>
      <c r="BD515" s="26" t="str">
        <f t="shared" ca="1" si="152"/>
        <v>32 Th,9 Bln,26 Hr</v>
      </c>
      <c r="BE515" s="29">
        <f t="shared" ca="1" si="153"/>
        <v>32</v>
      </c>
      <c r="BF515" s="29">
        <f t="shared" ca="1" si="154"/>
        <v>9</v>
      </c>
      <c r="BG515" s="29">
        <f t="shared" ca="1" si="155"/>
        <v>26</v>
      </c>
      <c r="BH515" s="26" t="str">
        <f t="shared" ca="1" si="156"/>
        <v>2 Th,9 Bln,8 Hr</v>
      </c>
      <c r="BI515" s="24">
        <f t="shared" ca="1" si="157"/>
        <v>2</v>
      </c>
      <c r="BJ515" s="24">
        <f t="shared" ca="1" si="158"/>
        <v>9</v>
      </c>
      <c r="BK515" s="26" t="str">
        <f t="shared" ca="1" si="159"/>
        <v>1 Th,9 Bln,8 Hr</v>
      </c>
      <c r="BL515" s="4" t="str">
        <f>VLOOKUP(C515,[1]dbase!$C$3:$AW$827,38,FALSE)</f>
        <v>H</v>
      </c>
    </row>
    <row r="516" spans="1:64" x14ac:dyDescent="0.25">
      <c r="A516" s="24">
        <f t="shared" ref="A516:A579" si="160">IF(B516="","",ROW()-3)</f>
        <v>513</v>
      </c>
      <c r="B516" s="33" t="s">
        <v>2202</v>
      </c>
      <c r="C516" s="24">
        <v>925637</v>
      </c>
      <c r="D516" s="24" t="s">
        <v>354</v>
      </c>
      <c r="E516" s="26">
        <v>33719</v>
      </c>
      <c r="F516" s="24" t="s">
        <v>65</v>
      </c>
      <c r="G516" s="24" t="s">
        <v>66</v>
      </c>
      <c r="H516" s="24" t="s">
        <v>67</v>
      </c>
      <c r="I516" s="24" t="s">
        <v>2203</v>
      </c>
      <c r="J516" s="27"/>
      <c r="K516" s="24"/>
      <c r="L516" s="24"/>
      <c r="M516" s="24" t="s">
        <v>307</v>
      </c>
      <c r="N516" s="24" t="s">
        <v>1327</v>
      </c>
      <c r="O516" s="24"/>
      <c r="P516" s="24">
        <v>2014</v>
      </c>
      <c r="Q516" s="26">
        <v>42416</v>
      </c>
      <c r="R516" s="26">
        <v>42614</v>
      </c>
      <c r="S516" s="26" t="s">
        <v>90</v>
      </c>
      <c r="T516" s="28" t="s">
        <v>2204</v>
      </c>
      <c r="U516" s="28" t="s">
        <v>2204</v>
      </c>
      <c r="V516" s="26">
        <v>44760</v>
      </c>
      <c r="W516" s="28" t="s">
        <v>374</v>
      </c>
      <c r="X516" s="28" t="s">
        <v>113</v>
      </c>
      <c r="Y516" s="26" t="s">
        <v>103</v>
      </c>
      <c r="Z516" s="29">
        <v>5</v>
      </c>
      <c r="AA516" s="29">
        <v>4</v>
      </c>
      <c r="AB516" s="26">
        <v>44424</v>
      </c>
      <c r="AC516" s="30">
        <v>6900000</v>
      </c>
      <c r="AD516" s="30">
        <v>766667</v>
      </c>
      <c r="AE516" s="30">
        <v>715183.33333333302</v>
      </c>
      <c r="AF516" s="30">
        <v>0</v>
      </c>
      <c r="AG516" s="30">
        <f t="shared" ref="AG516:AG579" si="161">AE516+AF516</f>
        <v>715183.33333333302</v>
      </c>
      <c r="AH516" s="30">
        <v>0</v>
      </c>
      <c r="AI516" s="30">
        <f t="shared" ref="AI516:AI579" si="162">AC516+AD516+AG516+AH516</f>
        <v>8381850.333333333</v>
      </c>
      <c r="AJ516" s="30">
        <f t="shared" ref="AJ516:AJ579" si="163">IF(AS516="-",AC516*0.75,IF(AS516="H",AC516*0.5))</f>
        <v>5175000</v>
      </c>
      <c r="AK516" s="30">
        <f t="shared" ref="AK516:AK579" si="164">IF(AS516="-",AD516*0.75,0)</f>
        <v>575000.25</v>
      </c>
      <c r="AL516" s="30">
        <f t="shared" ref="AL516:AL579" si="165">IF(AS516="-",AE516*1,0)</f>
        <v>715183.33333333302</v>
      </c>
      <c r="AM516" s="30">
        <f t="shared" ref="AM516:AM579" si="166">IF(AS516="-",AF516*1,0)</f>
        <v>0</v>
      </c>
      <c r="AN516" s="30">
        <f t="shared" ref="AN516:AN579" si="167">AL516+AM516</f>
        <v>715183.33333333302</v>
      </c>
      <c r="AO516" s="30">
        <f t="shared" ref="AO516:AO579" si="168">IF(AS516="-",AH516*0.5,0)</f>
        <v>0</v>
      </c>
      <c r="AP516" s="30">
        <f t="shared" ref="AP516:AP579" si="169">AJ516+AK516+AN516+AO516</f>
        <v>6465183.583333333</v>
      </c>
      <c r="AQ516" s="30">
        <f t="shared" ref="AQ516:AQ579" si="170">IF(AP516&lt;4372100,(4372100-AP516),0)</f>
        <v>0</v>
      </c>
      <c r="AR516" s="26" t="s">
        <v>79</v>
      </c>
      <c r="AS516" s="26" t="s">
        <v>80</v>
      </c>
      <c r="AT516" s="26"/>
      <c r="AU516" s="26" t="s">
        <v>80</v>
      </c>
      <c r="AV516" s="26" t="s">
        <v>116</v>
      </c>
      <c r="AW516" s="26" t="s">
        <v>375</v>
      </c>
      <c r="AX516" s="26" t="s">
        <v>105</v>
      </c>
      <c r="AY516" s="26" t="s">
        <v>83</v>
      </c>
      <c r="AZ516" s="26" t="s">
        <v>80</v>
      </c>
      <c r="BA516" s="26" t="s">
        <v>84</v>
      </c>
      <c r="BB516" s="26" t="s">
        <v>85</v>
      </c>
      <c r="BC516" s="26" t="str">
        <f t="shared" ref="BC516:BC579" si="171">IF($M516="SD","A",IF($M516="SMP","B",IF($M516="SMK","C",IF($M516="D1","C",IF($M516="D2","C",IF($M516="SMA","C",IF($M516="D3","D",IF($M516="D4","E",IF($M516="S1","F",IF($M516="S2","G",""))))))))))</f>
        <v>E</v>
      </c>
      <c r="BD516" s="26" t="str">
        <f t="shared" ref="BD516:BD579" ca="1" si="172">IFERROR(DATEDIF(E516,$BD$3,"Y")&amp;" Th,"&amp;DATEDIF(E516,$BD$3,"YM")&amp;" Bln,"&amp;DATEDIF(E516,$BD$3,"MD")&amp;" Hr","")</f>
        <v>30 Th,6 Bln,30 Hr</v>
      </c>
      <c r="BE516" s="29">
        <f t="shared" ref="BE516:BE579" ca="1" si="173">IFERROR(DATEDIF(E516,$BD$3,"Y"),"")</f>
        <v>30</v>
      </c>
      <c r="BF516" s="29">
        <f t="shared" ref="BF516:BF579" ca="1" si="174">IFERROR(DATEDIF(E516,$BD$3,"YM"),"")</f>
        <v>6</v>
      </c>
      <c r="BG516" s="29">
        <f t="shared" ref="BG516:BG579" ca="1" si="175">IFERROR(DATEDIF(E516,$BD$3,"MD"),"")</f>
        <v>30</v>
      </c>
      <c r="BH516" s="26" t="str">
        <f t="shared" ref="BH516:BH579" ca="1" si="176">IFERROR(DATEDIF(Q516,$BD$3,"Y")&amp;" Th,"&amp;DATEDIF(Q516,$BD$3,"YM")&amp;" Bln,"&amp;DATEDIF(Q516,$BD$3,"MD")&amp;" Hr","")</f>
        <v>6 Th,9 Bln,8 Hr</v>
      </c>
      <c r="BI516" s="24">
        <f t="shared" ref="BI516:BI579" ca="1" si="177">IFERROR(DATEDIF(Q516,$BD$3,"Y"),"")</f>
        <v>6</v>
      </c>
      <c r="BJ516" s="24">
        <f t="shared" ref="BJ516:BJ579" ca="1" si="178">IFERROR(DATEDIF(Q516,$BD$3,"YM"),"")</f>
        <v>9</v>
      </c>
      <c r="BK516" s="26" t="str">
        <f t="shared" ref="BK516:BK579" ca="1" si="179">IFERROR(DATEDIF(R516,$BD$3,"Y")&amp;" Th,"&amp;DATEDIF(R516,$BD$3,"YM")&amp;" Bln,"&amp;DATEDIF(R516,$BD$3,"MD")&amp;" Hr","")</f>
        <v>6 Th,2 Bln,23 Hr</v>
      </c>
      <c r="BL516" s="4" t="str">
        <f>VLOOKUP(C516,[1]dbase!$C$3:$AW$827,38,FALSE)</f>
        <v>-</v>
      </c>
    </row>
    <row r="517" spans="1:64" x14ac:dyDescent="0.25">
      <c r="A517" s="24">
        <f t="shared" si="160"/>
        <v>514</v>
      </c>
      <c r="B517" s="31" t="s">
        <v>2205</v>
      </c>
      <c r="C517" s="24">
        <v>945827</v>
      </c>
      <c r="D517" s="24" t="s">
        <v>1719</v>
      </c>
      <c r="E517" s="26">
        <v>34562</v>
      </c>
      <c r="F517" s="24" t="s">
        <v>65</v>
      </c>
      <c r="G517" s="24" t="s">
        <v>66</v>
      </c>
      <c r="H517" s="24" t="s">
        <v>150</v>
      </c>
      <c r="I517" s="24" t="s">
        <v>2206</v>
      </c>
      <c r="J517" s="27" t="s">
        <v>2207</v>
      </c>
      <c r="K517" s="24"/>
      <c r="L517" s="24" t="s">
        <v>2208</v>
      </c>
      <c r="M517" s="24" t="s">
        <v>70</v>
      </c>
      <c r="N517" s="24" t="s">
        <v>254</v>
      </c>
      <c r="O517" s="24" t="s">
        <v>235</v>
      </c>
      <c r="P517" s="24">
        <v>2017</v>
      </c>
      <c r="Q517" s="26">
        <v>43313</v>
      </c>
      <c r="R517" s="26">
        <v>43525</v>
      </c>
      <c r="S517" s="26" t="s">
        <v>90</v>
      </c>
      <c r="T517" s="28" t="s">
        <v>309</v>
      </c>
      <c r="U517" s="28" t="s">
        <v>309</v>
      </c>
      <c r="V517" s="26" t="s">
        <v>80</v>
      </c>
      <c r="W517" s="28" t="s">
        <v>310</v>
      </c>
      <c r="X517" s="28" t="s">
        <v>311</v>
      </c>
      <c r="Y517" s="26" t="s">
        <v>103</v>
      </c>
      <c r="Z517" s="29">
        <v>5</v>
      </c>
      <c r="AA517" s="29">
        <v>4</v>
      </c>
      <c r="AB517" s="26">
        <v>44424</v>
      </c>
      <c r="AC517" s="30">
        <v>6900000</v>
      </c>
      <c r="AD517" s="30">
        <v>766667</v>
      </c>
      <c r="AE517" s="30">
        <v>715183.33333333302</v>
      </c>
      <c r="AF517" s="30">
        <v>653200</v>
      </c>
      <c r="AG517" s="30">
        <f t="shared" si="161"/>
        <v>1368383.333333333</v>
      </c>
      <c r="AH517" s="30">
        <v>0</v>
      </c>
      <c r="AI517" s="30">
        <f t="shared" si="162"/>
        <v>9035050.3333333321</v>
      </c>
      <c r="AJ517" s="30">
        <f t="shared" si="163"/>
        <v>5175000</v>
      </c>
      <c r="AK517" s="30">
        <f t="shared" si="164"/>
        <v>575000.25</v>
      </c>
      <c r="AL517" s="30">
        <f t="shared" si="165"/>
        <v>715183.33333333302</v>
      </c>
      <c r="AM517" s="30">
        <f t="shared" si="166"/>
        <v>653200</v>
      </c>
      <c r="AN517" s="30">
        <f t="shared" si="167"/>
        <v>1368383.333333333</v>
      </c>
      <c r="AO517" s="30">
        <f t="shared" si="168"/>
        <v>0</v>
      </c>
      <c r="AP517" s="30">
        <f t="shared" si="169"/>
        <v>7118383.583333333</v>
      </c>
      <c r="AQ517" s="30">
        <f t="shared" si="170"/>
        <v>0</v>
      </c>
      <c r="AR517" s="26" t="s">
        <v>79</v>
      </c>
      <c r="AS517" s="26" t="s">
        <v>80</v>
      </c>
      <c r="AT517" s="26"/>
      <c r="AU517" s="26" t="s">
        <v>80</v>
      </c>
      <c r="AV517" s="26" t="s">
        <v>312</v>
      </c>
      <c r="AW517" s="26" t="s">
        <v>80</v>
      </c>
      <c r="AX517" s="26" t="s">
        <v>83</v>
      </c>
      <c r="AY517" s="26" t="s">
        <v>83</v>
      </c>
      <c r="AZ517" s="26" t="s">
        <v>80</v>
      </c>
      <c r="BA517" s="26" t="s">
        <v>84</v>
      </c>
      <c r="BB517" s="26" t="s">
        <v>85</v>
      </c>
      <c r="BC517" s="26" t="str">
        <f t="shared" si="171"/>
        <v>F</v>
      </c>
      <c r="BD517" s="26" t="str">
        <f t="shared" ca="1" si="172"/>
        <v>28 Th,3 Bln,8 Hr</v>
      </c>
      <c r="BE517" s="29">
        <f t="shared" ca="1" si="173"/>
        <v>28</v>
      </c>
      <c r="BF517" s="29">
        <f t="shared" ca="1" si="174"/>
        <v>3</v>
      </c>
      <c r="BG517" s="29">
        <f t="shared" ca="1" si="175"/>
        <v>8</v>
      </c>
      <c r="BH517" s="26" t="str">
        <f t="shared" ca="1" si="176"/>
        <v>4 Th,3 Bln,23 Hr</v>
      </c>
      <c r="BI517" s="24">
        <f t="shared" ca="1" si="177"/>
        <v>4</v>
      </c>
      <c r="BJ517" s="24">
        <f t="shared" ca="1" si="178"/>
        <v>3</v>
      </c>
      <c r="BK517" s="26" t="str">
        <f t="shared" ca="1" si="179"/>
        <v>3 Th,8 Bln,23 Hr</v>
      </c>
      <c r="BL517" s="4" t="str">
        <f>VLOOKUP(C517,[1]dbase!$C$3:$AW$827,38,FALSE)</f>
        <v>-</v>
      </c>
    </row>
    <row r="518" spans="1:64" x14ac:dyDescent="0.25">
      <c r="A518" s="24">
        <f t="shared" si="160"/>
        <v>515</v>
      </c>
      <c r="B518" s="31" t="s">
        <v>2209</v>
      </c>
      <c r="C518" s="24">
        <v>926297</v>
      </c>
      <c r="D518" s="24" t="s">
        <v>354</v>
      </c>
      <c r="E518" s="26">
        <v>33675</v>
      </c>
      <c r="F518" s="24" t="s">
        <v>65</v>
      </c>
      <c r="G518" s="24" t="s">
        <v>66</v>
      </c>
      <c r="H518" s="24" t="s">
        <v>67</v>
      </c>
      <c r="I518" s="24"/>
      <c r="J518" s="27"/>
      <c r="K518" s="24"/>
      <c r="L518" s="24"/>
      <c r="M518" s="24" t="s">
        <v>99</v>
      </c>
      <c r="N518" s="24" t="s">
        <v>100</v>
      </c>
      <c r="O518" s="24"/>
      <c r="P518" s="24" t="s">
        <v>80</v>
      </c>
      <c r="Q518" s="26">
        <v>43877</v>
      </c>
      <c r="R518" s="26">
        <v>44243</v>
      </c>
      <c r="S518" s="26" t="s">
        <v>90</v>
      </c>
      <c r="T518" s="28" t="s">
        <v>241</v>
      </c>
      <c r="U518" s="28" t="s">
        <v>241</v>
      </c>
      <c r="V518" s="26" t="s">
        <v>80</v>
      </c>
      <c r="W518" s="28" t="s">
        <v>242</v>
      </c>
      <c r="X518" s="28" t="s">
        <v>113</v>
      </c>
      <c r="Y518" s="26" t="s">
        <v>78</v>
      </c>
      <c r="Z518" s="29">
        <v>6</v>
      </c>
      <c r="AA518" s="29">
        <v>1</v>
      </c>
      <c r="AB518" s="26">
        <v>44424</v>
      </c>
      <c r="AC518" s="30">
        <v>4500000</v>
      </c>
      <c r="AD518" s="30">
        <v>500000</v>
      </c>
      <c r="AE518" s="30">
        <v>-116900</v>
      </c>
      <c r="AF518" s="30">
        <v>152000</v>
      </c>
      <c r="AG518" s="30">
        <f t="shared" si="161"/>
        <v>35100</v>
      </c>
      <c r="AH518" s="30">
        <v>0</v>
      </c>
      <c r="AI518" s="30">
        <f t="shared" si="162"/>
        <v>5035100</v>
      </c>
      <c r="AJ518" s="30">
        <f t="shared" si="163"/>
        <v>3375000</v>
      </c>
      <c r="AK518" s="30">
        <f t="shared" si="164"/>
        <v>375000</v>
      </c>
      <c r="AL518" s="30">
        <f t="shared" si="165"/>
        <v>-116900</v>
      </c>
      <c r="AM518" s="30">
        <f t="shared" si="166"/>
        <v>152000</v>
      </c>
      <c r="AN518" s="30">
        <f t="shared" si="167"/>
        <v>35100</v>
      </c>
      <c r="AO518" s="30">
        <f t="shared" si="168"/>
        <v>0</v>
      </c>
      <c r="AP518" s="30">
        <f t="shared" si="169"/>
        <v>3785100</v>
      </c>
      <c r="AQ518" s="30">
        <f t="shared" si="170"/>
        <v>587000</v>
      </c>
      <c r="AR518" s="26" t="s">
        <v>79</v>
      </c>
      <c r="AS518" s="26" t="s">
        <v>80</v>
      </c>
      <c r="AT518" s="26"/>
      <c r="AU518" s="26" t="s">
        <v>80</v>
      </c>
      <c r="AV518" s="26" t="s">
        <v>116</v>
      </c>
      <c r="AW518" s="26" t="s">
        <v>210</v>
      </c>
      <c r="AX518" s="26" t="s">
        <v>83</v>
      </c>
      <c r="AY518" s="26" t="s">
        <v>83</v>
      </c>
      <c r="AZ518" s="26" t="s">
        <v>80</v>
      </c>
      <c r="BA518" s="26" t="s">
        <v>84</v>
      </c>
      <c r="BB518" s="26" t="s">
        <v>106</v>
      </c>
      <c r="BC518" s="26" t="str">
        <f t="shared" si="171"/>
        <v>C</v>
      </c>
      <c r="BD518" s="26" t="str">
        <f t="shared" ca="1" si="172"/>
        <v>30 Th,8 Bln,12 Hr</v>
      </c>
      <c r="BE518" s="29">
        <f t="shared" ca="1" si="173"/>
        <v>30</v>
      </c>
      <c r="BF518" s="29">
        <f t="shared" ca="1" si="174"/>
        <v>8</v>
      </c>
      <c r="BG518" s="29">
        <f t="shared" ca="1" si="175"/>
        <v>12</v>
      </c>
      <c r="BH518" s="26" t="str">
        <f t="shared" ca="1" si="176"/>
        <v>2 Th,9 Bln,8 Hr</v>
      </c>
      <c r="BI518" s="24">
        <f t="shared" ca="1" si="177"/>
        <v>2</v>
      </c>
      <c r="BJ518" s="24">
        <f t="shared" ca="1" si="178"/>
        <v>9</v>
      </c>
      <c r="BK518" s="26" t="str">
        <f t="shared" ca="1" si="179"/>
        <v>1 Th,9 Bln,8 Hr</v>
      </c>
      <c r="BL518" s="4" t="str">
        <f>VLOOKUP(C518,[1]dbase!$C$3:$AW$827,38,FALSE)</f>
        <v>-</v>
      </c>
    </row>
    <row r="519" spans="1:64" x14ac:dyDescent="0.25">
      <c r="A519" s="24">
        <f t="shared" si="160"/>
        <v>516</v>
      </c>
      <c r="B519" s="31" t="s">
        <v>2210</v>
      </c>
      <c r="C519" s="24">
        <v>865984</v>
      </c>
      <c r="D519" s="24" t="s">
        <v>174</v>
      </c>
      <c r="E519" s="26">
        <v>31632</v>
      </c>
      <c r="F519" s="24" t="s">
        <v>65</v>
      </c>
      <c r="G519" s="24" t="s">
        <v>66</v>
      </c>
      <c r="H519" s="24" t="s">
        <v>67</v>
      </c>
      <c r="I519" s="24" t="s">
        <v>2211</v>
      </c>
      <c r="J519" s="27" t="s">
        <v>2212</v>
      </c>
      <c r="K519" s="24"/>
      <c r="L519" s="24"/>
      <c r="M519" s="24" t="s">
        <v>109</v>
      </c>
      <c r="N519" s="24" t="s">
        <v>80</v>
      </c>
      <c r="O519" s="24"/>
      <c r="P519" s="24" t="s">
        <v>80</v>
      </c>
      <c r="Q519" s="26">
        <v>43374</v>
      </c>
      <c r="R519" s="26">
        <v>43374</v>
      </c>
      <c r="S519" s="26" t="s">
        <v>90</v>
      </c>
      <c r="T519" s="28" t="s">
        <v>289</v>
      </c>
      <c r="U519" s="28" t="s">
        <v>289</v>
      </c>
      <c r="V519" s="26">
        <v>44105</v>
      </c>
      <c r="W519" s="28" t="s">
        <v>139</v>
      </c>
      <c r="X519" s="28" t="s">
        <v>140</v>
      </c>
      <c r="Y519" s="26" t="s">
        <v>78</v>
      </c>
      <c r="Z519" s="29">
        <v>6</v>
      </c>
      <c r="AA519" s="29">
        <v>1</v>
      </c>
      <c r="AB519" s="26">
        <v>44424</v>
      </c>
      <c r="AC519" s="30">
        <v>4500000</v>
      </c>
      <c r="AD519" s="30">
        <v>500000</v>
      </c>
      <c r="AE519" s="30">
        <v>0</v>
      </c>
      <c r="AF519" s="30">
        <v>253100</v>
      </c>
      <c r="AG519" s="30">
        <f t="shared" si="161"/>
        <v>253100</v>
      </c>
      <c r="AH519" s="30">
        <v>0</v>
      </c>
      <c r="AI519" s="30">
        <f t="shared" si="162"/>
        <v>5253100</v>
      </c>
      <c r="AJ519" s="30">
        <f t="shared" si="163"/>
        <v>3375000</v>
      </c>
      <c r="AK519" s="30">
        <f t="shared" si="164"/>
        <v>375000</v>
      </c>
      <c r="AL519" s="30">
        <f t="shared" si="165"/>
        <v>0</v>
      </c>
      <c r="AM519" s="30">
        <f t="shared" si="166"/>
        <v>253100</v>
      </c>
      <c r="AN519" s="30">
        <f t="shared" si="167"/>
        <v>253100</v>
      </c>
      <c r="AO519" s="30">
        <f t="shared" si="168"/>
        <v>0</v>
      </c>
      <c r="AP519" s="30">
        <f t="shared" si="169"/>
        <v>4003100</v>
      </c>
      <c r="AQ519" s="30">
        <f t="shared" si="170"/>
        <v>369000</v>
      </c>
      <c r="AR519" s="26" t="s">
        <v>79</v>
      </c>
      <c r="AS519" s="26" t="s">
        <v>80</v>
      </c>
      <c r="AT519" s="26"/>
      <c r="AU519" s="26" t="s">
        <v>80</v>
      </c>
      <c r="AV519" s="26" t="s">
        <v>141</v>
      </c>
      <c r="AW519" s="26" t="s">
        <v>80</v>
      </c>
      <c r="AX519" s="26" t="s">
        <v>82</v>
      </c>
      <c r="AY519" s="26" t="s">
        <v>82</v>
      </c>
      <c r="AZ519" s="26" t="s">
        <v>80</v>
      </c>
      <c r="BA519" s="26" t="s">
        <v>84</v>
      </c>
      <c r="BB519" s="26" t="s">
        <v>85</v>
      </c>
      <c r="BC519" s="26" t="str">
        <f t="shared" si="171"/>
        <v>C</v>
      </c>
      <c r="BD519" s="26" t="str">
        <f t="shared" ca="1" si="172"/>
        <v>36 Th,3 Bln,16 Hr</v>
      </c>
      <c r="BE519" s="29">
        <f t="shared" ca="1" si="173"/>
        <v>36</v>
      </c>
      <c r="BF519" s="29">
        <f t="shared" ca="1" si="174"/>
        <v>3</v>
      </c>
      <c r="BG519" s="29">
        <f t="shared" ca="1" si="175"/>
        <v>16</v>
      </c>
      <c r="BH519" s="26" t="str">
        <f t="shared" ca="1" si="176"/>
        <v>4 Th,1 Bln,23 Hr</v>
      </c>
      <c r="BI519" s="24">
        <f t="shared" ca="1" si="177"/>
        <v>4</v>
      </c>
      <c r="BJ519" s="24">
        <f t="shared" ca="1" si="178"/>
        <v>1</v>
      </c>
      <c r="BK519" s="26" t="str">
        <f t="shared" ca="1" si="179"/>
        <v>4 Th,1 Bln,23 Hr</v>
      </c>
      <c r="BL519" s="4" t="str">
        <f>VLOOKUP(C519,[1]dbase!$C$3:$AW$827,38,FALSE)</f>
        <v>-</v>
      </c>
    </row>
    <row r="520" spans="1:64" x14ac:dyDescent="0.25">
      <c r="A520" s="24">
        <f t="shared" si="160"/>
        <v>517</v>
      </c>
      <c r="B520" s="31" t="s">
        <v>2213</v>
      </c>
      <c r="C520" s="24">
        <v>956314</v>
      </c>
      <c r="D520" s="24" t="s">
        <v>239</v>
      </c>
      <c r="E520" s="26">
        <v>34836</v>
      </c>
      <c r="F520" s="24" t="s">
        <v>65</v>
      </c>
      <c r="G520" s="24" t="s">
        <v>66</v>
      </c>
      <c r="H520" s="24" t="s">
        <v>228</v>
      </c>
      <c r="I520" s="24"/>
      <c r="J520" s="27"/>
      <c r="K520" s="24"/>
      <c r="L520" s="24"/>
      <c r="M520" s="24" t="s">
        <v>109</v>
      </c>
      <c r="N520" s="24" t="s">
        <v>71</v>
      </c>
      <c r="O520" s="24"/>
      <c r="P520" s="24" t="s">
        <v>80</v>
      </c>
      <c r="Q520" s="26">
        <v>43877</v>
      </c>
      <c r="R520" s="26">
        <v>44243</v>
      </c>
      <c r="S520" s="26" t="s">
        <v>90</v>
      </c>
      <c r="T520" s="28" t="s">
        <v>2214</v>
      </c>
      <c r="U520" s="28" t="s">
        <v>2214</v>
      </c>
      <c r="V520" s="26" t="s">
        <v>80</v>
      </c>
      <c r="W520" s="28" t="s">
        <v>249</v>
      </c>
      <c r="X520" s="28" t="s">
        <v>123</v>
      </c>
      <c r="Y520" s="26" t="s">
        <v>78</v>
      </c>
      <c r="Z520" s="29">
        <v>6</v>
      </c>
      <c r="AA520" s="29">
        <v>1</v>
      </c>
      <c r="AB520" s="26">
        <v>44424</v>
      </c>
      <c r="AC520" s="30">
        <v>4500000</v>
      </c>
      <c r="AD520" s="30">
        <v>500000</v>
      </c>
      <c r="AE520" s="30">
        <v>-116900</v>
      </c>
      <c r="AF520" s="30">
        <v>152000</v>
      </c>
      <c r="AG520" s="30">
        <f t="shared" si="161"/>
        <v>35100</v>
      </c>
      <c r="AH520" s="30">
        <v>0</v>
      </c>
      <c r="AI520" s="30">
        <f t="shared" si="162"/>
        <v>5035100</v>
      </c>
      <c r="AJ520" s="30">
        <f t="shared" si="163"/>
        <v>3375000</v>
      </c>
      <c r="AK520" s="30">
        <f t="shared" si="164"/>
        <v>375000</v>
      </c>
      <c r="AL520" s="30">
        <f t="shared" si="165"/>
        <v>-116900</v>
      </c>
      <c r="AM520" s="30">
        <f t="shared" si="166"/>
        <v>152000</v>
      </c>
      <c r="AN520" s="30">
        <f t="shared" si="167"/>
        <v>35100</v>
      </c>
      <c r="AO520" s="30">
        <f t="shared" si="168"/>
        <v>0</v>
      </c>
      <c r="AP520" s="30">
        <f t="shared" si="169"/>
        <v>3785100</v>
      </c>
      <c r="AQ520" s="30">
        <f t="shared" si="170"/>
        <v>587000</v>
      </c>
      <c r="AR520" s="26" t="s">
        <v>79</v>
      </c>
      <c r="AS520" s="26" t="s">
        <v>80</v>
      </c>
      <c r="AT520" s="26"/>
      <c r="AU520" s="26" t="s">
        <v>80</v>
      </c>
      <c r="AV520" s="26" t="s">
        <v>124</v>
      </c>
      <c r="AW520" s="26" t="s">
        <v>80</v>
      </c>
      <c r="AX520" s="26" t="s">
        <v>83</v>
      </c>
      <c r="AY520" s="26" t="s">
        <v>82</v>
      </c>
      <c r="AZ520" s="26" t="s">
        <v>197</v>
      </c>
      <c r="BA520" s="26" t="s">
        <v>84</v>
      </c>
      <c r="BB520" s="26" t="s">
        <v>85</v>
      </c>
      <c r="BC520" s="26" t="str">
        <f t="shared" si="171"/>
        <v>C</v>
      </c>
      <c r="BD520" s="26" t="str">
        <f t="shared" ca="1" si="172"/>
        <v>27 Th,6 Bln,7 Hr</v>
      </c>
      <c r="BE520" s="29">
        <f t="shared" ca="1" si="173"/>
        <v>27</v>
      </c>
      <c r="BF520" s="29">
        <f t="shared" ca="1" si="174"/>
        <v>6</v>
      </c>
      <c r="BG520" s="29">
        <f t="shared" ca="1" si="175"/>
        <v>7</v>
      </c>
      <c r="BH520" s="26" t="str">
        <f t="shared" ca="1" si="176"/>
        <v>2 Th,9 Bln,8 Hr</v>
      </c>
      <c r="BI520" s="24">
        <f t="shared" ca="1" si="177"/>
        <v>2</v>
      </c>
      <c r="BJ520" s="24">
        <f t="shared" ca="1" si="178"/>
        <v>9</v>
      </c>
      <c r="BK520" s="26" t="str">
        <f t="shared" ca="1" si="179"/>
        <v>1 Th,9 Bln,8 Hr</v>
      </c>
      <c r="BL520" s="4" t="str">
        <f>VLOOKUP(C520,[1]dbase!$C$3:$AW$827,38,FALSE)</f>
        <v>-</v>
      </c>
    </row>
    <row r="521" spans="1:64" x14ac:dyDescent="0.25">
      <c r="A521" s="24">
        <f t="shared" si="160"/>
        <v>518</v>
      </c>
      <c r="B521" s="31" t="s">
        <v>2215</v>
      </c>
      <c r="C521" s="24">
        <v>886169</v>
      </c>
      <c r="D521" s="24" t="s">
        <v>174</v>
      </c>
      <c r="E521" s="26">
        <v>32246</v>
      </c>
      <c r="F521" s="24" t="s">
        <v>65</v>
      </c>
      <c r="G521" s="24" t="s">
        <v>66</v>
      </c>
      <c r="H521" s="24" t="s">
        <v>67</v>
      </c>
      <c r="I521" s="24" t="s">
        <v>2216</v>
      </c>
      <c r="J521" s="27" t="s">
        <v>2217</v>
      </c>
      <c r="K521" s="24"/>
      <c r="L521" s="24"/>
      <c r="M521" s="24" t="s">
        <v>136</v>
      </c>
      <c r="N521" s="24" t="s">
        <v>137</v>
      </c>
      <c r="O521" s="24"/>
      <c r="P521" s="24" t="s">
        <v>80</v>
      </c>
      <c r="Q521" s="26">
        <v>43374</v>
      </c>
      <c r="R521" s="26">
        <v>43374</v>
      </c>
      <c r="S521" s="26" t="s">
        <v>90</v>
      </c>
      <c r="T521" s="28" t="s">
        <v>2218</v>
      </c>
      <c r="U521" s="28" t="s">
        <v>2218</v>
      </c>
      <c r="V521" s="26">
        <v>44105</v>
      </c>
      <c r="W521" s="28" t="s">
        <v>434</v>
      </c>
      <c r="X521" s="28" t="s">
        <v>207</v>
      </c>
      <c r="Y521" s="26" t="s">
        <v>78</v>
      </c>
      <c r="Z521" s="29">
        <v>6</v>
      </c>
      <c r="AA521" s="29">
        <v>3</v>
      </c>
      <c r="AB521" s="26">
        <v>44424</v>
      </c>
      <c r="AC521" s="30">
        <v>5900000</v>
      </c>
      <c r="AD521" s="30">
        <v>655556</v>
      </c>
      <c r="AE521" s="30">
        <v>0</v>
      </c>
      <c r="AF521" s="30">
        <v>1191480.2777777771</v>
      </c>
      <c r="AG521" s="30">
        <f t="shared" si="161"/>
        <v>1191480.2777777771</v>
      </c>
      <c r="AH521" s="30">
        <v>0</v>
      </c>
      <c r="AI521" s="30">
        <f t="shared" si="162"/>
        <v>7747036.2777777771</v>
      </c>
      <c r="AJ521" s="30">
        <f t="shared" si="163"/>
        <v>4425000</v>
      </c>
      <c r="AK521" s="30">
        <f t="shared" si="164"/>
        <v>491667</v>
      </c>
      <c r="AL521" s="30">
        <f t="shared" si="165"/>
        <v>0</v>
      </c>
      <c r="AM521" s="30">
        <f t="shared" si="166"/>
        <v>1191480.2777777771</v>
      </c>
      <c r="AN521" s="30">
        <f t="shared" si="167"/>
        <v>1191480.2777777771</v>
      </c>
      <c r="AO521" s="30">
        <f t="shared" si="168"/>
        <v>0</v>
      </c>
      <c r="AP521" s="30">
        <f t="shared" si="169"/>
        <v>6108147.2777777771</v>
      </c>
      <c r="AQ521" s="30">
        <f t="shared" si="170"/>
        <v>0</v>
      </c>
      <c r="AR521" s="26" t="s">
        <v>79</v>
      </c>
      <c r="AS521" s="26" t="s">
        <v>80</v>
      </c>
      <c r="AT521" s="26"/>
      <c r="AU521" s="26">
        <v>44652</v>
      </c>
      <c r="AV521" s="26" t="s">
        <v>209</v>
      </c>
      <c r="AW521" s="26" t="s">
        <v>210</v>
      </c>
      <c r="AX521" s="26" t="s">
        <v>83</v>
      </c>
      <c r="AY521" s="26" t="s">
        <v>83</v>
      </c>
      <c r="AZ521" s="26" t="s">
        <v>80</v>
      </c>
      <c r="BA521" s="26" t="s">
        <v>84</v>
      </c>
      <c r="BB521" s="26" t="s">
        <v>85</v>
      </c>
      <c r="BC521" s="26" t="str">
        <f t="shared" si="171"/>
        <v>D</v>
      </c>
      <c r="BD521" s="26" t="str">
        <f t="shared" ca="1" si="172"/>
        <v>34 Th,7 Bln,11 Hr</v>
      </c>
      <c r="BE521" s="29">
        <f t="shared" ca="1" si="173"/>
        <v>34</v>
      </c>
      <c r="BF521" s="29">
        <f t="shared" ca="1" si="174"/>
        <v>7</v>
      </c>
      <c r="BG521" s="29">
        <f t="shared" ca="1" si="175"/>
        <v>11</v>
      </c>
      <c r="BH521" s="26" t="str">
        <f t="shared" ca="1" si="176"/>
        <v>4 Th,1 Bln,23 Hr</v>
      </c>
      <c r="BI521" s="24">
        <f t="shared" ca="1" si="177"/>
        <v>4</v>
      </c>
      <c r="BJ521" s="24">
        <f t="shared" ca="1" si="178"/>
        <v>1</v>
      </c>
      <c r="BK521" s="26" t="str">
        <f t="shared" ca="1" si="179"/>
        <v>4 Th,1 Bln,23 Hr</v>
      </c>
      <c r="BL521" s="4" t="str">
        <f>VLOOKUP(C521,[1]dbase!$C$3:$AW$827,38,FALSE)</f>
        <v>-</v>
      </c>
    </row>
    <row r="522" spans="1:64" x14ac:dyDescent="0.25">
      <c r="A522" s="24">
        <f t="shared" si="160"/>
        <v>519</v>
      </c>
      <c r="B522" s="31" t="s">
        <v>2219</v>
      </c>
      <c r="C522" s="24">
        <v>935726</v>
      </c>
      <c r="D522" s="24" t="s">
        <v>127</v>
      </c>
      <c r="E522" s="26">
        <v>34274</v>
      </c>
      <c r="F522" s="24" t="s">
        <v>65</v>
      </c>
      <c r="G522" s="24" t="s">
        <v>66</v>
      </c>
      <c r="H522" s="24" t="s">
        <v>228</v>
      </c>
      <c r="I522" s="24" t="s">
        <v>2220</v>
      </c>
      <c r="J522" s="27"/>
      <c r="K522" s="24"/>
      <c r="L522" s="24" t="s">
        <v>2221</v>
      </c>
      <c r="M522" s="24" t="s">
        <v>70</v>
      </c>
      <c r="N522" s="24" t="s">
        <v>71</v>
      </c>
      <c r="O522" s="24" t="s">
        <v>315</v>
      </c>
      <c r="P522" s="24">
        <v>2016</v>
      </c>
      <c r="Q522" s="26">
        <v>42888</v>
      </c>
      <c r="R522" s="26">
        <v>43116</v>
      </c>
      <c r="S522" s="26" t="s">
        <v>90</v>
      </c>
      <c r="T522" s="28" t="s">
        <v>670</v>
      </c>
      <c r="U522" s="28" t="s">
        <v>670</v>
      </c>
      <c r="V522" s="26" t="s">
        <v>80</v>
      </c>
      <c r="W522" s="28" t="s">
        <v>242</v>
      </c>
      <c r="X522" s="28" t="s">
        <v>113</v>
      </c>
      <c r="Y522" s="26" t="s">
        <v>78</v>
      </c>
      <c r="Z522" s="29">
        <v>5</v>
      </c>
      <c r="AA522" s="29">
        <v>4</v>
      </c>
      <c r="AB522" s="26">
        <v>44424</v>
      </c>
      <c r="AC522" s="30">
        <v>6900000</v>
      </c>
      <c r="AD522" s="30">
        <v>766667</v>
      </c>
      <c r="AE522" s="30">
        <v>442183.33333333302</v>
      </c>
      <c r="AF522" s="30">
        <v>653200</v>
      </c>
      <c r="AG522" s="30">
        <f t="shared" si="161"/>
        <v>1095383.333333333</v>
      </c>
      <c r="AH522" s="30">
        <v>0</v>
      </c>
      <c r="AI522" s="30">
        <f t="shared" si="162"/>
        <v>8762050.3333333321</v>
      </c>
      <c r="AJ522" s="30">
        <f t="shared" si="163"/>
        <v>3450000</v>
      </c>
      <c r="AK522" s="30">
        <f t="shared" si="164"/>
        <v>0</v>
      </c>
      <c r="AL522" s="30">
        <f t="shared" si="165"/>
        <v>0</v>
      </c>
      <c r="AM522" s="30">
        <f t="shared" si="166"/>
        <v>0</v>
      </c>
      <c r="AN522" s="30">
        <f t="shared" si="167"/>
        <v>0</v>
      </c>
      <c r="AO522" s="30">
        <f t="shared" si="168"/>
        <v>0</v>
      </c>
      <c r="AP522" s="30">
        <f t="shared" si="169"/>
        <v>3450000</v>
      </c>
      <c r="AQ522" s="30">
        <f t="shared" si="170"/>
        <v>922100</v>
      </c>
      <c r="AR522" s="26" t="s">
        <v>79</v>
      </c>
      <c r="AS522" s="32" t="s">
        <v>114</v>
      </c>
      <c r="AT522" s="32" t="s">
        <v>156</v>
      </c>
      <c r="AU522" s="32">
        <v>44743</v>
      </c>
      <c r="AV522" s="26" t="s">
        <v>116</v>
      </c>
      <c r="AW522" s="26" t="s">
        <v>210</v>
      </c>
      <c r="AX522" s="26" t="s">
        <v>83</v>
      </c>
      <c r="AY522" s="26" t="s">
        <v>83</v>
      </c>
      <c r="AZ522" s="26" t="s">
        <v>80</v>
      </c>
      <c r="BA522" s="26" t="s">
        <v>84</v>
      </c>
      <c r="BB522" s="26" t="s">
        <v>85</v>
      </c>
      <c r="BC522" s="26" t="str">
        <f t="shared" si="171"/>
        <v>F</v>
      </c>
      <c r="BD522" s="26" t="str">
        <f t="shared" ca="1" si="172"/>
        <v>29 Th,0 Bln,23 Hr</v>
      </c>
      <c r="BE522" s="29">
        <f t="shared" ca="1" si="173"/>
        <v>29</v>
      </c>
      <c r="BF522" s="29">
        <f t="shared" ca="1" si="174"/>
        <v>0</v>
      </c>
      <c r="BG522" s="29">
        <f t="shared" ca="1" si="175"/>
        <v>23</v>
      </c>
      <c r="BH522" s="26" t="str">
        <f t="shared" ca="1" si="176"/>
        <v>5 Th,5 Bln,22 Hr</v>
      </c>
      <c r="BI522" s="24">
        <f t="shared" ca="1" si="177"/>
        <v>5</v>
      </c>
      <c r="BJ522" s="24">
        <f t="shared" ca="1" si="178"/>
        <v>5</v>
      </c>
      <c r="BK522" s="26" t="str">
        <f t="shared" ca="1" si="179"/>
        <v>4 Th,10 Bln,8 Hr</v>
      </c>
      <c r="BL522" s="4" t="str">
        <f>VLOOKUP(C522,[1]dbase!$C$3:$AW$827,38,FALSE)</f>
        <v>H</v>
      </c>
    </row>
    <row r="523" spans="1:64" x14ac:dyDescent="0.25">
      <c r="A523" s="24">
        <f t="shared" si="160"/>
        <v>520</v>
      </c>
      <c r="B523" s="31" t="s">
        <v>2222</v>
      </c>
      <c r="C523" s="24">
        <v>836215</v>
      </c>
      <c r="D523" s="24" t="s">
        <v>174</v>
      </c>
      <c r="E523" s="26">
        <v>30402</v>
      </c>
      <c r="F523" s="24" t="s">
        <v>65</v>
      </c>
      <c r="G523" s="24" t="s">
        <v>66</v>
      </c>
      <c r="H523" s="24" t="s">
        <v>67</v>
      </c>
      <c r="I523" s="24" t="s">
        <v>2223</v>
      </c>
      <c r="J523" s="27" t="s">
        <v>2224</v>
      </c>
      <c r="K523" s="24"/>
      <c r="L523" s="24"/>
      <c r="M523" s="24" t="s">
        <v>109</v>
      </c>
      <c r="N523" s="24" t="s">
        <v>1825</v>
      </c>
      <c r="O523" s="24"/>
      <c r="P523" s="24" t="s">
        <v>80</v>
      </c>
      <c r="Q523" s="26">
        <v>43374</v>
      </c>
      <c r="R523" s="26">
        <v>43374</v>
      </c>
      <c r="S523" s="26" t="s">
        <v>90</v>
      </c>
      <c r="T523" s="28" t="s">
        <v>1578</v>
      </c>
      <c r="U523" s="28" t="s">
        <v>1578</v>
      </c>
      <c r="V523" s="26">
        <v>44105</v>
      </c>
      <c r="W523" s="28" t="s">
        <v>303</v>
      </c>
      <c r="X523" s="28" t="s">
        <v>140</v>
      </c>
      <c r="Y523" s="26" t="s">
        <v>78</v>
      </c>
      <c r="Z523" s="29">
        <v>6</v>
      </c>
      <c r="AA523" s="29">
        <v>1</v>
      </c>
      <c r="AB523" s="26">
        <v>44424</v>
      </c>
      <c r="AC523" s="30">
        <v>4500000</v>
      </c>
      <c r="AD523" s="30">
        <v>500000</v>
      </c>
      <c r="AE523" s="30">
        <v>0</v>
      </c>
      <c r="AF523" s="30">
        <v>800706.25</v>
      </c>
      <c r="AG523" s="30">
        <f t="shared" si="161"/>
        <v>800706.25</v>
      </c>
      <c r="AH523" s="30">
        <v>0</v>
      </c>
      <c r="AI523" s="30">
        <f t="shared" si="162"/>
        <v>5800706.25</v>
      </c>
      <c r="AJ523" s="30">
        <f t="shared" si="163"/>
        <v>3375000</v>
      </c>
      <c r="AK523" s="30">
        <f t="shared" si="164"/>
        <v>375000</v>
      </c>
      <c r="AL523" s="30">
        <f t="shared" si="165"/>
        <v>0</v>
      </c>
      <c r="AM523" s="30">
        <f t="shared" si="166"/>
        <v>800706.25</v>
      </c>
      <c r="AN523" s="30">
        <f t="shared" si="167"/>
        <v>800706.25</v>
      </c>
      <c r="AO523" s="30">
        <f t="shared" si="168"/>
        <v>0</v>
      </c>
      <c r="AP523" s="30">
        <f t="shared" si="169"/>
        <v>4550706.25</v>
      </c>
      <c r="AQ523" s="30">
        <f t="shared" si="170"/>
        <v>0</v>
      </c>
      <c r="AR523" s="26" t="s">
        <v>79</v>
      </c>
      <c r="AS523" s="26" t="s">
        <v>80</v>
      </c>
      <c r="AT523" s="26"/>
      <c r="AU523" s="26" t="s">
        <v>80</v>
      </c>
      <c r="AV523" s="26" t="s">
        <v>141</v>
      </c>
      <c r="AW523" s="26" t="s">
        <v>80</v>
      </c>
      <c r="AX523" s="26" t="s">
        <v>83</v>
      </c>
      <c r="AY523" s="26" t="s">
        <v>82</v>
      </c>
      <c r="AZ523" s="26" t="s">
        <v>80</v>
      </c>
      <c r="BA523" s="26" t="s">
        <v>84</v>
      </c>
      <c r="BB523" s="26" t="s">
        <v>85</v>
      </c>
      <c r="BC523" s="26" t="str">
        <f t="shared" si="171"/>
        <v>C</v>
      </c>
      <c r="BD523" s="26" t="str">
        <f t="shared" ca="1" si="172"/>
        <v>39 Th,7 Bln,28 Hr</v>
      </c>
      <c r="BE523" s="29">
        <f t="shared" ca="1" si="173"/>
        <v>39</v>
      </c>
      <c r="BF523" s="29">
        <f t="shared" ca="1" si="174"/>
        <v>7</v>
      </c>
      <c r="BG523" s="29">
        <f t="shared" ca="1" si="175"/>
        <v>28</v>
      </c>
      <c r="BH523" s="26" t="str">
        <f t="shared" ca="1" si="176"/>
        <v>4 Th,1 Bln,23 Hr</v>
      </c>
      <c r="BI523" s="24">
        <f t="shared" ca="1" si="177"/>
        <v>4</v>
      </c>
      <c r="BJ523" s="24">
        <f t="shared" ca="1" si="178"/>
        <v>1</v>
      </c>
      <c r="BK523" s="26" t="str">
        <f t="shared" ca="1" si="179"/>
        <v>4 Th,1 Bln,23 Hr</v>
      </c>
      <c r="BL523" s="4" t="str">
        <f>VLOOKUP(C523,[1]dbase!$C$3:$AW$827,38,FALSE)</f>
        <v>-</v>
      </c>
    </row>
    <row r="524" spans="1:64" x14ac:dyDescent="0.25">
      <c r="A524" s="24">
        <f t="shared" si="160"/>
        <v>521</v>
      </c>
      <c r="B524" s="31" t="s">
        <v>2225</v>
      </c>
      <c r="C524" s="24">
        <v>925711</v>
      </c>
      <c r="D524" s="24" t="s">
        <v>1260</v>
      </c>
      <c r="E524" s="26">
        <v>33862</v>
      </c>
      <c r="F524" s="24" t="s">
        <v>65</v>
      </c>
      <c r="G524" s="24" t="s">
        <v>66</v>
      </c>
      <c r="H524" s="24" t="s">
        <v>228</v>
      </c>
      <c r="I524" s="24" t="s">
        <v>2226</v>
      </c>
      <c r="J524" s="27"/>
      <c r="K524" s="24"/>
      <c r="L524" s="24" t="s">
        <v>2227</v>
      </c>
      <c r="M524" s="24" t="s">
        <v>346</v>
      </c>
      <c r="N524" s="24" t="s">
        <v>2228</v>
      </c>
      <c r="O524" s="24" t="s">
        <v>72</v>
      </c>
      <c r="P524" s="24">
        <v>2016</v>
      </c>
      <c r="Q524" s="26">
        <v>42888</v>
      </c>
      <c r="R524" s="26">
        <v>43116</v>
      </c>
      <c r="S524" s="26" t="s">
        <v>213</v>
      </c>
      <c r="T524" s="28" t="s">
        <v>2229</v>
      </c>
      <c r="U524" s="28" t="s">
        <v>2230</v>
      </c>
      <c r="V524" s="26">
        <v>44348</v>
      </c>
      <c r="W524" s="28" t="s">
        <v>271</v>
      </c>
      <c r="X524" s="28" t="s">
        <v>272</v>
      </c>
      <c r="Y524" s="26" t="s">
        <v>103</v>
      </c>
      <c r="Z524" s="29">
        <v>3</v>
      </c>
      <c r="AA524" s="29">
        <v>4</v>
      </c>
      <c r="AB524" s="26">
        <v>44424</v>
      </c>
      <c r="AC524" s="30">
        <v>6900000</v>
      </c>
      <c r="AD524" s="30">
        <v>766667</v>
      </c>
      <c r="AE524" s="30">
        <v>715183.33333333302</v>
      </c>
      <c r="AF524" s="30">
        <v>-23022.000000000466</v>
      </c>
      <c r="AG524" s="30">
        <f t="shared" si="161"/>
        <v>692161.33333333256</v>
      </c>
      <c r="AH524" s="30">
        <v>2175822.0000000005</v>
      </c>
      <c r="AI524" s="30">
        <f t="shared" si="162"/>
        <v>10534650.333333332</v>
      </c>
      <c r="AJ524" s="30">
        <f t="shared" si="163"/>
        <v>5175000</v>
      </c>
      <c r="AK524" s="30">
        <f t="shared" si="164"/>
        <v>575000.25</v>
      </c>
      <c r="AL524" s="30">
        <f t="shared" si="165"/>
        <v>715183.33333333302</v>
      </c>
      <c r="AM524" s="30">
        <f t="shared" si="166"/>
        <v>-23022.000000000466</v>
      </c>
      <c r="AN524" s="30">
        <f t="shared" si="167"/>
        <v>692161.33333333256</v>
      </c>
      <c r="AO524" s="30">
        <f t="shared" si="168"/>
        <v>1087911.0000000002</v>
      </c>
      <c r="AP524" s="30">
        <f t="shared" si="169"/>
        <v>7530072.5833333321</v>
      </c>
      <c r="AQ524" s="30">
        <f t="shared" si="170"/>
        <v>0</v>
      </c>
      <c r="AR524" s="26" t="s">
        <v>79</v>
      </c>
      <c r="AS524" s="26" t="s">
        <v>80</v>
      </c>
      <c r="AT524" s="26"/>
      <c r="AU524" s="26" t="s">
        <v>80</v>
      </c>
      <c r="AV524" s="26" t="s">
        <v>273</v>
      </c>
      <c r="AW524" s="26" t="s">
        <v>80</v>
      </c>
      <c r="AX524" s="26" t="s">
        <v>105</v>
      </c>
      <c r="AY524" s="26" t="s">
        <v>105</v>
      </c>
      <c r="AZ524" s="26" t="s">
        <v>80</v>
      </c>
      <c r="BA524" s="26" t="s">
        <v>84</v>
      </c>
      <c r="BB524" s="26" t="s">
        <v>85</v>
      </c>
      <c r="BC524" s="26" t="str">
        <f t="shared" si="171"/>
        <v>G</v>
      </c>
      <c r="BD524" s="26" t="str">
        <f t="shared" ca="1" si="172"/>
        <v>30 Th,2 Bln,9 Hr</v>
      </c>
      <c r="BE524" s="29">
        <f t="shared" ca="1" si="173"/>
        <v>30</v>
      </c>
      <c r="BF524" s="29">
        <f t="shared" ca="1" si="174"/>
        <v>2</v>
      </c>
      <c r="BG524" s="29">
        <f t="shared" ca="1" si="175"/>
        <v>9</v>
      </c>
      <c r="BH524" s="26" t="str">
        <f t="shared" ca="1" si="176"/>
        <v>5 Th,5 Bln,22 Hr</v>
      </c>
      <c r="BI524" s="24">
        <f t="shared" ca="1" si="177"/>
        <v>5</v>
      </c>
      <c r="BJ524" s="24">
        <f t="shared" ca="1" si="178"/>
        <v>5</v>
      </c>
      <c r="BK524" s="26" t="str">
        <f t="shared" ca="1" si="179"/>
        <v>4 Th,10 Bln,8 Hr</v>
      </c>
      <c r="BL524" s="4" t="str">
        <f>VLOOKUP(C524,[1]dbase!$C$3:$AW$827,38,FALSE)</f>
        <v>-</v>
      </c>
    </row>
    <row r="525" spans="1:64" x14ac:dyDescent="0.25">
      <c r="A525" s="24">
        <f t="shared" si="160"/>
        <v>522</v>
      </c>
      <c r="B525" s="31" t="s">
        <v>2231</v>
      </c>
      <c r="C525" s="24">
        <v>936079</v>
      </c>
      <c r="D525" s="24" t="s">
        <v>174</v>
      </c>
      <c r="E525" s="26">
        <v>34175</v>
      </c>
      <c r="F525" s="24" t="s">
        <v>65</v>
      </c>
      <c r="G525" s="24" t="s">
        <v>66</v>
      </c>
      <c r="H525" s="24" t="s">
        <v>1042</v>
      </c>
      <c r="I525" s="24" t="s">
        <v>2232</v>
      </c>
      <c r="J525" s="27" t="s">
        <v>2233</v>
      </c>
      <c r="K525" s="24"/>
      <c r="L525" s="24"/>
      <c r="M525" s="24" t="s">
        <v>136</v>
      </c>
      <c r="N525" s="24" t="s">
        <v>2234</v>
      </c>
      <c r="O525" s="24"/>
      <c r="P525" s="24" t="s">
        <v>80</v>
      </c>
      <c r="Q525" s="26">
        <v>43374</v>
      </c>
      <c r="R525" s="26">
        <v>43374</v>
      </c>
      <c r="S525" s="26" t="s">
        <v>90</v>
      </c>
      <c r="T525" s="28" t="s">
        <v>261</v>
      </c>
      <c r="U525" s="28" t="s">
        <v>261</v>
      </c>
      <c r="V525" s="26">
        <v>44105</v>
      </c>
      <c r="W525" s="28" t="s">
        <v>139</v>
      </c>
      <c r="X525" s="28" t="s">
        <v>140</v>
      </c>
      <c r="Y525" s="26" t="s">
        <v>78</v>
      </c>
      <c r="Z525" s="29">
        <v>6</v>
      </c>
      <c r="AA525" s="29">
        <v>1</v>
      </c>
      <c r="AB525" s="26">
        <v>44424</v>
      </c>
      <c r="AC525" s="30">
        <v>4500000</v>
      </c>
      <c r="AD525" s="30">
        <v>500000</v>
      </c>
      <c r="AE525" s="30">
        <v>0</v>
      </c>
      <c r="AF525" s="30">
        <v>548279.91666666698</v>
      </c>
      <c r="AG525" s="30">
        <f t="shared" si="161"/>
        <v>548279.91666666698</v>
      </c>
      <c r="AH525" s="30">
        <v>0</v>
      </c>
      <c r="AI525" s="30">
        <f t="shared" si="162"/>
        <v>5548279.916666667</v>
      </c>
      <c r="AJ525" s="30">
        <f t="shared" si="163"/>
        <v>3375000</v>
      </c>
      <c r="AK525" s="30">
        <f t="shared" si="164"/>
        <v>375000</v>
      </c>
      <c r="AL525" s="30">
        <f t="shared" si="165"/>
        <v>0</v>
      </c>
      <c r="AM525" s="30">
        <f t="shared" si="166"/>
        <v>548279.91666666698</v>
      </c>
      <c r="AN525" s="30">
        <f t="shared" si="167"/>
        <v>548279.91666666698</v>
      </c>
      <c r="AO525" s="30">
        <f t="shared" si="168"/>
        <v>0</v>
      </c>
      <c r="AP525" s="30">
        <f t="shared" si="169"/>
        <v>4298279.916666667</v>
      </c>
      <c r="AQ525" s="30">
        <f t="shared" si="170"/>
        <v>73820.083333333023</v>
      </c>
      <c r="AR525" s="26" t="s">
        <v>79</v>
      </c>
      <c r="AS525" s="26" t="s">
        <v>80</v>
      </c>
      <c r="AT525" s="26"/>
      <c r="AU525" s="26" t="s">
        <v>80</v>
      </c>
      <c r="AV525" s="26" t="s">
        <v>141</v>
      </c>
      <c r="AW525" s="26" t="s">
        <v>80</v>
      </c>
      <c r="AX525" s="26" t="s">
        <v>82</v>
      </c>
      <c r="AY525" s="26" t="s">
        <v>82</v>
      </c>
      <c r="AZ525" s="26" t="s">
        <v>80</v>
      </c>
      <c r="BA525" s="26" t="s">
        <v>84</v>
      </c>
      <c r="BB525" s="26" t="s">
        <v>85</v>
      </c>
      <c r="BC525" s="26" t="str">
        <f t="shared" si="171"/>
        <v>D</v>
      </c>
      <c r="BD525" s="26" t="str">
        <f t="shared" ca="1" si="172"/>
        <v>29 Th,3 Bln,30 Hr</v>
      </c>
      <c r="BE525" s="29">
        <f t="shared" ca="1" si="173"/>
        <v>29</v>
      </c>
      <c r="BF525" s="29">
        <f t="shared" ca="1" si="174"/>
        <v>3</v>
      </c>
      <c r="BG525" s="29">
        <f t="shared" ca="1" si="175"/>
        <v>30</v>
      </c>
      <c r="BH525" s="26" t="str">
        <f t="shared" ca="1" si="176"/>
        <v>4 Th,1 Bln,23 Hr</v>
      </c>
      <c r="BI525" s="24">
        <f t="shared" ca="1" si="177"/>
        <v>4</v>
      </c>
      <c r="BJ525" s="24">
        <f t="shared" ca="1" si="178"/>
        <v>1</v>
      </c>
      <c r="BK525" s="26" t="str">
        <f t="shared" ca="1" si="179"/>
        <v>4 Th,1 Bln,23 Hr</v>
      </c>
      <c r="BL525" s="4" t="str">
        <f>VLOOKUP(C525,[1]dbase!$C$3:$AW$827,38,FALSE)</f>
        <v>-</v>
      </c>
    </row>
    <row r="526" spans="1:64" x14ac:dyDescent="0.25">
      <c r="A526" s="24">
        <f t="shared" si="160"/>
        <v>523</v>
      </c>
      <c r="B526" s="31" t="s">
        <v>2235</v>
      </c>
      <c r="C526" s="24">
        <v>935647</v>
      </c>
      <c r="D526" s="24" t="s">
        <v>811</v>
      </c>
      <c r="E526" s="26">
        <v>34007</v>
      </c>
      <c r="F526" s="24" t="s">
        <v>65</v>
      </c>
      <c r="G526" s="24" t="s">
        <v>66</v>
      </c>
      <c r="H526" s="24" t="s">
        <v>228</v>
      </c>
      <c r="I526" s="24" t="s">
        <v>2236</v>
      </c>
      <c r="J526" s="27" t="s">
        <v>2237</v>
      </c>
      <c r="K526" s="24" t="s">
        <v>2238</v>
      </c>
      <c r="L526" s="24"/>
      <c r="M526" s="24" t="s">
        <v>70</v>
      </c>
      <c r="N526" s="24" t="s">
        <v>503</v>
      </c>
      <c r="O526" s="24"/>
      <c r="P526" s="24">
        <v>2015</v>
      </c>
      <c r="Q526" s="26">
        <v>42416</v>
      </c>
      <c r="R526" s="26">
        <v>42614</v>
      </c>
      <c r="S526" s="26" t="s">
        <v>73</v>
      </c>
      <c r="T526" s="28" t="s">
        <v>2239</v>
      </c>
      <c r="U526" s="28" t="s">
        <v>2240</v>
      </c>
      <c r="V526" s="26">
        <v>44562</v>
      </c>
      <c r="W526" s="28" t="s">
        <v>399</v>
      </c>
      <c r="X526" s="28" t="s">
        <v>123</v>
      </c>
      <c r="Y526" s="26" t="s">
        <v>78</v>
      </c>
      <c r="Z526" s="29">
        <v>3</v>
      </c>
      <c r="AA526" s="29">
        <v>4</v>
      </c>
      <c r="AB526" s="26">
        <v>44424</v>
      </c>
      <c r="AC526" s="30">
        <v>6900000</v>
      </c>
      <c r="AD526" s="30">
        <v>766667</v>
      </c>
      <c r="AE526" s="30">
        <v>1089508.333333333</v>
      </c>
      <c r="AF526" s="30">
        <v>-377770</v>
      </c>
      <c r="AG526" s="30">
        <f t="shared" si="161"/>
        <v>711738.33333333302</v>
      </c>
      <c r="AH526" s="30">
        <v>2147924</v>
      </c>
      <c r="AI526" s="30">
        <f t="shared" si="162"/>
        <v>10526329.333333332</v>
      </c>
      <c r="AJ526" s="30">
        <f t="shared" si="163"/>
        <v>5175000</v>
      </c>
      <c r="AK526" s="30">
        <f t="shared" si="164"/>
        <v>575000.25</v>
      </c>
      <c r="AL526" s="30">
        <f t="shared" si="165"/>
        <v>1089508.333333333</v>
      </c>
      <c r="AM526" s="30">
        <f t="shared" si="166"/>
        <v>-377770</v>
      </c>
      <c r="AN526" s="30">
        <f t="shared" si="167"/>
        <v>711738.33333333302</v>
      </c>
      <c r="AO526" s="30">
        <f t="shared" si="168"/>
        <v>1073962</v>
      </c>
      <c r="AP526" s="30">
        <f t="shared" si="169"/>
        <v>7535700.583333333</v>
      </c>
      <c r="AQ526" s="30">
        <f t="shared" si="170"/>
        <v>0</v>
      </c>
      <c r="AR526" s="26" t="s">
        <v>79</v>
      </c>
      <c r="AS526" s="26" t="s">
        <v>80</v>
      </c>
      <c r="AT526" s="26"/>
      <c r="AU526" s="26" t="s">
        <v>80</v>
      </c>
      <c r="AV526" s="26" t="s">
        <v>124</v>
      </c>
      <c r="AW526" s="26" t="s">
        <v>80</v>
      </c>
      <c r="AX526" s="26" t="s">
        <v>83</v>
      </c>
      <c r="AY526" s="26" t="s">
        <v>83</v>
      </c>
      <c r="AZ526" s="26" t="s">
        <v>80</v>
      </c>
      <c r="BA526" s="26" t="s">
        <v>84</v>
      </c>
      <c r="BB526" s="26" t="s">
        <v>85</v>
      </c>
      <c r="BC526" s="26" t="str">
        <f t="shared" si="171"/>
        <v>F</v>
      </c>
      <c r="BD526" s="26" t="str">
        <f t="shared" ca="1" si="172"/>
        <v>29 Th,9 Bln,17 Hr</v>
      </c>
      <c r="BE526" s="29">
        <f t="shared" ca="1" si="173"/>
        <v>29</v>
      </c>
      <c r="BF526" s="29">
        <f t="shared" ca="1" si="174"/>
        <v>9</v>
      </c>
      <c r="BG526" s="29">
        <f t="shared" ca="1" si="175"/>
        <v>17</v>
      </c>
      <c r="BH526" s="26" t="str">
        <f t="shared" ca="1" si="176"/>
        <v>6 Th,9 Bln,8 Hr</v>
      </c>
      <c r="BI526" s="24">
        <f t="shared" ca="1" si="177"/>
        <v>6</v>
      </c>
      <c r="BJ526" s="24">
        <f t="shared" ca="1" si="178"/>
        <v>9</v>
      </c>
      <c r="BK526" s="26" t="str">
        <f t="shared" ca="1" si="179"/>
        <v>6 Th,2 Bln,23 Hr</v>
      </c>
      <c r="BL526" s="4" t="str">
        <f>VLOOKUP(C526,[1]dbase!$C$3:$AW$827,38,FALSE)</f>
        <v>-</v>
      </c>
    </row>
    <row r="527" spans="1:64" x14ac:dyDescent="0.25">
      <c r="A527" s="24">
        <f t="shared" si="160"/>
        <v>524</v>
      </c>
      <c r="B527" s="31" t="s">
        <v>2241</v>
      </c>
      <c r="C527" s="24">
        <v>866165</v>
      </c>
      <c r="D527" s="24" t="s">
        <v>1811</v>
      </c>
      <c r="E527" s="26">
        <v>31578</v>
      </c>
      <c r="F527" s="24" t="s">
        <v>65</v>
      </c>
      <c r="G527" s="24" t="s">
        <v>66</v>
      </c>
      <c r="H527" s="24" t="s">
        <v>67</v>
      </c>
      <c r="I527" s="24" t="s">
        <v>2242</v>
      </c>
      <c r="J527" s="27" t="s">
        <v>2243</v>
      </c>
      <c r="K527" s="24"/>
      <c r="L527" s="24"/>
      <c r="M527" s="24" t="s">
        <v>70</v>
      </c>
      <c r="N527" s="24" t="s">
        <v>80</v>
      </c>
      <c r="O527" s="24"/>
      <c r="P527" s="24" t="s">
        <v>80</v>
      </c>
      <c r="Q527" s="26">
        <v>43374</v>
      </c>
      <c r="R527" s="26">
        <v>43374</v>
      </c>
      <c r="S527" s="26" t="s">
        <v>90</v>
      </c>
      <c r="T527" s="28" t="s">
        <v>2218</v>
      </c>
      <c r="U527" s="28" t="s">
        <v>2218</v>
      </c>
      <c r="V527" s="26">
        <v>44105</v>
      </c>
      <c r="W527" s="28" t="s">
        <v>434</v>
      </c>
      <c r="X527" s="28" t="s">
        <v>207</v>
      </c>
      <c r="Y527" s="26" t="s">
        <v>78</v>
      </c>
      <c r="Z527" s="29">
        <v>6</v>
      </c>
      <c r="AA527" s="29">
        <v>2</v>
      </c>
      <c r="AB527" s="26">
        <v>44424</v>
      </c>
      <c r="AC527" s="30">
        <v>4900000</v>
      </c>
      <c r="AD527" s="30">
        <v>544444</v>
      </c>
      <c r="AE527" s="30">
        <v>0</v>
      </c>
      <c r="AF527" s="30">
        <v>356261.80555555597</v>
      </c>
      <c r="AG527" s="30">
        <f t="shared" si="161"/>
        <v>356261.80555555597</v>
      </c>
      <c r="AH527" s="30">
        <v>0</v>
      </c>
      <c r="AI527" s="30">
        <f t="shared" si="162"/>
        <v>5800705.805555556</v>
      </c>
      <c r="AJ527" s="30">
        <f t="shared" si="163"/>
        <v>3675000</v>
      </c>
      <c r="AK527" s="30">
        <f t="shared" si="164"/>
        <v>408333</v>
      </c>
      <c r="AL527" s="30">
        <f t="shared" si="165"/>
        <v>0</v>
      </c>
      <c r="AM527" s="30">
        <f t="shared" si="166"/>
        <v>356261.80555555597</v>
      </c>
      <c r="AN527" s="30">
        <f t="shared" si="167"/>
        <v>356261.80555555597</v>
      </c>
      <c r="AO527" s="30">
        <f t="shared" si="168"/>
        <v>0</v>
      </c>
      <c r="AP527" s="30">
        <f t="shared" si="169"/>
        <v>4439594.805555556</v>
      </c>
      <c r="AQ527" s="30">
        <f t="shared" si="170"/>
        <v>0</v>
      </c>
      <c r="AR527" s="26" t="s">
        <v>79</v>
      </c>
      <c r="AS527" s="26" t="s">
        <v>80</v>
      </c>
      <c r="AT527" s="26"/>
      <c r="AU527" s="26" t="s">
        <v>80</v>
      </c>
      <c r="AV527" s="26" t="s">
        <v>209</v>
      </c>
      <c r="AW527" s="26" t="s">
        <v>210</v>
      </c>
      <c r="AX527" s="26" t="s">
        <v>83</v>
      </c>
      <c r="AY527" s="26" t="s">
        <v>83</v>
      </c>
      <c r="AZ527" s="26" t="s">
        <v>80</v>
      </c>
      <c r="BA527" s="26" t="s">
        <v>84</v>
      </c>
      <c r="BB527" s="26" t="s">
        <v>85</v>
      </c>
      <c r="BC527" s="26" t="str">
        <f t="shared" si="171"/>
        <v>F</v>
      </c>
      <c r="BD527" s="26" t="str">
        <f t="shared" ca="1" si="172"/>
        <v>36 Th,5 Bln,9 Hr</v>
      </c>
      <c r="BE527" s="29">
        <f t="shared" ca="1" si="173"/>
        <v>36</v>
      </c>
      <c r="BF527" s="29">
        <f t="shared" ca="1" si="174"/>
        <v>5</v>
      </c>
      <c r="BG527" s="29">
        <f t="shared" ca="1" si="175"/>
        <v>9</v>
      </c>
      <c r="BH527" s="26" t="str">
        <f t="shared" ca="1" si="176"/>
        <v>4 Th,1 Bln,23 Hr</v>
      </c>
      <c r="BI527" s="24">
        <f t="shared" ca="1" si="177"/>
        <v>4</v>
      </c>
      <c r="BJ527" s="24">
        <f t="shared" ca="1" si="178"/>
        <v>1</v>
      </c>
      <c r="BK527" s="26" t="str">
        <f t="shared" ca="1" si="179"/>
        <v>4 Th,1 Bln,23 Hr</v>
      </c>
      <c r="BL527" s="4" t="str">
        <f>VLOOKUP(C527,[1]dbase!$C$3:$AW$827,38,FALSE)</f>
        <v>-</v>
      </c>
    </row>
    <row r="528" spans="1:64" x14ac:dyDescent="0.25">
      <c r="A528" s="24">
        <f t="shared" si="160"/>
        <v>525</v>
      </c>
      <c r="B528" s="31" t="s">
        <v>2244</v>
      </c>
      <c r="C528" s="24">
        <v>865754</v>
      </c>
      <c r="D528" s="24" t="s">
        <v>365</v>
      </c>
      <c r="E528" s="26">
        <v>31554</v>
      </c>
      <c r="F528" s="24" t="s">
        <v>65</v>
      </c>
      <c r="G528" s="24" t="s">
        <v>66</v>
      </c>
      <c r="H528" s="24" t="s">
        <v>67</v>
      </c>
      <c r="I528" s="24" t="s">
        <v>2245</v>
      </c>
      <c r="J528" s="27" t="s">
        <v>2246</v>
      </c>
      <c r="K528" s="24" t="s">
        <v>2247</v>
      </c>
      <c r="L528" s="24"/>
      <c r="M528" s="24" t="s">
        <v>109</v>
      </c>
      <c r="N528" s="24" t="s">
        <v>71</v>
      </c>
      <c r="O528" s="24"/>
      <c r="P528" s="24">
        <v>2006</v>
      </c>
      <c r="Q528" s="26">
        <v>42932</v>
      </c>
      <c r="R528" s="26">
        <v>43055</v>
      </c>
      <c r="S528" s="26" t="s">
        <v>90</v>
      </c>
      <c r="T528" s="28" t="s">
        <v>2248</v>
      </c>
      <c r="U528" s="28" t="s">
        <v>2248</v>
      </c>
      <c r="V528" s="26">
        <v>44061</v>
      </c>
      <c r="W528" s="28" t="s">
        <v>219</v>
      </c>
      <c r="X528" s="28" t="s">
        <v>195</v>
      </c>
      <c r="Y528" s="26" t="s">
        <v>78</v>
      </c>
      <c r="Z528" s="29">
        <v>6</v>
      </c>
      <c r="AA528" s="34">
        <v>1</v>
      </c>
      <c r="AB528" s="26">
        <v>44424</v>
      </c>
      <c r="AC528" s="30">
        <v>4500000</v>
      </c>
      <c r="AD528" s="30">
        <v>500000</v>
      </c>
      <c r="AE528" s="30">
        <v>291100</v>
      </c>
      <c r="AF528" s="30">
        <v>152000</v>
      </c>
      <c r="AG528" s="30">
        <f t="shared" si="161"/>
        <v>443100</v>
      </c>
      <c r="AH528" s="30">
        <v>0</v>
      </c>
      <c r="AI528" s="30">
        <f t="shared" si="162"/>
        <v>5443100</v>
      </c>
      <c r="AJ528" s="30">
        <f t="shared" si="163"/>
        <v>3375000</v>
      </c>
      <c r="AK528" s="30">
        <f t="shared" si="164"/>
        <v>375000</v>
      </c>
      <c r="AL528" s="30">
        <f t="shared" si="165"/>
        <v>291100</v>
      </c>
      <c r="AM528" s="30">
        <f t="shared" si="166"/>
        <v>152000</v>
      </c>
      <c r="AN528" s="30">
        <f t="shared" si="167"/>
        <v>443100</v>
      </c>
      <c r="AO528" s="30">
        <f t="shared" si="168"/>
        <v>0</v>
      </c>
      <c r="AP528" s="30">
        <f t="shared" si="169"/>
        <v>4193100</v>
      </c>
      <c r="AQ528" s="30">
        <f t="shared" si="170"/>
        <v>179000</v>
      </c>
      <c r="AR528" s="26" t="s">
        <v>79</v>
      </c>
      <c r="AS528" s="26" t="s">
        <v>80</v>
      </c>
      <c r="AT528" s="26"/>
      <c r="AU528" s="26" t="s">
        <v>80</v>
      </c>
      <c r="AV528" s="26" t="s">
        <v>196</v>
      </c>
      <c r="AW528" s="26" t="s">
        <v>80</v>
      </c>
      <c r="AX528" s="26" t="s">
        <v>82</v>
      </c>
      <c r="AY528" s="26" t="s">
        <v>82</v>
      </c>
      <c r="AZ528" s="26" t="s">
        <v>125</v>
      </c>
      <c r="BA528" s="26" t="s">
        <v>84</v>
      </c>
      <c r="BB528" s="26" t="s">
        <v>85</v>
      </c>
      <c r="BC528" s="26" t="str">
        <f t="shared" si="171"/>
        <v>C</v>
      </c>
      <c r="BD528" s="26" t="str">
        <f t="shared" ca="1" si="172"/>
        <v>36 Th,6 Bln,2 Hr</v>
      </c>
      <c r="BE528" s="29">
        <f t="shared" ca="1" si="173"/>
        <v>36</v>
      </c>
      <c r="BF528" s="29">
        <f t="shared" ca="1" si="174"/>
        <v>6</v>
      </c>
      <c r="BG528" s="29">
        <f t="shared" ca="1" si="175"/>
        <v>2</v>
      </c>
      <c r="BH528" s="26" t="str">
        <f t="shared" ca="1" si="176"/>
        <v>5 Th,4 Bln,8 Hr</v>
      </c>
      <c r="BI528" s="24">
        <f t="shared" ca="1" si="177"/>
        <v>5</v>
      </c>
      <c r="BJ528" s="24">
        <f t="shared" ca="1" si="178"/>
        <v>4</v>
      </c>
      <c r="BK528" s="26" t="str">
        <f t="shared" ca="1" si="179"/>
        <v>5 Th,0 Bln,8 Hr</v>
      </c>
      <c r="BL528" s="4" t="str">
        <f>VLOOKUP(C528,[1]dbase!$C$3:$AW$827,38,FALSE)</f>
        <v>-</v>
      </c>
    </row>
    <row r="529" spans="1:64" x14ac:dyDescent="0.25">
      <c r="A529" s="24">
        <f t="shared" si="160"/>
        <v>526</v>
      </c>
      <c r="B529" s="31" t="s">
        <v>2249</v>
      </c>
      <c r="C529" s="24">
        <v>665942</v>
      </c>
      <c r="D529" s="24" t="s">
        <v>342</v>
      </c>
      <c r="E529" s="26">
        <v>24341</v>
      </c>
      <c r="F529" s="24" t="s">
        <v>65</v>
      </c>
      <c r="G529" s="24" t="s">
        <v>66</v>
      </c>
      <c r="H529" s="24" t="s">
        <v>133</v>
      </c>
      <c r="I529" s="24" t="s">
        <v>2250</v>
      </c>
      <c r="J529" s="27" t="s">
        <v>2251</v>
      </c>
      <c r="K529" s="24"/>
      <c r="L529" s="24"/>
      <c r="M529" s="24" t="s">
        <v>136</v>
      </c>
      <c r="N529" s="24" t="s">
        <v>301</v>
      </c>
      <c r="O529" s="24"/>
      <c r="P529" s="24" t="s">
        <v>80</v>
      </c>
      <c r="Q529" s="26">
        <v>43374</v>
      </c>
      <c r="R529" s="26">
        <v>43374</v>
      </c>
      <c r="S529" s="26" t="s">
        <v>90</v>
      </c>
      <c r="T529" s="28" t="s">
        <v>2179</v>
      </c>
      <c r="U529" s="28" t="s">
        <v>2179</v>
      </c>
      <c r="V529" s="26">
        <v>44105</v>
      </c>
      <c r="W529" s="28" t="s">
        <v>303</v>
      </c>
      <c r="X529" s="28" t="s">
        <v>140</v>
      </c>
      <c r="Y529" s="26" t="s">
        <v>78</v>
      </c>
      <c r="Z529" s="29">
        <v>5</v>
      </c>
      <c r="AA529" s="29">
        <v>3</v>
      </c>
      <c r="AB529" s="26">
        <v>44424</v>
      </c>
      <c r="AC529" s="30">
        <v>5900000</v>
      </c>
      <c r="AD529" s="30">
        <v>655556</v>
      </c>
      <c r="AE529" s="30">
        <v>0</v>
      </c>
      <c r="AF529" s="30">
        <v>1494805.861111111</v>
      </c>
      <c r="AG529" s="30">
        <f t="shared" si="161"/>
        <v>1494805.861111111</v>
      </c>
      <c r="AH529" s="30">
        <v>0</v>
      </c>
      <c r="AI529" s="30">
        <f t="shared" si="162"/>
        <v>8050361.861111111</v>
      </c>
      <c r="AJ529" s="30">
        <f t="shared" si="163"/>
        <v>2950000</v>
      </c>
      <c r="AK529" s="30">
        <f t="shared" si="164"/>
        <v>0</v>
      </c>
      <c r="AL529" s="30">
        <f t="shared" si="165"/>
        <v>0</v>
      </c>
      <c r="AM529" s="30">
        <f t="shared" si="166"/>
        <v>0</v>
      </c>
      <c r="AN529" s="30">
        <f t="shared" si="167"/>
        <v>0</v>
      </c>
      <c r="AO529" s="30">
        <f t="shared" si="168"/>
        <v>0</v>
      </c>
      <c r="AP529" s="30">
        <f t="shared" si="169"/>
        <v>2950000</v>
      </c>
      <c r="AQ529" s="30">
        <f t="shared" si="170"/>
        <v>1422100</v>
      </c>
      <c r="AR529" s="26" t="s">
        <v>79</v>
      </c>
      <c r="AS529" s="26" t="s">
        <v>114</v>
      </c>
      <c r="AT529" s="24" t="s">
        <v>172</v>
      </c>
      <c r="AU529" s="26">
        <v>44433</v>
      </c>
      <c r="AV529" s="26" t="s">
        <v>141</v>
      </c>
      <c r="AW529" s="26" t="s">
        <v>80</v>
      </c>
      <c r="AX529" s="26" t="s">
        <v>83</v>
      </c>
      <c r="AY529" s="26" t="s">
        <v>82</v>
      </c>
      <c r="AZ529" s="26" t="s">
        <v>80</v>
      </c>
      <c r="BA529" s="26" t="s">
        <v>84</v>
      </c>
      <c r="BB529" s="26" t="s">
        <v>85</v>
      </c>
      <c r="BC529" s="26" t="str">
        <f t="shared" si="171"/>
        <v>D</v>
      </c>
      <c r="BD529" s="26" t="str">
        <f t="shared" ca="1" si="172"/>
        <v>56 Th,3 Bln,2 Hr</v>
      </c>
      <c r="BE529" s="29">
        <f t="shared" ca="1" si="173"/>
        <v>56</v>
      </c>
      <c r="BF529" s="29">
        <f t="shared" ca="1" si="174"/>
        <v>3</v>
      </c>
      <c r="BG529" s="29">
        <f t="shared" ca="1" si="175"/>
        <v>2</v>
      </c>
      <c r="BH529" s="26" t="str">
        <f t="shared" ca="1" si="176"/>
        <v>4 Th,1 Bln,23 Hr</v>
      </c>
      <c r="BI529" s="24">
        <f t="shared" ca="1" si="177"/>
        <v>4</v>
      </c>
      <c r="BJ529" s="24">
        <f t="shared" ca="1" si="178"/>
        <v>1</v>
      </c>
      <c r="BK529" s="26" t="str">
        <f t="shared" ca="1" si="179"/>
        <v>4 Th,1 Bln,23 Hr</v>
      </c>
      <c r="BL529" s="4" t="str">
        <f>VLOOKUP(C529,[1]dbase!$C$3:$AW$827,38,FALSE)</f>
        <v>H</v>
      </c>
    </row>
    <row r="530" spans="1:64" x14ac:dyDescent="0.25">
      <c r="A530" s="24">
        <f t="shared" si="160"/>
        <v>527</v>
      </c>
      <c r="B530" s="31" t="s">
        <v>2252</v>
      </c>
      <c r="C530" s="24">
        <v>736106</v>
      </c>
      <c r="D530" s="24" t="s">
        <v>342</v>
      </c>
      <c r="E530" s="26">
        <v>26753</v>
      </c>
      <c r="F530" s="24" t="s">
        <v>65</v>
      </c>
      <c r="G530" s="24" t="s">
        <v>66</v>
      </c>
      <c r="H530" s="24" t="s">
        <v>88</v>
      </c>
      <c r="I530" s="24" t="s">
        <v>2253</v>
      </c>
      <c r="J530" s="27" t="s">
        <v>2254</v>
      </c>
      <c r="K530" s="24"/>
      <c r="L530" s="24"/>
      <c r="M530" s="24" t="s">
        <v>109</v>
      </c>
      <c r="N530" s="24" t="s">
        <v>1602</v>
      </c>
      <c r="O530" s="24"/>
      <c r="P530" s="24" t="s">
        <v>80</v>
      </c>
      <c r="Q530" s="26">
        <v>43374</v>
      </c>
      <c r="R530" s="26">
        <v>43374</v>
      </c>
      <c r="S530" s="26" t="s">
        <v>90</v>
      </c>
      <c r="T530" s="28" t="s">
        <v>289</v>
      </c>
      <c r="U530" s="28" t="s">
        <v>289</v>
      </c>
      <c r="V530" s="26">
        <v>44105</v>
      </c>
      <c r="W530" s="28" t="s">
        <v>430</v>
      </c>
      <c r="X530" s="28" t="s">
        <v>140</v>
      </c>
      <c r="Y530" s="26" t="s">
        <v>78</v>
      </c>
      <c r="Z530" s="29">
        <v>6</v>
      </c>
      <c r="AA530" s="29">
        <v>1</v>
      </c>
      <c r="AB530" s="26">
        <v>44424</v>
      </c>
      <c r="AC530" s="30">
        <v>4500000</v>
      </c>
      <c r="AD530" s="30">
        <v>500000</v>
      </c>
      <c r="AE530" s="30">
        <v>0</v>
      </c>
      <c r="AF530" s="30">
        <v>592600</v>
      </c>
      <c r="AG530" s="30">
        <f t="shared" si="161"/>
        <v>592600</v>
      </c>
      <c r="AH530" s="30">
        <v>0</v>
      </c>
      <c r="AI530" s="30">
        <f t="shared" si="162"/>
        <v>5592600</v>
      </c>
      <c r="AJ530" s="30">
        <f t="shared" si="163"/>
        <v>3375000</v>
      </c>
      <c r="AK530" s="30">
        <f t="shared" si="164"/>
        <v>375000</v>
      </c>
      <c r="AL530" s="30">
        <f t="shared" si="165"/>
        <v>0</v>
      </c>
      <c r="AM530" s="30">
        <f t="shared" si="166"/>
        <v>592600</v>
      </c>
      <c r="AN530" s="30">
        <f t="shared" si="167"/>
        <v>592600</v>
      </c>
      <c r="AO530" s="30">
        <f t="shared" si="168"/>
        <v>0</v>
      </c>
      <c r="AP530" s="30">
        <f t="shared" si="169"/>
        <v>4342600</v>
      </c>
      <c r="AQ530" s="30">
        <f t="shared" si="170"/>
        <v>29500</v>
      </c>
      <c r="AR530" s="26" t="s">
        <v>79</v>
      </c>
      <c r="AS530" s="26" t="s">
        <v>80</v>
      </c>
      <c r="AT530" s="26"/>
      <c r="AU530" s="26" t="s">
        <v>80</v>
      </c>
      <c r="AV530" s="26" t="s">
        <v>141</v>
      </c>
      <c r="AW530" s="26" t="s">
        <v>80</v>
      </c>
      <c r="AX530" s="26" t="s">
        <v>82</v>
      </c>
      <c r="AY530" s="26" t="s">
        <v>82</v>
      </c>
      <c r="AZ530" s="26" t="s">
        <v>80</v>
      </c>
      <c r="BA530" s="26" t="s">
        <v>84</v>
      </c>
      <c r="BB530" s="26" t="s">
        <v>85</v>
      </c>
      <c r="BC530" s="26" t="str">
        <f t="shared" si="171"/>
        <v>C</v>
      </c>
      <c r="BD530" s="26" t="str">
        <f t="shared" ca="1" si="172"/>
        <v>49 Th,7 Bln,25 Hr</v>
      </c>
      <c r="BE530" s="29">
        <f t="shared" ca="1" si="173"/>
        <v>49</v>
      </c>
      <c r="BF530" s="29">
        <f t="shared" ca="1" si="174"/>
        <v>7</v>
      </c>
      <c r="BG530" s="29">
        <f t="shared" ca="1" si="175"/>
        <v>25</v>
      </c>
      <c r="BH530" s="26" t="str">
        <f t="shared" ca="1" si="176"/>
        <v>4 Th,1 Bln,23 Hr</v>
      </c>
      <c r="BI530" s="24">
        <f t="shared" ca="1" si="177"/>
        <v>4</v>
      </c>
      <c r="BJ530" s="24">
        <f t="shared" ca="1" si="178"/>
        <v>1</v>
      </c>
      <c r="BK530" s="26" t="str">
        <f t="shared" ca="1" si="179"/>
        <v>4 Th,1 Bln,23 Hr</v>
      </c>
      <c r="BL530" s="4" t="str">
        <f>VLOOKUP(C530,[1]dbase!$C$3:$AW$827,38,FALSE)</f>
        <v>-</v>
      </c>
    </row>
    <row r="531" spans="1:64" x14ac:dyDescent="0.25">
      <c r="A531" s="24">
        <f t="shared" si="160"/>
        <v>528</v>
      </c>
      <c r="B531" s="31" t="s">
        <v>2255</v>
      </c>
      <c r="C531" s="24">
        <v>726015</v>
      </c>
      <c r="D531" s="24" t="s">
        <v>244</v>
      </c>
      <c r="E531" s="26">
        <v>26300</v>
      </c>
      <c r="F531" s="24" t="s">
        <v>65</v>
      </c>
      <c r="G531" s="24" t="s">
        <v>66</v>
      </c>
      <c r="H531" s="24" t="s">
        <v>88</v>
      </c>
      <c r="I531" s="24" t="s">
        <v>2256</v>
      </c>
      <c r="J531" s="27" t="s">
        <v>2257</v>
      </c>
      <c r="K531" s="24"/>
      <c r="L531" s="24"/>
      <c r="M531" s="24" t="s">
        <v>109</v>
      </c>
      <c r="N531" s="24" t="s">
        <v>530</v>
      </c>
      <c r="O531" s="24"/>
      <c r="P531" s="24" t="s">
        <v>80</v>
      </c>
      <c r="Q531" s="26">
        <v>43374</v>
      </c>
      <c r="R531" s="26">
        <v>43374</v>
      </c>
      <c r="S531" s="26" t="s">
        <v>90</v>
      </c>
      <c r="T531" s="28" t="s">
        <v>1904</v>
      </c>
      <c r="U531" s="28" t="s">
        <v>1904</v>
      </c>
      <c r="V531" s="26">
        <v>44105</v>
      </c>
      <c r="W531" s="28" t="s">
        <v>139</v>
      </c>
      <c r="X531" s="28" t="s">
        <v>140</v>
      </c>
      <c r="Y531" s="26" t="s">
        <v>78</v>
      </c>
      <c r="Z531" s="29">
        <v>5</v>
      </c>
      <c r="AA531" s="29">
        <v>4</v>
      </c>
      <c r="AB531" s="26">
        <v>44424</v>
      </c>
      <c r="AC531" s="30">
        <v>6900000</v>
      </c>
      <c r="AD531" s="30">
        <v>766667</v>
      </c>
      <c r="AE531" s="30">
        <v>0</v>
      </c>
      <c r="AF531" s="30">
        <v>1276807.4999999991</v>
      </c>
      <c r="AG531" s="30">
        <f t="shared" si="161"/>
        <v>1276807.4999999991</v>
      </c>
      <c r="AH531" s="30">
        <v>0</v>
      </c>
      <c r="AI531" s="30">
        <f t="shared" si="162"/>
        <v>8943474.5</v>
      </c>
      <c r="AJ531" s="30">
        <f t="shared" si="163"/>
        <v>5175000</v>
      </c>
      <c r="AK531" s="30">
        <f t="shared" si="164"/>
        <v>575000.25</v>
      </c>
      <c r="AL531" s="30">
        <f t="shared" si="165"/>
        <v>0</v>
      </c>
      <c r="AM531" s="30">
        <f t="shared" si="166"/>
        <v>1276807.4999999991</v>
      </c>
      <c r="AN531" s="30">
        <f t="shared" si="167"/>
        <v>1276807.4999999991</v>
      </c>
      <c r="AO531" s="30">
        <f t="shared" si="168"/>
        <v>0</v>
      </c>
      <c r="AP531" s="30">
        <f t="shared" si="169"/>
        <v>7026807.7499999991</v>
      </c>
      <c r="AQ531" s="30">
        <f t="shared" si="170"/>
        <v>0</v>
      </c>
      <c r="AR531" s="26" t="s">
        <v>79</v>
      </c>
      <c r="AS531" s="26" t="s">
        <v>80</v>
      </c>
      <c r="AT531" s="26"/>
      <c r="AU531" s="26" t="s">
        <v>80</v>
      </c>
      <c r="AV531" s="26" t="s">
        <v>141</v>
      </c>
      <c r="AW531" s="26" t="s">
        <v>80</v>
      </c>
      <c r="AX531" s="26" t="s">
        <v>83</v>
      </c>
      <c r="AY531" s="26" t="s">
        <v>82</v>
      </c>
      <c r="AZ531" s="26" t="s">
        <v>80</v>
      </c>
      <c r="BA531" s="26" t="s">
        <v>84</v>
      </c>
      <c r="BB531" s="26" t="s">
        <v>85</v>
      </c>
      <c r="BC531" s="26" t="str">
        <f t="shared" si="171"/>
        <v>C</v>
      </c>
      <c r="BD531" s="26" t="str">
        <f t="shared" ca="1" si="172"/>
        <v>50 Th,10 Bln,22 Hr</v>
      </c>
      <c r="BE531" s="29">
        <f t="shared" ca="1" si="173"/>
        <v>50</v>
      </c>
      <c r="BF531" s="29">
        <f t="shared" ca="1" si="174"/>
        <v>10</v>
      </c>
      <c r="BG531" s="29">
        <f t="shared" ca="1" si="175"/>
        <v>22</v>
      </c>
      <c r="BH531" s="26" t="str">
        <f t="shared" ca="1" si="176"/>
        <v>4 Th,1 Bln,23 Hr</v>
      </c>
      <c r="BI531" s="24">
        <f t="shared" ca="1" si="177"/>
        <v>4</v>
      </c>
      <c r="BJ531" s="24">
        <f t="shared" ca="1" si="178"/>
        <v>1</v>
      </c>
      <c r="BK531" s="26" t="str">
        <f t="shared" ca="1" si="179"/>
        <v>4 Th,1 Bln,23 Hr</v>
      </c>
      <c r="BL531" s="4" t="str">
        <f>VLOOKUP(C531,[1]dbase!$C$3:$AW$827,38,FALSE)</f>
        <v>-</v>
      </c>
    </row>
    <row r="532" spans="1:64" x14ac:dyDescent="0.25">
      <c r="A532" s="24">
        <f t="shared" si="160"/>
        <v>529</v>
      </c>
      <c r="B532" s="31" t="s">
        <v>2258</v>
      </c>
      <c r="C532" s="24">
        <v>746070</v>
      </c>
      <c r="D532" s="24" t="s">
        <v>174</v>
      </c>
      <c r="E532" s="26">
        <v>27185</v>
      </c>
      <c r="F532" s="24" t="s">
        <v>65</v>
      </c>
      <c r="G532" s="24" t="s">
        <v>66</v>
      </c>
      <c r="H532" s="24" t="s">
        <v>133</v>
      </c>
      <c r="I532" s="24" t="s">
        <v>2259</v>
      </c>
      <c r="J532" s="27" t="s">
        <v>2260</v>
      </c>
      <c r="K532" s="24"/>
      <c r="L532" s="24"/>
      <c r="M532" s="24" t="s">
        <v>136</v>
      </c>
      <c r="N532" s="24" t="s">
        <v>2261</v>
      </c>
      <c r="O532" s="24"/>
      <c r="P532" s="24" t="s">
        <v>80</v>
      </c>
      <c r="Q532" s="26">
        <v>43374</v>
      </c>
      <c r="R532" s="26">
        <v>43374</v>
      </c>
      <c r="S532" s="26" t="s">
        <v>90</v>
      </c>
      <c r="T532" s="28" t="s">
        <v>261</v>
      </c>
      <c r="U532" s="28" t="s">
        <v>261</v>
      </c>
      <c r="V532" s="26">
        <v>44105</v>
      </c>
      <c r="W532" s="28" t="s">
        <v>139</v>
      </c>
      <c r="X532" s="28" t="s">
        <v>140</v>
      </c>
      <c r="Y532" s="26" t="s">
        <v>78</v>
      </c>
      <c r="Z532" s="29">
        <v>6</v>
      </c>
      <c r="AA532" s="29">
        <v>1</v>
      </c>
      <c r="AB532" s="26">
        <v>44424</v>
      </c>
      <c r="AC532" s="30">
        <v>4500000</v>
      </c>
      <c r="AD532" s="30">
        <v>500000</v>
      </c>
      <c r="AE532" s="30">
        <v>0</v>
      </c>
      <c r="AF532" s="30">
        <v>69400</v>
      </c>
      <c r="AG532" s="30">
        <f t="shared" si="161"/>
        <v>69400</v>
      </c>
      <c r="AH532" s="30">
        <v>0</v>
      </c>
      <c r="AI532" s="30">
        <f t="shared" si="162"/>
        <v>5069400</v>
      </c>
      <c r="AJ532" s="30">
        <f t="shared" si="163"/>
        <v>3375000</v>
      </c>
      <c r="AK532" s="30">
        <f t="shared" si="164"/>
        <v>375000</v>
      </c>
      <c r="AL532" s="30">
        <f t="shared" si="165"/>
        <v>0</v>
      </c>
      <c r="AM532" s="30">
        <f t="shared" si="166"/>
        <v>69400</v>
      </c>
      <c r="AN532" s="30">
        <f t="shared" si="167"/>
        <v>69400</v>
      </c>
      <c r="AO532" s="30">
        <f t="shared" si="168"/>
        <v>0</v>
      </c>
      <c r="AP532" s="30">
        <f t="shared" si="169"/>
        <v>3819400</v>
      </c>
      <c r="AQ532" s="30">
        <f t="shared" si="170"/>
        <v>552700</v>
      </c>
      <c r="AR532" s="26" t="s">
        <v>79</v>
      </c>
      <c r="AS532" s="26" t="s">
        <v>80</v>
      </c>
      <c r="AT532" s="26"/>
      <c r="AU532" s="26" t="s">
        <v>80</v>
      </c>
      <c r="AV532" s="26" t="s">
        <v>141</v>
      </c>
      <c r="AW532" s="26" t="s">
        <v>80</v>
      </c>
      <c r="AX532" s="26" t="s">
        <v>82</v>
      </c>
      <c r="AY532" s="26" t="s">
        <v>82</v>
      </c>
      <c r="AZ532" s="26" t="s">
        <v>80</v>
      </c>
      <c r="BA532" s="26" t="s">
        <v>84</v>
      </c>
      <c r="BB532" s="26" t="s">
        <v>85</v>
      </c>
      <c r="BC532" s="26" t="str">
        <f t="shared" si="171"/>
        <v>D</v>
      </c>
      <c r="BD532" s="26" t="str">
        <f t="shared" ca="1" si="172"/>
        <v>48 Th,5 Bln,19 Hr</v>
      </c>
      <c r="BE532" s="29">
        <f t="shared" ca="1" si="173"/>
        <v>48</v>
      </c>
      <c r="BF532" s="29">
        <f t="shared" ca="1" si="174"/>
        <v>5</v>
      </c>
      <c r="BG532" s="29">
        <f t="shared" ca="1" si="175"/>
        <v>19</v>
      </c>
      <c r="BH532" s="26" t="str">
        <f t="shared" ca="1" si="176"/>
        <v>4 Th,1 Bln,23 Hr</v>
      </c>
      <c r="BI532" s="24">
        <f t="shared" ca="1" si="177"/>
        <v>4</v>
      </c>
      <c r="BJ532" s="24">
        <f t="shared" ca="1" si="178"/>
        <v>1</v>
      </c>
      <c r="BK532" s="26" t="str">
        <f t="shared" ca="1" si="179"/>
        <v>4 Th,1 Bln,23 Hr</v>
      </c>
      <c r="BL532" s="4" t="str">
        <f>VLOOKUP(C532,[1]dbase!$C$3:$AW$827,38,FALSE)</f>
        <v>-</v>
      </c>
    </row>
    <row r="533" spans="1:64" x14ac:dyDescent="0.25">
      <c r="A533" s="24">
        <f t="shared" si="160"/>
        <v>530</v>
      </c>
      <c r="B533" s="31" t="s">
        <v>2258</v>
      </c>
      <c r="C533" s="24">
        <v>686104</v>
      </c>
      <c r="D533" s="24" t="s">
        <v>174</v>
      </c>
      <c r="E533" s="26">
        <v>24996</v>
      </c>
      <c r="F533" s="24" t="s">
        <v>65</v>
      </c>
      <c r="G533" s="24" t="s">
        <v>66</v>
      </c>
      <c r="H533" s="24" t="s">
        <v>88</v>
      </c>
      <c r="I533" s="24" t="s">
        <v>2262</v>
      </c>
      <c r="J533" s="27"/>
      <c r="K533" s="24"/>
      <c r="L533" s="24"/>
      <c r="M533" s="24" t="s">
        <v>99</v>
      </c>
      <c r="N533" s="24" t="s">
        <v>276</v>
      </c>
      <c r="O533" s="24"/>
      <c r="P533" s="24" t="s">
        <v>80</v>
      </c>
      <c r="Q533" s="26">
        <v>43374</v>
      </c>
      <c r="R533" s="26">
        <v>43374</v>
      </c>
      <c r="S533" s="26" t="s">
        <v>90</v>
      </c>
      <c r="T533" s="28" t="s">
        <v>261</v>
      </c>
      <c r="U533" s="28" t="s">
        <v>261</v>
      </c>
      <c r="V533" s="26">
        <v>44105</v>
      </c>
      <c r="W533" s="28" t="s">
        <v>139</v>
      </c>
      <c r="X533" s="28" t="s">
        <v>140</v>
      </c>
      <c r="Y533" s="26" t="s">
        <v>78</v>
      </c>
      <c r="Z533" s="29">
        <v>6</v>
      </c>
      <c r="AA533" s="29">
        <v>1</v>
      </c>
      <c r="AB533" s="26">
        <v>44424</v>
      </c>
      <c r="AC533" s="30">
        <v>4500000</v>
      </c>
      <c r="AD533" s="30">
        <v>500000</v>
      </c>
      <c r="AE533" s="30">
        <v>0</v>
      </c>
      <c r="AF533" s="30">
        <v>253100</v>
      </c>
      <c r="AG533" s="30">
        <f t="shared" si="161"/>
        <v>253100</v>
      </c>
      <c r="AH533" s="30">
        <v>0</v>
      </c>
      <c r="AI533" s="30">
        <f t="shared" si="162"/>
        <v>5253100</v>
      </c>
      <c r="AJ533" s="30">
        <f t="shared" si="163"/>
        <v>3375000</v>
      </c>
      <c r="AK533" s="30">
        <f t="shared" si="164"/>
        <v>375000</v>
      </c>
      <c r="AL533" s="30">
        <f t="shared" si="165"/>
        <v>0</v>
      </c>
      <c r="AM533" s="30">
        <f t="shared" si="166"/>
        <v>253100</v>
      </c>
      <c r="AN533" s="30">
        <f t="shared" si="167"/>
        <v>253100</v>
      </c>
      <c r="AO533" s="30">
        <f t="shared" si="168"/>
        <v>0</v>
      </c>
      <c r="AP533" s="30">
        <f t="shared" si="169"/>
        <v>4003100</v>
      </c>
      <c r="AQ533" s="30">
        <f t="shared" si="170"/>
        <v>369000</v>
      </c>
      <c r="AR533" s="26" t="s">
        <v>79</v>
      </c>
      <c r="AS533" s="26" t="s">
        <v>80</v>
      </c>
      <c r="AT533" s="26"/>
      <c r="AU533" s="26" t="s">
        <v>80</v>
      </c>
      <c r="AV533" s="26" t="s">
        <v>141</v>
      </c>
      <c r="AW533" s="26" t="s">
        <v>80</v>
      </c>
      <c r="AX533" s="26" t="s">
        <v>82</v>
      </c>
      <c r="AY533" s="26" t="s">
        <v>82</v>
      </c>
      <c r="AZ533" s="26" t="s">
        <v>80</v>
      </c>
      <c r="BA533" s="26" t="s">
        <v>84</v>
      </c>
      <c r="BB533" s="26" t="s">
        <v>106</v>
      </c>
      <c r="BC533" s="26" t="str">
        <f t="shared" si="171"/>
        <v>C</v>
      </c>
      <c r="BD533" s="26" t="str">
        <f t="shared" ca="1" si="172"/>
        <v>54 Th,5 Bln,17 Hr</v>
      </c>
      <c r="BE533" s="29">
        <f t="shared" ca="1" si="173"/>
        <v>54</v>
      </c>
      <c r="BF533" s="29">
        <f t="shared" ca="1" si="174"/>
        <v>5</v>
      </c>
      <c r="BG533" s="29">
        <f t="shared" ca="1" si="175"/>
        <v>17</v>
      </c>
      <c r="BH533" s="26" t="str">
        <f t="shared" ca="1" si="176"/>
        <v>4 Th,1 Bln,23 Hr</v>
      </c>
      <c r="BI533" s="24">
        <f t="shared" ca="1" si="177"/>
        <v>4</v>
      </c>
      <c r="BJ533" s="24">
        <f t="shared" ca="1" si="178"/>
        <v>1</v>
      </c>
      <c r="BK533" s="26" t="str">
        <f t="shared" ca="1" si="179"/>
        <v>4 Th,1 Bln,23 Hr</v>
      </c>
      <c r="BL533" s="4" t="str">
        <f>VLOOKUP(C533,[1]dbase!$C$3:$AW$827,38,FALSE)</f>
        <v>-</v>
      </c>
    </row>
    <row r="534" spans="1:64" x14ac:dyDescent="0.25">
      <c r="A534" s="24">
        <f t="shared" si="160"/>
        <v>531</v>
      </c>
      <c r="B534" s="31" t="s">
        <v>2263</v>
      </c>
      <c r="C534" s="24">
        <v>935768</v>
      </c>
      <c r="D534" s="24" t="s">
        <v>244</v>
      </c>
      <c r="E534" s="26">
        <v>34066</v>
      </c>
      <c r="F534" s="24" t="s">
        <v>65</v>
      </c>
      <c r="G534" s="24" t="s">
        <v>66</v>
      </c>
      <c r="H534" s="24" t="s">
        <v>228</v>
      </c>
      <c r="I534" s="24" t="s">
        <v>2264</v>
      </c>
      <c r="J534" s="27"/>
      <c r="K534" s="24"/>
      <c r="L534" s="24"/>
      <c r="M534" s="24" t="s">
        <v>109</v>
      </c>
      <c r="N534" s="24" t="s">
        <v>71</v>
      </c>
      <c r="O534" s="24"/>
      <c r="P534" s="24">
        <v>2012</v>
      </c>
      <c r="Q534" s="26">
        <v>42932</v>
      </c>
      <c r="R534" s="26">
        <v>43055</v>
      </c>
      <c r="S534" s="26" t="s">
        <v>90</v>
      </c>
      <c r="T534" s="28" t="s">
        <v>2265</v>
      </c>
      <c r="U534" s="28" t="s">
        <v>2265</v>
      </c>
      <c r="V534" s="26" t="s">
        <v>80</v>
      </c>
      <c r="W534" s="28" t="s">
        <v>325</v>
      </c>
      <c r="X534" s="28" t="s">
        <v>140</v>
      </c>
      <c r="Y534" s="26" t="s">
        <v>78</v>
      </c>
      <c r="Z534" s="29">
        <v>6</v>
      </c>
      <c r="AA534" s="29">
        <v>1</v>
      </c>
      <c r="AB534" s="26">
        <v>44424</v>
      </c>
      <c r="AC534" s="30">
        <v>4500000</v>
      </c>
      <c r="AD534" s="30">
        <v>500000</v>
      </c>
      <c r="AE534" s="30">
        <v>291100</v>
      </c>
      <c r="AF534" s="30">
        <v>152000</v>
      </c>
      <c r="AG534" s="30">
        <f t="shared" si="161"/>
        <v>443100</v>
      </c>
      <c r="AH534" s="30">
        <v>0</v>
      </c>
      <c r="AI534" s="30">
        <f t="shared" si="162"/>
        <v>5443100</v>
      </c>
      <c r="AJ534" s="30">
        <f t="shared" si="163"/>
        <v>3375000</v>
      </c>
      <c r="AK534" s="30">
        <f t="shared" si="164"/>
        <v>375000</v>
      </c>
      <c r="AL534" s="30">
        <f t="shared" si="165"/>
        <v>291100</v>
      </c>
      <c r="AM534" s="30">
        <f t="shared" si="166"/>
        <v>152000</v>
      </c>
      <c r="AN534" s="30">
        <f t="shared" si="167"/>
        <v>443100</v>
      </c>
      <c r="AO534" s="30">
        <f t="shared" si="168"/>
        <v>0</v>
      </c>
      <c r="AP534" s="30">
        <f t="shared" si="169"/>
        <v>4193100</v>
      </c>
      <c r="AQ534" s="30">
        <f t="shared" si="170"/>
        <v>179000</v>
      </c>
      <c r="AR534" s="26" t="s">
        <v>79</v>
      </c>
      <c r="AS534" s="26" t="s">
        <v>80</v>
      </c>
      <c r="AT534" s="26"/>
      <c r="AU534" s="26" t="s">
        <v>80</v>
      </c>
      <c r="AV534" s="26" t="s">
        <v>141</v>
      </c>
      <c r="AW534" s="26" t="s">
        <v>80</v>
      </c>
      <c r="AX534" s="26" t="s">
        <v>82</v>
      </c>
      <c r="AY534" s="26" t="s">
        <v>82</v>
      </c>
      <c r="AZ534" s="26" t="s">
        <v>80</v>
      </c>
      <c r="BA534" s="26" t="s">
        <v>84</v>
      </c>
      <c r="BB534" s="26" t="s">
        <v>85</v>
      </c>
      <c r="BC534" s="26" t="str">
        <f t="shared" si="171"/>
        <v>C</v>
      </c>
      <c r="BD534" s="26" t="str">
        <f t="shared" ca="1" si="172"/>
        <v>29 Th,7 Bln,17 Hr</v>
      </c>
      <c r="BE534" s="29">
        <f t="shared" ca="1" si="173"/>
        <v>29</v>
      </c>
      <c r="BF534" s="29">
        <f t="shared" ca="1" si="174"/>
        <v>7</v>
      </c>
      <c r="BG534" s="29">
        <f t="shared" ca="1" si="175"/>
        <v>17</v>
      </c>
      <c r="BH534" s="26" t="str">
        <f t="shared" ca="1" si="176"/>
        <v>5 Th,4 Bln,8 Hr</v>
      </c>
      <c r="BI534" s="24">
        <f t="shared" ca="1" si="177"/>
        <v>5</v>
      </c>
      <c r="BJ534" s="24">
        <f t="shared" ca="1" si="178"/>
        <v>4</v>
      </c>
      <c r="BK534" s="26" t="str">
        <f t="shared" ca="1" si="179"/>
        <v>5 Th,0 Bln,8 Hr</v>
      </c>
      <c r="BL534" s="4" t="str">
        <f>VLOOKUP(C534,[1]dbase!$C$3:$AW$827,38,FALSE)</f>
        <v>-</v>
      </c>
    </row>
    <row r="535" spans="1:64" x14ac:dyDescent="0.25">
      <c r="A535" s="24">
        <f t="shared" si="160"/>
        <v>532</v>
      </c>
      <c r="B535" s="31" t="s">
        <v>2266</v>
      </c>
      <c r="C535" s="24">
        <v>685262</v>
      </c>
      <c r="D535" s="24" t="s">
        <v>377</v>
      </c>
      <c r="E535" s="26">
        <v>24838</v>
      </c>
      <c r="F535" s="24" t="s">
        <v>65</v>
      </c>
      <c r="G535" s="24" t="s">
        <v>343</v>
      </c>
      <c r="H535" s="24" t="s">
        <v>228</v>
      </c>
      <c r="I535" s="24" t="s">
        <v>2267</v>
      </c>
      <c r="J535" s="27" t="s">
        <v>2268</v>
      </c>
      <c r="K535" s="24" t="s">
        <v>2269</v>
      </c>
      <c r="L535" s="24"/>
      <c r="M535" s="24" t="s">
        <v>109</v>
      </c>
      <c r="N535" s="24" t="s">
        <v>120</v>
      </c>
      <c r="O535" s="24"/>
      <c r="P535" s="24">
        <v>1990</v>
      </c>
      <c r="Q535" s="26">
        <v>34425</v>
      </c>
      <c r="R535" s="26">
        <v>34790</v>
      </c>
      <c r="S535" s="26" t="s">
        <v>90</v>
      </c>
      <c r="T535" s="28" t="s">
        <v>2270</v>
      </c>
      <c r="U535" s="28" t="s">
        <v>2270</v>
      </c>
      <c r="V535" s="26" t="s">
        <v>80</v>
      </c>
      <c r="W535" s="28" t="s">
        <v>613</v>
      </c>
      <c r="X535" s="28" t="s">
        <v>123</v>
      </c>
      <c r="Y535" s="26" t="s">
        <v>78</v>
      </c>
      <c r="Z535" s="29">
        <v>6</v>
      </c>
      <c r="AA535" s="29">
        <v>3</v>
      </c>
      <c r="AB535" s="26">
        <v>44424</v>
      </c>
      <c r="AC535" s="30">
        <v>5900000</v>
      </c>
      <c r="AD535" s="30">
        <v>655556</v>
      </c>
      <c r="AE535" s="30">
        <v>298394.44444444403</v>
      </c>
      <c r="AF535" s="30">
        <v>152000</v>
      </c>
      <c r="AG535" s="30">
        <f t="shared" si="161"/>
        <v>450394.44444444403</v>
      </c>
      <c r="AH535" s="30">
        <v>0</v>
      </c>
      <c r="AI535" s="30">
        <f t="shared" si="162"/>
        <v>7005950.444444444</v>
      </c>
      <c r="AJ535" s="30">
        <f t="shared" si="163"/>
        <v>2950000</v>
      </c>
      <c r="AK535" s="30">
        <f t="shared" si="164"/>
        <v>0</v>
      </c>
      <c r="AL535" s="30">
        <f t="shared" si="165"/>
        <v>0</v>
      </c>
      <c r="AM535" s="30">
        <f t="shared" si="166"/>
        <v>0</v>
      </c>
      <c r="AN535" s="30">
        <f t="shared" si="167"/>
        <v>0</v>
      </c>
      <c r="AO535" s="30">
        <f t="shared" si="168"/>
        <v>0</v>
      </c>
      <c r="AP535" s="30">
        <f t="shared" si="169"/>
        <v>2950000</v>
      </c>
      <c r="AQ535" s="30">
        <f t="shared" si="170"/>
        <v>1422100</v>
      </c>
      <c r="AR535" s="26" t="s">
        <v>79</v>
      </c>
      <c r="AS535" s="26" t="s">
        <v>114</v>
      </c>
      <c r="AT535" s="24" t="s">
        <v>172</v>
      </c>
      <c r="AU535" s="26">
        <v>44433</v>
      </c>
      <c r="AV535" s="26" t="s">
        <v>124</v>
      </c>
      <c r="AW535" s="26" t="s">
        <v>80</v>
      </c>
      <c r="AX535" s="26" t="s">
        <v>82</v>
      </c>
      <c r="AY535" s="26" t="s">
        <v>82</v>
      </c>
      <c r="AZ535" s="26" t="s">
        <v>125</v>
      </c>
      <c r="BA535" s="26" t="s">
        <v>84</v>
      </c>
      <c r="BB535" s="26" t="s">
        <v>85</v>
      </c>
      <c r="BC535" s="26" t="str">
        <f t="shared" si="171"/>
        <v>C</v>
      </c>
      <c r="BD535" s="26" t="str">
        <f t="shared" ca="1" si="172"/>
        <v>54 Th,10 Bln,23 Hr</v>
      </c>
      <c r="BE535" s="29">
        <f t="shared" ca="1" si="173"/>
        <v>54</v>
      </c>
      <c r="BF535" s="29">
        <f t="shared" ca="1" si="174"/>
        <v>10</v>
      </c>
      <c r="BG535" s="29">
        <f t="shared" ca="1" si="175"/>
        <v>23</v>
      </c>
      <c r="BH535" s="26" t="str">
        <f t="shared" ca="1" si="176"/>
        <v>28 Th,7 Bln,23 Hr</v>
      </c>
      <c r="BI535" s="24">
        <f t="shared" ca="1" si="177"/>
        <v>28</v>
      </c>
      <c r="BJ535" s="24">
        <f t="shared" ca="1" si="178"/>
        <v>7</v>
      </c>
      <c r="BK535" s="26" t="str">
        <f t="shared" ca="1" si="179"/>
        <v>27 Th,7 Bln,23 Hr</v>
      </c>
      <c r="BL535" s="4" t="str">
        <f>VLOOKUP(C535,[1]dbase!$C$3:$AW$827,38,FALSE)</f>
        <v>H</v>
      </c>
    </row>
    <row r="536" spans="1:64" x14ac:dyDescent="0.25">
      <c r="A536" s="24">
        <f t="shared" si="160"/>
        <v>533</v>
      </c>
      <c r="B536" s="31" t="s">
        <v>2271</v>
      </c>
      <c r="C536" s="24">
        <v>686092</v>
      </c>
      <c r="D536" s="24" t="s">
        <v>174</v>
      </c>
      <c r="E536" s="26">
        <v>25028</v>
      </c>
      <c r="F536" s="24" t="s">
        <v>65</v>
      </c>
      <c r="G536" s="24" t="s">
        <v>66</v>
      </c>
      <c r="H536" s="24" t="s">
        <v>133</v>
      </c>
      <c r="I536" s="24" t="s">
        <v>2272</v>
      </c>
      <c r="J536" s="27" t="s">
        <v>2273</v>
      </c>
      <c r="K536" s="24"/>
      <c r="L536" s="24"/>
      <c r="M536" s="24" t="s">
        <v>109</v>
      </c>
      <c r="N536" s="24" t="s">
        <v>80</v>
      </c>
      <c r="O536" s="24"/>
      <c r="P536" s="24" t="s">
        <v>80</v>
      </c>
      <c r="Q536" s="26">
        <v>43374</v>
      </c>
      <c r="R536" s="26">
        <v>43374</v>
      </c>
      <c r="S536" s="26" t="s">
        <v>90</v>
      </c>
      <c r="T536" s="28" t="s">
        <v>261</v>
      </c>
      <c r="U536" s="28" t="s">
        <v>261</v>
      </c>
      <c r="V536" s="26">
        <v>44105</v>
      </c>
      <c r="W536" s="28" t="s">
        <v>139</v>
      </c>
      <c r="X536" s="28" t="s">
        <v>140</v>
      </c>
      <c r="Y536" s="26" t="s">
        <v>78</v>
      </c>
      <c r="Z536" s="29">
        <v>6</v>
      </c>
      <c r="AA536" s="29">
        <v>2</v>
      </c>
      <c r="AB536" s="26">
        <v>44424</v>
      </c>
      <c r="AC536" s="30">
        <v>4900000</v>
      </c>
      <c r="AD536" s="30">
        <v>544444</v>
      </c>
      <c r="AE536" s="30">
        <v>0</v>
      </c>
      <c r="AF536" s="30">
        <v>373955.55555555597</v>
      </c>
      <c r="AG536" s="30">
        <f t="shared" si="161"/>
        <v>373955.55555555597</v>
      </c>
      <c r="AH536" s="30">
        <v>0</v>
      </c>
      <c r="AI536" s="30">
        <f t="shared" si="162"/>
        <v>5818399.555555556</v>
      </c>
      <c r="AJ536" s="30">
        <f t="shared" si="163"/>
        <v>2450000</v>
      </c>
      <c r="AK536" s="30">
        <f t="shared" si="164"/>
        <v>0</v>
      </c>
      <c r="AL536" s="30">
        <f t="shared" si="165"/>
        <v>0</v>
      </c>
      <c r="AM536" s="30">
        <f t="shared" si="166"/>
        <v>0</v>
      </c>
      <c r="AN536" s="30">
        <f t="shared" si="167"/>
        <v>0</v>
      </c>
      <c r="AO536" s="30">
        <f t="shared" si="168"/>
        <v>0</v>
      </c>
      <c r="AP536" s="30">
        <f t="shared" si="169"/>
        <v>2450000</v>
      </c>
      <c r="AQ536" s="30">
        <f t="shared" si="170"/>
        <v>1922100</v>
      </c>
      <c r="AR536" s="26" t="s">
        <v>79</v>
      </c>
      <c r="AS536" s="26" t="s">
        <v>114</v>
      </c>
      <c r="AT536" s="24" t="s">
        <v>172</v>
      </c>
      <c r="AU536" s="26">
        <v>44433</v>
      </c>
      <c r="AV536" s="26" t="s">
        <v>141</v>
      </c>
      <c r="AW536" s="26" t="s">
        <v>80</v>
      </c>
      <c r="AX536" s="26" t="s">
        <v>82</v>
      </c>
      <c r="AY536" s="26" t="s">
        <v>82</v>
      </c>
      <c r="AZ536" s="26" t="s">
        <v>80</v>
      </c>
      <c r="BA536" s="26" t="s">
        <v>84</v>
      </c>
      <c r="BB536" s="26" t="s">
        <v>85</v>
      </c>
      <c r="BC536" s="26" t="str">
        <f t="shared" si="171"/>
        <v>C</v>
      </c>
      <c r="BD536" s="26" t="str">
        <f t="shared" ca="1" si="172"/>
        <v>54 Th,4 Bln,15 Hr</v>
      </c>
      <c r="BE536" s="29">
        <f t="shared" ca="1" si="173"/>
        <v>54</v>
      </c>
      <c r="BF536" s="29">
        <f t="shared" ca="1" si="174"/>
        <v>4</v>
      </c>
      <c r="BG536" s="29">
        <f t="shared" ca="1" si="175"/>
        <v>15</v>
      </c>
      <c r="BH536" s="26" t="str">
        <f t="shared" ca="1" si="176"/>
        <v>4 Th,1 Bln,23 Hr</v>
      </c>
      <c r="BI536" s="24">
        <f t="shared" ca="1" si="177"/>
        <v>4</v>
      </c>
      <c r="BJ536" s="24">
        <f t="shared" ca="1" si="178"/>
        <v>1</v>
      </c>
      <c r="BK536" s="26" t="str">
        <f t="shared" ca="1" si="179"/>
        <v>4 Th,1 Bln,23 Hr</v>
      </c>
      <c r="BL536" s="4" t="str">
        <f>VLOOKUP(C536,[1]dbase!$C$3:$AW$827,38,FALSE)</f>
        <v>H</v>
      </c>
    </row>
    <row r="537" spans="1:64" x14ac:dyDescent="0.25">
      <c r="A537" s="24">
        <f t="shared" si="160"/>
        <v>534</v>
      </c>
      <c r="B537" s="31" t="s">
        <v>2274</v>
      </c>
      <c r="C537" s="24">
        <v>816178</v>
      </c>
      <c r="D537" s="24" t="s">
        <v>251</v>
      </c>
      <c r="E537" s="26">
        <v>29726</v>
      </c>
      <c r="F537" s="24" t="s">
        <v>65</v>
      </c>
      <c r="G537" s="24" t="s">
        <v>66</v>
      </c>
      <c r="H537" s="24" t="s">
        <v>67</v>
      </c>
      <c r="I537" s="24" t="s">
        <v>2275</v>
      </c>
      <c r="J537" s="27" t="s">
        <v>2276</v>
      </c>
      <c r="K537" s="24"/>
      <c r="L537" s="24"/>
      <c r="M537" s="24" t="s">
        <v>70</v>
      </c>
      <c r="N537" s="24" t="s">
        <v>71</v>
      </c>
      <c r="O537" s="24"/>
      <c r="P537" s="24" t="s">
        <v>80</v>
      </c>
      <c r="Q537" s="26">
        <v>43374</v>
      </c>
      <c r="R537" s="26">
        <v>43374</v>
      </c>
      <c r="S537" s="26" t="s">
        <v>90</v>
      </c>
      <c r="T537" s="28" t="s">
        <v>851</v>
      </c>
      <c r="U537" s="28" t="s">
        <v>851</v>
      </c>
      <c r="V537" s="26">
        <v>44105</v>
      </c>
      <c r="W537" s="28" t="s">
        <v>434</v>
      </c>
      <c r="X537" s="28" t="s">
        <v>207</v>
      </c>
      <c r="Y537" s="26" t="s">
        <v>78</v>
      </c>
      <c r="Z537" s="29">
        <v>5</v>
      </c>
      <c r="AA537" s="29">
        <v>5</v>
      </c>
      <c r="AB537" s="26">
        <v>44424</v>
      </c>
      <c r="AC537" s="30">
        <v>7900000</v>
      </c>
      <c r="AD537" s="30">
        <v>877778</v>
      </c>
      <c r="AE537" s="30">
        <v>0</v>
      </c>
      <c r="AF537" s="30">
        <v>5598077.4555555563</v>
      </c>
      <c r="AG537" s="30">
        <f t="shared" si="161"/>
        <v>5598077.4555555563</v>
      </c>
      <c r="AH537" s="30">
        <v>0</v>
      </c>
      <c r="AI537" s="30">
        <f t="shared" si="162"/>
        <v>14375855.455555556</v>
      </c>
      <c r="AJ537" s="30">
        <f t="shared" si="163"/>
        <v>5925000</v>
      </c>
      <c r="AK537" s="30">
        <f t="shared" si="164"/>
        <v>658333.5</v>
      </c>
      <c r="AL537" s="30">
        <f t="shared" si="165"/>
        <v>0</v>
      </c>
      <c r="AM537" s="30">
        <f t="shared" si="166"/>
        <v>5598077.4555555563</v>
      </c>
      <c r="AN537" s="30">
        <f t="shared" si="167"/>
        <v>5598077.4555555563</v>
      </c>
      <c r="AO537" s="30">
        <f t="shared" si="168"/>
        <v>0</v>
      </c>
      <c r="AP537" s="30">
        <f t="shared" si="169"/>
        <v>12181410.955555556</v>
      </c>
      <c r="AQ537" s="30">
        <f t="shared" si="170"/>
        <v>0</v>
      </c>
      <c r="AR537" s="26" t="s">
        <v>79</v>
      </c>
      <c r="AS537" s="26" t="s">
        <v>80</v>
      </c>
      <c r="AT537" s="26"/>
      <c r="AU537" s="26" t="s">
        <v>80</v>
      </c>
      <c r="AV537" s="26" t="s">
        <v>209</v>
      </c>
      <c r="AW537" s="26" t="s">
        <v>210</v>
      </c>
      <c r="AX537" s="26" t="s">
        <v>83</v>
      </c>
      <c r="AY537" s="26" t="s">
        <v>83</v>
      </c>
      <c r="AZ537" s="26" t="s">
        <v>80</v>
      </c>
      <c r="BA537" s="26" t="s">
        <v>84</v>
      </c>
      <c r="BB537" s="26" t="s">
        <v>85</v>
      </c>
      <c r="BC537" s="26" t="str">
        <f t="shared" si="171"/>
        <v>F</v>
      </c>
      <c r="BD537" s="26" t="str">
        <f t="shared" ca="1" si="172"/>
        <v>41 Th,6 Bln,4 Hr</v>
      </c>
      <c r="BE537" s="29">
        <f t="shared" ca="1" si="173"/>
        <v>41</v>
      </c>
      <c r="BF537" s="29">
        <f t="shared" ca="1" si="174"/>
        <v>6</v>
      </c>
      <c r="BG537" s="29">
        <f t="shared" ca="1" si="175"/>
        <v>4</v>
      </c>
      <c r="BH537" s="26" t="str">
        <f t="shared" ca="1" si="176"/>
        <v>4 Th,1 Bln,23 Hr</v>
      </c>
      <c r="BI537" s="24">
        <f t="shared" ca="1" si="177"/>
        <v>4</v>
      </c>
      <c r="BJ537" s="24">
        <f t="shared" ca="1" si="178"/>
        <v>1</v>
      </c>
      <c r="BK537" s="26" t="str">
        <f t="shared" ca="1" si="179"/>
        <v>4 Th,1 Bln,23 Hr</v>
      </c>
      <c r="BL537" s="4" t="str">
        <f>VLOOKUP(C537,[1]dbase!$C$3:$AW$827,38,FALSE)</f>
        <v>-</v>
      </c>
    </row>
    <row r="538" spans="1:64" x14ac:dyDescent="0.25">
      <c r="A538" s="24">
        <f t="shared" si="160"/>
        <v>535</v>
      </c>
      <c r="B538" s="31" t="s">
        <v>2277</v>
      </c>
      <c r="C538" s="24">
        <v>726199</v>
      </c>
      <c r="D538" s="24" t="s">
        <v>174</v>
      </c>
      <c r="E538" s="26">
        <v>26396</v>
      </c>
      <c r="F538" s="24" t="s">
        <v>65</v>
      </c>
      <c r="G538" s="24" t="s">
        <v>66</v>
      </c>
      <c r="H538" s="24" t="s">
        <v>133</v>
      </c>
      <c r="I538" s="24" t="s">
        <v>2278</v>
      </c>
      <c r="J538" s="27" t="s">
        <v>2279</v>
      </c>
      <c r="K538" s="24"/>
      <c r="L538" s="24"/>
      <c r="M538" s="24" t="s">
        <v>109</v>
      </c>
      <c r="N538" s="24" t="s">
        <v>2280</v>
      </c>
      <c r="O538" s="24"/>
      <c r="P538" s="24" t="s">
        <v>80</v>
      </c>
      <c r="Q538" s="26">
        <v>43374</v>
      </c>
      <c r="R538" s="26">
        <v>43374</v>
      </c>
      <c r="S538" s="26" t="s">
        <v>90</v>
      </c>
      <c r="T538" s="28" t="s">
        <v>727</v>
      </c>
      <c r="U538" s="28" t="s">
        <v>727</v>
      </c>
      <c r="V538" s="26">
        <v>44105</v>
      </c>
      <c r="W538" s="28" t="s">
        <v>303</v>
      </c>
      <c r="X538" s="28" t="s">
        <v>140</v>
      </c>
      <c r="Y538" s="26" t="s">
        <v>78</v>
      </c>
      <c r="Z538" s="29">
        <v>6</v>
      </c>
      <c r="AA538" s="29">
        <v>1</v>
      </c>
      <c r="AB538" s="26">
        <v>44424</v>
      </c>
      <c r="AC538" s="30">
        <v>4500000</v>
      </c>
      <c r="AD538" s="30">
        <v>500000</v>
      </c>
      <c r="AE538" s="30">
        <v>0</v>
      </c>
      <c r="AF538" s="30">
        <v>592600</v>
      </c>
      <c r="AG538" s="30">
        <f t="shared" si="161"/>
        <v>592600</v>
      </c>
      <c r="AH538" s="30">
        <v>0</v>
      </c>
      <c r="AI538" s="30">
        <f t="shared" si="162"/>
        <v>5592600</v>
      </c>
      <c r="AJ538" s="30">
        <f t="shared" si="163"/>
        <v>3375000</v>
      </c>
      <c r="AK538" s="30">
        <f t="shared" si="164"/>
        <v>375000</v>
      </c>
      <c r="AL538" s="30">
        <f t="shared" si="165"/>
        <v>0</v>
      </c>
      <c r="AM538" s="30">
        <f t="shared" si="166"/>
        <v>592600</v>
      </c>
      <c r="AN538" s="30">
        <f t="shared" si="167"/>
        <v>592600</v>
      </c>
      <c r="AO538" s="30">
        <f t="shared" si="168"/>
        <v>0</v>
      </c>
      <c r="AP538" s="30">
        <f t="shared" si="169"/>
        <v>4342600</v>
      </c>
      <c r="AQ538" s="30">
        <f t="shared" si="170"/>
        <v>29500</v>
      </c>
      <c r="AR538" s="26" t="s">
        <v>79</v>
      </c>
      <c r="AS538" s="26" t="s">
        <v>80</v>
      </c>
      <c r="AT538" s="26"/>
      <c r="AU538" s="26" t="s">
        <v>80</v>
      </c>
      <c r="AV538" s="26" t="s">
        <v>141</v>
      </c>
      <c r="AW538" s="26" t="s">
        <v>80</v>
      </c>
      <c r="AX538" s="26" t="s">
        <v>82</v>
      </c>
      <c r="AY538" s="26" t="s">
        <v>82</v>
      </c>
      <c r="AZ538" s="26" t="s">
        <v>80</v>
      </c>
      <c r="BA538" s="26" t="s">
        <v>84</v>
      </c>
      <c r="BB538" s="26" t="s">
        <v>85</v>
      </c>
      <c r="BC538" s="26" t="str">
        <f t="shared" si="171"/>
        <v>C</v>
      </c>
      <c r="BD538" s="26" t="str">
        <f t="shared" ca="1" si="172"/>
        <v>50 Th,7 Bln,17 Hr</v>
      </c>
      <c r="BE538" s="29">
        <f t="shared" ca="1" si="173"/>
        <v>50</v>
      </c>
      <c r="BF538" s="29">
        <f t="shared" ca="1" si="174"/>
        <v>7</v>
      </c>
      <c r="BG538" s="29">
        <f t="shared" ca="1" si="175"/>
        <v>17</v>
      </c>
      <c r="BH538" s="26" t="str">
        <f t="shared" ca="1" si="176"/>
        <v>4 Th,1 Bln,23 Hr</v>
      </c>
      <c r="BI538" s="24">
        <f t="shared" ca="1" si="177"/>
        <v>4</v>
      </c>
      <c r="BJ538" s="24">
        <f t="shared" ca="1" si="178"/>
        <v>1</v>
      </c>
      <c r="BK538" s="26" t="str">
        <f t="shared" ca="1" si="179"/>
        <v>4 Th,1 Bln,23 Hr</v>
      </c>
      <c r="BL538" s="4" t="str">
        <f>VLOOKUP(C538,[1]dbase!$C$3:$AW$827,38,FALSE)</f>
        <v>-</v>
      </c>
    </row>
    <row r="539" spans="1:64" x14ac:dyDescent="0.25">
      <c r="A539" s="24">
        <f t="shared" si="160"/>
        <v>536</v>
      </c>
      <c r="B539" s="31" t="s">
        <v>2281</v>
      </c>
      <c r="C539" s="24">
        <v>805735</v>
      </c>
      <c r="D539" s="24" t="s">
        <v>166</v>
      </c>
      <c r="E539" s="26">
        <v>29470</v>
      </c>
      <c r="F539" s="24" t="s">
        <v>65</v>
      </c>
      <c r="G539" s="24" t="s">
        <v>66</v>
      </c>
      <c r="H539" s="24" t="s">
        <v>228</v>
      </c>
      <c r="I539" s="24" t="s">
        <v>2282</v>
      </c>
      <c r="J539" s="27"/>
      <c r="K539" s="24"/>
      <c r="L539" s="24" t="s">
        <v>2283</v>
      </c>
      <c r="M539" s="24" t="s">
        <v>70</v>
      </c>
      <c r="N539" s="24" t="s">
        <v>2284</v>
      </c>
      <c r="O539" s="24"/>
      <c r="P539" s="24">
        <v>2006</v>
      </c>
      <c r="Q539" s="26">
        <v>42932</v>
      </c>
      <c r="R539" s="26">
        <v>43055</v>
      </c>
      <c r="S539" s="26" t="s">
        <v>90</v>
      </c>
      <c r="T539" s="28" t="s">
        <v>2285</v>
      </c>
      <c r="U539" s="28" t="s">
        <v>2285</v>
      </c>
      <c r="V539" s="26">
        <v>44104</v>
      </c>
      <c r="W539" s="28" t="s">
        <v>481</v>
      </c>
      <c r="X539" s="28" t="s">
        <v>482</v>
      </c>
      <c r="Y539" s="26" t="s">
        <v>103</v>
      </c>
      <c r="Z539" s="29">
        <v>6</v>
      </c>
      <c r="AA539" s="34">
        <v>1</v>
      </c>
      <c r="AB539" s="26">
        <v>44424</v>
      </c>
      <c r="AC539" s="30">
        <v>4500000</v>
      </c>
      <c r="AD539" s="30">
        <v>500000</v>
      </c>
      <c r="AE539" s="30">
        <v>291100</v>
      </c>
      <c r="AF539" s="30">
        <v>152000</v>
      </c>
      <c r="AG539" s="30">
        <f t="shared" si="161"/>
        <v>443100</v>
      </c>
      <c r="AH539" s="30">
        <v>0</v>
      </c>
      <c r="AI539" s="30">
        <f t="shared" si="162"/>
        <v>5443100</v>
      </c>
      <c r="AJ539" s="30">
        <f t="shared" si="163"/>
        <v>2250000</v>
      </c>
      <c r="AK539" s="30">
        <f t="shared" si="164"/>
        <v>0</v>
      </c>
      <c r="AL539" s="30">
        <f t="shared" si="165"/>
        <v>0</v>
      </c>
      <c r="AM539" s="30">
        <f t="shared" si="166"/>
        <v>0</v>
      </c>
      <c r="AN539" s="30">
        <f t="shared" si="167"/>
        <v>0</v>
      </c>
      <c r="AO539" s="30">
        <f t="shared" si="168"/>
        <v>0</v>
      </c>
      <c r="AP539" s="30">
        <f t="shared" si="169"/>
        <v>2250000</v>
      </c>
      <c r="AQ539" s="30">
        <f t="shared" si="170"/>
        <v>2122100</v>
      </c>
      <c r="AR539" s="26" t="s">
        <v>79</v>
      </c>
      <c r="AS539" s="26" t="s">
        <v>114</v>
      </c>
      <c r="AT539" s="24" t="s">
        <v>172</v>
      </c>
      <c r="AU539" s="26">
        <v>44433</v>
      </c>
      <c r="AV539" s="26" t="s">
        <v>483</v>
      </c>
      <c r="AW539" s="26" t="s">
        <v>80</v>
      </c>
      <c r="AX539" s="26" t="s">
        <v>105</v>
      </c>
      <c r="AY539" s="26" t="s">
        <v>105</v>
      </c>
      <c r="AZ539" s="26" t="s">
        <v>80</v>
      </c>
      <c r="BA539" s="26" t="s">
        <v>84</v>
      </c>
      <c r="BB539" s="26" t="s">
        <v>106</v>
      </c>
      <c r="BC539" s="26" t="str">
        <f t="shared" si="171"/>
        <v>F</v>
      </c>
      <c r="BD539" s="26" t="str">
        <f t="shared" ca="1" si="172"/>
        <v>42 Th,2 Bln,18 Hr</v>
      </c>
      <c r="BE539" s="29">
        <f t="shared" ca="1" si="173"/>
        <v>42</v>
      </c>
      <c r="BF539" s="29">
        <f t="shared" ca="1" si="174"/>
        <v>2</v>
      </c>
      <c r="BG539" s="29">
        <f t="shared" ca="1" si="175"/>
        <v>18</v>
      </c>
      <c r="BH539" s="26" t="str">
        <f t="shared" ca="1" si="176"/>
        <v>5 Th,4 Bln,8 Hr</v>
      </c>
      <c r="BI539" s="24">
        <f t="shared" ca="1" si="177"/>
        <v>5</v>
      </c>
      <c r="BJ539" s="24">
        <f t="shared" ca="1" si="178"/>
        <v>4</v>
      </c>
      <c r="BK539" s="26" t="str">
        <f t="shared" ca="1" si="179"/>
        <v>5 Th,0 Bln,8 Hr</v>
      </c>
      <c r="BL539" s="4" t="str">
        <f>VLOOKUP(C539,[1]dbase!$C$3:$AW$827,38,FALSE)</f>
        <v>H</v>
      </c>
    </row>
    <row r="540" spans="1:64" x14ac:dyDescent="0.25">
      <c r="A540" s="24">
        <f t="shared" si="160"/>
        <v>537</v>
      </c>
      <c r="B540" s="31" t="s">
        <v>2286</v>
      </c>
      <c r="C540" s="24">
        <v>765633</v>
      </c>
      <c r="D540" s="24" t="s">
        <v>2287</v>
      </c>
      <c r="E540" s="26">
        <v>27677</v>
      </c>
      <c r="F540" s="24" t="s">
        <v>65</v>
      </c>
      <c r="G540" s="24" t="s">
        <v>66</v>
      </c>
      <c r="H540" s="24" t="s">
        <v>228</v>
      </c>
      <c r="I540" s="24" t="s">
        <v>2288</v>
      </c>
      <c r="J540" s="27"/>
      <c r="K540" s="24"/>
      <c r="L540" s="24"/>
      <c r="M540" s="24" t="s">
        <v>99</v>
      </c>
      <c r="N540" s="24" t="s">
        <v>1952</v>
      </c>
      <c r="O540" s="24"/>
      <c r="P540" s="24">
        <v>1995</v>
      </c>
      <c r="Q540" s="26">
        <v>42201</v>
      </c>
      <c r="R540" s="26">
        <v>42461</v>
      </c>
      <c r="S540" s="26" t="s">
        <v>90</v>
      </c>
      <c r="T540" s="28" t="s">
        <v>1408</v>
      </c>
      <c r="U540" s="28" t="s">
        <v>1408</v>
      </c>
      <c r="V540" s="26" t="s">
        <v>80</v>
      </c>
      <c r="W540" s="28" t="s">
        <v>2289</v>
      </c>
      <c r="X540" s="28" t="s">
        <v>696</v>
      </c>
      <c r="Y540" s="26" t="s">
        <v>78</v>
      </c>
      <c r="Z540" s="29">
        <v>6</v>
      </c>
      <c r="AA540" s="29">
        <v>2</v>
      </c>
      <c r="AB540" s="26">
        <v>44424</v>
      </c>
      <c r="AC540" s="30">
        <v>4900000</v>
      </c>
      <c r="AD540" s="30">
        <v>544444</v>
      </c>
      <c r="AE540" s="30">
        <v>254655.55555555597</v>
      </c>
      <c r="AF540" s="30">
        <v>152000</v>
      </c>
      <c r="AG540" s="30">
        <f t="shared" si="161"/>
        <v>406655.55555555597</v>
      </c>
      <c r="AH540" s="30">
        <v>0</v>
      </c>
      <c r="AI540" s="30">
        <f t="shared" si="162"/>
        <v>5851099.555555556</v>
      </c>
      <c r="AJ540" s="30">
        <f t="shared" si="163"/>
        <v>2450000</v>
      </c>
      <c r="AK540" s="30">
        <f t="shared" si="164"/>
        <v>0</v>
      </c>
      <c r="AL540" s="30">
        <f t="shared" si="165"/>
        <v>0</v>
      </c>
      <c r="AM540" s="30">
        <f t="shared" si="166"/>
        <v>0</v>
      </c>
      <c r="AN540" s="30">
        <f t="shared" si="167"/>
        <v>0</v>
      </c>
      <c r="AO540" s="30">
        <f t="shared" si="168"/>
        <v>0</v>
      </c>
      <c r="AP540" s="30">
        <f t="shared" si="169"/>
        <v>2450000</v>
      </c>
      <c r="AQ540" s="30">
        <f t="shared" si="170"/>
        <v>1922100</v>
      </c>
      <c r="AR540" s="26" t="s">
        <v>79</v>
      </c>
      <c r="AS540" s="26" t="s">
        <v>114</v>
      </c>
      <c r="AT540" s="24" t="s">
        <v>172</v>
      </c>
      <c r="AU540" s="26">
        <v>44433</v>
      </c>
      <c r="AV540" s="26" t="s">
        <v>697</v>
      </c>
      <c r="AW540" s="26" t="s">
        <v>80</v>
      </c>
      <c r="AX540" s="26" t="s">
        <v>82</v>
      </c>
      <c r="AY540" s="26" t="s">
        <v>82</v>
      </c>
      <c r="AZ540" s="26" t="s">
        <v>80</v>
      </c>
      <c r="BA540" s="26" t="s">
        <v>84</v>
      </c>
      <c r="BB540" s="26" t="s">
        <v>106</v>
      </c>
      <c r="BC540" s="26" t="str">
        <f t="shared" si="171"/>
        <v>C</v>
      </c>
      <c r="BD540" s="26" t="str">
        <f t="shared" ca="1" si="172"/>
        <v>47 Th,1 Bln,14 Hr</v>
      </c>
      <c r="BE540" s="29">
        <f t="shared" ca="1" si="173"/>
        <v>47</v>
      </c>
      <c r="BF540" s="29">
        <f t="shared" ca="1" si="174"/>
        <v>1</v>
      </c>
      <c r="BG540" s="29">
        <f t="shared" ca="1" si="175"/>
        <v>14</v>
      </c>
      <c r="BH540" s="26" t="str">
        <f t="shared" ca="1" si="176"/>
        <v>7 Th,4 Bln,8 Hr</v>
      </c>
      <c r="BI540" s="24">
        <f t="shared" ca="1" si="177"/>
        <v>7</v>
      </c>
      <c r="BJ540" s="24">
        <f t="shared" ca="1" si="178"/>
        <v>4</v>
      </c>
      <c r="BK540" s="26" t="str">
        <f t="shared" ca="1" si="179"/>
        <v>6 Th,7 Bln,23 Hr</v>
      </c>
      <c r="BL540" s="4" t="str">
        <f>VLOOKUP(C540,[1]dbase!$C$3:$AW$827,38,FALSE)</f>
        <v>H</v>
      </c>
    </row>
    <row r="541" spans="1:64" x14ac:dyDescent="0.25">
      <c r="A541" s="24">
        <f t="shared" si="160"/>
        <v>538</v>
      </c>
      <c r="B541" s="31" t="s">
        <v>2290</v>
      </c>
      <c r="C541" s="24">
        <v>695466</v>
      </c>
      <c r="D541" s="24" t="s">
        <v>2291</v>
      </c>
      <c r="E541" s="26">
        <v>25298</v>
      </c>
      <c r="F541" s="24" t="s">
        <v>65</v>
      </c>
      <c r="G541" s="24" t="s">
        <v>66</v>
      </c>
      <c r="H541" s="24" t="s">
        <v>88</v>
      </c>
      <c r="I541" s="24" t="s">
        <v>2292</v>
      </c>
      <c r="J541" s="27"/>
      <c r="K541" s="24"/>
      <c r="L541" s="24"/>
      <c r="M541" s="24" t="s">
        <v>99</v>
      </c>
      <c r="N541" s="24" t="s">
        <v>2293</v>
      </c>
      <c r="O541" s="24"/>
      <c r="P541" s="24">
        <v>1990</v>
      </c>
      <c r="Q541" s="26">
        <v>33338</v>
      </c>
      <c r="R541" s="26">
        <v>36495</v>
      </c>
      <c r="S541" s="26" t="s">
        <v>90</v>
      </c>
      <c r="T541" s="28" t="s">
        <v>2294</v>
      </c>
      <c r="U541" s="28" t="s">
        <v>2294</v>
      </c>
      <c r="V541" s="26" t="s">
        <v>80</v>
      </c>
      <c r="W541" s="28" t="s">
        <v>145</v>
      </c>
      <c r="X541" s="28" t="s">
        <v>696</v>
      </c>
      <c r="Y541" s="26" t="s">
        <v>78</v>
      </c>
      <c r="Z541" s="29">
        <v>6</v>
      </c>
      <c r="AA541" s="29">
        <v>2</v>
      </c>
      <c r="AB541" s="26">
        <v>44424</v>
      </c>
      <c r="AC541" s="30">
        <v>4900000</v>
      </c>
      <c r="AD541" s="30">
        <v>544444</v>
      </c>
      <c r="AE541" s="30">
        <v>1187505.555555556</v>
      </c>
      <c r="AF541" s="30">
        <v>152000</v>
      </c>
      <c r="AG541" s="30">
        <f t="shared" si="161"/>
        <v>1339505.555555556</v>
      </c>
      <c r="AH541" s="30">
        <v>0</v>
      </c>
      <c r="AI541" s="30">
        <f t="shared" si="162"/>
        <v>6783949.555555556</v>
      </c>
      <c r="AJ541" s="30">
        <f t="shared" si="163"/>
        <v>2450000</v>
      </c>
      <c r="AK541" s="30">
        <f t="shared" si="164"/>
        <v>0</v>
      </c>
      <c r="AL541" s="30">
        <f t="shared" si="165"/>
        <v>0</v>
      </c>
      <c r="AM541" s="30">
        <f t="shared" si="166"/>
        <v>0</v>
      </c>
      <c r="AN541" s="30">
        <f t="shared" si="167"/>
        <v>0</v>
      </c>
      <c r="AO541" s="30">
        <f t="shared" si="168"/>
        <v>0</v>
      </c>
      <c r="AP541" s="30">
        <f t="shared" si="169"/>
        <v>2450000</v>
      </c>
      <c r="AQ541" s="30">
        <f t="shared" si="170"/>
        <v>1922100</v>
      </c>
      <c r="AR541" s="26" t="s">
        <v>79</v>
      </c>
      <c r="AS541" s="26" t="s">
        <v>114</v>
      </c>
      <c r="AT541" s="24" t="s">
        <v>172</v>
      </c>
      <c r="AU541" s="26">
        <v>44433</v>
      </c>
      <c r="AV541" s="26" t="s">
        <v>697</v>
      </c>
      <c r="AW541" s="26" t="s">
        <v>80</v>
      </c>
      <c r="AX541" s="26" t="s">
        <v>82</v>
      </c>
      <c r="AY541" s="26" t="s">
        <v>82</v>
      </c>
      <c r="AZ541" s="26" t="s">
        <v>80</v>
      </c>
      <c r="BA541" s="26" t="s">
        <v>84</v>
      </c>
      <c r="BB541" s="26" t="s">
        <v>85</v>
      </c>
      <c r="BC541" s="26" t="str">
        <f t="shared" si="171"/>
        <v>C</v>
      </c>
      <c r="BD541" s="26" t="str">
        <f t="shared" ca="1" si="172"/>
        <v>53 Th,7 Bln,19 Hr</v>
      </c>
      <c r="BE541" s="29">
        <f t="shared" ca="1" si="173"/>
        <v>53</v>
      </c>
      <c r="BF541" s="29">
        <f t="shared" ca="1" si="174"/>
        <v>7</v>
      </c>
      <c r="BG541" s="29">
        <f t="shared" ca="1" si="175"/>
        <v>19</v>
      </c>
      <c r="BH541" s="26" t="str">
        <f t="shared" ca="1" si="176"/>
        <v>31 Th,7 Bln,14 Hr</v>
      </c>
      <c r="BI541" s="24">
        <f t="shared" ca="1" si="177"/>
        <v>31</v>
      </c>
      <c r="BJ541" s="24">
        <f t="shared" ca="1" si="178"/>
        <v>7</v>
      </c>
      <c r="BK541" s="26" t="str">
        <f t="shared" ca="1" si="179"/>
        <v>22 Th,11 Bln,23 Hr</v>
      </c>
      <c r="BL541" s="4" t="str">
        <f>VLOOKUP(C541,[1]dbase!$C$3:$AW$827,38,FALSE)</f>
        <v>H</v>
      </c>
    </row>
    <row r="542" spans="1:64" x14ac:dyDescent="0.25">
      <c r="A542" s="24">
        <f t="shared" si="160"/>
        <v>539</v>
      </c>
      <c r="B542" s="31" t="s">
        <v>2295</v>
      </c>
      <c r="C542" s="24">
        <v>825773</v>
      </c>
      <c r="D542" s="24" t="s">
        <v>87</v>
      </c>
      <c r="E542" s="26">
        <v>30291</v>
      </c>
      <c r="F542" s="24" t="s">
        <v>65</v>
      </c>
      <c r="G542" s="24" t="s">
        <v>66</v>
      </c>
      <c r="H542" s="24" t="s">
        <v>228</v>
      </c>
      <c r="I542" s="24" t="s">
        <v>2296</v>
      </c>
      <c r="J542" s="27" t="s">
        <v>2297</v>
      </c>
      <c r="K542" s="24" t="s">
        <v>2298</v>
      </c>
      <c r="L542" s="24"/>
      <c r="M542" s="24" t="s">
        <v>623</v>
      </c>
      <c r="N542" s="24" t="s">
        <v>137</v>
      </c>
      <c r="O542" s="24"/>
      <c r="P542" s="24">
        <v>2002</v>
      </c>
      <c r="Q542" s="26">
        <v>42932</v>
      </c>
      <c r="R542" s="26">
        <v>43175</v>
      </c>
      <c r="S542" s="26" t="s">
        <v>90</v>
      </c>
      <c r="T542" s="28" t="s">
        <v>803</v>
      </c>
      <c r="U542" s="28" t="s">
        <v>803</v>
      </c>
      <c r="V542" s="26" t="s">
        <v>80</v>
      </c>
      <c r="W542" s="28" t="s">
        <v>145</v>
      </c>
      <c r="X542" s="28" t="s">
        <v>146</v>
      </c>
      <c r="Y542" s="26" t="s">
        <v>78</v>
      </c>
      <c r="Z542" s="29">
        <v>6</v>
      </c>
      <c r="AA542" s="29">
        <v>1</v>
      </c>
      <c r="AB542" s="26">
        <v>44424</v>
      </c>
      <c r="AC542" s="30">
        <v>4500000</v>
      </c>
      <c r="AD542" s="30">
        <v>500000</v>
      </c>
      <c r="AE542" s="30">
        <v>291100</v>
      </c>
      <c r="AF542" s="30">
        <v>152000</v>
      </c>
      <c r="AG542" s="30">
        <f t="shared" si="161"/>
        <v>443100</v>
      </c>
      <c r="AH542" s="30">
        <v>0</v>
      </c>
      <c r="AI542" s="30">
        <f t="shared" si="162"/>
        <v>5443100</v>
      </c>
      <c r="AJ542" s="30">
        <f t="shared" si="163"/>
        <v>3375000</v>
      </c>
      <c r="AK542" s="30">
        <f t="shared" si="164"/>
        <v>375000</v>
      </c>
      <c r="AL542" s="30">
        <f t="shared" si="165"/>
        <v>291100</v>
      </c>
      <c r="AM542" s="30">
        <f t="shared" si="166"/>
        <v>152000</v>
      </c>
      <c r="AN542" s="30">
        <f t="shared" si="167"/>
        <v>443100</v>
      </c>
      <c r="AO542" s="30">
        <f t="shared" si="168"/>
        <v>0</v>
      </c>
      <c r="AP542" s="30">
        <f t="shared" si="169"/>
        <v>4193100</v>
      </c>
      <c r="AQ542" s="30">
        <f t="shared" si="170"/>
        <v>179000</v>
      </c>
      <c r="AR542" s="24" t="s">
        <v>79</v>
      </c>
      <c r="AS542" s="24" t="s">
        <v>80</v>
      </c>
      <c r="AT542" s="24"/>
      <c r="AU542" s="26" t="s">
        <v>80</v>
      </c>
      <c r="AV542" s="24" t="s">
        <v>147</v>
      </c>
      <c r="AW542" s="24" t="s">
        <v>80</v>
      </c>
      <c r="AX542" s="24" t="s">
        <v>82</v>
      </c>
      <c r="AY542" s="24" t="s">
        <v>82</v>
      </c>
      <c r="AZ542" s="24" t="s">
        <v>80</v>
      </c>
      <c r="BA542" s="24" t="s">
        <v>84</v>
      </c>
      <c r="BB542" s="24" t="s">
        <v>85</v>
      </c>
      <c r="BC542" s="26" t="str">
        <f t="shared" si="171"/>
        <v>C</v>
      </c>
      <c r="BD542" s="24" t="str">
        <f t="shared" ca="1" si="172"/>
        <v>39 Th,11 Bln,18 Hr</v>
      </c>
      <c r="BE542" s="24">
        <f t="shared" ca="1" si="173"/>
        <v>39</v>
      </c>
      <c r="BF542" s="24">
        <f t="shared" ca="1" si="174"/>
        <v>11</v>
      </c>
      <c r="BG542" s="24">
        <f t="shared" ca="1" si="175"/>
        <v>18</v>
      </c>
      <c r="BH542" s="24" t="str">
        <f t="shared" ca="1" si="176"/>
        <v>5 Th,4 Bln,8 Hr</v>
      </c>
      <c r="BI542" s="24">
        <f t="shared" ca="1" si="177"/>
        <v>5</v>
      </c>
      <c r="BJ542" s="24">
        <f t="shared" ca="1" si="178"/>
        <v>4</v>
      </c>
      <c r="BK542" s="24" t="str">
        <f t="shared" ca="1" si="179"/>
        <v>4 Th,8 Bln,8 Hr</v>
      </c>
      <c r="BL542" s="4" t="str">
        <f>VLOOKUP(C542,[1]dbase!$C$3:$AW$827,38,FALSE)</f>
        <v>-</v>
      </c>
    </row>
    <row r="543" spans="1:64" x14ac:dyDescent="0.25">
      <c r="A543" s="24">
        <f t="shared" si="160"/>
        <v>540</v>
      </c>
      <c r="B543" s="31" t="s">
        <v>2299</v>
      </c>
      <c r="C543" s="24">
        <v>745410</v>
      </c>
      <c r="D543" s="24" t="s">
        <v>87</v>
      </c>
      <c r="E543" s="26">
        <v>27244</v>
      </c>
      <c r="F543" s="24" t="s">
        <v>65</v>
      </c>
      <c r="G543" s="24" t="s">
        <v>66</v>
      </c>
      <c r="H543" s="24" t="s">
        <v>150</v>
      </c>
      <c r="I543" s="24" t="s">
        <v>2300</v>
      </c>
      <c r="J543" s="27"/>
      <c r="K543" s="24"/>
      <c r="L543" s="24"/>
      <c r="M543" s="24" t="s">
        <v>109</v>
      </c>
      <c r="N543" s="24" t="s">
        <v>2078</v>
      </c>
      <c r="O543" s="24"/>
      <c r="P543" s="24">
        <v>1993</v>
      </c>
      <c r="Q543" s="26">
        <v>34639</v>
      </c>
      <c r="R543" s="26">
        <v>35004</v>
      </c>
      <c r="S543" s="26" t="s">
        <v>90</v>
      </c>
      <c r="T543" s="28" t="s">
        <v>1544</v>
      </c>
      <c r="U543" s="28" t="s">
        <v>1544</v>
      </c>
      <c r="V543" s="26">
        <v>44667</v>
      </c>
      <c r="W543" s="28" t="s">
        <v>226</v>
      </c>
      <c r="X543" s="28" t="s">
        <v>93</v>
      </c>
      <c r="Y543" s="26" t="s">
        <v>78</v>
      </c>
      <c r="Z543" s="29">
        <v>4</v>
      </c>
      <c r="AA543" s="29">
        <v>3</v>
      </c>
      <c r="AB543" s="26">
        <v>44424</v>
      </c>
      <c r="AC543" s="30">
        <v>5900000</v>
      </c>
      <c r="AD543" s="30">
        <v>655556</v>
      </c>
      <c r="AE543" s="30">
        <v>674969.44444444403</v>
      </c>
      <c r="AF543" s="30">
        <v>-339993</v>
      </c>
      <c r="AG543" s="30">
        <f t="shared" si="161"/>
        <v>334976.44444444403</v>
      </c>
      <c r="AH543" s="30">
        <v>2079770</v>
      </c>
      <c r="AI543" s="30">
        <f t="shared" si="162"/>
        <v>8970302.444444444</v>
      </c>
      <c r="AJ543" s="30">
        <f t="shared" si="163"/>
        <v>4425000</v>
      </c>
      <c r="AK543" s="30">
        <f t="shared" si="164"/>
        <v>491667</v>
      </c>
      <c r="AL543" s="30">
        <f t="shared" si="165"/>
        <v>674969.44444444403</v>
      </c>
      <c r="AM543" s="30">
        <f t="shared" si="166"/>
        <v>-339993</v>
      </c>
      <c r="AN543" s="30">
        <f t="shared" si="167"/>
        <v>334976.44444444403</v>
      </c>
      <c r="AO543" s="30">
        <f t="shared" si="168"/>
        <v>1039885</v>
      </c>
      <c r="AP543" s="30">
        <f t="shared" si="169"/>
        <v>6291528.444444444</v>
      </c>
      <c r="AQ543" s="30">
        <f t="shared" si="170"/>
        <v>0</v>
      </c>
      <c r="AR543" s="26" t="s">
        <v>79</v>
      </c>
      <c r="AS543" s="26" t="s">
        <v>80</v>
      </c>
      <c r="AT543" s="26"/>
      <c r="AU543" s="26" t="s">
        <v>80</v>
      </c>
      <c r="AV543" s="26" t="s">
        <v>94</v>
      </c>
      <c r="AW543" s="26" t="s">
        <v>210</v>
      </c>
      <c r="AX543" s="26" t="s">
        <v>83</v>
      </c>
      <c r="AY543" s="26" t="s">
        <v>83</v>
      </c>
      <c r="AZ543" s="26" t="s">
        <v>80</v>
      </c>
      <c r="BA543" s="26" t="s">
        <v>84</v>
      </c>
      <c r="BB543" s="26" t="s">
        <v>85</v>
      </c>
      <c r="BC543" s="26" t="str">
        <f t="shared" si="171"/>
        <v>C</v>
      </c>
      <c r="BD543" s="26" t="str">
        <f t="shared" ca="1" si="172"/>
        <v>48 Th,3 Bln,21 Hr</v>
      </c>
      <c r="BE543" s="29">
        <f t="shared" ca="1" si="173"/>
        <v>48</v>
      </c>
      <c r="BF543" s="29">
        <f t="shared" ca="1" si="174"/>
        <v>3</v>
      </c>
      <c r="BG543" s="29">
        <f t="shared" ca="1" si="175"/>
        <v>21</v>
      </c>
      <c r="BH543" s="26" t="str">
        <f t="shared" ca="1" si="176"/>
        <v>28 Th,0 Bln,23 Hr</v>
      </c>
      <c r="BI543" s="24">
        <f t="shared" ca="1" si="177"/>
        <v>28</v>
      </c>
      <c r="BJ543" s="24">
        <f t="shared" ca="1" si="178"/>
        <v>0</v>
      </c>
      <c r="BK543" s="26" t="str">
        <f t="shared" ca="1" si="179"/>
        <v>27 Th,0 Bln,23 Hr</v>
      </c>
      <c r="BL543" s="4" t="str">
        <f>VLOOKUP(C543,[1]dbase!$C$3:$AW$827,38,FALSE)</f>
        <v>-</v>
      </c>
    </row>
    <row r="544" spans="1:64" x14ac:dyDescent="0.25">
      <c r="A544" s="24">
        <f t="shared" si="160"/>
        <v>541</v>
      </c>
      <c r="B544" s="31" t="s">
        <v>2301</v>
      </c>
      <c r="C544" s="24">
        <v>836188</v>
      </c>
      <c r="D544" s="24" t="s">
        <v>2302</v>
      </c>
      <c r="E544" s="26">
        <v>30582</v>
      </c>
      <c r="F544" s="24" t="s">
        <v>65</v>
      </c>
      <c r="G544" s="24" t="s">
        <v>66</v>
      </c>
      <c r="H544" s="24" t="s">
        <v>67</v>
      </c>
      <c r="I544" s="24"/>
      <c r="J544" s="27" t="s">
        <v>2303</v>
      </c>
      <c r="K544" s="24"/>
      <c r="L544" s="24"/>
      <c r="M544" s="24" t="s">
        <v>70</v>
      </c>
      <c r="N544" s="24" t="s">
        <v>80</v>
      </c>
      <c r="O544" s="24"/>
      <c r="P544" s="24" t="s">
        <v>80</v>
      </c>
      <c r="Q544" s="26">
        <v>43374</v>
      </c>
      <c r="R544" s="26">
        <v>43374</v>
      </c>
      <c r="S544" s="26" t="s">
        <v>90</v>
      </c>
      <c r="T544" s="28" t="s">
        <v>579</v>
      </c>
      <c r="U544" s="28" t="s">
        <v>579</v>
      </c>
      <c r="V544" s="26">
        <v>44105</v>
      </c>
      <c r="W544" s="28" t="s">
        <v>404</v>
      </c>
      <c r="X544" s="28" t="s">
        <v>207</v>
      </c>
      <c r="Y544" s="26" t="s">
        <v>78</v>
      </c>
      <c r="Z544" s="29">
        <v>5</v>
      </c>
      <c r="AA544" s="29">
        <v>4</v>
      </c>
      <c r="AB544" s="26">
        <v>44424</v>
      </c>
      <c r="AC544" s="30">
        <v>6900000</v>
      </c>
      <c r="AD544" s="30">
        <v>766667</v>
      </c>
      <c r="AE544" s="30">
        <v>0</v>
      </c>
      <c r="AF544" s="30">
        <v>308694.75</v>
      </c>
      <c r="AG544" s="30">
        <f t="shared" si="161"/>
        <v>308694.75</v>
      </c>
      <c r="AH544" s="30">
        <v>0</v>
      </c>
      <c r="AI544" s="30">
        <f t="shared" si="162"/>
        <v>7975361.75</v>
      </c>
      <c r="AJ544" s="30">
        <f t="shared" si="163"/>
        <v>5175000</v>
      </c>
      <c r="AK544" s="30">
        <f t="shared" si="164"/>
        <v>575000.25</v>
      </c>
      <c r="AL544" s="30">
        <f t="shared" si="165"/>
        <v>0</v>
      </c>
      <c r="AM544" s="30">
        <f t="shared" si="166"/>
        <v>308694.75</v>
      </c>
      <c r="AN544" s="30">
        <f t="shared" si="167"/>
        <v>308694.75</v>
      </c>
      <c r="AO544" s="30">
        <f t="shared" si="168"/>
        <v>0</v>
      </c>
      <c r="AP544" s="30">
        <f t="shared" si="169"/>
        <v>6058695</v>
      </c>
      <c r="AQ544" s="30">
        <f t="shared" si="170"/>
        <v>0</v>
      </c>
      <c r="AR544" s="26" t="s">
        <v>79</v>
      </c>
      <c r="AS544" s="26" t="s">
        <v>80</v>
      </c>
      <c r="AT544" s="26"/>
      <c r="AU544" s="26" t="s">
        <v>80</v>
      </c>
      <c r="AV544" s="26" t="s">
        <v>209</v>
      </c>
      <c r="AW544" s="26" t="s">
        <v>95</v>
      </c>
      <c r="AX544" s="26" t="s">
        <v>96</v>
      </c>
      <c r="AY544" s="26" t="s">
        <v>96</v>
      </c>
      <c r="AZ544" s="26" t="s">
        <v>80</v>
      </c>
      <c r="BA544" s="26" t="s">
        <v>84</v>
      </c>
      <c r="BB544" s="26" t="s">
        <v>85</v>
      </c>
      <c r="BC544" s="26" t="str">
        <f t="shared" si="171"/>
        <v>F</v>
      </c>
      <c r="BD544" s="26" t="str">
        <f t="shared" ca="1" si="172"/>
        <v>39 Th,2 Bln,1 Hr</v>
      </c>
      <c r="BE544" s="29">
        <f t="shared" ca="1" si="173"/>
        <v>39</v>
      </c>
      <c r="BF544" s="29">
        <f t="shared" ca="1" si="174"/>
        <v>2</v>
      </c>
      <c r="BG544" s="29">
        <f t="shared" ca="1" si="175"/>
        <v>1</v>
      </c>
      <c r="BH544" s="26" t="str">
        <f t="shared" ca="1" si="176"/>
        <v>4 Th,1 Bln,23 Hr</v>
      </c>
      <c r="BI544" s="24">
        <f t="shared" ca="1" si="177"/>
        <v>4</v>
      </c>
      <c r="BJ544" s="24">
        <f t="shared" ca="1" si="178"/>
        <v>1</v>
      </c>
      <c r="BK544" s="26" t="str">
        <f t="shared" ca="1" si="179"/>
        <v>4 Th,1 Bln,23 Hr</v>
      </c>
      <c r="BL544" s="4" t="str">
        <f>VLOOKUP(C544,[1]dbase!$C$3:$AW$827,38,FALSE)</f>
        <v>-</v>
      </c>
    </row>
    <row r="545" spans="1:64" x14ac:dyDescent="0.25">
      <c r="A545" s="24">
        <f t="shared" si="160"/>
        <v>542</v>
      </c>
      <c r="B545" s="31" t="s">
        <v>2304</v>
      </c>
      <c r="C545" s="24">
        <v>895919</v>
      </c>
      <c r="D545" s="24" t="s">
        <v>244</v>
      </c>
      <c r="E545" s="26">
        <v>32786</v>
      </c>
      <c r="F545" s="24" t="s">
        <v>65</v>
      </c>
      <c r="G545" s="24" t="s">
        <v>66</v>
      </c>
      <c r="H545" s="24" t="s">
        <v>67</v>
      </c>
      <c r="I545" s="24" t="s">
        <v>2305</v>
      </c>
      <c r="J545" s="27" t="s">
        <v>2306</v>
      </c>
      <c r="K545" s="24"/>
      <c r="L545" s="24"/>
      <c r="M545" s="24" t="s">
        <v>109</v>
      </c>
      <c r="N545" s="24" t="s">
        <v>2307</v>
      </c>
      <c r="O545" s="24"/>
      <c r="P545" s="24" t="s">
        <v>80</v>
      </c>
      <c r="Q545" s="26">
        <v>43374</v>
      </c>
      <c r="R545" s="26">
        <v>43374</v>
      </c>
      <c r="S545" s="26" t="s">
        <v>90</v>
      </c>
      <c r="T545" s="28" t="s">
        <v>2308</v>
      </c>
      <c r="U545" s="28" t="s">
        <v>2308</v>
      </c>
      <c r="V545" s="26">
        <v>44105</v>
      </c>
      <c r="W545" s="28" t="s">
        <v>2309</v>
      </c>
      <c r="X545" s="28" t="s">
        <v>207</v>
      </c>
      <c r="Y545" s="26" t="s">
        <v>78</v>
      </c>
      <c r="Z545" s="29">
        <v>6</v>
      </c>
      <c r="AA545" s="29">
        <v>2</v>
      </c>
      <c r="AB545" s="26">
        <v>44424</v>
      </c>
      <c r="AC545" s="30">
        <v>4900000</v>
      </c>
      <c r="AD545" s="30">
        <v>544444</v>
      </c>
      <c r="AE545" s="30">
        <v>0</v>
      </c>
      <c r="AF545" s="30">
        <v>1192361.138888889</v>
      </c>
      <c r="AG545" s="30">
        <f t="shared" si="161"/>
        <v>1192361.138888889</v>
      </c>
      <c r="AH545" s="30">
        <v>0</v>
      </c>
      <c r="AI545" s="30">
        <f t="shared" si="162"/>
        <v>6636805.138888889</v>
      </c>
      <c r="AJ545" s="30">
        <f t="shared" si="163"/>
        <v>3675000</v>
      </c>
      <c r="AK545" s="30">
        <f t="shared" si="164"/>
        <v>408333</v>
      </c>
      <c r="AL545" s="30">
        <f t="shared" si="165"/>
        <v>0</v>
      </c>
      <c r="AM545" s="30">
        <f t="shared" si="166"/>
        <v>1192361.138888889</v>
      </c>
      <c r="AN545" s="30">
        <f t="shared" si="167"/>
        <v>1192361.138888889</v>
      </c>
      <c r="AO545" s="30">
        <f t="shared" si="168"/>
        <v>0</v>
      </c>
      <c r="AP545" s="30">
        <f t="shared" si="169"/>
        <v>5275694.138888889</v>
      </c>
      <c r="AQ545" s="30">
        <f t="shared" si="170"/>
        <v>0</v>
      </c>
      <c r="AR545" s="26" t="s">
        <v>79</v>
      </c>
      <c r="AS545" s="26" t="s">
        <v>80</v>
      </c>
      <c r="AT545" s="26"/>
      <c r="AU545" s="26" t="s">
        <v>80</v>
      </c>
      <c r="AV545" s="26" t="s">
        <v>209</v>
      </c>
      <c r="AW545" s="26" t="s">
        <v>210</v>
      </c>
      <c r="AX545" s="26" t="s">
        <v>83</v>
      </c>
      <c r="AY545" s="26" t="s">
        <v>83</v>
      </c>
      <c r="AZ545" s="26" t="s">
        <v>80</v>
      </c>
      <c r="BA545" s="26" t="s">
        <v>84</v>
      </c>
      <c r="BB545" s="26" t="s">
        <v>85</v>
      </c>
      <c r="BC545" s="26" t="str">
        <f t="shared" si="171"/>
        <v>C</v>
      </c>
      <c r="BD545" s="26" t="str">
        <f t="shared" ca="1" si="172"/>
        <v>33 Th,1 Bln,19 Hr</v>
      </c>
      <c r="BE545" s="29">
        <f t="shared" ca="1" si="173"/>
        <v>33</v>
      </c>
      <c r="BF545" s="29">
        <f t="shared" ca="1" si="174"/>
        <v>1</v>
      </c>
      <c r="BG545" s="29">
        <f t="shared" ca="1" si="175"/>
        <v>19</v>
      </c>
      <c r="BH545" s="26" t="str">
        <f t="shared" ca="1" si="176"/>
        <v>4 Th,1 Bln,23 Hr</v>
      </c>
      <c r="BI545" s="24">
        <f t="shared" ca="1" si="177"/>
        <v>4</v>
      </c>
      <c r="BJ545" s="24">
        <f t="shared" ca="1" si="178"/>
        <v>1</v>
      </c>
      <c r="BK545" s="26" t="str">
        <f t="shared" ca="1" si="179"/>
        <v>4 Th,1 Bln,23 Hr</v>
      </c>
      <c r="BL545" s="4" t="str">
        <f>VLOOKUP(C545,[1]dbase!$C$3:$AW$827,38,FALSE)</f>
        <v>-</v>
      </c>
    </row>
    <row r="546" spans="1:64" x14ac:dyDescent="0.25">
      <c r="A546" s="24">
        <f t="shared" si="160"/>
        <v>543</v>
      </c>
      <c r="B546" s="31" t="s">
        <v>2310</v>
      </c>
      <c r="C546" s="24">
        <v>826124</v>
      </c>
      <c r="D546" s="24" t="s">
        <v>527</v>
      </c>
      <c r="E546" s="26">
        <v>30049</v>
      </c>
      <c r="F546" s="24" t="s">
        <v>65</v>
      </c>
      <c r="G546" s="24" t="s">
        <v>66</v>
      </c>
      <c r="H546" s="24" t="s">
        <v>133</v>
      </c>
      <c r="I546" s="24" t="s">
        <v>2311</v>
      </c>
      <c r="J546" s="27" t="s">
        <v>2312</v>
      </c>
      <c r="K546" s="24"/>
      <c r="L546" s="24"/>
      <c r="M546" s="24" t="s">
        <v>70</v>
      </c>
      <c r="N546" s="24" t="s">
        <v>667</v>
      </c>
      <c r="O546" s="24"/>
      <c r="P546" s="24" t="s">
        <v>80</v>
      </c>
      <c r="Q546" s="26">
        <v>43374</v>
      </c>
      <c r="R546" s="26">
        <v>43374</v>
      </c>
      <c r="S546" s="26" t="s">
        <v>90</v>
      </c>
      <c r="T546" s="28" t="s">
        <v>138</v>
      </c>
      <c r="U546" s="28" t="s">
        <v>138</v>
      </c>
      <c r="V546" s="26">
        <v>44105</v>
      </c>
      <c r="W546" s="28" t="s">
        <v>430</v>
      </c>
      <c r="X546" s="28" t="s">
        <v>140</v>
      </c>
      <c r="Y546" s="26" t="s">
        <v>78</v>
      </c>
      <c r="Z546" s="29">
        <v>6</v>
      </c>
      <c r="AA546" s="29">
        <v>1</v>
      </c>
      <c r="AB546" s="26">
        <v>44424</v>
      </c>
      <c r="AC546" s="30">
        <v>4500000</v>
      </c>
      <c r="AD546" s="30">
        <v>500000</v>
      </c>
      <c r="AE546" s="30">
        <v>0</v>
      </c>
      <c r="AF546" s="30">
        <v>253100</v>
      </c>
      <c r="AG546" s="30">
        <f t="shared" si="161"/>
        <v>253100</v>
      </c>
      <c r="AH546" s="30">
        <v>0</v>
      </c>
      <c r="AI546" s="30">
        <f t="shared" si="162"/>
        <v>5253100</v>
      </c>
      <c r="AJ546" s="30">
        <f t="shared" si="163"/>
        <v>3375000</v>
      </c>
      <c r="AK546" s="30">
        <f t="shared" si="164"/>
        <v>375000</v>
      </c>
      <c r="AL546" s="30">
        <f t="shared" si="165"/>
        <v>0</v>
      </c>
      <c r="AM546" s="30">
        <f t="shared" si="166"/>
        <v>253100</v>
      </c>
      <c r="AN546" s="30">
        <f t="shared" si="167"/>
        <v>253100</v>
      </c>
      <c r="AO546" s="30">
        <f t="shared" si="168"/>
        <v>0</v>
      </c>
      <c r="AP546" s="30">
        <f t="shared" si="169"/>
        <v>4003100</v>
      </c>
      <c r="AQ546" s="30">
        <f t="shared" si="170"/>
        <v>369000</v>
      </c>
      <c r="AR546" s="26" t="s">
        <v>79</v>
      </c>
      <c r="AS546" s="26" t="s">
        <v>80</v>
      </c>
      <c r="AT546" s="26"/>
      <c r="AU546" s="26" t="s">
        <v>80</v>
      </c>
      <c r="AV546" s="26" t="s">
        <v>141</v>
      </c>
      <c r="AW546" s="26" t="s">
        <v>80</v>
      </c>
      <c r="AX546" s="26" t="s">
        <v>82</v>
      </c>
      <c r="AY546" s="26" t="s">
        <v>82</v>
      </c>
      <c r="AZ546" s="26" t="s">
        <v>80</v>
      </c>
      <c r="BA546" s="26" t="s">
        <v>84</v>
      </c>
      <c r="BB546" s="26" t="s">
        <v>85</v>
      </c>
      <c r="BC546" s="26" t="str">
        <f t="shared" si="171"/>
        <v>F</v>
      </c>
      <c r="BD546" s="26" t="str">
        <f t="shared" ca="1" si="172"/>
        <v>40 Th,7 Bln,16 Hr</v>
      </c>
      <c r="BE546" s="29">
        <f t="shared" ca="1" si="173"/>
        <v>40</v>
      </c>
      <c r="BF546" s="29">
        <f t="shared" ca="1" si="174"/>
        <v>7</v>
      </c>
      <c r="BG546" s="29">
        <f t="shared" ca="1" si="175"/>
        <v>16</v>
      </c>
      <c r="BH546" s="26" t="str">
        <f t="shared" ca="1" si="176"/>
        <v>4 Th,1 Bln,23 Hr</v>
      </c>
      <c r="BI546" s="24">
        <f t="shared" ca="1" si="177"/>
        <v>4</v>
      </c>
      <c r="BJ546" s="24">
        <f t="shared" ca="1" si="178"/>
        <v>1</v>
      </c>
      <c r="BK546" s="26" t="str">
        <f t="shared" ca="1" si="179"/>
        <v>4 Th,1 Bln,23 Hr</v>
      </c>
      <c r="BL546" s="4" t="str">
        <f>VLOOKUP(C546,[1]dbase!$C$3:$AW$827,38,FALSE)</f>
        <v>-</v>
      </c>
    </row>
    <row r="547" spans="1:64" x14ac:dyDescent="0.25">
      <c r="A547" s="24">
        <f t="shared" si="160"/>
        <v>544</v>
      </c>
      <c r="B547" s="31" t="s">
        <v>2313</v>
      </c>
      <c r="C547" s="24">
        <v>796131</v>
      </c>
      <c r="D547" s="24" t="s">
        <v>174</v>
      </c>
      <c r="E547" s="26">
        <v>28856</v>
      </c>
      <c r="F547" s="24" t="s">
        <v>65</v>
      </c>
      <c r="G547" s="24" t="s">
        <v>66</v>
      </c>
      <c r="H547" s="24" t="s">
        <v>88</v>
      </c>
      <c r="I547" s="24" t="s">
        <v>2314</v>
      </c>
      <c r="J547" s="27" t="s">
        <v>2315</v>
      </c>
      <c r="K547" s="24"/>
      <c r="L547" s="24"/>
      <c r="M547" s="24" t="s">
        <v>109</v>
      </c>
      <c r="N547" s="24" t="s">
        <v>301</v>
      </c>
      <c r="O547" s="24"/>
      <c r="P547" s="24" t="s">
        <v>80</v>
      </c>
      <c r="Q547" s="26">
        <v>43374</v>
      </c>
      <c r="R547" s="26">
        <v>43374</v>
      </c>
      <c r="S547" s="26" t="s">
        <v>90</v>
      </c>
      <c r="T547" s="28" t="s">
        <v>138</v>
      </c>
      <c r="U547" s="28" t="s">
        <v>138</v>
      </c>
      <c r="V547" s="26">
        <v>44105</v>
      </c>
      <c r="W547" s="28" t="s">
        <v>430</v>
      </c>
      <c r="X547" s="28" t="s">
        <v>140</v>
      </c>
      <c r="Y547" s="26" t="s">
        <v>78</v>
      </c>
      <c r="Z547" s="29">
        <v>6</v>
      </c>
      <c r="AA547" s="29">
        <v>2</v>
      </c>
      <c r="AB547" s="26">
        <v>44424</v>
      </c>
      <c r="AC547" s="30">
        <v>4900000</v>
      </c>
      <c r="AD547" s="30">
        <v>544444</v>
      </c>
      <c r="AE547" s="30">
        <v>0</v>
      </c>
      <c r="AF547" s="30">
        <v>373955.55555555597</v>
      </c>
      <c r="AG547" s="30">
        <f t="shared" si="161"/>
        <v>373955.55555555597</v>
      </c>
      <c r="AH547" s="30">
        <v>0</v>
      </c>
      <c r="AI547" s="30">
        <f t="shared" si="162"/>
        <v>5818399.555555556</v>
      </c>
      <c r="AJ547" s="30">
        <f t="shared" si="163"/>
        <v>3675000</v>
      </c>
      <c r="AK547" s="30">
        <f t="shared" si="164"/>
        <v>408333</v>
      </c>
      <c r="AL547" s="30">
        <f t="shared" si="165"/>
        <v>0</v>
      </c>
      <c r="AM547" s="30">
        <f t="shared" si="166"/>
        <v>373955.55555555597</v>
      </c>
      <c r="AN547" s="30">
        <f t="shared" si="167"/>
        <v>373955.55555555597</v>
      </c>
      <c r="AO547" s="30">
        <f t="shared" si="168"/>
        <v>0</v>
      </c>
      <c r="AP547" s="30">
        <f t="shared" si="169"/>
        <v>4457288.555555556</v>
      </c>
      <c r="AQ547" s="30">
        <f t="shared" si="170"/>
        <v>0</v>
      </c>
      <c r="AR547" s="26" t="s">
        <v>79</v>
      </c>
      <c r="AS547" s="26" t="s">
        <v>80</v>
      </c>
      <c r="AT547" s="26"/>
      <c r="AU547" s="26" t="s">
        <v>80</v>
      </c>
      <c r="AV547" s="26" t="s">
        <v>141</v>
      </c>
      <c r="AW547" s="26" t="s">
        <v>80</v>
      </c>
      <c r="AX547" s="26" t="s">
        <v>82</v>
      </c>
      <c r="AY547" s="26" t="s">
        <v>82</v>
      </c>
      <c r="AZ547" s="26" t="s">
        <v>80</v>
      </c>
      <c r="BA547" s="26" t="s">
        <v>84</v>
      </c>
      <c r="BB547" s="26" t="s">
        <v>85</v>
      </c>
      <c r="BC547" s="26" t="str">
        <f t="shared" si="171"/>
        <v>C</v>
      </c>
      <c r="BD547" s="26" t="str">
        <f t="shared" ca="1" si="172"/>
        <v>43 Th,10 Bln,23 Hr</v>
      </c>
      <c r="BE547" s="29">
        <f t="shared" ca="1" si="173"/>
        <v>43</v>
      </c>
      <c r="BF547" s="29">
        <f t="shared" ca="1" si="174"/>
        <v>10</v>
      </c>
      <c r="BG547" s="29">
        <f t="shared" ca="1" si="175"/>
        <v>23</v>
      </c>
      <c r="BH547" s="26" t="str">
        <f t="shared" ca="1" si="176"/>
        <v>4 Th,1 Bln,23 Hr</v>
      </c>
      <c r="BI547" s="24">
        <f t="shared" ca="1" si="177"/>
        <v>4</v>
      </c>
      <c r="BJ547" s="24">
        <f t="shared" ca="1" si="178"/>
        <v>1</v>
      </c>
      <c r="BK547" s="26" t="str">
        <f t="shared" ca="1" si="179"/>
        <v>4 Th,1 Bln,23 Hr</v>
      </c>
      <c r="BL547" s="4" t="str">
        <f>VLOOKUP(C547,[1]dbase!$C$3:$AW$827,38,FALSE)</f>
        <v>-</v>
      </c>
    </row>
    <row r="548" spans="1:64" x14ac:dyDescent="0.25">
      <c r="A548" s="24">
        <f t="shared" si="160"/>
        <v>545</v>
      </c>
      <c r="B548" s="31" t="s">
        <v>2316</v>
      </c>
      <c r="C548" s="24">
        <v>935853</v>
      </c>
      <c r="D548" s="24" t="s">
        <v>166</v>
      </c>
      <c r="E548" s="26">
        <v>33991</v>
      </c>
      <c r="F548" s="24" t="s">
        <v>65</v>
      </c>
      <c r="G548" s="24" t="s">
        <v>66</v>
      </c>
      <c r="H548" s="24" t="s">
        <v>150</v>
      </c>
      <c r="I548" s="24" t="s">
        <v>2317</v>
      </c>
      <c r="J548" s="27" t="s">
        <v>2318</v>
      </c>
      <c r="K548" s="24"/>
      <c r="L548" s="24"/>
      <c r="M548" s="24" t="s">
        <v>70</v>
      </c>
      <c r="N548" s="24" t="s">
        <v>411</v>
      </c>
      <c r="O548" s="24" t="s">
        <v>72</v>
      </c>
      <c r="P548" s="24">
        <v>2015</v>
      </c>
      <c r="Q548" s="26">
        <v>43313</v>
      </c>
      <c r="R548" s="26">
        <v>43525</v>
      </c>
      <c r="S548" s="26" t="s">
        <v>90</v>
      </c>
      <c r="T548" s="28" t="s">
        <v>670</v>
      </c>
      <c r="U548" s="28" t="s">
        <v>670</v>
      </c>
      <c r="V548" s="26" t="s">
        <v>80</v>
      </c>
      <c r="W548" s="28" t="s">
        <v>334</v>
      </c>
      <c r="X548" s="28" t="s">
        <v>93</v>
      </c>
      <c r="Y548" s="26" t="s">
        <v>78</v>
      </c>
      <c r="Z548" s="29">
        <v>5</v>
      </c>
      <c r="AA548" s="29">
        <v>4</v>
      </c>
      <c r="AB548" s="26">
        <v>44424</v>
      </c>
      <c r="AC548" s="30">
        <v>6900000</v>
      </c>
      <c r="AD548" s="30">
        <v>766667</v>
      </c>
      <c r="AE548" s="30">
        <v>169183.33333333302</v>
      </c>
      <c r="AF548" s="30">
        <v>653200</v>
      </c>
      <c r="AG548" s="30">
        <f t="shared" si="161"/>
        <v>822383.33333333302</v>
      </c>
      <c r="AH548" s="30">
        <v>0</v>
      </c>
      <c r="AI548" s="30">
        <f t="shared" si="162"/>
        <v>8489050.3333333321</v>
      </c>
      <c r="AJ548" s="30">
        <f t="shared" si="163"/>
        <v>5175000</v>
      </c>
      <c r="AK548" s="30">
        <f t="shared" si="164"/>
        <v>575000.25</v>
      </c>
      <c r="AL548" s="30">
        <f t="shared" si="165"/>
        <v>169183.33333333302</v>
      </c>
      <c r="AM548" s="30">
        <f t="shared" si="166"/>
        <v>653200</v>
      </c>
      <c r="AN548" s="30">
        <f t="shared" si="167"/>
        <v>822383.33333333302</v>
      </c>
      <c r="AO548" s="30">
        <f t="shared" si="168"/>
        <v>0</v>
      </c>
      <c r="AP548" s="30">
        <f t="shared" si="169"/>
        <v>6572383.583333333</v>
      </c>
      <c r="AQ548" s="30">
        <f t="shared" si="170"/>
        <v>0</v>
      </c>
      <c r="AR548" s="26" t="s">
        <v>79</v>
      </c>
      <c r="AS548" s="26" t="s">
        <v>80</v>
      </c>
      <c r="AT548" s="26"/>
      <c r="AU548" s="26" t="s">
        <v>80</v>
      </c>
      <c r="AV548" s="26" t="s">
        <v>94</v>
      </c>
      <c r="AW548" s="26" t="s">
        <v>210</v>
      </c>
      <c r="AX548" s="26" t="s">
        <v>83</v>
      </c>
      <c r="AY548" s="26" t="s">
        <v>83</v>
      </c>
      <c r="AZ548" s="26" t="s">
        <v>80</v>
      </c>
      <c r="BA548" s="26" t="s">
        <v>84</v>
      </c>
      <c r="BB548" s="26" t="s">
        <v>85</v>
      </c>
      <c r="BC548" s="26" t="str">
        <f t="shared" si="171"/>
        <v>F</v>
      </c>
      <c r="BD548" s="26" t="str">
        <f t="shared" ca="1" si="172"/>
        <v>29 Th,10 Bln,2 Hr</v>
      </c>
      <c r="BE548" s="29">
        <f t="shared" ca="1" si="173"/>
        <v>29</v>
      </c>
      <c r="BF548" s="29">
        <f t="shared" ca="1" si="174"/>
        <v>10</v>
      </c>
      <c r="BG548" s="29">
        <f t="shared" ca="1" si="175"/>
        <v>2</v>
      </c>
      <c r="BH548" s="26" t="str">
        <f t="shared" ca="1" si="176"/>
        <v>4 Th,3 Bln,23 Hr</v>
      </c>
      <c r="BI548" s="24">
        <f t="shared" ca="1" si="177"/>
        <v>4</v>
      </c>
      <c r="BJ548" s="24">
        <f t="shared" ca="1" si="178"/>
        <v>3</v>
      </c>
      <c r="BK548" s="26" t="str">
        <f t="shared" ca="1" si="179"/>
        <v>3 Th,8 Bln,23 Hr</v>
      </c>
      <c r="BL548" s="4" t="str">
        <f>VLOOKUP(C548,[1]dbase!$C$3:$AW$827,38,FALSE)</f>
        <v>-</v>
      </c>
    </row>
    <row r="549" spans="1:64" x14ac:dyDescent="0.25">
      <c r="A549" s="24">
        <f t="shared" si="160"/>
        <v>546</v>
      </c>
      <c r="B549" s="31" t="s">
        <v>2319</v>
      </c>
      <c r="C549" s="24">
        <v>726214</v>
      </c>
      <c r="D549" s="24" t="s">
        <v>2320</v>
      </c>
      <c r="E549" s="26">
        <v>26456</v>
      </c>
      <c r="F549" s="24" t="s">
        <v>65</v>
      </c>
      <c r="G549" s="24" t="s">
        <v>66</v>
      </c>
      <c r="H549" s="24" t="s">
        <v>133</v>
      </c>
      <c r="I549" s="24" t="s">
        <v>2321</v>
      </c>
      <c r="J549" s="27" t="s">
        <v>2322</v>
      </c>
      <c r="K549" s="24"/>
      <c r="L549" s="24"/>
      <c r="M549" s="24" t="s">
        <v>99</v>
      </c>
      <c r="N549" s="24" t="s">
        <v>276</v>
      </c>
      <c r="O549" s="24"/>
      <c r="P549" s="24" t="s">
        <v>80</v>
      </c>
      <c r="Q549" s="26">
        <v>43374</v>
      </c>
      <c r="R549" s="26">
        <v>43374</v>
      </c>
      <c r="S549" s="26" t="s">
        <v>90</v>
      </c>
      <c r="T549" s="28" t="s">
        <v>138</v>
      </c>
      <c r="U549" s="28" t="s">
        <v>138</v>
      </c>
      <c r="V549" s="26">
        <v>44105</v>
      </c>
      <c r="W549" s="28" t="s">
        <v>303</v>
      </c>
      <c r="X549" s="28" t="s">
        <v>140</v>
      </c>
      <c r="Y549" s="26" t="s">
        <v>78</v>
      </c>
      <c r="Z549" s="29">
        <v>6</v>
      </c>
      <c r="AA549" s="29">
        <v>2</v>
      </c>
      <c r="AB549" s="26">
        <v>44424</v>
      </c>
      <c r="AC549" s="30">
        <v>4900000</v>
      </c>
      <c r="AD549" s="30">
        <v>544444</v>
      </c>
      <c r="AE549" s="30">
        <v>0</v>
      </c>
      <c r="AF549" s="30">
        <v>373955.55555555597</v>
      </c>
      <c r="AG549" s="30">
        <f t="shared" si="161"/>
        <v>373955.55555555597</v>
      </c>
      <c r="AH549" s="30">
        <v>0</v>
      </c>
      <c r="AI549" s="30">
        <f t="shared" si="162"/>
        <v>5818399.555555556</v>
      </c>
      <c r="AJ549" s="30">
        <f t="shared" si="163"/>
        <v>3675000</v>
      </c>
      <c r="AK549" s="30">
        <f t="shared" si="164"/>
        <v>408333</v>
      </c>
      <c r="AL549" s="30">
        <f t="shared" si="165"/>
        <v>0</v>
      </c>
      <c r="AM549" s="30">
        <f t="shared" si="166"/>
        <v>373955.55555555597</v>
      </c>
      <c r="AN549" s="30">
        <f t="shared" si="167"/>
        <v>373955.55555555597</v>
      </c>
      <c r="AO549" s="30">
        <f t="shared" si="168"/>
        <v>0</v>
      </c>
      <c r="AP549" s="30">
        <f t="shared" si="169"/>
        <v>4457288.555555556</v>
      </c>
      <c r="AQ549" s="30">
        <f t="shared" si="170"/>
        <v>0</v>
      </c>
      <c r="AR549" s="26" t="s">
        <v>79</v>
      </c>
      <c r="AS549" s="26" t="s">
        <v>80</v>
      </c>
      <c r="AT549" s="26"/>
      <c r="AU549" s="26" t="s">
        <v>80</v>
      </c>
      <c r="AV549" s="26" t="s">
        <v>141</v>
      </c>
      <c r="AW549" s="26" t="s">
        <v>80</v>
      </c>
      <c r="AX549" s="26" t="s">
        <v>82</v>
      </c>
      <c r="AY549" s="26" t="s">
        <v>82</v>
      </c>
      <c r="AZ549" s="26" t="s">
        <v>80</v>
      </c>
      <c r="BA549" s="26" t="s">
        <v>84</v>
      </c>
      <c r="BB549" s="26" t="s">
        <v>106</v>
      </c>
      <c r="BC549" s="26" t="str">
        <f t="shared" si="171"/>
        <v>C</v>
      </c>
      <c r="BD549" s="26" t="str">
        <f t="shared" ca="1" si="172"/>
        <v>50 Th,5 Bln,18 Hr</v>
      </c>
      <c r="BE549" s="29">
        <f t="shared" ca="1" si="173"/>
        <v>50</v>
      </c>
      <c r="BF549" s="29">
        <f t="shared" ca="1" si="174"/>
        <v>5</v>
      </c>
      <c r="BG549" s="29">
        <f t="shared" ca="1" si="175"/>
        <v>18</v>
      </c>
      <c r="BH549" s="26" t="str">
        <f t="shared" ca="1" si="176"/>
        <v>4 Th,1 Bln,23 Hr</v>
      </c>
      <c r="BI549" s="24">
        <f t="shared" ca="1" si="177"/>
        <v>4</v>
      </c>
      <c r="BJ549" s="24">
        <f t="shared" ca="1" si="178"/>
        <v>1</v>
      </c>
      <c r="BK549" s="26" t="str">
        <f t="shared" ca="1" si="179"/>
        <v>4 Th,1 Bln,23 Hr</v>
      </c>
      <c r="BL549" s="4" t="str">
        <f>VLOOKUP(C549,[1]dbase!$C$3:$AW$827,38,FALSE)</f>
        <v>-</v>
      </c>
    </row>
    <row r="550" spans="1:64" x14ac:dyDescent="0.25">
      <c r="A550" s="24">
        <f t="shared" si="160"/>
        <v>547</v>
      </c>
      <c r="B550" s="31" t="s">
        <v>2323</v>
      </c>
      <c r="C550" s="24">
        <v>915654</v>
      </c>
      <c r="D550" s="24" t="s">
        <v>2324</v>
      </c>
      <c r="E550" s="26">
        <v>33369</v>
      </c>
      <c r="F550" s="24" t="s">
        <v>65</v>
      </c>
      <c r="G550" s="24" t="s">
        <v>66</v>
      </c>
      <c r="H550" s="24" t="s">
        <v>67</v>
      </c>
      <c r="I550" s="24" t="s">
        <v>2325</v>
      </c>
      <c r="J550" s="27" t="s">
        <v>2326</v>
      </c>
      <c r="K550" s="24" t="s">
        <v>2327</v>
      </c>
      <c r="L550" s="24"/>
      <c r="M550" s="24" t="s">
        <v>70</v>
      </c>
      <c r="N550" s="24" t="s">
        <v>71</v>
      </c>
      <c r="O550" s="24"/>
      <c r="P550" s="24">
        <v>2014</v>
      </c>
      <c r="Q550" s="26">
        <v>42416</v>
      </c>
      <c r="R550" s="26">
        <v>42614</v>
      </c>
      <c r="S550" s="26" t="s">
        <v>90</v>
      </c>
      <c r="T550" s="28" t="s">
        <v>2328</v>
      </c>
      <c r="U550" s="28" t="s">
        <v>2328</v>
      </c>
      <c r="V550" s="26">
        <v>44200</v>
      </c>
      <c r="W550" s="28" t="s">
        <v>2329</v>
      </c>
      <c r="X550" s="28" t="s">
        <v>272</v>
      </c>
      <c r="Y550" s="26" t="s">
        <v>103</v>
      </c>
      <c r="Z550" s="29">
        <v>5</v>
      </c>
      <c r="AA550" s="29">
        <v>4</v>
      </c>
      <c r="AB550" s="26">
        <v>44424</v>
      </c>
      <c r="AC550" s="30">
        <v>6900000</v>
      </c>
      <c r="AD550" s="30">
        <v>766667</v>
      </c>
      <c r="AE550" s="30">
        <v>813508.33333333302</v>
      </c>
      <c r="AF550" s="30">
        <v>653200</v>
      </c>
      <c r="AG550" s="30">
        <f t="shared" si="161"/>
        <v>1466708.333333333</v>
      </c>
      <c r="AH550" s="30">
        <v>0</v>
      </c>
      <c r="AI550" s="30">
        <f t="shared" si="162"/>
        <v>9133375.3333333321</v>
      </c>
      <c r="AJ550" s="30">
        <f t="shared" si="163"/>
        <v>5175000</v>
      </c>
      <c r="AK550" s="30">
        <f t="shared" si="164"/>
        <v>575000.25</v>
      </c>
      <c r="AL550" s="30">
        <f t="shared" si="165"/>
        <v>813508.33333333302</v>
      </c>
      <c r="AM550" s="30">
        <f t="shared" si="166"/>
        <v>653200</v>
      </c>
      <c r="AN550" s="30">
        <f t="shared" si="167"/>
        <v>1466708.333333333</v>
      </c>
      <c r="AO550" s="30">
        <f t="shared" si="168"/>
        <v>0</v>
      </c>
      <c r="AP550" s="30">
        <f t="shared" si="169"/>
        <v>7216708.583333333</v>
      </c>
      <c r="AQ550" s="30">
        <f t="shared" si="170"/>
        <v>0</v>
      </c>
      <c r="AR550" s="26" t="s">
        <v>79</v>
      </c>
      <c r="AS550" s="26" t="s">
        <v>80</v>
      </c>
      <c r="AT550" s="26"/>
      <c r="AU550" s="26" t="s">
        <v>80</v>
      </c>
      <c r="AV550" s="26" t="s">
        <v>273</v>
      </c>
      <c r="AW550" s="26" t="s">
        <v>80</v>
      </c>
      <c r="AX550" s="26" t="s">
        <v>105</v>
      </c>
      <c r="AY550" s="26" t="s">
        <v>105</v>
      </c>
      <c r="AZ550" s="26" t="s">
        <v>80</v>
      </c>
      <c r="BA550" s="26" t="s">
        <v>84</v>
      </c>
      <c r="BB550" s="26" t="s">
        <v>85</v>
      </c>
      <c r="BC550" s="26" t="str">
        <f t="shared" si="171"/>
        <v>F</v>
      </c>
      <c r="BD550" s="26" t="str">
        <f t="shared" ca="1" si="172"/>
        <v>31 Th,6 Bln,13 Hr</v>
      </c>
      <c r="BE550" s="29">
        <f t="shared" ca="1" si="173"/>
        <v>31</v>
      </c>
      <c r="BF550" s="29">
        <f t="shared" ca="1" si="174"/>
        <v>6</v>
      </c>
      <c r="BG550" s="29">
        <f t="shared" ca="1" si="175"/>
        <v>13</v>
      </c>
      <c r="BH550" s="26" t="str">
        <f t="shared" ca="1" si="176"/>
        <v>6 Th,9 Bln,8 Hr</v>
      </c>
      <c r="BI550" s="24">
        <f t="shared" ca="1" si="177"/>
        <v>6</v>
      </c>
      <c r="BJ550" s="24">
        <f t="shared" ca="1" si="178"/>
        <v>9</v>
      </c>
      <c r="BK550" s="26" t="str">
        <f t="shared" ca="1" si="179"/>
        <v>6 Th,2 Bln,23 Hr</v>
      </c>
      <c r="BL550" s="4" t="str">
        <f>VLOOKUP(C550,[1]dbase!$C$3:$AW$827,38,FALSE)</f>
        <v>-</v>
      </c>
    </row>
    <row r="551" spans="1:64" x14ac:dyDescent="0.25">
      <c r="A551" s="24">
        <f t="shared" si="160"/>
        <v>548</v>
      </c>
      <c r="B551" s="31" t="s">
        <v>2330</v>
      </c>
      <c r="C551" s="24">
        <v>775973</v>
      </c>
      <c r="D551" s="24" t="s">
        <v>174</v>
      </c>
      <c r="E551" s="26">
        <v>28220</v>
      </c>
      <c r="F551" s="24" t="s">
        <v>65</v>
      </c>
      <c r="G551" s="24" t="s">
        <v>66</v>
      </c>
      <c r="H551" s="24" t="s">
        <v>133</v>
      </c>
      <c r="I551" s="24" t="s">
        <v>2331</v>
      </c>
      <c r="J551" s="27" t="s">
        <v>2332</v>
      </c>
      <c r="K551" s="24"/>
      <c r="L551" s="24"/>
      <c r="M551" s="24" t="s">
        <v>109</v>
      </c>
      <c r="N551" s="24" t="s">
        <v>80</v>
      </c>
      <c r="O551" s="24"/>
      <c r="P551" s="24" t="s">
        <v>80</v>
      </c>
      <c r="Q551" s="26">
        <v>43374</v>
      </c>
      <c r="R551" s="26">
        <v>43374</v>
      </c>
      <c r="S551" s="26" t="s">
        <v>90</v>
      </c>
      <c r="T551" s="28" t="s">
        <v>289</v>
      </c>
      <c r="U551" s="28" t="s">
        <v>289</v>
      </c>
      <c r="V551" s="26">
        <v>44105</v>
      </c>
      <c r="W551" s="28" t="s">
        <v>139</v>
      </c>
      <c r="X551" s="28" t="s">
        <v>140</v>
      </c>
      <c r="Y551" s="26" t="s">
        <v>78</v>
      </c>
      <c r="Z551" s="29">
        <v>6</v>
      </c>
      <c r="AA551" s="29">
        <v>1</v>
      </c>
      <c r="AB551" s="26">
        <v>44424</v>
      </c>
      <c r="AC551" s="30">
        <v>4500000</v>
      </c>
      <c r="AD551" s="30">
        <v>500000</v>
      </c>
      <c r="AE551" s="30">
        <v>0</v>
      </c>
      <c r="AF551" s="30">
        <v>261200</v>
      </c>
      <c r="AG551" s="30">
        <f t="shared" si="161"/>
        <v>261200</v>
      </c>
      <c r="AH551" s="30">
        <v>0</v>
      </c>
      <c r="AI551" s="30">
        <f t="shared" si="162"/>
        <v>5261200</v>
      </c>
      <c r="AJ551" s="30">
        <f t="shared" si="163"/>
        <v>3375000</v>
      </c>
      <c r="AK551" s="30">
        <f t="shared" si="164"/>
        <v>375000</v>
      </c>
      <c r="AL551" s="30">
        <f t="shared" si="165"/>
        <v>0</v>
      </c>
      <c r="AM551" s="30">
        <f t="shared" si="166"/>
        <v>261200</v>
      </c>
      <c r="AN551" s="30">
        <f t="shared" si="167"/>
        <v>261200</v>
      </c>
      <c r="AO551" s="30">
        <f t="shared" si="168"/>
        <v>0</v>
      </c>
      <c r="AP551" s="30">
        <f t="shared" si="169"/>
        <v>4011200</v>
      </c>
      <c r="AQ551" s="30">
        <f t="shared" si="170"/>
        <v>360900</v>
      </c>
      <c r="AR551" s="26" t="s">
        <v>79</v>
      </c>
      <c r="AS551" s="26" t="s">
        <v>80</v>
      </c>
      <c r="AT551" s="26"/>
      <c r="AU551" s="26" t="s">
        <v>80</v>
      </c>
      <c r="AV551" s="26" t="s">
        <v>141</v>
      </c>
      <c r="AW551" s="26" t="s">
        <v>80</v>
      </c>
      <c r="AX551" s="26" t="s">
        <v>82</v>
      </c>
      <c r="AY551" s="26" t="s">
        <v>82</v>
      </c>
      <c r="AZ551" s="26" t="s">
        <v>80</v>
      </c>
      <c r="BA551" s="26" t="s">
        <v>84</v>
      </c>
      <c r="BB551" s="26" t="s">
        <v>85</v>
      </c>
      <c r="BC551" s="26" t="str">
        <f t="shared" si="171"/>
        <v>C</v>
      </c>
      <c r="BD551" s="26" t="str">
        <f t="shared" ca="1" si="172"/>
        <v>45 Th,7 Bln,19 Hr</v>
      </c>
      <c r="BE551" s="29">
        <f t="shared" ca="1" si="173"/>
        <v>45</v>
      </c>
      <c r="BF551" s="29">
        <f t="shared" ca="1" si="174"/>
        <v>7</v>
      </c>
      <c r="BG551" s="29">
        <f t="shared" ca="1" si="175"/>
        <v>19</v>
      </c>
      <c r="BH551" s="26" t="str">
        <f t="shared" ca="1" si="176"/>
        <v>4 Th,1 Bln,23 Hr</v>
      </c>
      <c r="BI551" s="24">
        <f t="shared" ca="1" si="177"/>
        <v>4</v>
      </c>
      <c r="BJ551" s="24">
        <f t="shared" ca="1" si="178"/>
        <v>1</v>
      </c>
      <c r="BK551" s="26" t="str">
        <f t="shared" ca="1" si="179"/>
        <v>4 Th,1 Bln,23 Hr</v>
      </c>
      <c r="BL551" s="4" t="str">
        <f>VLOOKUP(C551,[1]dbase!$C$3:$AW$827,38,FALSE)</f>
        <v>-</v>
      </c>
    </row>
    <row r="552" spans="1:64" x14ac:dyDescent="0.25">
      <c r="A552" s="24">
        <f t="shared" si="160"/>
        <v>549</v>
      </c>
      <c r="B552" s="31" t="s">
        <v>2333</v>
      </c>
      <c r="C552" s="24">
        <v>675185</v>
      </c>
      <c r="D552" s="24" t="s">
        <v>166</v>
      </c>
      <c r="E552" s="26">
        <v>24635</v>
      </c>
      <c r="F552" s="24" t="s">
        <v>65</v>
      </c>
      <c r="G552" s="24" t="s">
        <v>66</v>
      </c>
      <c r="H552" s="24" t="s">
        <v>133</v>
      </c>
      <c r="I552" s="24" t="s">
        <v>2334</v>
      </c>
      <c r="J552" s="27" t="s">
        <v>2335</v>
      </c>
      <c r="K552" s="24" t="s">
        <v>2336</v>
      </c>
      <c r="L552" s="24"/>
      <c r="M552" s="24" t="s">
        <v>109</v>
      </c>
      <c r="N552" s="24" t="s">
        <v>203</v>
      </c>
      <c r="O552" s="24"/>
      <c r="P552" s="24" t="s">
        <v>1000</v>
      </c>
      <c r="Q552" s="26">
        <v>33679</v>
      </c>
      <c r="R552" s="26">
        <v>34044</v>
      </c>
      <c r="S552" s="26" t="s">
        <v>90</v>
      </c>
      <c r="T552" s="28" t="s">
        <v>860</v>
      </c>
      <c r="U552" s="28" t="s">
        <v>860</v>
      </c>
      <c r="V552" s="26" t="s">
        <v>80</v>
      </c>
      <c r="W552" s="28" t="s">
        <v>374</v>
      </c>
      <c r="X552" s="28" t="s">
        <v>207</v>
      </c>
      <c r="Y552" s="26" t="s">
        <v>103</v>
      </c>
      <c r="Z552" s="29">
        <v>5</v>
      </c>
      <c r="AA552" s="29">
        <v>2</v>
      </c>
      <c r="AB552" s="26">
        <v>44424</v>
      </c>
      <c r="AC552" s="30">
        <v>4900000</v>
      </c>
      <c r="AD552" s="30">
        <v>544444</v>
      </c>
      <c r="AE552" s="30">
        <v>1699455.555555556</v>
      </c>
      <c r="AF552" s="30">
        <v>566950</v>
      </c>
      <c r="AG552" s="30">
        <f t="shared" si="161"/>
        <v>2266405.555555556</v>
      </c>
      <c r="AH552" s="30">
        <v>0</v>
      </c>
      <c r="AI552" s="30">
        <f t="shared" si="162"/>
        <v>7710849.555555556</v>
      </c>
      <c r="AJ552" s="30">
        <f t="shared" si="163"/>
        <v>2450000</v>
      </c>
      <c r="AK552" s="30">
        <f t="shared" si="164"/>
        <v>0</v>
      </c>
      <c r="AL552" s="30">
        <f t="shared" si="165"/>
        <v>0</v>
      </c>
      <c r="AM552" s="30">
        <f t="shared" si="166"/>
        <v>0</v>
      </c>
      <c r="AN552" s="30">
        <f t="shared" si="167"/>
        <v>0</v>
      </c>
      <c r="AO552" s="30">
        <f t="shared" si="168"/>
        <v>0</v>
      </c>
      <c r="AP552" s="30">
        <f t="shared" si="169"/>
        <v>2450000</v>
      </c>
      <c r="AQ552" s="30">
        <f t="shared" si="170"/>
        <v>1922100</v>
      </c>
      <c r="AR552" s="26" t="s">
        <v>79</v>
      </c>
      <c r="AS552" s="26" t="s">
        <v>114</v>
      </c>
      <c r="AT552" s="24" t="s">
        <v>172</v>
      </c>
      <c r="AU552" s="26">
        <v>44433</v>
      </c>
      <c r="AV552" s="26" t="s">
        <v>209</v>
      </c>
      <c r="AW552" s="26" t="s">
        <v>375</v>
      </c>
      <c r="AX552" s="26" t="s">
        <v>105</v>
      </c>
      <c r="AY552" s="26" t="s">
        <v>83</v>
      </c>
      <c r="AZ552" s="26" t="s">
        <v>80</v>
      </c>
      <c r="BA552" s="26" t="s">
        <v>84</v>
      </c>
      <c r="BB552" s="26" t="s">
        <v>85</v>
      </c>
      <c r="BC552" s="26" t="str">
        <f t="shared" si="171"/>
        <v>C</v>
      </c>
      <c r="BD552" s="26" t="str">
        <f t="shared" ca="1" si="172"/>
        <v>55 Th,5 Bln,12 Hr</v>
      </c>
      <c r="BE552" s="29">
        <f t="shared" ca="1" si="173"/>
        <v>55</v>
      </c>
      <c r="BF552" s="29">
        <f t="shared" ca="1" si="174"/>
        <v>5</v>
      </c>
      <c r="BG552" s="29">
        <f t="shared" ca="1" si="175"/>
        <v>12</v>
      </c>
      <c r="BH552" s="26" t="str">
        <f t="shared" ca="1" si="176"/>
        <v>30 Th,8 Bln,8 Hr</v>
      </c>
      <c r="BI552" s="24">
        <f t="shared" ca="1" si="177"/>
        <v>30</v>
      </c>
      <c r="BJ552" s="24">
        <f t="shared" ca="1" si="178"/>
        <v>8</v>
      </c>
      <c r="BK552" s="26" t="str">
        <f t="shared" ca="1" si="179"/>
        <v>29 Th,8 Bln,8 Hr</v>
      </c>
      <c r="BL552" s="4" t="str">
        <f>VLOOKUP(C552,[1]dbase!$C$3:$AW$827,38,FALSE)</f>
        <v>H</v>
      </c>
    </row>
    <row r="553" spans="1:64" x14ac:dyDescent="0.25">
      <c r="A553" s="24">
        <f t="shared" si="160"/>
        <v>550</v>
      </c>
      <c r="B553" s="31" t="s">
        <v>2337</v>
      </c>
      <c r="C553" s="24">
        <v>826207</v>
      </c>
      <c r="D553" s="24" t="s">
        <v>2338</v>
      </c>
      <c r="E553" s="26">
        <v>30259</v>
      </c>
      <c r="F553" s="24" t="s">
        <v>65</v>
      </c>
      <c r="G553" s="24" t="s">
        <v>66</v>
      </c>
      <c r="H553" s="24" t="s">
        <v>67</v>
      </c>
      <c r="I553" s="24" t="s">
        <v>2339</v>
      </c>
      <c r="J553" s="27" t="s">
        <v>2340</v>
      </c>
      <c r="K553" s="24"/>
      <c r="L553" s="24"/>
      <c r="M553" s="24" t="s">
        <v>70</v>
      </c>
      <c r="N553" s="24" t="s">
        <v>2341</v>
      </c>
      <c r="O553" s="24"/>
      <c r="P553" s="24" t="s">
        <v>80</v>
      </c>
      <c r="Q553" s="26">
        <v>43374</v>
      </c>
      <c r="R553" s="26">
        <v>43374</v>
      </c>
      <c r="S553" s="26" t="s">
        <v>90</v>
      </c>
      <c r="T553" s="28" t="s">
        <v>138</v>
      </c>
      <c r="U553" s="28" t="s">
        <v>138</v>
      </c>
      <c r="V553" s="26">
        <v>44105</v>
      </c>
      <c r="W553" s="28" t="s">
        <v>303</v>
      </c>
      <c r="X553" s="28" t="s">
        <v>140</v>
      </c>
      <c r="Y553" s="26" t="s">
        <v>78</v>
      </c>
      <c r="Z553" s="29">
        <v>6</v>
      </c>
      <c r="AA553" s="29">
        <v>1</v>
      </c>
      <c r="AB553" s="26">
        <v>44424</v>
      </c>
      <c r="AC553" s="30">
        <v>4500000</v>
      </c>
      <c r="AD553" s="30">
        <v>500000</v>
      </c>
      <c r="AE553" s="30">
        <v>0</v>
      </c>
      <c r="AF553" s="30">
        <v>-31100</v>
      </c>
      <c r="AG553" s="30">
        <f t="shared" si="161"/>
        <v>-31100</v>
      </c>
      <c r="AH553" s="30">
        <v>0</v>
      </c>
      <c r="AI553" s="30">
        <f t="shared" si="162"/>
        <v>4968900</v>
      </c>
      <c r="AJ553" s="30">
        <f t="shared" si="163"/>
        <v>2250000</v>
      </c>
      <c r="AK553" s="30">
        <f t="shared" si="164"/>
        <v>0</v>
      </c>
      <c r="AL553" s="30">
        <f t="shared" si="165"/>
        <v>0</v>
      </c>
      <c r="AM553" s="30">
        <f t="shared" si="166"/>
        <v>0</v>
      </c>
      <c r="AN553" s="30">
        <f t="shared" si="167"/>
        <v>0</v>
      </c>
      <c r="AO553" s="30">
        <f t="shared" si="168"/>
        <v>0</v>
      </c>
      <c r="AP553" s="30">
        <f t="shared" si="169"/>
        <v>2250000</v>
      </c>
      <c r="AQ553" s="30">
        <f t="shared" si="170"/>
        <v>2122100</v>
      </c>
      <c r="AR553" s="26" t="s">
        <v>79</v>
      </c>
      <c r="AS553" s="26" t="s">
        <v>114</v>
      </c>
      <c r="AT553" s="24" t="s">
        <v>172</v>
      </c>
      <c r="AU553" s="26">
        <v>44433</v>
      </c>
      <c r="AV553" s="26" t="s">
        <v>141</v>
      </c>
      <c r="AW553" s="26" t="s">
        <v>80</v>
      </c>
      <c r="AX553" s="26" t="s">
        <v>82</v>
      </c>
      <c r="AY553" s="26" t="s">
        <v>82</v>
      </c>
      <c r="AZ553" s="26" t="s">
        <v>80</v>
      </c>
      <c r="BA553" s="26" t="s">
        <v>84</v>
      </c>
      <c r="BB553" s="26" t="s">
        <v>106</v>
      </c>
      <c r="BC553" s="26" t="str">
        <f t="shared" si="171"/>
        <v>F</v>
      </c>
      <c r="BD553" s="26" t="str">
        <f t="shared" ca="1" si="172"/>
        <v>40 Th,0 Bln,20 Hr</v>
      </c>
      <c r="BE553" s="29">
        <f t="shared" ca="1" si="173"/>
        <v>40</v>
      </c>
      <c r="BF553" s="29">
        <f t="shared" ca="1" si="174"/>
        <v>0</v>
      </c>
      <c r="BG553" s="29">
        <f t="shared" ca="1" si="175"/>
        <v>20</v>
      </c>
      <c r="BH553" s="26" t="str">
        <f t="shared" ca="1" si="176"/>
        <v>4 Th,1 Bln,23 Hr</v>
      </c>
      <c r="BI553" s="24">
        <f t="shared" ca="1" si="177"/>
        <v>4</v>
      </c>
      <c r="BJ553" s="24">
        <f t="shared" ca="1" si="178"/>
        <v>1</v>
      </c>
      <c r="BK553" s="26" t="str">
        <f t="shared" ca="1" si="179"/>
        <v>4 Th,1 Bln,23 Hr</v>
      </c>
      <c r="BL553" s="4" t="str">
        <f>VLOOKUP(C553,[1]dbase!$C$3:$AW$827,38,FALSE)</f>
        <v>H</v>
      </c>
    </row>
    <row r="554" spans="1:64" x14ac:dyDescent="0.25">
      <c r="A554" s="24">
        <f t="shared" si="160"/>
        <v>551</v>
      </c>
      <c r="B554" s="31" t="s">
        <v>2342</v>
      </c>
      <c r="C554" s="24">
        <v>736009</v>
      </c>
      <c r="D554" s="24" t="s">
        <v>1266</v>
      </c>
      <c r="E554" s="26">
        <v>26713</v>
      </c>
      <c r="F554" s="24" t="s">
        <v>65</v>
      </c>
      <c r="G554" s="24" t="s">
        <v>66</v>
      </c>
      <c r="H554" s="24" t="s">
        <v>88</v>
      </c>
      <c r="I554" s="24" t="s">
        <v>2343</v>
      </c>
      <c r="J554" s="27" t="s">
        <v>2344</v>
      </c>
      <c r="K554" s="24"/>
      <c r="L554" s="24"/>
      <c r="M554" s="24" t="s">
        <v>109</v>
      </c>
      <c r="N554" s="24" t="s">
        <v>80</v>
      </c>
      <c r="O554" s="24"/>
      <c r="P554" s="24" t="s">
        <v>80</v>
      </c>
      <c r="Q554" s="26">
        <v>43374</v>
      </c>
      <c r="R554" s="26">
        <v>43374</v>
      </c>
      <c r="S554" s="26" t="s">
        <v>90</v>
      </c>
      <c r="T554" s="28" t="s">
        <v>289</v>
      </c>
      <c r="U554" s="28" t="s">
        <v>289</v>
      </c>
      <c r="V554" s="26">
        <v>44105</v>
      </c>
      <c r="W554" s="28" t="s">
        <v>139</v>
      </c>
      <c r="X554" s="28" t="s">
        <v>140</v>
      </c>
      <c r="Y554" s="26" t="s">
        <v>78</v>
      </c>
      <c r="Z554" s="29">
        <v>6</v>
      </c>
      <c r="AA554" s="29">
        <v>2</v>
      </c>
      <c r="AB554" s="26">
        <v>44424</v>
      </c>
      <c r="AC554" s="30">
        <v>4900000</v>
      </c>
      <c r="AD554" s="30">
        <v>544444</v>
      </c>
      <c r="AE554" s="30">
        <v>0</v>
      </c>
      <c r="AF554" s="30">
        <v>754416.63888888899</v>
      </c>
      <c r="AG554" s="30">
        <f t="shared" si="161"/>
        <v>754416.63888888899</v>
      </c>
      <c r="AH554" s="30">
        <v>0</v>
      </c>
      <c r="AI554" s="30">
        <f t="shared" si="162"/>
        <v>6198860.638888889</v>
      </c>
      <c r="AJ554" s="30">
        <f t="shared" si="163"/>
        <v>3675000</v>
      </c>
      <c r="AK554" s="30">
        <f t="shared" si="164"/>
        <v>408333</v>
      </c>
      <c r="AL554" s="30">
        <f t="shared" si="165"/>
        <v>0</v>
      </c>
      <c r="AM554" s="30">
        <f t="shared" si="166"/>
        <v>754416.63888888899</v>
      </c>
      <c r="AN554" s="30">
        <f t="shared" si="167"/>
        <v>754416.63888888899</v>
      </c>
      <c r="AO554" s="30">
        <f t="shared" si="168"/>
        <v>0</v>
      </c>
      <c r="AP554" s="30">
        <f t="shared" si="169"/>
        <v>4837749.638888889</v>
      </c>
      <c r="AQ554" s="30">
        <f t="shared" si="170"/>
        <v>0</v>
      </c>
      <c r="AR554" s="26" t="s">
        <v>79</v>
      </c>
      <c r="AS554" s="26" t="s">
        <v>80</v>
      </c>
      <c r="AT554" s="26"/>
      <c r="AU554" s="26" t="s">
        <v>80</v>
      </c>
      <c r="AV554" s="26" t="s">
        <v>141</v>
      </c>
      <c r="AW554" s="26" t="s">
        <v>80</v>
      </c>
      <c r="AX554" s="26" t="s">
        <v>82</v>
      </c>
      <c r="AY554" s="26" t="s">
        <v>82</v>
      </c>
      <c r="AZ554" s="26" t="s">
        <v>80</v>
      </c>
      <c r="BA554" s="26" t="s">
        <v>84</v>
      </c>
      <c r="BB554" s="26" t="s">
        <v>85</v>
      </c>
      <c r="BC554" s="26" t="str">
        <f t="shared" si="171"/>
        <v>C</v>
      </c>
      <c r="BD554" s="26" t="str">
        <f t="shared" ca="1" si="172"/>
        <v>49 Th,9 Bln,6 Hr</v>
      </c>
      <c r="BE554" s="29">
        <f t="shared" ca="1" si="173"/>
        <v>49</v>
      </c>
      <c r="BF554" s="29">
        <f t="shared" ca="1" si="174"/>
        <v>9</v>
      </c>
      <c r="BG554" s="29">
        <f t="shared" ca="1" si="175"/>
        <v>6</v>
      </c>
      <c r="BH554" s="26" t="str">
        <f t="shared" ca="1" si="176"/>
        <v>4 Th,1 Bln,23 Hr</v>
      </c>
      <c r="BI554" s="24">
        <f t="shared" ca="1" si="177"/>
        <v>4</v>
      </c>
      <c r="BJ554" s="24">
        <f t="shared" ca="1" si="178"/>
        <v>1</v>
      </c>
      <c r="BK554" s="26" t="str">
        <f t="shared" ca="1" si="179"/>
        <v>4 Th,1 Bln,23 Hr</v>
      </c>
      <c r="BL554" s="4" t="str">
        <f>VLOOKUP(C554,[1]dbase!$C$3:$AW$827,38,FALSE)</f>
        <v>-</v>
      </c>
    </row>
    <row r="555" spans="1:64" x14ac:dyDescent="0.25">
      <c r="A555" s="24">
        <f t="shared" si="160"/>
        <v>552</v>
      </c>
      <c r="B555" s="31" t="s">
        <v>2345</v>
      </c>
      <c r="C555" s="24">
        <v>865668</v>
      </c>
      <c r="D555" s="24" t="s">
        <v>166</v>
      </c>
      <c r="E555" s="26">
        <v>31441</v>
      </c>
      <c r="F555" s="24" t="s">
        <v>65</v>
      </c>
      <c r="G555" s="24" t="s">
        <v>66</v>
      </c>
      <c r="H555" s="24" t="s">
        <v>88</v>
      </c>
      <c r="I555" s="24" t="s">
        <v>2346</v>
      </c>
      <c r="J555" s="27"/>
      <c r="K555" s="24"/>
      <c r="L555" s="24"/>
      <c r="M555" s="24" t="s">
        <v>70</v>
      </c>
      <c r="N555" s="24" t="s">
        <v>234</v>
      </c>
      <c r="O555" s="24"/>
      <c r="P555" s="24">
        <v>2015</v>
      </c>
      <c r="Q555" s="26">
        <v>42445</v>
      </c>
      <c r="R555" s="26">
        <v>42629</v>
      </c>
      <c r="S555" s="26" t="s">
        <v>90</v>
      </c>
      <c r="T555" s="28" t="s">
        <v>1341</v>
      </c>
      <c r="U555" s="28" t="s">
        <v>1341</v>
      </c>
      <c r="V555" s="26">
        <v>44104</v>
      </c>
      <c r="W555" s="28" t="s">
        <v>1342</v>
      </c>
      <c r="X555" s="28" t="s">
        <v>655</v>
      </c>
      <c r="Y555" s="26" t="s">
        <v>103</v>
      </c>
      <c r="Z555" s="29">
        <v>5</v>
      </c>
      <c r="AA555" s="29">
        <v>4</v>
      </c>
      <c r="AB555" s="26">
        <v>44424</v>
      </c>
      <c r="AC555" s="30">
        <v>6900000</v>
      </c>
      <c r="AD555" s="30">
        <v>766667</v>
      </c>
      <c r="AE555" s="30">
        <v>813508.33333333302</v>
      </c>
      <c r="AF555" s="30">
        <v>653200</v>
      </c>
      <c r="AG555" s="30">
        <f t="shared" si="161"/>
        <v>1466708.333333333</v>
      </c>
      <c r="AH555" s="30">
        <v>0</v>
      </c>
      <c r="AI555" s="30">
        <f t="shared" si="162"/>
        <v>9133375.3333333321</v>
      </c>
      <c r="AJ555" s="30">
        <f t="shared" si="163"/>
        <v>5175000</v>
      </c>
      <c r="AK555" s="30">
        <f t="shared" si="164"/>
        <v>575000.25</v>
      </c>
      <c r="AL555" s="30">
        <f t="shared" si="165"/>
        <v>813508.33333333302</v>
      </c>
      <c r="AM555" s="30">
        <f t="shared" si="166"/>
        <v>653200</v>
      </c>
      <c r="AN555" s="30">
        <f t="shared" si="167"/>
        <v>1466708.333333333</v>
      </c>
      <c r="AO555" s="30">
        <f t="shared" si="168"/>
        <v>0</v>
      </c>
      <c r="AP555" s="30">
        <f t="shared" si="169"/>
        <v>7216708.583333333</v>
      </c>
      <c r="AQ555" s="30">
        <f t="shared" si="170"/>
        <v>0</v>
      </c>
      <c r="AR555" s="26" t="s">
        <v>79</v>
      </c>
      <c r="AS555" s="26" t="s">
        <v>80</v>
      </c>
      <c r="AT555" s="26"/>
      <c r="AU555" s="26" t="s">
        <v>80</v>
      </c>
      <c r="AV555" s="26" t="s">
        <v>656</v>
      </c>
      <c r="AW555" s="26" t="s">
        <v>80</v>
      </c>
      <c r="AX555" s="26" t="s">
        <v>105</v>
      </c>
      <c r="AY555" s="26" t="s">
        <v>105</v>
      </c>
      <c r="AZ555" s="26" t="s">
        <v>80</v>
      </c>
      <c r="BA555" s="26" t="s">
        <v>84</v>
      </c>
      <c r="BB555" s="26" t="s">
        <v>106</v>
      </c>
      <c r="BC555" s="26" t="str">
        <f t="shared" si="171"/>
        <v>F</v>
      </c>
      <c r="BD555" s="26" t="str">
        <f t="shared" ca="1" si="172"/>
        <v>36 Th,9 Bln,26 Hr</v>
      </c>
      <c r="BE555" s="29">
        <f t="shared" ca="1" si="173"/>
        <v>36</v>
      </c>
      <c r="BF555" s="29">
        <f t="shared" ca="1" si="174"/>
        <v>9</v>
      </c>
      <c r="BG555" s="29">
        <f t="shared" ca="1" si="175"/>
        <v>26</v>
      </c>
      <c r="BH555" s="26" t="str">
        <f t="shared" ca="1" si="176"/>
        <v>6 Th,8 Bln,8 Hr</v>
      </c>
      <c r="BI555" s="24">
        <f t="shared" ca="1" si="177"/>
        <v>6</v>
      </c>
      <c r="BJ555" s="24">
        <f t="shared" ca="1" si="178"/>
        <v>8</v>
      </c>
      <c r="BK555" s="26" t="str">
        <f t="shared" ca="1" si="179"/>
        <v>6 Th,2 Bln,8 Hr</v>
      </c>
      <c r="BL555" s="4" t="str">
        <f>VLOOKUP(C555,[1]dbase!$C$3:$AW$827,38,FALSE)</f>
        <v>-</v>
      </c>
    </row>
    <row r="556" spans="1:64" x14ac:dyDescent="0.25">
      <c r="A556" s="24">
        <f t="shared" si="160"/>
        <v>553</v>
      </c>
      <c r="B556" s="31" t="s">
        <v>2347</v>
      </c>
      <c r="C556" s="24">
        <v>695934</v>
      </c>
      <c r="D556" s="24" t="s">
        <v>1010</v>
      </c>
      <c r="E556" s="26">
        <v>25432</v>
      </c>
      <c r="F556" s="24" t="s">
        <v>65</v>
      </c>
      <c r="G556" s="24" t="s">
        <v>66</v>
      </c>
      <c r="H556" s="24" t="s">
        <v>133</v>
      </c>
      <c r="I556" s="24" t="s">
        <v>2348</v>
      </c>
      <c r="J556" s="27" t="s">
        <v>2349</v>
      </c>
      <c r="K556" s="24"/>
      <c r="L556" s="24"/>
      <c r="M556" s="24" t="s">
        <v>136</v>
      </c>
      <c r="N556" s="24" t="s">
        <v>1298</v>
      </c>
      <c r="O556" s="24"/>
      <c r="P556" s="24" t="s">
        <v>80</v>
      </c>
      <c r="Q556" s="26">
        <v>43374</v>
      </c>
      <c r="R556" s="26">
        <v>43374</v>
      </c>
      <c r="S556" s="26" t="s">
        <v>90</v>
      </c>
      <c r="T556" s="28" t="s">
        <v>1826</v>
      </c>
      <c r="U556" s="28" t="s">
        <v>1826</v>
      </c>
      <c r="V556" s="26">
        <v>44105</v>
      </c>
      <c r="W556" s="28" t="s">
        <v>303</v>
      </c>
      <c r="X556" s="28" t="s">
        <v>140</v>
      </c>
      <c r="Y556" s="26" t="s">
        <v>78</v>
      </c>
      <c r="Z556" s="29">
        <v>6</v>
      </c>
      <c r="AA556" s="29">
        <v>2</v>
      </c>
      <c r="AB556" s="26">
        <v>44424</v>
      </c>
      <c r="AC556" s="30">
        <v>4900000</v>
      </c>
      <c r="AD556" s="30">
        <v>544444</v>
      </c>
      <c r="AE556" s="30">
        <v>0</v>
      </c>
      <c r="AF556" s="30">
        <v>1229861.138888889</v>
      </c>
      <c r="AG556" s="30">
        <f t="shared" si="161"/>
        <v>1229861.138888889</v>
      </c>
      <c r="AH556" s="30">
        <v>0</v>
      </c>
      <c r="AI556" s="30">
        <f t="shared" si="162"/>
        <v>6674305.138888889</v>
      </c>
      <c r="AJ556" s="30">
        <f t="shared" si="163"/>
        <v>3675000</v>
      </c>
      <c r="AK556" s="30">
        <f t="shared" si="164"/>
        <v>408333</v>
      </c>
      <c r="AL556" s="30">
        <f t="shared" si="165"/>
        <v>0</v>
      </c>
      <c r="AM556" s="30">
        <f t="shared" si="166"/>
        <v>1229861.138888889</v>
      </c>
      <c r="AN556" s="30">
        <f t="shared" si="167"/>
        <v>1229861.138888889</v>
      </c>
      <c r="AO556" s="30">
        <f t="shared" si="168"/>
        <v>0</v>
      </c>
      <c r="AP556" s="30">
        <f t="shared" si="169"/>
        <v>5313194.138888889</v>
      </c>
      <c r="AQ556" s="30">
        <f t="shared" si="170"/>
        <v>0</v>
      </c>
      <c r="AR556" s="26" t="s">
        <v>79</v>
      </c>
      <c r="AS556" s="26" t="s">
        <v>80</v>
      </c>
      <c r="AT556" s="26"/>
      <c r="AU556" s="26" t="s">
        <v>80</v>
      </c>
      <c r="AV556" s="26" t="s">
        <v>141</v>
      </c>
      <c r="AW556" s="26" t="s">
        <v>80</v>
      </c>
      <c r="AX556" s="26" t="s">
        <v>82</v>
      </c>
      <c r="AY556" s="26" t="s">
        <v>82</v>
      </c>
      <c r="AZ556" s="26" t="s">
        <v>80</v>
      </c>
      <c r="BA556" s="26" t="s">
        <v>84</v>
      </c>
      <c r="BB556" s="26" t="s">
        <v>85</v>
      </c>
      <c r="BC556" s="26" t="str">
        <f t="shared" si="171"/>
        <v>D</v>
      </c>
      <c r="BD556" s="26" t="str">
        <f t="shared" ca="1" si="172"/>
        <v>53 Th,3 Bln,7 Hr</v>
      </c>
      <c r="BE556" s="29">
        <f t="shared" ca="1" si="173"/>
        <v>53</v>
      </c>
      <c r="BF556" s="29">
        <f t="shared" ca="1" si="174"/>
        <v>3</v>
      </c>
      <c r="BG556" s="29">
        <f t="shared" ca="1" si="175"/>
        <v>7</v>
      </c>
      <c r="BH556" s="26" t="str">
        <f t="shared" ca="1" si="176"/>
        <v>4 Th,1 Bln,23 Hr</v>
      </c>
      <c r="BI556" s="24">
        <f t="shared" ca="1" si="177"/>
        <v>4</v>
      </c>
      <c r="BJ556" s="24">
        <f t="shared" ca="1" si="178"/>
        <v>1</v>
      </c>
      <c r="BK556" s="26" t="str">
        <f t="shared" ca="1" si="179"/>
        <v>4 Th,1 Bln,23 Hr</v>
      </c>
      <c r="BL556" s="4" t="str">
        <f>VLOOKUP(C556,[1]dbase!$C$3:$AW$827,38,FALSE)</f>
        <v>-</v>
      </c>
    </row>
    <row r="557" spans="1:64" x14ac:dyDescent="0.25">
      <c r="A557" s="24">
        <f t="shared" si="160"/>
        <v>554</v>
      </c>
      <c r="B557" s="31" t="s">
        <v>2350</v>
      </c>
      <c r="C557" s="24">
        <v>675270</v>
      </c>
      <c r="D557" s="24" t="s">
        <v>354</v>
      </c>
      <c r="E557" s="26">
        <v>24509</v>
      </c>
      <c r="F557" s="24" t="s">
        <v>65</v>
      </c>
      <c r="G557" s="24" t="s">
        <v>66</v>
      </c>
      <c r="H557" s="24" t="s">
        <v>88</v>
      </c>
      <c r="I557" s="24" t="s">
        <v>2351</v>
      </c>
      <c r="J557" s="27"/>
      <c r="K557" s="24"/>
      <c r="L557" s="24"/>
      <c r="M557" s="24" t="s">
        <v>109</v>
      </c>
      <c r="N557" s="24" t="s">
        <v>120</v>
      </c>
      <c r="O557" s="24"/>
      <c r="P557" s="24">
        <v>1989</v>
      </c>
      <c r="Q557" s="26">
        <v>34425</v>
      </c>
      <c r="R557" s="26">
        <v>34790</v>
      </c>
      <c r="S557" s="26" t="s">
        <v>90</v>
      </c>
      <c r="T557" s="28" t="s">
        <v>2352</v>
      </c>
      <c r="U557" s="28" t="s">
        <v>2352</v>
      </c>
      <c r="V557" s="26" t="s">
        <v>80</v>
      </c>
      <c r="W557" s="28" t="s">
        <v>1409</v>
      </c>
      <c r="X557" s="28" t="s">
        <v>113</v>
      </c>
      <c r="Y557" s="26" t="s">
        <v>78</v>
      </c>
      <c r="Z557" s="29">
        <v>4</v>
      </c>
      <c r="AA557" s="29">
        <v>4</v>
      </c>
      <c r="AB557" s="26">
        <v>44424</v>
      </c>
      <c r="AC557" s="30">
        <v>6900000</v>
      </c>
      <c r="AD557" s="30">
        <v>766667</v>
      </c>
      <c r="AE557" s="30">
        <v>1122883.333333333</v>
      </c>
      <c r="AF557" s="30">
        <v>-377770</v>
      </c>
      <c r="AG557" s="30">
        <f t="shared" si="161"/>
        <v>745113.33333333302</v>
      </c>
      <c r="AH557" s="30">
        <v>2079770</v>
      </c>
      <c r="AI557" s="30">
        <f t="shared" si="162"/>
        <v>10491550.333333332</v>
      </c>
      <c r="AJ557" s="30">
        <f t="shared" si="163"/>
        <v>5175000</v>
      </c>
      <c r="AK557" s="30">
        <f t="shared" si="164"/>
        <v>575000.25</v>
      </c>
      <c r="AL557" s="30">
        <f t="shared" si="165"/>
        <v>1122883.333333333</v>
      </c>
      <c r="AM557" s="30">
        <f t="shared" si="166"/>
        <v>-377770</v>
      </c>
      <c r="AN557" s="30">
        <f t="shared" si="167"/>
        <v>745113.33333333302</v>
      </c>
      <c r="AO557" s="30">
        <f t="shared" si="168"/>
        <v>1039885</v>
      </c>
      <c r="AP557" s="30">
        <f t="shared" si="169"/>
        <v>7534998.583333333</v>
      </c>
      <c r="AQ557" s="30">
        <f t="shared" si="170"/>
        <v>0</v>
      </c>
      <c r="AR557" s="26" t="s">
        <v>79</v>
      </c>
      <c r="AS557" s="26" t="s">
        <v>80</v>
      </c>
      <c r="AT557" s="26"/>
      <c r="AU557" s="26" t="s">
        <v>80</v>
      </c>
      <c r="AV557" s="26" t="s">
        <v>116</v>
      </c>
      <c r="AW557" s="26" t="s">
        <v>210</v>
      </c>
      <c r="AX557" s="26" t="s">
        <v>83</v>
      </c>
      <c r="AY557" s="26" t="s">
        <v>83</v>
      </c>
      <c r="AZ557" s="26" t="s">
        <v>80</v>
      </c>
      <c r="BA557" s="26" t="s">
        <v>84</v>
      </c>
      <c r="BB557" s="26" t="s">
        <v>85</v>
      </c>
      <c r="BC557" s="26" t="str">
        <f t="shared" si="171"/>
        <v>C</v>
      </c>
      <c r="BD557" s="26" t="str">
        <f t="shared" ca="1" si="172"/>
        <v>55 Th,9 Bln,18 Hr</v>
      </c>
      <c r="BE557" s="29">
        <f t="shared" ca="1" si="173"/>
        <v>55</v>
      </c>
      <c r="BF557" s="29">
        <f t="shared" ca="1" si="174"/>
        <v>9</v>
      </c>
      <c r="BG557" s="29">
        <f t="shared" ca="1" si="175"/>
        <v>18</v>
      </c>
      <c r="BH557" s="26" t="str">
        <f t="shared" ca="1" si="176"/>
        <v>28 Th,7 Bln,23 Hr</v>
      </c>
      <c r="BI557" s="24">
        <f t="shared" ca="1" si="177"/>
        <v>28</v>
      </c>
      <c r="BJ557" s="24">
        <f t="shared" ca="1" si="178"/>
        <v>7</v>
      </c>
      <c r="BK557" s="26" t="str">
        <f t="shared" ca="1" si="179"/>
        <v>27 Th,7 Bln,23 Hr</v>
      </c>
      <c r="BL557" s="4" t="str">
        <f>VLOOKUP(C557,[1]dbase!$C$3:$AW$827,38,FALSE)</f>
        <v>-</v>
      </c>
    </row>
    <row r="558" spans="1:64" x14ac:dyDescent="0.25">
      <c r="A558" s="24">
        <f t="shared" si="160"/>
        <v>555</v>
      </c>
      <c r="B558" s="31" t="s">
        <v>2353</v>
      </c>
      <c r="C558" s="24">
        <v>696007</v>
      </c>
      <c r="D558" s="24" t="s">
        <v>2354</v>
      </c>
      <c r="E558" s="26">
        <v>25409</v>
      </c>
      <c r="F558" s="24" t="s">
        <v>65</v>
      </c>
      <c r="G558" s="24" t="s">
        <v>66</v>
      </c>
      <c r="H558" s="24" t="s">
        <v>133</v>
      </c>
      <c r="I558" s="24" t="s">
        <v>2355</v>
      </c>
      <c r="J558" s="27" t="s">
        <v>2356</v>
      </c>
      <c r="K558" s="24"/>
      <c r="L558" s="24"/>
      <c r="M558" s="24" t="s">
        <v>136</v>
      </c>
      <c r="N558" s="24" t="s">
        <v>1301</v>
      </c>
      <c r="O558" s="24"/>
      <c r="P558" s="24" t="s">
        <v>80</v>
      </c>
      <c r="Q558" s="26">
        <v>43374</v>
      </c>
      <c r="R558" s="26">
        <v>43374</v>
      </c>
      <c r="S558" s="26" t="s">
        <v>90</v>
      </c>
      <c r="T558" s="28" t="s">
        <v>289</v>
      </c>
      <c r="U558" s="28" t="s">
        <v>289</v>
      </c>
      <c r="V558" s="26">
        <v>44105</v>
      </c>
      <c r="W558" s="28" t="s">
        <v>139</v>
      </c>
      <c r="X558" s="28" t="s">
        <v>140</v>
      </c>
      <c r="Y558" s="26" t="s">
        <v>78</v>
      </c>
      <c r="Z558" s="29">
        <v>6</v>
      </c>
      <c r="AA558" s="29">
        <v>2</v>
      </c>
      <c r="AB558" s="26">
        <v>44424</v>
      </c>
      <c r="AC558" s="30">
        <v>4900000</v>
      </c>
      <c r="AD558" s="30">
        <v>544444</v>
      </c>
      <c r="AE558" s="30">
        <v>0</v>
      </c>
      <c r="AF558" s="30">
        <v>772555.55555555597</v>
      </c>
      <c r="AG558" s="30">
        <f t="shared" si="161"/>
        <v>772555.55555555597</v>
      </c>
      <c r="AH558" s="30">
        <v>0</v>
      </c>
      <c r="AI558" s="30">
        <f t="shared" si="162"/>
        <v>6216999.555555556</v>
      </c>
      <c r="AJ558" s="30">
        <f t="shared" si="163"/>
        <v>3675000</v>
      </c>
      <c r="AK558" s="30">
        <f t="shared" si="164"/>
        <v>408333</v>
      </c>
      <c r="AL558" s="30">
        <f t="shared" si="165"/>
        <v>0</v>
      </c>
      <c r="AM558" s="30">
        <f t="shared" si="166"/>
        <v>772555.55555555597</v>
      </c>
      <c r="AN558" s="30">
        <f t="shared" si="167"/>
        <v>772555.55555555597</v>
      </c>
      <c r="AO558" s="30">
        <f t="shared" si="168"/>
        <v>0</v>
      </c>
      <c r="AP558" s="30">
        <f t="shared" si="169"/>
        <v>4855888.555555556</v>
      </c>
      <c r="AQ558" s="30">
        <f t="shared" si="170"/>
        <v>0</v>
      </c>
      <c r="AR558" s="26" t="s">
        <v>79</v>
      </c>
      <c r="AS558" s="26" t="s">
        <v>80</v>
      </c>
      <c r="AT558" s="26"/>
      <c r="AU558" s="26" t="s">
        <v>80</v>
      </c>
      <c r="AV558" s="26" t="s">
        <v>141</v>
      </c>
      <c r="AW558" s="26" t="s">
        <v>80</v>
      </c>
      <c r="AX558" s="26" t="s">
        <v>82</v>
      </c>
      <c r="AY558" s="26" t="s">
        <v>82</v>
      </c>
      <c r="AZ558" s="26" t="s">
        <v>80</v>
      </c>
      <c r="BA558" s="26" t="s">
        <v>84</v>
      </c>
      <c r="BB558" s="26" t="s">
        <v>85</v>
      </c>
      <c r="BC558" s="26" t="str">
        <f t="shared" si="171"/>
        <v>D</v>
      </c>
      <c r="BD558" s="26" t="str">
        <f t="shared" ca="1" si="172"/>
        <v>53 Th,3 Bln,30 Hr</v>
      </c>
      <c r="BE558" s="29">
        <f t="shared" ca="1" si="173"/>
        <v>53</v>
      </c>
      <c r="BF558" s="29">
        <f t="shared" ca="1" si="174"/>
        <v>3</v>
      </c>
      <c r="BG558" s="29">
        <f t="shared" ca="1" si="175"/>
        <v>30</v>
      </c>
      <c r="BH558" s="26" t="str">
        <f t="shared" ca="1" si="176"/>
        <v>4 Th,1 Bln,23 Hr</v>
      </c>
      <c r="BI558" s="24">
        <f t="shared" ca="1" si="177"/>
        <v>4</v>
      </c>
      <c r="BJ558" s="24">
        <f t="shared" ca="1" si="178"/>
        <v>1</v>
      </c>
      <c r="BK558" s="26" t="str">
        <f t="shared" ca="1" si="179"/>
        <v>4 Th,1 Bln,23 Hr</v>
      </c>
      <c r="BL558" s="4" t="str">
        <f>VLOOKUP(C558,[1]dbase!$C$3:$AW$827,38,FALSE)</f>
        <v>-</v>
      </c>
    </row>
    <row r="559" spans="1:64" x14ac:dyDescent="0.25">
      <c r="A559" s="24">
        <f t="shared" si="160"/>
        <v>556</v>
      </c>
      <c r="B559" s="33" t="s">
        <v>2357</v>
      </c>
      <c r="C559" s="24">
        <v>935700</v>
      </c>
      <c r="D559" s="24" t="s">
        <v>127</v>
      </c>
      <c r="E559" s="26">
        <v>34133</v>
      </c>
      <c r="F559" s="24" t="s">
        <v>167</v>
      </c>
      <c r="G559" s="24" t="s">
        <v>66</v>
      </c>
      <c r="H559" s="24" t="s">
        <v>150</v>
      </c>
      <c r="I559" s="24" t="s">
        <v>2358</v>
      </c>
      <c r="J559" s="27" t="s">
        <v>2359</v>
      </c>
      <c r="K559" s="24" t="s">
        <v>2360</v>
      </c>
      <c r="L559" s="24"/>
      <c r="M559" s="24" t="s">
        <v>70</v>
      </c>
      <c r="N559" s="24" t="s">
        <v>2361</v>
      </c>
      <c r="O559" s="24" t="s">
        <v>2362</v>
      </c>
      <c r="P559" s="24">
        <v>2015</v>
      </c>
      <c r="Q559" s="26">
        <v>42888</v>
      </c>
      <c r="R559" s="26">
        <v>43116</v>
      </c>
      <c r="S559" s="26" t="s">
        <v>90</v>
      </c>
      <c r="T559" s="28" t="s">
        <v>582</v>
      </c>
      <c r="U559" s="28" t="s">
        <v>582</v>
      </c>
      <c r="V559" s="26">
        <v>44760</v>
      </c>
      <c r="W559" s="28" t="s">
        <v>92</v>
      </c>
      <c r="X559" s="28" t="s">
        <v>113</v>
      </c>
      <c r="Y559" s="26" t="s">
        <v>78</v>
      </c>
      <c r="Z559" s="29">
        <v>5</v>
      </c>
      <c r="AA559" s="29">
        <v>4</v>
      </c>
      <c r="AB559" s="26">
        <v>44424</v>
      </c>
      <c r="AC559" s="30">
        <v>6900000</v>
      </c>
      <c r="AD559" s="30">
        <v>766667</v>
      </c>
      <c r="AE559" s="30">
        <v>715183.33333333302</v>
      </c>
      <c r="AF559" s="30">
        <v>0</v>
      </c>
      <c r="AG559" s="30">
        <f t="shared" si="161"/>
        <v>715183.33333333302</v>
      </c>
      <c r="AH559" s="30">
        <v>2504900</v>
      </c>
      <c r="AI559" s="30">
        <f t="shared" si="162"/>
        <v>10886750.333333332</v>
      </c>
      <c r="AJ559" s="30">
        <f t="shared" si="163"/>
        <v>5175000</v>
      </c>
      <c r="AK559" s="30">
        <f t="shared" si="164"/>
        <v>575000.25</v>
      </c>
      <c r="AL559" s="30">
        <f t="shared" si="165"/>
        <v>715183.33333333302</v>
      </c>
      <c r="AM559" s="30">
        <f t="shared" si="166"/>
        <v>0</v>
      </c>
      <c r="AN559" s="30">
        <f t="shared" si="167"/>
        <v>715183.33333333302</v>
      </c>
      <c r="AO559" s="30">
        <f t="shared" si="168"/>
        <v>1252450</v>
      </c>
      <c r="AP559" s="30">
        <f t="shared" si="169"/>
        <v>7717633.583333333</v>
      </c>
      <c r="AQ559" s="30">
        <f t="shared" si="170"/>
        <v>0</v>
      </c>
      <c r="AR559" s="26" t="s">
        <v>79</v>
      </c>
      <c r="AS559" s="26" t="s">
        <v>80</v>
      </c>
      <c r="AT559" s="26"/>
      <c r="AU559" s="26" t="s">
        <v>80</v>
      </c>
      <c r="AV559" s="26" t="s">
        <v>116</v>
      </c>
      <c r="AW559" s="26" t="s">
        <v>95</v>
      </c>
      <c r="AX559" s="26" t="s">
        <v>96</v>
      </c>
      <c r="AY559" s="26" t="s">
        <v>96</v>
      </c>
      <c r="AZ559" s="26" t="s">
        <v>80</v>
      </c>
      <c r="BA559" s="26" t="s">
        <v>84</v>
      </c>
      <c r="BB559" s="26" t="s">
        <v>85</v>
      </c>
      <c r="BC559" s="26" t="str">
        <f t="shared" si="171"/>
        <v>F</v>
      </c>
      <c r="BD559" s="26" t="str">
        <f t="shared" ca="1" si="172"/>
        <v>29 Th,5 Bln,11 Hr</v>
      </c>
      <c r="BE559" s="29">
        <f t="shared" ca="1" si="173"/>
        <v>29</v>
      </c>
      <c r="BF559" s="29">
        <f t="shared" ca="1" si="174"/>
        <v>5</v>
      </c>
      <c r="BG559" s="29">
        <f t="shared" ca="1" si="175"/>
        <v>11</v>
      </c>
      <c r="BH559" s="26" t="str">
        <f t="shared" ca="1" si="176"/>
        <v>5 Th,5 Bln,22 Hr</v>
      </c>
      <c r="BI559" s="24">
        <f t="shared" ca="1" si="177"/>
        <v>5</v>
      </c>
      <c r="BJ559" s="24">
        <f t="shared" ca="1" si="178"/>
        <v>5</v>
      </c>
      <c r="BK559" s="26" t="str">
        <f t="shared" ca="1" si="179"/>
        <v>4 Th,10 Bln,8 Hr</v>
      </c>
      <c r="BL559" s="4" t="str">
        <f>VLOOKUP(C559,[1]dbase!$C$3:$AW$827,38,FALSE)</f>
        <v>-</v>
      </c>
    </row>
    <row r="560" spans="1:64" x14ac:dyDescent="0.25">
      <c r="A560" s="24">
        <f t="shared" si="160"/>
        <v>557</v>
      </c>
      <c r="B560" s="31" t="s">
        <v>2363</v>
      </c>
      <c r="C560" s="24">
        <v>836175</v>
      </c>
      <c r="D560" s="24" t="s">
        <v>377</v>
      </c>
      <c r="E560" s="26">
        <v>30397</v>
      </c>
      <c r="F560" s="24" t="s">
        <v>65</v>
      </c>
      <c r="G560" s="24" t="s">
        <v>66</v>
      </c>
      <c r="H560" s="24" t="s">
        <v>88</v>
      </c>
      <c r="I560" s="24" t="s">
        <v>2364</v>
      </c>
      <c r="J560" s="27" t="s">
        <v>2365</v>
      </c>
      <c r="K560" s="24"/>
      <c r="L560" s="24"/>
      <c r="M560" s="24" t="s">
        <v>70</v>
      </c>
      <c r="N560" s="24" t="s">
        <v>71</v>
      </c>
      <c r="O560" s="24"/>
      <c r="P560" s="24" t="s">
        <v>80</v>
      </c>
      <c r="Q560" s="26">
        <v>43374</v>
      </c>
      <c r="R560" s="26">
        <v>43374</v>
      </c>
      <c r="S560" s="26" t="s">
        <v>90</v>
      </c>
      <c r="T560" s="28" t="s">
        <v>683</v>
      </c>
      <c r="U560" s="28" t="s">
        <v>683</v>
      </c>
      <c r="V560" s="26">
        <v>44105</v>
      </c>
      <c r="W560" s="28" t="s">
        <v>434</v>
      </c>
      <c r="X560" s="28" t="s">
        <v>207</v>
      </c>
      <c r="Y560" s="26" t="s">
        <v>78</v>
      </c>
      <c r="Z560" s="29">
        <v>5</v>
      </c>
      <c r="AA560" s="29">
        <v>4</v>
      </c>
      <c r="AB560" s="26">
        <v>44424</v>
      </c>
      <c r="AC560" s="30">
        <v>6900000</v>
      </c>
      <c r="AD560" s="30">
        <v>766667</v>
      </c>
      <c r="AE560" s="30">
        <v>0</v>
      </c>
      <c r="AF560" s="30">
        <v>364944.75</v>
      </c>
      <c r="AG560" s="30">
        <f t="shared" si="161"/>
        <v>364944.75</v>
      </c>
      <c r="AH560" s="30">
        <v>0</v>
      </c>
      <c r="AI560" s="30">
        <f t="shared" si="162"/>
        <v>8031611.75</v>
      </c>
      <c r="AJ560" s="30">
        <f t="shared" si="163"/>
        <v>5175000</v>
      </c>
      <c r="AK560" s="30">
        <f t="shared" si="164"/>
        <v>575000.25</v>
      </c>
      <c r="AL560" s="30">
        <f t="shared" si="165"/>
        <v>0</v>
      </c>
      <c r="AM560" s="30">
        <f t="shared" si="166"/>
        <v>364944.75</v>
      </c>
      <c r="AN560" s="30">
        <f t="shared" si="167"/>
        <v>364944.75</v>
      </c>
      <c r="AO560" s="30">
        <f t="shared" si="168"/>
        <v>0</v>
      </c>
      <c r="AP560" s="30">
        <f t="shared" si="169"/>
        <v>6114945</v>
      </c>
      <c r="AQ560" s="30">
        <f t="shared" si="170"/>
        <v>0</v>
      </c>
      <c r="AR560" s="26" t="s">
        <v>79</v>
      </c>
      <c r="AS560" s="26" t="s">
        <v>80</v>
      </c>
      <c r="AT560" s="26"/>
      <c r="AU560" s="26" t="s">
        <v>80</v>
      </c>
      <c r="AV560" s="26" t="s">
        <v>209</v>
      </c>
      <c r="AW560" s="26" t="s">
        <v>210</v>
      </c>
      <c r="AX560" s="26" t="s">
        <v>83</v>
      </c>
      <c r="AY560" s="26" t="s">
        <v>83</v>
      </c>
      <c r="AZ560" s="26" t="s">
        <v>80</v>
      </c>
      <c r="BA560" s="26" t="s">
        <v>84</v>
      </c>
      <c r="BB560" s="26" t="s">
        <v>85</v>
      </c>
      <c r="BC560" s="26" t="str">
        <f t="shared" si="171"/>
        <v>F</v>
      </c>
      <c r="BD560" s="26" t="str">
        <f t="shared" ca="1" si="172"/>
        <v>39 Th,8 Bln,2 Hr</v>
      </c>
      <c r="BE560" s="29">
        <f t="shared" ca="1" si="173"/>
        <v>39</v>
      </c>
      <c r="BF560" s="29">
        <f t="shared" ca="1" si="174"/>
        <v>8</v>
      </c>
      <c r="BG560" s="29">
        <f t="shared" ca="1" si="175"/>
        <v>2</v>
      </c>
      <c r="BH560" s="26" t="str">
        <f t="shared" ca="1" si="176"/>
        <v>4 Th,1 Bln,23 Hr</v>
      </c>
      <c r="BI560" s="24">
        <f t="shared" ca="1" si="177"/>
        <v>4</v>
      </c>
      <c r="BJ560" s="24">
        <f t="shared" ca="1" si="178"/>
        <v>1</v>
      </c>
      <c r="BK560" s="26" t="str">
        <f t="shared" ca="1" si="179"/>
        <v>4 Th,1 Bln,23 Hr</v>
      </c>
      <c r="BL560" s="4" t="str">
        <f>VLOOKUP(C560,[1]dbase!$C$3:$AW$827,38,FALSE)</f>
        <v>-</v>
      </c>
    </row>
    <row r="561" spans="1:64" x14ac:dyDescent="0.25">
      <c r="A561" s="24">
        <f t="shared" si="160"/>
        <v>558</v>
      </c>
      <c r="B561" s="33" t="s">
        <v>2366</v>
      </c>
      <c r="C561" s="24">
        <v>865622</v>
      </c>
      <c r="D561" s="24" t="s">
        <v>2367</v>
      </c>
      <c r="E561" s="26">
        <v>31738</v>
      </c>
      <c r="F561" s="24" t="s">
        <v>65</v>
      </c>
      <c r="G561" s="24" t="s">
        <v>66</v>
      </c>
      <c r="H561" s="24" t="s">
        <v>150</v>
      </c>
      <c r="I561" s="24" t="s">
        <v>2368</v>
      </c>
      <c r="J561" s="27"/>
      <c r="K561" s="24"/>
      <c r="L561" s="24"/>
      <c r="M561" s="24" t="s">
        <v>70</v>
      </c>
      <c r="N561" s="24" t="s">
        <v>254</v>
      </c>
      <c r="O561" s="24" t="s">
        <v>2369</v>
      </c>
      <c r="P561" s="24">
        <v>2008</v>
      </c>
      <c r="Q561" s="26">
        <v>42186</v>
      </c>
      <c r="R561" s="26">
        <v>42401</v>
      </c>
      <c r="S561" s="26" t="s">
        <v>90</v>
      </c>
      <c r="T561" s="28" t="s">
        <v>153</v>
      </c>
      <c r="U561" s="28" t="s">
        <v>153</v>
      </c>
      <c r="V561" s="26">
        <v>44760</v>
      </c>
      <c r="W561" s="28" t="s">
        <v>154</v>
      </c>
      <c r="X561" s="28" t="s">
        <v>113</v>
      </c>
      <c r="Y561" s="26" t="s">
        <v>78</v>
      </c>
      <c r="Z561" s="29">
        <v>5</v>
      </c>
      <c r="AA561" s="29">
        <v>6</v>
      </c>
      <c r="AB561" s="26">
        <v>44562</v>
      </c>
      <c r="AC561" s="30">
        <v>8900000</v>
      </c>
      <c r="AD561" s="30">
        <v>988889</v>
      </c>
      <c r="AE561" s="30">
        <v>796722.22222222202</v>
      </c>
      <c r="AF561" s="30">
        <v>653200</v>
      </c>
      <c r="AG561" s="30">
        <f t="shared" si="161"/>
        <v>1449922.222222222</v>
      </c>
      <c r="AH561" s="30">
        <v>0</v>
      </c>
      <c r="AI561" s="30">
        <f t="shared" si="162"/>
        <v>11338811.222222222</v>
      </c>
      <c r="AJ561" s="30">
        <f t="shared" si="163"/>
        <v>6675000</v>
      </c>
      <c r="AK561" s="30">
        <f t="shared" si="164"/>
        <v>741666.75</v>
      </c>
      <c r="AL561" s="30">
        <f t="shared" si="165"/>
        <v>796722.22222222202</v>
      </c>
      <c r="AM561" s="30">
        <f t="shared" si="166"/>
        <v>653200</v>
      </c>
      <c r="AN561" s="30">
        <f t="shared" si="167"/>
        <v>1449922.222222222</v>
      </c>
      <c r="AO561" s="30">
        <f t="shared" si="168"/>
        <v>0</v>
      </c>
      <c r="AP561" s="30">
        <f t="shared" si="169"/>
        <v>8866588.972222222</v>
      </c>
      <c r="AQ561" s="30">
        <f t="shared" si="170"/>
        <v>0</v>
      </c>
      <c r="AR561" s="26" t="s">
        <v>79</v>
      </c>
      <c r="AS561" s="26" t="s">
        <v>80</v>
      </c>
      <c r="AT561" s="26"/>
      <c r="AU561" s="26" t="s">
        <v>80</v>
      </c>
      <c r="AV561" s="26" t="s">
        <v>116</v>
      </c>
      <c r="AW561" s="26" t="s">
        <v>158</v>
      </c>
      <c r="AX561" s="26" t="s">
        <v>83</v>
      </c>
      <c r="AY561" s="26" t="s">
        <v>83</v>
      </c>
      <c r="AZ561" s="26" t="s">
        <v>80</v>
      </c>
      <c r="BA561" s="26" t="s">
        <v>84</v>
      </c>
      <c r="BB561" s="26" t="s">
        <v>85</v>
      </c>
      <c r="BC561" s="26" t="str">
        <f t="shared" si="171"/>
        <v>F</v>
      </c>
      <c r="BD561" s="26" t="str">
        <f t="shared" ca="1" si="172"/>
        <v>36 Th,0 Bln,2 Hr</v>
      </c>
      <c r="BE561" s="29">
        <f t="shared" ca="1" si="173"/>
        <v>36</v>
      </c>
      <c r="BF561" s="29">
        <f t="shared" ca="1" si="174"/>
        <v>0</v>
      </c>
      <c r="BG561" s="29">
        <f t="shared" ca="1" si="175"/>
        <v>2</v>
      </c>
      <c r="BH561" s="26" t="str">
        <f t="shared" ca="1" si="176"/>
        <v>7 Th,4 Bln,23 Hr</v>
      </c>
      <c r="BI561" s="24">
        <f t="shared" ca="1" si="177"/>
        <v>7</v>
      </c>
      <c r="BJ561" s="24">
        <f t="shared" ca="1" si="178"/>
        <v>4</v>
      </c>
      <c r="BK561" s="26" t="str">
        <f t="shared" ca="1" si="179"/>
        <v>6 Th,9 Bln,23 Hr</v>
      </c>
      <c r="BL561" s="4" t="str">
        <f>VLOOKUP(C561,[1]dbase!$C$3:$AW$827,38,FALSE)</f>
        <v>-</v>
      </c>
    </row>
    <row r="562" spans="1:64" x14ac:dyDescent="0.25">
      <c r="A562" s="24">
        <f t="shared" si="160"/>
        <v>559</v>
      </c>
      <c r="B562" s="31" t="s">
        <v>2370</v>
      </c>
      <c r="C562" s="24">
        <v>856317</v>
      </c>
      <c r="D562" s="24" t="s">
        <v>354</v>
      </c>
      <c r="E562" s="26">
        <v>31141</v>
      </c>
      <c r="F562" s="24" t="s">
        <v>65</v>
      </c>
      <c r="G562" s="24" t="s">
        <v>66</v>
      </c>
      <c r="H562" s="24" t="s">
        <v>88</v>
      </c>
      <c r="I562" s="24"/>
      <c r="J562" s="27"/>
      <c r="K562" s="24"/>
      <c r="L562" s="24"/>
      <c r="M562" s="24" t="s">
        <v>109</v>
      </c>
      <c r="N562" s="24" t="s">
        <v>110</v>
      </c>
      <c r="O562" s="24"/>
      <c r="P562" s="24" t="s">
        <v>80</v>
      </c>
      <c r="Q562" s="26">
        <v>43877</v>
      </c>
      <c r="R562" s="26">
        <v>44243</v>
      </c>
      <c r="S562" s="26" t="s">
        <v>90</v>
      </c>
      <c r="T562" s="28" t="s">
        <v>1032</v>
      </c>
      <c r="U562" s="28" t="s">
        <v>1032</v>
      </c>
      <c r="V562" s="26" t="s">
        <v>80</v>
      </c>
      <c r="W562" s="28" t="s">
        <v>650</v>
      </c>
      <c r="X562" s="28" t="s">
        <v>195</v>
      </c>
      <c r="Y562" s="26" t="s">
        <v>78</v>
      </c>
      <c r="Z562" s="29">
        <v>6</v>
      </c>
      <c r="AA562" s="29">
        <v>1</v>
      </c>
      <c r="AB562" s="26">
        <v>44424</v>
      </c>
      <c r="AC562" s="30">
        <v>4500000</v>
      </c>
      <c r="AD562" s="30">
        <v>500000</v>
      </c>
      <c r="AE562" s="30">
        <v>-116900</v>
      </c>
      <c r="AF562" s="30">
        <v>152000</v>
      </c>
      <c r="AG562" s="30">
        <f t="shared" si="161"/>
        <v>35100</v>
      </c>
      <c r="AH562" s="30">
        <v>0</v>
      </c>
      <c r="AI562" s="30">
        <f t="shared" si="162"/>
        <v>5035100</v>
      </c>
      <c r="AJ562" s="30">
        <f t="shared" si="163"/>
        <v>2250000</v>
      </c>
      <c r="AK562" s="30">
        <f t="shared" si="164"/>
        <v>0</v>
      </c>
      <c r="AL562" s="30">
        <f t="shared" si="165"/>
        <v>0</v>
      </c>
      <c r="AM562" s="30">
        <f t="shared" si="166"/>
        <v>0</v>
      </c>
      <c r="AN562" s="30">
        <f t="shared" si="167"/>
        <v>0</v>
      </c>
      <c r="AO562" s="30">
        <f t="shared" si="168"/>
        <v>0</v>
      </c>
      <c r="AP562" s="30">
        <f t="shared" si="169"/>
        <v>2250000</v>
      </c>
      <c r="AQ562" s="30">
        <f t="shared" si="170"/>
        <v>2122100</v>
      </c>
      <c r="AR562" s="26" t="s">
        <v>79</v>
      </c>
      <c r="AS562" s="32" t="s">
        <v>114</v>
      </c>
      <c r="AT562" s="32" t="s">
        <v>156</v>
      </c>
      <c r="AU562" s="32">
        <v>44743</v>
      </c>
      <c r="AV562" s="26" t="s">
        <v>196</v>
      </c>
      <c r="AW562" s="26" t="s">
        <v>80</v>
      </c>
      <c r="AX562" s="26" t="s">
        <v>82</v>
      </c>
      <c r="AY562" s="26" t="s">
        <v>82</v>
      </c>
      <c r="AZ562" s="26" t="s">
        <v>125</v>
      </c>
      <c r="BA562" s="26" t="s">
        <v>84</v>
      </c>
      <c r="BB562" s="26" t="s">
        <v>85</v>
      </c>
      <c r="BC562" s="26" t="str">
        <f t="shared" si="171"/>
        <v>C</v>
      </c>
      <c r="BD562" s="26" t="str">
        <f t="shared" ca="1" si="172"/>
        <v>37 Th,7 Bln,20 Hr</v>
      </c>
      <c r="BE562" s="29">
        <f t="shared" ca="1" si="173"/>
        <v>37</v>
      </c>
      <c r="BF562" s="29">
        <f t="shared" ca="1" si="174"/>
        <v>7</v>
      </c>
      <c r="BG562" s="29">
        <f t="shared" ca="1" si="175"/>
        <v>20</v>
      </c>
      <c r="BH562" s="26" t="str">
        <f t="shared" ca="1" si="176"/>
        <v>2 Th,9 Bln,8 Hr</v>
      </c>
      <c r="BI562" s="24">
        <f t="shared" ca="1" si="177"/>
        <v>2</v>
      </c>
      <c r="BJ562" s="24">
        <f t="shared" ca="1" si="178"/>
        <v>9</v>
      </c>
      <c r="BK562" s="26" t="str">
        <f t="shared" ca="1" si="179"/>
        <v>1 Th,9 Bln,8 Hr</v>
      </c>
      <c r="BL562" s="4" t="str">
        <f>VLOOKUP(C562,[1]dbase!$C$3:$AW$827,38,FALSE)</f>
        <v>H</v>
      </c>
    </row>
    <row r="563" spans="1:64" x14ac:dyDescent="0.25">
      <c r="A563" s="24">
        <f t="shared" si="160"/>
        <v>560</v>
      </c>
      <c r="B563" s="31" t="s">
        <v>2371</v>
      </c>
      <c r="C563" s="24">
        <v>845550</v>
      </c>
      <c r="D563" s="24" t="s">
        <v>354</v>
      </c>
      <c r="E563" s="26">
        <v>30915</v>
      </c>
      <c r="F563" s="24" t="s">
        <v>65</v>
      </c>
      <c r="G563" s="24" t="s">
        <v>66</v>
      </c>
      <c r="H563" s="24" t="s">
        <v>88</v>
      </c>
      <c r="I563" s="24" t="s">
        <v>2372</v>
      </c>
      <c r="J563" s="27"/>
      <c r="K563" s="24"/>
      <c r="L563" s="24"/>
      <c r="M563" s="24" t="s">
        <v>136</v>
      </c>
      <c r="N563" s="24" t="s">
        <v>71</v>
      </c>
      <c r="O563" s="24"/>
      <c r="P563" s="24" t="s">
        <v>2373</v>
      </c>
      <c r="Q563" s="26">
        <v>41233</v>
      </c>
      <c r="R563" s="26">
        <v>41989</v>
      </c>
      <c r="S563" s="26" t="s">
        <v>90</v>
      </c>
      <c r="T563" s="28" t="s">
        <v>2374</v>
      </c>
      <c r="U563" s="28" t="s">
        <v>2374</v>
      </c>
      <c r="V563" s="26">
        <v>44061</v>
      </c>
      <c r="W563" s="28" t="s">
        <v>249</v>
      </c>
      <c r="X563" s="28" t="s">
        <v>123</v>
      </c>
      <c r="Y563" s="26" t="s">
        <v>78</v>
      </c>
      <c r="Z563" s="29">
        <v>6</v>
      </c>
      <c r="AA563" s="29">
        <v>2</v>
      </c>
      <c r="AB563" s="26">
        <v>44424</v>
      </c>
      <c r="AC563" s="30">
        <v>4900000</v>
      </c>
      <c r="AD563" s="30">
        <v>544444</v>
      </c>
      <c r="AE563" s="30">
        <v>743505.55555555597</v>
      </c>
      <c r="AF563" s="30">
        <v>152000</v>
      </c>
      <c r="AG563" s="30">
        <f t="shared" si="161"/>
        <v>895505.55555555597</v>
      </c>
      <c r="AH563" s="30">
        <v>0</v>
      </c>
      <c r="AI563" s="30">
        <f t="shared" si="162"/>
        <v>6339949.555555556</v>
      </c>
      <c r="AJ563" s="30">
        <f t="shared" si="163"/>
        <v>3675000</v>
      </c>
      <c r="AK563" s="30">
        <f t="shared" si="164"/>
        <v>408333</v>
      </c>
      <c r="AL563" s="30">
        <f t="shared" si="165"/>
        <v>743505.55555555597</v>
      </c>
      <c r="AM563" s="30">
        <f t="shared" si="166"/>
        <v>152000</v>
      </c>
      <c r="AN563" s="30">
        <f t="shared" si="167"/>
        <v>895505.55555555597</v>
      </c>
      <c r="AO563" s="30">
        <f t="shared" si="168"/>
        <v>0</v>
      </c>
      <c r="AP563" s="30">
        <f t="shared" si="169"/>
        <v>4978838.555555556</v>
      </c>
      <c r="AQ563" s="30">
        <f t="shared" si="170"/>
        <v>0</v>
      </c>
      <c r="AR563" s="26" t="s">
        <v>79</v>
      </c>
      <c r="AS563" s="26" t="s">
        <v>80</v>
      </c>
      <c r="AT563" s="26"/>
      <c r="AU563" s="26" t="s">
        <v>80</v>
      </c>
      <c r="AV563" s="26" t="s">
        <v>124</v>
      </c>
      <c r="AW563" s="26" t="s">
        <v>80</v>
      </c>
      <c r="AX563" s="26" t="s">
        <v>83</v>
      </c>
      <c r="AY563" s="26" t="s">
        <v>82</v>
      </c>
      <c r="AZ563" s="26" t="s">
        <v>197</v>
      </c>
      <c r="BA563" s="26" t="s">
        <v>84</v>
      </c>
      <c r="BB563" s="26" t="s">
        <v>106</v>
      </c>
      <c r="BC563" s="26" t="str">
        <f t="shared" si="171"/>
        <v>D</v>
      </c>
      <c r="BD563" s="26" t="str">
        <f t="shared" ca="1" si="172"/>
        <v>38 Th,3 Bln,3 Hr</v>
      </c>
      <c r="BE563" s="29">
        <f t="shared" ca="1" si="173"/>
        <v>38</v>
      </c>
      <c r="BF563" s="29">
        <f t="shared" ca="1" si="174"/>
        <v>3</v>
      </c>
      <c r="BG563" s="29">
        <f t="shared" ca="1" si="175"/>
        <v>3</v>
      </c>
      <c r="BH563" s="26" t="str">
        <f t="shared" ca="1" si="176"/>
        <v>10 Th,0 Bln,4 Hr</v>
      </c>
      <c r="BI563" s="24">
        <f t="shared" ca="1" si="177"/>
        <v>10</v>
      </c>
      <c r="BJ563" s="24">
        <f t="shared" ca="1" si="178"/>
        <v>0</v>
      </c>
      <c r="BK563" s="26" t="str">
        <f t="shared" ca="1" si="179"/>
        <v>7 Th,11 Bln,8 Hr</v>
      </c>
      <c r="BL563" s="4" t="str">
        <f>VLOOKUP(C563,[1]dbase!$C$3:$AW$827,38,FALSE)</f>
        <v>-</v>
      </c>
    </row>
    <row r="564" spans="1:64" x14ac:dyDescent="0.25">
      <c r="A564" s="24">
        <f t="shared" si="160"/>
        <v>561</v>
      </c>
      <c r="B564" s="31" t="s">
        <v>2375</v>
      </c>
      <c r="C564" s="24">
        <v>816237</v>
      </c>
      <c r="D564" s="24" t="s">
        <v>930</v>
      </c>
      <c r="E564" s="26">
        <v>29603</v>
      </c>
      <c r="F564" s="24" t="s">
        <v>65</v>
      </c>
      <c r="G564" s="24" t="s">
        <v>66</v>
      </c>
      <c r="H564" s="24" t="s">
        <v>88</v>
      </c>
      <c r="I564" s="24" t="s">
        <v>2376</v>
      </c>
      <c r="J564" s="27" t="s">
        <v>2377</v>
      </c>
      <c r="K564" s="24"/>
      <c r="L564" s="24"/>
      <c r="M564" s="24" t="s">
        <v>136</v>
      </c>
      <c r="N564" s="24" t="s">
        <v>2378</v>
      </c>
      <c r="O564" s="24"/>
      <c r="P564" s="24" t="s">
        <v>80</v>
      </c>
      <c r="Q564" s="26">
        <v>43374</v>
      </c>
      <c r="R564" s="26">
        <v>43374</v>
      </c>
      <c r="S564" s="26" t="s">
        <v>90</v>
      </c>
      <c r="T564" s="28" t="s">
        <v>417</v>
      </c>
      <c r="U564" s="28" t="s">
        <v>417</v>
      </c>
      <c r="V564" s="26">
        <v>44105</v>
      </c>
      <c r="W564" s="28" t="s">
        <v>374</v>
      </c>
      <c r="X564" s="28" t="s">
        <v>207</v>
      </c>
      <c r="Y564" s="26" t="s">
        <v>78</v>
      </c>
      <c r="Z564" s="29">
        <v>5</v>
      </c>
      <c r="AA564" s="29">
        <v>3</v>
      </c>
      <c r="AB564" s="26">
        <v>44424</v>
      </c>
      <c r="AC564" s="30">
        <v>5900000</v>
      </c>
      <c r="AD564" s="30">
        <v>655556</v>
      </c>
      <c r="AE564" s="30">
        <v>0</v>
      </c>
      <c r="AF564" s="30">
        <v>1476055.861111111</v>
      </c>
      <c r="AG564" s="30">
        <f t="shared" si="161"/>
        <v>1476055.861111111</v>
      </c>
      <c r="AH564" s="30">
        <v>0</v>
      </c>
      <c r="AI564" s="30">
        <f t="shared" si="162"/>
        <v>8031611.861111111</v>
      </c>
      <c r="AJ564" s="30">
        <f t="shared" si="163"/>
        <v>4425000</v>
      </c>
      <c r="AK564" s="30">
        <f t="shared" si="164"/>
        <v>491667</v>
      </c>
      <c r="AL564" s="30">
        <f t="shared" si="165"/>
        <v>0</v>
      </c>
      <c r="AM564" s="30">
        <f t="shared" si="166"/>
        <v>1476055.861111111</v>
      </c>
      <c r="AN564" s="30">
        <f t="shared" si="167"/>
        <v>1476055.861111111</v>
      </c>
      <c r="AO564" s="30">
        <f t="shared" si="168"/>
        <v>0</v>
      </c>
      <c r="AP564" s="30">
        <f t="shared" si="169"/>
        <v>6392722.861111111</v>
      </c>
      <c r="AQ564" s="30">
        <f t="shared" si="170"/>
        <v>0</v>
      </c>
      <c r="AR564" s="26" t="s">
        <v>79</v>
      </c>
      <c r="AS564" s="26" t="s">
        <v>80</v>
      </c>
      <c r="AT564" s="26"/>
      <c r="AU564" s="26" t="s">
        <v>80</v>
      </c>
      <c r="AV564" s="26" t="s">
        <v>209</v>
      </c>
      <c r="AW564" s="26" t="s">
        <v>375</v>
      </c>
      <c r="AX564" s="26" t="s">
        <v>105</v>
      </c>
      <c r="AY564" s="26" t="s">
        <v>83</v>
      </c>
      <c r="AZ564" s="26" t="s">
        <v>80</v>
      </c>
      <c r="BA564" s="26" t="s">
        <v>84</v>
      </c>
      <c r="BB564" s="26" t="s">
        <v>85</v>
      </c>
      <c r="BC564" s="26" t="str">
        <f t="shared" si="171"/>
        <v>D</v>
      </c>
      <c r="BD564" s="26" t="str">
        <f t="shared" ca="1" si="172"/>
        <v>41 Th,10 Bln,7 Hr</v>
      </c>
      <c r="BE564" s="29">
        <f t="shared" ca="1" si="173"/>
        <v>41</v>
      </c>
      <c r="BF564" s="29">
        <f t="shared" ca="1" si="174"/>
        <v>10</v>
      </c>
      <c r="BG564" s="29">
        <f t="shared" ca="1" si="175"/>
        <v>7</v>
      </c>
      <c r="BH564" s="26" t="str">
        <f t="shared" ca="1" si="176"/>
        <v>4 Th,1 Bln,23 Hr</v>
      </c>
      <c r="BI564" s="24">
        <f t="shared" ca="1" si="177"/>
        <v>4</v>
      </c>
      <c r="BJ564" s="24">
        <f t="shared" ca="1" si="178"/>
        <v>1</v>
      </c>
      <c r="BK564" s="26" t="str">
        <f t="shared" ca="1" si="179"/>
        <v>4 Th,1 Bln,23 Hr</v>
      </c>
      <c r="BL564" s="4" t="str">
        <f>VLOOKUP(C564,[1]dbase!$C$3:$AW$827,38,FALSE)</f>
        <v>-</v>
      </c>
    </row>
    <row r="565" spans="1:64" x14ac:dyDescent="0.25">
      <c r="A565" s="24">
        <f t="shared" si="160"/>
        <v>562</v>
      </c>
      <c r="B565" s="31" t="s">
        <v>2379</v>
      </c>
      <c r="C565" s="24">
        <v>664695</v>
      </c>
      <c r="D565" s="24" t="s">
        <v>108</v>
      </c>
      <c r="E565" s="26">
        <v>24337</v>
      </c>
      <c r="F565" s="24" t="s">
        <v>65</v>
      </c>
      <c r="G565" s="24" t="s">
        <v>66</v>
      </c>
      <c r="H565" s="24" t="s">
        <v>88</v>
      </c>
      <c r="I565" s="24" t="s">
        <v>2380</v>
      </c>
      <c r="J565" s="27"/>
      <c r="K565" s="24"/>
      <c r="L565" s="24"/>
      <c r="M565" s="24" t="s">
        <v>109</v>
      </c>
      <c r="N565" s="24" t="s">
        <v>120</v>
      </c>
      <c r="O565" s="24"/>
      <c r="P565" s="24">
        <v>1987</v>
      </c>
      <c r="Q565" s="26">
        <v>32827</v>
      </c>
      <c r="R565" s="26">
        <v>33192</v>
      </c>
      <c r="S565" s="26" t="s">
        <v>90</v>
      </c>
      <c r="T565" s="28" t="s">
        <v>2381</v>
      </c>
      <c r="U565" s="28" t="s">
        <v>2381</v>
      </c>
      <c r="V565" s="26">
        <v>44571</v>
      </c>
      <c r="W565" s="28" t="s">
        <v>112</v>
      </c>
      <c r="X565" s="28" t="s">
        <v>113</v>
      </c>
      <c r="Y565" s="26" t="s">
        <v>78</v>
      </c>
      <c r="Z565" s="29">
        <v>6</v>
      </c>
      <c r="AA565" s="29">
        <v>4</v>
      </c>
      <c r="AB565" s="26">
        <v>44424</v>
      </c>
      <c r="AC565" s="30">
        <v>6900000</v>
      </c>
      <c r="AD565" s="30">
        <v>766667</v>
      </c>
      <c r="AE565" s="30">
        <v>-436142</v>
      </c>
      <c r="AF565" s="30">
        <v>-339993</v>
      </c>
      <c r="AG565" s="30">
        <f t="shared" si="161"/>
        <v>-776135</v>
      </c>
      <c r="AH565" s="30">
        <v>0</v>
      </c>
      <c r="AI565" s="30">
        <f t="shared" si="162"/>
        <v>6890532</v>
      </c>
      <c r="AJ565" s="30">
        <f t="shared" si="163"/>
        <v>3450000</v>
      </c>
      <c r="AK565" s="30">
        <f t="shared" si="164"/>
        <v>0</v>
      </c>
      <c r="AL565" s="30">
        <f t="shared" si="165"/>
        <v>0</v>
      </c>
      <c r="AM565" s="30">
        <f t="shared" si="166"/>
        <v>0</v>
      </c>
      <c r="AN565" s="30">
        <f t="shared" si="167"/>
        <v>0</v>
      </c>
      <c r="AO565" s="30">
        <f t="shared" si="168"/>
        <v>0</v>
      </c>
      <c r="AP565" s="30">
        <f t="shared" si="169"/>
        <v>3450000</v>
      </c>
      <c r="AQ565" s="30">
        <f t="shared" si="170"/>
        <v>922100</v>
      </c>
      <c r="AR565" s="26" t="s">
        <v>79</v>
      </c>
      <c r="AS565" s="26" t="s">
        <v>114</v>
      </c>
      <c r="AT565" s="24" t="s">
        <v>172</v>
      </c>
      <c r="AU565" s="26">
        <v>44433</v>
      </c>
      <c r="AV565" s="26" t="s">
        <v>116</v>
      </c>
      <c r="AW565" s="26" t="s">
        <v>117</v>
      </c>
      <c r="AX565" s="26" t="s">
        <v>83</v>
      </c>
      <c r="AY565" s="26" t="s">
        <v>82</v>
      </c>
      <c r="AZ565" s="26" t="s">
        <v>80</v>
      </c>
      <c r="BA565" s="26" t="s">
        <v>84</v>
      </c>
      <c r="BB565" s="26" t="s">
        <v>85</v>
      </c>
      <c r="BC565" s="26" t="str">
        <f t="shared" si="171"/>
        <v>C</v>
      </c>
      <c r="BD565" s="26" t="str">
        <f t="shared" ca="1" si="172"/>
        <v>56 Th,3 Bln,6 Hr</v>
      </c>
      <c r="BE565" s="29">
        <f t="shared" ca="1" si="173"/>
        <v>56</v>
      </c>
      <c r="BF565" s="29">
        <f t="shared" ca="1" si="174"/>
        <v>3</v>
      </c>
      <c r="BG565" s="29">
        <f t="shared" ca="1" si="175"/>
        <v>6</v>
      </c>
      <c r="BH565" s="26" t="str">
        <f t="shared" ca="1" si="176"/>
        <v>33 Th,0 Bln,9 Hr</v>
      </c>
      <c r="BI565" s="24">
        <f t="shared" ca="1" si="177"/>
        <v>33</v>
      </c>
      <c r="BJ565" s="24">
        <f t="shared" ca="1" si="178"/>
        <v>0</v>
      </c>
      <c r="BK565" s="26" t="str">
        <f t="shared" ca="1" si="179"/>
        <v>32 Th,0 Bln,9 Hr</v>
      </c>
      <c r="BL565" s="4" t="str">
        <f>VLOOKUP(C565,[1]dbase!$C$3:$AW$827,38,FALSE)</f>
        <v>H</v>
      </c>
    </row>
    <row r="566" spans="1:64" x14ac:dyDescent="0.25">
      <c r="A566" s="24">
        <f t="shared" si="160"/>
        <v>563</v>
      </c>
      <c r="B566" s="31" t="s">
        <v>2382</v>
      </c>
      <c r="C566" s="24">
        <v>866158</v>
      </c>
      <c r="D566" s="24" t="s">
        <v>174</v>
      </c>
      <c r="E566" s="26">
        <v>31643</v>
      </c>
      <c r="F566" s="24" t="s">
        <v>65</v>
      </c>
      <c r="G566" s="24" t="s">
        <v>66</v>
      </c>
      <c r="H566" s="24" t="s">
        <v>67</v>
      </c>
      <c r="I566" s="24" t="s">
        <v>2383</v>
      </c>
      <c r="J566" s="27"/>
      <c r="K566" s="24"/>
      <c r="L566" s="24"/>
      <c r="M566" s="24" t="s">
        <v>99</v>
      </c>
      <c r="N566" s="24" t="s">
        <v>446</v>
      </c>
      <c r="O566" s="24"/>
      <c r="P566" s="24" t="s">
        <v>80</v>
      </c>
      <c r="Q566" s="26">
        <v>43374</v>
      </c>
      <c r="R566" s="26">
        <v>43374</v>
      </c>
      <c r="S566" s="26" t="s">
        <v>90</v>
      </c>
      <c r="T566" s="28" t="s">
        <v>494</v>
      </c>
      <c r="U566" s="28" t="s">
        <v>494</v>
      </c>
      <c r="V566" s="26">
        <v>44105</v>
      </c>
      <c r="W566" s="28" t="s">
        <v>495</v>
      </c>
      <c r="X566" s="28" t="s">
        <v>207</v>
      </c>
      <c r="Y566" s="26" t="s">
        <v>78</v>
      </c>
      <c r="Z566" s="29">
        <v>6</v>
      </c>
      <c r="AA566" s="34">
        <v>1</v>
      </c>
      <c r="AB566" s="26">
        <v>44424</v>
      </c>
      <c r="AC566" s="30">
        <v>4500000</v>
      </c>
      <c r="AD566" s="30">
        <v>500000</v>
      </c>
      <c r="AE566" s="30">
        <v>0</v>
      </c>
      <c r="AF566" s="30">
        <v>-292200</v>
      </c>
      <c r="AG566" s="30">
        <f t="shared" si="161"/>
        <v>-292200</v>
      </c>
      <c r="AH566" s="30">
        <v>0</v>
      </c>
      <c r="AI566" s="30">
        <f t="shared" si="162"/>
        <v>4707800</v>
      </c>
      <c r="AJ566" s="30">
        <f t="shared" si="163"/>
        <v>3375000</v>
      </c>
      <c r="AK566" s="30">
        <f t="shared" si="164"/>
        <v>375000</v>
      </c>
      <c r="AL566" s="30">
        <f t="shared" si="165"/>
        <v>0</v>
      </c>
      <c r="AM566" s="30">
        <f t="shared" si="166"/>
        <v>-292200</v>
      </c>
      <c r="AN566" s="30">
        <f t="shared" si="167"/>
        <v>-292200</v>
      </c>
      <c r="AO566" s="30">
        <f t="shared" si="168"/>
        <v>0</v>
      </c>
      <c r="AP566" s="30">
        <f t="shared" si="169"/>
        <v>3457800</v>
      </c>
      <c r="AQ566" s="30">
        <f t="shared" si="170"/>
        <v>914300</v>
      </c>
      <c r="AR566" s="26" t="s">
        <v>79</v>
      </c>
      <c r="AS566" s="26" t="s">
        <v>80</v>
      </c>
      <c r="AT566" s="26"/>
      <c r="AU566" s="26" t="s">
        <v>80</v>
      </c>
      <c r="AV566" s="26" t="s">
        <v>209</v>
      </c>
      <c r="AW566" s="26" t="s">
        <v>210</v>
      </c>
      <c r="AX566" s="26" t="s">
        <v>83</v>
      </c>
      <c r="AY566" s="26" t="s">
        <v>83</v>
      </c>
      <c r="AZ566" s="26" t="s">
        <v>80</v>
      </c>
      <c r="BA566" s="26" t="s">
        <v>84</v>
      </c>
      <c r="BB566" s="26" t="s">
        <v>106</v>
      </c>
      <c r="BC566" s="26" t="str">
        <f t="shared" si="171"/>
        <v>C</v>
      </c>
      <c r="BD566" s="26" t="str">
        <f t="shared" ca="1" si="172"/>
        <v>36 Th,3 Bln,5 Hr</v>
      </c>
      <c r="BE566" s="29">
        <f t="shared" ca="1" si="173"/>
        <v>36</v>
      </c>
      <c r="BF566" s="29">
        <f t="shared" ca="1" si="174"/>
        <v>3</v>
      </c>
      <c r="BG566" s="29">
        <f t="shared" ca="1" si="175"/>
        <v>5</v>
      </c>
      <c r="BH566" s="26" t="str">
        <f t="shared" ca="1" si="176"/>
        <v>4 Th,1 Bln,23 Hr</v>
      </c>
      <c r="BI566" s="24">
        <f t="shared" ca="1" si="177"/>
        <v>4</v>
      </c>
      <c r="BJ566" s="24">
        <f t="shared" ca="1" si="178"/>
        <v>1</v>
      </c>
      <c r="BK566" s="26" t="str">
        <f t="shared" ca="1" si="179"/>
        <v>4 Th,1 Bln,23 Hr</v>
      </c>
      <c r="BL566" s="4" t="str">
        <f>VLOOKUP(C566,[1]dbase!$C$3:$AW$827,38,FALSE)</f>
        <v>-</v>
      </c>
    </row>
    <row r="567" spans="1:64" x14ac:dyDescent="0.25">
      <c r="A567" s="24">
        <f t="shared" si="160"/>
        <v>564</v>
      </c>
      <c r="B567" s="31" t="s">
        <v>2384</v>
      </c>
      <c r="C567" s="24">
        <v>886308</v>
      </c>
      <c r="D567" s="24" t="s">
        <v>166</v>
      </c>
      <c r="E567" s="26">
        <v>31493</v>
      </c>
      <c r="F567" s="24" t="s">
        <v>65</v>
      </c>
      <c r="G567" s="24" t="s">
        <v>66</v>
      </c>
      <c r="H567" s="24" t="s">
        <v>133</v>
      </c>
      <c r="I567" s="24"/>
      <c r="J567" s="27"/>
      <c r="K567" s="24"/>
      <c r="L567" s="24"/>
      <c r="M567" s="24" t="s">
        <v>70</v>
      </c>
      <c r="N567" s="24" t="s">
        <v>1899</v>
      </c>
      <c r="O567" s="24"/>
      <c r="P567" s="24" t="s">
        <v>80</v>
      </c>
      <c r="Q567" s="26">
        <v>43877</v>
      </c>
      <c r="R567" s="26">
        <v>44243</v>
      </c>
      <c r="S567" s="26" t="s">
        <v>90</v>
      </c>
      <c r="T567" s="28" t="s">
        <v>2385</v>
      </c>
      <c r="U567" s="28" t="s">
        <v>2385</v>
      </c>
      <c r="V567" s="26" t="s">
        <v>80</v>
      </c>
      <c r="W567" s="28" t="s">
        <v>2386</v>
      </c>
      <c r="X567" s="28" t="s">
        <v>311</v>
      </c>
      <c r="Y567" s="26" t="s">
        <v>103</v>
      </c>
      <c r="Z567" s="29">
        <v>6</v>
      </c>
      <c r="AA567" s="29">
        <v>1</v>
      </c>
      <c r="AB567" s="26">
        <v>44424</v>
      </c>
      <c r="AC567" s="30">
        <v>4500000</v>
      </c>
      <c r="AD567" s="30">
        <v>500000</v>
      </c>
      <c r="AE567" s="30">
        <v>-116900</v>
      </c>
      <c r="AF567" s="30">
        <v>152000</v>
      </c>
      <c r="AG567" s="30">
        <f t="shared" si="161"/>
        <v>35100</v>
      </c>
      <c r="AH567" s="30">
        <v>0</v>
      </c>
      <c r="AI567" s="30">
        <f t="shared" si="162"/>
        <v>5035100</v>
      </c>
      <c r="AJ567" s="30">
        <f t="shared" si="163"/>
        <v>3375000</v>
      </c>
      <c r="AK567" s="30">
        <f t="shared" si="164"/>
        <v>375000</v>
      </c>
      <c r="AL567" s="30">
        <f t="shared" si="165"/>
        <v>-116900</v>
      </c>
      <c r="AM567" s="30">
        <f t="shared" si="166"/>
        <v>152000</v>
      </c>
      <c r="AN567" s="30">
        <f t="shared" si="167"/>
        <v>35100</v>
      </c>
      <c r="AO567" s="30">
        <f t="shared" si="168"/>
        <v>0</v>
      </c>
      <c r="AP567" s="30">
        <f t="shared" si="169"/>
        <v>3785100</v>
      </c>
      <c r="AQ567" s="30">
        <f t="shared" si="170"/>
        <v>587000</v>
      </c>
      <c r="AR567" s="26" t="s">
        <v>79</v>
      </c>
      <c r="AS567" s="26" t="s">
        <v>80</v>
      </c>
      <c r="AT567" s="26"/>
      <c r="AU567" s="26" t="s">
        <v>80</v>
      </c>
      <c r="AV567" s="26" t="s">
        <v>312</v>
      </c>
      <c r="AW567" s="26" t="s">
        <v>80</v>
      </c>
      <c r="AX567" s="26" t="s">
        <v>83</v>
      </c>
      <c r="AY567" s="26" t="s">
        <v>83</v>
      </c>
      <c r="AZ567" s="26" t="s">
        <v>80</v>
      </c>
      <c r="BA567" s="26" t="s">
        <v>84</v>
      </c>
      <c r="BB567" s="26" t="s">
        <v>106</v>
      </c>
      <c r="BC567" s="26" t="str">
        <f t="shared" si="171"/>
        <v>F</v>
      </c>
      <c r="BD567" s="26" t="str">
        <f t="shared" ca="1" si="172"/>
        <v>36 Th,8 Bln,2 Hr</v>
      </c>
      <c r="BE567" s="29">
        <f t="shared" ca="1" si="173"/>
        <v>36</v>
      </c>
      <c r="BF567" s="29">
        <f t="shared" ca="1" si="174"/>
        <v>8</v>
      </c>
      <c r="BG567" s="29">
        <f t="shared" ca="1" si="175"/>
        <v>2</v>
      </c>
      <c r="BH567" s="26" t="str">
        <f t="shared" ca="1" si="176"/>
        <v>2 Th,9 Bln,8 Hr</v>
      </c>
      <c r="BI567" s="24">
        <f t="shared" ca="1" si="177"/>
        <v>2</v>
      </c>
      <c r="BJ567" s="24">
        <f t="shared" ca="1" si="178"/>
        <v>9</v>
      </c>
      <c r="BK567" s="26" t="str">
        <f t="shared" ca="1" si="179"/>
        <v>1 Th,9 Bln,8 Hr</v>
      </c>
      <c r="BL567" s="4" t="str">
        <f>VLOOKUP(C567,[1]dbase!$C$3:$AW$827,38,FALSE)</f>
        <v>-</v>
      </c>
    </row>
    <row r="568" spans="1:64" x14ac:dyDescent="0.25">
      <c r="A568" s="24">
        <f t="shared" si="160"/>
        <v>565</v>
      </c>
      <c r="B568" s="33" t="s">
        <v>2387</v>
      </c>
      <c r="C568" s="24">
        <v>925630</v>
      </c>
      <c r="D568" s="24" t="s">
        <v>354</v>
      </c>
      <c r="E568" s="26">
        <v>33606</v>
      </c>
      <c r="F568" s="24" t="s">
        <v>167</v>
      </c>
      <c r="G568" s="24" t="s">
        <v>66</v>
      </c>
      <c r="H568" s="24" t="s">
        <v>150</v>
      </c>
      <c r="I568" s="24" t="s">
        <v>2388</v>
      </c>
      <c r="J568" s="27" t="s">
        <v>2389</v>
      </c>
      <c r="K568" s="24" t="s">
        <v>2390</v>
      </c>
      <c r="L568" s="24"/>
      <c r="M568" s="24" t="s">
        <v>307</v>
      </c>
      <c r="N568" s="24" t="s">
        <v>2391</v>
      </c>
      <c r="O568" s="24"/>
      <c r="P568" s="24">
        <v>2014</v>
      </c>
      <c r="Q568" s="26">
        <v>42186</v>
      </c>
      <c r="R568" s="26">
        <v>42401</v>
      </c>
      <c r="S568" s="26" t="s">
        <v>90</v>
      </c>
      <c r="T568" s="28" t="s">
        <v>316</v>
      </c>
      <c r="U568" s="28" t="s">
        <v>316</v>
      </c>
      <c r="V568" s="26">
        <v>44760</v>
      </c>
      <c r="W568" s="28" t="s">
        <v>317</v>
      </c>
      <c r="X568" s="28" t="s">
        <v>113</v>
      </c>
      <c r="Y568" s="26" t="s">
        <v>78</v>
      </c>
      <c r="Z568" s="29">
        <v>5</v>
      </c>
      <c r="AA568" s="34">
        <v>4</v>
      </c>
      <c r="AB568" s="26">
        <v>44424</v>
      </c>
      <c r="AC568" s="30">
        <v>6900000</v>
      </c>
      <c r="AD568" s="30">
        <v>766667</v>
      </c>
      <c r="AE568" s="30">
        <v>1089508.333333333</v>
      </c>
      <c r="AF568" s="30">
        <v>-510912.5</v>
      </c>
      <c r="AG568" s="30">
        <f t="shared" si="161"/>
        <v>578595.83333333302</v>
      </c>
      <c r="AH568" s="30">
        <v>1164112.5</v>
      </c>
      <c r="AI568" s="30">
        <f t="shared" si="162"/>
        <v>9409375.3333333321</v>
      </c>
      <c r="AJ568" s="30">
        <f t="shared" si="163"/>
        <v>5175000</v>
      </c>
      <c r="AK568" s="30">
        <f t="shared" si="164"/>
        <v>575000.25</v>
      </c>
      <c r="AL568" s="30">
        <f t="shared" si="165"/>
        <v>1089508.333333333</v>
      </c>
      <c r="AM568" s="30">
        <f t="shared" si="166"/>
        <v>-510912.5</v>
      </c>
      <c r="AN568" s="30">
        <f t="shared" si="167"/>
        <v>578595.83333333302</v>
      </c>
      <c r="AO568" s="30">
        <f t="shared" si="168"/>
        <v>582056.25</v>
      </c>
      <c r="AP568" s="30">
        <f t="shared" si="169"/>
        <v>6910652.333333333</v>
      </c>
      <c r="AQ568" s="30">
        <f t="shared" si="170"/>
        <v>0</v>
      </c>
      <c r="AR568" s="26" t="s">
        <v>79</v>
      </c>
      <c r="AS568" s="26" t="s">
        <v>80</v>
      </c>
      <c r="AT568" s="26"/>
      <c r="AU568" s="26" t="s">
        <v>80</v>
      </c>
      <c r="AV568" s="26" t="s">
        <v>116</v>
      </c>
      <c r="AW568" s="26" t="s">
        <v>95</v>
      </c>
      <c r="AX568" s="26" t="s">
        <v>83</v>
      </c>
      <c r="AY568" s="26" t="s">
        <v>83</v>
      </c>
      <c r="AZ568" s="26" t="s">
        <v>80</v>
      </c>
      <c r="BA568" s="26" t="s">
        <v>84</v>
      </c>
      <c r="BB568" s="26" t="s">
        <v>85</v>
      </c>
      <c r="BC568" s="26" t="str">
        <f t="shared" si="171"/>
        <v>E</v>
      </c>
      <c r="BD568" s="26" t="str">
        <f t="shared" ca="1" si="172"/>
        <v>30 Th,10 Bln,21 Hr</v>
      </c>
      <c r="BE568" s="29">
        <f t="shared" ca="1" si="173"/>
        <v>30</v>
      </c>
      <c r="BF568" s="29">
        <f t="shared" ca="1" si="174"/>
        <v>10</v>
      </c>
      <c r="BG568" s="29">
        <f t="shared" ca="1" si="175"/>
        <v>21</v>
      </c>
      <c r="BH568" s="26" t="str">
        <f t="shared" ca="1" si="176"/>
        <v>7 Th,4 Bln,23 Hr</v>
      </c>
      <c r="BI568" s="24">
        <f t="shared" ca="1" si="177"/>
        <v>7</v>
      </c>
      <c r="BJ568" s="24">
        <f t="shared" ca="1" si="178"/>
        <v>4</v>
      </c>
      <c r="BK568" s="26" t="str">
        <f t="shared" ca="1" si="179"/>
        <v>6 Th,9 Bln,23 Hr</v>
      </c>
      <c r="BL568" s="4" t="str">
        <f>VLOOKUP(C568,[1]dbase!$C$3:$AW$827,38,FALSE)</f>
        <v>-</v>
      </c>
    </row>
    <row r="569" spans="1:64" x14ac:dyDescent="0.25">
      <c r="A569" s="24">
        <f t="shared" si="160"/>
        <v>566</v>
      </c>
      <c r="B569" s="31" t="s">
        <v>2392</v>
      </c>
      <c r="C569" s="24">
        <v>674872</v>
      </c>
      <c r="D569" s="24" t="s">
        <v>539</v>
      </c>
      <c r="E569" s="26">
        <v>24591</v>
      </c>
      <c r="F569" s="24" t="s">
        <v>65</v>
      </c>
      <c r="G569" s="24" t="s">
        <v>66</v>
      </c>
      <c r="H569" s="24" t="s">
        <v>67</v>
      </c>
      <c r="I569" s="24" t="s">
        <v>2393</v>
      </c>
      <c r="J569" s="27"/>
      <c r="K569" s="24"/>
      <c r="L569" s="24"/>
      <c r="M569" s="24" t="s">
        <v>109</v>
      </c>
      <c r="N569" s="24" t="s">
        <v>120</v>
      </c>
      <c r="O569" s="24"/>
      <c r="P569" s="24">
        <v>1986</v>
      </c>
      <c r="Q569" s="26">
        <v>33208</v>
      </c>
      <c r="R569" s="26">
        <v>33573</v>
      </c>
      <c r="S569" s="26" t="s">
        <v>90</v>
      </c>
      <c r="T569" s="28" t="s">
        <v>2394</v>
      </c>
      <c r="U569" s="28" t="s">
        <v>2394</v>
      </c>
      <c r="V569" s="26">
        <v>43284</v>
      </c>
      <c r="W569" s="28" t="s">
        <v>399</v>
      </c>
      <c r="X569" s="28" t="s">
        <v>123</v>
      </c>
      <c r="Y569" s="26" t="s">
        <v>78</v>
      </c>
      <c r="Z569" s="29">
        <v>4</v>
      </c>
      <c r="AA569" s="29">
        <v>4</v>
      </c>
      <c r="AB569" s="26">
        <v>44424</v>
      </c>
      <c r="AC569" s="30">
        <v>6900000</v>
      </c>
      <c r="AD569" s="30">
        <v>766667</v>
      </c>
      <c r="AE569" s="30">
        <v>858883.33333333302</v>
      </c>
      <c r="AF569" s="30">
        <v>-377770</v>
      </c>
      <c r="AG569" s="30">
        <f t="shared" si="161"/>
        <v>481113.33333333302</v>
      </c>
      <c r="AH569" s="30">
        <v>2079770</v>
      </c>
      <c r="AI569" s="30">
        <f t="shared" si="162"/>
        <v>10227550.333333332</v>
      </c>
      <c r="AJ569" s="30">
        <f t="shared" si="163"/>
        <v>5175000</v>
      </c>
      <c r="AK569" s="30">
        <f t="shared" si="164"/>
        <v>575000.25</v>
      </c>
      <c r="AL569" s="30">
        <f t="shared" si="165"/>
        <v>858883.33333333302</v>
      </c>
      <c r="AM569" s="30">
        <f t="shared" si="166"/>
        <v>-377770</v>
      </c>
      <c r="AN569" s="30">
        <f t="shared" si="167"/>
        <v>481113.33333333302</v>
      </c>
      <c r="AO569" s="30">
        <f t="shared" si="168"/>
        <v>1039885</v>
      </c>
      <c r="AP569" s="30">
        <f t="shared" si="169"/>
        <v>7270998.583333333</v>
      </c>
      <c r="AQ569" s="30">
        <f t="shared" si="170"/>
        <v>0</v>
      </c>
      <c r="AR569" s="26" t="s">
        <v>79</v>
      </c>
      <c r="AS569" s="26" t="s">
        <v>80</v>
      </c>
      <c r="AT569" s="26"/>
      <c r="AU569" s="26" t="s">
        <v>80</v>
      </c>
      <c r="AV569" s="26" t="s">
        <v>124</v>
      </c>
      <c r="AW569" s="26" t="s">
        <v>80</v>
      </c>
      <c r="AX569" s="26" t="s">
        <v>83</v>
      </c>
      <c r="AY569" s="26" t="s">
        <v>83</v>
      </c>
      <c r="AZ569" s="26" t="s">
        <v>125</v>
      </c>
      <c r="BA569" s="26" t="s">
        <v>84</v>
      </c>
      <c r="BB569" s="26" t="s">
        <v>85</v>
      </c>
      <c r="BC569" s="26" t="str">
        <f t="shared" si="171"/>
        <v>C</v>
      </c>
      <c r="BD569" s="26" t="str">
        <f t="shared" ca="1" si="172"/>
        <v>55 Th,6 Bln,26 Hr</v>
      </c>
      <c r="BE569" s="29">
        <f t="shared" ca="1" si="173"/>
        <v>55</v>
      </c>
      <c r="BF569" s="29">
        <f t="shared" ca="1" si="174"/>
        <v>6</v>
      </c>
      <c r="BG569" s="29">
        <f t="shared" ca="1" si="175"/>
        <v>26</v>
      </c>
      <c r="BH569" s="26" t="str">
        <f t="shared" ca="1" si="176"/>
        <v>31 Th,11 Bln,23 Hr</v>
      </c>
      <c r="BI569" s="24">
        <f t="shared" ca="1" si="177"/>
        <v>31</v>
      </c>
      <c r="BJ569" s="24">
        <f t="shared" ca="1" si="178"/>
        <v>11</v>
      </c>
      <c r="BK569" s="26" t="str">
        <f t="shared" ca="1" si="179"/>
        <v>30 Th,11 Bln,23 Hr</v>
      </c>
      <c r="BL569" s="4" t="str">
        <f>VLOOKUP(C569,[1]dbase!$C$3:$AW$827,38,FALSE)</f>
        <v>-</v>
      </c>
    </row>
    <row r="570" spans="1:64" x14ac:dyDescent="0.25">
      <c r="A570" s="24">
        <f t="shared" si="160"/>
        <v>567</v>
      </c>
      <c r="B570" s="31" t="s">
        <v>2395</v>
      </c>
      <c r="C570" s="24">
        <v>875734</v>
      </c>
      <c r="D570" s="24" t="s">
        <v>354</v>
      </c>
      <c r="E570" s="26">
        <v>31959</v>
      </c>
      <c r="F570" s="24" t="s">
        <v>65</v>
      </c>
      <c r="G570" s="24" t="s">
        <v>66</v>
      </c>
      <c r="H570" s="24" t="s">
        <v>88</v>
      </c>
      <c r="I570" s="24" t="s">
        <v>2396</v>
      </c>
      <c r="J570" s="27" t="s">
        <v>2397</v>
      </c>
      <c r="K570" s="24" t="s">
        <v>2398</v>
      </c>
      <c r="L570" s="24" t="s">
        <v>2399</v>
      </c>
      <c r="M570" s="24" t="s">
        <v>70</v>
      </c>
      <c r="N570" s="24" t="s">
        <v>71</v>
      </c>
      <c r="O570" s="24"/>
      <c r="P570" s="24">
        <v>2012</v>
      </c>
      <c r="Q570" s="26">
        <v>42932</v>
      </c>
      <c r="R570" s="26">
        <v>43055</v>
      </c>
      <c r="S570" s="26" t="s">
        <v>90</v>
      </c>
      <c r="T570" s="28" t="s">
        <v>1434</v>
      </c>
      <c r="U570" s="28" t="s">
        <v>1434</v>
      </c>
      <c r="V570" s="26">
        <v>44181</v>
      </c>
      <c r="W570" s="28" t="s">
        <v>509</v>
      </c>
      <c r="X570" s="28" t="s">
        <v>510</v>
      </c>
      <c r="Y570" s="26" t="s">
        <v>103</v>
      </c>
      <c r="Z570" s="29">
        <v>6</v>
      </c>
      <c r="AA570" s="29">
        <v>1</v>
      </c>
      <c r="AB570" s="26">
        <v>44424</v>
      </c>
      <c r="AC570" s="30">
        <v>4500000</v>
      </c>
      <c r="AD570" s="30">
        <v>500000</v>
      </c>
      <c r="AE570" s="30">
        <v>291100</v>
      </c>
      <c r="AF570" s="30">
        <v>152000</v>
      </c>
      <c r="AG570" s="30">
        <f t="shared" si="161"/>
        <v>443100</v>
      </c>
      <c r="AH570" s="30">
        <v>0</v>
      </c>
      <c r="AI570" s="30">
        <f t="shared" si="162"/>
        <v>5443100</v>
      </c>
      <c r="AJ570" s="30">
        <f t="shared" si="163"/>
        <v>2250000</v>
      </c>
      <c r="AK570" s="30">
        <f t="shared" si="164"/>
        <v>0</v>
      </c>
      <c r="AL570" s="30">
        <f t="shared" si="165"/>
        <v>0</v>
      </c>
      <c r="AM570" s="30">
        <f t="shared" si="166"/>
        <v>0</v>
      </c>
      <c r="AN570" s="30">
        <f t="shared" si="167"/>
        <v>0</v>
      </c>
      <c r="AO570" s="30">
        <f t="shared" si="168"/>
        <v>0</v>
      </c>
      <c r="AP570" s="30">
        <f t="shared" si="169"/>
        <v>2250000</v>
      </c>
      <c r="AQ570" s="30">
        <f t="shared" si="170"/>
        <v>2122100</v>
      </c>
      <c r="AR570" s="26" t="s">
        <v>79</v>
      </c>
      <c r="AS570" s="26" t="s">
        <v>114</v>
      </c>
      <c r="AT570" s="24" t="s">
        <v>172</v>
      </c>
      <c r="AU570" s="26">
        <v>44433</v>
      </c>
      <c r="AV570" s="26" t="s">
        <v>511</v>
      </c>
      <c r="AW570" s="26" t="s">
        <v>80</v>
      </c>
      <c r="AX570" s="26" t="s">
        <v>105</v>
      </c>
      <c r="AY570" s="26" t="s">
        <v>105</v>
      </c>
      <c r="AZ570" s="26" t="s">
        <v>80</v>
      </c>
      <c r="BA570" s="26" t="s">
        <v>84</v>
      </c>
      <c r="BB570" s="26" t="s">
        <v>85</v>
      </c>
      <c r="BC570" s="26" t="str">
        <f t="shared" si="171"/>
        <v>F</v>
      </c>
      <c r="BD570" s="26" t="str">
        <f t="shared" ca="1" si="172"/>
        <v>35 Th,4 Bln,23 Hr</v>
      </c>
      <c r="BE570" s="29">
        <f t="shared" ca="1" si="173"/>
        <v>35</v>
      </c>
      <c r="BF570" s="29">
        <f t="shared" ca="1" si="174"/>
        <v>4</v>
      </c>
      <c r="BG570" s="29">
        <f t="shared" ca="1" si="175"/>
        <v>23</v>
      </c>
      <c r="BH570" s="26" t="str">
        <f t="shared" ca="1" si="176"/>
        <v>5 Th,4 Bln,8 Hr</v>
      </c>
      <c r="BI570" s="24">
        <f t="shared" ca="1" si="177"/>
        <v>5</v>
      </c>
      <c r="BJ570" s="24">
        <f t="shared" ca="1" si="178"/>
        <v>4</v>
      </c>
      <c r="BK570" s="26" t="str">
        <f t="shared" ca="1" si="179"/>
        <v>5 Th,0 Bln,8 Hr</v>
      </c>
      <c r="BL570" s="4" t="str">
        <f>VLOOKUP(C570,[1]dbase!$C$3:$AW$827,38,FALSE)</f>
        <v>H</v>
      </c>
    </row>
    <row r="571" spans="1:64" x14ac:dyDescent="0.25">
      <c r="A571" s="24">
        <f t="shared" si="160"/>
        <v>568</v>
      </c>
      <c r="B571" s="31" t="s">
        <v>2400</v>
      </c>
      <c r="C571" s="24">
        <v>846120</v>
      </c>
      <c r="D571" s="24" t="s">
        <v>174</v>
      </c>
      <c r="E571" s="26">
        <v>30973</v>
      </c>
      <c r="F571" s="24" t="s">
        <v>65</v>
      </c>
      <c r="G571" s="24" t="s">
        <v>66</v>
      </c>
      <c r="H571" s="24" t="s">
        <v>88</v>
      </c>
      <c r="I571" s="24" t="s">
        <v>2401</v>
      </c>
      <c r="J571" s="27" t="s">
        <v>2402</v>
      </c>
      <c r="K571" s="24"/>
      <c r="L571" s="24"/>
      <c r="M571" s="24" t="s">
        <v>109</v>
      </c>
      <c r="N571" s="24" t="s">
        <v>667</v>
      </c>
      <c r="O571" s="24"/>
      <c r="P571" s="24" t="s">
        <v>80</v>
      </c>
      <c r="Q571" s="26">
        <v>43374</v>
      </c>
      <c r="R571" s="26">
        <v>43374</v>
      </c>
      <c r="S571" s="26" t="s">
        <v>90</v>
      </c>
      <c r="T571" s="28" t="s">
        <v>138</v>
      </c>
      <c r="U571" s="28" t="s">
        <v>138</v>
      </c>
      <c r="V571" s="26">
        <v>44105</v>
      </c>
      <c r="W571" s="28" t="s">
        <v>430</v>
      </c>
      <c r="X571" s="28" t="s">
        <v>140</v>
      </c>
      <c r="Y571" s="26" t="s">
        <v>78</v>
      </c>
      <c r="Z571" s="29">
        <v>6</v>
      </c>
      <c r="AA571" s="29">
        <v>1</v>
      </c>
      <c r="AB571" s="26">
        <v>44424</v>
      </c>
      <c r="AC571" s="30">
        <v>4500000</v>
      </c>
      <c r="AD571" s="30">
        <v>500000</v>
      </c>
      <c r="AE571" s="30">
        <v>0</v>
      </c>
      <c r="AF571" s="30">
        <v>253100</v>
      </c>
      <c r="AG571" s="30">
        <f t="shared" si="161"/>
        <v>253100</v>
      </c>
      <c r="AH571" s="30">
        <v>0</v>
      </c>
      <c r="AI571" s="30">
        <f t="shared" si="162"/>
        <v>5253100</v>
      </c>
      <c r="AJ571" s="30">
        <f t="shared" si="163"/>
        <v>3375000</v>
      </c>
      <c r="AK571" s="30">
        <f t="shared" si="164"/>
        <v>375000</v>
      </c>
      <c r="AL571" s="30">
        <f t="shared" si="165"/>
        <v>0</v>
      </c>
      <c r="AM571" s="30">
        <f t="shared" si="166"/>
        <v>253100</v>
      </c>
      <c r="AN571" s="30">
        <f t="shared" si="167"/>
        <v>253100</v>
      </c>
      <c r="AO571" s="30">
        <f t="shared" si="168"/>
        <v>0</v>
      </c>
      <c r="AP571" s="30">
        <f t="shared" si="169"/>
        <v>4003100</v>
      </c>
      <c r="AQ571" s="30">
        <f t="shared" si="170"/>
        <v>369000</v>
      </c>
      <c r="AR571" s="26" t="s">
        <v>79</v>
      </c>
      <c r="AS571" s="26" t="s">
        <v>80</v>
      </c>
      <c r="AT571" s="26"/>
      <c r="AU571" s="26" t="s">
        <v>80</v>
      </c>
      <c r="AV571" s="26" t="s">
        <v>141</v>
      </c>
      <c r="AW571" s="26" t="s">
        <v>80</v>
      </c>
      <c r="AX571" s="26" t="s">
        <v>82</v>
      </c>
      <c r="AY571" s="26" t="s">
        <v>82</v>
      </c>
      <c r="AZ571" s="26" t="s">
        <v>80</v>
      </c>
      <c r="BA571" s="26" t="s">
        <v>84</v>
      </c>
      <c r="BB571" s="26" t="s">
        <v>85</v>
      </c>
      <c r="BC571" s="26" t="str">
        <f t="shared" si="171"/>
        <v>C</v>
      </c>
      <c r="BD571" s="26" t="str">
        <f t="shared" ca="1" si="172"/>
        <v>38 Th,1 Bln,6 Hr</v>
      </c>
      <c r="BE571" s="29">
        <f t="shared" ca="1" si="173"/>
        <v>38</v>
      </c>
      <c r="BF571" s="29">
        <f t="shared" ca="1" si="174"/>
        <v>1</v>
      </c>
      <c r="BG571" s="29">
        <f t="shared" ca="1" si="175"/>
        <v>6</v>
      </c>
      <c r="BH571" s="26" t="str">
        <f t="shared" ca="1" si="176"/>
        <v>4 Th,1 Bln,23 Hr</v>
      </c>
      <c r="BI571" s="24">
        <f t="shared" ca="1" si="177"/>
        <v>4</v>
      </c>
      <c r="BJ571" s="24">
        <f t="shared" ca="1" si="178"/>
        <v>1</v>
      </c>
      <c r="BK571" s="26" t="str">
        <f t="shared" ca="1" si="179"/>
        <v>4 Th,1 Bln,23 Hr</v>
      </c>
      <c r="BL571" s="4" t="str">
        <f>VLOOKUP(C571,[1]dbase!$C$3:$AW$827,38,FALSE)</f>
        <v>-</v>
      </c>
    </row>
    <row r="572" spans="1:64" x14ac:dyDescent="0.25">
      <c r="A572" s="24">
        <f t="shared" si="160"/>
        <v>569</v>
      </c>
      <c r="B572" s="33" t="s">
        <v>2403</v>
      </c>
      <c r="C572" s="24">
        <v>664548</v>
      </c>
      <c r="D572" s="24" t="s">
        <v>199</v>
      </c>
      <c r="E572" s="26">
        <v>24252</v>
      </c>
      <c r="F572" s="24" t="s">
        <v>65</v>
      </c>
      <c r="G572" s="24" t="s">
        <v>66</v>
      </c>
      <c r="H572" s="24" t="s">
        <v>67</v>
      </c>
      <c r="I572" s="24" t="s">
        <v>2404</v>
      </c>
      <c r="J572" s="27"/>
      <c r="K572" s="24"/>
      <c r="L572" s="24"/>
      <c r="M572" s="24" t="s">
        <v>346</v>
      </c>
      <c r="N572" s="24" t="s">
        <v>463</v>
      </c>
      <c r="O572" s="24"/>
      <c r="P572" s="24">
        <v>2008</v>
      </c>
      <c r="Q572" s="26">
        <v>32721</v>
      </c>
      <c r="R572" s="26">
        <v>33086</v>
      </c>
      <c r="S572" s="26" t="s">
        <v>90</v>
      </c>
      <c r="T572" s="28" t="s">
        <v>2405</v>
      </c>
      <c r="U572" s="28" t="s">
        <v>2405</v>
      </c>
      <c r="V572" s="26">
        <v>44621</v>
      </c>
      <c r="W572" s="28" t="s">
        <v>510</v>
      </c>
      <c r="X572" s="28" t="s">
        <v>510</v>
      </c>
      <c r="Y572" s="26" t="s">
        <v>103</v>
      </c>
      <c r="Z572" s="29">
        <v>1</v>
      </c>
      <c r="AA572" s="29">
        <v>9</v>
      </c>
      <c r="AB572" s="26">
        <v>44424</v>
      </c>
      <c r="AC572" s="30">
        <v>11900000</v>
      </c>
      <c r="AD572" s="30">
        <v>1322222</v>
      </c>
      <c r="AE572" s="30">
        <v>1901027.777777778</v>
      </c>
      <c r="AF572" s="30">
        <v>-571005</v>
      </c>
      <c r="AG572" s="30">
        <f t="shared" si="161"/>
        <v>1330022.777777778</v>
      </c>
      <c r="AH572" s="30">
        <v>6615600</v>
      </c>
      <c r="AI572" s="30">
        <f t="shared" si="162"/>
        <v>21167844.777777776</v>
      </c>
      <c r="AJ572" s="30">
        <f t="shared" si="163"/>
        <v>8925000</v>
      </c>
      <c r="AK572" s="30">
        <f t="shared" si="164"/>
        <v>991666.5</v>
      </c>
      <c r="AL572" s="30">
        <f t="shared" si="165"/>
        <v>1901027.777777778</v>
      </c>
      <c r="AM572" s="30">
        <f t="shared" si="166"/>
        <v>-571005</v>
      </c>
      <c r="AN572" s="30">
        <f t="shared" si="167"/>
        <v>1330022.777777778</v>
      </c>
      <c r="AO572" s="30">
        <f t="shared" si="168"/>
        <v>3307800</v>
      </c>
      <c r="AP572" s="30">
        <f t="shared" si="169"/>
        <v>14554489.277777778</v>
      </c>
      <c r="AQ572" s="30">
        <f t="shared" si="170"/>
        <v>0</v>
      </c>
      <c r="AR572" s="26" t="s">
        <v>208</v>
      </c>
      <c r="AS572" s="26" t="s">
        <v>80</v>
      </c>
      <c r="AT572" s="26"/>
      <c r="AU572" s="26" t="s">
        <v>80</v>
      </c>
      <c r="AV572" s="26" t="s">
        <v>511</v>
      </c>
      <c r="AW572" s="26" t="s">
        <v>80</v>
      </c>
      <c r="AX572" s="26" t="s">
        <v>105</v>
      </c>
      <c r="AY572" s="26" t="s">
        <v>105</v>
      </c>
      <c r="AZ572" s="26" t="s">
        <v>80</v>
      </c>
      <c r="BA572" s="26" t="s">
        <v>84</v>
      </c>
      <c r="BB572" s="26" t="s">
        <v>106</v>
      </c>
      <c r="BC572" s="26" t="str">
        <f t="shared" si="171"/>
        <v>G</v>
      </c>
      <c r="BD572" s="26" t="str">
        <f t="shared" ca="1" si="172"/>
        <v>56 Th,5 Bln,30 Hr</v>
      </c>
      <c r="BE572" s="29">
        <f t="shared" ca="1" si="173"/>
        <v>56</v>
      </c>
      <c r="BF572" s="29">
        <f t="shared" ca="1" si="174"/>
        <v>5</v>
      </c>
      <c r="BG572" s="29">
        <f t="shared" ca="1" si="175"/>
        <v>30</v>
      </c>
      <c r="BH572" s="26" t="str">
        <f t="shared" ca="1" si="176"/>
        <v>33 Th,3 Bln,23 Hr</v>
      </c>
      <c r="BI572" s="24">
        <f t="shared" ca="1" si="177"/>
        <v>33</v>
      </c>
      <c r="BJ572" s="24">
        <f t="shared" ca="1" si="178"/>
        <v>3</v>
      </c>
      <c r="BK572" s="26" t="str">
        <f t="shared" ca="1" si="179"/>
        <v>32 Th,3 Bln,23 Hr</v>
      </c>
      <c r="BL572" s="4" t="str">
        <f>VLOOKUP(C572,[1]dbase!$C$3:$AW$827,38,FALSE)</f>
        <v>-</v>
      </c>
    </row>
    <row r="573" spans="1:64" x14ac:dyDescent="0.25">
      <c r="A573" s="24">
        <f t="shared" si="160"/>
        <v>570</v>
      </c>
      <c r="B573" s="31" t="s">
        <v>2406</v>
      </c>
      <c r="C573" s="24">
        <v>955888</v>
      </c>
      <c r="D573" s="24" t="s">
        <v>166</v>
      </c>
      <c r="E573" s="26">
        <v>34985</v>
      </c>
      <c r="F573" s="24" t="s">
        <v>65</v>
      </c>
      <c r="G573" s="24" t="s">
        <v>66</v>
      </c>
      <c r="H573" s="24" t="s">
        <v>228</v>
      </c>
      <c r="I573" s="24" t="s">
        <v>2407</v>
      </c>
      <c r="J573" s="27"/>
      <c r="K573" s="24"/>
      <c r="L573" s="24" t="s">
        <v>2408</v>
      </c>
      <c r="M573" s="24" t="s">
        <v>346</v>
      </c>
      <c r="N573" s="24" t="s">
        <v>2409</v>
      </c>
      <c r="O573" s="24" t="s">
        <v>72</v>
      </c>
      <c r="P573" s="24">
        <v>2017</v>
      </c>
      <c r="Q573" s="26">
        <v>43696</v>
      </c>
      <c r="R573" s="26">
        <v>43906</v>
      </c>
      <c r="S573" s="26" t="s">
        <v>90</v>
      </c>
      <c r="T573" s="28" t="s">
        <v>552</v>
      </c>
      <c r="U573" s="28" t="s">
        <v>552</v>
      </c>
      <c r="V573" s="26">
        <v>44104</v>
      </c>
      <c r="W573" s="28" t="s">
        <v>294</v>
      </c>
      <c r="X573" s="28" t="s">
        <v>295</v>
      </c>
      <c r="Y573" s="26" t="s">
        <v>103</v>
      </c>
      <c r="Z573" s="29">
        <v>5</v>
      </c>
      <c r="AA573" s="29">
        <v>4</v>
      </c>
      <c r="AB573" s="26">
        <v>44424</v>
      </c>
      <c r="AC573" s="30">
        <v>6900000</v>
      </c>
      <c r="AD573" s="30">
        <v>766667</v>
      </c>
      <c r="AE573" s="30">
        <v>-103816.66666666698</v>
      </c>
      <c r="AF573" s="30">
        <v>326600</v>
      </c>
      <c r="AG573" s="30">
        <f t="shared" si="161"/>
        <v>222783.33333333302</v>
      </c>
      <c r="AH573" s="30">
        <v>0</v>
      </c>
      <c r="AI573" s="30">
        <f t="shared" si="162"/>
        <v>7889450.333333333</v>
      </c>
      <c r="AJ573" s="30">
        <f t="shared" si="163"/>
        <v>5175000</v>
      </c>
      <c r="AK573" s="30">
        <f t="shared" si="164"/>
        <v>575000.25</v>
      </c>
      <c r="AL573" s="30">
        <f t="shared" si="165"/>
        <v>-103816.66666666698</v>
      </c>
      <c r="AM573" s="30">
        <f t="shared" si="166"/>
        <v>326600</v>
      </c>
      <c r="AN573" s="30">
        <f t="shared" si="167"/>
        <v>222783.33333333302</v>
      </c>
      <c r="AO573" s="30">
        <f t="shared" si="168"/>
        <v>0</v>
      </c>
      <c r="AP573" s="30">
        <f t="shared" si="169"/>
        <v>5972783.583333333</v>
      </c>
      <c r="AQ573" s="30">
        <f t="shared" si="170"/>
        <v>0</v>
      </c>
      <c r="AR573" s="26" t="s">
        <v>79</v>
      </c>
      <c r="AS573" s="26" t="s">
        <v>80</v>
      </c>
      <c r="AT573" s="26"/>
      <c r="AU573" s="26" t="s">
        <v>80</v>
      </c>
      <c r="AV573" s="26" t="s">
        <v>296</v>
      </c>
      <c r="AW573" s="26" t="s">
        <v>80</v>
      </c>
      <c r="AX573" s="26" t="s">
        <v>105</v>
      </c>
      <c r="AY573" s="26" t="s">
        <v>105</v>
      </c>
      <c r="AZ573" s="26" t="s">
        <v>80</v>
      </c>
      <c r="BA573" s="26" t="s">
        <v>84</v>
      </c>
      <c r="BB573" s="26" t="s">
        <v>85</v>
      </c>
      <c r="BC573" s="26" t="str">
        <f t="shared" si="171"/>
        <v>G</v>
      </c>
      <c r="BD573" s="26" t="str">
        <f t="shared" ca="1" si="172"/>
        <v>27 Th,1 Bln,11 Hr</v>
      </c>
      <c r="BE573" s="29">
        <f t="shared" ca="1" si="173"/>
        <v>27</v>
      </c>
      <c r="BF573" s="29">
        <f t="shared" ca="1" si="174"/>
        <v>1</v>
      </c>
      <c r="BG573" s="29">
        <f t="shared" ca="1" si="175"/>
        <v>11</v>
      </c>
      <c r="BH573" s="26" t="str">
        <f t="shared" ca="1" si="176"/>
        <v>3 Th,3 Bln,5 Hr</v>
      </c>
      <c r="BI573" s="24">
        <f t="shared" ca="1" si="177"/>
        <v>3</v>
      </c>
      <c r="BJ573" s="24">
        <f t="shared" ca="1" si="178"/>
        <v>3</v>
      </c>
      <c r="BK573" s="26" t="str">
        <f t="shared" ca="1" si="179"/>
        <v>2 Th,8 Bln,8 Hr</v>
      </c>
      <c r="BL573" s="4" t="str">
        <f>VLOOKUP(C573,[1]dbase!$C$3:$AW$827,38,FALSE)</f>
        <v>-</v>
      </c>
    </row>
    <row r="574" spans="1:64" x14ac:dyDescent="0.25">
      <c r="A574" s="24">
        <f t="shared" si="160"/>
        <v>571</v>
      </c>
      <c r="B574" s="31" t="s">
        <v>2410</v>
      </c>
      <c r="C574" s="24">
        <v>674787</v>
      </c>
      <c r="D574" s="24" t="s">
        <v>87</v>
      </c>
      <c r="E574" s="26">
        <v>24755</v>
      </c>
      <c r="F574" s="24" t="s">
        <v>167</v>
      </c>
      <c r="G574" s="24" t="s">
        <v>66</v>
      </c>
      <c r="H574" s="24" t="s">
        <v>1144</v>
      </c>
      <c r="I574" s="24" t="s">
        <v>2411</v>
      </c>
      <c r="J574" s="27"/>
      <c r="K574" s="24"/>
      <c r="L574" s="24"/>
      <c r="M574" s="24" t="s">
        <v>109</v>
      </c>
      <c r="N574" s="24" t="s">
        <v>593</v>
      </c>
      <c r="O574" s="24"/>
      <c r="P574" s="24">
        <v>1986</v>
      </c>
      <c r="Q574" s="26">
        <v>31594</v>
      </c>
      <c r="R574" s="26">
        <v>33512</v>
      </c>
      <c r="S574" s="26" t="s">
        <v>90</v>
      </c>
      <c r="T574" s="28" t="s">
        <v>2412</v>
      </c>
      <c r="U574" s="28" t="s">
        <v>2412</v>
      </c>
      <c r="V574" s="26" t="s">
        <v>80</v>
      </c>
      <c r="W574" s="28" t="s">
        <v>560</v>
      </c>
      <c r="X574" s="28" t="s">
        <v>93</v>
      </c>
      <c r="Y574" s="26" t="s">
        <v>103</v>
      </c>
      <c r="Z574" s="29">
        <v>5</v>
      </c>
      <c r="AA574" s="29">
        <v>3</v>
      </c>
      <c r="AB574" s="26">
        <v>44424</v>
      </c>
      <c r="AC574" s="30">
        <v>5900000</v>
      </c>
      <c r="AD574" s="30">
        <v>655556</v>
      </c>
      <c r="AE574" s="30">
        <v>806344.44444444403</v>
      </c>
      <c r="AF574" s="30">
        <v>566950</v>
      </c>
      <c r="AG574" s="30">
        <f t="shared" si="161"/>
        <v>1373294.444444444</v>
      </c>
      <c r="AH574" s="30">
        <v>0</v>
      </c>
      <c r="AI574" s="30">
        <f t="shared" si="162"/>
        <v>7928850.444444444</v>
      </c>
      <c r="AJ574" s="30">
        <f t="shared" si="163"/>
        <v>2950000</v>
      </c>
      <c r="AK574" s="30">
        <f t="shared" si="164"/>
        <v>0</v>
      </c>
      <c r="AL574" s="30">
        <f t="shared" si="165"/>
        <v>0</v>
      </c>
      <c r="AM574" s="30">
        <f t="shared" si="166"/>
        <v>0</v>
      </c>
      <c r="AN574" s="30">
        <f t="shared" si="167"/>
        <v>0</v>
      </c>
      <c r="AO574" s="30">
        <f t="shared" si="168"/>
        <v>0</v>
      </c>
      <c r="AP574" s="30">
        <f t="shared" si="169"/>
        <v>2950000</v>
      </c>
      <c r="AQ574" s="30">
        <f t="shared" si="170"/>
        <v>1422100</v>
      </c>
      <c r="AR574" s="26" t="s">
        <v>79</v>
      </c>
      <c r="AS574" s="26" t="s">
        <v>114</v>
      </c>
      <c r="AT574" s="24" t="s">
        <v>172</v>
      </c>
      <c r="AU574" s="26">
        <v>44433</v>
      </c>
      <c r="AV574" s="26" t="s">
        <v>94</v>
      </c>
      <c r="AW574" s="26" t="s">
        <v>104</v>
      </c>
      <c r="AX574" s="26" t="s">
        <v>105</v>
      </c>
      <c r="AY574" s="26" t="s">
        <v>105</v>
      </c>
      <c r="AZ574" s="26" t="s">
        <v>80</v>
      </c>
      <c r="BA574" s="26" t="s">
        <v>84</v>
      </c>
      <c r="BB574" s="26" t="s">
        <v>106</v>
      </c>
      <c r="BC574" s="26" t="str">
        <f t="shared" si="171"/>
        <v>C</v>
      </c>
      <c r="BD574" s="26" t="str">
        <f t="shared" ca="1" si="172"/>
        <v>55 Th,1 Bln,14 Hr</v>
      </c>
      <c r="BE574" s="29">
        <f t="shared" ca="1" si="173"/>
        <v>55</v>
      </c>
      <c r="BF574" s="29">
        <f t="shared" ca="1" si="174"/>
        <v>1</v>
      </c>
      <c r="BG574" s="29">
        <f t="shared" ca="1" si="175"/>
        <v>14</v>
      </c>
      <c r="BH574" s="26" t="str">
        <f t="shared" ca="1" si="176"/>
        <v>36 Th,4 Bln,23 Hr</v>
      </c>
      <c r="BI574" s="24">
        <f t="shared" ca="1" si="177"/>
        <v>36</v>
      </c>
      <c r="BJ574" s="24">
        <f t="shared" ca="1" si="178"/>
        <v>4</v>
      </c>
      <c r="BK574" s="26" t="str">
        <f t="shared" ca="1" si="179"/>
        <v>31 Th,1 Bln,23 Hr</v>
      </c>
      <c r="BL574" s="4" t="str">
        <f>VLOOKUP(C574,[1]dbase!$C$3:$AW$827,38,FALSE)</f>
        <v>H</v>
      </c>
    </row>
    <row r="575" spans="1:64" x14ac:dyDescent="0.25">
      <c r="A575" s="24">
        <f t="shared" si="160"/>
        <v>572</v>
      </c>
      <c r="B575" s="31" t="s">
        <v>2413</v>
      </c>
      <c r="C575" s="24">
        <v>725937</v>
      </c>
      <c r="D575" s="24" t="s">
        <v>2414</v>
      </c>
      <c r="E575" s="26">
        <v>26583</v>
      </c>
      <c r="F575" s="24" t="s">
        <v>65</v>
      </c>
      <c r="G575" s="24" t="s">
        <v>343</v>
      </c>
      <c r="H575" s="24" t="s">
        <v>67</v>
      </c>
      <c r="I575" s="24" t="s">
        <v>2415</v>
      </c>
      <c r="J575" s="27"/>
      <c r="K575" s="24"/>
      <c r="L575" s="24"/>
      <c r="M575" s="24" t="s">
        <v>109</v>
      </c>
      <c r="N575" s="24" t="s">
        <v>2416</v>
      </c>
      <c r="O575" s="24"/>
      <c r="P575" s="24" t="s">
        <v>80</v>
      </c>
      <c r="Q575" s="26">
        <v>43374</v>
      </c>
      <c r="R575" s="26">
        <v>43374</v>
      </c>
      <c r="S575" s="26" t="s">
        <v>90</v>
      </c>
      <c r="T575" s="28" t="s">
        <v>2417</v>
      </c>
      <c r="U575" s="28" t="s">
        <v>2417</v>
      </c>
      <c r="V575" s="26">
        <v>44105</v>
      </c>
      <c r="W575" s="28" t="s">
        <v>303</v>
      </c>
      <c r="X575" s="28" t="s">
        <v>140</v>
      </c>
      <c r="Y575" s="26" t="s">
        <v>78</v>
      </c>
      <c r="Z575" s="29">
        <v>5</v>
      </c>
      <c r="AA575" s="29">
        <v>4</v>
      </c>
      <c r="AB575" s="26">
        <v>44424</v>
      </c>
      <c r="AC575" s="30">
        <v>6900000</v>
      </c>
      <c r="AD575" s="30">
        <v>766667</v>
      </c>
      <c r="AE575" s="30">
        <v>0</v>
      </c>
      <c r="AF575" s="30">
        <v>694291.41666666605</v>
      </c>
      <c r="AG575" s="30">
        <f t="shared" si="161"/>
        <v>694291.41666666605</v>
      </c>
      <c r="AH575" s="30">
        <v>0</v>
      </c>
      <c r="AI575" s="30">
        <f t="shared" si="162"/>
        <v>8360958.416666666</v>
      </c>
      <c r="AJ575" s="30">
        <f t="shared" si="163"/>
        <v>3450000</v>
      </c>
      <c r="AK575" s="30">
        <f t="shared" si="164"/>
        <v>0</v>
      </c>
      <c r="AL575" s="30">
        <f t="shared" si="165"/>
        <v>0</v>
      </c>
      <c r="AM575" s="30">
        <f t="shared" si="166"/>
        <v>0</v>
      </c>
      <c r="AN575" s="30">
        <f t="shared" si="167"/>
        <v>0</v>
      </c>
      <c r="AO575" s="30">
        <f t="shared" si="168"/>
        <v>0</v>
      </c>
      <c r="AP575" s="30">
        <f t="shared" si="169"/>
        <v>3450000</v>
      </c>
      <c r="AQ575" s="30">
        <f t="shared" si="170"/>
        <v>922100</v>
      </c>
      <c r="AR575" s="26" t="s">
        <v>79</v>
      </c>
      <c r="AS575" s="26" t="s">
        <v>114</v>
      </c>
      <c r="AT575" s="26"/>
      <c r="AU575" s="26">
        <v>44516</v>
      </c>
      <c r="AV575" s="26" t="s">
        <v>141</v>
      </c>
      <c r="AW575" s="26" t="s">
        <v>80</v>
      </c>
      <c r="AX575" s="26" t="s">
        <v>83</v>
      </c>
      <c r="AY575" s="26" t="s">
        <v>82</v>
      </c>
      <c r="AZ575" s="26" t="s">
        <v>80</v>
      </c>
      <c r="BA575" s="26" t="s">
        <v>84</v>
      </c>
      <c r="BB575" s="26" t="s">
        <v>85</v>
      </c>
      <c r="BC575" s="26" t="str">
        <f t="shared" si="171"/>
        <v>C</v>
      </c>
      <c r="BD575" s="26" t="str">
        <f t="shared" ca="1" si="172"/>
        <v>50 Th,1 Bln,13 Hr</v>
      </c>
      <c r="BE575" s="29">
        <f t="shared" ca="1" si="173"/>
        <v>50</v>
      </c>
      <c r="BF575" s="29">
        <f t="shared" ca="1" si="174"/>
        <v>1</v>
      </c>
      <c r="BG575" s="29">
        <f t="shared" ca="1" si="175"/>
        <v>13</v>
      </c>
      <c r="BH575" s="26" t="str">
        <f t="shared" ca="1" si="176"/>
        <v>4 Th,1 Bln,23 Hr</v>
      </c>
      <c r="BI575" s="24">
        <f t="shared" ca="1" si="177"/>
        <v>4</v>
      </c>
      <c r="BJ575" s="24">
        <f t="shared" ca="1" si="178"/>
        <v>1</v>
      </c>
      <c r="BK575" s="26" t="str">
        <f t="shared" ca="1" si="179"/>
        <v>4 Th,1 Bln,23 Hr</v>
      </c>
      <c r="BL575" s="4" t="str">
        <f>VLOOKUP(C575,[1]dbase!$C$3:$AW$827,38,FALSE)</f>
        <v>H</v>
      </c>
    </row>
    <row r="576" spans="1:64" x14ac:dyDescent="0.25">
      <c r="A576" s="24">
        <f t="shared" si="160"/>
        <v>573</v>
      </c>
      <c r="B576" s="31" t="s">
        <v>2418</v>
      </c>
      <c r="C576" s="24">
        <v>835547</v>
      </c>
      <c r="D576" s="24" t="s">
        <v>354</v>
      </c>
      <c r="E576" s="26">
        <v>30328</v>
      </c>
      <c r="F576" s="24" t="s">
        <v>65</v>
      </c>
      <c r="G576" s="24" t="s">
        <v>66</v>
      </c>
      <c r="H576" s="24" t="s">
        <v>88</v>
      </c>
      <c r="I576" s="24" t="s">
        <v>2419</v>
      </c>
      <c r="J576" s="27" t="s">
        <v>2420</v>
      </c>
      <c r="K576" s="24"/>
      <c r="L576" s="24"/>
      <c r="M576" s="24" t="s">
        <v>109</v>
      </c>
      <c r="N576" s="24" t="s">
        <v>610</v>
      </c>
      <c r="O576" s="24"/>
      <c r="P576" s="24" t="s">
        <v>711</v>
      </c>
      <c r="Q576" s="26">
        <v>41579</v>
      </c>
      <c r="R576" s="26">
        <v>41989</v>
      </c>
      <c r="S576" s="26" t="s">
        <v>213</v>
      </c>
      <c r="T576" s="28" t="s">
        <v>2421</v>
      </c>
      <c r="U576" s="28" t="s">
        <v>2422</v>
      </c>
      <c r="V576" s="26">
        <v>43891</v>
      </c>
      <c r="W576" s="28" t="s">
        <v>399</v>
      </c>
      <c r="X576" s="28" t="s">
        <v>123</v>
      </c>
      <c r="Y576" s="26" t="s">
        <v>78</v>
      </c>
      <c r="Z576" s="29">
        <v>4</v>
      </c>
      <c r="AA576" s="29">
        <v>3</v>
      </c>
      <c r="AB576" s="26">
        <v>44424</v>
      </c>
      <c r="AC576" s="30">
        <v>5900000</v>
      </c>
      <c r="AD576" s="30">
        <v>655556</v>
      </c>
      <c r="AE576" s="30">
        <v>-367605.55555555597</v>
      </c>
      <c r="AF576" s="30">
        <v>-339993</v>
      </c>
      <c r="AG576" s="30">
        <f t="shared" si="161"/>
        <v>-707598.55555555597</v>
      </c>
      <c r="AH576" s="30">
        <v>1871793</v>
      </c>
      <c r="AI576" s="30">
        <f t="shared" si="162"/>
        <v>7719750.444444444</v>
      </c>
      <c r="AJ576" s="30">
        <f t="shared" si="163"/>
        <v>4425000</v>
      </c>
      <c r="AK576" s="30">
        <f t="shared" si="164"/>
        <v>491667</v>
      </c>
      <c r="AL576" s="30">
        <f t="shared" si="165"/>
        <v>-367605.55555555597</v>
      </c>
      <c r="AM576" s="30">
        <f t="shared" si="166"/>
        <v>-339993</v>
      </c>
      <c r="AN576" s="30">
        <f t="shared" si="167"/>
        <v>-707598.55555555597</v>
      </c>
      <c r="AO576" s="30">
        <f t="shared" si="168"/>
        <v>935896.5</v>
      </c>
      <c r="AP576" s="30">
        <f t="shared" si="169"/>
        <v>5144964.944444444</v>
      </c>
      <c r="AQ576" s="30">
        <f t="shared" si="170"/>
        <v>0</v>
      </c>
      <c r="AR576" s="26" t="s">
        <v>79</v>
      </c>
      <c r="AS576" s="26" t="s">
        <v>80</v>
      </c>
      <c r="AT576" s="26"/>
      <c r="AU576" s="26" t="s">
        <v>80</v>
      </c>
      <c r="AV576" s="26" t="s">
        <v>124</v>
      </c>
      <c r="AW576" s="26" t="s">
        <v>80</v>
      </c>
      <c r="AX576" s="26" t="s">
        <v>83</v>
      </c>
      <c r="AY576" s="26" t="s">
        <v>83</v>
      </c>
      <c r="AZ576" s="26" t="s">
        <v>125</v>
      </c>
      <c r="BA576" s="26" t="s">
        <v>84</v>
      </c>
      <c r="BB576" s="26" t="s">
        <v>85</v>
      </c>
      <c r="BC576" s="26" t="str">
        <f t="shared" si="171"/>
        <v>C</v>
      </c>
      <c r="BD576" s="26" t="str">
        <f t="shared" ca="1" si="172"/>
        <v>39 Th,10 Bln,12 Hr</v>
      </c>
      <c r="BE576" s="29">
        <f t="shared" ca="1" si="173"/>
        <v>39</v>
      </c>
      <c r="BF576" s="29">
        <f t="shared" ca="1" si="174"/>
        <v>10</v>
      </c>
      <c r="BG576" s="29">
        <f t="shared" ca="1" si="175"/>
        <v>12</v>
      </c>
      <c r="BH576" s="26" t="str">
        <f t="shared" ca="1" si="176"/>
        <v>9 Th,0 Bln,23 Hr</v>
      </c>
      <c r="BI576" s="24">
        <f t="shared" ca="1" si="177"/>
        <v>9</v>
      </c>
      <c r="BJ576" s="24">
        <f t="shared" ca="1" si="178"/>
        <v>0</v>
      </c>
      <c r="BK576" s="26" t="str">
        <f t="shared" ca="1" si="179"/>
        <v>7 Th,11 Bln,8 Hr</v>
      </c>
      <c r="BL576" s="4" t="str">
        <f>VLOOKUP(C576,[1]dbase!$C$3:$AW$827,38,FALSE)</f>
        <v>-</v>
      </c>
    </row>
    <row r="577" spans="1:64" x14ac:dyDescent="0.25">
      <c r="A577" s="24">
        <f t="shared" si="160"/>
        <v>574</v>
      </c>
      <c r="B577" s="31" t="s">
        <v>2423</v>
      </c>
      <c r="C577" s="24">
        <v>694986</v>
      </c>
      <c r="D577" s="24" t="s">
        <v>589</v>
      </c>
      <c r="E577" s="26">
        <v>25494</v>
      </c>
      <c r="F577" s="24" t="s">
        <v>65</v>
      </c>
      <c r="G577" s="24" t="s">
        <v>66</v>
      </c>
      <c r="H577" s="24" t="s">
        <v>88</v>
      </c>
      <c r="I577" s="24" t="s">
        <v>2424</v>
      </c>
      <c r="J577" s="27"/>
      <c r="K577" s="24"/>
      <c r="L577" s="24"/>
      <c r="M577" s="24" t="s">
        <v>99</v>
      </c>
      <c r="N577" s="24" t="s">
        <v>2425</v>
      </c>
      <c r="O577" s="24"/>
      <c r="P577" s="24">
        <v>1988</v>
      </c>
      <c r="Q577" s="26">
        <v>33329</v>
      </c>
      <c r="R577" s="26">
        <v>33695</v>
      </c>
      <c r="S577" s="26" t="s">
        <v>90</v>
      </c>
      <c r="T577" s="28" t="s">
        <v>2426</v>
      </c>
      <c r="U577" s="28" t="s">
        <v>2426</v>
      </c>
      <c r="V577" s="26">
        <v>43891</v>
      </c>
      <c r="W577" s="28" t="s">
        <v>249</v>
      </c>
      <c r="X577" s="28" t="s">
        <v>195</v>
      </c>
      <c r="Y577" s="26" t="s">
        <v>78</v>
      </c>
      <c r="Z577" s="29">
        <v>5</v>
      </c>
      <c r="AA577" s="29">
        <v>3</v>
      </c>
      <c r="AB577" s="26">
        <v>44424</v>
      </c>
      <c r="AC577" s="30">
        <v>5900000</v>
      </c>
      <c r="AD577" s="30">
        <v>655556</v>
      </c>
      <c r="AE577" s="30">
        <v>298394.44444444403</v>
      </c>
      <c r="AF577" s="30">
        <v>566950</v>
      </c>
      <c r="AG577" s="30">
        <f t="shared" si="161"/>
        <v>865344.44444444403</v>
      </c>
      <c r="AH577" s="30">
        <v>0</v>
      </c>
      <c r="AI577" s="30">
        <f t="shared" si="162"/>
        <v>7420900.444444444</v>
      </c>
      <c r="AJ577" s="30">
        <f t="shared" si="163"/>
        <v>2950000</v>
      </c>
      <c r="AK577" s="30">
        <f t="shared" si="164"/>
        <v>0</v>
      </c>
      <c r="AL577" s="30">
        <f t="shared" si="165"/>
        <v>0</v>
      </c>
      <c r="AM577" s="30">
        <f t="shared" si="166"/>
        <v>0</v>
      </c>
      <c r="AN577" s="30">
        <f t="shared" si="167"/>
        <v>0</v>
      </c>
      <c r="AO577" s="30">
        <f t="shared" si="168"/>
        <v>0</v>
      </c>
      <c r="AP577" s="30">
        <f t="shared" si="169"/>
        <v>2950000</v>
      </c>
      <c r="AQ577" s="30">
        <f t="shared" si="170"/>
        <v>1422100</v>
      </c>
      <c r="AR577" s="26" t="s">
        <v>79</v>
      </c>
      <c r="AS577" s="26" t="s">
        <v>114</v>
      </c>
      <c r="AT577" s="24" t="s">
        <v>172</v>
      </c>
      <c r="AU577" s="26">
        <v>44433</v>
      </c>
      <c r="AV577" s="26" t="s">
        <v>196</v>
      </c>
      <c r="AW577" s="26" t="s">
        <v>80</v>
      </c>
      <c r="AX577" s="26" t="s">
        <v>83</v>
      </c>
      <c r="AY577" s="26" t="s">
        <v>82</v>
      </c>
      <c r="AZ577" s="26" t="s">
        <v>197</v>
      </c>
      <c r="BA577" s="26" t="s">
        <v>84</v>
      </c>
      <c r="BB577" s="26" t="s">
        <v>106</v>
      </c>
      <c r="BC577" s="26" t="str">
        <f t="shared" si="171"/>
        <v>C</v>
      </c>
      <c r="BD577" s="26" t="str">
        <f t="shared" ca="1" si="172"/>
        <v>53 Th,1 Bln,6 Hr</v>
      </c>
      <c r="BE577" s="29">
        <f t="shared" ca="1" si="173"/>
        <v>53</v>
      </c>
      <c r="BF577" s="29">
        <f t="shared" ca="1" si="174"/>
        <v>1</v>
      </c>
      <c r="BG577" s="29">
        <f t="shared" ca="1" si="175"/>
        <v>6</v>
      </c>
      <c r="BH577" s="26" t="str">
        <f t="shared" ca="1" si="176"/>
        <v>31 Th,7 Bln,23 Hr</v>
      </c>
      <c r="BI577" s="24">
        <f t="shared" ca="1" si="177"/>
        <v>31</v>
      </c>
      <c r="BJ577" s="24">
        <f t="shared" ca="1" si="178"/>
        <v>7</v>
      </c>
      <c r="BK577" s="26" t="str">
        <f t="shared" ca="1" si="179"/>
        <v>30 Th,7 Bln,23 Hr</v>
      </c>
      <c r="BL577" s="4" t="str">
        <f>VLOOKUP(C577,[1]dbase!$C$3:$AW$827,38,FALSE)</f>
        <v>H</v>
      </c>
    </row>
    <row r="578" spans="1:64" x14ac:dyDescent="0.25">
      <c r="A578" s="24">
        <f t="shared" si="160"/>
        <v>575</v>
      </c>
      <c r="B578" s="31" t="s">
        <v>2427</v>
      </c>
      <c r="C578" s="24">
        <v>925629</v>
      </c>
      <c r="D578" s="24" t="s">
        <v>1023</v>
      </c>
      <c r="E578" s="26">
        <v>33723</v>
      </c>
      <c r="F578" s="24" t="s">
        <v>65</v>
      </c>
      <c r="G578" s="24" t="s">
        <v>66</v>
      </c>
      <c r="H578" s="24" t="s">
        <v>228</v>
      </c>
      <c r="I578" s="24" t="s">
        <v>2428</v>
      </c>
      <c r="J578" s="27"/>
      <c r="K578" s="24"/>
      <c r="L578" s="24"/>
      <c r="M578" s="24" t="s">
        <v>70</v>
      </c>
      <c r="N578" s="24" t="s">
        <v>1036</v>
      </c>
      <c r="O578" s="24"/>
      <c r="P578" s="24">
        <v>2014</v>
      </c>
      <c r="Q578" s="26">
        <v>42186</v>
      </c>
      <c r="R578" s="26">
        <v>42401</v>
      </c>
      <c r="S578" s="26" t="s">
        <v>213</v>
      </c>
      <c r="T578" s="28" t="s">
        <v>2429</v>
      </c>
      <c r="U578" s="28" t="s">
        <v>2430</v>
      </c>
      <c r="V578" s="26">
        <v>43754</v>
      </c>
      <c r="W578" s="28" t="s">
        <v>122</v>
      </c>
      <c r="X578" s="28" t="s">
        <v>123</v>
      </c>
      <c r="Y578" s="26" t="s">
        <v>78</v>
      </c>
      <c r="Z578" s="29">
        <v>4</v>
      </c>
      <c r="AA578" s="34">
        <v>4</v>
      </c>
      <c r="AB578" s="26">
        <v>44424</v>
      </c>
      <c r="AC578" s="30">
        <v>6900000</v>
      </c>
      <c r="AD578" s="30">
        <v>766667</v>
      </c>
      <c r="AE578" s="30">
        <v>1089508.333333333</v>
      </c>
      <c r="AF578" s="30">
        <v>-377770</v>
      </c>
      <c r="AG578" s="30">
        <f t="shared" si="161"/>
        <v>711738.33333333302</v>
      </c>
      <c r="AH578" s="30">
        <v>2079770</v>
      </c>
      <c r="AI578" s="30">
        <f t="shared" si="162"/>
        <v>10458175.333333332</v>
      </c>
      <c r="AJ578" s="30">
        <f t="shared" si="163"/>
        <v>3450000</v>
      </c>
      <c r="AK578" s="30">
        <f t="shared" si="164"/>
        <v>0</v>
      </c>
      <c r="AL578" s="30">
        <f t="shared" si="165"/>
        <v>0</v>
      </c>
      <c r="AM578" s="30">
        <f t="shared" si="166"/>
        <v>0</v>
      </c>
      <c r="AN578" s="30">
        <f t="shared" si="167"/>
        <v>0</v>
      </c>
      <c r="AO578" s="30">
        <f t="shared" si="168"/>
        <v>0</v>
      </c>
      <c r="AP578" s="30">
        <f t="shared" si="169"/>
        <v>3450000</v>
      </c>
      <c r="AQ578" s="30">
        <f t="shared" si="170"/>
        <v>922100</v>
      </c>
      <c r="AR578" s="26" t="s">
        <v>79</v>
      </c>
      <c r="AS578" s="26" t="s">
        <v>114</v>
      </c>
      <c r="AT578" s="26" t="s">
        <v>115</v>
      </c>
      <c r="AU578" s="26">
        <v>44562</v>
      </c>
      <c r="AV578" s="26" t="s">
        <v>124</v>
      </c>
      <c r="AW578" s="26" t="s">
        <v>80</v>
      </c>
      <c r="AX578" s="26" t="s">
        <v>83</v>
      </c>
      <c r="AY578" s="26" t="s">
        <v>83</v>
      </c>
      <c r="AZ578" s="26" t="s">
        <v>125</v>
      </c>
      <c r="BA578" s="26" t="s">
        <v>84</v>
      </c>
      <c r="BB578" s="26" t="s">
        <v>85</v>
      </c>
      <c r="BC578" s="26" t="str">
        <f t="shared" si="171"/>
        <v>F</v>
      </c>
      <c r="BD578" s="26" t="str">
        <f t="shared" ca="1" si="172"/>
        <v>30 Th,6 Bln,26 Hr</v>
      </c>
      <c r="BE578" s="29">
        <f t="shared" ca="1" si="173"/>
        <v>30</v>
      </c>
      <c r="BF578" s="29">
        <f t="shared" ca="1" si="174"/>
        <v>6</v>
      </c>
      <c r="BG578" s="29">
        <f t="shared" ca="1" si="175"/>
        <v>26</v>
      </c>
      <c r="BH578" s="26" t="str">
        <f t="shared" ca="1" si="176"/>
        <v>7 Th,4 Bln,23 Hr</v>
      </c>
      <c r="BI578" s="24">
        <f t="shared" ca="1" si="177"/>
        <v>7</v>
      </c>
      <c r="BJ578" s="24">
        <f t="shared" ca="1" si="178"/>
        <v>4</v>
      </c>
      <c r="BK578" s="26" t="str">
        <f t="shared" ca="1" si="179"/>
        <v>6 Th,9 Bln,23 Hr</v>
      </c>
      <c r="BL578" s="4" t="str">
        <f>VLOOKUP(C578,[1]dbase!$C$3:$AW$827,38,FALSE)</f>
        <v>H</v>
      </c>
    </row>
    <row r="579" spans="1:64" x14ac:dyDescent="0.25">
      <c r="A579" s="24">
        <f t="shared" si="160"/>
        <v>576</v>
      </c>
      <c r="B579" s="31" t="s">
        <v>2431</v>
      </c>
      <c r="C579" s="24">
        <v>906087</v>
      </c>
      <c r="D579" s="24" t="s">
        <v>947</v>
      </c>
      <c r="E579" s="26">
        <v>33097</v>
      </c>
      <c r="F579" s="24" t="s">
        <v>65</v>
      </c>
      <c r="G579" s="24" t="s">
        <v>66</v>
      </c>
      <c r="H579" s="24" t="s">
        <v>67</v>
      </c>
      <c r="I579" s="24" t="s">
        <v>2432</v>
      </c>
      <c r="J579" s="27" t="s">
        <v>2433</v>
      </c>
      <c r="K579" s="24"/>
      <c r="L579" s="24"/>
      <c r="M579" s="24" t="s">
        <v>136</v>
      </c>
      <c r="N579" s="24" t="s">
        <v>1621</v>
      </c>
      <c r="O579" s="24"/>
      <c r="P579" s="24" t="s">
        <v>80</v>
      </c>
      <c r="Q579" s="26">
        <v>43374</v>
      </c>
      <c r="R579" s="26">
        <v>43374</v>
      </c>
      <c r="S579" s="26" t="s">
        <v>90</v>
      </c>
      <c r="T579" s="28" t="s">
        <v>261</v>
      </c>
      <c r="U579" s="28" t="s">
        <v>261</v>
      </c>
      <c r="V579" s="26">
        <v>44105</v>
      </c>
      <c r="W579" s="28" t="s">
        <v>139</v>
      </c>
      <c r="X579" s="28" t="s">
        <v>140</v>
      </c>
      <c r="Y579" s="26" t="s">
        <v>78</v>
      </c>
      <c r="Z579" s="29">
        <v>6</v>
      </c>
      <c r="AA579" s="29">
        <v>1</v>
      </c>
      <c r="AB579" s="26">
        <v>44424</v>
      </c>
      <c r="AC579" s="30">
        <v>4500000</v>
      </c>
      <c r="AD579" s="30">
        <v>500000</v>
      </c>
      <c r="AE579" s="30">
        <v>0</v>
      </c>
      <c r="AF579" s="30">
        <v>585779.91666666698</v>
      </c>
      <c r="AG579" s="30">
        <f t="shared" si="161"/>
        <v>585779.91666666698</v>
      </c>
      <c r="AH579" s="30">
        <v>0</v>
      </c>
      <c r="AI579" s="30">
        <f t="shared" si="162"/>
        <v>5585779.916666667</v>
      </c>
      <c r="AJ579" s="30">
        <f t="shared" si="163"/>
        <v>3375000</v>
      </c>
      <c r="AK579" s="30">
        <f t="shared" si="164"/>
        <v>375000</v>
      </c>
      <c r="AL579" s="30">
        <f t="shared" si="165"/>
        <v>0</v>
      </c>
      <c r="AM579" s="30">
        <f t="shared" si="166"/>
        <v>585779.91666666698</v>
      </c>
      <c r="AN579" s="30">
        <f t="shared" si="167"/>
        <v>585779.91666666698</v>
      </c>
      <c r="AO579" s="30">
        <f t="shared" si="168"/>
        <v>0</v>
      </c>
      <c r="AP579" s="30">
        <f t="shared" si="169"/>
        <v>4335779.916666667</v>
      </c>
      <c r="AQ579" s="30">
        <f t="shared" si="170"/>
        <v>36320.083333333023</v>
      </c>
      <c r="AR579" s="26" t="s">
        <v>79</v>
      </c>
      <c r="AS579" s="26" t="s">
        <v>80</v>
      </c>
      <c r="AT579" s="26"/>
      <c r="AU579" s="26" t="s">
        <v>80</v>
      </c>
      <c r="AV579" s="26" t="s">
        <v>141</v>
      </c>
      <c r="AW579" s="26" t="s">
        <v>80</v>
      </c>
      <c r="AX579" s="26" t="s">
        <v>82</v>
      </c>
      <c r="AY579" s="26" t="s">
        <v>82</v>
      </c>
      <c r="AZ579" s="26" t="s">
        <v>80</v>
      </c>
      <c r="BA579" s="26" t="s">
        <v>84</v>
      </c>
      <c r="BB579" s="26" t="s">
        <v>106</v>
      </c>
      <c r="BC579" s="26" t="str">
        <f t="shared" si="171"/>
        <v>D</v>
      </c>
      <c r="BD579" s="26" t="str">
        <f t="shared" ca="1" si="172"/>
        <v>32 Th,3 Bln,12 Hr</v>
      </c>
      <c r="BE579" s="29">
        <f t="shared" ca="1" si="173"/>
        <v>32</v>
      </c>
      <c r="BF579" s="29">
        <f t="shared" ca="1" si="174"/>
        <v>3</v>
      </c>
      <c r="BG579" s="29">
        <f t="shared" ca="1" si="175"/>
        <v>12</v>
      </c>
      <c r="BH579" s="26" t="str">
        <f t="shared" ca="1" si="176"/>
        <v>4 Th,1 Bln,23 Hr</v>
      </c>
      <c r="BI579" s="24">
        <f t="shared" ca="1" si="177"/>
        <v>4</v>
      </c>
      <c r="BJ579" s="24">
        <f t="shared" ca="1" si="178"/>
        <v>1</v>
      </c>
      <c r="BK579" s="26" t="str">
        <f t="shared" ca="1" si="179"/>
        <v>4 Th,1 Bln,23 Hr</v>
      </c>
      <c r="BL579" s="4" t="str">
        <f>VLOOKUP(C579,[1]dbase!$C$3:$AW$827,38,FALSE)</f>
        <v>-</v>
      </c>
    </row>
    <row r="580" spans="1:64" x14ac:dyDescent="0.25">
      <c r="A580" s="24">
        <f t="shared" ref="A580:A643" si="180">IF(B580="","",ROW()-3)</f>
        <v>577</v>
      </c>
      <c r="B580" s="31" t="s">
        <v>2434</v>
      </c>
      <c r="C580" s="24">
        <v>706095</v>
      </c>
      <c r="D580" s="24" t="s">
        <v>2435</v>
      </c>
      <c r="E580" s="26">
        <v>25713</v>
      </c>
      <c r="F580" s="24" t="s">
        <v>65</v>
      </c>
      <c r="G580" s="24" t="s">
        <v>343</v>
      </c>
      <c r="H580" s="24" t="s">
        <v>133</v>
      </c>
      <c r="I580" s="24" t="s">
        <v>2436</v>
      </c>
      <c r="J580" s="27" t="s">
        <v>2437</v>
      </c>
      <c r="K580" s="24"/>
      <c r="L580" s="24"/>
      <c r="M580" s="24" t="s">
        <v>109</v>
      </c>
      <c r="N580" s="24" t="s">
        <v>80</v>
      </c>
      <c r="O580" s="24"/>
      <c r="P580" s="24" t="s">
        <v>80</v>
      </c>
      <c r="Q580" s="26">
        <v>43374</v>
      </c>
      <c r="R580" s="26">
        <v>43374</v>
      </c>
      <c r="S580" s="26" t="s">
        <v>90</v>
      </c>
      <c r="T580" s="28" t="s">
        <v>261</v>
      </c>
      <c r="U580" s="28" t="s">
        <v>261</v>
      </c>
      <c r="V580" s="26">
        <v>44105</v>
      </c>
      <c r="W580" s="28" t="s">
        <v>139</v>
      </c>
      <c r="X580" s="28" t="s">
        <v>140</v>
      </c>
      <c r="Y580" s="26" t="s">
        <v>78</v>
      </c>
      <c r="Z580" s="29">
        <v>6</v>
      </c>
      <c r="AA580" s="29">
        <v>2</v>
      </c>
      <c r="AB580" s="26">
        <v>44424</v>
      </c>
      <c r="AC580" s="30">
        <v>4900000</v>
      </c>
      <c r="AD580" s="30">
        <v>544444</v>
      </c>
      <c r="AE580" s="30">
        <v>0</v>
      </c>
      <c r="AF580" s="30">
        <v>373955.55555555597</v>
      </c>
      <c r="AG580" s="30">
        <f t="shared" ref="AG580:AG643" si="181">AE580+AF580</f>
        <v>373955.55555555597</v>
      </c>
      <c r="AH580" s="30">
        <v>0</v>
      </c>
      <c r="AI580" s="30">
        <f t="shared" ref="AI580:AI643" si="182">AC580+AD580+AG580+AH580</f>
        <v>5818399.555555556</v>
      </c>
      <c r="AJ580" s="30">
        <f t="shared" ref="AJ580:AJ643" si="183">IF(AS580="-",AC580*0.75,IF(AS580="H",AC580*0.5))</f>
        <v>3675000</v>
      </c>
      <c r="AK580" s="30">
        <f t="shared" ref="AK580:AK643" si="184">IF(AS580="-",AD580*0.75,0)</f>
        <v>408333</v>
      </c>
      <c r="AL580" s="30">
        <f t="shared" ref="AL580:AL643" si="185">IF(AS580="-",AE580*1,0)</f>
        <v>0</v>
      </c>
      <c r="AM580" s="30">
        <f t="shared" ref="AM580:AM643" si="186">IF(AS580="-",AF580*1,0)</f>
        <v>373955.55555555597</v>
      </c>
      <c r="AN580" s="30">
        <f t="shared" ref="AN580:AN643" si="187">AL580+AM580</f>
        <v>373955.55555555597</v>
      </c>
      <c r="AO580" s="30">
        <f t="shared" ref="AO580:AO643" si="188">IF(AS580="-",AH580*0.5,0)</f>
        <v>0</v>
      </c>
      <c r="AP580" s="30">
        <f t="shared" ref="AP580:AP643" si="189">AJ580+AK580+AN580+AO580</f>
        <v>4457288.555555556</v>
      </c>
      <c r="AQ580" s="30">
        <f t="shared" ref="AQ580:AQ643" si="190">IF(AP580&lt;4372100,(4372100-AP580),0)</f>
        <v>0</v>
      </c>
      <c r="AR580" s="26" t="s">
        <v>79</v>
      </c>
      <c r="AS580" s="26" t="s">
        <v>80</v>
      </c>
      <c r="AT580" s="26"/>
      <c r="AU580" s="26" t="s">
        <v>80</v>
      </c>
      <c r="AV580" s="26" t="s">
        <v>141</v>
      </c>
      <c r="AW580" s="26" t="s">
        <v>80</v>
      </c>
      <c r="AX580" s="26" t="s">
        <v>82</v>
      </c>
      <c r="AY580" s="26" t="s">
        <v>82</v>
      </c>
      <c r="AZ580" s="26" t="s">
        <v>80</v>
      </c>
      <c r="BA580" s="26" t="s">
        <v>84</v>
      </c>
      <c r="BB580" s="26" t="s">
        <v>85</v>
      </c>
      <c r="BC580" s="26" t="str">
        <f t="shared" ref="BC580:BC643" si="191">IF($M580="SD","A",IF($M580="SMP","B",IF($M580="SMK","C",IF($M580="D1","C",IF($M580="D2","C",IF($M580="SMA","C",IF($M580="D3","D",IF($M580="D4","E",IF($M580="S1","F",IF($M580="S2","G",""))))))))))</f>
        <v>C</v>
      </c>
      <c r="BD580" s="26" t="str">
        <f t="shared" ref="BD580:BD643" ca="1" si="192">IFERROR(DATEDIF(E580,$BD$3,"Y")&amp;" Th,"&amp;DATEDIF(E580,$BD$3,"YM")&amp;" Bln,"&amp;DATEDIF(E580,$BD$3,"MD")&amp;" Hr","")</f>
        <v>52 Th,5 Bln,30 Hr</v>
      </c>
      <c r="BE580" s="29">
        <f t="shared" ref="BE580:BE643" ca="1" si="193">IFERROR(DATEDIF(E580,$BD$3,"Y"),"")</f>
        <v>52</v>
      </c>
      <c r="BF580" s="29">
        <f t="shared" ref="BF580:BF643" ca="1" si="194">IFERROR(DATEDIF(E580,$BD$3,"YM"),"")</f>
        <v>5</v>
      </c>
      <c r="BG580" s="29">
        <f t="shared" ref="BG580:BG643" ca="1" si="195">IFERROR(DATEDIF(E580,$BD$3,"MD"),"")</f>
        <v>30</v>
      </c>
      <c r="BH580" s="26" t="str">
        <f t="shared" ref="BH580:BH643" ca="1" si="196">IFERROR(DATEDIF(Q580,$BD$3,"Y")&amp;" Th,"&amp;DATEDIF(Q580,$BD$3,"YM")&amp;" Bln,"&amp;DATEDIF(Q580,$BD$3,"MD")&amp;" Hr","")</f>
        <v>4 Th,1 Bln,23 Hr</v>
      </c>
      <c r="BI580" s="24">
        <f t="shared" ref="BI580:BI643" ca="1" si="197">IFERROR(DATEDIF(Q580,$BD$3,"Y"),"")</f>
        <v>4</v>
      </c>
      <c r="BJ580" s="24">
        <f t="shared" ref="BJ580:BJ643" ca="1" si="198">IFERROR(DATEDIF(Q580,$BD$3,"YM"),"")</f>
        <v>1</v>
      </c>
      <c r="BK580" s="26" t="str">
        <f t="shared" ref="BK580:BK643" ca="1" si="199">IFERROR(DATEDIF(R580,$BD$3,"Y")&amp;" Th,"&amp;DATEDIF(R580,$BD$3,"YM")&amp;" Bln,"&amp;DATEDIF(R580,$BD$3,"MD")&amp;" Hr","")</f>
        <v>4 Th,1 Bln,23 Hr</v>
      </c>
      <c r="BL580" s="4" t="str">
        <f>VLOOKUP(C580,[1]dbase!$C$3:$AW$827,38,FALSE)</f>
        <v>-</v>
      </c>
    </row>
    <row r="581" spans="1:64" x14ac:dyDescent="0.25">
      <c r="A581" s="24">
        <f t="shared" si="180"/>
        <v>578</v>
      </c>
      <c r="B581" s="31" t="s">
        <v>2438</v>
      </c>
      <c r="C581" s="24">
        <v>825749</v>
      </c>
      <c r="D581" s="24" t="s">
        <v>166</v>
      </c>
      <c r="E581" s="26">
        <v>30144</v>
      </c>
      <c r="F581" s="24" t="s">
        <v>65</v>
      </c>
      <c r="G581" s="24" t="s">
        <v>66</v>
      </c>
      <c r="H581" s="24" t="s">
        <v>67</v>
      </c>
      <c r="I581" s="24" t="s">
        <v>2439</v>
      </c>
      <c r="J581" s="27" t="s">
        <v>2440</v>
      </c>
      <c r="K581" s="24" t="s">
        <v>2441</v>
      </c>
      <c r="L581" s="24"/>
      <c r="M581" s="24" t="s">
        <v>109</v>
      </c>
      <c r="N581" s="24" t="s">
        <v>610</v>
      </c>
      <c r="O581" s="24"/>
      <c r="P581" s="24">
        <v>2000</v>
      </c>
      <c r="Q581" s="26">
        <v>42932</v>
      </c>
      <c r="R581" s="26">
        <v>43055</v>
      </c>
      <c r="S581" s="26" t="s">
        <v>90</v>
      </c>
      <c r="T581" s="28" t="s">
        <v>2442</v>
      </c>
      <c r="U581" s="28" t="s">
        <v>2442</v>
      </c>
      <c r="V581" s="26">
        <v>44061</v>
      </c>
      <c r="W581" s="28" t="s">
        <v>650</v>
      </c>
      <c r="X581" s="28" t="s">
        <v>195</v>
      </c>
      <c r="Y581" s="26" t="s">
        <v>78</v>
      </c>
      <c r="Z581" s="29">
        <v>6</v>
      </c>
      <c r="AA581" s="34">
        <v>1</v>
      </c>
      <c r="AB581" s="26">
        <v>44424</v>
      </c>
      <c r="AC581" s="30">
        <v>4500000</v>
      </c>
      <c r="AD581" s="30">
        <v>500000</v>
      </c>
      <c r="AE581" s="30">
        <v>291100</v>
      </c>
      <c r="AF581" s="30">
        <v>152000</v>
      </c>
      <c r="AG581" s="30">
        <f t="shared" si="181"/>
        <v>443100</v>
      </c>
      <c r="AH581" s="30">
        <v>0</v>
      </c>
      <c r="AI581" s="30">
        <f t="shared" si="182"/>
        <v>5443100</v>
      </c>
      <c r="AJ581" s="30">
        <f t="shared" si="183"/>
        <v>2250000</v>
      </c>
      <c r="AK581" s="30">
        <f t="shared" si="184"/>
        <v>0</v>
      </c>
      <c r="AL581" s="30">
        <f t="shared" si="185"/>
        <v>0</v>
      </c>
      <c r="AM581" s="30">
        <f t="shared" si="186"/>
        <v>0</v>
      </c>
      <c r="AN581" s="30">
        <f t="shared" si="187"/>
        <v>0</v>
      </c>
      <c r="AO581" s="30">
        <f t="shared" si="188"/>
        <v>0</v>
      </c>
      <c r="AP581" s="30">
        <f t="shared" si="189"/>
        <v>2250000</v>
      </c>
      <c r="AQ581" s="30">
        <f t="shared" si="190"/>
        <v>2122100</v>
      </c>
      <c r="AR581" s="26" t="s">
        <v>79</v>
      </c>
      <c r="AS581" s="32" t="s">
        <v>114</v>
      </c>
      <c r="AT581" s="32" t="s">
        <v>156</v>
      </c>
      <c r="AU581" s="32">
        <v>44743</v>
      </c>
      <c r="AV581" s="26" t="s">
        <v>196</v>
      </c>
      <c r="AW581" s="26" t="s">
        <v>80</v>
      </c>
      <c r="AX581" s="26" t="s">
        <v>82</v>
      </c>
      <c r="AY581" s="26" t="s">
        <v>82</v>
      </c>
      <c r="AZ581" s="26" t="s">
        <v>125</v>
      </c>
      <c r="BA581" s="26" t="s">
        <v>84</v>
      </c>
      <c r="BB581" s="26" t="s">
        <v>85</v>
      </c>
      <c r="BC581" s="26" t="str">
        <f t="shared" si="191"/>
        <v>C</v>
      </c>
      <c r="BD581" s="26" t="str">
        <f t="shared" ca="1" si="192"/>
        <v>40 Th,4 Bln,12 Hr</v>
      </c>
      <c r="BE581" s="29">
        <f t="shared" ca="1" si="193"/>
        <v>40</v>
      </c>
      <c r="BF581" s="29">
        <f t="shared" ca="1" si="194"/>
        <v>4</v>
      </c>
      <c r="BG581" s="29">
        <f t="shared" ca="1" si="195"/>
        <v>12</v>
      </c>
      <c r="BH581" s="26" t="str">
        <f t="shared" ca="1" si="196"/>
        <v>5 Th,4 Bln,8 Hr</v>
      </c>
      <c r="BI581" s="24">
        <f t="shared" ca="1" si="197"/>
        <v>5</v>
      </c>
      <c r="BJ581" s="24">
        <f t="shared" ca="1" si="198"/>
        <v>4</v>
      </c>
      <c r="BK581" s="26" t="str">
        <f t="shared" ca="1" si="199"/>
        <v>5 Th,0 Bln,8 Hr</v>
      </c>
      <c r="BL581" s="4" t="str">
        <f>VLOOKUP(C581,[1]dbase!$C$3:$AW$827,38,FALSE)</f>
        <v>H</v>
      </c>
    </row>
    <row r="582" spans="1:64" x14ac:dyDescent="0.25">
      <c r="A582" s="24">
        <f t="shared" si="180"/>
        <v>579</v>
      </c>
      <c r="B582" s="33" t="s">
        <v>2443</v>
      </c>
      <c r="C582" s="24">
        <v>925691</v>
      </c>
      <c r="D582" s="24" t="s">
        <v>349</v>
      </c>
      <c r="E582" s="26">
        <v>33804</v>
      </c>
      <c r="F582" s="24" t="s">
        <v>65</v>
      </c>
      <c r="G582" s="24" t="s">
        <v>66</v>
      </c>
      <c r="H582" s="24" t="s">
        <v>67</v>
      </c>
      <c r="I582" s="24" t="s">
        <v>2444</v>
      </c>
      <c r="J582" s="27"/>
      <c r="K582" s="24"/>
      <c r="L582" s="24"/>
      <c r="M582" s="24" t="s">
        <v>70</v>
      </c>
      <c r="N582" s="24" t="s">
        <v>71</v>
      </c>
      <c r="O582" s="24" t="s">
        <v>235</v>
      </c>
      <c r="P582" s="24">
        <v>2016</v>
      </c>
      <c r="Q582" s="26">
        <v>42919</v>
      </c>
      <c r="R582" s="26">
        <v>43116</v>
      </c>
      <c r="S582" s="26" t="s">
        <v>90</v>
      </c>
      <c r="T582" s="28" t="s">
        <v>781</v>
      </c>
      <c r="U582" s="28" t="s">
        <v>781</v>
      </c>
      <c r="V582" s="26">
        <v>44760</v>
      </c>
      <c r="W582" s="28" t="s">
        <v>434</v>
      </c>
      <c r="X582" s="28" t="s">
        <v>113</v>
      </c>
      <c r="Y582" s="26" t="s">
        <v>78</v>
      </c>
      <c r="Z582" s="29">
        <v>5</v>
      </c>
      <c r="AA582" s="29">
        <v>4</v>
      </c>
      <c r="AB582" s="26">
        <v>44424</v>
      </c>
      <c r="AC582" s="30">
        <v>6900000</v>
      </c>
      <c r="AD582" s="30">
        <v>766667</v>
      </c>
      <c r="AE582" s="30">
        <v>442183.33333333302</v>
      </c>
      <c r="AF582" s="30">
        <v>653200</v>
      </c>
      <c r="AG582" s="30">
        <f t="shared" si="181"/>
        <v>1095383.333333333</v>
      </c>
      <c r="AH582" s="30">
        <v>0</v>
      </c>
      <c r="AI582" s="30">
        <f t="shared" si="182"/>
        <v>8762050.3333333321</v>
      </c>
      <c r="AJ582" s="30">
        <f t="shared" si="183"/>
        <v>5175000</v>
      </c>
      <c r="AK582" s="30">
        <f t="shared" si="184"/>
        <v>575000.25</v>
      </c>
      <c r="AL582" s="30">
        <f t="shared" si="185"/>
        <v>442183.33333333302</v>
      </c>
      <c r="AM582" s="30">
        <f t="shared" si="186"/>
        <v>653200</v>
      </c>
      <c r="AN582" s="30">
        <f t="shared" si="187"/>
        <v>1095383.333333333</v>
      </c>
      <c r="AO582" s="30">
        <f t="shared" si="188"/>
        <v>0</v>
      </c>
      <c r="AP582" s="30">
        <f t="shared" si="189"/>
        <v>6845383.583333333</v>
      </c>
      <c r="AQ582" s="30">
        <f t="shared" si="190"/>
        <v>0</v>
      </c>
      <c r="AR582" s="26" t="s">
        <v>79</v>
      </c>
      <c r="AS582" s="26" t="s">
        <v>80</v>
      </c>
      <c r="AT582" s="26"/>
      <c r="AU582" s="26" t="s">
        <v>80</v>
      </c>
      <c r="AV582" s="26" t="s">
        <v>116</v>
      </c>
      <c r="AW582" s="26" t="s">
        <v>95</v>
      </c>
      <c r="AX582" s="26" t="s">
        <v>83</v>
      </c>
      <c r="AY582" s="26" t="s">
        <v>83</v>
      </c>
      <c r="AZ582" s="26" t="s">
        <v>80</v>
      </c>
      <c r="BA582" s="26" t="s">
        <v>84</v>
      </c>
      <c r="BB582" s="26" t="s">
        <v>85</v>
      </c>
      <c r="BC582" s="26" t="str">
        <f t="shared" si="191"/>
        <v>F</v>
      </c>
      <c r="BD582" s="26" t="str">
        <f t="shared" ca="1" si="192"/>
        <v>30 Th,4 Bln,5 Hr</v>
      </c>
      <c r="BE582" s="29">
        <f t="shared" ca="1" si="193"/>
        <v>30</v>
      </c>
      <c r="BF582" s="29">
        <f t="shared" ca="1" si="194"/>
        <v>4</v>
      </c>
      <c r="BG582" s="29">
        <f t="shared" ca="1" si="195"/>
        <v>5</v>
      </c>
      <c r="BH582" s="26" t="str">
        <f t="shared" ca="1" si="196"/>
        <v>5 Th,4 Bln,21 Hr</v>
      </c>
      <c r="BI582" s="24">
        <f t="shared" ca="1" si="197"/>
        <v>5</v>
      </c>
      <c r="BJ582" s="24">
        <f t="shared" ca="1" si="198"/>
        <v>4</v>
      </c>
      <c r="BK582" s="26" t="str">
        <f t="shared" ca="1" si="199"/>
        <v>4 Th,10 Bln,8 Hr</v>
      </c>
      <c r="BL582" s="4" t="str">
        <f>VLOOKUP(C582,[1]dbase!$C$3:$AW$827,38,FALSE)</f>
        <v>-</v>
      </c>
    </row>
    <row r="583" spans="1:64" x14ac:dyDescent="0.25">
      <c r="A583" s="24">
        <f t="shared" si="180"/>
        <v>580</v>
      </c>
      <c r="B583" s="33" t="s">
        <v>2445</v>
      </c>
      <c r="C583" s="24">
        <v>935628</v>
      </c>
      <c r="D583" s="24" t="s">
        <v>354</v>
      </c>
      <c r="E583" s="26">
        <v>33999</v>
      </c>
      <c r="F583" s="24" t="s">
        <v>65</v>
      </c>
      <c r="G583" s="24" t="s">
        <v>66</v>
      </c>
      <c r="H583" s="24" t="s">
        <v>150</v>
      </c>
      <c r="I583" s="24" t="s">
        <v>2446</v>
      </c>
      <c r="J583" s="27"/>
      <c r="K583" s="24"/>
      <c r="L583" s="24"/>
      <c r="M583" s="24" t="s">
        <v>70</v>
      </c>
      <c r="N583" s="24" t="s">
        <v>234</v>
      </c>
      <c r="O583" s="24" t="s">
        <v>1161</v>
      </c>
      <c r="P583" s="24">
        <v>2015</v>
      </c>
      <c r="Q583" s="26">
        <v>42186</v>
      </c>
      <c r="R583" s="26">
        <v>42401</v>
      </c>
      <c r="S583" s="26" t="s">
        <v>90</v>
      </c>
      <c r="T583" s="28" t="s">
        <v>2447</v>
      </c>
      <c r="U583" s="28" t="s">
        <v>2447</v>
      </c>
      <c r="V583" s="26">
        <v>44562</v>
      </c>
      <c r="W583" s="28" t="s">
        <v>1315</v>
      </c>
      <c r="X583" s="28" t="s">
        <v>77</v>
      </c>
      <c r="Y583" s="26" t="s">
        <v>103</v>
      </c>
      <c r="Z583" s="29">
        <v>2</v>
      </c>
      <c r="AA583" s="29">
        <v>7</v>
      </c>
      <c r="AB583" s="26">
        <v>44562</v>
      </c>
      <c r="AC583" s="30">
        <v>9900000</v>
      </c>
      <c r="AD583" s="30">
        <v>1100000</v>
      </c>
      <c r="AE583" s="30">
        <v>0</v>
      </c>
      <c r="AF583" s="30">
        <v>0</v>
      </c>
      <c r="AG583" s="30">
        <f t="shared" si="181"/>
        <v>0</v>
      </c>
      <c r="AH583" s="30">
        <v>3246750</v>
      </c>
      <c r="AI583" s="30">
        <f t="shared" si="182"/>
        <v>14246750</v>
      </c>
      <c r="AJ583" s="30">
        <f t="shared" si="183"/>
        <v>7425000</v>
      </c>
      <c r="AK583" s="30">
        <f t="shared" si="184"/>
        <v>825000</v>
      </c>
      <c r="AL583" s="30">
        <f t="shared" si="185"/>
        <v>0</v>
      </c>
      <c r="AM583" s="30">
        <f t="shared" si="186"/>
        <v>0</v>
      </c>
      <c r="AN583" s="30">
        <f t="shared" si="187"/>
        <v>0</v>
      </c>
      <c r="AO583" s="30">
        <f t="shared" si="188"/>
        <v>1623375</v>
      </c>
      <c r="AP583" s="30">
        <f t="shared" si="189"/>
        <v>9873375</v>
      </c>
      <c r="AQ583" s="30">
        <f t="shared" si="190"/>
        <v>0</v>
      </c>
      <c r="AR583" s="26" t="s">
        <v>79</v>
      </c>
      <c r="AS583" s="26" t="s">
        <v>80</v>
      </c>
      <c r="AT583" s="26"/>
      <c r="AU583" s="26" t="s">
        <v>80</v>
      </c>
      <c r="AV583" s="26" t="s">
        <v>81</v>
      </c>
      <c r="AW583" s="26" t="s">
        <v>80</v>
      </c>
      <c r="AX583" s="26" t="s">
        <v>105</v>
      </c>
      <c r="AY583" s="26" t="s">
        <v>105</v>
      </c>
      <c r="AZ583" s="26" t="s">
        <v>80</v>
      </c>
      <c r="BA583" s="26" t="s">
        <v>84</v>
      </c>
      <c r="BB583" s="26" t="s">
        <v>106</v>
      </c>
      <c r="BC583" s="26" t="str">
        <f t="shared" si="191"/>
        <v>F</v>
      </c>
      <c r="BD583" s="26" t="str">
        <f t="shared" ca="1" si="192"/>
        <v>29 Th,9 Bln,25 Hr</v>
      </c>
      <c r="BE583" s="29">
        <f t="shared" ca="1" si="193"/>
        <v>29</v>
      </c>
      <c r="BF583" s="29">
        <f t="shared" ca="1" si="194"/>
        <v>9</v>
      </c>
      <c r="BG583" s="29">
        <f t="shared" ca="1" si="195"/>
        <v>25</v>
      </c>
      <c r="BH583" s="26" t="str">
        <f t="shared" ca="1" si="196"/>
        <v>7 Th,4 Bln,23 Hr</v>
      </c>
      <c r="BI583" s="24">
        <f t="shared" ca="1" si="197"/>
        <v>7</v>
      </c>
      <c r="BJ583" s="24">
        <f t="shared" ca="1" si="198"/>
        <v>4</v>
      </c>
      <c r="BK583" s="26" t="str">
        <f t="shared" ca="1" si="199"/>
        <v>6 Th,9 Bln,23 Hr</v>
      </c>
      <c r="BL583" s="4" t="str">
        <f>VLOOKUP(C583,[1]dbase!$C$3:$AW$827,38,FALSE)</f>
        <v>-</v>
      </c>
    </row>
    <row r="584" spans="1:64" x14ac:dyDescent="0.25">
      <c r="A584" s="24">
        <f t="shared" si="180"/>
        <v>581</v>
      </c>
      <c r="B584" s="31" t="s">
        <v>2448</v>
      </c>
      <c r="C584" s="24">
        <v>915727</v>
      </c>
      <c r="D584" s="24" t="s">
        <v>342</v>
      </c>
      <c r="E584" s="26">
        <v>33578</v>
      </c>
      <c r="F584" s="24" t="s">
        <v>65</v>
      </c>
      <c r="G584" s="24" t="s">
        <v>66</v>
      </c>
      <c r="H584" s="24" t="s">
        <v>228</v>
      </c>
      <c r="I584" s="24" t="s">
        <v>2449</v>
      </c>
      <c r="J584" s="27"/>
      <c r="K584" s="24"/>
      <c r="L584" s="24" t="s">
        <v>2450</v>
      </c>
      <c r="M584" s="24" t="s">
        <v>70</v>
      </c>
      <c r="N584" s="24" t="s">
        <v>224</v>
      </c>
      <c r="O584" s="24" t="s">
        <v>163</v>
      </c>
      <c r="P584" s="24">
        <v>2016</v>
      </c>
      <c r="Q584" s="26">
        <v>42888</v>
      </c>
      <c r="R584" s="26">
        <v>43116</v>
      </c>
      <c r="S584" s="26" t="s">
        <v>90</v>
      </c>
      <c r="T584" s="28" t="s">
        <v>552</v>
      </c>
      <c r="U584" s="28" t="s">
        <v>552</v>
      </c>
      <c r="V584" s="26">
        <v>44104</v>
      </c>
      <c r="W584" s="28" t="s">
        <v>294</v>
      </c>
      <c r="X584" s="28" t="s">
        <v>295</v>
      </c>
      <c r="Y584" s="26" t="s">
        <v>103</v>
      </c>
      <c r="Z584" s="29">
        <v>5</v>
      </c>
      <c r="AA584" s="29">
        <v>4</v>
      </c>
      <c r="AB584" s="26">
        <v>44424</v>
      </c>
      <c r="AC584" s="30">
        <v>6900000</v>
      </c>
      <c r="AD584" s="30">
        <v>766667</v>
      </c>
      <c r="AE584" s="30">
        <v>715183.33333333302</v>
      </c>
      <c r="AF584" s="30">
        <v>653200</v>
      </c>
      <c r="AG584" s="30">
        <f t="shared" si="181"/>
        <v>1368383.333333333</v>
      </c>
      <c r="AH584" s="30">
        <v>0</v>
      </c>
      <c r="AI584" s="30">
        <f t="shared" si="182"/>
        <v>9035050.3333333321</v>
      </c>
      <c r="AJ584" s="30">
        <f t="shared" si="183"/>
        <v>5175000</v>
      </c>
      <c r="AK584" s="30">
        <f t="shared" si="184"/>
        <v>575000.25</v>
      </c>
      <c r="AL584" s="30">
        <f t="shared" si="185"/>
        <v>715183.33333333302</v>
      </c>
      <c r="AM584" s="30">
        <f t="shared" si="186"/>
        <v>653200</v>
      </c>
      <c r="AN584" s="30">
        <f t="shared" si="187"/>
        <v>1368383.333333333</v>
      </c>
      <c r="AO584" s="30">
        <f t="shared" si="188"/>
        <v>0</v>
      </c>
      <c r="AP584" s="30">
        <f t="shared" si="189"/>
        <v>7118383.583333333</v>
      </c>
      <c r="AQ584" s="30">
        <f t="shared" si="190"/>
        <v>0</v>
      </c>
      <c r="AR584" s="26" t="s">
        <v>79</v>
      </c>
      <c r="AS584" s="26" t="s">
        <v>80</v>
      </c>
      <c r="AT584" s="26"/>
      <c r="AU584" s="26" t="s">
        <v>80</v>
      </c>
      <c r="AV584" s="26" t="s">
        <v>296</v>
      </c>
      <c r="AW584" s="26" t="s">
        <v>80</v>
      </c>
      <c r="AX584" s="26" t="s">
        <v>105</v>
      </c>
      <c r="AY584" s="26" t="s">
        <v>105</v>
      </c>
      <c r="AZ584" s="26" t="s">
        <v>80</v>
      </c>
      <c r="BA584" s="26" t="s">
        <v>84</v>
      </c>
      <c r="BB584" s="26" t="s">
        <v>85</v>
      </c>
      <c r="BC584" s="26" t="str">
        <f t="shared" si="191"/>
        <v>F</v>
      </c>
      <c r="BD584" s="26" t="str">
        <f t="shared" ca="1" si="192"/>
        <v>30 Th,11 Bln,18 Hr</v>
      </c>
      <c r="BE584" s="29">
        <f t="shared" ca="1" si="193"/>
        <v>30</v>
      </c>
      <c r="BF584" s="29">
        <f t="shared" ca="1" si="194"/>
        <v>11</v>
      </c>
      <c r="BG584" s="29">
        <f t="shared" ca="1" si="195"/>
        <v>18</v>
      </c>
      <c r="BH584" s="26" t="str">
        <f t="shared" ca="1" si="196"/>
        <v>5 Th,5 Bln,22 Hr</v>
      </c>
      <c r="BI584" s="24">
        <f t="shared" ca="1" si="197"/>
        <v>5</v>
      </c>
      <c r="BJ584" s="24">
        <f t="shared" ca="1" si="198"/>
        <v>5</v>
      </c>
      <c r="BK584" s="26" t="str">
        <f t="shared" ca="1" si="199"/>
        <v>4 Th,10 Bln,8 Hr</v>
      </c>
      <c r="BL584" s="4" t="str">
        <f>VLOOKUP(C584,[1]dbase!$C$3:$AW$827,38,FALSE)</f>
        <v>-</v>
      </c>
    </row>
    <row r="585" spans="1:64" x14ac:dyDescent="0.25">
      <c r="A585" s="24">
        <f t="shared" si="180"/>
        <v>582</v>
      </c>
      <c r="B585" s="33" t="s">
        <v>2451</v>
      </c>
      <c r="C585" s="24">
        <v>935835</v>
      </c>
      <c r="D585" s="24" t="s">
        <v>472</v>
      </c>
      <c r="E585" s="26">
        <v>34063</v>
      </c>
      <c r="F585" s="24" t="s">
        <v>65</v>
      </c>
      <c r="G585" s="24" t="s">
        <v>66</v>
      </c>
      <c r="H585" s="24" t="s">
        <v>67</v>
      </c>
      <c r="I585" s="24" t="s">
        <v>2452</v>
      </c>
      <c r="J585" s="27" t="s">
        <v>2453</v>
      </c>
      <c r="K585" s="24"/>
      <c r="L585" s="24" t="s">
        <v>2454</v>
      </c>
      <c r="M585" s="24" t="s">
        <v>70</v>
      </c>
      <c r="N585" s="24" t="s">
        <v>463</v>
      </c>
      <c r="O585" s="24" t="s">
        <v>1161</v>
      </c>
      <c r="P585" s="24">
        <v>2015</v>
      </c>
      <c r="Q585" s="26">
        <v>43313</v>
      </c>
      <c r="R585" s="26">
        <v>43525</v>
      </c>
      <c r="S585" s="26" t="s">
        <v>213</v>
      </c>
      <c r="T585" s="28" t="s">
        <v>2455</v>
      </c>
      <c r="U585" s="28" t="s">
        <v>2456</v>
      </c>
      <c r="V585" s="26">
        <v>44743</v>
      </c>
      <c r="W585" s="28" t="s">
        <v>2457</v>
      </c>
      <c r="X585" s="28" t="s">
        <v>482</v>
      </c>
      <c r="Y585" s="26" t="s">
        <v>103</v>
      </c>
      <c r="Z585" s="29">
        <v>3</v>
      </c>
      <c r="AA585" s="29">
        <v>4</v>
      </c>
      <c r="AB585" s="26">
        <v>44424</v>
      </c>
      <c r="AC585" s="30">
        <v>6900000</v>
      </c>
      <c r="AD585" s="30">
        <v>766667</v>
      </c>
      <c r="AE585" s="30">
        <v>169183.33333333302</v>
      </c>
      <c r="AF585" s="30">
        <v>0</v>
      </c>
      <c r="AG585" s="30">
        <f t="shared" si="181"/>
        <v>169183.33333333302</v>
      </c>
      <c r="AH585" s="30">
        <v>2175822.0000000005</v>
      </c>
      <c r="AI585" s="30">
        <f t="shared" si="182"/>
        <v>10011672.333333334</v>
      </c>
      <c r="AJ585" s="30">
        <f t="shared" si="183"/>
        <v>5175000</v>
      </c>
      <c r="AK585" s="30">
        <f t="shared" si="184"/>
        <v>575000.25</v>
      </c>
      <c r="AL585" s="30">
        <f t="shared" si="185"/>
        <v>169183.33333333302</v>
      </c>
      <c r="AM585" s="30">
        <f t="shared" si="186"/>
        <v>0</v>
      </c>
      <c r="AN585" s="30">
        <f t="shared" si="187"/>
        <v>169183.33333333302</v>
      </c>
      <c r="AO585" s="30">
        <f t="shared" si="188"/>
        <v>1087911.0000000002</v>
      </c>
      <c r="AP585" s="30">
        <f t="shared" si="189"/>
        <v>7007094.583333333</v>
      </c>
      <c r="AQ585" s="30">
        <f t="shared" si="190"/>
        <v>0</v>
      </c>
      <c r="AR585" s="26" t="s">
        <v>79</v>
      </c>
      <c r="AS585" s="26" t="s">
        <v>80</v>
      </c>
      <c r="AT585" s="26"/>
      <c r="AU585" s="26" t="s">
        <v>80</v>
      </c>
      <c r="AV585" s="26" t="s">
        <v>483</v>
      </c>
      <c r="AW585" s="26" t="s">
        <v>80</v>
      </c>
      <c r="AX585" s="26" t="s">
        <v>105</v>
      </c>
      <c r="AY585" s="26" t="s">
        <v>105</v>
      </c>
      <c r="AZ585" s="26" t="s">
        <v>80</v>
      </c>
      <c r="BA585" s="26" t="s">
        <v>84</v>
      </c>
      <c r="BB585" s="26" t="s">
        <v>106</v>
      </c>
      <c r="BC585" s="26" t="str">
        <f t="shared" si="191"/>
        <v>F</v>
      </c>
      <c r="BD585" s="26" t="str">
        <f t="shared" ca="1" si="192"/>
        <v>29 Th,7 Bln,20 Hr</v>
      </c>
      <c r="BE585" s="29">
        <f t="shared" ca="1" si="193"/>
        <v>29</v>
      </c>
      <c r="BF585" s="29">
        <f t="shared" ca="1" si="194"/>
        <v>7</v>
      </c>
      <c r="BG585" s="29">
        <f t="shared" ca="1" si="195"/>
        <v>20</v>
      </c>
      <c r="BH585" s="26" t="str">
        <f t="shared" ca="1" si="196"/>
        <v>4 Th,3 Bln,23 Hr</v>
      </c>
      <c r="BI585" s="24">
        <f t="shared" ca="1" si="197"/>
        <v>4</v>
      </c>
      <c r="BJ585" s="24">
        <f t="shared" ca="1" si="198"/>
        <v>3</v>
      </c>
      <c r="BK585" s="26" t="str">
        <f t="shared" ca="1" si="199"/>
        <v>3 Th,8 Bln,23 Hr</v>
      </c>
      <c r="BL585" s="4" t="str">
        <f>VLOOKUP(C585,[1]dbase!$C$3:$AW$827,38,FALSE)</f>
        <v>-</v>
      </c>
    </row>
    <row r="586" spans="1:64" x14ac:dyDescent="0.25">
      <c r="A586" s="24">
        <f t="shared" si="180"/>
        <v>583</v>
      </c>
      <c r="B586" s="31" t="s">
        <v>2458</v>
      </c>
      <c r="C586" s="24">
        <v>755548</v>
      </c>
      <c r="D586" s="24" t="s">
        <v>239</v>
      </c>
      <c r="E586" s="26">
        <v>27739</v>
      </c>
      <c r="F586" s="24" t="s">
        <v>65</v>
      </c>
      <c r="G586" s="24" t="s">
        <v>66</v>
      </c>
      <c r="H586" s="24" t="s">
        <v>88</v>
      </c>
      <c r="I586" s="24" t="s">
        <v>2459</v>
      </c>
      <c r="J586" s="27" t="s">
        <v>2460</v>
      </c>
      <c r="K586" s="24" t="s">
        <v>2461</v>
      </c>
      <c r="L586" s="24"/>
      <c r="M586" s="24" t="s">
        <v>109</v>
      </c>
      <c r="N586" s="24" t="s">
        <v>489</v>
      </c>
      <c r="O586" s="24"/>
      <c r="P586" s="24" t="s">
        <v>2462</v>
      </c>
      <c r="Q586" s="26">
        <v>41671</v>
      </c>
      <c r="R586" s="26">
        <v>41989</v>
      </c>
      <c r="S586" s="26" t="s">
        <v>90</v>
      </c>
      <c r="T586" s="28" t="s">
        <v>2463</v>
      </c>
      <c r="U586" s="28" t="s">
        <v>2463</v>
      </c>
      <c r="V586" s="26" t="s">
        <v>80</v>
      </c>
      <c r="W586" s="28" t="s">
        <v>613</v>
      </c>
      <c r="X586" s="28" t="s">
        <v>123</v>
      </c>
      <c r="Y586" s="26" t="s">
        <v>78</v>
      </c>
      <c r="Z586" s="29">
        <v>6</v>
      </c>
      <c r="AA586" s="29">
        <v>1</v>
      </c>
      <c r="AB586" s="26">
        <v>44424</v>
      </c>
      <c r="AC586" s="30">
        <v>4500000</v>
      </c>
      <c r="AD586" s="30">
        <v>500000</v>
      </c>
      <c r="AE586" s="30">
        <v>699100</v>
      </c>
      <c r="AF586" s="30">
        <v>152000</v>
      </c>
      <c r="AG586" s="30">
        <f t="shared" si="181"/>
        <v>851100</v>
      </c>
      <c r="AH586" s="30">
        <v>0</v>
      </c>
      <c r="AI586" s="30">
        <f t="shared" si="182"/>
        <v>5851100</v>
      </c>
      <c r="AJ586" s="30">
        <f t="shared" si="183"/>
        <v>3375000</v>
      </c>
      <c r="AK586" s="30">
        <f t="shared" si="184"/>
        <v>375000</v>
      </c>
      <c r="AL586" s="30">
        <f t="shared" si="185"/>
        <v>699100</v>
      </c>
      <c r="AM586" s="30">
        <f t="shared" si="186"/>
        <v>152000</v>
      </c>
      <c r="AN586" s="30">
        <f t="shared" si="187"/>
        <v>851100</v>
      </c>
      <c r="AO586" s="30">
        <f t="shared" si="188"/>
        <v>0</v>
      </c>
      <c r="AP586" s="30">
        <f t="shared" si="189"/>
        <v>4601100</v>
      </c>
      <c r="AQ586" s="30">
        <f t="shared" si="190"/>
        <v>0</v>
      </c>
      <c r="AR586" s="26" t="s">
        <v>79</v>
      </c>
      <c r="AS586" s="26" t="s">
        <v>80</v>
      </c>
      <c r="AT586" s="26"/>
      <c r="AU586" s="26" t="s">
        <v>80</v>
      </c>
      <c r="AV586" s="26" t="s">
        <v>124</v>
      </c>
      <c r="AW586" s="26" t="s">
        <v>80</v>
      </c>
      <c r="AX586" s="26" t="s">
        <v>82</v>
      </c>
      <c r="AY586" s="26" t="s">
        <v>82</v>
      </c>
      <c r="AZ586" s="26" t="s">
        <v>125</v>
      </c>
      <c r="BA586" s="26" t="s">
        <v>84</v>
      </c>
      <c r="BB586" s="26" t="s">
        <v>85</v>
      </c>
      <c r="BC586" s="26" t="str">
        <f t="shared" si="191"/>
        <v>C</v>
      </c>
      <c r="BD586" s="26" t="str">
        <f t="shared" ca="1" si="192"/>
        <v>46 Th,11 Bln,13 Hr</v>
      </c>
      <c r="BE586" s="29">
        <f t="shared" ca="1" si="193"/>
        <v>46</v>
      </c>
      <c r="BF586" s="29">
        <f t="shared" ca="1" si="194"/>
        <v>11</v>
      </c>
      <c r="BG586" s="29">
        <f t="shared" ca="1" si="195"/>
        <v>13</v>
      </c>
      <c r="BH586" s="26" t="str">
        <f t="shared" ca="1" si="196"/>
        <v>8 Th,9 Bln,23 Hr</v>
      </c>
      <c r="BI586" s="24">
        <f t="shared" ca="1" si="197"/>
        <v>8</v>
      </c>
      <c r="BJ586" s="24">
        <f t="shared" ca="1" si="198"/>
        <v>9</v>
      </c>
      <c r="BK586" s="26" t="str">
        <f t="shared" ca="1" si="199"/>
        <v>7 Th,11 Bln,8 Hr</v>
      </c>
      <c r="BL586" s="4" t="str">
        <f>VLOOKUP(C586,[1]dbase!$C$3:$AW$827,38,FALSE)</f>
        <v>-</v>
      </c>
    </row>
    <row r="587" spans="1:64" x14ac:dyDescent="0.25">
      <c r="A587" s="24">
        <f t="shared" si="180"/>
        <v>584</v>
      </c>
      <c r="B587" s="31" t="s">
        <v>2464</v>
      </c>
      <c r="C587" s="24">
        <v>665116</v>
      </c>
      <c r="D587" s="24" t="s">
        <v>199</v>
      </c>
      <c r="E587" s="26">
        <v>24234</v>
      </c>
      <c r="F587" s="24" t="s">
        <v>65</v>
      </c>
      <c r="G587" s="24" t="s">
        <v>66</v>
      </c>
      <c r="H587" s="24" t="s">
        <v>88</v>
      </c>
      <c r="I587" s="24" t="s">
        <v>2465</v>
      </c>
      <c r="J587" s="27"/>
      <c r="K587" s="24"/>
      <c r="L587" s="24"/>
      <c r="M587" s="24" t="s">
        <v>2466</v>
      </c>
      <c r="N587" s="24" t="s">
        <v>2467</v>
      </c>
      <c r="O587" s="24"/>
      <c r="P587" s="24" t="s">
        <v>2468</v>
      </c>
      <c r="Q587" s="26">
        <v>33451</v>
      </c>
      <c r="R587" s="26">
        <v>33817</v>
      </c>
      <c r="S587" s="26" t="s">
        <v>90</v>
      </c>
      <c r="T587" s="28" t="s">
        <v>2469</v>
      </c>
      <c r="U587" s="28" t="s">
        <v>2469</v>
      </c>
      <c r="V587" s="26" t="s">
        <v>80</v>
      </c>
      <c r="W587" s="28" t="s">
        <v>1002</v>
      </c>
      <c r="X587" s="28" t="s">
        <v>140</v>
      </c>
      <c r="Y587" s="26" t="s">
        <v>78</v>
      </c>
      <c r="Z587" s="29">
        <v>6</v>
      </c>
      <c r="AA587" s="29">
        <v>3</v>
      </c>
      <c r="AB587" s="26">
        <v>44424</v>
      </c>
      <c r="AC587" s="30">
        <v>5900000</v>
      </c>
      <c r="AD587" s="30">
        <v>655556</v>
      </c>
      <c r="AE587" s="30">
        <v>298394.44444444403</v>
      </c>
      <c r="AF587" s="30">
        <v>152000</v>
      </c>
      <c r="AG587" s="30">
        <f t="shared" si="181"/>
        <v>450394.44444444403</v>
      </c>
      <c r="AH587" s="30">
        <v>0</v>
      </c>
      <c r="AI587" s="30">
        <f t="shared" si="182"/>
        <v>7005950.444444444</v>
      </c>
      <c r="AJ587" s="30">
        <f t="shared" si="183"/>
        <v>2950000</v>
      </c>
      <c r="AK587" s="30">
        <f t="shared" si="184"/>
        <v>0</v>
      </c>
      <c r="AL587" s="30">
        <f t="shared" si="185"/>
        <v>0</v>
      </c>
      <c r="AM587" s="30">
        <f t="shared" si="186"/>
        <v>0</v>
      </c>
      <c r="AN587" s="30">
        <f t="shared" si="187"/>
        <v>0</v>
      </c>
      <c r="AO587" s="30">
        <f t="shared" si="188"/>
        <v>0</v>
      </c>
      <c r="AP587" s="30">
        <f t="shared" si="189"/>
        <v>2950000</v>
      </c>
      <c r="AQ587" s="30">
        <f t="shared" si="190"/>
        <v>1422100</v>
      </c>
      <c r="AR587" s="26" t="s">
        <v>208</v>
      </c>
      <c r="AS587" s="26" t="s">
        <v>114</v>
      </c>
      <c r="AT587" s="26"/>
      <c r="AU587" s="26">
        <v>44688</v>
      </c>
      <c r="AV587" s="26" t="s">
        <v>141</v>
      </c>
      <c r="AW587" s="26" t="s">
        <v>80</v>
      </c>
      <c r="AX587" s="26" t="s">
        <v>82</v>
      </c>
      <c r="AY587" s="26" t="s">
        <v>82</v>
      </c>
      <c r="AZ587" s="26" t="s">
        <v>80</v>
      </c>
      <c r="BA587" s="26" t="s">
        <v>84</v>
      </c>
      <c r="BB587" s="26" t="s">
        <v>106</v>
      </c>
      <c r="BC587" s="26" t="str">
        <f t="shared" si="191"/>
        <v>A</v>
      </c>
      <c r="BD587" s="26" t="str">
        <f t="shared" ca="1" si="192"/>
        <v>56 Th,6 Bln,17 Hr</v>
      </c>
      <c r="BE587" s="29">
        <f t="shared" ca="1" si="193"/>
        <v>56</v>
      </c>
      <c r="BF587" s="29">
        <f t="shared" ca="1" si="194"/>
        <v>6</v>
      </c>
      <c r="BG587" s="29">
        <f t="shared" ca="1" si="195"/>
        <v>17</v>
      </c>
      <c r="BH587" s="26" t="str">
        <f t="shared" ca="1" si="196"/>
        <v>31 Th,3 Bln,23 Hr</v>
      </c>
      <c r="BI587" s="24">
        <f t="shared" ca="1" si="197"/>
        <v>31</v>
      </c>
      <c r="BJ587" s="24">
        <f t="shared" ca="1" si="198"/>
        <v>3</v>
      </c>
      <c r="BK587" s="26" t="str">
        <f t="shared" ca="1" si="199"/>
        <v>30 Th,3 Bln,23 Hr</v>
      </c>
      <c r="BL587" s="4" t="str">
        <f>VLOOKUP(C587,[1]dbase!$C$3:$AW$827,38,FALSE)</f>
        <v>H</v>
      </c>
    </row>
    <row r="588" spans="1:64" x14ac:dyDescent="0.25">
      <c r="A588" s="24">
        <f t="shared" si="180"/>
        <v>585</v>
      </c>
      <c r="B588" s="31" t="s">
        <v>2470</v>
      </c>
      <c r="C588" s="24">
        <v>935838</v>
      </c>
      <c r="D588" s="24" t="s">
        <v>166</v>
      </c>
      <c r="E588" s="26">
        <v>34008</v>
      </c>
      <c r="F588" s="24" t="s">
        <v>65</v>
      </c>
      <c r="G588" s="24" t="s">
        <v>66</v>
      </c>
      <c r="H588" s="24" t="s">
        <v>228</v>
      </c>
      <c r="I588" s="24" t="s">
        <v>2471</v>
      </c>
      <c r="J588" s="27" t="s">
        <v>2472</v>
      </c>
      <c r="K588" s="24"/>
      <c r="L588" s="24"/>
      <c r="M588" s="24" t="s">
        <v>307</v>
      </c>
      <c r="N588" s="24" t="s">
        <v>1327</v>
      </c>
      <c r="O588" s="24" t="s">
        <v>412</v>
      </c>
      <c r="P588" s="24">
        <v>2016</v>
      </c>
      <c r="Q588" s="26">
        <v>43313</v>
      </c>
      <c r="R588" s="26">
        <v>43525</v>
      </c>
      <c r="S588" s="26" t="s">
        <v>90</v>
      </c>
      <c r="T588" s="28" t="s">
        <v>1872</v>
      </c>
      <c r="U588" s="28" t="s">
        <v>1872</v>
      </c>
      <c r="V588" s="26">
        <v>44116</v>
      </c>
      <c r="W588" s="28" t="s">
        <v>374</v>
      </c>
      <c r="X588" s="28" t="s">
        <v>113</v>
      </c>
      <c r="Y588" s="26" t="s">
        <v>103</v>
      </c>
      <c r="Z588" s="29">
        <v>5</v>
      </c>
      <c r="AA588" s="29">
        <v>4</v>
      </c>
      <c r="AB588" s="26">
        <v>44424</v>
      </c>
      <c r="AC588" s="30">
        <v>6900000</v>
      </c>
      <c r="AD588" s="30">
        <v>766667</v>
      </c>
      <c r="AE588" s="30">
        <v>-103816.66666666698</v>
      </c>
      <c r="AF588" s="30">
        <v>616400</v>
      </c>
      <c r="AG588" s="30">
        <f t="shared" si="181"/>
        <v>512583.33333333302</v>
      </c>
      <c r="AH588" s="30">
        <v>0</v>
      </c>
      <c r="AI588" s="30">
        <f t="shared" si="182"/>
        <v>8179250.333333333</v>
      </c>
      <c r="AJ588" s="30">
        <f t="shared" si="183"/>
        <v>5175000</v>
      </c>
      <c r="AK588" s="30">
        <f t="shared" si="184"/>
        <v>575000.25</v>
      </c>
      <c r="AL588" s="30">
        <f t="shared" si="185"/>
        <v>-103816.66666666698</v>
      </c>
      <c r="AM588" s="30">
        <f t="shared" si="186"/>
        <v>616400</v>
      </c>
      <c r="AN588" s="30">
        <f t="shared" si="187"/>
        <v>512583.33333333302</v>
      </c>
      <c r="AO588" s="30">
        <f t="shared" si="188"/>
        <v>0</v>
      </c>
      <c r="AP588" s="30">
        <f t="shared" si="189"/>
        <v>6262583.583333333</v>
      </c>
      <c r="AQ588" s="30">
        <f t="shared" si="190"/>
        <v>0</v>
      </c>
      <c r="AR588" s="26" t="s">
        <v>79</v>
      </c>
      <c r="AS588" s="26" t="s">
        <v>80</v>
      </c>
      <c r="AT588" s="26"/>
      <c r="AU588" s="26" t="s">
        <v>80</v>
      </c>
      <c r="AV588" s="26" t="s">
        <v>116</v>
      </c>
      <c r="AW588" s="26" t="s">
        <v>375</v>
      </c>
      <c r="AX588" s="26" t="s">
        <v>105</v>
      </c>
      <c r="AY588" s="26" t="s">
        <v>83</v>
      </c>
      <c r="AZ588" s="26" t="s">
        <v>80</v>
      </c>
      <c r="BA588" s="26" t="s">
        <v>84</v>
      </c>
      <c r="BB588" s="26" t="s">
        <v>85</v>
      </c>
      <c r="BC588" s="26" t="str">
        <f t="shared" si="191"/>
        <v>E</v>
      </c>
      <c r="BD588" s="26" t="str">
        <f t="shared" ca="1" si="192"/>
        <v>29 Th,9 Bln,16 Hr</v>
      </c>
      <c r="BE588" s="29">
        <f t="shared" ca="1" si="193"/>
        <v>29</v>
      </c>
      <c r="BF588" s="29">
        <f t="shared" ca="1" si="194"/>
        <v>9</v>
      </c>
      <c r="BG588" s="29">
        <f t="shared" ca="1" si="195"/>
        <v>16</v>
      </c>
      <c r="BH588" s="26" t="str">
        <f t="shared" ca="1" si="196"/>
        <v>4 Th,3 Bln,23 Hr</v>
      </c>
      <c r="BI588" s="24">
        <f t="shared" ca="1" si="197"/>
        <v>4</v>
      </c>
      <c r="BJ588" s="24">
        <f t="shared" ca="1" si="198"/>
        <v>3</v>
      </c>
      <c r="BK588" s="26" t="str">
        <f t="shared" ca="1" si="199"/>
        <v>3 Th,8 Bln,23 Hr</v>
      </c>
      <c r="BL588" s="4" t="str">
        <f>VLOOKUP(C588,[1]dbase!$C$3:$AW$827,38,FALSE)</f>
        <v>-</v>
      </c>
    </row>
    <row r="589" spans="1:64" x14ac:dyDescent="0.25">
      <c r="A589" s="24">
        <f t="shared" si="180"/>
        <v>586</v>
      </c>
      <c r="B589" s="31" t="s">
        <v>2473</v>
      </c>
      <c r="C589" s="24">
        <v>694598</v>
      </c>
      <c r="D589" s="24" t="s">
        <v>87</v>
      </c>
      <c r="E589" s="26">
        <v>25323</v>
      </c>
      <c r="F589" s="24" t="s">
        <v>65</v>
      </c>
      <c r="G589" s="24" t="s">
        <v>66</v>
      </c>
      <c r="H589" s="24" t="s">
        <v>133</v>
      </c>
      <c r="I589" s="24" t="s">
        <v>2474</v>
      </c>
      <c r="J589" s="27"/>
      <c r="K589" s="24"/>
      <c r="L589" s="24"/>
      <c r="M589" s="24" t="s">
        <v>109</v>
      </c>
      <c r="N589" s="24" t="s">
        <v>489</v>
      </c>
      <c r="O589" s="24"/>
      <c r="P589" s="24">
        <v>1988</v>
      </c>
      <c r="Q589" s="26">
        <v>32412</v>
      </c>
      <c r="R589" s="26">
        <v>33147</v>
      </c>
      <c r="S589" s="26" t="s">
        <v>90</v>
      </c>
      <c r="T589" s="28" t="s">
        <v>2027</v>
      </c>
      <c r="U589" s="28" t="s">
        <v>2027</v>
      </c>
      <c r="V589" s="26" t="s">
        <v>80</v>
      </c>
      <c r="W589" s="28" t="s">
        <v>145</v>
      </c>
      <c r="X589" s="28" t="s">
        <v>146</v>
      </c>
      <c r="Y589" s="26" t="s">
        <v>78</v>
      </c>
      <c r="Z589" s="29">
        <v>6</v>
      </c>
      <c r="AA589" s="29">
        <v>3</v>
      </c>
      <c r="AB589" s="26">
        <v>44424</v>
      </c>
      <c r="AC589" s="30">
        <v>5900000</v>
      </c>
      <c r="AD589" s="30">
        <v>655556</v>
      </c>
      <c r="AE589" s="30">
        <v>298394.44444444403</v>
      </c>
      <c r="AF589" s="30">
        <v>152000</v>
      </c>
      <c r="AG589" s="30">
        <f t="shared" si="181"/>
        <v>450394.44444444403</v>
      </c>
      <c r="AH589" s="30">
        <v>0</v>
      </c>
      <c r="AI589" s="30">
        <f t="shared" si="182"/>
        <v>7005950.444444444</v>
      </c>
      <c r="AJ589" s="30">
        <f t="shared" si="183"/>
        <v>4425000</v>
      </c>
      <c r="AK589" s="30">
        <f t="shared" si="184"/>
        <v>491667</v>
      </c>
      <c r="AL589" s="30">
        <f t="shared" si="185"/>
        <v>298394.44444444403</v>
      </c>
      <c r="AM589" s="30">
        <f t="shared" si="186"/>
        <v>152000</v>
      </c>
      <c r="AN589" s="30">
        <f t="shared" si="187"/>
        <v>450394.44444444403</v>
      </c>
      <c r="AO589" s="30">
        <f t="shared" si="188"/>
        <v>0</v>
      </c>
      <c r="AP589" s="30">
        <f t="shared" si="189"/>
        <v>5367061.444444444</v>
      </c>
      <c r="AQ589" s="30">
        <f t="shared" si="190"/>
        <v>0</v>
      </c>
      <c r="AR589" s="26" t="s">
        <v>79</v>
      </c>
      <c r="AS589" s="26" t="s">
        <v>80</v>
      </c>
      <c r="AT589" s="26"/>
      <c r="AU589" s="26" t="s">
        <v>80</v>
      </c>
      <c r="AV589" s="26" t="s">
        <v>147</v>
      </c>
      <c r="AW589" s="26" t="s">
        <v>80</v>
      </c>
      <c r="AX589" s="26" t="s">
        <v>82</v>
      </c>
      <c r="AY589" s="26" t="s">
        <v>82</v>
      </c>
      <c r="AZ589" s="26" t="s">
        <v>80</v>
      </c>
      <c r="BA589" s="26" t="s">
        <v>84</v>
      </c>
      <c r="BB589" s="26" t="s">
        <v>85</v>
      </c>
      <c r="BC589" s="26" t="str">
        <f t="shared" si="191"/>
        <v>C</v>
      </c>
      <c r="BD589" s="26" t="str">
        <f t="shared" ca="1" si="192"/>
        <v>53 Th,6 Bln,25 Hr</v>
      </c>
      <c r="BE589" s="29">
        <f t="shared" ca="1" si="193"/>
        <v>53</v>
      </c>
      <c r="BF589" s="29">
        <f t="shared" ca="1" si="194"/>
        <v>6</v>
      </c>
      <c r="BG589" s="29">
        <f t="shared" ca="1" si="195"/>
        <v>25</v>
      </c>
      <c r="BH589" s="26" t="str">
        <f t="shared" ca="1" si="196"/>
        <v>34 Th,1 Bln,29 Hr</v>
      </c>
      <c r="BI589" s="24">
        <f t="shared" ca="1" si="197"/>
        <v>34</v>
      </c>
      <c r="BJ589" s="24">
        <f t="shared" ca="1" si="198"/>
        <v>1</v>
      </c>
      <c r="BK589" s="26" t="str">
        <f t="shared" ca="1" si="199"/>
        <v>32 Th,1 Bln,23 Hr</v>
      </c>
      <c r="BL589" s="4" t="str">
        <f>VLOOKUP(C589,[1]dbase!$C$3:$AW$827,38,FALSE)</f>
        <v>-</v>
      </c>
    </row>
    <row r="590" spans="1:64" x14ac:dyDescent="0.25">
      <c r="A590" s="24">
        <f t="shared" si="180"/>
        <v>587</v>
      </c>
      <c r="B590" s="31" t="s">
        <v>2475</v>
      </c>
      <c r="C590" s="24">
        <v>664694</v>
      </c>
      <c r="D590" s="24" t="s">
        <v>166</v>
      </c>
      <c r="E590" s="26">
        <v>24152</v>
      </c>
      <c r="F590" s="24" t="s">
        <v>65</v>
      </c>
      <c r="G590" s="24" t="s">
        <v>66</v>
      </c>
      <c r="H590" s="24" t="s">
        <v>961</v>
      </c>
      <c r="I590" s="24" t="s">
        <v>2476</v>
      </c>
      <c r="J590" s="27" t="s">
        <v>2477</v>
      </c>
      <c r="K590" s="24"/>
      <c r="L590" s="24"/>
      <c r="M590" s="24" t="s">
        <v>109</v>
      </c>
      <c r="N590" s="24" t="s">
        <v>120</v>
      </c>
      <c r="O590" s="24"/>
      <c r="P590" s="24">
        <v>1987</v>
      </c>
      <c r="Q590" s="26">
        <v>32827</v>
      </c>
      <c r="R590" s="26">
        <v>33192</v>
      </c>
      <c r="S590" s="26" t="s">
        <v>90</v>
      </c>
      <c r="T590" s="28" t="s">
        <v>2478</v>
      </c>
      <c r="U590" s="28" t="s">
        <v>2478</v>
      </c>
      <c r="V590" s="26" t="s">
        <v>80</v>
      </c>
      <c r="W590" s="28" t="s">
        <v>187</v>
      </c>
      <c r="X590" s="28" t="s">
        <v>113</v>
      </c>
      <c r="Y590" s="26" t="s">
        <v>78</v>
      </c>
      <c r="Z590" s="29">
        <v>6</v>
      </c>
      <c r="AA590" s="29">
        <v>3</v>
      </c>
      <c r="AB590" s="26">
        <v>44424</v>
      </c>
      <c r="AC590" s="30">
        <v>5900000</v>
      </c>
      <c r="AD590" s="30">
        <v>655556</v>
      </c>
      <c r="AE590" s="30">
        <v>298394.44444444403</v>
      </c>
      <c r="AF590" s="30">
        <v>152000</v>
      </c>
      <c r="AG590" s="30">
        <f t="shared" si="181"/>
        <v>450394.44444444403</v>
      </c>
      <c r="AH590" s="30">
        <v>0</v>
      </c>
      <c r="AI590" s="30">
        <f t="shared" si="182"/>
        <v>7005950.444444444</v>
      </c>
      <c r="AJ590" s="30">
        <f t="shared" si="183"/>
        <v>2950000</v>
      </c>
      <c r="AK590" s="30">
        <f t="shared" si="184"/>
        <v>0</v>
      </c>
      <c r="AL590" s="30">
        <f t="shared" si="185"/>
        <v>0</v>
      </c>
      <c r="AM590" s="30">
        <f t="shared" si="186"/>
        <v>0</v>
      </c>
      <c r="AN590" s="30">
        <f t="shared" si="187"/>
        <v>0</v>
      </c>
      <c r="AO590" s="30">
        <f t="shared" si="188"/>
        <v>0</v>
      </c>
      <c r="AP590" s="30">
        <f t="shared" si="189"/>
        <v>2950000</v>
      </c>
      <c r="AQ590" s="30">
        <f t="shared" si="190"/>
        <v>1422100</v>
      </c>
      <c r="AR590" s="26" t="s">
        <v>208</v>
      </c>
      <c r="AS590" s="26" t="s">
        <v>114</v>
      </c>
      <c r="AT590" s="24" t="s">
        <v>172</v>
      </c>
      <c r="AU590" s="26">
        <v>44433</v>
      </c>
      <c r="AV590" s="26" t="s">
        <v>116</v>
      </c>
      <c r="AW590" s="26" t="s">
        <v>117</v>
      </c>
      <c r="AX590" s="26" t="s">
        <v>83</v>
      </c>
      <c r="AY590" s="26" t="s">
        <v>83</v>
      </c>
      <c r="AZ590" s="26" t="s">
        <v>80</v>
      </c>
      <c r="BA590" s="26" t="s">
        <v>84</v>
      </c>
      <c r="BB590" s="26" t="s">
        <v>85</v>
      </c>
      <c r="BC590" s="26" t="str">
        <f t="shared" si="191"/>
        <v>C</v>
      </c>
      <c r="BD590" s="26" t="str">
        <f t="shared" ca="1" si="192"/>
        <v>56 Th,9 Bln,10 Hr</v>
      </c>
      <c r="BE590" s="29">
        <f t="shared" ca="1" si="193"/>
        <v>56</v>
      </c>
      <c r="BF590" s="29">
        <f t="shared" ca="1" si="194"/>
        <v>9</v>
      </c>
      <c r="BG590" s="29">
        <f t="shared" ca="1" si="195"/>
        <v>10</v>
      </c>
      <c r="BH590" s="26" t="str">
        <f t="shared" ca="1" si="196"/>
        <v>33 Th,0 Bln,9 Hr</v>
      </c>
      <c r="BI590" s="24">
        <f t="shared" ca="1" si="197"/>
        <v>33</v>
      </c>
      <c r="BJ590" s="24">
        <f t="shared" ca="1" si="198"/>
        <v>0</v>
      </c>
      <c r="BK590" s="26" t="str">
        <f t="shared" ca="1" si="199"/>
        <v>32 Th,0 Bln,9 Hr</v>
      </c>
      <c r="BL590" s="4" t="str">
        <f>VLOOKUP(C590,[1]dbase!$C$3:$AW$827,38,FALSE)</f>
        <v>H</v>
      </c>
    </row>
    <row r="591" spans="1:64" x14ac:dyDescent="0.25">
      <c r="A591" s="24">
        <f t="shared" si="180"/>
        <v>588</v>
      </c>
      <c r="B591" s="31" t="s">
        <v>2479</v>
      </c>
      <c r="C591" s="24">
        <v>695280</v>
      </c>
      <c r="D591" s="24" t="s">
        <v>239</v>
      </c>
      <c r="E591" s="26">
        <v>25491</v>
      </c>
      <c r="F591" s="24" t="s">
        <v>65</v>
      </c>
      <c r="G591" s="24" t="s">
        <v>66</v>
      </c>
      <c r="H591" s="24" t="s">
        <v>88</v>
      </c>
      <c r="I591" s="24" t="s">
        <v>2480</v>
      </c>
      <c r="J591" s="27"/>
      <c r="K591" s="24"/>
      <c r="L591" s="24"/>
      <c r="M591" s="24" t="s">
        <v>109</v>
      </c>
      <c r="N591" s="24" t="s">
        <v>120</v>
      </c>
      <c r="O591" s="24"/>
      <c r="P591" s="24">
        <v>1989</v>
      </c>
      <c r="Q591" s="26">
        <v>34425</v>
      </c>
      <c r="R591" s="26">
        <v>34790</v>
      </c>
      <c r="S591" s="26" t="s">
        <v>90</v>
      </c>
      <c r="T591" s="28" t="s">
        <v>2481</v>
      </c>
      <c r="U591" s="28" t="s">
        <v>2481</v>
      </c>
      <c r="V591" s="26" t="s">
        <v>80</v>
      </c>
      <c r="W591" s="28" t="s">
        <v>399</v>
      </c>
      <c r="X591" s="28" t="s">
        <v>123</v>
      </c>
      <c r="Y591" s="26" t="s">
        <v>78</v>
      </c>
      <c r="Z591" s="29">
        <v>4</v>
      </c>
      <c r="AA591" s="29">
        <v>4</v>
      </c>
      <c r="AB591" s="26">
        <v>44424</v>
      </c>
      <c r="AC591" s="30">
        <v>6900000</v>
      </c>
      <c r="AD591" s="30">
        <v>766667</v>
      </c>
      <c r="AE591" s="30">
        <v>715183.33333333302</v>
      </c>
      <c r="AF591" s="30">
        <v>-377770</v>
      </c>
      <c r="AG591" s="30">
        <f t="shared" si="181"/>
        <v>337413.33333333302</v>
      </c>
      <c r="AH591" s="30">
        <v>2079770</v>
      </c>
      <c r="AI591" s="30">
        <f t="shared" si="182"/>
        <v>10083850.333333332</v>
      </c>
      <c r="AJ591" s="30">
        <f t="shared" si="183"/>
        <v>5175000</v>
      </c>
      <c r="AK591" s="30">
        <f t="shared" si="184"/>
        <v>575000.25</v>
      </c>
      <c r="AL591" s="30">
        <f t="shared" si="185"/>
        <v>715183.33333333302</v>
      </c>
      <c r="AM591" s="30">
        <f t="shared" si="186"/>
        <v>-377770</v>
      </c>
      <c r="AN591" s="30">
        <f t="shared" si="187"/>
        <v>337413.33333333302</v>
      </c>
      <c r="AO591" s="30">
        <f t="shared" si="188"/>
        <v>1039885</v>
      </c>
      <c r="AP591" s="30">
        <f t="shared" si="189"/>
        <v>7127298.583333333</v>
      </c>
      <c r="AQ591" s="30">
        <f t="shared" si="190"/>
        <v>0</v>
      </c>
      <c r="AR591" s="26" t="s">
        <v>79</v>
      </c>
      <c r="AS591" s="26" t="s">
        <v>80</v>
      </c>
      <c r="AT591" s="26"/>
      <c r="AU591" s="26" t="s">
        <v>80</v>
      </c>
      <c r="AV591" s="26" t="s">
        <v>124</v>
      </c>
      <c r="AW591" s="26" t="s">
        <v>80</v>
      </c>
      <c r="AX591" s="26" t="s">
        <v>83</v>
      </c>
      <c r="AY591" s="26" t="s">
        <v>83</v>
      </c>
      <c r="AZ591" s="26" t="s">
        <v>125</v>
      </c>
      <c r="BA591" s="26" t="s">
        <v>84</v>
      </c>
      <c r="BB591" s="26" t="s">
        <v>85</v>
      </c>
      <c r="BC591" s="26" t="str">
        <f t="shared" si="191"/>
        <v>C</v>
      </c>
      <c r="BD591" s="26" t="str">
        <f t="shared" ca="1" si="192"/>
        <v>53 Th,1 Bln,9 Hr</v>
      </c>
      <c r="BE591" s="29">
        <f t="shared" ca="1" si="193"/>
        <v>53</v>
      </c>
      <c r="BF591" s="29">
        <f t="shared" ca="1" si="194"/>
        <v>1</v>
      </c>
      <c r="BG591" s="29">
        <f t="shared" ca="1" si="195"/>
        <v>9</v>
      </c>
      <c r="BH591" s="26" t="str">
        <f t="shared" ca="1" si="196"/>
        <v>28 Th,7 Bln,23 Hr</v>
      </c>
      <c r="BI591" s="24">
        <f t="shared" ca="1" si="197"/>
        <v>28</v>
      </c>
      <c r="BJ591" s="24">
        <f t="shared" ca="1" si="198"/>
        <v>7</v>
      </c>
      <c r="BK591" s="26" t="str">
        <f t="shared" ca="1" si="199"/>
        <v>27 Th,7 Bln,23 Hr</v>
      </c>
      <c r="BL591" s="4" t="str">
        <f>VLOOKUP(C591,[1]dbase!$C$3:$AW$827,38,FALSE)</f>
        <v>-</v>
      </c>
    </row>
    <row r="592" spans="1:64" x14ac:dyDescent="0.25">
      <c r="A592" s="24">
        <f t="shared" si="180"/>
        <v>589</v>
      </c>
      <c r="B592" s="31" t="s">
        <v>2482</v>
      </c>
      <c r="C592" s="24">
        <v>665521</v>
      </c>
      <c r="D592" s="24" t="s">
        <v>87</v>
      </c>
      <c r="E592" s="26">
        <v>24467</v>
      </c>
      <c r="F592" s="24" t="s">
        <v>65</v>
      </c>
      <c r="G592" s="24" t="s">
        <v>66</v>
      </c>
      <c r="H592" s="24" t="s">
        <v>133</v>
      </c>
      <c r="I592" s="24" t="s">
        <v>2483</v>
      </c>
      <c r="J592" s="27"/>
      <c r="K592" s="24"/>
      <c r="L592" s="24"/>
      <c r="M592" s="24" t="s">
        <v>109</v>
      </c>
      <c r="N592" s="24" t="s">
        <v>1777</v>
      </c>
      <c r="O592" s="24"/>
      <c r="P592" s="24">
        <v>1985</v>
      </c>
      <c r="Q592" s="26">
        <v>40238</v>
      </c>
      <c r="R592" s="26">
        <v>41594</v>
      </c>
      <c r="S592" s="26" t="s">
        <v>90</v>
      </c>
      <c r="T592" s="28" t="s">
        <v>2484</v>
      </c>
      <c r="U592" s="28" t="s">
        <v>2484</v>
      </c>
      <c r="V592" s="26">
        <v>44667</v>
      </c>
      <c r="W592" s="28" t="s">
        <v>102</v>
      </c>
      <c r="X592" s="28" t="s">
        <v>93</v>
      </c>
      <c r="Y592" s="26" t="s">
        <v>103</v>
      </c>
      <c r="Z592" s="29">
        <v>3</v>
      </c>
      <c r="AA592" s="29">
        <v>4</v>
      </c>
      <c r="AB592" s="26">
        <v>44424</v>
      </c>
      <c r="AC592" s="30">
        <v>6900000</v>
      </c>
      <c r="AD592" s="30">
        <v>766667</v>
      </c>
      <c r="AE592" s="30">
        <v>-461116.66666666698</v>
      </c>
      <c r="AF592" s="30">
        <v>-23022.000000000466</v>
      </c>
      <c r="AG592" s="30">
        <f t="shared" si="181"/>
        <v>-484138.66666666744</v>
      </c>
      <c r="AH592" s="30">
        <v>2417580.0000000005</v>
      </c>
      <c r="AI592" s="30">
        <f t="shared" si="182"/>
        <v>9600108.3333333321</v>
      </c>
      <c r="AJ592" s="30">
        <f t="shared" si="183"/>
        <v>5175000</v>
      </c>
      <c r="AK592" s="30">
        <f t="shared" si="184"/>
        <v>575000.25</v>
      </c>
      <c r="AL592" s="30">
        <f t="shared" si="185"/>
        <v>-461116.66666666698</v>
      </c>
      <c r="AM592" s="30">
        <f t="shared" si="186"/>
        <v>-23022.000000000466</v>
      </c>
      <c r="AN592" s="30">
        <f t="shared" si="187"/>
        <v>-484138.66666666744</v>
      </c>
      <c r="AO592" s="30">
        <f t="shared" si="188"/>
        <v>1208790.0000000002</v>
      </c>
      <c r="AP592" s="30">
        <f t="shared" si="189"/>
        <v>6474651.5833333321</v>
      </c>
      <c r="AQ592" s="30">
        <f t="shared" si="190"/>
        <v>0</v>
      </c>
      <c r="AR592" s="26" t="s">
        <v>79</v>
      </c>
      <c r="AS592" s="26" t="s">
        <v>80</v>
      </c>
      <c r="AT592" s="26"/>
      <c r="AU592" s="26" t="s">
        <v>80</v>
      </c>
      <c r="AV592" s="26" t="s">
        <v>94</v>
      </c>
      <c r="AW592" s="26" t="s">
        <v>104</v>
      </c>
      <c r="AX592" s="26" t="s">
        <v>105</v>
      </c>
      <c r="AY592" s="26" t="s">
        <v>105</v>
      </c>
      <c r="AZ592" s="26" t="s">
        <v>80</v>
      </c>
      <c r="BA592" s="26" t="s">
        <v>84</v>
      </c>
      <c r="BB592" s="26" t="s">
        <v>106</v>
      </c>
      <c r="BC592" s="26" t="str">
        <f t="shared" si="191"/>
        <v>C</v>
      </c>
      <c r="BD592" s="26" t="str">
        <f t="shared" ca="1" si="192"/>
        <v>55 Th,10 Bln,29 Hr</v>
      </c>
      <c r="BE592" s="29">
        <f t="shared" ca="1" si="193"/>
        <v>55</v>
      </c>
      <c r="BF592" s="29">
        <f t="shared" ca="1" si="194"/>
        <v>10</v>
      </c>
      <c r="BG592" s="29">
        <f t="shared" ca="1" si="195"/>
        <v>29</v>
      </c>
      <c r="BH592" s="26" t="str">
        <f t="shared" ca="1" si="196"/>
        <v>12 Th,8 Bln,23 Hr</v>
      </c>
      <c r="BI592" s="24">
        <f t="shared" ca="1" si="197"/>
        <v>12</v>
      </c>
      <c r="BJ592" s="24">
        <f t="shared" ca="1" si="198"/>
        <v>8</v>
      </c>
      <c r="BK592" s="26" t="str">
        <f t="shared" ca="1" si="199"/>
        <v>9 Th,0 Bln,8 Hr</v>
      </c>
      <c r="BL592" s="4" t="str">
        <f>VLOOKUP(C592,[1]dbase!$C$3:$AW$827,38,FALSE)</f>
        <v>-</v>
      </c>
    </row>
    <row r="593" spans="1:64" x14ac:dyDescent="0.25">
      <c r="A593" s="24">
        <f t="shared" si="180"/>
        <v>590</v>
      </c>
      <c r="B593" s="33" t="s">
        <v>2485</v>
      </c>
      <c r="C593" s="24">
        <v>945737</v>
      </c>
      <c r="D593" s="24" t="s">
        <v>354</v>
      </c>
      <c r="E593" s="26">
        <v>34528</v>
      </c>
      <c r="F593" s="24" t="s">
        <v>167</v>
      </c>
      <c r="G593" s="24" t="s">
        <v>66</v>
      </c>
      <c r="H593" s="24" t="s">
        <v>150</v>
      </c>
      <c r="I593" s="24" t="s">
        <v>2486</v>
      </c>
      <c r="J593" s="27"/>
      <c r="K593" s="24"/>
      <c r="L593" s="24"/>
      <c r="M593" s="24" t="s">
        <v>109</v>
      </c>
      <c r="N593" s="24" t="s">
        <v>234</v>
      </c>
      <c r="O593" s="24"/>
      <c r="P593" s="24">
        <v>2012</v>
      </c>
      <c r="Q593" s="26">
        <v>42932</v>
      </c>
      <c r="R593" s="26">
        <v>43055</v>
      </c>
      <c r="S593" s="26" t="s">
        <v>90</v>
      </c>
      <c r="T593" s="28" t="s">
        <v>2487</v>
      </c>
      <c r="U593" s="28" t="s">
        <v>2487</v>
      </c>
      <c r="V593" s="26">
        <v>44760</v>
      </c>
      <c r="W593" s="28" t="s">
        <v>1779</v>
      </c>
      <c r="X593" s="28" t="s">
        <v>113</v>
      </c>
      <c r="Y593" s="26" t="s">
        <v>103</v>
      </c>
      <c r="Z593" s="29">
        <v>6</v>
      </c>
      <c r="AA593" s="29">
        <v>1</v>
      </c>
      <c r="AB593" s="26">
        <v>44424</v>
      </c>
      <c r="AC593" s="30">
        <v>4500000</v>
      </c>
      <c r="AD593" s="30">
        <v>500000</v>
      </c>
      <c r="AE593" s="30">
        <v>291100</v>
      </c>
      <c r="AF593" s="30">
        <v>152000</v>
      </c>
      <c r="AG593" s="30">
        <f t="shared" si="181"/>
        <v>443100</v>
      </c>
      <c r="AH593" s="30">
        <v>0</v>
      </c>
      <c r="AI593" s="30">
        <f t="shared" si="182"/>
        <v>5443100</v>
      </c>
      <c r="AJ593" s="30">
        <f t="shared" si="183"/>
        <v>3375000</v>
      </c>
      <c r="AK593" s="30">
        <f t="shared" si="184"/>
        <v>375000</v>
      </c>
      <c r="AL593" s="30">
        <f t="shared" si="185"/>
        <v>291100</v>
      </c>
      <c r="AM593" s="30">
        <f t="shared" si="186"/>
        <v>152000</v>
      </c>
      <c r="AN593" s="30">
        <f t="shared" si="187"/>
        <v>443100</v>
      </c>
      <c r="AO593" s="30">
        <f t="shared" si="188"/>
        <v>0</v>
      </c>
      <c r="AP593" s="30">
        <f t="shared" si="189"/>
        <v>4193100</v>
      </c>
      <c r="AQ593" s="30">
        <f t="shared" si="190"/>
        <v>179000</v>
      </c>
      <c r="AR593" s="26" t="s">
        <v>79</v>
      </c>
      <c r="AS593" s="26" t="s">
        <v>80</v>
      </c>
      <c r="AT593" s="26"/>
      <c r="AU593" s="26" t="s">
        <v>80</v>
      </c>
      <c r="AV593" s="26" t="s">
        <v>116</v>
      </c>
      <c r="AW593" s="26" t="s">
        <v>104</v>
      </c>
      <c r="AX593" s="26" t="s">
        <v>105</v>
      </c>
      <c r="AY593" s="26" t="s">
        <v>105</v>
      </c>
      <c r="AZ593" s="26" t="s">
        <v>80</v>
      </c>
      <c r="BA593" s="26" t="s">
        <v>84</v>
      </c>
      <c r="BB593" s="26" t="s">
        <v>106</v>
      </c>
      <c r="BC593" s="26" t="str">
        <f t="shared" si="191"/>
        <v>C</v>
      </c>
      <c r="BD593" s="26" t="str">
        <f t="shared" ca="1" si="192"/>
        <v>28 Th,4 Bln,11 Hr</v>
      </c>
      <c r="BE593" s="29">
        <f t="shared" ca="1" si="193"/>
        <v>28</v>
      </c>
      <c r="BF593" s="29">
        <f t="shared" ca="1" si="194"/>
        <v>4</v>
      </c>
      <c r="BG593" s="29">
        <f t="shared" ca="1" si="195"/>
        <v>11</v>
      </c>
      <c r="BH593" s="26" t="str">
        <f t="shared" ca="1" si="196"/>
        <v>5 Th,4 Bln,8 Hr</v>
      </c>
      <c r="BI593" s="24">
        <f t="shared" ca="1" si="197"/>
        <v>5</v>
      </c>
      <c r="BJ593" s="24">
        <f t="shared" ca="1" si="198"/>
        <v>4</v>
      </c>
      <c r="BK593" s="26" t="str">
        <f t="shared" ca="1" si="199"/>
        <v>5 Th,0 Bln,8 Hr</v>
      </c>
      <c r="BL593" s="4" t="str">
        <f>VLOOKUP(C593,[1]dbase!$C$3:$AW$827,38,FALSE)</f>
        <v>-</v>
      </c>
    </row>
    <row r="594" spans="1:64" x14ac:dyDescent="0.25">
      <c r="A594" s="24">
        <f t="shared" si="180"/>
        <v>591</v>
      </c>
      <c r="B594" s="33" t="s">
        <v>2488</v>
      </c>
      <c r="C594" s="24">
        <v>664539</v>
      </c>
      <c r="D594" s="24" t="s">
        <v>406</v>
      </c>
      <c r="E594" s="26">
        <v>24336</v>
      </c>
      <c r="F594" s="24" t="s">
        <v>65</v>
      </c>
      <c r="G594" s="24" t="s">
        <v>66</v>
      </c>
      <c r="H594" s="24" t="s">
        <v>133</v>
      </c>
      <c r="I594" s="24"/>
      <c r="J594" s="27" t="s">
        <v>2489</v>
      </c>
      <c r="K594" s="24"/>
      <c r="L594" s="24"/>
      <c r="M594" s="24" t="s">
        <v>70</v>
      </c>
      <c r="N594" s="24" t="s">
        <v>254</v>
      </c>
      <c r="O594" s="24"/>
      <c r="P594" s="24">
        <v>2000</v>
      </c>
      <c r="Q594" s="26">
        <v>32704</v>
      </c>
      <c r="R594" s="26">
        <v>33069</v>
      </c>
      <c r="S594" s="26" t="s">
        <v>90</v>
      </c>
      <c r="T594" s="28" t="s">
        <v>2183</v>
      </c>
      <c r="U594" s="28" t="s">
        <v>2183</v>
      </c>
      <c r="V594" s="26">
        <v>44760</v>
      </c>
      <c r="W594" s="28" t="s">
        <v>317</v>
      </c>
      <c r="X594" s="28" t="s">
        <v>113</v>
      </c>
      <c r="Y594" s="26" t="s">
        <v>78</v>
      </c>
      <c r="Z594" s="29">
        <v>5</v>
      </c>
      <c r="AA594" s="29">
        <v>7</v>
      </c>
      <c r="AB594" s="26">
        <v>44424</v>
      </c>
      <c r="AC594" s="30">
        <v>9900000</v>
      </c>
      <c r="AD594" s="30">
        <v>1100000</v>
      </c>
      <c r="AE594" s="30">
        <v>705325</v>
      </c>
      <c r="AF594" s="30">
        <v>-234324</v>
      </c>
      <c r="AG594" s="30">
        <f t="shared" si="181"/>
        <v>471001</v>
      </c>
      <c r="AH594" s="30">
        <v>2504900</v>
      </c>
      <c r="AI594" s="30">
        <f t="shared" si="182"/>
        <v>13975901</v>
      </c>
      <c r="AJ594" s="30">
        <f t="shared" si="183"/>
        <v>7425000</v>
      </c>
      <c r="AK594" s="30">
        <f t="shared" si="184"/>
        <v>825000</v>
      </c>
      <c r="AL594" s="30">
        <f t="shared" si="185"/>
        <v>705325</v>
      </c>
      <c r="AM594" s="30">
        <f t="shared" si="186"/>
        <v>-234324</v>
      </c>
      <c r="AN594" s="30">
        <f t="shared" si="187"/>
        <v>471001</v>
      </c>
      <c r="AO594" s="30">
        <f t="shared" si="188"/>
        <v>1252450</v>
      </c>
      <c r="AP594" s="30">
        <f t="shared" si="189"/>
        <v>9973451</v>
      </c>
      <c r="AQ594" s="30">
        <f t="shared" si="190"/>
        <v>0</v>
      </c>
      <c r="AR594" s="26" t="s">
        <v>79</v>
      </c>
      <c r="AS594" s="26" t="s">
        <v>80</v>
      </c>
      <c r="AT594" s="26"/>
      <c r="AU594" s="26" t="s">
        <v>80</v>
      </c>
      <c r="AV594" s="26" t="s">
        <v>116</v>
      </c>
      <c r="AW594" s="26" t="s">
        <v>95</v>
      </c>
      <c r="AX594" s="26" t="s">
        <v>96</v>
      </c>
      <c r="AY594" s="26" t="s">
        <v>96</v>
      </c>
      <c r="AZ594" s="26" t="s">
        <v>80</v>
      </c>
      <c r="BA594" s="26" t="s">
        <v>84</v>
      </c>
      <c r="BB594" s="26" t="s">
        <v>85</v>
      </c>
      <c r="BC594" s="26" t="str">
        <f t="shared" si="191"/>
        <v>F</v>
      </c>
      <c r="BD594" s="26" t="str">
        <f t="shared" ca="1" si="192"/>
        <v>56 Th,3 Bln,7 Hr</v>
      </c>
      <c r="BE594" s="29">
        <f t="shared" ca="1" si="193"/>
        <v>56</v>
      </c>
      <c r="BF594" s="29">
        <f t="shared" ca="1" si="194"/>
        <v>3</v>
      </c>
      <c r="BG594" s="29">
        <f t="shared" ca="1" si="195"/>
        <v>7</v>
      </c>
      <c r="BH594" s="26" t="str">
        <f t="shared" ca="1" si="196"/>
        <v>33 Th,4 Bln,9 Hr</v>
      </c>
      <c r="BI594" s="24">
        <f t="shared" ca="1" si="197"/>
        <v>33</v>
      </c>
      <c r="BJ594" s="24">
        <f t="shared" ca="1" si="198"/>
        <v>4</v>
      </c>
      <c r="BK594" s="26" t="str">
        <f t="shared" ca="1" si="199"/>
        <v>32 Th,4 Bln,9 Hr</v>
      </c>
      <c r="BL594" s="4" t="str">
        <f>VLOOKUP(C594,[1]dbase!$C$3:$AW$827,38,FALSE)</f>
        <v>-</v>
      </c>
    </row>
    <row r="595" spans="1:64" x14ac:dyDescent="0.25">
      <c r="A595" s="24">
        <f t="shared" si="180"/>
        <v>592</v>
      </c>
      <c r="B595" s="31" t="s">
        <v>2490</v>
      </c>
      <c r="C595" s="24">
        <v>915601</v>
      </c>
      <c r="D595" s="24" t="s">
        <v>166</v>
      </c>
      <c r="E595" s="26">
        <v>33275</v>
      </c>
      <c r="F595" s="24" t="s">
        <v>65</v>
      </c>
      <c r="G595" s="24" t="s">
        <v>66</v>
      </c>
      <c r="H595" s="24" t="s">
        <v>67</v>
      </c>
      <c r="I595" s="24" t="s">
        <v>2491</v>
      </c>
      <c r="J595" s="27"/>
      <c r="K595" s="24"/>
      <c r="L595" s="24"/>
      <c r="M595" s="24" t="s">
        <v>307</v>
      </c>
      <c r="N595" s="24" t="s">
        <v>2492</v>
      </c>
      <c r="O595" s="24"/>
      <c r="P595" s="24">
        <v>2013</v>
      </c>
      <c r="Q595" s="26">
        <v>42037</v>
      </c>
      <c r="R595" s="26">
        <v>42186</v>
      </c>
      <c r="S595" s="26" t="s">
        <v>213</v>
      </c>
      <c r="T595" s="28" t="s">
        <v>373</v>
      </c>
      <c r="U595" s="28" t="s">
        <v>1455</v>
      </c>
      <c r="V595" s="26">
        <v>44332</v>
      </c>
      <c r="W595" s="28" t="s">
        <v>374</v>
      </c>
      <c r="X595" s="28" t="s">
        <v>113</v>
      </c>
      <c r="Y595" s="26" t="s">
        <v>103</v>
      </c>
      <c r="Z595" s="29">
        <v>3</v>
      </c>
      <c r="AA595" s="29">
        <v>5</v>
      </c>
      <c r="AB595" s="26">
        <v>44424</v>
      </c>
      <c r="AC595" s="30">
        <v>7900000</v>
      </c>
      <c r="AD595" s="30">
        <v>877778</v>
      </c>
      <c r="AE595" s="30">
        <v>796722.22222222202</v>
      </c>
      <c r="AF595" s="30">
        <v>-23022.000000000466</v>
      </c>
      <c r="AG595" s="30">
        <f t="shared" si="181"/>
        <v>773700.22222222155</v>
      </c>
      <c r="AH595" s="30">
        <v>2175822.0000000005</v>
      </c>
      <c r="AI595" s="30">
        <f t="shared" si="182"/>
        <v>11727300.222222222</v>
      </c>
      <c r="AJ595" s="30">
        <f t="shared" si="183"/>
        <v>5925000</v>
      </c>
      <c r="AK595" s="30">
        <f t="shared" si="184"/>
        <v>658333.5</v>
      </c>
      <c r="AL595" s="30">
        <f t="shared" si="185"/>
        <v>796722.22222222202</v>
      </c>
      <c r="AM595" s="30">
        <f t="shared" si="186"/>
        <v>-23022.000000000466</v>
      </c>
      <c r="AN595" s="30">
        <f t="shared" si="187"/>
        <v>773700.22222222155</v>
      </c>
      <c r="AO595" s="30">
        <f t="shared" si="188"/>
        <v>1087911.0000000002</v>
      </c>
      <c r="AP595" s="30">
        <f t="shared" si="189"/>
        <v>8444944.722222222</v>
      </c>
      <c r="AQ595" s="30">
        <f t="shared" si="190"/>
        <v>0</v>
      </c>
      <c r="AR595" s="26" t="s">
        <v>79</v>
      </c>
      <c r="AS595" s="26" t="s">
        <v>80</v>
      </c>
      <c r="AT595" s="26"/>
      <c r="AU595" s="26" t="s">
        <v>80</v>
      </c>
      <c r="AV595" s="26" t="s">
        <v>116</v>
      </c>
      <c r="AW595" s="26" t="s">
        <v>375</v>
      </c>
      <c r="AX595" s="26" t="s">
        <v>105</v>
      </c>
      <c r="AY595" s="26" t="s">
        <v>83</v>
      </c>
      <c r="AZ595" s="26" t="s">
        <v>80</v>
      </c>
      <c r="BA595" s="26" t="s">
        <v>84</v>
      </c>
      <c r="BB595" s="26" t="s">
        <v>85</v>
      </c>
      <c r="BC595" s="26" t="str">
        <f t="shared" si="191"/>
        <v>E</v>
      </c>
      <c r="BD595" s="26" t="str">
        <f t="shared" ca="1" si="192"/>
        <v>31 Th,9 Bln,18 Hr</v>
      </c>
      <c r="BE595" s="29">
        <f t="shared" ca="1" si="193"/>
        <v>31</v>
      </c>
      <c r="BF595" s="29">
        <f t="shared" ca="1" si="194"/>
        <v>9</v>
      </c>
      <c r="BG595" s="29">
        <f t="shared" ca="1" si="195"/>
        <v>18</v>
      </c>
      <c r="BH595" s="26" t="str">
        <f t="shared" ca="1" si="196"/>
        <v>7 Th,9 Bln,22 Hr</v>
      </c>
      <c r="BI595" s="24">
        <f t="shared" ca="1" si="197"/>
        <v>7</v>
      </c>
      <c r="BJ595" s="24">
        <f t="shared" ca="1" si="198"/>
        <v>9</v>
      </c>
      <c r="BK595" s="26" t="str">
        <f t="shared" ca="1" si="199"/>
        <v>7 Th,4 Bln,23 Hr</v>
      </c>
      <c r="BL595" s="4" t="str">
        <f>VLOOKUP(C595,[1]dbase!$C$3:$AW$827,38,FALSE)</f>
        <v>-</v>
      </c>
    </row>
    <row r="596" spans="1:64" x14ac:dyDescent="0.25">
      <c r="A596" s="24">
        <f t="shared" si="180"/>
        <v>593</v>
      </c>
      <c r="B596" s="33" t="s">
        <v>2493</v>
      </c>
      <c r="C596" s="24">
        <v>935650</v>
      </c>
      <c r="D596" s="24" t="s">
        <v>354</v>
      </c>
      <c r="E596" s="26">
        <v>34037</v>
      </c>
      <c r="F596" s="24" t="s">
        <v>65</v>
      </c>
      <c r="G596" s="24" t="s">
        <v>66</v>
      </c>
      <c r="H596" s="24" t="s">
        <v>67</v>
      </c>
      <c r="I596" s="24" t="s">
        <v>2494</v>
      </c>
      <c r="J596" s="27"/>
      <c r="K596" s="24"/>
      <c r="L596" s="24"/>
      <c r="M596" s="24" t="s">
        <v>70</v>
      </c>
      <c r="N596" s="24" t="s">
        <v>71</v>
      </c>
      <c r="O596" s="24"/>
      <c r="P596" s="24">
        <v>2015</v>
      </c>
      <c r="Q596" s="26">
        <v>42416</v>
      </c>
      <c r="R596" s="26">
        <v>42614</v>
      </c>
      <c r="S596" s="26" t="s">
        <v>90</v>
      </c>
      <c r="T596" s="28" t="s">
        <v>582</v>
      </c>
      <c r="U596" s="28" t="s">
        <v>582</v>
      </c>
      <c r="V596" s="26">
        <v>44760</v>
      </c>
      <c r="W596" s="28" t="s">
        <v>92</v>
      </c>
      <c r="X596" s="28" t="s">
        <v>113</v>
      </c>
      <c r="Y596" s="26" t="s">
        <v>78</v>
      </c>
      <c r="Z596" s="29">
        <v>5</v>
      </c>
      <c r="AA596" s="29">
        <v>4</v>
      </c>
      <c r="AB596" s="26">
        <v>44424</v>
      </c>
      <c r="AC596" s="30">
        <v>6900000</v>
      </c>
      <c r="AD596" s="30">
        <v>766667</v>
      </c>
      <c r="AE596" s="30">
        <v>1089508.333333333</v>
      </c>
      <c r="AF596" s="30">
        <v>-263614.5</v>
      </c>
      <c r="AG596" s="30">
        <f t="shared" si="181"/>
        <v>825893.83333333302</v>
      </c>
      <c r="AH596" s="30">
        <v>2504900</v>
      </c>
      <c r="AI596" s="30">
        <f t="shared" si="182"/>
        <v>10997460.833333332</v>
      </c>
      <c r="AJ596" s="30">
        <f t="shared" si="183"/>
        <v>5175000</v>
      </c>
      <c r="AK596" s="30">
        <f t="shared" si="184"/>
        <v>575000.25</v>
      </c>
      <c r="AL596" s="30">
        <f t="shared" si="185"/>
        <v>1089508.333333333</v>
      </c>
      <c r="AM596" s="30">
        <f t="shared" si="186"/>
        <v>-263614.5</v>
      </c>
      <c r="AN596" s="30">
        <f t="shared" si="187"/>
        <v>825893.83333333302</v>
      </c>
      <c r="AO596" s="30">
        <f t="shared" si="188"/>
        <v>1252450</v>
      </c>
      <c r="AP596" s="30">
        <f t="shared" si="189"/>
        <v>7828344.083333333</v>
      </c>
      <c r="AQ596" s="30">
        <f t="shared" si="190"/>
        <v>0</v>
      </c>
      <c r="AR596" s="26" t="s">
        <v>79</v>
      </c>
      <c r="AS596" s="26" t="s">
        <v>80</v>
      </c>
      <c r="AT596" s="26"/>
      <c r="AU596" s="26" t="s">
        <v>80</v>
      </c>
      <c r="AV596" s="26" t="s">
        <v>116</v>
      </c>
      <c r="AW596" s="26" t="s">
        <v>95</v>
      </c>
      <c r="AX596" s="26" t="s">
        <v>96</v>
      </c>
      <c r="AY596" s="26" t="s">
        <v>96</v>
      </c>
      <c r="AZ596" s="26" t="s">
        <v>80</v>
      </c>
      <c r="BA596" s="26" t="s">
        <v>84</v>
      </c>
      <c r="BB596" s="26" t="s">
        <v>85</v>
      </c>
      <c r="BC596" s="26" t="str">
        <f t="shared" si="191"/>
        <v>F</v>
      </c>
      <c r="BD596" s="26" t="str">
        <f t="shared" ca="1" si="192"/>
        <v>29 Th,8 Bln,15 Hr</v>
      </c>
      <c r="BE596" s="29">
        <f t="shared" ca="1" si="193"/>
        <v>29</v>
      </c>
      <c r="BF596" s="29">
        <f t="shared" ca="1" si="194"/>
        <v>8</v>
      </c>
      <c r="BG596" s="29">
        <f t="shared" ca="1" si="195"/>
        <v>15</v>
      </c>
      <c r="BH596" s="26" t="str">
        <f t="shared" ca="1" si="196"/>
        <v>6 Th,9 Bln,8 Hr</v>
      </c>
      <c r="BI596" s="24">
        <f t="shared" ca="1" si="197"/>
        <v>6</v>
      </c>
      <c r="BJ596" s="24">
        <f t="shared" ca="1" si="198"/>
        <v>9</v>
      </c>
      <c r="BK596" s="26" t="str">
        <f t="shared" ca="1" si="199"/>
        <v>6 Th,2 Bln,23 Hr</v>
      </c>
      <c r="BL596" s="4" t="str">
        <f>VLOOKUP(C596,[1]dbase!$C$3:$AW$827,38,FALSE)</f>
        <v>-</v>
      </c>
    </row>
    <row r="597" spans="1:64" x14ac:dyDescent="0.25">
      <c r="A597" s="24">
        <f t="shared" si="180"/>
        <v>594</v>
      </c>
      <c r="B597" s="31" t="s">
        <v>2495</v>
      </c>
      <c r="C597" s="24">
        <v>685101</v>
      </c>
      <c r="D597" s="24" t="s">
        <v>87</v>
      </c>
      <c r="E597" s="26">
        <v>24887</v>
      </c>
      <c r="F597" s="24" t="s">
        <v>65</v>
      </c>
      <c r="G597" s="24" t="s">
        <v>66</v>
      </c>
      <c r="H597" s="24" t="s">
        <v>88</v>
      </c>
      <c r="I597" s="24" t="s">
        <v>2496</v>
      </c>
      <c r="J597" s="27"/>
      <c r="K597" s="24"/>
      <c r="L597" s="24"/>
      <c r="M597" s="24" t="s">
        <v>109</v>
      </c>
      <c r="N597" s="24" t="s">
        <v>120</v>
      </c>
      <c r="O597" s="24"/>
      <c r="P597" s="24">
        <v>1988</v>
      </c>
      <c r="Q597" s="26">
        <v>32413</v>
      </c>
      <c r="R597" s="26">
        <v>33848</v>
      </c>
      <c r="S597" s="26" t="s">
        <v>90</v>
      </c>
      <c r="T597" s="28" t="s">
        <v>2497</v>
      </c>
      <c r="U597" s="28" t="s">
        <v>2497</v>
      </c>
      <c r="V597" s="26" t="s">
        <v>80</v>
      </c>
      <c r="W597" s="28" t="s">
        <v>92</v>
      </c>
      <c r="X597" s="28" t="s">
        <v>93</v>
      </c>
      <c r="Y597" s="26" t="s">
        <v>78</v>
      </c>
      <c r="Z597" s="29">
        <v>5</v>
      </c>
      <c r="AA597" s="29">
        <v>4</v>
      </c>
      <c r="AB597" s="26">
        <v>44424</v>
      </c>
      <c r="AC597" s="30">
        <v>6900000</v>
      </c>
      <c r="AD597" s="30">
        <v>766667</v>
      </c>
      <c r="AE597" s="30">
        <v>1261183.333333333</v>
      </c>
      <c r="AF597" s="30">
        <v>616400</v>
      </c>
      <c r="AG597" s="30">
        <f t="shared" si="181"/>
        <v>1877583.333333333</v>
      </c>
      <c r="AH597" s="30">
        <v>0</v>
      </c>
      <c r="AI597" s="30">
        <f t="shared" si="182"/>
        <v>9544250.3333333321</v>
      </c>
      <c r="AJ597" s="30">
        <f t="shared" si="183"/>
        <v>3450000</v>
      </c>
      <c r="AK597" s="30">
        <f t="shared" si="184"/>
        <v>0</v>
      </c>
      <c r="AL597" s="30">
        <f t="shared" si="185"/>
        <v>0</v>
      </c>
      <c r="AM597" s="30">
        <f t="shared" si="186"/>
        <v>0</v>
      </c>
      <c r="AN597" s="30">
        <f t="shared" si="187"/>
        <v>0</v>
      </c>
      <c r="AO597" s="30">
        <f t="shared" si="188"/>
        <v>0</v>
      </c>
      <c r="AP597" s="30">
        <f t="shared" si="189"/>
        <v>3450000</v>
      </c>
      <c r="AQ597" s="30">
        <f t="shared" si="190"/>
        <v>922100</v>
      </c>
      <c r="AR597" s="26" t="s">
        <v>79</v>
      </c>
      <c r="AS597" s="26" t="s">
        <v>114</v>
      </c>
      <c r="AT597" s="24" t="s">
        <v>172</v>
      </c>
      <c r="AU597" s="26">
        <v>44433</v>
      </c>
      <c r="AV597" s="26" t="s">
        <v>94</v>
      </c>
      <c r="AW597" s="26" t="s">
        <v>95</v>
      </c>
      <c r="AX597" s="26" t="s">
        <v>96</v>
      </c>
      <c r="AY597" s="26" t="s">
        <v>96</v>
      </c>
      <c r="AZ597" s="26" t="s">
        <v>80</v>
      </c>
      <c r="BA597" s="26" t="s">
        <v>84</v>
      </c>
      <c r="BB597" s="26" t="s">
        <v>85</v>
      </c>
      <c r="BC597" s="26" t="str">
        <f t="shared" si="191"/>
        <v>C</v>
      </c>
      <c r="BD597" s="26" t="str">
        <f t="shared" ca="1" si="192"/>
        <v>54 Th,9 Bln,5 Hr</v>
      </c>
      <c r="BE597" s="29">
        <f t="shared" ca="1" si="193"/>
        <v>54</v>
      </c>
      <c r="BF597" s="29">
        <f t="shared" ca="1" si="194"/>
        <v>9</v>
      </c>
      <c r="BG597" s="29">
        <f t="shared" ca="1" si="195"/>
        <v>5</v>
      </c>
      <c r="BH597" s="26" t="str">
        <f t="shared" ca="1" si="196"/>
        <v>34 Th,1 Bln,28 Hr</v>
      </c>
      <c r="BI597" s="24">
        <f t="shared" ca="1" si="197"/>
        <v>34</v>
      </c>
      <c r="BJ597" s="24">
        <f t="shared" ca="1" si="198"/>
        <v>1</v>
      </c>
      <c r="BK597" s="26" t="str">
        <f t="shared" ca="1" si="199"/>
        <v>30 Th,2 Bln,23 Hr</v>
      </c>
      <c r="BL597" s="4" t="str">
        <f>VLOOKUP(C597,[1]dbase!$C$3:$AW$827,38,FALSE)</f>
        <v>H</v>
      </c>
    </row>
    <row r="598" spans="1:64" x14ac:dyDescent="0.25">
      <c r="A598" s="24">
        <f t="shared" si="180"/>
        <v>595</v>
      </c>
      <c r="B598" s="31" t="s">
        <v>2498</v>
      </c>
      <c r="C598" s="24">
        <v>806198</v>
      </c>
      <c r="D598" s="24" t="s">
        <v>174</v>
      </c>
      <c r="E598" s="26">
        <v>29221</v>
      </c>
      <c r="F598" s="24" t="s">
        <v>65</v>
      </c>
      <c r="G598" s="24" t="s">
        <v>66</v>
      </c>
      <c r="H598" s="24" t="s">
        <v>133</v>
      </c>
      <c r="I598" s="24" t="s">
        <v>2499</v>
      </c>
      <c r="J598" s="27" t="s">
        <v>2500</v>
      </c>
      <c r="K598" s="24"/>
      <c r="L598" s="24"/>
      <c r="M598" s="24" t="s">
        <v>99</v>
      </c>
      <c r="N598" s="24" t="s">
        <v>276</v>
      </c>
      <c r="O598" s="24"/>
      <c r="P598" s="24" t="s">
        <v>80</v>
      </c>
      <c r="Q598" s="26">
        <v>43374</v>
      </c>
      <c r="R598" s="26">
        <v>43374</v>
      </c>
      <c r="S598" s="26" t="s">
        <v>90</v>
      </c>
      <c r="T598" s="28" t="s">
        <v>289</v>
      </c>
      <c r="U598" s="28" t="s">
        <v>289</v>
      </c>
      <c r="V598" s="26">
        <v>44105</v>
      </c>
      <c r="W598" s="28" t="s">
        <v>303</v>
      </c>
      <c r="X598" s="28" t="s">
        <v>140</v>
      </c>
      <c r="Y598" s="26" t="s">
        <v>78</v>
      </c>
      <c r="Z598" s="29">
        <v>6</v>
      </c>
      <c r="AA598" s="29">
        <v>1</v>
      </c>
      <c r="AB598" s="26">
        <v>44424</v>
      </c>
      <c r="AC598" s="30">
        <v>4500000</v>
      </c>
      <c r="AD598" s="30">
        <v>500000</v>
      </c>
      <c r="AE598" s="30">
        <v>0</v>
      </c>
      <c r="AF598" s="30">
        <v>69400</v>
      </c>
      <c r="AG598" s="30">
        <f t="shared" si="181"/>
        <v>69400</v>
      </c>
      <c r="AH598" s="30">
        <v>0</v>
      </c>
      <c r="AI598" s="30">
        <f t="shared" si="182"/>
        <v>5069400</v>
      </c>
      <c r="AJ598" s="30">
        <f t="shared" si="183"/>
        <v>3375000</v>
      </c>
      <c r="AK598" s="30">
        <f t="shared" si="184"/>
        <v>375000</v>
      </c>
      <c r="AL598" s="30">
        <f t="shared" si="185"/>
        <v>0</v>
      </c>
      <c r="AM598" s="30">
        <f t="shared" si="186"/>
        <v>69400</v>
      </c>
      <c r="AN598" s="30">
        <f t="shared" si="187"/>
        <v>69400</v>
      </c>
      <c r="AO598" s="30">
        <f t="shared" si="188"/>
        <v>0</v>
      </c>
      <c r="AP598" s="30">
        <f t="shared" si="189"/>
        <v>3819400</v>
      </c>
      <c r="AQ598" s="30">
        <f t="shared" si="190"/>
        <v>552700</v>
      </c>
      <c r="AR598" s="26" t="s">
        <v>79</v>
      </c>
      <c r="AS598" s="26" t="s">
        <v>80</v>
      </c>
      <c r="AT598" s="26"/>
      <c r="AU598" s="26" t="s">
        <v>80</v>
      </c>
      <c r="AV598" s="26" t="s">
        <v>141</v>
      </c>
      <c r="AW598" s="26" t="s">
        <v>80</v>
      </c>
      <c r="AX598" s="26" t="s">
        <v>82</v>
      </c>
      <c r="AY598" s="26" t="s">
        <v>82</v>
      </c>
      <c r="AZ598" s="26" t="s">
        <v>80</v>
      </c>
      <c r="BA598" s="26" t="s">
        <v>84</v>
      </c>
      <c r="BB598" s="26" t="s">
        <v>106</v>
      </c>
      <c r="BC598" s="26" t="str">
        <f t="shared" si="191"/>
        <v>C</v>
      </c>
      <c r="BD598" s="26" t="str">
        <f t="shared" ca="1" si="192"/>
        <v>42 Th,10 Bln,23 Hr</v>
      </c>
      <c r="BE598" s="29">
        <f t="shared" ca="1" si="193"/>
        <v>42</v>
      </c>
      <c r="BF598" s="29">
        <f t="shared" ca="1" si="194"/>
        <v>10</v>
      </c>
      <c r="BG598" s="29">
        <f t="shared" ca="1" si="195"/>
        <v>23</v>
      </c>
      <c r="BH598" s="26" t="str">
        <f t="shared" ca="1" si="196"/>
        <v>4 Th,1 Bln,23 Hr</v>
      </c>
      <c r="BI598" s="24">
        <f t="shared" ca="1" si="197"/>
        <v>4</v>
      </c>
      <c r="BJ598" s="24">
        <f t="shared" ca="1" si="198"/>
        <v>1</v>
      </c>
      <c r="BK598" s="26" t="str">
        <f t="shared" ca="1" si="199"/>
        <v>4 Th,1 Bln,23 Hr</v>
      </c>
      <c r="BL598" s="4" t="str">
        <f>VLOOKUP(C598,[1]dbase!$C$3:$AW$827,38,FALSE)</f>
        <v>-</v>
      </c>
    </row>
    <row r="599" spans="1:64" x14ac:dyDescent="0.25">
      <c r="A599" s="24">
        <f t="shared" si="180"/>
        <v>596</v>
      </c>
      <c r="B599" s="31" t="s">
        <v>2501</v>
      </c>
      <c r="C599" s="24">
        <v>725928</v>
      </c>
      <c r="D599" s="24" t="s">
        <v>174</v>
      </c>
      <c r="E599" s="26">
        <v>26562</v>
      </c>
      <c r="F599" s="24" t="s">
        <v>65</v>
      </c>
      <c r="G599" s="24" t="s">
        <v>66</v>
      </c>
      <c r="H599" s="24" t="s">
        <v>133</v>
      </c>
      <c r="I599" s="24" t="s">
        <v>2502</v>
      </c>
      <c r="J599" s="27" t="s">
        <v>2503</v>
      </c>
      <c r="K599" s="24"/>
      <c r="L599" s="24"/>
      <c r="M599" s="24" t="s">
        <v>99</v>
      </c>
      <c r="N599" s="24" t="s">
        <v>276</v>
      </c>
      <c r="O599" s="24"/>
      <c r="P599" s="24" t="s">
        <v>80</v>
      </c>
      <c r="Q599" s="26">
        <v>43374</v>
      </c>
      <c r="R599" s="26">
        <v>43374</v>
      </c>
      <c r="S599" s="26" t="s">
        <v>90</v>
      </c>
      <c r="T599" s="28" t="s">
        <v>1937</v>
      </c>
      <c r="U599" s="28" t="s">
        <v>1937</v>
      </c>
      <c r="V599" s="26">
        <v>44105</v>
      </c>
      <c r="W599" s="28" t="s">
        <v>303</v>
      </c>
      <c r="X599" s="28" t="s">
        <v>140</v>
      </c>
      <c r="Y599" s="26" t="s">
        <v>78</v>
      </c>
      <c r="Z599" s="29">
        <v>6</v>
      </c>
      <c r="AA599" s="29">
        <v>1</v>
      </c>
      <c r="AB599" s="26">
        <v>44424</v>
      </c>
      <c r="AC599" s="30">
        <v>4500000</v>
      </c>
      <c r="AD599" s="30">
        <v>500000</v>
      </c>
      <c r="AE599" s="30">
        <v>0</v>
      </c>
      <c r="AF599" s="30">
        <v>-31100</v>
      </c>
      <c r="AG599" s="30">
        <f t="shared" si="181"/>
        <v>-31100</v>
      </c>
      <c r="AH599" s="30">
        <v>0</v>
      </c>
      <c r="AI599" s="30">
        <f t="shared" si="182"/>
        <v>4968900</v>
      </c>
      <c r="AJ599" s="30">
        <f t="shared" si="183"/>
        <v>3375000</v>
      </c>
      <c r="AK599" s="30">
        <f t="shared" si="184"/>
        <v>375000</v>
      </c>
      <c r="AL599" s="30">
        <f t="shared" si="185"/>
        <v>0</v>
      </c>
      <c r="AM599" s="30">
        <f t="shared" si="186"/>
        <v>-31100</v>
      </c>
      <c r="AN599" s="30">
        <f t="shared" si="187"/>
        <v>-31100</v>
      </c>
      <c r="AO599" s="30">
        <f t="shared" si="188"/>
        <v>0</v>
      </c>
      <c r="AP599" s="30">
        <f t="shared" si="189"/>
        <v>3718900</v>
      </c>
      <c r="AQ599" s="30">
        <f t="shared" si="190"/>
        <v>653200</v>
      </c>
      <c r="AR599" s="26" t="s">
        <v>79</v>
      </c>
      <c r="AS599" s="26" t="s">
        <v>80</v>
      </c>
      <c r="AT599" s="26"/>
      <c r="AU599" s="26" t="s">
        <v>80</v>
      </c>
      <c r="AV599" s="26" t="s">
        <v>141</v>
      </c>
      <c r="AW599" s="26" t="s">
        <v>80</v>
      </c>
      <c r="AX599" s="26" t="s">
        <v>82</v>
      </c>
      <c r="AY599" s="26" t="s">
        <v>82</v>
      </c>
      <c r="AZ599" s="26" t="s">
        <v>80</v>
      </c>
      <c r="BA599" s="26" t="s">
        <v>84</v>
      </c>
      <c r="BB599" s="26" t="s">
        <v>106</v>
      </c>
      <c r="BC599" s="26" t="str">
        <f t="shared" si="191"/>
        <v>C</v>
      </c>
      <c r="BD599" s="26" t="str">
        <f t="shared" ca="1" si="192"/>
        <v>50 Th,2 Bln,4 Hr</v>
      </c>
      <c r="BE599" s="29">
        <f t="shared" ca="1" si="193"/>
        <v>50</v>
      </c>
      <c r="BF599" s="29">
        <f t="shared" ca="1" si="194"/>
        <v>2</v>
      </c>
      <c r="BG599" s="29">
        <f t="shared" ca="1" si="195"/>
        <v>4</v>
      </c>
      <c r="BH599" s="26" t="str">
        <f t="shared" ca="1" si="196"/>
        <v>4 Th,1 Bln,23 Hr</v>
      </c>
      <c r="BI599" s="24">
        <f t="shared" ca="1" si="197"/>
        <v>4</v>
      </c>
      <c r="BJ599" s="24">
        <f t="shared" ca="1" si="198"/>
        <v>1</v>
      </c>
      <c r="BK599" s="26" t="str">
        <f t="shared" ca="1" si="199"/>
        <v>4 Th,1 Bln,23 Hr</v>
      </c>
      <c r="BL599" s="4" t="str">
        <f>VLOOKUP(C599,[1]dbase!$C$3:$AW$827,38,FALSE)</f>
        <v>-</v>
      </c>
    </row>
    <row r="600" spans="1:64" x14ac:dyDescent="0.25">
      <c r="A600" s="24">
        <f t="shared" si="180"/>
        <v>597</v>
      </c>
      <c r="B600" s="31" t="s">
        <v>2504</v>
      </c>
      <c r="C600" s="24">
        <v>925769</v>
      </c>
      <c r="D600" s="24" t="s">
        <v>174</v>
      </c>
      <c r="E600" s="26">
        <v>33953</v>
      </c>
      <c r="F600" s="24" t="s">
        <v>65</v>
      </c>
      <c r="G600" s="24" t="s">
        <v>66</v>
      </c>
      <c r="H600" s="24" t="s">
        <v>228</v>
      </c>
      <c r="I600" s="24" t="s">
        <v>2505</v>
      </c>
      <c r="J600" s="27"/>
      <c r="K600" s="24"/>
      <c r="L600" s="24"/>
      <c r="M600" s="24" t="s">
        <v>109</v>
      </c>
      <c r="N600" s="24" t="s">
        <v>110</v>
      </c>
      <c r="O600" s="24"/>
      <c r="P600" s="24">
        <v>2011</v>
      </c>
      <c r="Q600" s="26">
        <v>42932</v>
      </c>
      <c r="R600" s="26">
        <v>43055</v>
      </c>
      <c r="S600" s="26" t="s">
        <v>90</v>
      </c>
      <c r="T600" s="28" t="s">
        <v>2506</v>
      </c>
      <c r="U600" s="28" t="s">
        <v>2506</v>
      </c>
      <c r="V600" s="26" t="s">
        <v>80</v>
      </c>
      <c r="W600" s="28" t="s">
        <v>325</v>
      </c>
      <c r="X600" s="28" t="s">
        <v>140</v>
      </c>
      <c r="Y600" s="26" t="s">
        <v>78</v>
      </c>
      <c r="Z600" s="29">
        <v>6</v>
      </c>
      <c r="AA600" s="29">
        <v>1</v>
      </c>
      <c r="AB600" s="26">
        <v>44424</v>
      </c>
      <c r="AC600" s="30">
        <v>4500000</v>
      </c>
      <c r="AD600" s="30">
        <v>500000</v>
      </c>
      <c r="AE600" s="30">
        <v>291100</v>
      </c>
      <c r="AF600" s="30">
        <v>152000</v>
      </c>
      <c r="AG600" s="30">
        <f t="shared" si="181"/>
        <v>443100</v>
      </c>
      <c r="AH600" s="30">
        <v>0</v>
      </c>
      <c r="AI600" s="30">
        <f t="shared" si="182"/>
        <v>5443100</v>
      </c>
      <c r="AJ600" s="30">
        <f t="shared" si="183"/>
        <v>3375000</v>
      </c>
      <c r="AK600" s="30">
        <f t="shared" si="184"/>
        <v>375000</v>
      </c>
      <c r="AL600" s="30">
        <f t="shared" si="185"/>
        <v>291100</v>
      </c>
      <c r="AM600" s="30">
        <f t="shared" si="186"/>
        <v>152000</v>
      </c>
      <c r="AN600" s="30">
        <f t="shared" si="187"/>
        <v>443100</v>
      </c>
      <c r="AO600" s="30">
        <f t="shared" si="188"/>
        <v>0</v>
      </c>
      <c r="AP600" s="30">
        <f t="shared" si="189"/>
        <v>4193100</v>
      </c>
      <c r="AQ600" s="30">
        <f t="shared" si="190"/>
        <v>179000</v>
      </c>
      <c r="AR600" s="26" t="s">
        <v>79</v>
      </c>
      <c r="AS600" s="26" t="s">
        <v>80</v>
      </c>
      <c r="AT600" s="26"/>
      <c r="AU600" s="26" t="s">
        <v>80</v>
      </c>
      <c r="AV600" s="26" t="s">
        <v>141</v>
      </c>
      <c r="AW600" s="26" t="s">
        <v>80</v>
      </c>
      <c r="AX600" s="26" t="s">
        <v>82</v>
      </c>
      <c r="AY600" s="26" t="s">
        <v>82</v>
      </c>
      <c r="AZ600" s="26" t="s">
        <v>80</v>
      </c>
      <c r="BA600" s="26" t="s">
        <v>84</v>
      </c>
      <c r="BB600" s="26" t="s">
        <v>85</v>
      </c>
      <c r="BC600" s="26" t="str">
        <f t="shared" si="191"/>
        <v>C</v>
      </c>
      <c r="BD600" s="26" t="str">
        <f t="shared" ca="1" si="192"/>
        <v>29 Th,11 Bln,9 Hr</v>
      </c>
      <c r="BE600" s="29">
        <f t="shared" ca="1" si="193"/>
        <v>29</v>
      </c>
      <c r="BF600" s="29">
        <f t="shared" ca="1" si="194"/>
        <v>11</v>
      </c>
      <c r="BG600" s="29">
        <f t="shared" ca="1" si="195"/>
        <v>9</v>
      </c>
      <c r="BH600" s="26" t="str">
        <f t="shared" ca="1" si="196"/>
        <v>5 Th,4 Bln,8 Hr</v>
      </c>
      <c r="BI600" s="24">
        <f t="shared" ca="1" si="197"/>
        <v>5</v>
      </c>
      <c r="BJ600" s="24">
        <f t="shared" ca="1" si="198"/>
        <v>4</v>
      </c>
      <c r="BK600" s="26" t="str">
        <f t="shared" ca="1" si="199"/>
        <v>5 Th,0 Bln,8 Hr</v>
      </c>
      <c r="BL600" s="4" t="str">
        <f>VLOOKUP(C600,[1]dbase!$C$3:$AW$827,38,FALSE)</f>
        <v>-</v>
      </c>
    </row>
    <row r="601" spans="1:64" x14ac:dyDescent="0.25">
      <c r="A601" s="24">
        <f t="shared" si="180"/>
        <v>598</v>
      </c>
      <c r="B601" s="31" t="s">
        <v>2507</v>
      </c>
      <c r="C601" s="24">
        <v>846219</v>
      </c>
      <c r="D601" s="24" t="s">
        <v>947</v>
      </c>
      <c r="E601" s="26">
        <v>30848</v>
      </c>
      <c r="F601" s="24" t="s">
        <v>65</v>
      </c>
      <c r="G601" s="24" t="s">
        <v>66</v>
      </c>
      <c r="H601" s="24" t="s">
        <v>67</v>
      </c>
      <c r="I601" s="24" t="s">
        <v>2508</v>
      </c>
      <c r="J601" s="27" t="s">
        <v>2509</v>
      </c>
      <c r="K601" s="24"/>
      <c r="L601" s="24"/>
      <c r="M601" s="24" t="s">
        <v>109</v>
      </c>
      <c r="N601" s="24" t="s">
        <v>80</v>
      </c>
      <c r="O601" s="24"/>
      <c r="P601" s="24" t="s">
        <v>80</v>
      </c>
      <c r="Q601" s="26">
        <v>43374</v>
      </c>
      <c r="R601" s="26">
        <v>43374</v>
      </c>
      <c r="S601" s="26" t="s">
        <v>90</v>
      </c>
      <c r="T601" s="28" t="s">
        <v>138</v>
      </c>
      <c r="U601" s="28" t="s">
        <v>138</v>
      </c>
      <c r="V601" s="26">
        <v>44105</v>
      </c>
      <c r="W601" s="28" t="s">
        <v>139</v>
      </c>
      <c r="X601" s="28" t="s">
        <v>140</v>
      </c>
      <c r="Y601" s="26" t="s">
        <v>78</v>
      </c>
      <c r="Z601" s="29">
        <v>6</v>
      </c>
      <c r="AA601" s="29">
        <v>1</v>
      </c>
      <c r="AB601" s="26">
        <v>44424</v>
      </c>
      <c r="AC601" s="30">
        <v>4500000</v>
      </c>
      <c r="AD601" s="30">
        <v>500000</v>
      </c>
      <c r="AE601" s="30">
        <v>0</v>
      </c>
      <c r="AF601" s="30">
        <v>548279.91666666698</v>
      </c>
      <c r="AG601" s="30">
        <f t="shared" si="181"/>
        <v>548279.91666666698</v>
      </c>
      <c r="AH601" s="30">
        <v>0</v>
      </c>
      <c r="AI601" s="30">
        <f t="shared" si="182"/>
        <v>5548279.916666667</v>
      </c>
      <c r="AJ601" s="30">
        <f t="shared" si="183"/>
        <v>3375000</v>
      </c>
      <c r="AK601" s="30">
        <f t="shared" si="184"/>
        <v>375000</v>
      </c>
      <c r="AL601" s="30">
        <f t="shared" si="185"/>
        <v>0</v>
      </c>
      <c r="AM601" s="30">
        <f t="shared" si="186"/>
        <v>548279.91666666698</v>
      </c>
      <c r="AN601" s="30">
        <f t="shared" si="187"/>
        <v>548279.91666666698</v>
      </c>
      <c r="AO601" s="30">
        <f t="shared" si="188"/>
        <v>0</v>
      </c>
      <c r="AP601" s="30">
        <f t="shared" si="189"/>
        <v>4298279.916666667</v>
      </c>
      <c r="AQ601" s="30">
        <f t="shared" si="190"/>
        <v>73820.083333333023</v>
      </c>
      <c r="AR601" s="26" t="s">
        <v>79</v>
      </c>
      <c r="AS601" s="26" t="s">
        <v>80</v>
      </c>
      <c r="AT601" s="26"/>
      <c r="AU601" s="26" t="s">
        <v>80</v>
      </c>
      <c r="AV601" s="26" t="s">
        <v>141</v>
      </c>
      <c r="AW601" s="26" t="s">
        <v>80</v>
      </c>
      <c r="AX601" s="26" t="s">
        <v>82</v>
      </c>
      <c r="AY601" s="26" t="s">
        <v>82</v>
      </c>
      <c r="AZ601" s="26" t="s">
        <v>80</v>
      </c>
      <c r="BA601" s="26" t="s">
        <v>84</v>
      </c>
      <c r="BB601" s="26" t="s">
        <v>85</v>
      </c>
      <c r="BC601" s="26" t="str">
        <f t="shared" si="191"/>
        <v>C</v>
      </c>
      <c r="BD601" s="26" t="str">
        <f t="shared" ca="1" si="192"/>
        <v>38 Th,5 Bln,9 Hr</v>
      </c>
      <c r="BE601" s="29">
        <f t="shared" ca="1" si="193"/>
        <v>38</v>
      </c>
      <c r="BF601" s="29">
        <f t="shared" ca="1" si="194"/>
        <v>5</v>
      </c>
      <c r="BG601" s="29">
        <f t="shared" ca="1" si="195"/>
        <v>9</v>
      </c>
      <c r="BH601" s="26" t="str">
        <f t="shared" ca="1" si="196"/>
        <v>4 Th,1 Bln,23 Hr</v>
      </c>
      <c r="BI601" s="24">
        <f t="shared" ca="1" si="197"/>
        <v>4</v>
      </c>
      <c r="BJ601" s="24">
        <f t="shared" ca="1" si="198"/>
        <v>1</v>
      </c>
      <c r="BK601" s="26" t="str">
        <f t="shared" ca="1" si="199"/>
        <v>4 Th,1 Bln,23 Hr</v>
      </c>
      <c r="BL601" s="4" t="str">
        <f>VLOOKUP(C601,[1]dbase!$C$3:$AW$827,38,FALSE)</f>
        <v>-</v>
      </c>
    </row>
    <row r="602" spans="1:64" x14ac:dyDescent="0.25">
      <c r="A602" s="24">
        <f t="shared" si="180"/>
        <v>599</v>
      </c>
      <c r="B602" s="33" t="s">
        <v>2510</v>
      </c>
      <c r="C602" s="24">
        <v>925714</v>
      </c>
      <c r="D602" s="24" t="s">
        <v>776</v>
      </c>
      <c r="E602" s="26">
        <v>33916</v>
      </c>
      <c r="F602" s="24" t="s">
        <v>167</v>
      </c>
      <c r="G602" s="24" t="s">
        <v>66</v>
      </c>
      <c r="H602" s="24" t="s">
        <v>1775</v>
      </c>
      <c r="I602" s="24" t="s">
        <v>2511</v>
      </c>
      <c r="J602" s="27" t="s">
        <v>2512</v>
      </c>
      <c r="K602" s="24"/>
      <c r="L602" s="24" t="s">
        <v>2513</v>
      </c>
      <c r="M602" s="24" t="s">
        <v>70</v>
      </c>
      <c r="N602" s="24" t="s">
        <v>71</v>
      </c>
      <c r="O602" s="24" t="s">
        <v>72</v>
      </c>
      <c r="P602" s="24">
        <v>2013</v>
      </c>
      <c r="Q602" s="26">
        <v>42932</v>
      </c>
      <c r="R602" s="26">
        <v>43206</v>
      </c>
      <c r="S602" s="26" t="s">
        <v>90</v>
      </c>
      <c r="T602" s="28" t="s">
        <v>781</v>
      </c>
      <c r="U602" s="28" t="s">
        <v>781</v>
      </c>
      <c r="V602" s="26">
        <v>44760</v>
      </c>
      <c r="W602" s="28" t="s">
        <v>434</v>
      </c>
      <c r="X602" s="28" t="s">
        <v>113</v>
      </c>
      <c r="Y602" s="26" t="s">
        <v>78</v>
      </c>
      <c r="Z602" s="29">
        <v>5</v>
      </c>
      <c r="AA602" s="29">
        <v>4</v>
      </c>
      <c r="AB602" s="26">
        <v>44424</v>
      </c>
      <c r="AC602" s="30">
        <v>6900000</v>
      </c>
      <c r="AD602" s="30">
        <v>766667</v>
      </c>
      <c r="AE602" s="30">
        <v>442183.33333333302</v>
      </c>
      <c r="AF602" s="30">
        <v>653200</v>
      </c>
      <c r="AG602" s="30">
        <f t="shared" si="181"/>
        <v>1095383.333333333</v>
      </c>
      <c r="AH602" s="30">
        <v>0</v>
      </c>
      <c r="AI602" s="30">
        <f t="shared" si="182"/>
        <v>8762050.3333333321</v>
      </c>
      <c r="AJ602" s="30">
        <f t="shared" si="183"/>
        <v>5175000</v>
      </c>
      <c r="AK602" s="30">
        <f t="shared" si="184"/>
        <v>575000.25</v>
      </c>
      <c r="AL602" s="30">
        <f t="shared" si="185"/>
        <v>442183.33333333302</v>
      </c>
      <c r="AM602" s="30">
        <f t="shared" si="186"/>
        <v>653200</v>
      </c>
      <c r="AN602" s="30">
        <f t="shared" si="187"/>
        <v>1095383.333333333</v>
      </c>
      <c r="AO602" s="30">
        <f t="shared" si="188"/>
        <v>0</v>
      </c>
      <c r="AP602" s="30">
        <f t="shared" si="189"/>
        <v>6845383.583333333</v>
      </c>
      <c r="AQ602" s="30">
        <f t="shared" si="190"/>
        <v>0</v>
      </c>
      <c r="AR602" s="26" t="s">
        <v>79</v>
      </c>
      <c r="AS602" s="26" t="s">
        <v>80</v>
      </c>
      <c r="AT602" s="26"/>
      <c r="AU602" s="26">
        <v>44599</v>
      </c>
      <c r="AV602" s="26" t="s">
        <v>116</v>
      </c>
      <c r="AW602" s="26" t="s">
        <v>95</v>
      </c>
      <c r="AX602" s="26" t="s">
        <v>83</v>
      </c>
      <c r="AY602" s="26" t="s">
        <v>83</v>
      </c>
      <c r="AZ602" s="26" t="s">
        <v>80</v>
      </c>
      <c r="BA602" s="26" t="s">
        <v>84</v>
      </c>
      <c r="BB602" s="26" t="s">
        <v>85</v>
      </c>
      <c r="BC602" s="26" t="str">
        <f t="shared" si="191"/>
        <v>F</v>
      </c>
      <c r="BD602" s="26" t="str">
        <f t="shared" ca="1" si="192"/>
        <v>30 Th,0 Bln,16 Hr</v>
      </c>
      <c r="BE602" s="29">
        <f t="shared" ca="1" si="193"/>
        <v>30</v>
      </c>
      <c r="BF602" s="29">
        <f t="shared" ca="1" si="194"/>
        <v>0</v>
      </c>
      <c r="BG602" s="29">
        <f t="shared" ca="1" si="195"/>
        <v>16</v>
      </c>
      <c r="BH602" s="26" t="str">
        <f t="shared" ca="1" si="196"/>
        <v>5 Th,4 Bln,8 Hr</v>
      </c>
      <c r="BI602" s="24">
        <f t="shared" ca="1" si="197"/>
        <v>5</v>
      </c>
      <c r="BJ602" s="24">
        <f t="shared" ca="1" si="198"/>
        <v>4</v>
      </c>
      <c r="BK602" s="26" t="str">
        <f t="shared" ca="1" si="199"/>
        <v>4 Th,7 Bln,8 Hr</v>
      </c>
      <c r="BL602" s="4" t="str">
        <f>VLOOKUP(C602,[1]dbase!$C$3:$AW$827,38,FALSE)</f>
        <v>-</v>
      </c>
    </row>
    <row r="603" spans="1:64" x14ac:dyDescent="0.25">
      <c r="A603" s="24">
        <f t="shared" si="180"/>
        <v>600</v>
      </c>
      <c r="B603" s="31" t="s">
        <v>2514</v>
      </c>
      <c r="C603" s="24">
        <v>725896</v>
      </c>
      <c r="D603" s="24" t="s">
        <v>2515</v>
      </c>
      <c r="E603" s="26">
        <v>26473</v>
      </c>
      <c r="F603" s="24" t="s">
        <v>167</v>
      </c>
      <c r="G603" s="24" t="s">
        <v>66</v>
      </c>
      <c r="H603" s="24" t="s">
        <v>228</v>
      </c>
      <c r="I603" s="24" t="s">
        <v>2516</v>
      </c>
      <c r="J603" s="27" t="s">
        <v>2517</v>
      </c>
      <c r="K603" s="24"/>
      <c r="L603" s="24"/>
      <c r="M603" s="24" t="s">
        <v>70</v>
      </c>
      <c r="N603" s="24" t="s">
        <v>2518</v>
      </c>
      <c r="O603" s="24"/>
      <c r="P603" s="24" t="s">
        <v>80</v>
      </c>
      <c r="Q603" s="26">
        <v>43374</v>
      </c>
      <c r="R603" s="26">
        <v>43374</v>
      </c>
      <c r="S603" s="26" t="s">
        <v>90</v>
      </c>
      <c r="T603" s="28" t="s">
        <v>2519</v>
      </c>
      <c r="U603" s="28" t="s">
        <v>2519</v>
      </c>
      <c r="V603" s="26">
        <v>44667</v>
      </c>
      <c r="W603" s="28" t="s">
        <v>1768</v>
      </c>
      <c r="X603" s="28" t="s">
        <v>207</v>
      </c>
      <c r="Y603" s="26" t="s">
        <v>103</v>
      </c>
      <c r="Z603" s="29">
        <v>4</v>
      </c>
      <c r="AA603" s="29">
        <v>4</v>
      </c>
      <c r="AB603" s="26">
        <v>44424</v>
      </c>
      <c r="AC603" s="30">
        <v>6900000</v>
      </c>
      <c r="AD603" s="30">
        <v>766667</v>
      </c>
      <c r="AE603" s="30">
        <v>0</v>
      </c>
      <c r="AF603" s="30">
        <v>7480884.8766666669</v>
      </c>
      <c r="AG603" s="30">
        <f t="shared" si="181"/>
        <v>7480884.8766666669</v>
      </c>
      <c r="AH603" s="30">
        <v>1707365.0000000002</v>
      </c>
      <c r="AI603" s="30">
        <f t="shared" si="182"/>
        <v>16854916.876666669</v>
      </c>
      <c r="AJ603" s="30">
        <f t="shared" si="183"/>
        <v>5175000</v>
      </c>
      <c r="AK603" s="30">
        <f t="shared" si="184"/>
        <v>575000.25</v>
      </c>
      <c r="AL603" s="30">
        <f t="shared" si="185"/>
        <v>0</v>
      </c>
      <c r="AM603" s="30">
        <f t="shared" si="186"/>
        <v>7480884.8766666669</v>
      </c>
      <c r="AN603" s="30">
        <f t="shared" si="187"/>
        <v>7480884.8766666669</v>
      </c>
      <c r="AO603" s="30">
        <f t="shared" si="188"/>
        <v>853682.50000000012</v>
      </c>
      <c r="AP603" s="30">
        <f t="shared" si="189"/>
        <v>14084567.626666667</v>
      </c>
      <c r="AQ603" s="30">
        <f t="shared" si="190"/>
        <v>0</v>
      </c>
      <c r="AR603" s="26" t="s">
        <v>79</v>
      </c>
      <c r="AS603" s="26" t="s">
        <v>80</v>
      </c>
      <c r="AT603" s="26"/>
      <c r="AU603" s="26" t="s">
        <v>80</v>
      </c>
      <c r="AV603" s="26" t="s">
        <v>209</v>
      </c>
      <c r="AW603" s="26" t="s">
        <v>104</v>
      </c>
      <c r="AX603" s="26" t="s">
        <v>105</v>
      </c>
      <c r="AY603" s="26" t="s">
        <v>105</v>
      </c>
      <c r="AZ603" s="26" t="s">
        <v>80</v>
      </c>
      <c r="BA603" s="26" t="s">
        <v>84</v>
      </c>
      <c r="BB603" s="26" t="s">
        <v>85</v>
      </c>
      <c r="BC603" s="26" t="str">
        <f t="shared" si="191"/>
        <v>F</v>
      </c>
      <c r="BD603" s="26" t="str">
        <f t="shared" ca="1" si="192"/>
        <v>50 Th,5 Bln,1 Hr</v>
      </c>
      <c r="BE603" s="29">
        <f t="shared" ca="1" si="193"/>
        <v>50</v>
      </c>
      <c r="BF603" s="29">
        <f t="shared" ca="1" si="194"/>
        <v>5</v>
      </c>
      <c r="BG603" s="29">
        <f t="shared" ca="1" si="195"/>
        <v>1</v>
      </c>
      <c r="BH603" s="26" t="str">
        <f t="shared" ca="1" si="196"/>
        <v>4 Th,1 Bln,23 Hr</v>
      </c>
      <c r="BI603" s="24">
        <f t="shared" ca="1" si="197"/>
        <v>4</v>
      </c>
      <c r="BJ603" s="24">
        <f t="shared" ca="1" si="198"/>
        <v>1</v>
      </c>
      <c r="BK603" s="26" t="str">
        <f t="shared" ca="1" si="199"/>
        <v>4 Th,1 Bln,23 Hr</v>
      </c>
      <c r="BL603" s="4" t="str">
        <f>VLOOKUP(C603,[1]dbase!$C$3:$AW$827,38,FALSE)</f>
        <v>-</v>
      </c>
    </row>
    <row r="604" spans="1:64" x14ac:dyDescent="0.25">
      <c r="A604" s="24">
        <f t="shared" si="180"/>
        <v>601</v>
      </c>
      <c r="B604" s="33" t="s">
        <v>2520</v>
      </c>
      <c r="C604" s="24">
        <v>945696</v>
      </c>
      <c r="D604" s="24" t="s">
        <v>354</v>
      </c>
      <c r="E604" s="26">
        <v>34518</v>
      </c>
      <c r="F604" s="24" t="s">
        <v>65</v>
      </c>
      <c r="G604" s="24" t="s">
        <v>66</v>
      </c>
      <c r="H604" s="24" t="s">
        <v>228</v>
      </c>
      <c r="I604" s="24" t="s">
        <v>2521</v>
      </c>
      <c r="J604" s="27" t="s">
        <v>2522</v>
      </c>
      <c r="K604" s="24" t="s">
        <v>2523</v>
      </c>
      <c r="L604" s="24"/>
      <c r="M604" s="24" t="s">
        <v>70</v>
      </c>
      <c r="N604" s="24" t="s">
        <v>71</v>
      </c>
      <c r="O604" s="24" t="s">
        <v>235</v>
      </c>
      <c r="P604" s="24">
        <v>2016</v>
      </c>
      <c r="Q604" s="26">
        <v>42888</v>
      </c>
      <c r="R604" s="26">
        <v>43116</v>
      </c>
      <c r="S604" s="26" t="s">
        <v>90</v>
      </c>
      <c r="T604" s="28" t="s">
        <v>153</v>
      </c>
      <c r="U604" s="28" t="s">
        <v>153</v>
      </c>
      <c r="V604" s="26">
        <v>44760</v>
      </c>
      <c r="W604" s="28" t="s">
        <v>154</v>
      </c>
      <c r="X604" s="28" t="s">
        <v>113</v>
      </c>
      <c r="Y604" s="26" t="s">
        <v>78</v>
      </c>
      <c r="Z604" s="29">
        <v>5</v>
      </c>
      <c r="AA604" s="29">
        <v>4</v>
      </c>
      <c r="AB604" s="26">
        <v>44424</v>
      </c>
      <c r="AC604" s="30">
        <v>6900000</v>
      </c>
      <c r="AD604" s="30">
        <v>766667</v>
      </c>
      <c r="AE604" s="30">
        <v>813508.33333333302</v>
      </c>
      <c r="AF604" s="30">
        <v>653200</v>
      </c>
      <c r="AG604" s="30">
        <f t="shared" si="181"/>
        <v>1466708.333333333</v>
      </c>
      <c r="AH604" s="30">
        <v>0</v>
      </c>
      <c r="AI604" s="30">
        <f t="shared" si="182"/>
        <v>9133375.3333333321</v>
      </c>
      <c r="AJ604" s="30">
        <f t="shared" si="183"/>
        <v>5175000</v>
      </c>
      <c r="AK604" s="30">
        <f t="shared" si="184"/>
        <v>575000.25</v>
      </c>
      <c r="AL604" s="30">
        <f t="shared" si="185"/>
        <v>813508.33333333302</v>
      </c>
      <c r="AM604" s="30">
        <f t="shared" si="186"/>
        <v>653200</v>
      </c>
      <c r="AN604" s="30">
        <f t="shared" si="187"/>
        <v>1466708.333333333</v>
      </c>
      <c r="AO604" s="30">
        <f t="shared" si="188"/>
        <v>0</v>
      </c>
      <c r="AP604" s="30">
        <f t="shared" si="189"/>
        <v>7216708.583333333</v>
      </c>
      <c r="AQ604" s="30">
        <f t="shared" si="190"/>
        <v>0</v>
      </c>
      <c r="AR604" s="26" t="s">
        <v>79</v>
      </c>
      <c r="AS604" s="26" t="s">
        <v>80</v>
      </c>
      <c r="AT604" s="26"/>
      <c r="AU604" s="26" t="s">
        <v>80</v>
      </c>
      <c r="AV604" s="26" t="s">
        <v>116</v>
      </c>
      <c r="AW604" s="26" t="s">
        <v>158</v>
      </c>
      <c r="AX604" s="26" t="s">
        <v>83</v>
      </c>
      <c r="AY604" s="26" t="s">
        <v>83</v>
      </c>
      <c r="AZ604" s="26" t="s">
        <v>80</v>
      </c>
      <c r="BA604" s="26" t="s">
        <v>84</v>
      </c>
      <c r="BB604" s="26" t="s">
        <v>85</v>
      </c>
      <c r="BC604" s="26" t="str">
        <f t="shared" si="191"/>
        <v>F</v>
      </c>
      <c r="BD604" s="26" t="str">
        <f t="shared" ca="1" si="192"/>
        <v>28 Th,4 Bln,21 Hr</v>
      </c>
      <c r="BE604" s="29">
        <f t="shared" ca="1" si="193"/>
        <v>28</v>
      </c>
      <c r="BF604" s="29">
        <f t="shared" ca="1" si="194"/>
        <v>4</v>
      </c>
      <c r="BG604" s="29">
        <f t="shared" ca="1" si="195"/>
        <v>21</v>
      </c>
      <c r="BH604" s="26" t="str">
        <f t="shared" ca="1" si="196"/>
        <v>5 Th,5 Bln,22 Hr</v>
      </c>
      <c r="BI604" s="24">
        <f t="shared" ca="1" si="197"/>
        <v>5</v>
      </c>
      <c r="BJ604" s="24">
        <f t="shared" ca="1" si="198"/>
        <v>5</v>
      </c>
      <c r="BK604" s="26" t="str">
        <f t="shared" ca="1" si="199"/>
        <v>4 Th,10 Bln,8 Hr</v>
      </c>
      <c r="BL604" s="4" t="str">
        <f>VLOOKUP(C604,[1]dbase!$C$3:$AW$827,38,FALSE)</f>
        <v>-</v>
      </c>
    </row>
    <row r="605" spans="1:64" x14ac:dyDescent="0.25">
      <c r="A605" s="24">
        <f t="shared" si="180"/>
        <v>602</v>
      </c>
      <c r="B605" s="31" t="s">
        <v>2524</v>
      </c>
      <c r="C605" s="24">
        <v>945701</v>
      </c>
      <c r="D605" s="24" t="s">
        <v>166</v>
      </c>
      <c r="E605" s="26">
        <v>34627</v>
      </c>
      <c r="F605" s="24" t="s">
        <v>65</v>
      </c>
      <c r="G605" s="24" t="s">
        <v>66</v>
      </c>
      <c r="H605" s="24" t="s">
        <v>67</v>
      </c>
      <c r="I605" s="24" t="s">
        <v>2525</v>
      </c>
      <c r="J605" s="27"/>
      <c r="K605" s="24"/>
      <c r="L605" s="24"/>
      <c r="M605" s="24" t="s">
        <v>70</v>
      </c>
      <c r="N605" s="24" t="s">
        <v>71</v>
      </c>
      <c r="O605" s="24" t="s">
        <v>235</v>
      </c>
      <c r="P605" s="24">
        <v>2016</v>
      </c>
      <c r="Q605" s="26">
        <v>42888</v>
      </c>
      <c r="R605" s="26">
        <v>43116</v>
      </c>
      <c r="S605" s="26" t="s">
        <v>73</v>
      </c>
      <c r="T605" s="28" t="s">
        <v>2526</v>
      </c>
      <c r="U605" s="28" t="s">
        <v>2527</v>
      </c>
      <c r="V605" s="26">
        <v>44652</v>
      </c>
      <c r="W605" s="28" t="s">
        <v>92</v>
      </c>
      <c r="X605" s="28" t="s">
        <v>207</v>
      </c>
      <c r="Y605" s="26" t="s">
        <v>78</v>
      </c>
      <c r="Z605" s="29">
        <v>2</v>
      </c>
      <c r="AA605" s="29">
        <v>4</v>
      </c>
      <c r="AB605" s="26">
        <v>44424</v>
      </c>
      <c r="AC605" s="30">
        <v>6900000</v>
      </c>
      <c r="AD605" s="30">
        <v>766667</v>
      </c>
      <c r="AE605" s="30">
        <v>442183.33333333302</v>
      </c>
      <c r="AF605" s="30">
        <v>-263614.5</v>
      </c>
      <c r="AG605" s="30">
        <f t="shared" si="181"/>
        <v>178568.83333333302</v>
      </c>
      <c r="AH605" s="30">
        <v>2775000</v>
      </c>
      <c r="AI605" s="30">
        <f t="shared" si="182"/>
        <v>10620235.833333332</v>
      </c>
      <c r="AJ605" s="30">
        <f t="shared" si="183"/>
        <v>5175000</v>
      </c>
      <c r="AK605" s="30">
        <f t="shared" si="184"/>
        <v>575000.25</v>
      </c>
      <c r="AL605" s="30">
        <f t="shared" si="185"/>
        <v>442183.33333333302</v>
      </c>
      <c r="AM605" s="30">
        <f t="shared" si="186"/>
        <v>-263614.5</v>
      </c>
      <c r="AN605" s="30">
        <f t="shared" si="187"/>
        <v>178568.83333333302</v>
      </c>
      <c r="AO605" s="30">
        <f t="shared" si="188"/>
        <v>1387500</v>
      </c>
      <c r="AP605" s="30">
        <f t="shared" si="189"/>
        <v>7316069.083333333</v>
      </c>
      <c r="AQ605" s="30">
        <f t="shared" si="190"/>
        <v>0</v>
      </c>
      <c r="AR605" s="26" t="s">
        <v>79</v>
      </c>
      <c r="AS605" s="26" t="s">
        <v>80</v>
      </c>
      <c r="AT605" s="26"/>
      <c r="AU605" s="26" t="s">
        <v>80</v>
      </c>
      <c r="AV605" s="26" t="s">
        <v>209</v>
      </c>
      <c r="AW605" s="26" t="s">
        <v>95</v>
      </c>
      <c r="AX605" s="26" t="s">
        <v>96</v>
      </c>
      <c r="AY605" s="26" t="s">
        <v>96</v>
      </c>
      <c r="AZ605" s="26" t="s">
        <v>80</v>
      </c>
      <c r="BA605" s="26" t="s">
        <v>84</v>
      </c>
      <c r="BB605" s="26" t="s">
        <v>85</v>
      </c>
      <c r="BC605" s="26" t="str">
        <f t="shared" si="191"/>
        <v>F</v>
      </c>
      <c r="BD605" s="26" t="str">
        <f t="shared" ca="1" si="192"/>
        <v>28 Th,1 Bln,4 Hr</v>
      </c>
      <c r="BE605" s="29">
        <f t="shared" ca="1" si="193"/>
        <v>28</v>
      </c>
      <c r="BF605" s="29">
        <f t="shared" ca="1" si="194"/>
        <v>1</v>
      </c>
      <c r="BG605" s="29">
        <f t="shared" ca="1" si="195"/>
        <v>4</v>
      </c>
      <c r="BH605" s="26" t="str">
        <f t="shared" ca="1" si="196"/>
        <v>5 Th,5 Bln,22 Hr</v>
      </c>
      <c r="BI605" s="24">
        <f t="shared" ca="1" si="197"/>
        <v>5</v>
      </c>
      <c r="BJ605" s="24">
        <f t="shared" ca="1" si="198"/>
        <v>5</v>
      </c>
      <c r="BK605" s="26" t="str">
        <f t="shared" ca="1" si="199"/>
        <v>4 Th,10 Bln,8 Hr</v>
      </c>
      <c r="BL605" s="4" t="str">
        <f>VLOOKUP(C605,[1]dbase!$C$3:$AW$827,38,FALSE)</f>
        <v>-</v>
      </c>
    </row>
    <row r="606" spans="1:64" x14ac:dyDescent="0.25">
      <c r="A606" s="24">
        <f t="shared" si="180"/>
        <v>603</v>
      </c>
      <c r="B606" s="33" t="s">
        <v>2528</v>
      </c>
      <c r="C606" s="24">
        <v>835524</v>
      </c>
      <c r="D606" s="24" t="s">
        <v>166</v>
      </c>
      <c r="E606" s="26">
        <v>30405</v>
      </c>
      <c r="F606" s="24" t="s">
        <v>65</v>
      </c>
      <c r="G606" s="24" t="s">
        <v>66</v>
      </c>
      <c r="H606" s="24" t="s">
        <v>67</v>
      </c>
      <c r="I606" s="24" t="s">
        <v>2529</v>
      </c>
      <c r="J606" s="27"/>
      <c r="K606" s="24"/>
      <c r="L606" s="24"/>
      <c r="M606" s="24" t="s">
        <v>70</v>
      </c>
      <c r="N606" s="24" t="s">
        <v>71</v>
      </c>
      <c r="O606" s="24"/>
      <c r="P606" s="24">
        <v>2007</v>
      </c>
      <c r="Q606" s="26">
        <v>41395</v>
      </c>
      <c r="R606" s="26">
        <v>41533</v>
      </c>
      <c r="S606" s="26" t="s">
        <v>90</v>
      </c>
      <c r="T606" s="28" t="s">
        <v>2530</v>
      </c>
      <c r="U606" s="28" t="s">
        <v>2530</v>
      </c>
      <c r="V606" s="26">
        <v>44760</v>
      </c>
      <c r="W606" s="28" t="s">
        <v>434</v>
      </c>
      <c r="X606" s="28" t="s">
        <v>113</v>
      </c>
      <c r="Y606" s="26" t="s">
        <v>78</v>
      </c>
      <c r="Z606" s="29">
        <v>3</v>
      </c>
      <c r="AA606" s="29">
        <v>5</v>
      </c>
      <c r="AB606" s="26">
        <v>44424</v>
      </c>
      <c r="AC606" s="30">
        <v>7900000</v>
      </c>
      <c r="AD606" s="30">
        <v>877778</v>
      </c>
      <c r="AE606" s="30">
        <v>530397.22222222202</v>
      </c>
      <c r="AF606" s="30">
        <v>-263614.5</v>
      </c>
      <c r="AG606" s="30">
        <f t="shared" si="181"/>
        <v>266782.72222222202</v>
      </c>
      <c r="AH606" s="30">
        <v>2684905</v>
      </c>
      <c r="AI606" s="30">
        <f t="shared" si="182"/>
        <v>11729465.722222222</v>
      </c>
      <c r="AJ606" s="30">
        <f t="shared" si="183"/>
        <v>5925000</v>
      </c>
      <c r="AK606" s="30">
        <f t="shared" si="184"/>
        <v>658333.5</v>
      </c>
      <c r="AL606" s="30">
        <f t="shared" si="185"/>
        <v>530397.22222222202</v>
      </c>
      <c r="AM606" s="30">
        <f t="shared" si="186"/>
        <v>-263614.5</v>
      </c>
      <c r="AN606" s="30">
        <f t="shared" si="187"/>
        <v>266782.72222222202</v>
      </c>
      <c r="AO606" s="30">
        <f t="shared" si="188"/>
        <v>1342452.5</v>
      </c>
      <c r="AP606" s="30">
        <f t="shared" si="189"/>
        <v>8192568.722222222</v>
      </c>
      <c r="AQ606" s="30">
        <f t="shared" si="190"/>
        <v>0</v>
      </c>
      <c r="AR606" s="26" t="s">
        <v>79</v>
      </c>
      <c r="AS606" s="26" t="s">
        <v>80</v>
      </c>
      <c r="AT606" s="26"/>
      <c r="AU606" s="26" t="s">
        <v>80</v>
      </c>
      <c r="AV606" s="26" t="s">
        <v>116</v>
      </c>
      <c r="AW606" s="26" t="s">
        <v>95</v>
      </c>
      <c r="AX606" s="26" t="s">
        <v>83</v>
      </c>
      <c r="AY606" s="26" t="s">
        <v>83</v>
      </c>
      <c r="AZ606" s="26" t="s">
        <v>80</v>
      </c>
      <c r="BA606" s="26" t="s">
        <v>84</v>
      </c>
      <c r="BB606" s="26" t="s">
        <v>85</v>
      </c>
      <c r="BC606" s="26" t="str">
        <f t="shared" si="191"/>
        <v>F</v>
      </c>
      <c r="BD606" s="26" t="str">
        <f t="shared" ca="1" si="192"/>
        <v>39 Th,7 Bln,25 Hr</v>
      </c>
      <c r="BE606" s="29">
        <f t="shared" ca="1" si="193"/>
        <v>39</v>
      </c>
      <c r="BF606" s="29">
        <f t="shared" ca="1" si="194"/>
        <v>7</v>
      </c>
      <c r="BG606" s="29">
        <f t="shared" ca="1" si="195"/>
        <v>25</v>
      </c>
      <c r="BH606" s="26" t="str">
        <f t="shared" ca="1" si="196"/>
        <v>9 Th,6 Bln,23 Hr</v>
      </c>
      <c r="BI606" s="24">
        <f t="shared" ca="1" si="197"/>
        <v>9</v>
      </c>
      <c r="BJ606" s="24">
        <f t="shared" ca="1" si="198"/>
        <v>6</v>
      </c>
      <c r="BK606" s="26" t="str">
        <f t="shared" ca="1" si="199"/>
        <v>9 Th,2 Bln,8 Hr</v>
      </c>
      <c r="BL606" s="4" t="str">
        <f>VLOOKUP(C606,[1]dbase!$C$3:$AW$827,38,FALSE)</f>
        <v>-</v>
      </c>
    </row>
    <row r="607" spans="1:64" x14ac:dyDescent="0.25">
      <c r="A607" s="24">
        <f t="shared" si="180"/>
        <v>604</v>
      </c>
      <c r="B607" s="31" t="s">
        <v>2531</v>
      </c>
      <c r="C607" s="24">
        <v>965796</v>
      </c>
      <c r="D607" s="24" t="s">
        <v>2532</v>
      </c>
      <c r="E607" s="26">
        <v>35071</v>
      </c>
      <c r="F607" s="24" t="s">
        <v>65</v>
      </c>
      <c r="G607" s="24" t="s">
        <v>66</v>
      </c>
      <c r="H607" s="24" t="s">
        <v>228</v>
      </c>
      <c r="I607" s="24" t="s">
        <v>2533</v>
      </c>
      <c r="J607" s="27"/>
      <c r="K607" s="24"/>
      <c r="L607" s="24"/>
      <c r="M607" s="24" t="s">
        <v>136</v>
      </c>
      <c r="N607" s="24" t="s">
        <v>234</v>
      </c>
      <c r="O607" s="24" t="s">
        <v>163</v>
      </c>
      <c r="P607" s="24">
        <v>2017</v>
      </c>
      <c r="Q607" s="26">
        <v>43088</v>
      </c>
      <c r="R607" s="26">
        <v>43328</v>
      </c>
      <c r="S607" s="26" t="s">
        <v>90</v>
      </c>
      <c r="T607" s="28" t="s">
        <v>2534</v>
      </c>
      <c r="U607" s="28" t="s">
        <v>2534</v>
      </c>
      <c r="V607" s="26">
        <v>44104</v>
      </c>
      <c r="W607" s="28" t="s">
        <v>1342</v>
      </c>
      <c r="X607" s="28" t="s">
        <v>655</v>
      </c>
      <c r="Y607" s="26" t="s">
        <v>103</v>
      </c>
      <c r="Z607" s="29">
        <v>5</v>
      </c>
      <c r="AA607" s="29">
        <v>3</v>
      </c>
      <c r="AB607" s="26">
        <v>44424</v>
      </c>
      <c r="AC607" s="30">
        <v>5900000</v>
      </c>
      <c r="AD607" s="30">
        <v>655556</v>
      </c>
      <c r="AE607" s="30">
        <v>200969.44444444403</v>
      </c>
      <c r="AF607" s="30">
        <v>566950</v>
      </c>
      <c r="AG607" s="30">
        <f t="shared" si="181"/>
        <v>767919.44444444403</v>
      </c>
      <c r="AH607" s="30">
        <v>0</v>
      </c>
      <c r="AI607" s="30">
        <f t="shared" si="182"/>
        <v>7323475.444444444</v>
      </c>
      <c r="AJ607" s="30">
        <f t="shared" si="183"/>
        <v>2950000</v>
      </c>
      <c r="AK607" s="30">
        <f t="shared" si="184"/>
        <v>0</v>
      </c>
      <c r="AL607" s="30">
        <f t="shared" si="185"/>
        <v>0</v>
      </c>
      <c r="AM607" s="30">
        <f t="shared" si="186"/>
        <v>0</v>
      </c>
      <c r="AN607" s="30">
        <f t="shared" si="187"/>
        <v>0</v>
      </c>
      <c r="AO607" s="30">
        <f t="shared" si="188"/>
        <v>0</v>
      </c>
      <c r="AP607" s="30">
        <f t="shared" si="189"/>
        <v>2950000</v>
      </c>
      <c r="AQ607" s="30">
        <f t="shared" si="190"/>
        <v>1422100</v>
      </c>
      <c r="AR607" s="26" t="s">
        <v>79</v>
      </c>
      <c r="AS607" s="26" t="s">
        <v>114</v>
      </c>
      <c r="AT607" s="24" t="s">
        <v>172</v>
      </c>
      <c r="AU607" s="26">
        <v>44433</v>
      </c>
      <c r="AV607" s="26" t="s">
        <v>656</v>
      </c>
      <c r="AW607" s="26" t="s">
        <v>80</v>
      </c>
      <c r="AX607" s="26" t="s">
        <v>105</v>
      </c>
      <c r="AY607" s="26" t="s">
        <v>105</v>
      </c>
      <c r="AZ607" s="26" t="s">
        <v>80</v>
      </c>
      <c r="BA607" s="26" t="s">
        <v>84</v>
      </c>
      <c r="BB607" s="26" t="s">
        <v>106</v>
      </c>
      <c r="BC607" s="26" t="str">
        <f t="shared" si="191"/>
        <v>D</v>
      </c>
      <c r="BD607" s="26" t="str">
        <f t="shared" ca="1" si="192"/>
        <v>26 Th,10 Bln,17 Hr</v>
      </c>
      <c r="BE607" s="29">
        <f t="shared" ca="1" si="193"/>
        <v>26</v>
      </c>
      <c r="BF607" s="29">
        <f t="shared" ca="1" si="194"/>
        <v>10</v>
      </c>
      <c r="BG607" s="29">
        <f t="shared" ca="1" si="195"/>
        <v>17</v>
      </c>
      <c r="BH607" s="26" t="str">
        <f t="shared" ca="1" si="196"/>
        <v>4 Th,11 Bln,5 Hr</v>
      </c>
      <c r="BI607" s="24">
        <f t="shared" ca="1" si="197"/>
        <v>4</v>
      </c>
      <c r="BJ607" s="24">
        <f t="shared" ca="1" si="198"/>
        <v>11</v>
      </c>
      <c r="BK607" s="26" t="str">
        <f t="shared" ca="1" si="199"/>
        <v>4 Th,3 Bln,8 Hr</v>
      </c>
      <c r="BL607" s="4" t="str">
        <f>VLOOKUP(C607,[1]dbase!$C$3:$AW$827,38,FALSE)</f>
        <v>H</v>
      </c>
    </row>
    <row r="608" spans="1:64" x14ac:dyDescent="0.25">
      <c r="A608" s="24">
        <f t="shared" si="180"/>
        <v>605</v>
      </c>
      <c r="B608" s="31" t="s">
        <v>2535</v>
      </c>
      <c r="C608" s="24">
        <v>875706</v>
      </c>
      <c r="D608" s="24" t="s">
        <v>244</v>
      </c>
      <c r="E608" s="26">
        <v>32028</v>
      </c>
      <c r="F608" s="24" t="s">
        <v>65</v>
      </c>
      <c r="G608" s="24" t="s">
        <v>66</v>
      </c>
      <c r="H608" s="24" t="s">
        <v>228</v>
      </c>
      <c r="I608" s="24" t="s">
        <v>2536</v>
      </c>
      <c r="J608" s="27"/>
      <c r="K608" s="24"/>
      <c r="L608" s="24"/>
      <c r="M608" s="24" t="s">
        <v>70</v>
      </c>
      <c r="N608" s="24" t="s">
        <v>71</v>
      </c>
      <c r="O608" s="24" t="s">
        <v>72</v>
      </c>
      <c r="P608" s="24">
        <v>2011</v>
      </c>
      <c r="Q608" s="26">
        <v>42888</v>
      </c>
      <c r="R608" s="26">
        <v>43206</v>
      </c>
      <c r="S608" s="26" t="s">
        <v>213</v>
      </c>
      <c r="T608" s="28" t="s">
        <v>2537</v>
      </c>
      <c r="U608" s="28" t="s">
        <v>2538</v>
      </c>
      <c r="V608" s="26">
        <v>44090</v>
      </c>
      <c r="W608" s="28" t="s">
        <v>769</v>
      </c>
      <c r="X608" s="28" t="s">
        <v>195</v>
      </c>
      <c r="Y608" s="26" t="s">
        <v>78</v>
      </c>
      <c r="Z608" s="29">
        <v>4</v>
      </c>
      <c r="AA608" s="29">
        <v>4</v>
      </c>
      <c r="AB608" s="26">
        <v>44424</v>
      </c>
      <c r="AC608" s="30">
        <v>6900000</v>
      </c>
      <c r="AD608" s="30">
        <v>766667</v>
      </c>
      <c r="AE608" s="30">
        <v>442183.33333333302</v>
      </c>
      <c r="AF608" s="30">
        <v>-339993</v>
      </c>
      <c r="AG608" s="30">
        <f t="shared" si="181"/>
        <v>102190.33333333302</v>
      </c>
      <c r="AH608" s="30">
        <v>1871793</v>
      </c>
      <c r="AI608" s="30">
        <f t="shared" si="182"/>
        <v>9640650.3333333321</v>
      </c>
      <c r="AJ608" s="30">
        <f t="shared" si="183"/>
        <v>5175000</v>
      </c>
      <c r="AK608" s="30">
        <f t="shared" si="184"/>
        <v>575000.25</v>
      </c>
      <c r="AL608" s="30">
        <f t="shared" si="185"/>
        <v>442183.33333333302</v>
      </c>
      <c r="AM608" s="30">
        <f t="shared" si="186"/>
        <v>-339993</v>
      </c>
      <c r="AN608" s="30">
        <f t="shared" si="187"/>
        <v>102190.33333333302</v>
      </c>
      <c r="AO608" s="30">
        <f t="shared" si="188"/>
        <v>935896.5</v>
      </c>
      <c r="AP608" s="30">
        <f t="shared" si="189"/>
        <v>6788087.083333333</v>
      </c>
      <c r="AQ608" s="30">
        <f t="shared" si="190"/>
        <v>0</v>
      </c>
      <c r="AR608" s="26" t="s">
        <v>79</v>
      </c>
      <c r="AS608" s="26" t="s">
        <v>80</v>
      </c>
      <c r="AT608" s="26"/>
      <c r="AU608" s="26" t="s">
        <v>80</v>
      </c>
      <c r="AV608" s="26" t="s">
        <v>196</v>
      </c>
      <c r="AW608" s="26" t="s">
        <v>80</v>
      </c>
      <c r="AX608" s="26" t="s">
        <v>83</v>
      </c>
      <c r="AY608" s="26" t="s">
        <v>83</v>
      </c>
      <c r="AZ608" s="26" t="s">
        <v>125</v>
      </c>
      <c r="BA608" s="26" t="s">
        <v>84</v>
      </c>
      <c r="BB608" s="26" t="s">
        <v>85</v>
      </c>
      <c r="BC608" s="26" t="str">
        <f t="shared" si="191"/>
        <v>F</v>
      </c>
      <c r="BD608" s="26" t="str">
        <f t="shared" ca="1" si="192"/>
        <v>35 Th,2 Bln,16 Hr</v>
      </c>
      <c r="BE608" s="29">
        <f t="shared" ca="1" si="193"/>
        <v>35</v>
      </c>
      <c r="BF608" s="29">
        <f t="shared" ca="1" si="194"/>
        <v>2</v>
      </c>
      <c r="BG608" s="29">
        <f t="shared" ca="1" si="195"/>
        <v>16</v>
      </c>
      <c r="BH608" s="26" t="str">
        <f t="shared" ca="1" si="196"/>
        <v>5 Th,5 Bln,22 Hr</v>
      </c>
      <c r="BI608" s="24">
        <f t="shared" ca="1" si="197"/>
        <v>5</v>
      </c>
      <c r="BJ608" s="24">
        <f t="shared" ca="1" si="198"/>
        <v>5</v>
      </c>
      <c r="BK608" s="26" t="str">
        <f t="shared" ca="1" si="199"/>
        <v>4 Th,7 Bln,8 Hr</v>
      </c>
      <c r="BL608" s="4" t="str">
        <f>VLOOKUP(C608,[1]dbase!$C$3:$AW$827,38,FALSE)</f>
        <v>-</v>
      </c>
    </row>
    <row r="609" spans="1:64" x14ac:dyDescent="0.25">
      <c r="A609" s="24">
        <f t="shared" si="180"/>
        <v>606</v>
      </c>
      <c r="B609" s="33" t="s">
        <v>2539</v>
      </c>
      <c r="C609" s="24">
        <v>695273</v>
      </c>
      <c r="D609" s="24" t="s">
        <v>166</v>
      </c>
      <c r="E609" s="26">
        <v>25321</v>
      </c>
      <c r="F609" s="24" t="s">
        <v>65</v>
      </c>
      <c r="G609" s="24" t="s">
        <v>66</v>
      </c>
      <c r="H609" s="24" t="s">
        <v>88</v>
      </c>
      <c r="I609" s="24" t="s">
        <v>2540</v>
      </c>
      <c r="J609" s="27" t="s">
        <v>2541</v>
      </c>
      <c r="K609" s="24"/>
      <c r="L609" s="24"/>
      <c r="M609" s="24" t="s">
        <v>109</v>
      </c>
      <c r="N609" s="24" t="s">
        <v>120</v>
      </c>
      <c r="O609" s="24"/>
      <c r="P609" s="24">
        <v>1988</v>
      </c>
      <c r="Q609" s="26">
        <v>34425</v>
      </c>
      <c r="R609" s="26">
        <v>34790</v>
      </c>
      <c r="S609" s="26" t="s">
        <v>90</v>
      </c>
      <c r="T609" s="28" t="s">
        <v>785</v>
      </c>
      <c r="U609" s="28" t="s">
        <v>785</v>
      </c>
      <c r="V609" s="26">
        <v>44760</v>
      </c>
      <c r="W609" s="28" t="s">
        <v>434</v>
      </c>
      <c r="X609" s="28" t="s">
        <v>113</v>
      </c>
      <c r="Y609" s="26" t="s">
        <v>78</v>
      </c>
      <c r="Z609" s="29">
        <v>5</v>
      </c>
      <c r="AA609" s="29">
        <v>4</v>
      </c>
      <c r="AB609" s="26">
        <v>44424</v>
      </c>
      <c r="AC609" s="30">
        <v>6900000</v>
      </c>
      <c r="AD609" s="30">
        <v>766667</v>
      </c>
      <c r="AE609" s="30">
        <v>-199141.66666666698</v>
      </c>
      <c r="AF609" s="30">
        <v>596850</v>
      </c>
      <c r="AG609" s="30">
        <f t="shared" si="181"/>
        <v>397708.33333333302</v>
      </c>
      <c r="AH609" s="30">
        <v>0</v>
      </c>
      <c r="AI609" s="30">
        <f t="shared" si="182"/>
        <v>8064375.333333333</v>
      </c>
      <c r="AJ609" s="30">
        <f t="shared" si="183"/>
        <v>5175000</v>
      </c>
      <c r="AK609" s="30">
        <f t="shared" si="184"/>
        <v>575000.25</v>
      </c>
      <c r="AL609" s="30">
        <f t="shared" si="185"/>
        <v>-199141.66666666698</v>
      </c>
      <c r="AM609" s="30">
        <f t="shared" si="186"/>
        <v>596850</v>
      </c>
      <c r="AN609" s="30">
        <f t="shared" si="187"/>
        <v>397708.33333333302</v>
      </c>
      <c r="AO609" s="30">
        <f t="shared" si="188"/>
        <v>0</v>
      </c>
      <c r="AP609" s="30">
        <f t="shared" si="189"/>
        <v>6147708.583333333</v>
      </c>
      <c r="AQ609" s="30">
        <f t="shared" si="190"/>
        <v>0</v>
      </c>
      <c r="AR609" s="26" t="s">
        <v>79</v>
      </c>
      <c r="AS609" s="26" t="s">
        <v>80</v>
      </c>
      <c r="AT609" s="26"/>
      <c r="AU609" s="26" t="s">
        <v>80</v>
      </c>
      <c r="AV609" s="26" t="s">
        <v>116</v>
      </c>
      <c r="AW609" s="26" t="s">
        <v>95</v>
      </c>
      <c r="AX609" s="26" t="s">
        <v>83</v>
      </c>
      <c r="AY609" s="26" t="s">
        <v>83</v>
      </c>
      <c r="AZ609" s="26" t="s">
        <v>80</v>
      </c>
      <c r="BA609" s="26" t="s">
        <v>84</v>
      </c>
      <c r="BB609" s="26" t="s">
        <v>85</v>
      </c>
      <c r="BC609" s="26" t="str">
        <f t="shared" si="191"/>
        <v>C</v>
      </c>
      <c r="BD609" s="26" t="str">
        <f t="shared" ca="1" si="192"/>
        <v>53 Th,6 Bln,27 Hr</v>
      </c>
      <c r="BE609" s="29">
        <f t="shared" ca="1" si="193"/>
        <v>53</v>
      </c>
      <c r="BF609" s="29">
        <f t="shared" ca="1" si="194"/>
        <v>6</v>
      </c>
      <c r="BG609" s="29">
        <f t="shared" ca="1" si="195"/>
        <v>27</v>
      </c>
      <c r="BH609" s="26" t="str">
        <f t="shared" ca="1" si="196"/>
        <v>28 Th,7 Bln,23 Hr</v>
      </c>
      <c r="BI609" s="24">
        <f t="shared" ca="1" si="197"/>
        <v>28</v>
      </c>
      <c r="BJ609" s="24">
        <f t="shared" ca="1" si="198"/>
        <v>7</v>
      </c>
      <c r="BK609" s="26" t="str">
        <f t="shared" ca="1" si="199"/>
        <v>27 Th,7 Bln,23 Hr</v>
      </c>
      <c r="BL609" s="4" t="str">
        <f>VLOOKUP(C609,[1]dbase!$C$3:$AW$827,38,FALSE)</f>
        <v>-</v>
      </c>
    </row>
    <row r="610" spans="1:64" x14ac:dyDescent="0.25">
      <c r="A610" s="24">
        <f t="shared" si="180"/>
        <v>607</v>
      </c>
      <c r="B610" s="33" t="s">
        <v>2542</v>
      </c>
      <c r="C610" s="24">
        <v>935849</v>
      </c>
      <c r="D610" s="24" t="s">
        <v>589</v>
      </c>
      <c r="E610" s="26">
        <v>34007</v>
      </c>
      <c r="F610" s="24" t="s">
        <v>65</v>
      </c>
      <c r="G610" s="24" t="s">
        <v>66</v>
      </c>
      <c r="H610" s="24" t="s">
        <v>228</v>
      </c>
      <c r="I610" s="24" t="s">
        <v>2543</v>
      </c>
      <c r="J610" s="27" t="s">
        <v>2544</v>
      </c>
      <c r="K610" s="24"/>
      <c r="L610" s="24"/>
      <c r="M610" s="24" t="s">
        <v>70</v>
      </c>
      <c r="N610" s="24" t="s">
        <v>71</v>
      </c>
      <c r="O610" s="24" t="s">
        <v>1734</v>
      </c>
      <c r="P610" s="24">
        <v>2015</v>
      </c>
      <c r="Q610" s="26">
        <v>43313</v>
      </c>
      <c r="R610" s="26">
        <v>43525</v>
      </c>
      <c r="S610" s="26" t="s">
        <v>90</v>
      </c>
      <c r="T610" s="28" t="s">
        <v>316</v>
      </c>
      <c r="U610" s="28" t="s">
        <v>316</v>
      </c>
      <c r="V610" s="26">
        <v>44760</v>
      </c>
      <c r="W610" s="28" t="s">
        <v>317</v>
      </c>
      <c r="X610" s="28" t="s">
        <v>113</v>
      </c>
      <c r="Y610" s="26" t="s">
        <v>78</v>
      </c>
      <c r="Z610" s="29">
        <v>5</v>
      </c>
      <c r="AA610" s="29">
        <v>4</v>
      </c>
      <c r="AB610" s="26">
        <v>44424</v>
      </c>
      <c r="AC610" s="30">
        <v>6900000</v>
      </c>
      <c r="AD610" s="30">
        <v>766667</v>
      </c>
      <c r="AE610" s="30">
        <v>169183.33333333302</v>
      </c>
      <c r="AF610" s="30">
        <v>653200</v>
      </c>
      <c r="AG610" s="30">
        <f t="shared" si="181"/>
        <v>822383.33333333302</v>
      </c>
      <c r="AH610" s="30">
        <v>0</v>
      </c>
      <c r="AI610" s="30">
        <f t="shared" si="182"/>
        <v>8489050.3333333321</v>
      </c>
      <c r="AJ610" s="30">
        <f t="shared" si="183"/>
        <v>5175000</v>
      </c>
      <c r="AK610" s="30">
        <f t="shared" si="184"/>
        <v>575000.25</v>
      </c>
      <c r="AL610" s="30">
        <f t="shared" si="185"/>
        <v>169183.33333333302</v>
      </c>
      <c r="AM610" s="30">
        <f t="shared" si="186"/>
        <v>653200</v>
      </c>
      <c r="AN610" s="30">
        <f t="shared" si="187"/>
        <v>822383.33333333302</v>
      </c>
      <c r="AO610" s="30">
        <f t="shared" si="188"/>
        <v>0</v>
      </c>
      <c r="AP610" s="30">
        <f t="shared" si="189"/>
        <v>6572383.583333333</v>
      </c>
      <c r="AQ610" s="30">
        <f t="shared" si="190"/>
        <v>0</v>
      </c>
      <c r="AR610" s="26" t="s">
        <v>79</v>
      </c>
      <c r="AS610" s="26" t="s">
        <v>80</v>
      </c>
      <c r="AT610" s="26"/>
      <c r="AU610" s="26" t="s">
        <v>80</v>
      </c>
      <c r="AV610" s="26" t="s">
        <v>116</v>
      </c>
      <c r="AW610" s="26" t="s">
        <v>95</v>
      </c>
      <c r="AX610" s="26" t="s">
        <v>96</v>
      </c>
      <c r="AY610" s="26" t="s">
        <v>96</v>
      </c>
      <c r="AZ610" s="26" t="s">
        <v>80</v>
      </c>
      <c r="BA610" s="26" t="s">
        <v>84</v>
      </c>
      <c r="BB610" s="26" t="s">
        <v>85</v>
      </c>
      <c r="BC610" s="26" t="str">
        <f t="shared" si="191"/>
        <v>F</v>
      </c>
      <c r="BD610" s="26" t="str">
        <f t="shared" ca="1" si="192"/>
        <v>29 Th,9 Bln,17 Hr</v>
      </c>
      <c r="BE610" s="29">
        <f t="shared" ca="1" si="193"/>
        <v>29</v>
      </c>
      <c r="BF610" s="29">
        <f t="shared" ca="1" si="194"/>
        <v>9</v>
      </c>
      <c r="BG610" s="29">
        <f t="shared" ca="1" si="195"/>
        <v>17</v>
      </c>
      <c r="BH610" s="26" t="str">
        <f t="shared" ca="1" si="196"/>
        <v>4 Th,3 Bln,23 Hr</v>
      </c>
      <c r="BI610" s="24">
        <f t="shared" ca="1" si="197"/>
        <v>4</v>
      </c>
      <c r="BJ610" s="24">
        <f t="shared" ca="1" si="198"/>
        <v>3</v>
      </c>
      <c r="BK610" s="26" t="str">
        <f t="shared" ca="1" si="199"/>
        <v>3 Th,8 Bln,23 Hr</v>
      </c>
      <c r="BL610" s="4" t="str">
        <f>VLOOKUP(C610,[1]dbase!$C$3:$AW$827,38,FALSE)</f>
        <v>-</v>
      </c>
    </row>
    <row r="611" spans="1:64" x14ac:dyDescent="0.25">
      <c r="A611" s="24">
        <f t="shared" si="180"/>
        <v>608</v>
      </c>
      <c r="B611" s="33" t="s">
        <v>2545</v>
      </c>
      <c r="C611" s="24">
        <v>845501</v>
      </c>
      <c r="D611" s="24" t="s">
        <v>406</v>
      </c>
      <c r="E611" s="26">
        <v>30970</v>
      </c>
      <c r="F611" s="24" t="s">
        <v>65</v>
      </c>
      <c r="G611" s="24" t="s">
        <v>66</v>
      </c>
      <c r="H611" s="24" t="s">
        <v>133</v>
      </c>
      <c r="I611" s="24" t="s">
        <v>2546</v>
      </c>
      <c r="J611" s="27"/>
      <c r="K611" s="24"/>
      <c r="L611" s="24"/>
      <c r="M611" s="24" t="s">
        <v>70</v>
      </c>
      <c r="N611" s="24" t="s">
        <v>2547</v>
      </c>
      <c r="O611" s="24"/>
      <c r="P611" s="24">
        <v>2008</v>
      </c>
      <c r="Q611" s="26">
        <v>40634</v>
      </c>
      <c r="R611" s="26">
        <v>40725</v>
      </c>
      <c r="S611" s="26" t="s">
        <v>213</v>
      </c>
      <c r="T611" s="28" t="s">
        <v>2548</v>
      </c>
      <c r="U611" s="28" t="s">
        <v>2549</v>
      </c>
      <c r="V611" s="26">
        <v>44652</v>
      </c>
      <c r="W611" s="28" t="s">
        <v>1329</v>
      </c>
      <c r="X611" s="28" t="s">
        <v>295</v>
      </c>
      <c r="Y611" s="26" t="s">
        <v>103</v>
      </c>
      <c r="Z611" s="29">
        <v>2</v>
      </c>
      <c r="AA611" s="29">
        <v>6</v>
      </c>
      <c r="AB611" s="26">
        <v>44424</v>
      </c>
      <c r="AC611" s="30">
        <v>8900000</v>
      </c>
      <c r="AD611" s="30">
        <v>988889</v>
      </c>
      <c r="AE611" s="30">
        <v>716911.11111111194</v>
      </c>
      <c r="AF611" s="30">
        <v>-25580.000000000466</v>
      </c>
      <c r="AG611" s="30">
        <f t="shared" si="181"/>
        <v>691331.11111111147</v>
      </c>
      <c r="AH611" s="30">
        <v>2922075</v>
      </c>
      <c r="AI611" s="30">
        <f t="shared" si="182"/>
        <v>13502295.111111112</v>
      </c>
      <c r="AJ611" s="30">
        <f t="shared" si="183"/>
        <v>6675000</v>
      </c>
      <c r="AK611" s="30">
        <f t="shared" si="184"/>
        <v>741666.75</v>
      </c>
      <c r="AL611" s="30">
        <f t="shared" si="185"/>
        <v>716911.11111111194</v>
      </c>
      <c r="AM611" s="30">
        <f t="shared" si="186"/>
        <v>-25580.000000000466</v>
      </c>
      <c r="AN611" s="30">
        <f t="shared" si="187"/>
        <v>691331.11111111147</v>
      </c>
      <c r="AO611" s="30">
        <f t="shared" si="188"/>
        <v>1461037.5</v>
      </c>
      <c r="AP611" s="30">
        <f t="shared" si="189"/>
        <v>9569035.3611111119</v>
      </c>
      <c r="AQ611" s="30">
        <f t="shared" si="190"/>
        <v>0</v>
      </c>
      <c r="AR611" s="26" t="s">
        <v>79</v>
      </c>
      <c r="AS611" s="26" t="s">
        <v>80</v>
      </c>
      <c r="AT611" s="26"/>
      <c r="AU611" s="26" t="s">
        <v>80</v>
      </c>
      <c r="AV611" s="26" t="s">
        <v>296</v>
      </c>
      <c r="AW611" s="26" t="s">
        <v>80</v>
      </c>
      <c r="AX611" s="26" t="s">
        <v>105</v>
      </c>
      <c r="AY611" s="26" t="s">
        <v>105</v>
      </c>
      <c r="AZ611" s="26" t="s">
        <v>80</v>
      </c>
      <c r="BA611" s="26" t="s">
        <v>84</v>
      </c>
      <c r="BB611" s="26" t="s">
        <v>85</v>
      </c>
      <c r="BC611" s="26" t="str">
        <f t="shared" si="191"/>
        <v>F</v>
      </c>
      <c r="BD611" s="26" t="str">
        <f t="shared" ca="1" si="192"/>
        <v>38 Th,1 Bln,9 Hr</v>
      </c>
      <c r="BE611" s="29">
        <f t="shared" ca="1" si="193"/>
        <v>38</v>
      </c>
      <c r="BF611" s="29">
        <f t="shared" ca="1" si="194"/>
        <v>1</v>
      </c>
      <c r="BG611" s="29">
        <f t="shared" ca="1" si="195"/>
        <v>9</v>
      </c>
      <c r="BH611" s="26" t="str">
        <f t="shared" ca="1" si="196"/>
        <v>11 Th,7 Bln,23 Hr</v>
      </c>
      <c r="BI611" s="24">
        <f t="shared" ca="1" si="197"/>
        <v>11</v>
      </c>
      <c r="BJ611" s="24">
        <f t="shared" ca="1" si="198"/>
        <v>7</v>
      </c>
      <c r="BK611" s="26" t="str">
        <f t="shared" ca="1" si="199"/>
        <v>11 Th,4 Bln,23 Hr</v>
      </c>
      <c r="BL611" s="4" t="str">
        <f>VLOOKUP(C611,[1]dbase!$C$3:$AW$827,38,FALSE)</f>
        <v>-</v>
      </c>
    </row>
    <row r="612" spans="1:64" x14ac:dyDescent="0.25">
      <c r="A612" s="24">
        <f t="shared" si="180"/>
        <v>609</v>
      </c>
      <c r="B612" s="31" t="s">
        <v>2550</v>
      </c>
      <c r="C612" s="24">
        <v>905745</v>
      </c>
      <c r="D612" s="24" t="s">
        <v>354</v>
      </c>
      <c r="E612" s="26">
        <v>32901</v>
      </c>
      <c r="F612" s="24" t="s">
        <v>65</v>
      </c>
      <c r="G612" s="24" t="s">
        <v>66</v>
      </c>
      <c r="H612" s="24" t="s">
        <v>88</v>
      </c>
      <c r="I612" s="24" t="s">
        <v>2551</v>
      </c>
      <c r="J612" s="27" t="s">
        <v>2552</v>
      </c>
      <c r="K612" s="24" t="s">
        <v>2553</v>
      </c>
      <c r="L612" s="24"/>
      <c r="M612" s="24" t="s">
        <v>109</v>
      </c>
      <c r="N612" s="24" t="s">
        <v>71</v>
      </c>
      <c r="O612" s="24"/>
      <c r="P612" s="24">
        <v>2008</v>
      </c>
      <c r="Q612" s="26">
        <v>42932</v>
      </c>
      <c r="R612" s="26">
        <v>43055</v>
      </c>
      <c r="S612" s="26" t="s">
        <v>90</v>
      </c>
      <c r="T612" s="28" t="s">
        <v>612</v>
      </c>
      <c r="U612" s="28" t="s">
        <v>612</v>
      </c>
      <c r="V612" s="26" t="s">
        <v>80</v>
      </c>
      <c r="W612" s="28" t="s">
        <v>613</v>
      </c>
      <c r="X612" s="28" t="s">
        <v>123</v>
      </c>
      <c r="Y612" s="26" t="s">
        <v>78</v>
      </c>
      <c r="Z612" s="29">
        <v>6</v>
      </c>
      <c r="AA612" s="29">
        <v>1</v>
      </c>
      <c r="AB612" s="26">
        <v>44424</v>
      </c>
      <c r="AC612" s="30">
        <v>4500000</v>
      </c>
      <c r="AD612" s="30">
        <v>500000</v>
      </c>
      <c r="AE612" s="30">
        <v>291100</v>
      </c>
      <c r="AF612" s="30">
        <v>152000</v>
      </c>
      <c r="AG612" s="30">
        <f t="shared" si="181"/>
        <v>443100</v>
      </c>
      <c r="AH612" s="30">
        <v>0</v>
      </c>
      <c r="AI612" s="30">
        <f t="shared" si="182"/>
        <v>5443100</v>
      </c>
      <c r="AJ612" s="30">
        <f t="shared" si="183"/>
        <v>3375000</v>
      </c>
      <c r="AK612" s="30">
        <f t="shared" si="184"/>
        <v>375000</v>
      </c>
      <c r="AL612" s="30">
        <f t="shared" si="185"/>
        <v>291100</v>
      </c>
      <c r="AM612" s="30">
        <f t="shared" si="186"/>
        <v>152000</v>
      </c>
      <c r="AN612" s="30">
        <f t="shared" si="187"/>
        <v>443100</v>
      </c>
      <c r="AO612" s="30">
        <f t="shared" si="188"/>
        <v>0</v>
      </c>
      <c r="AP612" s="30">
        <f t="shared" si="189"/>
        <v>4193100</v>
      </c>
      <c r="AQ612" s="30">
        <f t="shared" si="190"/>
        <v>179000</v>
      </c>
      <c r="AR612" s="26" t="s">
        <v>79</v>
      </c>
      <c r="AS612" s="26" t="s">
        <v>80</v>
      </c>
      <c r="AT612" s="26"/>
      <c r="AU612" s="26" t="s">
        <v>80</v>
      </c>
      <c r="AV612" s="26" t="s">
        <v>124</v>
      </c>
      <c r="AW612" s="26" t="s">
        <v>80</v>
      </c>
      <c r="AX612" s="26" t="s">
        <v>82</v>
      </c>
      <c r="AY612" s="26" t="s">
        <v>82</v>
      </c>
      <c r="AZ612" s="26" t="s">
        <v>125</v>
      </c>
      <c r="BA612" s="26" t="s">
        <v>84</v>
      </c>
      <c r="BB612" s="26" t="s">
        <v>85</v>
      </c>
      <c r="BC612" s="26" t="str">
        <f t="shared" si="191"/>
        <v>C</v>
      </c>
      <c r="BD612" s="26" t="str">
        <f t="shared" ca="1" si="192"/>
        <v>32 Th,9 Bln,27 Hr</v>
      </c>
      <c r="BE612" s="29">
        <f t="shared" ca="1" si="193"/>
        <v>32</v>
      </c>
      <c r="BF612" s="29">
        <f t="shared" ca="1" si="194"/>
        <v>9</v>
      </c>
      <c r="BG612" s="29">
        <f t="shared" ca="1" si="195"/>
        <v>27</v>
      </c>
      <c r="BH612" s="26" t="str">
        <f t="shared" ca="1" si="196"/>
        <v>5 Th,4 Bln,8 Hr</v>
      </c>
      <c r="BI612" s="24">
        <f t="shared" ca="1" si="197"/>
        <v>5</v>
      </c>
      <c r="BJ612" s="24">
        <f t="shared" ca="1" si="198"/>
        <v>4</v>
      </c>
      <c r="BK612" s="26" t="str">
        <f t="shared" ca="1" si="199"/>
        <v>5 Th,0 Bln,8 Hr</v>
      </c>
      <c r="BL612" s="4" t="str">
        <f>VLOOKUP(C612,[1]dbase!$C$3:$AW$827,38,FALSE)</f>
        <v>-</v>
      </c>
    </row>
    <row r="613" spans="1:64" x14ac:dyDescent="0.25">
      <c r="A613" s="24">
        <f t="shared" si="180"/>
        <v>610</v>
      </c>
      <c r="B613" s="33" t="s">
        <v>2554</v>
      </c>
      <c r="C613" s="24">
        <v>955729</v>
      </c>
      <c r="D613" s="24" t="s">
        <v>527</v>
      </c>
      <c r="E613" s="26">
        <v>34780</v>
      </c>
      <c r="F613" s="24" t="s">
        <v>65</v>
      </c>
      <c r="G613" s="24" t="s">
        <v>66</v>
      </c>
      <c r="H613" s="24" t="s">
        <v>67</v>
      </c>
      <c r="I613" s="24" t="s">
        <v>2555</v>
      </c>
      <c r="J613" s="27" t="s">
        <v>2556</v>
      </c>
      <c r="K613" s="24"/>
      <c r="L613" s="24" t="s">
        <v>2557</v>
      </c>
      <c r="M613" s="24" t="s">
        <v>70</v>
      </c>
      <c r="N613" s="24" t="s">
        <v>411</v>
      </c>
      <c r="O613" s="24" t="s">
        <v>163</v>
      </c>
      <c r="P613" s="24">
        <v>2016</v>
      </c>
      <c r="Q613" s="26">
        <v>42888</v>
      </c>
      <c r="R613" s="26">
        <v>43116</v>
      </c>
      <c r="S613" s="26" t="s">
        <v>90</v>
      </c>
      <c r="T613" s="28" t="s">
        <v>153</v>
      </c>
      <c r="U613" s="28" t="s">
        <v>153</v>
      </c>
      <c r="V613" s="26">
        <v>44760</v>
      </c>
      <c r="W613" s="28" t="s">
        <v>154</v>
      </c>
      <c r="X613" s="28" t="s">
        <v>113</v>
      </c>
      <c r="Y613" s="26" t="s">
        <v>78</v>
      </c>
      <c r="Z613" s="29">
        <v>5</v>
      </c>
      <c r="AA613" s="29">
        <v>4</v>
      </c>
      <c r="AB613" s="26">
        <v>44424</v>
      </c>
      <c r="AC613" s="30">
        <v>6900000</v>
      </c>
      <c r="AD613" s="30">
        <v>766667</v>
      </c>
      <c r="AE613" s="30">
        <v>442183.33333333302</v>
      </c>
      <c r="AF613" s="30">
        <v>653200</v>
      </c>
      <c r="AG613" s="30">
        <f t="shared" si="181"/>
        <v>1095383.333333333</v>
      </c>
      <c r="AH613" s="30">
        <v>0</v>
      </c>
      <c r="AI613" s="30">
        <f t="shared" si="182"/>
        <v>8762050.3333333321</v>
      </c>
      <c r="AJ613" s="30">
        <f t="shared" si="183"/>
        <v>5175000</v>
      </c>
      <c r="AK613" s="30">
        <f t="shared" si="184"/>
        <v>575000.25</v>
      </c>
      <c r="AL613" s="30">
        <f t="shared" si="185"/>
        <v>442183.33333333302</v>
      </c>
      <c r="AM613" s="30">
        <f t="shared" si="186"/>
        <v>653200</v>
      </c>
      <c r="AN613" s="30">
        <f t="shared" si="187"/>
        <v>1095383.333333333</v>
      </c>
      <c r="AO613" s="30">
        <f t="shared" si="188"/>
        <v>0</v>
      </c>
      <c r="AP613" s="30">
        <f t="shared" si="189"/>
        <v>6845383.583333333</v>
      </c>
      <c r="AQ613" s="30">
        <f t="shared" si="190"/>
        <v>0</v>
      </c>
      <c r="AR613" s="26" t="s">
        <v>79</v>
      </c>
      <c r="AS613" s="26" t="s">
        <v>80</v>
      </c>
      <c r="AT613" s="26"/>
      <c r="AU613" s="26" t="s">
        <v>80</v>
      </c>
      <c r="AV613" s="26" t="s">
        <v>116</v>
      </c>
      <c r="AW613" s="26" t="s">
        <v>158</v>
      </c>
      <c r="AX613" s="26" t="s">
        <v>83</v>
      </c>
      <c r="AY613" s="26" t="s">
        <v>83</v>
      </c>
      <c r="AZ613" s="26" t="s">
        <v>80</v>
      </c>
      <c r="BA613" s="26" t="s">
        <v>84</v>
      </c>
      <c r="BB613" s="26" t="s">
        <v>85</v>
      </c>
      <c r="BC613" s="26" t="str">
        <f t="shared" si="191"/>
        <v>F</v>
      </c>
      <c r="BD613" s="26" t="str">
        <f t="shared" ca="1" si="192"/>
        <v>27 Th,8 Bln,2 Hr</v>
      </c>
      <c r="BE613" s="29">
        <f t="shared" ca="1" si="193"/>
        <v>27</v>
      </c>
      <c r="BF613" s="29">
        <f t="shared" ca="1" si="194"/>
        <v>8</v>
      </c>
      <c r="BG613" s="29">
        <f t="shared" ca="1" si="195"/>
        <v>2</v>
      </c>
      <c r="BH613" s="26" t="str">
        <f t="shared" ca="1" si="196"/>
        <v>5 Th,5 Bln,22 Hr</v>
      </c>
      <c r="BI613" s="24">
        <f t="shared" ca="1" si="197"/>
        <v>5</v>
      </c>
      <c r="BJ613" s="24">
        <f t="shared" ca="1" si="198"/>
        <v>5</v>
      </c>
      <c r="BK613" s="26" t="str">
        <f t="shared" ca="1" si="199"/>
        <v>4 Th,10 Bln,8 Hr</v>
      </c>
      <c r="BL613" s="4" t="str">
        <f>VLOOKUP(C613,[1]dbase!$C$3:$AW$827,38,FALSE)</f>
        <v>-</v>
      </c>
    </row>
    <row r="614" spans="1:64" x14ac:dyDescent="0.25">
      <c r="A614" s="24">
        <f t="shared" si="180"/>
        <v>611</v>
      </c>
      <c r="B614" s="33" t="s">
        <v>2558</v>
      </c>
      <c r="C614" s="24">
        <v>715239</v>
      </c>
      <c r="D614" s="24" t="s">
        <v>885</v>
      </c>
      <c r="E614" s="26">
        <v>26251</v>
      </c>
      <c r="F614" s="24" t="s">
        <v>65</v>
      </c>
      <c r="G614" s="24" t="s">
        <v>66</v>
      </c>
      <c r="H614" s="24" t="s">
        <v>88</v>
      </c>
      <c r="I614" s="24" t="s">
        <v>2559</v>
      </c>
      <c r="J614" s="27"/>
      <c r="K614" s="24"/>
      <c r="L614" s="24"/>
      <c r="M614" s="24" t="s">
        <v>70</v>
      </c>
      <c r="N614" s="24" t="s">
        <v>71</v>
      </c>
      <c r="O614" s="24"/>
      <c r="P614" s="24">
        <v>1999</v>
      </c>
      <c r="Q614" s="26">
        <v>34304</v>
      </c>
      <c r="R614" s="26">
        <v>34669</v>
      </c>
      <c r="S614" s="26" t="s">
        <v>90</v>
      </c>
      <c r="T614" s="28" t="s">
        <v>750</v>
      </c>
      <c r="U614" s="28" t="s">
        <v>750</v>
      </c>
      <c r="V614" s="26">
        <v>44243</v>
      </c>
      <c r="W614" s="28" t="s">
        <v>154</v>
      </c>
      <c r="X614" s="28" t="s">
        <v>155</v>
      </c>
      <c r="Y614" s="26" t="s">
        <v>78</v>
      </c>
      <c r="Z614" s="29">
        <v>2</v>
      </c>
      <c r="AA614" s="29">
        <v>8</v>
      </c>
      <c r="AB614" s="26">
        <v>44424</v>
      </c>
      <c r="AC614" s="30">
        <v>10900000</v>
      </c>
      <c r="AD614" s="30">
        <v>1211111</v>
      </c>
      <c r="AE614" s="30">
        <v>3679013.8888888881</v>
      </c>
      <c r="AF614" s="30">
        <v>-589150</v>
      </c>
      <c r="AG614" s="30">
        <f t="shared" si="181"/>
        <v>3089863.8888888881</v>
      </c>
      <c r="AH614" s="30">
        <v>3468750</v>
      </c>
      <c r="AI614" s="30">
        <f t="shared" si="182"/>
        <v>18669724.888888888</v>
      </c>
      <c r="AJ614" s="30">
        <f t="shared" si="183"/>
        <v>5450000</v>
      </c>
      <c r="AK614" s="30">
        <f t="shared" si="184"/>
        <v>0</v>
      </c>
      <c r="AL614" s="30">
        <f t="shared" si="185"/>
        <v>0</v>
      </c>
      <c r="AM614" s="30">
        <f t="shared" si="186"/>
        <v>0</v>
      </c>
      <c r="AN614" s="30">
        <f t="shared" si="187"/>
        <v>0</v>
      </c>
      <c r="AO614" s="30">
        <f t="shared" si="188"/>
        <v>0</v>
      </c>
      <c r="AP614" s="30">
        <f t="shared" si="189"/>
        <v>5450000</v>
      </c>
      <c r="AQ614" s="30">
        <f t="shared" si="190"/>
        <v>0</v>
      </c>
      <c r="AR614" s="26" t="s">
        <v>79</v>
      </c>
      <c r="AS614" s="26" t="s">
        <v>114</v>
      </c>
      <c r="AT614" s="24" t="s">
        <v>172</v>
      </c>
      <c r="AU614" s="26">
        <v>44433</v>
      </c>
      <c r="AV614" s="26" t="s">
        <v>157</v>
      </c>
      <c r="AW614" s="26" t="s">
        <v>158</v>
      </c>
      <c r="AX614" s="26" t="s">
        <v>83</v>
      </c>
      <c r="AY614" s="26" t="s">
        <v>83</v>
      </c>
      <c r="AZ614" s="26" t="s">
        <v>80</v>
      </c>
      <c r="BA614" s="26" t="s">
        <v>84</v>
      </c>
      <c r="BB614" s="26" t="s">
        <v>85</v>
      </c>
      <c r="BC614" s="26" t="str">
        <f t="shared" si="191"/>
        <v>F</v>
      </c>
      <c r="BD614" s="26" t="str">
        <f t="shared" ca="1" si="192"/>
        <v>51 Th,0 Bln,10 Hr</v>
      </c>
      <c r="BE614" s="29">
        <f t="shared" ca="1" si="193"/>
        <v>51</v>
      </c>
      <c r="BF614" s="29">
        <f t="shared" ca="1" si="194"/>
        <v>0</v>
      </c>
      <c r="BG614" s="29">
        <f t="shared" ca="1" si="195"/>
        <v>10</v>
      </c>
      <c r="BH614" s="26" t="str">
        <f t="shared" ca="1" si="196"/>
        <v>28 Th,11 Bln,23 Hr</v>
      </c>
      <c r="BI614" s="24">
        <f t="shared" ca="1" si="197"/>
        <v>28</v>
      </c>
      <c r="BJ614" s="24">
        <f t="shared" ca="1" si="198"/>
        <v>11</v>
      </c>
      <c r="BK614" s="26" t="str">
        <f t="shared" ca="1" si="199"/>
        <v>27 Th,11 Bln,23 Hr</v>
      </c>
      <c r="BL614" s="4" t="str">
        <f>VLOOKUP(C614,[1]dbase!$C$3:$AW$827,38,FALSE)</f>
        <v>H</v>
      </c>
    </row>
    <row r="615" spans="1:64" x14ac:dyDescent="0.25">
      <c r="A615" s="24">
        <f t="shared" si="180"/>
        <v>612</v>
      </c>
      <c r="B615" s="31" t="s">
        <v>2560</v>
      </c>
      <c r="C615" s="24">
        <v>875632</v>
      </c>
      <c r="D615" s="24" t="s">
        <v>2561</v>
      </c>
      <c r="E615" s="26">
        <v>31944</v>
      </c>
      <c r="F615" s="24" t="s">
        <v>167</v>
      </c>
      <c r="G615" s="24" t="s">
        <v>66</v>
      </c>
      <c r="H615" s="24" t="s">
        <v>1144</v>
      </c>
      <c r="I615" s="24" t="s">
        <v>2562</v>
      </c>
      <c r="J615" s="27"/>
      <c r="K615" s="24"/>
      <c r="L615" s="24"/>
      <c r="M615" s="24" t="s">
        <v>99</v>
      </c>
      <c r="N615" s="24" t="s">
        <v>2563</v>
      </c>
      <c r="O615" s="24"/>
      <c r="P615" s="24">
        <v>1987</v>
      </c>
      <c r="Q615" s="26">
        <v>42201</v>
      </c>
      <c r="R615" s="26">
        <v>42461</v>
      </c>
      <c r="S615" s="26" t="s">
        <v>90</v>
      </c>
      <c r="T615" s="28" t="s">
        <v>2564</v>
      </c>
      <c r="U615" s="28" t="s">
        <v>2564</v>
      </c>
      <c r="V615" s="26">
        <v>44608</v>
      </c>
      <c r="W615" s="28" t="s">
        <v>1403</v>
      </c>
      <c r="X615" s="28" t="s">
        <v>655</v>
      </c>
      <c r="Y615" s="26" t="s">
        <v>103</v>
      </c>
      <c r="Z615" s="29">
        <v>6</v>
      </c>
      <c r="AA615" s="29">
        <v>2</v>
      </c>
      <c r="AB615" s="26">
        <v>44424</v>
      </c>
      <c r="AC615" s="30">
        <v>4900000</v>
      </c>
      <c r="AD615" s="30">
        <v>544444</v>
      </c>
      <c r="AE615" s="30">
        <v>458655.55555555597</v>
      </c>
      <c r="AF615" s="30">
        <v>152000</v>
      </c>
      <c r="AG615" s="30">
        <f t="shared" si="181"/>
        <v>610655.55555555597</v>
      </c>
      <c r="AH615" s="30">
        <v>0</v>
      </c>
      <c r="AI615" s="30">
        <f t="shared" si="182"/>
        <v>6055099.555555556</v>
      </c>
      <c r="AJ615" s="30">
        <f t="shared" si="183"/>
        <v>2450000</v>
      </c>
      <c r="AK615" s="30">
        <f t="shared" si="184"/>
        <v>0</v>
      </c>
      <c r="AL615" s="30">
        <f t="shared" si="185"/>
        <v>0</v>
      </c>
      <c r="AM615" s="30">
        <f t="shared" si="186"/>
        <v>0</v>
      </c>
      <c r="AN615" s="30">
        <f t="shared" si="187"/>
        <v>0</v>
      </c>
      <c r="AO615" s="30">
        <f t="shared" si="188"/>
        <v>0</v>
      </c>
      <c r="AP615" s="30">
        <f t="shared" si="189"/>
        <v>2450000</v>
      </c>
      <c r="AQ615" s="30">
        <f t="shared" si="190"/>
        <v>1922100</v>
      </c>
      <c r="AR615" s="26" t="s">
        <v>79</v>
      </c>
      <c r="AS615" s="26" t="s">
        <v>114</v>
      </c>
      <c r="AT615" s="24" t="s">
        <v>172</v>
      </c>
      <c r="AU615" s="26">
        <v>44433</v>
      </c>
      <c r="AV615" s="26" t="s">
        <v>656</v>
      </c>
      <c r="AW615" s="26" t="s">
        <v>80</v>
      </c>
      <c r="AX615" s="26" t="s">
        <v>105</v>
      </c>
      <c r="AY615" s="26" t="s">
        <v>105</v>
      </c>
      <c r="AZ615" s="26" t="s">
        <v>80</v>
      </c>
      <c r="BA615" s="26" t="s">
        <v>84</v>
      </c>
      <c r="BB615" s="26" t="s">
        <v>106</v>
      </c>
      <c r="BC615" s="26" t="str">
        <f t="shared" si="191"/>
        <v>C</v>
      </c>
      <c r="BD615" s="26" t="str">
        <f t="shared" ca="1" si="192"/>
        <v>35 Th,5 Bln,8 Hr</v>
      </c>
      <c r="BE615" s="29">
        <f t="shared" ca="1" si="193"/>
        <v>35</v>
      </c>
      <c r="BF615" s="29">
        <f t="shared" ca="1" si="194"/>
        <v>5</v>
      </c>
      <c r="BG615" s="29">
        <f t="shared" ca="1" si="195"/>
        <v>8</v>
      </c>
      <c r="BH615" s="26" t="str">
        <f t="shared" ca="1" si="196"/>
        <v>7 Th,4 Bln,8 Hr</v>
      </c>
      <c r="BI615" s="24">
        <f t="shared" ca="1" si="197"/>
        <v>7</v>
      </c>
      <c r="BJ615" s="24">
        <f t="shared" ca="1" si="198"/>
        <v>4</v>
      </c>
      <c r="BK615" s="26" t="str">
        <f t="shared" ca="1" si="199"/>
        <v>6 Th,7 Bln,23 Hr</v>
      </c>
      <c r="BL615" s="4" t="str">
        <f>VLOOKUP(C615,[1]dbase!$C$3:$AW$827,38,FALSE)</f>
        <v>H</v>
      </c>
    </row>
    <row r="616" spans="1:64" x14ac:dyDescent="0.25">
      <c r="A616" s="24">
        <f t="shared" si="180"/>
        <v>613</v>
      </c>
      <c r="B616" s="31" t="s">
        <v>2565</v>
      </c>
      <c r="C616" s="24">
        <v>936249</v>
      </c>
      <c r="D616" s="24" t="s">
        <v>174</v>
      </c>
      <c r="E616" s="26">
        <v>34154</v>
      </c>
      <c r="F616" s="24" t="s">
        <v>65</v>
      </c>
      <c r="G616" s="24" t="s">
        <v>66</v>
      </c>
      <c r="H616" s="24" t="s">
        <v>67</v>
      </c>
      <c r="I616" s="24" t="s">
        <v>2566</v>
      </c>
      <c r="J616" s="27" t="s">
        <v>2567</v>
      </c>
      <c r="K616" s="24"/>
      <c r="L616" s="24"/>
      <c r="M616" s="24" t="s">
        <v>109</v>
      </c>
      <c r="N616" s="24" t="s">
        <v>887</v>
      </c>
      <c r="O616" s="24"/>
      <c r="P616" s="24" t="s">
        <v>80</v>
      </c>
      <c r="Q616" s="26">
        <v>43374</v>
      </c>
      <c r="R616" s="26">
        <v>43374</v>
      </c>
      <c r="S616" s="26" t="s">
        <v>90</v>
      </c>
      <c r="T616" s="28" t="s">
        <v>248</v>
      </c>
      <c r="U616" s="28" t="s">
        <v>248</v>
      </c>
      <c r="V616" s="26">
        <v>44105</v>
      </c>
      <c r="W616" s="28" t="s">
        <v>249</v>
      </c>
      <c r="X616" s="28" t="s">
        <v>140</v>
      </c>
      <c r="Y616" s="26" t="s">
        <v>78</v>
      </c>
      <c r="Z616" s="29">
        <v>6</v>
      </c>
      <c r="AA616" s="29">
        <v>1</v>
      </c>
      <c r="AB616" s="26">
        <v>44424</v>
      </c>
      <c r="AC616" s="30">
        <v>4500000</v>
      </c>
      <c r="AD616" s="30">
        <v>500000</v>
      </c>
      <c r="AE616" s="30">
        <v>0</v>
      </c>
      <c r="AF616" s="30">
        <v>261200</v>
      </c>
      <c r="AG616" s="30">
        <f t="shared" si="181"/>
        <v>261200</v>
      </c>
      <c r="AH616" s="30">
        <v>0</v>
      </c>
      <c r="AI616" s="30">
        <f t="shared" si="182"/>
        <v>5261200</v>
      </c>
      <c r="AJ616" s="30">
        <f t="shared" si="183"/>
        <v>3375000</v>
      </c>
      <c r="AK616" s="30">
        <f t="shared" si="184"/>
        <v>375000</v>
      </c>
      <c r="AL616" s="30">
        <f t="shared" si="185"/>
        <v>0</v>
      </c>
      <c r="AM616" s="30">
        <f t="shared" si="186"/>
        <v>261200</v>
      </c>
      <c r="AN616" s="30">
        <f t="shared" si="187"/>
        <v>261200</v>
      </c>
      <c r="AO616" s="30">
        <f t="shared" si="188"/>
        <v>0</v>
      </c>
      <c r="AP616" s="30">
        <f t="shared" si="189"/>
        <v>4011200</v>
      </c>
      <c r="AQ616" s="30">
        <f t="shared" si="190"/>
        <v>360900</v>
      </c>
      <c r="AR616" s="26" t="s">
        <v>79</v>
      </c>
      <c r="AS616" s="26" t="s">
        <v>80</v>
      </c>
      <c r="AT616" s="26"/>
      <c r="AU616" s="26" t="s">
        <v>80</v>
      </c>
      <c r="AV616" s="26" t="s">
        <v>141</v>
      </c>
      <c r="AW616" s="26" t="s">
        <v>80</v>
      </c>
      <c r="AX616" s="26" t="s">
        <v>83</v>
      </c>
      <c r="AY616" s="26" t="s">
        <v>82</v>
      </c>
      <c r="AZ616" s="26" t="s">
        <v>80</v>
      </c>
      <c r="BA616" s="26" t="s">
        <v>84</v>
      </c>
      <c r="BB616" s="26" t="s">
        <v>85</v>
      </c>
      <c r="BC616" s="26" t="str">
        <f t="shared" si="191"/>
        <v>C</v>
      </c>
      <c r="BD616" s="26" t="str">
        <f t="shared" ca="1" si="192"/>
        <v>29 Th,4 Bln,20 Hr</v>
      </c>
      <c r="BE616" s="29">
        <f t="shared" ca="1" si="193"/>
        <v>29</v>
      </c>
      <c r="BF616" s="29">
        <f t="shared" ca="1" si="194"/>
        <v>4</v>
      </c>
      <c r="BG616" s="29">
        <f t="shared" ca="1" si="195"/>
        <v>20</v>
      </c>
      <c r="BH616" s="26" t="str">
        <f t="shared" ca="1" si="196"/>
        <v>4 Th,1 Bln,23 Hr</v>
      </c>
      <c r="BI616" s="24">
        <f t="shared" ca="1" si="197"/>
        <v>4</v>
      </c>
      <c r="BJ616" s="24">
        <f t="shared" ca="1" si="198"/>
        <v>1</v>
      </c>
      <c r="BK616" s="26" t="str">
        <f t="shared" ca="1" si="199"/>
        <v>4 Th,1 Bln,23 Hr</v>
      </c>
      <c r="BL616" s="4" t="str">
        <f>VLOOKUP(C616,[1]dbase!$C$3:$AW$827,38,FALSE)</f>
        <v>-</v>
      </c>
    </row>
    <row r="617" spans="1:64" x14ac:dyDescent="0.25">
      <c r="A617" s="24">
        <f t="shared" si="180"/>
        <v>614</v>
      </c>
      <c r="B617" s="31" t="s">
        <v>2568</v>
      </c>
      <c r="C617" s="24">
        <v>935684</v>
      </c>
      <c r="D617" s="24" t="s">
        <v>127</v>
      </c>
      <c r="E617" s="26">
        <v>34227</v>
      </c>
      <c r="F617" s="24" t="s">
        <v>65</v>
      </c>
      <c r="G617" s="24" t="s">
        <v>66</v>
      </c>
      <c r="H617" s="24" t="s">
        <v>228</v>
      </c>
      <c r="I617" s="24" t="s">
        <v>2569</v>
      </c>
      <c r="J617" s="27"/>
      <c r="K617" s="24"/>
      <c r="L617" s="24"/>
      <c r="M617" s="24" t="s">
        <v>70</v>
      </c>
      <c r="N617" s="24" t="s">
        <v>152</v>
      </c>
      <c r="O617" s="24" t="s">
        <v>479</v>
      </c>
      <c r="P617" s="24">
        <v>2016</v>
      </c>
      <c r="Q617" s="26">
        <v>42888</v>
      </c>
      <c r="R617" s="26">
        <v>43116</v>
      </c>
      <c r="S617" s="26" t="s">
        <v>90</v>
      </c>
      <c r="T617" s="28" t="s">
        <v>670</v>
      </c>
      <c r="U617" s="28" t="s">
        <v>670</v>
      </c>
      <c r="V617" s="26" t="s">
        <v>80</v>
      </c>
      <c r="W617" s="28" t="s">
        <v>334</v>
      </c>
      <c r="X617" s="28" t="s">
        <v>93</v>
      </c>
      <c r="Y617" s="26" t="s">
        <v>78</v>
      </c>
      <c r="Z617" s="29">
        <v>5</v>
      </c>
      <c r="AA617" s="29">
        <v>4</v>
      </c>
      <c r="AB617" s="26">
        <v>44424</v>
      </c>
      <c r="AC617" s="30">
        <v>6900000</v>
      </c>
      <c r="AD617" s="30">
        <v>766667</v>
      </c>
      <c r="AE617" s="30">
        <v>442183.33333333302</v>
      </c>
      <c r="AF617" s="30">
        <v>653200</v>
      </c>
      <c r="AG617" s="30">
        <f t="shared" si="181"/>
        <v>1095383.333333333</v>
      </c>
      <c r="AH617" s="30">
        <v>0</v>
      </c>
      <c r="AI617" s="30">
        <f t="shared" si="182"/>
        <v>8762050.3333333321</v>
      </c>
      <c r="AJ617" s="30">
        <f t="shared" si="183"/>
        <v>5175000</v>
      </c>
      <c r="AK617" s="30">
        <f t="shared" si="184"/>
        <v>575000.25</v>
      </c>
      <c r="AL617" s="30">
        <f t="shared" si="185"/>
        <v>442183.33333333302</v>
      </c>
      <c r="AM617" s="30">
        <f t="shared" si="186"/>
        <v>653200</v>
      </c>
      <c r="AN617" s="30">
        <f t="shared" si="187"/>
        <v>1095383.333333333</v>
      </c>
      <c r="AO617" s="30">
        <f t="shared" si="188"/>
        <v>0</v>
      </c>
      <c r="AP617" s="30">
        <f t="shared" si="189"/>
        <v>6845383.583333333</v>
      </c>
      <c r="AQ617" s="30">
        <f t="shared" si="190"/>
        <v>0</v>
      </c>
      <c r="AR617" s="26" t="s">
        <v>79</v>
      </c>
      <c r="AS617" s="26" t="s">
        <v>80</v>
      </c>
      <c r="AT617" s="26"/>
      <c r="AU617" s="26" t="s">
        <v>80</v>
      </c>
      <c r="AV617" s="26" t="s">
        <v>94</v>
      </c>
      <c r="AW617" s="26" t="s">
        <v>210</v>
      </c>
      <c r="AX617" s="26" t="s">
        <v>83</v>
      </c>
      <c r="AY617" s="26" t="s">
        <v>83</v>
      </c>
      <c r="AZ617" s="26" t="s">
        <v>80</v>
      </c>
      <c r="BA617" s="26" t="s">
        <v>84</v>
      </c>
      <c r="BB617" s="26" t="s">
        <v>85</v>
      </c>
      <c r="BC617" s="26" t="str">
        <f t="shared" si="191"/>
        <v>F</v>
      </c>
      <c r="BD617" s="26" t="str">
        <f t="shared" ca="1" si="192"/>
        <v>29 Th,2 Bln,9 Hr</v>
      </c>
      <c r="BE617" s="29">
        <f t="shared" ca="1" si="193"/>
        <v>29</v>
      </c>
      <c r="BF617" s="29">
        <f t="shared" ca="1" si="194"/>
        <v>2</v>
      </c>
      <c r="BG617" s="29">
        <f t="shared" ca="1" si="195"/>
        <v>9</v>
      </c>
      <c r="BH617" s="26" t="str">
        <f t="shared" ca="1" si="196"/>
        <v>5 Th,5 Bln,22 Hr</v>
      </c>
      <c r="BI617" s="24">
        <f t="shared" ca="1" si="197"/>
        <v>5</v>
      </c>
      <c r="BJ617" s="24">
        <f t="shared" ca="1" si="198"/>
        <v>5</v>
      </c>
      <c r="BK617" s="26" t="str">
        <f t="shared" ca="1" si="199"/>
        <v>4 Th,10 Bln,8 Hr</v>
      </c>
      <c r="BL617" s="4" t="str">
        <f>VLOOKUP(C617,[1]dbase!$C$3:$AW$827,38,FALSE)</f>
        <v>-</v>
      </c>
    </row>
    <row r="618" spans="1:64" x14ac:dyDescent="0.25">
      <c r="A618" s="24">
        <f t="shared" si="180"/>
        <v>615</v>
      </c>
      <c r="B618" s="31" t="s">
        <v>2570</v>
      </c>
      <c r="C618" s="24">
        <v>865584</v>
      </c>
      <c r="D618" s="24" t="s">
        <v>87</v>
      </c>
      <c r="E618" s="26">
        <v>31557</v>
      </c>
      <c r="F618" s="24" t="s">
        <v>65</v>
      </c>
      <c r="G618" s="24" t="s">
        <v>66</v>
      </c>
      <c r="H618" s="24" t="s">
        <v>67</v>
      </c>
      <c r="I618" s="24" t="s">
        <v>2571</v>
      </c>
      <c r="J618" s="27"/>
      <c r="K618" s="24"/>
      <c r="L618" s="24"/>
      <c r="M618" s="24" t="s">
        <v>109</v>
      </c>
      <c r="N618" s="24" t="s">
        <v>2572</v>
      </c>
      <c r="O618" s="24"/>
      <c r="P618" s="24">
        <v>2005</v>
      </c>
      <c r="Q618" s="26">
        <v>41593</v>
      </c>
      <c r="R618" s="26">
        <v>42005</v>
      </c>
      <c r="S618" s="26" t="s">
        <v>90</v>
      </c>
      <c r="T618" s="28" t="s">
        <v>793</v>
      </c>
      <c r="U618" s="28" t="s">
        <v>793</v>
      </c>
      <c r="V618" s="26" t="s">
        <v>80</v>
      </c>
      <c r="W618" s="28" t="s">
        <v>145</v>
      </c>
      <c r="X618" s="28" t="s">
        <v>146</v>
      </c>
      <c r="Y618" s="26" t="s">
        <v>78</v>
      </c>
      <c r="Z618" s="29">
        <v>6</v>
      </c>
      <c r="AA618" s="29">
        <v>1</v>
      </c>
      <c r="AB618" s="26">
        <v>44424</v>
      </c>
      <c r="AC618" s="30">
        <v>4500000</v>
      </c>
      <c r="AD618" s="30">
        <v>500000</v>
      </c>
      <c r="AE618" s="30">
        <v>699100</v>
      </c>
      <c r="AF618" s="30">
        <v>152000</v>
      </c>
      <c r="AG618" s="30">
        <f t="shared" si="181"/>
        <v>851100</v>
      </c>
      <c r="AH618" s="30">
        <v>0</v>
      </c>
      <c r="AI618" s="30">
        <f t="shared" si="182"/>
        <v>5851100</v>
      </c>
      <c r="AJ618" s="30">
        <f t="shared" si="183"/>
        <v>3375000</v>
      </c>
      <c r="AK618" s="30">
        <f t="shared" si="184"/>
        <v>375000</v>
      </c>
      <c r="AL618" s="30">
        <f t="shared" si="185"/>
        <v>699100</v>
      </c>
      <c r="AM618" s="30">
        <f t="shared" si="186"/>
        <v>152000</v>
      </c>
      <c r="AN618" s="30">
        <f t="shared" si="187"/>
        <v>851100</v>
      </c>
      <c r="AO618" s="30">
        <f t="shared" si="188"/>
        <v>0</v>
      </c>
      <c r="AP618" s="30">
        <f t="shared" si="189"/>
        <v>4601100</v>
      </c>
      <c r="AQ618" s="30">
        <f t="shared" si="190"/>
        <v>0</v>
      </c>
      <c r="AR618" s="24" t="s">
        <v>79</v>
      </c>
      <c r="AS618" s="24" t="s">
        <v>80</v>
      </c>
      <c r="AT618" s="24"/>
      <c r="AU618" s="26" t="s">
        <v>80</v>
      </c>
      <c r="AV618" s="24" t="s">
        <v>147</v>
      </c>
      <c r="AW618" s="24" t="s">
        <v>80</v>
      </c>
      <c r="AX618" s="24" t="s">
        <v>82</v>
      </c>
      <c r="AY618" s="24" t="s">
        <v>82</v>
      </c>
      <c r="AZ618" s="24" t="s">
        <v>80</v>
      </c>
      <c r="BA618" s="24" t="s">
        <v>84</v>
      </c>
      <c r="BB618" s="24" t="s">
        <v>85</v>
      </c>
      <c r="BC618" s="26" t="str">
        <f t="shared" si="191"/>
        <v>C</v>
      </c>
      <c r="BD618" s="24" t="str">
        <f t="shared" ca="1" si="192"/>
        <v>36 Th,5 Bln,30 Hr</v>
      </c>
      <c r="BE618" s="24">
        <f t="shared" ca="1" si="193"/>
        <v>36</v>
      </c>
      <c r="BF618" s="24">
        <f t="shared" ca="1" si="194"/>
        <v>5</v>
      </c>
      <c r="BG618" s="24">
        <f t="shared" ca="1" si="195"/>
        <v>30</v>
      </c>
      <c r="BH618" s="24" t="str">
        <f t="shared" ca="1" si="196"/>
        <v>9 Th,0 Bln,9 Hr</v>
      </c>
      <c r="BI618" s="24">
        <f t="shared" ca="1" si="197"/>
        <v>9</v>
      </c>
      <c r="BJ618" s="24">
        <f t="shared" ca="1" si="198"/>
        <v>0</v>
      </c>
      <c r="BK618" s="24" t="str">
        <f t="shared" ca="1" si="199"/>
        <v>7 Th,10 Bln,23 Hr</v>
      </c>
      <c r="BL618" s="4" t="str">
        <f>VLOOKUP(C618,[1]dbase!$C$3:$AW$827,38,FALSE)</f>
        <v>-</v>
      </c>
    </row>
    <row r="619" spans="1:64" x14ac:dyDescent="0.25">
      <c r="A619" s="24">
        <f t="shared" si="180"/>
        <v>616</v>
      </c>
      <c r="B619" s="31" t="s">
        <v>2573</v>
      </c>
      <c r="C619" s="24">
        <v>945861</v>
      </c>
      <c r="D619" s="24" t="s">
        <v>539</v>
      </c>
      <c r="E619" s="26">
        <v>34615</v>
      </c>
      <c r="F619" s="24" t="s">
        <v>65</v>
      </c>
      <c r="G619" s="24" t="s">
        <v>66</v>
      </c>
      <c r="H619" s="24" t="s">
        <v>150</v>
      </c>
      <c r="I619" s="24" t="s">
        <v>2574</v>
      </c>
      <c r="J619" s="27" t="s">
        <v>2575</v>
      </c>
      <c r="K619" s="24"/>
      <c r="L619" s="24"/>
      <c r="M619" s="24" t="s">
        <v>307</v>
      </c>
      <c r="N619" s="24" t="s">
        <v>2576</v>
      </c>
      <c r="O619" s="24" t="s">
        <v>412</v>
      </c>
      <c r="P619" s="24">
        <v>2016</v>
      </c>
      <c r="Q619" s="26">
        <v>43313</v>
      </c>
      <c r="R619" s="26">
        <v>43525</v>
      </c>
      <c r="S619" s="26" t="s">
        <v>213</v>
      </c>
      <c r="T619" s="28" t="s">
        <v>2577</v>
      </c>
      <c r="U619" s="28" t="s">
        <v>2578</v>
      </c>
      <c r="V619" s="26">
        <v>43559</v>
      </c>
      <c r="W619" s="28" t="s">
        <v>399</v>
      </c>
      <c r="X619" s="28" t="s">
        <v>123</v>
      </c>
      <c r="Y619" s="26" t="s">
        <v>78</v>
      </c>
      <c r="Z619" s="29">
        <v>4</v>
      </c>
      <c r="AA619" s="29">
        <v>4</v>
      </c>
      <c r="AB619" s="26">
        <v>44424</v>
      </c>
      <c r="AC619" s="30">
        <v>6900000</v>
      </c>
      <c r="AD619" s="30">
        <v>766667</v>
      </c>
      <c r="AE619" s="30">
        <v>-197116.66666666698</v>
      </c>
      <c r="AF619" s="30">
        <v>-339993</v>
      </c>
      <c r="AG619" s="30">
        <f t="shared" si="181"/>
        <v>-537109.66666666698</v>
      </c>
      <c r="AH619" s="30">
        <v>1871793</v>
      </c>
      <c r="AI619" s="30">
        <f t="shared" si="182"/>
        <v>9001350.3333333321</v>
      </c>
      <c r="AJ619" s="30">
        <f t="shared" si="183"/>
        <v>5175000</v>
      </c>
      <c r="AK619" s="30">
        <f t="shared" si="184"/>
        <v>575000.25</v>
      </c>
      <c r="AL619" s="30">
        <f t="shared" si="185"/>
        <v>-197116.66666666698</v>
      </c>
      <c r="AM619" s="30">
        <f t="shared" si="186"/>
        <v>-339993</v>
      </c>
      <c r="AN619" s="30">
        <f t="shared" si="187"/>
        <v>-537109.66666666698</v>
      </c>
      <c r="AO619" s="30">
        <f t="shared" si="188"/>
        <v>935896.5</v>
      </c>
      <c r="AP619" s="30">
        <f t="shared" si="189"/>
        <v>6148787.083333333</v>
      </c>
      <c r="AQ619" s="30">
        <f t="shared" si="190"/>
        <v>0</v>
      </c>
      <c r="AR619" s="26" t="s">
        <v>79</v>
      </c>
      <c r="AS619" s="26" t="s">
        <v>80</v>
      </c>
      <c r="AT619" s="26"/>
      <c r="AU619" s="26" t="s">
        <v>80</v>
      </c>
      <c r="AV619" s="26" t="s">
        <v>124</v>
      </c>
      <c r="AW619" s="26" t="s">
        <v>80</v>
      </c>
      <c r="AX619" s="26" t="s">
        <v>83</v>
      </c>
      <c r="AY619" s="26" t="s">
        <v>83</v>
      </c>
      <c r="AZ619" s="26" t="s">
        <v>125</v>
      </c>
      <c r="BA619" s="26" t="s">
        <v>84</v>
      </c>
      <c r="BB619" s="26" t="s">
        <v>85</v>
      </c>
      <c r="BC619" s="26" t="str">
        <f t="shared" si="191"/>
        <v>E</v>
      </c>
      <c r="BD619" s="26" t="str">
        <f t="shared" ca="1" si="192"/>
        <v>28 Th,1 Bln,16 Hr</v>
      </c>
      <c r="BE619" s="29">
        <f t="shared" ca="1" si="193"/>
        <v>28</v>
      </c>
      <c r="BF619" s="29">
        <f t="shared" ca="1" si="194"/>
        <v>1</v>
      </c>
      <c r="BG619" s="29">
        <f t="shared" ca="1" si="195"/>
        <v>16</v>
      </c>
      <c r="BH619" s="26" t="str">
        <f t="shared" ca="1" si="196"/>
        <v>4 Th,3 Bln,23 Hr</v>
      </c>
      <c r="BI619" s="24">
        <f t="shared" ca="1" si="197"/>
        <v>4</v>
      </c>
      <c r="BJ619" s="24">
        <f t="shared" ca="1" si="198"/>
        <v>3</v>
      </c>
      <c r="BK619" s="26" t="str">
        <f t="shared" ca="1" si="199"/>
        <v>3 Th,8 Bln,23 Hr</v>
      </c>
      <c r="BL619" s="4" t="str">
        <f>VLOOKUP(C619,[1]dbase!$C$3:$AW$827,38,FALSE)</f>
        <v>-</v>
      </c>
    </row>
    <row r="620" spans="1:64" x14ac:dyDescent="0.25">
      <c r="A620" s="24">
        <f t="shared" si="180"/>
        <v>617</v>
      </c>
      <c r="B620" s="31" t="s">
        <v>2579</v>
      </c>
      <c r="C620" s="24">
        <v>935623</v>
      </c>
      <c r="D620" s="24" t="s">
        <v>239</v>
      </c>
      <c r="E620" s="26">
        <v>33992</v>
      </c>
      <c r="F620" s="24" t="s">
        <v>167</v>
      </c>
      <c r="G620" s="24" t="s">
        <v>66</v>
      </c>
      <c r="H620" s="24" t="s">
        <v>2580</v>
      </c>
      <c r="I620" s="24" t="s">
        <v>2581</v>
      </c>
      <c r="J620" s="27" t="s">
        <v>2582</v>
      </c>
      <c r="K620" s="24" t="s">
        <v>2583</v>
      </c>
      <c r="L620" s="24" t="s">
        <v>2584</v>
      </c>
      <c r="M620" s="24" t="s">
        <v>346</v>
      </c>
      <c r="N620" s="24" t="s">
        <v>984</v>
      </c>
      <c r="O620" s="24"/>
      <c r="P620" s="24">
        <v>2011</v>
      </c>
      <c r="Q620" s="26">
        <v>42171</v>
      </c>
      <c r="R620" s="26">
        <v>42401</v>
      </c>
      <c r="S620" s="26" t="s">
        <v>90</v>
      </c>
      <c r="T620" s="28" t="s">
        <v>2585</v>
      </c>
      <c r="U620" s="28" t="s">
        <v>2585</v>
      </c>
      <c r="V620" s="26">
        <v>44166</v>
      </c>
      <c r="W620" s="28" t="s">
        <v>846</v>
      </c>
      <c r="X620" s="28" t="s">
        <v>77</v>
      </c>
      <c r="Y620" s="26" t="s">
        <v>103</v>
      </c>
      <c r="Z620" s="29">
        <v>5</v>
      </c>
      <c r="AA620" s="29">
        <v>4</v>
      </c>
      <c r="AB620" s="26">
        <v>44424</v>
      </c>
      <c r="AC620" s="30">
        <v>6900000</v>
      </c>
      <c r="AD620" s="30">
        <v>766667</v>
      </c>
      <c r="AE620" s="30">
        <v>1089508.333333333</v>
      </c>
      <c r="AF620" s="30">
        <v>653200</v>
      </c>
      <c r="AG620" s="30">
        <f t="shared" si="181"/>
        <v>1742708.333333333</v>
      </c>
      <c r="AH620" s="30">
        <v>0</v>
      </c>
      <c r="AI620" s="30">
        <f t="shared" si="182"/>
        <v>9409375.3333333321</v>
      </c>
      <c r="AJ620" s="30">
        <f t="shared" si="183"/>
        <v>3450000</v>
      </c>
      <c r="AK620" s="30">
        <f t="shared" si="184"/>
        <v>0</v>
      </c>
      <c r="AL620" s="30">
        <f t="shared" si="185"/>
        <v>0</v>
      </c>
      <c r="AM620" s="30">
        <f t="shared" si="186"/>
        <v>0</v>
      </c>
      <c r="AN620" s="30">
        <f t="shared" si="187"/>
        <v>0</v>
      </c>
      <c r="AO620" s="30">
        <f t="shared" si="188"/>
        <v>0</v>
      </c>
      <c r="AP620" s="30">
        <f t="shared" si="189"/>
        <v>3450000</v>
      </c>
      <c r="AQ620" s="30">
        <f t="shared" si="190"/>
        <v>922100</v>
      </c>
      <c r="AR620" s="26" t="s">
        <v>79</v>
      </c>
      <c r="AS620" s="32" t="s">
        <v>114</v>
      </c>
      <c r="AT620" s="32" t="s">
        <v>156</v>
      </c>
      <c r="AU620" s="32">
        <v>44743</v>
      </c>
      <c r="AV620" s="26" t="s">
        <v>81</v>
      </c>
      <c r="AW620" s="26" t="s">
        <v>80</v>
      </c>
      <c r="AX620" s="26" t="s">
        <v>105</v>
      </c>
      <c r="AY620" s="26" t="s">
        <v>96</v>
      </c>
      <c r="AZ620" s="26" t="s">
        <v>80</v>
      </c>
      <c r="BA620" s="26" t="s">
        <v>84</v>
      </c>
      <c r="BB620" s="26" t="s">
        <v>85</v>
      </c>
      <c r="BC620" s="26" t="str">
        <f t="shared" si="191"/>
        <v>G</v>
      </c>
      <c r="BD620" s="26" t="str">
        <f t="shared" ca="1" si="192"/>
        <v>29 Th,10 Bln,1 Hr</v>
      </c>
      <c r="BE620" s="29">
        <f t="shared" ca="1" si="193"/>
        <v>29</v>
      </c>
      <c r="BF620" s="29">
        <f t="shared" ca="1" si="194"/>
        <v>10</v>
      </c>
      <c r="BG620" s="29">
        <f t="shared" ca="1" si="195"/>
        <v>1</v>
      </c>
      <c r="BH620" s="26" t="str">
        <f t="shared" ca="1" si="196"/>
        <v>7 Th,5 Bln,8 Hr</v>
      </c>
      <c r="BI620" s="24">
        <f t="shared" ca="1" si="197"/>
        <v>7</v>
      </c>
      <c r="BJ620" s="24">
        <f t="shared" ca="1" si="198"/>
        <v>5</v>
      </c>
      <c r="BK620" s="26" t="str">
        <f t="shared" ca="1" si="199"/>
        <v>6 Th,9 Bln,23 Hr</v>
      </c>
      <c r="BL620" s="4" t="str">
        <f>VLOOKUP(C620,[1]dbase!$C$3:$AW$827,38,FALSE)</f>
        <v>H</v>
      </c>
    </row>
    <row r="621" spans="1:64" x14ac:dyDescent="0.25">
      <c r="A621" s="24">
        <f t="shared" si="180"/>
        <v>618</v>
      </c>
      <c r="B621" s="33" t="s">
        <v>2586</v>
      </c>
      <c r="C621" s="24">
        <v>885609</v>
      </c>
      <c r="D621" s="24" t="s">
        <v>1466</v>
      </c>
      <c r="E621" s="26">
        <v>32468</v>
      </c>
      <c r="F621" s="24" t="s">
        <v>65</v>
      </c>
      <c r="G621" s="24" t="s">
        <v>66</v>
      </c>
      <c r="H621" s="24" t="s">
        <v>150</v>
      </c>
      <c r="I621" s="24" t="s">
        <v>2587</v>
      </c>
      <c r="J621" s="27"/>
      <c r="K621" s="24"/>
      <c r="L621" s="24"/>
      <c r="M621" s="24" t="s">
        <v>70</v>
      </c>
      <c r="N621" s="24" t="s">
        <v>234</v>
      </c>
      <c r="O621" s="24" t="s">
        <v>2588</v>
      </c>
      <c r="P621" s="24">
        <v>2012</v>
      </c>
      <c r="Q621" s="26">
        <v>42186</v>
      </c>
      <c r="R621" s="26">
        <v>42401</v>
      </c>
      <c r="S621" s="26" t="s">
        <v>90</v>
      </c>
      <c r="T621" s="28" t="s">
        <v>2098</v>
      </c>
      <c r="U621" s="28" t="s">
        <v>2098</v>
      </c>
      <c r="V621" s="26">
        <v>44760</v>
      </c>
      <c r="W621" s="28" t="s">
        <v>2099</v>
      </c>
      <c r="X621" s="28" t="s">
        <v>113</v>
      </c>
      <c r="Y621" s="26" t="s">
        <v>103</v>
      </c>
      <c r="Z621" s="29">
        <v>5</v>
      </c>
      <c r="AA621" s="29">
        <v>5</v>
      </c>
      <c r="AB621" s="26">
        <v>44424</v>
      </c>
      <c r="AC621" s="30">
        <v>7900000</v>
      </c>
      <c r="AD621" s="30">
        <v>877778</v>
      </c>
      <c r="AE621" s="30">
        <v>796722.22222222202</v>
      </c>
      <c r="AF621" s="30">
        <v>-293720</v>
      </c>
      <c r="AG621" s="30">
        <f t="shared" si="181"/>
        <v>503002.22222222202</v>
      </c>
      <c r="AH621" s="30">
        <v>2260700</v>
      </c>
      <c r="AI621" s="30">
        <f t="shared" si="182"/>
        <v>11541480.222222222</v>
      </c>
      <c r="AJ621" s="30">
        <f t="shared" si="183"/>
        <v>5925000</v>
      </c>
      <c r="AK621" s="30">
        <f t="shared" si="184"/>
        <v>658333.5</v>
      </c>
      <c r="AL621" s="30">
        <f t="shared" si="185"/>
        <v>796722.22222222202</v>
      </c>
      <c r="AM621" s="30">
        <f t="shared" si="186"/>
        <v>-293720</v>
      </c>
      <c r="AN621" s="30">
        <f t="shared" si="187"/>
        <v>503002.22222222202</v>
      </c>
      <c r="AO621" s="30">
        <f t="shared" si="188"/>
        <v>1130350</v>
      </c>
      <c r="AP621" s="30">
        <f t="shared" si="189"/>
        <v>8216685.722222222</v>
      </c>
      <c r="AQ621" s="30">
        <f t="shared" si="190"/>
        <v>0</v>
      </c>
      <c r="AR621" s="26" t="s">
        <v>79</v>
      </c>
      <c r="AS621" s="26" t="s">
        <v>80</v>
      </c>
      <c r="AT621" s="26"/>
      <c r="AU621" s="26" t="s">
        <v>80</v>
      </c>
      <c r="AV621" s="26" t="s">
        <v>511</v>
      </c>
      <c r="AW621" s="26" t="s">
        <v>80</v>
      </c>
      <c r="AX621" s="26" t="s">
        <v>105</v>
      </c>
      <c r="AY621" s="26" t="s">
        <v>105</v>
      </c>
      <c r="AZ621" s="26" t="s">
        <v>80</v>
      </c>
      <c r="BA621" s="26" t="s">
        <v>84</v>
      </c>
      <c r="BB621" s="26" t="s">
        <v>106</v>
      </c>
      <c r="BC621" s="26" t="str">
        <f t="shared" si="191"/>
        <v>F</v>
      </c>
      <c r="BD621" s="26" t="str">
        <f t="shared" ca="1" si="192"/>
        <v>34 Th,0 Bln,3 Hr</v>
      </c>
      <c r="BE621" s="29">
        <f t="shared" ca="1" si="193"/>
        <v>34</v>
      </c>
      <c r="BF621" s="29">
        <f t="shared" ca="1" si="194"/>
        <v>0</v>
      </c>
      <c r="BG621" s="29">
        <f t="shared" ca="1" si="195"/>
        <v>3</v>
      </c>
      <c r="BH621" s="26" t="str">
        <f t="shared" ca="1" si="196"/>
        <v>7 Th,4 Bln,23 Hr</v>
      </c>
      <c r="BI621" s="24">
        <f t="shared" ca="1" si="197"/>
        <v>7</v>
      </c>
      <c r="BJ621" s="24">
        <f t="shared" ca="1" si="198"/>
        <v>4</v>
      </c>
      <c r="BK621" s="26" t="str">
        <f t="shared" ca="1" si="199"/>
        <v>6 Th,9 Bln,23 Hr</v>
      </c>
      <c r="BL621" s="4" t="str">
        <f>VLOOKUP(C621,[1]dbase!$C$3:$AW$827,38,FALSE)</f>
        <v>-</v>
      </c>
    </row>
    <row r="622" spans="1:64" x14ac:dyDescent="0.25">
      <c r="A622" s="24">
        <f t="shared" si="180"/>
        <v>619</v>
      </c>
      <c r="B622" s="31" t="s">
        <v>2589</v>
      </c>
      <c r="C622" s="24">
        <v>945828</v>
      </c>
      <c r="D622" s="24" t="s">
        <v>2590</v>
      </c>
      <c r="E622" s="26">
        <v>34625</v>
      </c>
      <c r="F622" s="24" t="s">
        <v>65</v>
      </c>
      <c r="G622" s="24" t="s">
        <v>66</v>
      </c>
      <c r="H622" s="24" t="s">
        <v>228</v>
      </c>
      <c r="I622" s="24" t="s">
        <v>2591</v>
      </c>
      <c r="J622" s="27" t="s">
        <v>2592</v>
      </c>
      <c r="K622" s="24"/>
      <c r="L622" s="24" t="s">
        <v>2593</v>
      </c>
      <c r="M622" s="24" t="s">
        <v>70</v>
      </c>
      <c r="N622" s="24" t="s">
        <v>411</v>
      </c>
      <c r="O622" s="24" t="s">
        <v>72</v>
      </c>
      <c r="P622" s="24">
        <v>2017</v>
      </c>
      <c r="Q622" s="26">
        <v>43313</v>
      </c>
      <c r="R622" s="26">
        <v>43525</v>
      </c>
      <c r="S622" s="26" t="s">
        <v>90</v>
      </c>
      <c r="T622" s="28" t="s">
        <v>1314</v>
      </c>
      <c r="U622" s="28" t="s">
        <v>1314</v>
      </c>
      <c r="V622" s="26">
        <v>44166</v>
      </c>
      <c r="W622" s="28" t="s">
        <v>1315</v>
      </c>
      <c r="X622" s="28" t="s">
        <v>77</v>
      </c>
      <c r="Y622" s="26" t="s">
        <v>103</v>
      </c>
      <c r="Z622" s="29">
        <v>5</v>
      </c>
      <c r="AA622" s="29">
        <v>4</v>
      </c>
      <c r="AB622" s="26">
        <v>44424</v>
      </c>
      <c r="AC622" s="30">
        <v>6900000</v>
      </c>
      <c r="AD622" s="30">
        <v>766667</v>
      </c>
      <c r="AE622" s="30">
        <v>442183.33333333302</v>
      </c>
      <c r="AF622" s="30">
        <v>653200</v>
      </c>
      <c r="AG622" s="30">
        <f t="shared" si="181"/>
        <v>1095383.333333333</v>
      </c>
      <c r="AH622" s="30">
        <v>0</v>
      </c>
      <c r="AI622" s="30">
        <f t="shared" si="182"/>
        <v>8762050.3333333321</v>
      </c>
      <c r="AJ622" s="30">
        <f t="shared" si="183"/>
        <v>3450000</v>
      </c>
      <c r="AK622" s="30">
        <f t="shared" si="184"/>
        <v>0</v>
      </c>
      <c r="AL622" s="30">
        <f t="shared" si="185"/>
        <v>0</v>
      </c>
      <c r="AM622" s="30">
        <f t="shared" si="186"/>
        <v>0</v>
      </c>
      <c r="AN622" s="30">
        <f t="shared" si="187"/>
        <v>0</v>
      </c>
      <c r="AO622" s="30">
        <f t="shared" si="188"/>
        <v>0</v>
      </c>
      <c r="AP622" s="30">
        <f t="shared" si="189"/>
        <v>3450000</v>
      </c>
      <c r="AQ622" s="30">
        <f t="shared" si="190"/>
        <v>922100</v>
      </c>
      <c r="AR622" s="26" t="s">
        <v>79</v>
      </c>
      <c r="AS622" s="32" t="s">
        <v>114</v>
      </c>
      <c r="AT622" s="32" t="s">
        <v>156</v>
      </c>
      <c r="AU622" s="32">
        <v>44743</v>
      </c>
      <c r="AV622" s="26" t="s">
        <v>81</v>
      </c>
      <c r="AW622" s="26" t="s">
        <v>80</v>
      </c>
      <c r="AX622" s="26" t="s">
        <v>105</v>
      </c>
      <c r="AY622" s="26" t="s">
        <v>96</v>
      </c>
      <c r="AZ622" s="26" t="s">
        <v>80</v>
      </c>
      <c r="BA622" s="26" t="s">
        <v>84</v>
      </c>
      <c r="BB622" s="26" t="s">
        <v>85</v>
      </c>
      <c r="BC622" s="26" t="str">
        <f t="shared" si="191"/>
        <v>F</v>
      </c>
      <c r="BD622" s="26" t="str">
        <f t="shared" ca="1" si="192"/>
        <v>28 Th,1 Bln,6 Hr</v>
      </c>
      <c r="BE622" s="29">
        <f t="shared" ca="1" si="193"/>
        <v>28</v>
      </c>
      <c r="BF622" s="29">
        <f t="shared" ca="1" si="194"/>
        <v>1</v>
      </c>
      <c r="BG622" s="29">
        <f t="shared" ca="1" si="195"/>
        <v>6</v>
      </c>
      <c r="BH622" s="26" t="str">
        <f t="shared" ca="1" si="196"/>
        <v>4 Th,3 Bln,23 Hr</v>
      </c>
      <c r="BI622" s="24">
        <f t="shared" ca="1" si="197"/>
        <v>4</v>
      </c>
      <c r="BJ622" s="24">
        <f t="shared" ca="1" si="198"/>
        <v>3</v>
      </c>
      <c r="BK622" s="26" t="str">
        <f t="shared" ca="1" si="199"/>
        <v>3 Th,8 Bln,23 Hr</v>
      </c>
      <c r="BL622" s="4" t="str">
        <f>VLOOKUP(C622,[1]dbase!$C$3:$AW$827,38,FALSE)</f>
        <v>H</v>
      </c>
    </row>
    <row r="623" spans="1:64" x14ac:dyDescent="0.25">
      <c r="A623" s="24">
        <f t="shared" si="180"/>
        <v>620</v>
      </c>
      <c r="B623" s="31" t="s">
        <v>2594</v>
      </c>
      <c r="C623" s="24">
        <v>886331</v>
      </c>
      <c r="D623" s="24" t="s">
        <v>258</v>
      </c>
      <c r="E623" s="26">
        <v>32370</v>
      </c>
      <c r="F623" s="24" t="s">
        <v>65</v>
      </c>
      <c r="G623" s="24" t="s">
        <v>66</v>
      </c>
      <c r="H623" s="24" t="s">
        <v>2595</v>
      </c>
      <c r="I623" s="24"/>
      <c r="J623" s="27"/>
      <c r="K623" s="24"/>
      <c r="L623" s="24"/>
      <c r="M623" s="24" t="s">
        <v>109</v>
      </c>
      <c r="N623" s="24" t="s">
        <v>71</v>
      </c>
      <c r="O623" s="24"/>
      <c r="P623" s="24" t="s">
        <v>80</v>
      </c>
      <c r="Q623" s="26">
        <v>43877</v>
      </c>
      <c r="R623" s="26">
        <v>44243</v>
      </c>
      <c r="S623" s="26" t="s">
        <v>90</v>
      </c>
      <c r="T623" s="28" t="s">
        <v>2596</v>
      </c>
      <c r="U623" s="28" t="s">
        <v>2596</v>
      </c>
      <c r="V623" s="26">
        <v>44440</v>
      </c>
      <c r="W623" s="28" t="s">
        <v>145</v>
      </c>
      <c r="X623" s="28" t="s">
        <v>146</v>
      </c>
      <c r="Y623" s="26" t="s">
        <v>78</v>
      </c>
      <c r="Z623" s="29">
        <v>6</v>
      </c>
      <c r="AA623" s="29">
        <v>1</v>
      </c>
      <c r="AB623" s="26">
        <v>44424</v>
      </c>
      <c r="AC623" s="30">
        <v>4500000</v>
      </c>
      <c r="AD623" s="30">
        <v>500000</v>
      </c>
      <c r="AE623" s="30">
        <v>-116900</v>
      </c>
      <c r="AF623" s="30">
        <v>152000</v>
      </c>
      <c r="AG623" s="30">
        <f t="shared" si="181"/>
        <v>35100</v>
      </c>
      <c r="AH623" s="30">
        <v>0</v>
      </c>
      <c r="AI623" s="30">
        <f t="shared" si="182"/>
        <v>5035100</v>
      </c>
      <c r="AJ623" s="30">
        <f t="shared" si="183"/>
        <v>3375000</v>
      </c>
      <c r="AK623" s="30">
        <f t="shared" si="184"/>
        <v>375000</v>
      </c>
      <c r="AL623" s="30">
        <f t="shared" si="185"/>
        <v>-116900</v>
      </c>
      <c r="AM623" s="30">
        <f t="shared" si="186"/>
        <v>152000</v>
      </c>
      <c r="AN623" s="30">
        <f t="shared" si="187"/>
        <v>35100</v>
      </c>
      <c r="AO623" s="30">
        <f t="shared" si="188"/>
        <v>0</v>
      </c>
      <c r="AP623" s="30">
        <f t="shared" si="189"/>
        <v>3785100</v>
      </c>
      <c r="AQ623" s="30">
        <f t="shared" si="190"/>
        <v>587000</v>
      </c>
      <c r="AR623" s="24" t="s">
        <v>79</v>
      </c>
      <c r="AS623" s="24" t="s">
        <v>80</v>
      </c>
      <c r="AT623" s="24"/>
      <c r="AU623" s="26" t="s">
        <v>80</v>
      </c>
      <c r="AV623" s="24" t="s">
        <v>147</v>
      </c>
      <c r="AW623" s="24" t="s">
        <v>80</v>
      </c>
      <c r="AX623" s="24" t="s">
        <v>82</v>
      </c>
      <c r="AY623" s="24" t="s">
        <v>82</v>
      </c>
      <c r="AZ623" s="24" t="s">
        <v>80</v>
      </c>
      <c r="BA623" s="24" t="s">
        <v>84</v>
      </c>
      <c r="BB623" s="24" t="s">
        <v>85</v>
      </c>
      <c r="BC623" s="26" t="str">
        <f t="shared" si="191"/>
        <v>C</v>
      </c>
      <c r="BD623" s="24" t="str">
        <f t="shared" ca="1" si="192"/>
        <v>34 Th,3 Bln,9 Hr</v>
      </c>
      <c r="BE623" s="24">
        <f t="shared" ca="1" si="193"/>
        <v>34</v>
      </c>
      <c r="BF623" s="24">
        <f t="shared" ca="1" si="194"/>
        <v>3</v>
      </c>
      <c r="BG623" s="24">
        <f t="shared" ca="1" si="195"/>
        <v>9</v>
      </c>
      <c r="BH623" s="24" t="str">
        <f t="shared" ca="1" si="196"/>
        <v>2 Th,9 Bln,8 Hr</v>
      </c>
      <c r="BI623" s="24">
        <f t="shared" ca="1" si="197"/>
        <v>2</v>
      </c>
      <c r="BJ623" s="24">
        <f t="shared" ca="1" si="198"/>
        <v>9</v>
      </c>
      <c r="BK623" s="24" t="str">
        <f t="shared" ca="1" si="199"/>
        <v>1 Th,9 Bln,8 Hr</v>
      </c>
      <c r="BL623" s="4" t="str">
        <f>VLOOKUP(C623,[1]dbase!$C$3:$AW$827,38,FALSE)</f>
        <v>-</v>
      </c>
    </row>
    <row r="624" spans="1:64" x14ac:dyDescent="0.25">
      <c r="A624" s="24">
        <f t="shared" si="180"/>
        <v>621</v>
      </c>
      <c r="B624" s="31" t="s">
        <v>2597</v>
      </c>
      <c r="C624" s="24">
        <v>684795</v>
      </c>
      <c r="D624" s="24" t="s">
        <v>87</v>
      </c>
      <c r="E624" s="26">
        <v>24910</v>
      </c>
      <c r="F624" s="24" t="s">
        <v>65</v>
      </c>
      <c r="G624" s="24" t="s">
        <v>66</v>
      </c>
      <c r="H624" s="24" t="s">
        <v>67</v>
      </c>
      <c r="I624" s="24" t="s">
        <v>2598</v>
      </c>
      <c r="J624" s="27" t="s">
        <v>2599</v>
      </c>
      <c r="K624" s="24" t="s">
        <v>2600</v>
      </c>
      <c r="L624" s="24"/>
      <c r="M624" s="24" t="s">
        <v>109</v>
      </c>
      <c r="N624" s="24" t="s">
        <v>120</v>
      </c>
      <c r="O624" s="24"/>
      <c r="P624" s="24">
        <v>1988</v>
      </c>
      <c r="Q624" s="26">
        <v>32344</v>
      </c>
      <c r="R624" s="26">
        <v>33512</v>
      </c>
      <c r="S624" s="26" t="s">
        <v>90</v>
      </c>
      <c r="T624" s="28" t="s">
        <v>2601</v>
      </c>
      <c r="U624" s="28" t="s">
        <v>2601</v>
      </c>
      <c r="V624" s="26">
        <v>43040</v>
      </c>
      <c r="W624" s="28" t="s">
        <v>249</v>
      </c>
      <c r="X624" s="28" t="s">
        <v>146</v>
      </c>
      <c r="Y624" s="26" t="s">
        <v>78</v>
      </c>
      <c r="Z624" s="29">
        <v>3</v>
      </c>
      <c r="AA624" s="29">
        <v>5</v>
      </c>
      <c r="AB624" s="26">
        <v>44424</v>
      </c>
      <c r="AC624" s="30">
        <v>7900000</v>
      </c>
      <c r="AD624" s="30">
        <v>877778</v>
      </c>
      <c r="AE624" s="30">
        <v>1828022.222222222</v>
      </c>
      <c r="AF624" s="30">
        <v>-25580.000000000466</v>
      </c>
      <c r="AG624" s="30">
        <f t="shared" si="181"/>
        <v>1802442.2222222215</v>
      </c>
      <c r="AH624" s="30">
        <v>2417580.0000000005</v>
      </c>
      <c r="AI624" s="30">
        <f t="shared" si="182"/>
        <v>12997800.222222222</v>
      </c>
      <c r="AJ624" s="30">
        <f t="shared" si="183"/>
        <v>5925000</v>
      </c>
      <c r="AK624" s="30">
        <f t="shared" si="184"/>
        <v>658333.5</v>
      </c>
      <c r="AL624" s="30">
        <f t="shared" si="185"/>
        <v>1828022.222222222</v>
      </c>
      <c r="AM624" s="30">
        <f t="shared" si="186"/>
        <v>-25580.000000000466</v>
      </c>
      <c r="AN624" s="30">
        <f t="shared" si="187"/>
        <v>1802442.2222222215</v>
      </c>
      <c r="AO624" s="30">
        <f t="shared" si="188"/>
        <v>1208790.0000000002</v>
      </c>
      <c r="AP624" s="30">
        <f t="shared" si="189"/>
        <v>9594565.722222222</v>
      </c>
      <c r="AQ624" s="30">
        <f t="shared" si="190"/>
        <v>0</v>
      </c>
      <c r="AR624" s="24" t="s">
        <v>79</v>
      </c>
      <c r="AS624" s="24" t="s">
        <v>80</v>
      </c>
      <c r="AT624" s="24"/>
      <c r="AU624" s="26" t="s">
        <v>80</v>
      </c>
      <c r="AV624" s="24" t="s">
        <v>147</v>
      </c>
      <c r="AW624" s="24" t="s">
        <v>80</v>
      </c>
      <c r="AX624" s="24" t="s">
        <v>83</v>
      </c>
      <c r="AY624" s="24" t="s">
        <v>83</v>
      </c>
      <c r="AZ624" s="24" t="s">
        <v>80</v>
      </c>
      <c r="BA624" s="24" t="s">
        <v>84</v>
      </c>
      <c r="BB624" s="24" t="s">
        <v>85</v>
      </c>
      <c r="BC624" s="26" t="str">
        <f t="shared" si="191"/>
        <v>C</v>
      </c>
      <c r="BD624" s="24" t="str">
        <f t="shared" ca="1" si="192"/>
        <v>54 Th,8 Bln,11 Hr</v>
      </c>
      <c r="BE624" s="24">
        <f t="shared" ca="1" si="193"/>
        <v>54</v>
      </c>
      <c r="BF624" s="24">
        <f t="shared" ca="1" si="194"/>
        <v>8</v>
      </c>
      <c r="BG624" s="24">
        <f t="shared" ca="1" si="195"/>
        <v>11</v>
      </c>
      <c r="BH624" s="24" t="str">
        <f t="shared" ca="1" si="196"/>
        <v>34 Th,4 Bln,4 Hr</v>
      </c>
      <c r="BI624" s="24">
        <f t="shared" ca="1" si="197"/>
        <v>34</v>
      </c>
      <c r="BJ624" s="24">
        <f t="shared" ca="1" si="198"/>
        <v>4</v>
      </c>
      <c r="BK624" s="24" t="str">
        <f t="shared" ca="1" si="199"/>
        <v>31 Th,1 Bln,23 Hr</v>
      </c>
      <c r="BL624" s="4" t="str">
        <f>VLOOKUP(C624,[1]dbase!$C$3:$AW$827,38,FALSE)</f>
        <v>-</v>
      </c>
    </row>
    <row r="625" spans="1:64" x14ac:dyDescent="0.25">
      <c r="A625" s="24">
        <f t="shared" si="180"/>
        <v>622</v>
      </c>
      <c r="B625" s="31" t="s">
        <v>2602</v>
      </c>
      <c r="C625" s="24">
        <v>715290</v>
      </c>
      <c r="D625" s="24" t="s">
        <v>597</v>
      </c>
      <c r="E625" s="26">
        <v>26258</v>
      </c>
      <c r="F625" s="24" t="s">
        <v>65</v>
      </c>
      <c r="G625" s="24" t="s">
        <v>66</v>
      </c>
      <c r="H625" s="24" t="s">
        <v>88</v>
      </c>
      <c r="I625" s="24" t="s">
        <v>2603</v>
      </c>
      <c r="J625" s="27" t="s">
        <v>2604</v>
      </c>
      <c r="K625" s="24"/>
      <c r="L625" s="24"/>
      <c r="M625" s="24" t="s">
        <v>99</v>
      </c>
      <c r="N625" s="24" t="s">
        <v>2605</v>
      </c>
      <c r="O625" s="24"/>
      <c r="P625" s="24">
        <v>1991</v>
      </c>
      <c r="Q625" s="26">
        <v>34827</v>
      </c>
      <c r="R625" s="26">
        <v>34827</v>
      </c>
      <c r="S625" s="26" t="s">
        <v>90</v>
      </c>
      <c r="T625" s="28" t="s">
        <v>2606</v>
      </c>
      <c r="U625" s="28" t="s">
        <v>2606</v>
      </c>
      <c r="V625" s="26">
        <v>44061</v>
      </c>
      <c r="W625" s="28" t="s">
        <v>249</v>
      </c>
      <c r="X625" s="28" t="s">
        <v>123</v>
      </c>
      <c r="Y625" s="26" t="s">
        <v>78</v>
      </c>
      <c r="Z625" s="29">
        <v>5</v>
      </c>
      <c r="AA625" s="29">
        <v>3</v>
      </c>
      <c r="AB625" s="26">
        <v>44424</v>
      </c>
      <c r="AC625" s="30">
        <v>5900000</v>
      </c>
      <c r="AD625" s="30">
        <v>655556</v>
      </c>
      <c r="AE625" s="30">
        <v>1148969.444444444</v>
      </c>
      <c r="AF625" s="30">
        <v>596850</v>
      </c>
      <c r="AG625" s="30">
        <f t="shared" si="181"/>
        <v>1745819.444444444</v>
      </c>
      <c r="AH625" s="30">
        <v>0</v>
      </c>
      <c r="AI625" s="30">
        <f t="shared" si="182"/>
        <v>8301375.444444444</v>
      </c>
      <c r="AJ625" s="30">
        <f t="shared" si="183"/>
        <v>2950000</v>
      </c>
      <c r="AK625" s="30">
        <f t="shared" si="184"/>
        <v>0</v>
      </c>
      <c r="AL625" s="30">
        <f t="shared" si="185"/>
        <v>0</v>
      </c>
      <c r="AM625" s="30">
        <f t="shared" si="186"/>
        <v>0</v>
      </c>
      <c r="AN625" s="30">
        <f t="shared" si="187"/>
        <v>0</v>
      </c>
      <c r="AO625" s="30">
        <f t="shared" si="188"/>
        <v>0</v>
      </c>
      <c r="AP625" s="30">
        <f t="shared" si="189"/>
        <v>2950000</v>
      </c>
      <c r="AQ625" s="30">
        <f t="shared" si="190"/>
        <v>1422100</v>
      </c>
      <c r="AR625" s="26" t="s">
        <v>79</v>
      </c>
      <c r="AS625" s="26" t="s">
        <v>114</v>
      </c>
      <c r="AT625" s="24" t="s">
        <v>172</v>
      </c>
      <c r="AU625" s="26">
        <v>44433</v>
      </c>
      <c r="AV625" s="26" t="s">
        <v>124</v>
      </c>
      <c r="AW625" s="26" t="s">
        <v>80</v>
      </c>
      <c r="AX625" s="26" t="s">
        <v>83</v>
      </c>
      <c r="AY625" s="26" t="s">
        <v>82</v>
      </c>
      <c r="AZ625" s="26" t="s">
        <v>197</v>
      </c>
      <c r="BA625" s="26" t="s">
        <v>84</v>
      </c>
      <c r="BB625" s="26" t="s">
        <v>106</v>
      </c>
      <c r="BC625" s="26" t="str">
        <f t="shared" si="191"/>
        <v>C</v>
      </c>
      <c r="BD625" s="26" t="str">
        <f t="shared" ca="1" si="192"/>
        <v>51 Th,0 Bln,3 Hr</v>
      </c>
      <c r="BE625" s="29">
        <f t="shared" ca="1" si="193"/>
        <v>51</v>
      </c>
      <c r="BF625" s="29">
        <f t="shared" ca="1" si="194"/>
        <v>0</v>
      </c>
      <c r="BG625" s="29">
        <f t="shared" ca="1" si="195"/>
        <v>3</v>
      </c>
      <c r="BH625" s="26" t="str">
        <f t="shared" ca="1" si="196"/>
        <v>27 Th,6 Bln,16 Hr</v>
      </c>
      <c r="BI625" s="24">
        <f t="shared" ca="1" si="197"/>
        <v>27</v>
      </c>
      <c r="BJ625" s="24">
        <f t="shared" ca="1" si="198"/>
        <v>6</v>
      </c>
      <c r="BK625" s="26" t="str">
        <f t="shared" ca="1" si="199"/>
        <v>27 Th,6 Bln,16 Hr</v>
      </c>
      <c r="BL625" s="4" t="str">
        <f>VLOOKUP(C625,[1]dbase!$C$3:$AW$827,38,FALSE)</f>
        <v>H</v>
      </c>
    </row>
    <row r="626" spans="1:64" x14ac:dyDescent="0.25">
      <c r="A626" s="24">
        <f t="shared" si="180"/>
        <v>623</v>
      </c>
      <c r="B626" s="31" t="s">
        <v>2607</v>
      </c>
      <c r="C626" s="24">
        <v>806068</v>
      </c>
      <c r="D626" s="24" t="s">
        <v>174</v>
      </c>
      <c r="E626" s="26">
        <v>29579</v>
      </c>
      <c r="F626" s="24" t="s">
        <v>65</v>
      </c>
      <c r="G626" s="24" t="s">
        <v>66</v>
      </c>
      <c r="H626" s="24" t="s">
        <v>133</v>
      </c>
      <c r="I626" s="24" t="s">
        <v>2608</v>
      </c>
      <c r="J626" s="27" t="s">
        <v>2609</v>
      </c>
      <c r="K626" s="24"/>
      <c r="L626" s="24"/>
      <c r="M626" s="24" t="s">
        <v>99</v>
      </c>
      <c r="N626" s="24" t="s">
        <v>276</v>
      </c>
      <c r="O626" s="24"/>
      <c r="P626" s="24" t="s">
        <v>80</v>
      </c>
      <c r="Q626" s="26">
        <v>43374</v>
      </c>
      <c r="R626" s="26">
        <v>43374</v>
      </c>
      <c r="S626" s="26" t="s">
        <v>90</v>
      </c>
      <c r="T626" s="28" t="s">
        <v>470</v>
      </c>
      <c r="U626" s="28" t="s">
        <v>470</v>
      </c>
      <c r="V626" s="26">
        <v>44105</v>
      </c>
      <c r="W626" s="28" t="s">
        <v>139</v>
      </c>
      <c r="X626" s="28" t="s">
        <v>140</v>
      </c>
      <c r="Y626" s="26" t="s">
        <v>78</v>
      </c>
      <c r="Z626" s="29">
        <v>6</v>
      </c>
      <c r="AA626" s="29">
        <v>1</v>
      </c>
      <c r="AB626" s="26">
        <v>44424</v>
      </c>
      <c r="AC626" s="30">
        <v>4500000</v>
      </c>
      <c r="AD626" s="30">
        <v>500000</v>
      </c>
      <c r="AE626" s="30">
        <v>0</v>
      </c>
      <c r="AF626" s="30">
        <v>69400</v>
      </c>
      <c r="AG626" s="30">
        <f t="shared" si="181"/>
        <v>69400</v>
      </c>
      <c r="AH626" s="30">
        <v>0</v>
      </c>
      <c r="AI626" s="30">
        <f t="shared" si="182"/>
        <v>5069400</v>
      </c>
      <c r="AJ626" s="30">
        <f t="shared" si="183"/>
        <v>3375000</v>
      </c>
      <c r="AK626" s="30">
        <f t="shared" si="184"/>
        <v>375000</v>
      </c>
      <c r="AL626" s="30">
        <f t="shared" si="185"/>
        <v>0</v>
      </c>
      <c r="AM626" s="30">
        <f t="shared" si="186"/>
        <v>69400</v>
      </c>
      <c r="AN626" s="30">
        <f t="shared" si="187"/>
        <v>69400</v>
      </c>
      <c r="AO626" s="30">
        <f t="shared" si="188"/>
        <v>0</v>
      </c>
      <c r="AP626" s="30">
        <f t="shared" si="189"/>
        <v>3819400</v>
      </c>
      <c r="AQ626" s="30">
        <f t="shared" si="190"/>
        <v>552700</v>
      </c>
      <c r="AR626" s="26" t="s">
        <v>79</v>
      </c>
      <c r="AS626" s="26" t="s">
        <v>80</v>
      </c>
      <c r="AT626" s="26"/>
      <c r="AU626" s="26" t="s">
        <v>80</v>
      </c>
      <c r="AV626" s="26" t="s">
        <v>141</v>
      </c>
      <c r="AW626" s="26" t="s">
        <v>80</v>
      </c>
      <c r="AX626" s="26" t="s">
        <v>82</v>
      </c>
      <c r="AY626" s="26" t="s">
        <v>82</v>
      </c>
      <c r="AZ626" s="26" t="s">
        <v>80</v>
      </c>
      <c r="BA626" s="26" t="s">
        <v>84</v>
      </c>
      <c r="BB626" s="26" t="s">
        <v>106</v>
      </c>
      <c r="BC626" s="26" t="str">
        <f t="shared" si="191"/>
        <v>C</v>
      </c>
      <c r="BD626" s="26" t="str">
        <f t="shared" ca="1" si="192"/>
        <v>41 Th,11 Bln,0 Hr</v>
      </c>
      <c r="BE626" s="29">
        <f t="shared" ca="1" si="193"/>
        <v>41</v>
      </c>
      <c r="BF626" s="29">
        <f t="shared" ca="1" si="194"/>
        <v>11</v>
      </c>
      <c r="BG626" s="29">
        <f t="shared" ca="1" si="195"/>
        <v>0</v>
      </c>
      <c r="BH626" s="26" t="str">
        <f t="shared" ca="1" si="196"/>
        <v>4 Th,1 Bln,23 Hr</v>
      </c>
      <c r="BI626" s="24">
        <f t="shared" ca="1" si="197"/>
        <v>4</v>
      </c>
      <c r="BJ626" s="24">
        <f t="shared" ca="1" si="198"/>
        <v>1</v>
      </c>
      <c r="BK626" s="26" t="str">
        <f t="shared" ca="1" si="199"/>
        <v>4 Th,1 Bln,23 Hr</v>
      </c>
      <c r="BL626" s="4" t="str">
        <f>VLOOKUP(C626,[1]dbase!$C$3:$AW$827,38,FALSE)</f>
        <v>-</v>
      </c>
    </row>
    <row r="627" spans="1:64" x14ac:dyDescent="0.25">
      <c r="A627" s="24">
        <f t="shared" si="180"/>
        <v>624</v>
      </c>
      <c r="B627" s="31" t="s">
        <v>2607</v>
      </c>
      <c r="C627" s="24">
        <v>736037</v>
      </c>
      <c r="D627" s="24" t="s">
        <v>174</v>
      </c>
      <c r="E627" s="26">
        <v>26787</v>
      </c>
      <c r="F627" s="24" t="s">
        <v>65</v>
      </c>
      <c r="G627" s="24" t="s">
        <v>66</v>
      </c>
      <c r="H627" s="24" t="s">
        <v>133</v>
      </c>
      <c r="I627" s="24" t="s">
        <v>2610</v>
      </c>
      <c r="J627" s="27"/>
      <c r="K627" s="24"/>
      <c r="L627" s="24"/>
      <c r="M627" s="24" t="s">
        <v>109</v>
      </c>
      <c r="N627" s="24" t="s">
        <v>80</v>
      </c>
      <c r="O627" s="24"/>
      <c r="P627" s="24" t="s">
        <v>80</v>
      </c>
      <c r="Q627" s="26">
        <v>43374</v>
      </c>
      <c r="R627" s="26">
        <v>43374</v>
      </c>
      <c r="S627" s="26" t="s">
        <v>90</v>
      </c>
      <c r="T627" s="28" t="s">
        <v>470</v>
      </c>
      <c r="U627" s="28" t="s">
        <v>470</v>
      </c>
      <c r="V627" s="26">
        <v>44105</v>
      </c>
      <c r="W627" s="28" t="s">
        <v>139</v>
      </c>
      <c r="X627" s="28" t="s">
        <v>140</v>
      </c>
      <c r="Y627" s="26" t="s">
        <v>78</v>
      </c>
      <c r="Z627" s="29">
        <v>6</v>
      </c>
      <c r="AA627" s="29">
        <v>2</v>
      </c>
      <c r="AB627" s="26">
        <v>44424</v>
      </c>
      <c r="AC627" s="30">
        <v>4900000</v>
      </c>
      <c r="AD627" s="30">
        <v>544444</v>
      </c>
      <c r="AE627" s="30">
        <v>0</v>
      </c>
      <c r="AF627" s="30">
        <v>1538448.805555556</v>
      </c>
      <c r="AG627" s="30">
        <f t="shared" si="181"/>
        <v>1538448.805555556</v>
      </c>
      <c r="AH627" s="30">
        <v>0</v>
      </c>
      <c r="AI627" s="30">
        <f t="shared" si="182"/>
        <v>6982892.805555556</v>
      </c>
      <c r="AJ627" s="30">
        <f t="shared" si="183"/>
        <v>3675000</v>
      </c>
      <c r="AK627" s="30">
        <f t="shared" si="184"/>
        <v>408333</v>
      </c>
      <c r="AL627" s="30">
        <f t="shared" si="185"/>
        <v>0</v>
      </c>
      <c r="AM627" s="30">
        <f t="shared" si="186"/>
        <v>1538448.805555556</v>
      </c>
      <c r="AN627" s="30">
        <f t="shared" si="187"/>
        <v>1538448.805555556</v>
      </c>
      <c r="AO627" s="30">
        <f t="shared" si="188"/>
        <v>0</v>
      </c>
      <c r="AP627" s="30">
        <f t="shared" si="189"/>
        <v>5621781.805555556</v>
      </c>
      <c r="AQ627" s="30">
        <f t="shared" si="190"/>
        <v>0</v>
      </c>
      <c r="AR627" s="26" t="s">
        <v>79</v>
      </c>
      <c r="AS627" s="26" t="s">
        <v>80</v>
      </c>
      <c r="AT627" s="26"/>
      <c r="AU627" s="26" t="s">
        <v>80</v>
      </c>
      <c r="AV627" s="26" t="s">
        <v>141</v>
      </c>
      <c r="AW627" s="26" t="s">
        <v>80</v>
      </c>
      <c r="AX627" s="26" t="s">
        <v>82</v>
      </c>
      <c r="AY627" s="26" t="s">
        <v>82</v>
      </c>
      <c r="AZ627" s="26" t="s">
        <v>80</v>
      </c>
      <c r="BA627" s="26" t="s">
        <v>84</v>
      </c>
      <c r="BB627" s="26" t="s">
        <v>85</v>
      </c>
      <c r="BC627" s="26" t="str">
        <f t="shared" si="191"/>
        <v>C</v>
      </c>
      <c r="BD627" s="26" t="str">
        <f t="shared" ca="1" si="192"/>
        <v>49 Th,6 Bln,21 Hr</v>
      </c>
      <c r="BE627" s="29">
        <f t="shared" ca="1" si="193"/>
        <v>49</v>
      </c>
      <c r="BF627" s="29">
        <f t="shared" ca="1" si="194"/>
        <v>6</v>
      </c>
      <c r="BG627" s="29">
        <f t="shared" ca="1" si="195"/>
        <v>21</v>
      </c>
      <c r="BH627" s="26" t="str">
        <f t="shared" ca="1" si="196"/>
        <v>4 Th,1 Bln,23 Hr</v>
      </c>
      <c r="BI627" s="24">
        <f t="shared" ca="1" si="197"/>
        <v>4</v>
      </c>
      <c r="BJ627" s="24">
        <f t="shared" ca="1" si="198"/>
        <v>1</v>
      </c>
      <c r="BK627" s="26" t="str">
        <f t="shared" ca="1" si="199"/>
        <v>4 Th,1 Bln,23 Hr</v>
      </c>
      <c r="BL627" s="4" t="str">
        <f>VLOOKUP(C627,[1]dbase!$C$3:$AW$827,38,FALSE)</f>
        <v>-</v>
      </c>
    </row>
    <row r="628" spans="1:64" x14ac:dyDescent="0.25">
      <c r="A628" s="24">
        <f t="shared" si="180"/>
        <v>625</v>
      </c>
      <c r="B628" s="25" t="s">
        <v>2611</v>
      </c>
      <c r="C628" s="24">
        <v>775571</v>
      </c>
      <c r="D628" s="24" t="s">
        <v>354</v>
      </c>
      <c r="E628" s="26">
        <v>28381</v>
      </c>
      <c r="F628" s="24" t="s">
        <v>65</v>
      </c>
      <c r="G628" s="24" t="s">
        <v>66</v>
      </c>
      <c r="H628" s="24" t="s">
        <v>88</v>
      </c>
      <c r="I628" s="24" t="s">
        <v>2612</v>
      </c>
      <c r="J628" s="27" t="s">
        <v>2613</v>
      </c>
      <c r="K628" s="24" t="s">
        <v>2614</v>
      </c>
      <c r="L628" s="24"/>
      <c r="M628" s="24" t="s">
        <v>70</v>
      </c>
      <c r="N628" s="24" t="s">
        <v>71</v>
      </c>
      <c r="O628" s="24"/>
      <c r="P628" s="24" t="s">
        <v>2187</v>
      </c>
      <c r="Q628" s="26">
        <v>41867</v>
      </c>
      <c r="R628" s="26">
        <v>41989</v>
      </c>
      <c r="S628" s="26" t="s">
        <v>90</v>
      </c>
      <c r="T628" s="28" t="s">
        <v>2615</v>
      </c>
      <c r="U628" s="28" t="s">
        <v>2615</v>
      </c>
      <c r="V628" s="26" t="s">
        <v>80</v>
      </c>
      <c r="W628" s="28" t="s">
        <v>434</v>
      </c>
      <c r="X628" s="28" t="s">
        <v>113</v>
      </c>
      <c r="Y628" s="26" t="s">
        <v>78</v>
      </c>
      <c r="Z628" s="29">
        <v>6</v>
      </c>
      <c r="AA628" s="29">
        <v>2</v>
      </c>
      <c r="AB628" s="26">
        <v>44424</v>
      </c>
      <c r="AC628" s="30">
        <v>4900000</v>
      </c>
      <c r="AD628" s="30">
        <v>544444</v>
      </c>
      <c r="AE628" s="30">
        <v>458655.55555555597</v>
      </c>
      <c r="AF628" s="30">
        <v>152000</v>
      </c>
      <c r="AG628" s="30">
        <f t="shared" si="181"/>
        <v>610655.55555555597</v>
      </c>
      <c r="AH628" s="30">
        <v>0</v>
      </c>
      <c r="AI628" s="30">
        <f t="shared" si="182"/>
        <v>6055099.555555556</v>
      </c>
      <c r="AJ628" s="30">
        <f t="shared" si="183"/>
        <v>3675000</v>
      </c>
      <c r="AK628" s="30">
        <f t="shared" si="184"/>
        <v>408333</v>
      </c>
      <c r="AL628" s="30">
        <f t="shared" si="185"/>
        <v>458655.55555555597</v>
      </c>
      <c r="AM628" s="30">
        <f t="shared" si="186"/>
        <v>152000</v>
      </c>
      <c r="AN628" s="30">
        <f t="shared" si="187"/>
        <v>610655.55555555597</v>
      </c>
      <c r="AO628" s="30">
        <f t="shared" si="188"/>
        <v>0</v>
      </c>
      <c r="AP628" s="30">
        <f t="shared" si="189"/>
        <v>4693988.555555556</v>
      </c>
      <c r="AQ628" s="30">
        <f t="shared" si="190"/>
        <v>0</v>
      </c>
      <c r="AR628" s="26" t="s">
        <v>79</v>
      </c>
      <c r="AS628" s="32" t="s">
        <v>80</v>
      </c>
      <c r="AT628" s="26"/>
      <c r="AU628" s="26">
        <v>44774</v>
      </c>
      <c r="AV628" s="26" t="s">
        <v>116</v>
      </c>
      <c r="AW628" s="26" t="s">
        <v>95</v>
      </c>
      <c r="AX628" s="26" t="s">
        <v>83</v>
      </c>
      <c r="AY628" s="26" t="s">
        <v>83</v>
      </c>
      <c r="AZ628" s="26" t="s">
        <v>80</v>
      </c>
      <c r="BA628" s="26" t="s">
        <v>84</v>
      </c>
      <c r="BB628" s="26" t="s">
        <v>106</v>
      </c>
      <c r="BC628" s="26" t="str">
        <f t="shared" si="191"/>
        <v>F</v>
      </c>
      <c r="BD628" s="26" t="str">
        <f t="shared" ca="1" si="192"/>
        <v>45 Th,2 Bln,11 Hr</v>
      </c>
      <c r="BE628" s="29">
        <f t="shared" ca="1" si="193"/>
        <v>45</v>
      </c>
      <c r="BF628" s="29">
        <f t="shared" ca="1" si="194"/>
        <v>2</v>
      </c>
      <c r="BG628" s="29">
        <f t="shared" ca="1" si="195"/>
        <v>11</v>
      </c>
      <c r="BH628" s="26" t="str">
        <f t="shared" ca="1" si="196"/>
        <v>8 Th,3 Bln,8 Hr</v>
      </c>
      <c r="BI628" s="24">
        <f t="shared" ca="1" si="197"/>
        <v>8</v>
      </c>
      <c r="BJ628" s="24">
        <f t="shared" ca="1" si="198"/>
        <v>3</v>
      </c>
      <c r="BK628" s="26" t="str">
        <f t="shared" ca="1" si="199"/>
        <v>7 Th,11 Bln,8 Hr</v>
      </c>
      <c r="BL628" s="4" t="str">
        <f>VLOOKUP(C628,[1]dbase!$C$3:$AW$827,38,FALSE)</f>
        <v>H</v>
      </c>
    </row>
    <row r="629" spans="1:64" x14ac:dyDescent="0.25">
      <c r="A629" s="24">
        <f t="shared" si="180"/>
        <v>626</v>
      </c>
      <c r="B629" s="31" t="s">
        <v>2616</v>
      </c>
      <c r="C629" s="24">
        <v>664790</v>
      </c>
      <c r="D629" s="24" t="s">
        <v>87</v>
      </c>
      <c r="E629" s="26">
        <v>24362</v>
      </c>
      <c r="F629" s="24" t="s">
        <v>65</v>
      </c>
      <c r="G629" s="24" t="s">
        <v>66</v>
      </c>
      <c r="H629" s="24" t="s">
        <v>67</v>
      </c>
      <c r="I629" s="24" t="s">
        <v>2617</v>
      </c>
      <c r="J629" s="27"/>
      <c r="K629" s="24"/>
      <c r="L629" s="24"/>
      <c r="M629" s="24" t="s">
        <v>109</v>
      </c>
      <c r="N629" s="24" t="s">
        <v>120</v>
      </c>
      <c r="O629" s="24"/>
      <c r="P629" s="24">
        <v>1985</v>
      </c>
      <c r="Q629" s="26">
        <v>32205</v>
      </c>
      <c r="R629" s="26">
        <v>33512</v>
      </c>
      <c r="S629" s="26" t="s">
        <v>90</v>
      </c>
      <c r="T629" s="28" t="s">
        <v>2618</v>
      </c>
      <c r="U629" s="28" t="s">
        <v>2618</v>
      </c>
      <c r="V629" s="26">
        <v>44667</v>
      </c>
      <c r="W629" s="28" t="s">
        <v>145</v>
      </c>
      <c r="X629" s="28" t="s">
        <v>146</v>
      </c>
      <c r="Y629" s="26" t="s">
        <v>78</v>
      </c>
      <c r="Z629" s="29">
        <v>4</v>
      </c>
      <c r="AA629" s="29">
        <v>3</v>
      </c>
      <c r="AB629" s="26">
        <v>44424</v>
      </c>
      <c r="AC629" s="30">
        <v>5900000</v>
      </c>
      <c r="AD629" s="30">
        <v>655556</v>
      </c>
      <c r="AE629" s="30">
        <v>200969.44444444403</v>
      </c>
      <c r="AF629" s="30">
        <v>-339993</v>
      </c>
      <c r="AG629" s="30">
        <f t="shared" si="181"/>
        <v>-139023.55555555597</v>
      </c>
      <c r="AH629" s="30">
        <v>2079770</v>
      </c>
      <c r="AI629" s="30">
        <f t="shared" si="182"/>
        <v>8496302.444444444</v>
      </c>
      <c r="AJ629" s="30">
        <f t="shared" si="183"/>
        <v>4425000</v>
      </c>
      <c r="AK629" s="30">
        <f t="shared" si="184"/>
        <v>491667</v>
      </c>
      <c r="AL629" s="30">
        <f t="shared" si="185"/>
        <v>200969.44444444403</v>
      </c>
      <c r="AM629" s="30">
        <f t="shared" si="186"/>
        <v>-339993</v>
      </c>
      <c r="AN629" s="30">
        <f t="shared" si="187"/>
        <v>-139023.55555555597</v>
      </c>
      <c r="AO629" s="30">
        <f t="shared" si="188"/>
        <v>1039885</v>
      </c>
      <c r="AP629" s="30">
        <f t="shared" si="189"/>
        <v>5817528.444444444</v>
      </c>
      <c r="AQ629" s="30">
        <f t="shared" si="190"/>
        <v>0</v>
      </c>
      <c r="AR629" s="26" t="s">
        <v>79</v>
      </c>
      <c r="AS629" s="26" t="s">
        <v>80</v>
      </c>
      <c r="AT629" s="26"/>
      <c r="AU629" s="26" t="s">
        <v>80</v>
      </c>
      <c r="AV629" s="26" t="s">
        <v>147</v>
      </c>
      <c r="AW629" s="26" t="s">
        <v>80</v>
      </c>
      <c r="AX629" s="26" t="s">
        <v>83</v>
      </c>
      <c r="AY629" s="26" t="s">
        <v>83</v>
      </c>
      <c r="AZ629" s="26" t="s">
        <v>80</v>
      </c>
      <c r="BA629" s="26" t="s">
        <v>84</v>
      </c>
      <c r="BB629" s="26" t="s">
        <v>85</v>
      </c>
      <c r="BC629" s="26" t="str">
        <f t="shared" si="191"/>
        <v>C</v>
      </c>
      <c r="BD629" s="26" t="str">
        <f t="shared" ca="1" si="192"/>
        <v>56 Th,2 Bln,12 Hr</v>
      </c>
      <c r="BE629" s="29">
        <f t="shared" ca="1" si="193"/>
        <v>56</v>
      </c>
      <c r="BF629" s="29">
        <f t="shared" ca="1" si="194"/>
        <v>2</v>
      </c>
      <c r="BG629" s="29">
        <f t="shared" ca="1" si="195"/>
        <v>12</v>
      </c>
      <c r="BH629" s="26" t="str">
        <f t="shared" ca="1" si="196"/>
        <v>34 Th,8 Bln,21 Hr</v>
      </c>
      <c r="BI629" s="24">
        <f t="shared" ca="1" si="197"/>
        <v>34</v>
      </c>
      <c r="BJ629" s="24">
        <f t="shared" ca="1" si="198"/>
        <v>8</v>
      </c>
      <c r="BK629" s="26" t="str">
        <f t="shared" ca="1" si="199"/>
        <v>31 Th,1 Bln,23 Hr</v>
      </c>
      <c r="BL629" s="4" t="str">
        <f>VLOOKUP(C629,[1]dbase!$C$3:$AW$827,38,FALSE)</f>
        <v>-</v>
      </c>
    </row>
    <row r="630" spans="1:64" x14ac:dyDescent="0.25">
      <c r="A630" s="24">
        <f t="shared" si="180"/>
        <v>627</v>
      </c>
      <c r="B630" s="31" t="s">
        <v>2619</v>
      </c>
      <c r="C630" s="24">
        <v>935655</v>
      </c>
      <c r="D630" s="24" t="s">
        <v>354</v>
      </c>
      <c r="E630" s="26">
        <v>34182</v>
      </c>
      <c r="F630" s="24" t="s">
        <v>167</v>
      </c>
      <c r="G630" s="24" t="s">
        <v>66</v>
      </c>
      <c r="H630" s="24" t="s">
        <v>228</v>
      </c>
      <c r="I630" s="24" t="s">
        <v>2620</v>
      </c>
      <c r="J630" s="27"/>
      <c r="K630" s="24"/>
      <c r="L630" s="24" t="s">
        <v>2621</v>
      </c>
      <c r="M630" s="24" t="s">
        <v>70</v>
      </c>
      <c r="N630" s="24" t="s">
        <v>984</v>
      </c>
      <c r="O630" s="24"/>
      <c r="P630" s="24">
        <v>2015</v>
      </c>
      <c r="Q630" s="26">
        <v>42416</v>
      </c>
      <c r="R630" s="26">
        <v>42614</v>
      </c>
      <c r="S630" s="26" t="s">
        <v>73</v>
      </c>
      <c r="T630" s="28" t="s">
        <v>2622</v>
      </c>
      <c r="U630" s="28" t="s">
        <v>2623</v>
      </c>
      <c r="V630" s="26">
        <v>44571</v>
      </c>
      <c r="W630" s="28" t="s">
        <v>237</v>
      </c>
      <c r="X630" s="28" t="s">
        <v>113</v>
      </c>
      <c r="Y630" s="26" t="s">
        <v>78</v>
      </c>
      <c r="Z630" s="29">
        <v>3</v>
      </c>
      <c r="AA630" s="29">
        <v>4</v>
      </c>
      <c r="AB630" s="26">
        <v>44424</v>
      </c>
      <c r="AC630" s="30">
        <v>6900000</v>
      </c>
      <c r="AD630" s="30">
        <v>766667</v>
      </c>
      <c r="AE630" s="30">
        <v>813508</v>
      </c>
      <c r="AF630" s="30">
        <v>-302216</v>
      </c>
      <c r="AG630" s="30">
        <f t="shared" si="181"/>
        <v>511292</v>
      </c>
      <c r="AH630" s="30">
        <v>2147924</v>
      </c>
      <c r="AI630" s="30">
        <f t="shared" si="182"/>
        <v>10325883</v>
      </c>
      <c r="AJ630" s="30">
        <f t="shared" si="183"/>
        <v>5175000</v>
      </c>
      <c r="AK630" s="30">
        <f t="shared" si="184"/>
        <v>575000.25</v>
      </c>
      <c r="AL630" s="30">
        <f t="shared" si="185"/>
        <v>813508</v>
      </c>
      <c r="AM630" s="30">
        <f t="shared" si="186"/>
        <v>-302216</v>
      </c>
      <c r="AN630" s="30">
        <f t="shared" si="187"/>
        <v>511292</v>
      </c>
      <c r="AO630" s="30">
        <f t="shared" si="188"/>
        <v>1073962</v>
      </c>
      <c r="AP630" s="30">
        <f t="shared" si="189"/>
        <v>7335254.25</v>
      </c>
      <c r="AQ630" s="30">
        <f t="shared" si="190"/>
        <v>0</v>
      </c>
      <c r="AR630" s="26" t="s">
        <v>79</v>
      </c>
      <c r="AS630" s="26" t="s">
        <v>80</v>
      </c>
      <c r="AT630" s="26"/>
      <c r="AU630" s="26" t="s">
        <v>80</v>
      </c>
      <c r="AV630" s="26" t="s">
        <v>116</v>
      </c>
      <c r="AW630" s="26" t="s">
        <v>210</v>
      </c>
      <c r="AX630" s="26" t="s">
        <v>83</v>
      </c>
      <c r="AY630" s="26" t="s">
        <v>83</v>
      </c>
      <c r="AZ630" s="26" t="s">
        <v>80</v>
      </c>
      <c r="BA630" s="26" t="s">
        <v>84</v>
      </c>
      <c r="BB630" s="26" t="s">
        <v>85</v>
      </c>
      <c r="BC630" s="26" t="str">
        <f t="shared" si="191"/>
        <v>F</v>
      </c>
      <c r="BD630" s="26" t="str">
        <f t="shared" ca="1" si="192"/>
        <v>29 Th,3 Bln,23 Hr</v>
      </c>
      <c r="BE630" s="29">
        <f t="shared" ca="1" si="193"/>
        <v>29</v>
      </c>
      <c r="BF630" s="29">
        <f t="shared" ca="1" si="194"/>
        <v>3</v>
      </c>
      <c r="BG630" s="29">
        <f t="shared" ca="1" si="195"/>
        <v>23</v>
      </c>
      <c r="BH630" s="26" t="str">
        <f t="shared" ca="1" si="196"/>
        <v>6 Th,9 Bln,8 Hr</v>
      </c>
      <c r="BI630" s="24">
        <f t="shared" ca="1" si="197"/>
        <v>6</v>
      </c>
      <c r="BJ630" s="24">
        <f t="shared" ca="1" si="198"/>
        <v>9</v>
      </c>
      <c r="BK630" s="26" t="str">
        <f t="shared" ca="1" si="199"/>
        <v>6 Th,2 Bln,23 Hr</v>
      </c>
      <c r="BL630" s="4" t="str">
        <f>VLOOKUP(C630,[1]dbase!$C$3:$AW$827,38,FALSE)</f>
        <v>-</v>
      </c>
    </row>
    <row r="631" spans="1:64" x14ac:dyDescent="0.25">
      <c r="A631" s="24">
        <f t="shared" si="180"/>
        <v>628</v>
      </c>
      <c r="B631" s="31" t="s">
        <v>2624</v>
      </c>
      <c r="C631" s="24">
        <v>876212</v>
      </c>
      <c r="D631" s="24" t="s">
        <v>174</v>
      </c>
      <c r="E631" s="26">
        <v>31974</v>
      </c>
      <c r="F631" s="24" t="s">
        <v>65</v>
      </c>
      <c r="G631" s="24" t="s">
        <v>66</v>
      </c>
      <c r="H631" s="24" t="s">
        <v>67</v>
      </c>
      <c r="I631" s="24" t="s">
        <v>2625</v>
      </c>
      <c r="J631" s="27" t="s">
        <v>2626</v>
      </c>
      <c r="K631" s="24"/>
      <c r="L631" s="24"/>
      <c r="M631" s="24" t="s">
        <v>109</v>
      </c>
      <c r="N631" s="24" t="s">
        <v>1825</v>
      </c>
      <c r="O631" s="24"/>
      <c r="P631" s="24" t="s">
        <v>80</v>
      </c>
      <c r="Q631" s="26">
        <v>43374</v>
      </c>
      <c r="R631" s="26">
        <v>43374</v>
      </c>
      <c r="S631" s="26" t="s">
        <v>90</v>
      </c>
      <c r="T631" s="28" t="s">
        <v>138</v>
      </c>
      <c r="U631" s="28" t="s">
        <v>138</v>
      </c>
      <c r="V631" s="26">
        <v>44105</v>
      </c>
      <c r="W631" s="28" t="s">
        <v>303</v>
      </c>
      <c r="X631" s="28" t="s">
        <v>140</v>
      </c>
      <c r="Y631" s="26" t="s">
        <v>78</v>
      </c>
      <c r="Z631" s="29">
        <v>6</v>
      </c>
      <c r="AA631" s="29">
        <v>1</v>
      </c>
      <c r="AB631" s="26">
        <v>44424</v>
      </c>
      <c r="AC631" s="30">
        <v>4500000</v>
      </c>
      <c r="AD631" s="30">
        <v>500000</v>
      </c>
      <c r="AE631" s="30">
        <v>0</v>
      </c>
      <c r="AF631" s="30">
        <v>253100</v>
      </c>
      <c r="AG631" s="30">
        <f t="shared" si="181"/>
        <v>253100</v>
      </c>
      <c r="AH631" s="30">
        <v>0</v>
      </c>
      <c r="AI631" s="30">
        <f t="shared" si="182"/>
        <v>5253100</v>
      </c>
      <c r="AJ631" s="30">
        <f t="shared" si="183"/>
        <v>3375000</v>
      </c>
      <c r="AK631" s="30">
        <f t="shared" si="184"/>
        <v>375000</v>
      </c>
      <c r="AL631" s="30">
        <f t="shared" si="185"/>
        <v>0</v>
      </c>
      <c r="AM631" s="30">
        <f t="shared" si="186"/>
        <v>253100</v>
      </c>
      <c r="AN631" s="30">
        <f t="shared" si="187"/>
        <v>253100</v>
      </c>
      <c r="AO631" s="30">
        <f t="shared" si="188"/>
        <v>0</v>
      </c>
      <c r="AP631" s="30">
        <f t="shared" si="189"/>
        <v>4003100</v>
      </c>
      <c r="AQ631" s="30">
        <f t="shared" si="190"/>
        <v>369000</v>
      </c>
      <c r="AR631" s="26" t="s">
        <v>79</v>
      </c>
      <c r="AS631" s="26" t="s">
        <v>80</v>
      </c>
      <c r="AT631" s="26"/>
      <c r="AU631" s="26" t="s">
        <v>80</v>
      </c>
      <c r="AV631" s="26" t="s">
        <v>141</v>
      </c>
      <c r="AW631" s="26" t="s">
        <v>80</v>
      </c>
      <c r="AX631" s="26" t="s">
        <v>82</v>
      </c>
      <c r="AY631" s="26" t="s">
        <v>82</v>
      </c>
      <c r="AZ631" s="26" t="s">
        <v>80</v>
      </c>
      <c r="BA631" s="26" t="s">
        <v>84</v>
      </c>
      <c r="BB631" s="26" t="s">
        <v>85</v>
      </c>
      <c r="BC631" s="26" t="str">
        <f t="shared" si="191"/>
        <v>C</v>
      </c>
      <c r="BD631" s="26" t="str">
        <f t="shared" ca="1" si="192"/>
        <v>35 Th,4 Bln,8 Hr</v>
      </c>
      <c r="BE631" s="29">
        <f t="shared" ca="1" si="193"/>
        <v>35</v>
      </c>
      <c r="BF631" s="29">
        <f t="shared" ca="1" si="194"/>
        <v>4</v>
      </c>
      <c r="BG631" s="29">
        <f t="shared" ca="1" si="195"/>
        <v>8</v>
      </c>
      <c r="BH631" s="26" t="str">
        <f t="shared" ca="1" si="196"/>
        <v>4 Th,1 Bln,23 Hr</v>
      </c>
      <c r="BI631" s="24">
        <f t="shared" ca="1" si="197"/>
        <v>4</v>
      </c>
      <c r="BJ631" s="24">
        <f t="shared" ca="1" si="198"/>
        <v>1</v>
      </c>
      <c r="BK631" s="26" t="str">
        <f t="shared" ca="1" si="199"/>
        <v>4 Th,1 Bln,23 Hr</v>
      </c>
      <c r="BL631" s="4" t="str">
        <f>VLOOKUP(C631,[1]dbase!$C$3:$AW$827,38,FALSE)</f>
        <v>-</v>
      </c>
    </row>
    <row r="632" spans="1:64" x14ac:dyDescent="0.25">
      <c r="A632" s="24">
        <f t="shared" si="180"/>
        <v>629</v>
      </c>
      <c r="B632" s="31" t="s">
        <v>2627</v>
      </c>
      <c r="C632" s="24">
        <v>705634</v>
      </c>
      <c r="D632" s="24" t="s">
        <v>251</v>
      </c>
      <c r="E632" s="26">
        <v>25924</v>
      </c>
      <c r="F632" s="24" t="s">
        <v>65</v>
      </c>
      <c r="G632" s="24" t="s">
        <v>66</v>
      </c>
      <c r="H632" s="24" t="s">
        <v>228</v>
      </c>
      <c r="I632" s="24" t="s">
        <v>2628</v>
      </c>
      <c r="J632" s="27"/>
      <c r="K632" s="24"/>
      <c r="L632" s="24"/>
      <c r="M632" s="24" t="s">
        <v>109</v>
      </c>
      <c r="N632" s="24" t="s">
        <v>2629</v>
      </c>
      <c r="O632" s="24"/>
      <c r="P632" s="24">
        <v>1989</v>
      </c>
      <c r="Q632" s="26">
        <v>42201</v>
      </c>
      <c r="R632" s="26">
        <v>42461</v>
      </c>
      <c r="S632" s="26" t="s">
        <v>90</v>
      </c>
      <c r="T632" s="28" t="s">
        <v>2630</v>
      </c>
      <c r="U632" s="28" t="s">
        <v>2630</v>
      </c>
      <c r="V632" s="26" t="s">
        <v>80</v>
      </c>
      <c r="W632" s="28" t="s">
        <v>145</v>
      </c>
      <c r="X632" s="28" t="s">
        <v>696</v>
      </c>
      <c r="Y632" s="26" t="s">
        <v>78</v>
      </c>
      <c r="Z632" s="29">
        <v>6</v>
      </c>
      <c r="AA632" s="29">
        <v>2</v>
      </c>
      <c r="AB632" s="26">
        <v>44424</v>
      </c>
      <c r="AC632" s="30">
        <v>4900000</v>
      </c>
      <c r="AD632" s="30">
        <v>544444</v>
      </c>
      <c r="AE632" s="30">
        <v>458655.55555555597</v>
      </c>
      <c r="AF632" s="30">
        <v>152000</v>
      </c>
      <c r="AG632" s="30">
        <f t="shared" si="181"/>
        <v>610655.55555555597</v>
      </c>
      <c r="AH632" s="30">
        <v>0</v>
      </c>
      <c r="AI632" s="30">
        <f t="shared" si="182"/>
        <v>6055099.555555556</v>
      </c>
      <c r="AJ632" s="30">
        <f t="shared" si="183"/>
        <v>2450000</v>
      </c>
      <c r="AK632" s="30">
        <f t="shared" si="184"/>
        <v>0</v>
      </c>
      <c r="AL632" s="30">
        <f t="shared" si="185"/>
        <v>0</v>
      </c>
      <c r="AM632" s="30">
        <f t="shared" si="186"/>
        <v>0</v>
      </c>
      <c r="AN632" s="30">
        <f t="shared" si="187"/>
        <v>0</v>
      </c>
      <c r="AO632" s="30">
        <f t="shared" si="188"/>
        <v>0</v>
      </c>
      <c r="AP632" s="30">
        <f t="shared" si="189"/>
        <v>2450000</v>
      </c>
      <c r="AQ632" s="30">
        <f t="shared" si="190"/>
        <v>1922100</v>
      </c>
      <c r="AR632" s="26" t="s">
        <v>79</v>
      </c>
      <c r="AS632" s="26" t="s">
        <v>114</v>
      </c>
      <c r="AT632" s="24" t="s">
        <v>172</v>
      </c>
      <c r="AU632" s="26">
        <v>44433</v>
      </c>
      <c r="AV632" s="26" t="s">
        <v>697</v>
      </c>
      <c r="AW632" s="26" t="s">
        <v>80</v>
      </c>
      <c r="AX632" s="26" t="s">
        <v>82</v>
      </c>
      <c r="AY632" s="26" t="s">
        <v>82</v>
      </c>
      <c r="AZ632" s="26" t="s">
        <v>80</v>
      </c>
      <c r="BA632" s="26" t="s">
        <v>84</v>
      </c>
      <c r="BB632" s="26" t="s">
        <v>85</v>
      </c>
      <c r="BC632" s="26" t="str">
        <f t="shared" si="191"/>
        <v>C</v>
      </c>
      <c r="BD632" s="26" t="str">
        <f t="shared" ca="1" si="192"/>
        <v>51 Th,11 Bln,2 Hr</v>
      </c>
      <c r="BE632" s="29">
        <f t="shared" ca="1" si="193"/>
        <v>51</v>
      </c>
      <c r="BF632" s="29">
        <f t="shared" ca="1" si="194"/>
        <v>11</v>
      </c>
      <c r="BG632" s="29">
        <f t="shared" ca="1" si="195"/>
        <v>2</v>
      </c>
      <c r="BH632" s="26" t="str">
        <f t="shared" ca="1" si="196"/>
        <v>7 Th,4 Bln,8 Hr</v>
      </c>
      <c r="BI632" s="24">
        <f t="shared" ca="1" si="197"/>
        <v>7</v>
      </c>
      <c r="BJ632" s="24">
        <f t="shared" ca="1" si="198"/>
        <v>4</v>
      </c>
      <c r="BK632" s="26" t="str">
        <f t="shared" ca="1" si="199"/>
        <v>6 Th,7 Bln,23 Hr</v>
      </c>
      <c r="BL632" s="4" t="str">
        <f>VLOOKUP(C632,[1]dbase!$C$3:$AW$827,38,FALSE)</f>
        <v>H</v>
      </c>
    </row>
    <row r="633" spans="1:64" x14ac:dyDescent="0.25">
      <c r="A633" s="24">
        <f t="shared" si="180"/>
        <v>630</v>
      </c>
      <c r="B633" s="31" t="s">
        <v>2631</v>
      </c>
      <c r="C633" s="24">
        <v>886288</v>
      </c>
      <c r="D633" s="24" t="s">
        <v>174</v>
      </c>
      <c r="E633" s="26">
        <v>32332</v>
      </c>
      <c r="F633" s="24" t="s">
        <v>65</v>
      </c>
      <c r="G633" s="24" t="s">
        <v>66</v>
      </c>
      <c r="H633" s="24" t="s">
        <v>88</v>
      </c>
      <c r="I633" s="24" t="s">
        <v>2632</v>
      </c>
      <c r="J633" s="27" t="s">
        <v>2633</v>
      </c>
      <c r="K633" s="24"/>
      <c r="L633" s="24"/>
      <c r="M633" s="24" t="s">
        <v>109</v>
      </c>
      <c r="N633" s="24" t="s">
        <v>2634</v>
      </c>
      <c r="O633" s="24"/>
      <c r="P633" s="24" t="s">
        <v>80</v>
      </c>
      <c r="Q633" s="26">
        <v>43374</v>
      </c>
      <c r="R633" s="26">
        <v>43374</v>
      </c>
      <c r="S633" s="26" t="s">
        <v>90</v>
      </c>
      <c r="T633" s="28" t="s">
        <v>2635</v>
      </c>
      <c r="U633" s="28" t="s">
        <v>2635</v>
      </c>
      <c r="V633" s="26">
        <v>44105</v>
      </c>
      <c r="W633" s="28" t="s">
        <v>560</v>
      </c>
      <c r="X633" s="28" t="s">
        <v>207</v>
      </c>
      <c r="Y633" s="26" t="s">
        <v>103</v>
      </c>
      <c r="Z633" s="29">
        <v>6</v>
      </c>
      <c r="AA633" s="29">
        <v>2</v>
      </c>
      <c r="AB633" s="26">
        <v>44424</v>
      </c>
      <c r="AC633" s="30">
        <v>4900000</v>
      </c>
      <c r="AD633" s="30">
        <v>544444</v>
      </c>
      <c r="AE633" s="30">
        <v>0</v>
      </c>
      <c r="AF633" s="30">
        <v>148155.55555555597</v>
      </c>
      <c r="AG633" s="30">
        <f t="shared" si="181"/>
        <v>148155.55555555597</v>
      </c>
      <c r="AH633" s="30">
        <v>0</v>
      </c>
      <c r="AI633" s="30">
        <f t="shared" si="182"/>
        <v>5592599.555555556</v>
      </c>
      <c r="AJ633" s="30">
        <f t="shared" si="183"/>
        <v>2450000</v>
      </c>
      <c r="AK633" s="30">
        <f t="shared" si="184"/>
        <v>0</v>
      </c>
      <c r="AL633" s="30">
        <f t="shared" si="185"/>
        <v>0</v>
      </c>
      <c r="AM633" s="30">
        <f t="shared" si="186"/>
        <v>0</v>
      </c>
      <c r="AN633" s="30">
        <f t="shared" si="187"/>
        <v>0</v>
      </c>
      <c r="AO633" s="30">
        <f t="shared" si="188"/>
        <v>0</v>
      </c>
      <c r="AP633" s="30">
        <f t="shared" si="189"/>
        <v>2450000</v>
      </c>
      <c r="AQ633" s="30">
        <f t="shared" si="190"/>
        <v>1922100</v>
      </c>
      <c r="AR633" s="26" t="s">
        <v>79</v>
      </c>
      <c r="AS633" s="32" t="s">
        <v>114</v>
      </c>
      <c r="AT633" s="32" t="s">
        <v>156</v>
      </c>
      <c r="AU633" s="32">
        <v>44743</v>
      </c>
      <c r="AV633" s="26" t="s">
        <v>209</v>
      </c>
      <c r="AW633" s="26" t="s">
        <v>104</v>
      </c>
      <c r="AX633" s="26" t="s">
        <v>105</v>
      </c>
      <c r="AY633" s="26" t="s">
        <v>105</v>
      </c>
      <c r="AZ633" s="26" t="s">
        <v>80</v>
      </c>
      <c r="BA633" s="26" t="s">
        <v>84</v>
      </c>
      <c r="BB633" s="26" t="s">
        <v>85</v>
      </c>
      <c r="BC633" s="26" t="str">
        <f t="shared" si="191"/>
        <v>C</v>
      </c>
      <c r="BD633" s="26" t="str">
        <f t="shared" ca="1" si="192"/>
        <v>34 Th,4 Bln,16 Hr</v>
      </c>
      <c r="BE633" s="29">
        <f t="shared" ca="1" si="193"/>
        <v>34</v>
      </c>
      <c r="BF633" s="29">
        <f t="shared" ca="1" si="194"/>
        <v>4</v>
      </c>
      <c r="BG633" s="29">
        <f t="shared" ca="1" si="195"/>
        <v>16</v>
      </c>
      <c r="BH633" s="26" t="str">
        <f t="shared" ca="1" si="196"/>
        <v>4 Th,1 Bln,23 Hr</v>
      </c>
      <c r="BI633" s="24">
        <f t="shared" ca="1" si="197"/>
        <v>4</v>
      </c>
      <c r="BJ633" s="24">
        <f t="shared" ca="1" si="198"/>
        <v>1</v>
      </c>
      <c r="BK633" s="26" t="str">
        <f t="shared" ca="1" si="199"/>
        <v>4 Th,1 Bln,23 Hr</v>
      </c>
      <c r="BL633" s="4" t="str">
        <f>VLOOKUP(C633,[1]dbase!$C$3:$AW$827,38,FALSE)</f>
        <v>H</v>
      </c>
    </row>
    <row r="634" spans="1:64" x14ac:dyDescent="0.25">
      <c r="A634" s="24">
        <f t="shared" si="180"/>
        <v>631</v>
      </c>
      <c r="B634" s="31" t="s">
        <v>2636</v>
      </c>
      <c r="C634" s="24">
        <v>805752</v>
      </c>
      <c r="D634" s="24" t="s">
        <v>166</v>
      </c>
      <c r="E634" s="26">
        <v>29373</v>
      </c>
      <c r="F634" s="24" t="s">
        <v>65</v>
      </c>
      <c r="G634" s="24" t="s">
        <v>66</v>
      </c>
      <c r="H634" s="24" t="s">
        <v>150</v>
      </c>
      <c r="I634" s="24" t="s">
        <v>2637</v>
      </c>
      <c r="J634" s="27" t="s">
        <v>2638</v>
      </c>
      <c r="K634" s="24" t="s">
        <v>2639</v>
      </c>
      <c r="L634" s="24"/>
      <c r="M634" s="24" t="s">
        <v>109</v>
      </c>
      <c r="N634" s="24" t="s">
        <v>2017</v>
      </c>
      <c r="O634" s="24"/>
      <c r="P634" s="24">
        <v>2000</v>
      </c>
      <c r="Q634" s="26">
        <v>42932</v>
      </c>
      <c r="R634" s="26">
        <v>43055</v>
      </c>
      <c r="S634" s="26" t="s">
        <v>90</v>
      </c>
      <c r="T634" s="28" t="s">
        <v>1655</v>
      </c>
      <c r="U634" s="28" t="s">
        <v>1655</v>
      </c>
      <c r="V634" s="26">
        <v>44061</v>
      </c>
      <c r="W634" s="28" t="s">
        <v>219</v>
      </c>
      <c r="X634" s="28" t="s">
        <v>195</v>
      </c>
      <c r="Y634" s="26" t="s">
        <v>78</v>
      </c>
      <c r="Z634" s="29">
        <v>6</v>
      </c>
      <c r="AA634" s="34">
        <v>1</v>
      </c>
      <c r="AB634" s="26">
        <v>44424</v>
      </c>
      <c r="AC634" s="30">
        <v>4500000</v>
      </c>
      <c r="AD634" s="30">
        <v>500000</v>
      </c>
      <c r="AE634" s="30">
        <v>495100</v>
      </c>
      <c r="AF634" s="30">
        <v>152000</v>
      </c>
      <c r="AG634" s="30">
        <f t="shared" si="181"/>
        <v>647100</v>
      </c>
      <c r="AH634" s="30">
        <v>0</v>
      </c>
      <c r="AI634" s="30">
        <f t="shared" si="182"/>
        <v>5647100</v>
      </c>
      <c r="AJ634" s="30">
        <f t="shared" si="183"/>
        <v>2250000</v>
      </c>
      <c r="AK634" s="30">
        <f t="shared" si="184"/>
        <v>0</v>
      </c>
      <c r="AL634" s="30">
        <f t="shared" si="185"/>
        <v>0</v>
      </c>
      <c r="AM634" s="30">
        <f t="shared" si="186"/>
        <v>0</v>
      </c>
      <c r="AN634" s="30">
        <f t="shared" si="187"/>
        <v>0</v>
      </c>
      <c r="AO634" s="30">
        <f t="shared" si="188"/>
        <v>0</v>
      </c>
      <c r="AP634" s="30">
        <f t="shared" si="189"/>
        <v>2250000</v>
      </c>
      <c r="AQ634" s="30">
        <f t="shared" si="190"/>
        <v>2122100</v>
      </c>
      <c r="AR634" s="26" t="s">
        <v>79</v>
      </c>
      <c r="AS634" s="26" t="s">
        <v>114</v>
      </c>
      <c r="AT634" s="24" t="s">
        <v>172</v>
      </c>
      <c r="AU634" s="26">
        <v>44433</v>
      </c>
      <c r="AV634" s="26" t="s">
        <v>196</v>
      </c>
      <c r="AW634" s="26" t="s">
        <v>80</v>
      </c>
      <c r="AX634" s="26" t="s">
        <v>82</v>
      </c>
      <c r="AY634" s="26" t="s">
        <v>82</v>
      </c>
      <c r="AZ634" s="26" t="s">
        <v>125</v>
      </c>
      <c r="BA634" s="26" t="s">
        <v>84</v>
      </c>
      <c r="BB634" s="26" t="s">
        <v>85</v>
      </c>
      <c r="BC634" s="26" t="str">
        <f t="shared" si="191"/>
        <v>C</v>
      </c>
      <c r="BD634" s="26" t="str">
        <f t="shared" ca="1" si="192"/>
        <v>42 Th,5 Bln,23 Hr</v>
      </c>
      <c r="BE634" s="29">
        <f t="shared" ca="1" si="193"/>
        <v>42</v>
      </c>
      <c r="BF634" s="29">
        <f t="shared" ca="1" si="194"/>
        <v>5</v>
      </c>
      <c r="BG634" s="29">
        <f t="shared" ca="1" si="195"/>
        <v>23</v>
      </c>
      <c r="BH634" s="26" t="str">
        <f t="shared" ca="1" si="196"/>
        <v>5 Th,4 Bln,8 Hr</v>
      </c>
      <c r="BI634" s="24">
        <f t="shared" ca="1" si="197"/>
        <v>5</v>
      </c>
      <c r="BJ634" s="24">
        <f t="shared" ca="1" si="198"/>
        <v>4</v>
      </c>
      <c r="BK634" s="26" t="str">
        <f t="shared" ca="1" si="199"/>
        <v>5 Th,0 Bln,8 Hr</v>
      </c>
      <c r="BL634" s="4" t="str">
        <f>VLOOKUP(C634,[1]dbase!$C$3:$AW$827,38,FALSE)</f>
        <v>H</v>
      </c>
    </row>
    <row r="635" spans="1:64" x14ac:dyDescent="0.25">
      <c r="A635" s="24">
        <f t="shared" si="180"/>
        <v>632</v>
      </c>
      <c r="B635" s="31" t="s">
        <v>2640</v>
      </c>
      <c r="C635" s="24">
        <v>674867</v>
      </c>
      <c r="D635" s="24" t="s">
        <v>132</v>
      </c>
      <c r="E635" s="26">
        <v>24669</v>
      </c>
      <c r="F635" s="24" t="s">
        <v>65</v>
      </c>
      <c r="G635" s="24" t="s">
        <v>66</v>
      </c>
      <c r="H635" s="24" t="s">
        <v>88</v>
      </c>
      <c r="I635" s="24" t="s">
        <v>2641</v>
      </c>
      <c r="J635" s="27" t="s">
        <v>2642</v>
      </c>
      <c r="K635" s="24" t="s">
        <v>2643</v>
      </c>
      <c r="L635" s="24"/>
      <c r="M635" s="24" t="s">
        <v>109</v>
      </c>
      <c r="N635" s="24" t="s">
        <v>2644</v>
      </c>
      <c r="O635" s="24"/>
      <c r="P635" s="24">
        <v>1986</v>
      </c>
      <c r="Q635" s="26">
        <v>33252</v>
      </c>
      <c r="R635" s="26">
        <v>33617</v>
      </c>
      <c r="S635" s="26" t="s">
        <v>90</v>
      </c>
      <c r="T635" s="28" t="s">
        <v>2645</v>
      </c>
      <c r="U635" s="28" t="s">
        <v>2645</v>
      </c>
      <c r="V635" s="26">
        <v>44104</v>
      </c>
      <c r="W635" s="28" t="s">
        <v>1752</v>
      </c>
      <c r="X635" s="28" t="s">
        <v>272</v>
      </c>
      <c r="Y635" s="26" t="s">
        <v>103</v>
      </c>
      <c r="Z635" s="29">
        <v>5</v>
      </c>
      <c r="AA635" s="29">
        <v>3</v>
      </c>
      <c r="AB635" s="26">
        <v>44424</v>
      </c>
      <c r="AC635" s="30">
        <v>5900000</v>
      </c>
      <c r="AD635" s="30">
        <v>655556</v>
      </c>
      <c r="AE635" s="30">
        <v>1024344.444444444</v>
      </c>
      <c r="AF635" s="30">
        <v>566950</v>
      </c>
      <c r="AG635" s="30">
        <f t="shared" si="181"/>
        <v>1591294.444444444</v>
      </c>
      <c r="AH635" s="30">
        <v>0</v>
      </c>
      <c r="AI635" s="30">
        <f t="shared" si="182"/>
        <v>8146850.444444444</v>
      </c>
      <c r="AJ635" s="30">
        <f t="shared" si="183"/>
        <v>2950000</v>
      </c>
      <c r="AK635" s="30">
        <f t="shared" si="184"/>
        <v>0</v>
      </c>
      <c r="AL635" s="30">
        <f t="shared" si="185"/>
        <v>0</v>
      </c>
      <c r="AM635" s="30">
        <f t="shared" si="186"/>
        <v>0</v>
      </c>
      <c r="AN635" s="30">
        <f t="shared" si="187"/>
        <v>0</v>
      </c>
      <c r="AO635" s="30">
        <f t="shared" si="188"/>
        <v>0</v>
      </c>
      <c r="AP635" s="30">
        <f t="shared" si="189"/>
        <v>2950000</v>
      </c>
      <c r="AQ635" s="30">
        <f t="shared" si="190"/>
        <v>1422100</v>
      </c>
      <c r="AR635" s="26" t="s">
        <v>79</v>
      </c>
      <c r="AS635" s="32" t="s">
        <v>114</v>
      </c>
      <c r="AT635" s="32" t="s">
        <v>156</v>
      </c>
      <c r="AU635" s="32">
        <v>44743</v>
      </c>
      <c r="AV635" s="26" t="s">
        <v>273</v>
      </c>
      <c r="AW635" s="26" t="s">
        <v>80</v>
      </c>
      <c r="AX635" s="26" t="s">
        <v>105</v>
      </c>
      <c r="AY635" s="26" t="s">
        <v>105</v>
      </c>
      <c r="AZ635" s="26" t="s">
        <v>80</v>
      </c>
      <c r="BA635" s="26" t="s">
        <v>84</v>
      </c>
      <c r="BB635" s="26" t="s">
        <v>106</v>
      </c>
      <c r="BC635" s="26" t="str">
        <f t="shared" si="191"/>
        <v>C</v>
      </c>
      <c r="BD635" s="26" t="str">
        <f t="shared" ca="1" si="192"/>
        <v>55 Th,4 Bln,8 Hr</v>
      </c>
      <c r="BE635" s="29">
        <f t="shared" ca="1" si="193"/>
        <v>55</v>
      </c>
      <c r="BF635" s="29">
        <f t="shared" ca="1" si="194"/>
        <v>4</v>
      </c>
      <c r="BG635" s="29">
        <f t="shared" ca="1" si="195"/>
        <v>8</v>
      </c>
      <c r="BH635" s="26" t="str">
        <f t="shared" ca="1" si="196"/>
        <v>31 Th,10 Bln,10 Hr</v>
      </c>
      <c r="BI635" s="24">
        <f t="shared" ca="1" si="197"/>
        <v>31</v>
      </c>
      <c r="BJ635" s="24">
        <f t="shared" ca="1" si="198"/>
        <v>10</v>
      </c>
      <c r="BK635" s="26" t="str">
        <f t="shared" ca="1" si="199"/>
        <v>30 Th,10 Bln,10 Hr</v>
      </c>
      <c r="BL635" s="4" t="str">
        <f>VLOOKUP(C635,[1]dbase!$C$3:$AW$827,38,FALSE)</f>
        <v>H</v>
      </c>
    </row>
    <row r="636" spans="1:64" x14ac:dyDescent="0.25">
      <c r="A636" s="24">
        <f t="shared" si="180"/>
        <v>633</v>
      </c>
      <c r="B636" s="31" t="s">
        <v>2646</v>
      </c>
      <c r="C636" s="24">
        <v>676107</v>
      </c>
      <c r="D636" s="24" t="s">
        <v>2515</v>
      </c>
      <c r="E636" s="26">
        <v>24504</v>
      </c>
      <c r="F636" s="24" t="s">
        <v>65</v>
      </c>
      <c r="G636" s="24" t="s">
        <v>66</v>
      </c>
      <c r="H636" s="24" t="s">
        <v>88</v>
      </c>
      <c r="I636" s="24" t="s">
        <v>2647</v>
      </c>
      <c r="J636" s="27"/>
      <c r="K636" s="24"/>
      <c r="L636" s="24"/>
      <c r="M636" s="24" t="s">
        <v>136</v>
      </c>
      <c r="N636" s="24" t="s">
        <v>2648</v>
      </c>
      <c r="O636" s="24"/>
      <c r="P636" s="24" t="s">
        <v>80</v>
      </c>
      <c r="Q636" s="26">
        <v>43374</v>
      </c>
      <c r="R636" s="26">
        <v>43374</v>
      </c>
      <c r="S636" s="26" t="s">
        <v>90</v>
      </c>
      <c r="T636" s="28" t="s">
        <v>767</v>
      </c>
      <c r="U636" s="28" t="s">
        <v>767</v>
      </c>
      <c r="V636" s="26">
        <v>44105</v>
      </c>
      <c r="W636" s="28" t="s">
        <v>325</v>
      </c>
      <c r="X636" s="28" t="s">
        <v>140</v>
      </c>
      <c r="Y636" s="26" t="s">
        <v>78</v>
      </c>
      <c r="Z636" s="29">
        <v>4</v>
      </c>
      <c r="AA636" s="29">
        <v>4</v>
      </c>
      <c r="AB636" s="26">
        <v>44424</v>
      </c>
      <c r="AC636" s="30">
        <v>6900000</v>
      </c>
      <c r="AD636" s="30">
        <v>766667</v>
      </c>
      <c r="AE636" s="30">
        <v>0</v>
      </c>
      <c r="AF636" s="30">
        <v>-324157.25000000186</v>
      </c>
      <c r="AG636" s="30">
        <f t="shared" si="181"/>
        <v>-324157.25000000186</v>
      </c>
      <c r="AH636" s="30">
        <v>2079770</v>
      </c>
      <c r="AI636" s="30">
        <f t="shared" si="182"/>
        <v>9422279.7499999981</v>
      </c>
      <c r="AJ636" s="30">
        <f t="shared" si="183"/>
        <v>3450000</v>
      </c>
      <c r="AK636" s="30">
        <f t="shared" si="184"/>
        <v>0</v>
      </c>
      <c r="AL636" s="30">
        <f t="shared" si="185"/>
        <v>0</v>
      </c>
      <c r="AM636" s="30">
        <f t="shared" si="186"/>
        <v>0</v>
      </c>
      <c r="AN636" s="30">
        <f t="shared" si="187"/>
        <v>0</v>
      </c>
      <c r="AO636" s="30">
        <f t="shared" si="188"/>
        <v>0</v>
      </c>
      <c r="AP636" s="30">
        <f t="shared" si="189"/>
        <v>3450000</v>
      </c>
      <c r="AQ636" s="30">
        <f t="shared" si="190"/>
        <v>922100</v>
      </c>
      <c r="AR636" s="26" t="s">
        <v>79</v>
      </c>
      <c r="AS636" s="26" t="s">
        <v>114</v>
      </c>
      <c r="AT636" s="26" t="s">
        <v>115</v>
      </c>
      <c r="AU636" s="26">
        <v>44562</v>
      </c>
      <c r="AV636" s="26" t="s">
        <v>141</v>
      </c>
      <c r="AW636" s="26" t="s">
        <v>80</v>
      </c>
      <c r="AX636" s="26" t="s">
        <v>83</v>
      </c>
      <c r="AY636" s="26" t="s">
        <v>83</v>
      </c>
      <c r="AZ636" s="26" t="s">
        <v>80</v>
      </c>
      <c r="BA636" s="26" t="s">
        <v>84</v>
      </c>
      <c r="BB636" s="26" t="s">
        <v>85</v>
      </c>
      <c r="BC636" s="26" t="str">
        <f t="shared" si="191"/>
        <v>D</v>
      </c>
      <c r="BD636" s="26" t="str">
        <f t="shared" ca="1" si="192"/>
        <v>55 Th,9 Bln,23 Hr</v>
      </c>
      <c r="BE636" s="29">
        <f t="shared" ca="1" si="193"/>
        <v>55</v>
      </c>
      <c r="BF636" s="29">
        <f t="shared" ca="1" si="194"/>
        <v>9</v>
      </c>
      <c r="BG636" s="29">
        <f t="shared" ca="1" si="195"/>
        <v>23</v>
      </c>
      <c r="BH636" s="26" t="str">
        <f t="shared" ca="1" si="196"/>
        <v>4 Th,1 Bln,23 Hr</v>
      </c>
      <c r="BI636" s="24">
        <f t="shared" ca="1" si="197"/>
        <v>4</v>
      </c>
      <c r="BJ636" s="24">
        <f t="shared" ca="1" si="198"/>
        <v>1</v>
      </c>
      <c r="BK636" s="26" t="str">
        <f t="shared" ca="1" si="199"/>
        <v>4 Th,1 Bln,23 Hr</v>
      </c>
      <c r="BL636" s="4" t="str">
        <f>VLOOKUP(C636,[1]dbase!$C$3:$AW$827,38,FALSE)</f>
        <v>H</v>
      </c>
    </row>
    <row r="637" spans="1:64" x14ac:dyDescent="0.25">
      <c r="A637" s="24">
        <f t="shared" si="180"/>
        <v>634</v>
      </c>
      <c r="B637" s="31" t="s">
        <v>2649</v>
      </c>
      <c r="C637" s="24">
        <v>674582</v>
      </c>
      <c r="D637" s="24" t="s">
        <v>458</v>
      </c>
      <c r="E637" s="26">
        <v>24576</v>
      </c>
      <c r="F637" s="24" t="s">
        <v>65</v>
      </c>
      <c r="G637" s="24" t="s">
        <v>66</v>
      </c>
      <c r="H637" s="24" t="s">
        <v>88</v>
      </c>
      <c r="I637" s="24" t="s">
        <v>2650</v>
      </c>
      <c r="J637" s="27"/>
      <c r="K637" s="24"/>
      <c r="L637" s="24"/>
      <c r="M637" s="24" t="s">
        <v>109</v>
      </c>
      <c r="N637" s="24" t="s">
        <v>2651</v>
      </c>
      <c r="O637" s="24"/>
      <c r="P637" s="24">
        <v>1985</v>
      </c>
      <c r="Q637" s="26">
        <v>32363</v>
      </c>
      <c r="R637" s="26">
        <v>33147</v>
      </c>
      <c r="S637" s="26" t="s">
        <v>90</v>
      </c>
      <c r="T637" s="28" t="s">
        <v>1264</v>
      </c>
      <c r="U637" s="28" t="s">
        <v>1264</v>
      </c>
      <c r="V637" s="26" t="s">
        <v>80</v>
      </c>
      <c r="W637" s="28" t="s">
        <v>249</v>
      </c>
      <c r="X637" s="28" t="s">
        <v>146</v>
      </c>
      <c r="Y637" s="26" t="s">
        <v>78</v>
      </c>
      <c r="Z637" s="29">
        <v>5</v>
      </c>
      <c r="AA637" s="29">
        <v>3</v>
      </c>
      <c r="AB637" s="26">
        <v>44424</v>
      </c>
      <c r="AC637" s="30">
        <v>5900000</v>
      </c>
      <c r="AD637" s="30">
        <v>655556</v>
      </c>
      <c r="AE637" s="30">
        <v>911969.44444444403</v>
      </c>
      <c r="AF637" s="30">
        <v>896850</v>
      </c>
      <c r="AG637" s="30">
        <f t="shared" si="181"/>
        <v>1808819.444444444</v>
      </c>
      <c r="AH637" s="30">
        <v>0</v>
      </c>
      <c r="AI637" s="30">
        <f t="shared" si="182"/>
        <v>8364375.444444444</v>
      </c>
      <c r="AJ637" s="30">
        <f t="shared" si="183"/>
        <v>2950000</v>
      </c>
      <c r="AK637" s="30">
        <f t="shared" si="184"/>
        <v>0</v>
      </c>
      <c r="AL637" s="30">
        <f t="shared" si="185"/>
        <v>0</v>
      </c>
      <c r="AM637" s="30">
        <f t="shared" si="186"/>
        <v>0</v>
      </c>
      <c r="AN637" s="30">
        <f t="shared" si="187"/>
        <v>0</v>
      </c>
      <c r="AO637" s="30">
        <f t="shared" si="188"/>
        <v>0</v>
      </c>
      <c r="AP637" s="30">
        <f t="shared" si="189"/>
        <v>2950000</v>
      </c>
      <c r="AQ637" s="30">
        <f t="shared" si="190"/>
        <v>1422100</v>
      </c>
      <c r="AR637" s="24" t="s">
        <v>79</v>
      </c>
      <c r="AS637" s="24" t="s">
        <v>114</v>
      </c>
      <c r="AT637" s="24" t="s">
        <v>172</v>
      </c>
      <c r="AU637" s="26">
        <v>44433</v>
      </c>
      <c r="AV637" s="24" t="s">
        <v>147</v>
      </c>
      <c r="AW637" s="24" t="s">
        <v>80</v>
      </c>
      <c r="AX637" s="24" t="s">
        <v>83</v>
      </c>
      <c r="AY637" s="24" t="s">
        <v>82</v>
      </c>
      <c r="AZ637" s="24" t="s">
        <v>80</v>
      </c>
      <c r="BA637" s="24" t="s">
        <v>84</v>
      </c>
      <c r="BB637" s="24" t="s">
        <v>85</v>
      </c>
      <c r="BC637" s="26" t="str">
        <f t="shared" si="191"/>
        <v>C</v>
      </c>
      <c r="BD637" s="24" t="str">
        <f t="shared" ca="1" si="192"/>
        <v>55 Th,7 Bln,10 Hr</v>
      </c>
      <c r="BE637" s="24">
        <f t="shared" ca="1" si="193"/>
        <v>55</v>
      </c>
      <c r="BF637" s="24">
        <f t="shared" ca="1" si="194"/>
        <v>7</v>
      </c>
      <c r="BG637" s="24">
        <f t="shared" ca="1" si="195"/>
        <v>10</v>
      </c>
      <c r="BH637" s="24" t="str">
        <f t="shared" ca="1" si="196"/>
        <v>34 Th,3 Bln,16 Hr</v>
      </c>
      <c r="BI637" s="24">
        <f t="shared" ca="1" si="197"/>
        <v>34</v>
      </c>
      <c r="BJ637" s="24">
        <f t="shared" ca="1" si="198"/>
        <v>3</v>
      </c>
      <c r="BK637" s="24" t="str">
        <f t="shared" ca="1" si="199"/>
        <v>32 Th,1 Bln,23 Hr</v>
      </c>
      <c r="BL637" s="4" t="str">
        <f>VLOOKUP(C637,[1]dbase!$C$3:$AW$827,38,FALSE)</f>
        <v>H</v>
      </c>
    </row>
    <row r="638" spans="1:64" x14ac:dyDescent="0.25">
      <c r="A638" s="24">
        <f t="shared" si="180"/>
        <v>635</v>
      </c>
      <c r="B638" s="31" t="s">
        <v>2652</v>
      </c>
      <c r="C638" s="24">
        <v>725913</v>
      </c>
      <c r="D638" s="24" t="s">
        <v>174</v>
      </c>
      <c r="E638" s="26">
        <v>26420</v>
      </c>
      <c r="F638" s="24" t="s">
        <v>65</v>
      </c>
      <c r="G638" s="24" t="s">
        <v>66</v>
      </c>
      <c r="H638" s="24" t="s">
        <v>133</v>
      </c>
      <c r="I638" s="24" t="s">
        <v>2653</v>
      </c>
      <c r="J638" s="27" t="s">
        <v>2654</v>
      </c>
      <c r="K638" s="24"/>
      <c r="L638" s="24"/>
      <c r="M638" s="24" t="s">
        <v>109</v>
      </c>
      <c r="N638" s="24" t="s">
        <v>80</v>
      </c>
      <c r="O638" s="24"/>
      <c r="P638" s="24" t="s">
        <v>80</v>
      </c>
      <c r="Q638" s="26">
        <v>43374</v>
      </c>
      <c r="R638" s="26">
        <v>43374</v>
      </c>
      <c r="S638" s="26" t="s">
        <v>90</v>
      </c>
      <c r="T638" s="28" t="s">
        <v>2009</v>
      </c>
      <c r="U638" s="28" t="s">
        <v>2009</v>
      </c>
      <c r="V638" s="26">
        <v>44105</v>
      </c>
      <c r="W638" s="28" t="s">
        <v>303</v>
      </c>
      <c r="X638" s="28" t="s">
        <v>140</v>
      </c>
      <c r="Y638" s="26" t="s">
        <v>78</v>
      </c>
      <c r="Z638" s="29">
        <v>6</v>
      </c>
      <c r="AA638" s="29">
        <v>1</v>
      </c>
      <c r="AB638" s="26">
        <v>44424</v>
      </c>
      <c r="AC638" s="30">
        <v>4500000</v>
      </c>
      <c r="AD638" s="30">
        <v>500000</v>
      </c>
      <c r="AE638" s="30">
        <v>0</v>
      </c>
      <c r="AF638" s="30">
        <v>-292200</v>
      </c>
      <c r="AG638" s="30">
        <f t="shared" si="181"/>
        <v>-292200</v>
      </c>
      <c r="AH638" s="30">
        <v>0</v>
      </c>
      <c r="AI638" s="30">
        <f t="shared" si="182"/>
        <v>4707800</v>
      </c>
      <c r="AJ638" s="30">
        <f t="shared" si="183"/>
        <v>3375000</v>
      </c>
      <c r="AK638" s="30">
        <f t="shared" si="184"/>
        <v>375000</v>
      </c>
      <c r="AL638" s="30">
        <f t="shared" si="185"/>
        <v>0</v>
      </c>
      <c r="AM638" s="30">
        <f t="shared" si="186"/>
        <v>-292200</v>
      </c>
      <c r="AN638" s="30">
        <f t="shared" si="187"/>
        <v>-292200</v>
      </c>
      <c r="AO638" s="30">
        <f t="shared" si="188"/>
        <v>0</v>
      </c>
      <c r="AP638" s="30">
        <f t="shared" si="189"/>
        <v>3457800</v>
      </c>
      <c r="AQ638" s="30">
        <f t="shared" si="190"/>
        <v>914300</v>
      </c>
      <c r="AR638" s="26" t="s">
        <v>79</v>
      </c>
      <c r="AS638" s="26" t="s">
        <v>80</v>
      </c>
      <c r="AT638" s="26"/>
      <c r="AU638" s="26" t="s">
        <v>80</v>
      </c>
      <c r="AV638" s="26" t="s">
        <v>141</v>
      </c>
      <c r="AW638" s="26" t="s">
        <v>80</v>
      </c>
      <c r="AX638" s="26" t="s">
        <v>82</v>
      </c>
      <c r="AY638" s="26" t="s">
        <v>82</v>
      </c>
      <c r="AZ638" s="26" t="s">
        <v>80</v>
      </c>
      <c r="BA638" s="26" t="s">
        <v>84</v>
      </c>
      <c r="BB638" s="26" t="s">
        <v>85</v>
      </c>
      <c r="BC638" s="26" t="str">
        <f t="shared" si="191"/>
        <v>C</v>
      </c>
      <c r="BD638" s="26" t="str">
        <f t="shared" ca="1" si="192"/>
        <v>50 Th,6 Bln,23 Hr</v>
      </c>
      <c r="BE638" s="29">
        <f t="shared" ca="1" si="193"/>
        <v>50</v>
      </c>
      <c r="BF638" s="29">
        <f t="shared" ca="1" si="194"/>
        <v>6</v>
      </c>
      <c r="BG638" s="29">
        <f t="shared" ca="1" si="195"/>
        <v>23</v>
      </c>
      <c r="BH638" s="26" t="str">
        <f t="shared" ca="1" si="196"/>
        <v>4 Th,1 Bln,23 Hr</v>
      </c>
      <c r="BI638" s="24">
        <f t="shared" ca="1" si="197"/>
        <v>4</v>
      </c>
      <c r="BJ638" s="24">
        <f t="shared" ca="1" si="198"/>
        <v>1</v>
      </c>
      <c r="BK638" s="26" t="str">
        <f t="shared" ca="1" si="199"/>
        <v>4 Th,1 Bln,23 Hr</v>
      </c>
      <c r="BL638" s="4" t="str">
        <f>VLOOKUP(C638,[1]dbase!$C$3:$AW$827,38,FALSE)</f>
        <v>-</v>
      </c>
    </row>
    <row r="639" spans="1:64" x14ac:dyDescent="0.25">
      <c r="A639" s="24">
        <f t="shared" si="180"/>
        <v>636</v>
      </c>
      <c r="B639" s="31" t="s">
        <v>2655</v>
      </c>
      <c r="C639" s="24">
        <v>676109</v>
      </c>
      <c r="D639" s="24" t="s">
        <v>947</v>
      </c>
      <c r="E639" s="26">
        <v>24753</v>
      </c>
      <c r="F639" s="24" t="s">
        <v>65</v>
      </c>
      <c r="G639" s="24" t="s">
        <v>66</v>
      </c>
      <c r="H639" s="24" t="s">
        <v>133</v>
      </c>
      <c r="I639" s="24" t="s">
        <v>2656</v>
      </c>
      <c r="J639" s="27" t="s">
        <v>2657</v>
      </c>
      <c r="K639" s="24"/>
      <c r="L639" s="24"/>
      <c r="M639" s="24" t="s">
        <v>109</v>
      </c>
      <c r="N639" s="24" t="s">
        <v>301</v>
      </c>
      <c r="O639" s="24"/>
      <c r="P639" s="24" t="s">
        <v>80</v>
      </c>
      <c r="Q639" s="26">
        <v>43374</v>
      </c>
      <c r="R639" s="26">
        <v>43374</v>
      </c>
      <c r="S639" s="26" t="s">
        <v>90</v>
      </c>
      <c r="T639" s="28" t="s">
        <v>892</v>
      </c>
      <c r="U639" s="28" t="s">
        <v>892</v>
      </c>
      <c r="V639" s="26">
        <v>44105</v>
      </c>
      <c r="W639" s="28" t="s">
        <v>430</v>
      </c>
      <c r="X639" s="28" t="s">
        <v>140</v>
      </c>
      <c r="Y639" s="26" t="s">
        <v>78</v>
      </c>
      <c r="Z639" s="29">
        <v>6</v>
      </c>
      <c r="AA639" s="29">
        <v>2</v>
      </c>
      <c r="AB639" s="26">
        <v>44424</v>
      </c>
      <c r="AC639" s="30">
        <v>4900000</v>
      </c>
      <c r="AD639" s="30">
        <v>544444</v>
      </c>
      <c r="AE639" s="30">
        <v>0</v>
      </c>
      <c r="AF639" s="30">
        <v>2340091.388888889</v>
      </c>
      <c r="AG639" s="30">
        <f t="shared" si="181"/>
        <v>2340091.388888889</v>
      </c>
      <c r="AH639" s="30">
        <v>0</v>
      </c>
      <c r="AI639" s="30">
        <f t="shared" si="182"/>
        <v>7784535.388888889</v>
      </c>
      <c r="AJ639" s="30">
        <f t="shared" si="183"/>
        <v>3675000</v>
      </c>
      <c r="AK639" s="30">
        <f t="shared" si="184"/>
        <v>408333</v>
      </c>
      <c r="AL639" s="30">
        <f t="shared" si="185"/>
        <v>0</v>
      </c>
      <c r="AM639" s="30">
        <f t="shared" si="186"/>
        <v>2340091.388888889</v>
      </c>
      <c r="AN639" s="30">
        <f t="shared" si="187"/>
        <v>2340091.388888889</v>
      </c>
      <c r="AO639" s="30">
        <f t="shared" si="188"/>
        <v>0</v>
      </c>
      <c r="AP639" s="30">
        <f t="shared" si="189"/>
        <v>6423424.388888889</v>
      </c>
      <c r="AQ639" s="30">
        <f t="shared" si="190"/>
        <v>0</v>
      </c>
      <c r="AR639" s="26" t="s">
        <v>79</v>
      </c>
      <c r="AS639" s="26" t="s">
        <v>80</v>
      </c>
      <c r="AT639" s="26"/>
      <c r="AU639" s="26" t="s">
        <v>80</v>
      </c>
      <c r="AV639" s="26" t="s">
        <v>141</v>
      </c>
      <c r="AW639" s="26" t="s">
        <v>80</v>
      </c>
      <c r="AX639" s="26" t="s">
        <v>82</v>
      </c>
      <c r="AY639" s="26" t="s">
        <v>82</v>
      </c>
      <c r="AZ639" s="26" t="s">
        <v>80</v>
      </c>
      <c r="BA639" s="26" t="s">
        <v>84</v>
      </c>
      <c r="BB639" s="26" t="s">
        <v>85</v>
      </c>
      <c r="BC639" s="26" t="str">
        <f t="shared" si="191"/>
        <v>C</v>
      </c>
      <c r="BD639" s="26" t="str">
        <f t="shared" ca="1" si="192"/>
        <v>55 Th,1 Bln,16 Hr</v>
      </c>
      <c r="BE639" s="29">
        <f t="shared" ca="1" si="193"/>
        <v>55</v>
      </c>
      <c r="BF639" s="29">
        <f t="shared" ca="1" si="194"/>
        <v>1</v>
      </c>
      <c r="BG639" s="29">
        <f t="shared" ca="1" si="195"/>
        <v>16</v>
      </c>
      <c r="BH639" s="26" t="str">
        <f t="shared" ca="1" si="196"/>
        <v>4 Th,1 Bln,23 Hr</v>
      </c>
      <c r="BI639" s="24">
        <f t="shared" ca="1" si="197"/>
        <v>4</v>
      </c>
      <c r="BJ639" s="24">
        <f t="shared" ca="1" si="198"/>
        <v>1</v>
      </c>
      <c r="BK639" s="26" t="str">
        <f t="shared" ca="1" si="199"/>
        <v>4 Th,1 Bln,23 Hr</v>
      </c>
      <c r="BL639" s="4" t="str">
        <f>VLOOKUP(C639,[1]dbase!$C$3:$AW$827,38,FALSE)</f>
        <v>-</v>
      </c>
    </row>
    <row r="640" spans="1:64" x14ac:dyDescent="0.25">
      <c r="A640" s="24">
        <f t="shared" si="180"/>
        <v>637</v>
      </c>
      <c r="B640" s="31" t="s">
        <v>2658</v>
      </c>
      <c r="C640" s="24">
        <v>885660</v>
      </c>
      <c r="D640" s="24" t="s">
        <v>166</v>
      </c>
      <c r="E640" s="26">
        <v>32440</v>
      </c>
      <c r="F640" s="24" t="s">
        <v>167</v>
      </c>
      <c r="G640" s="24" t="s">
        <v>66</v>
      </c>
      <c r="H640" s="24" t="s">
        <v>67</v>
      </c>
      <c r="I640" s="24" t="s">
        <v>2659</v>
      </c>
      <c r="J640" s="27"/>
      <c r="K640" s="24"/>
      <c r="L640" s="24" t="s">
        <v>2660</v>
      </c>
      <c r="M640" s="24" t="s">
        <v>70</v>
      </c>
      <c r="N640" s="24" t="s">
        <v>1123</v>
      </c>
      <c r="O640" s="24"/>
      <c r="P640" s="24">
        <v>2012</v>
      </c>
      <c r="Q640" s="26">
        <v>42416</v>
      </c>
      <c r="R640" s="26">
        <v>42614</v>
      </c>
      <c r="S640" s="26" t="s">
        <v>90</v>
      </c>
      <c r="T640" s="28" t="s">
        <v>781</v>
      </c>
      <c r="U640" s="28" t="s">
        <v>781</v>
      </c>
      <c r="V640" s="26">
        <v>44410</v>
      </c>
      <c r="W640" s="28" t="s">
        <v>846</v>
      </c>
      <c r="X640" s="28" t="s">
        <v>77</v>
      </c>
      <c r="Y640" s="26" t="s">
        <v>78</v>
      </c>
      <c r="Z640" s="29">
        <v>5</v>
      </c>
      <c r="AA640" s="34">
        <v>4</v>
      </c>
      <c r="AB640" s="26">
        <v>44424</v>
      </c>
      <c r="AC640" s="30">
        <v>6900000</v>
      </c>
      <c r="AD640" s="30">
        <v>766667</v>
      </c>
      <c r="AE640" s="30">
        <v>1365508.333333333</v>
      </c>
      <c r="AF640" s="30">
        <v>-510912.5</v>
      </c>
      <c r="AG640" s="30">
        <f t="shared" si="181"/>
        <v>854595.83333333302</v>
      </c>
      <c r="AH640" s="30">
        <v>1164112.5</v>
      </c>
      <c r="AI640" s="30">
        <f t="shared" si="182"/>
        <v>9685375.3333333321</v>
      </c>
      <c r="AJ640" s="30">
        <f t="shared" si="183"/>
        <v>5175000</v>
      </c>
      <c r="AK640" s="30">
        <f t="shared" si="184"/>
        <v>575000.25</v>
      </c>
      <c r="AL640" s="30">
        <f t="shared" si="185"/>
        <v>1365508.333333333</v>
      </c>
      <c r="AM640" s="30">
        <f t="shared" si="186"/>
        <v>-510912.5</v>
      </c>
      <c r="AN640" s="30">
        <f t="shared" si="187"/>
        <v>854595.83333333302</v>
      </c>
      <c r="AO640" s="30">
        <f t="shared" si="188"/>
        <v>582056.25</v>
      </c>
      <c r="AP640" s="30">
        <f t="shared" si="189"/>
        <v>7186652.333333333</v>
      </c>
      <c r="AQ640" s="30">
        <f t="shared" si="190"/>
        <v>0</v>
      </c>
      <c r="AR640" s="26" t="s">
        <v>79</v>
      </c>
      <c r="AS640" s="26" t="s">
        <v>80</v>
      </c>
      <c r="AT640" s="26"/>
      <c r="AU640" s="26" t="s">
        <v>80</v>
      </c>
      <c r="AV640" s="26" t="s">
        <v>81</v>
      </c>
      <c r="AW640" s="26" t="s">
        <v>80</v>
      </c>
      <c r="AX640" s="26" t="s">
        <v>82</v>
      </c>
      <c r="AY640" s="26" t="s">
        <v>83</v>
      </c>
      <c r="AZ640" s="26" t="s">
        <v>80</v>
      </c>
      <c r="BA640" s="26" t="s">
        <v>84</v>
      </c>
      <c r="BB640" s="26" t="s">
        <v>85</v>
      </c>
      <c r="BC640" s="26" t="str">
        <f t="shared" si="191"/>
        <v>F</v>
      </c>
      <c r="BD640" s="26" t="str">
        <f t="shared" ca="1" si="192"/>
        <v>34 Th,1 Bln,0 Hr</v>
      </c>
      <c r="BE640" s="29">
        <f t="shared" ca="1" si="193"/>
        <v>34</v>
      </c>
      <c r="BF640" s="29">
        <f t="shared" ca="1" si="194"/>
        <v>1</v>
      </c>
      <c r="BG640" s="29">
        <f t="shared" ca="1" si="195"/>
        <v>0</v>
      </c>
      <c r="BH640" s="26" t="str">
        <f t="shared" ca="1" si="196"/>
        <v>6 Th,9 Bln,8 Hr</v>
      </c>
      <c r="BI640" s="24">
        <f t="shared" ca="1" si="197"/>
        <v>6</v>
      </c>
      <c r="BJ640" s="24">
        <f t="shared" ca="1" si="198"/>
        <v>9</v>
      </c>
      <c r="BK640" s="26" t="str">
        <f t="shared" ca="1" si="199"/>
        <v>6 Th,2 Bln,23 Hr</v>
      </c>
      <c r="BL640" s="4" t="str">
        <f>VLOOKUP(C640,[1]dbase!$C$3:$AW$827,38,FALSE)</f>
        <v>-</v>
      </c>
    </row>
    <row r="641" spans="1:64" x14ac:dyDescent="0.25">
      <c r="A641" s="24">
        <f t="shared" si="180"/>
        <v>638</v>
      </c>
      <c r="B641" s="31" t="s">
        <v>2661</v>
      </c>
      <c r="C641" s="24">
        <v>756085</v>
      </c>
      <c r="D641" s="24" t="s">
        <v>174</v>
      </c>
      <c r="E641" s="26">
        <v>27548</v>
      </c>
      <c r="F641" s="24" t="s">
        <v>65</v>
      </c>
      <c r="G641" s="24" t="s">
        <v>66</v>
      </c>
      <c r="H641" s="24" t="s">
        <v>88</v>
      </c>
      <c r="I641" s="24" t="s">
        <v>2662</v>
      </c>
      <c r="J641" s="27" t="s">
        <v>2663</v>
      </c>
      <c r="K641" s="24"/>
      <c r="L641" s="24"/>
      <c r="M641" s="24" t="s">
        <v>109</v>
      </c>
      <c r="N641" s="24" t="s">
        <v>80</v>
      </c>
      <c r="O641" s="24"/>
      <c r="P641" s="24" t="s">
        <v>80</v>
      </c>
      <c r="Q641" s="26">
        <v>43374</v>
      </c>
      <c r="R641" s="26">
        <v>43374</v>
      </c>
      <c r="S641" s="26" t="s">
        <v>90</v>
      </c>
      <c r="T641" s="28" t="s">
        <v>261</v>
      </c>
      <c r="U641" s="28" t="s">
        <v>261</v>
      </c>
      <c r="V641" s="26">
        <v>44105</v>
      </c>
      <c r="W641" s="28" t="s">
        <v>139</v>
      </c>
      <c r="X641" s="28" t="s">
        <v>140</v>
      </c>
      <c r="Y641" s="26" t="s">
        <v>78</v>
      </c>
      <c r="Z641" s="29">
        <v>6</v>
      </c>
      <c r="AA641" s="29">
        <v>1</v>
      </c>
      <c r="AB641" s="26">
        <v>44424</v>
      </c>
      <c r="AC641" s="30">
        <v>4500000</v>
      </c>
      <c r="AD641" s="30">
        <v>500000</v>
      </c>
      <c r="AE641" s="30">
        <v>0</v>
      </c>
      <c r="AF641" s="30">
        <v>592600</v>
      </c>
      <c r="AG641" s="30">
        <f t="shared" si="181"/>
        <v>592600</v>
      </c>
      <c r="AH641" s="30">
        <v>0</v>
      </c>
      <c r="AI641" s="30">
        <f t="shared" si="182"/>
        <v>5592600</v>
      </c>
      <c r="AJ641" s="30">
        <f t="shared" si="183"/>
        <v>3375000</v>
      </c>
      <c r="AK641" s="30">
        <f t="shared" si="184"/>
        <v>375000</v>
      </c>
      <c r="AL641" s="30">
        <f t="shared" si="185"/>
        <v>0</v>
      </c>
      <c r="AM641" s="30">
        <f t="shared" si="186"/>
        <v>592600</v>
      </c>
      <c r="AN641" s="30">
        <f t="shared" si="187"/>
        <v>592600</v>
      </c>
      <c r="AO641" s="30">
        <f t="shared" si="188"/>
        <v>0</v>
      </c>
      <c r="AP641" s="30">
        <f t="shared" si="189"/>
        <v>4342600</v>
      </c>
      <c r="AQ641" s="30">
        <f t="shared" si="190"/>
        <v>29500</v>
      </c>
      <c r="AR641" s="26" t="s">
        <v>79</v>
      </c>
      <c r="AS641" s="26" t="s">
        <v>80</v>
      </c>
      <c r="AT641" s="26"/>
      <c r="AU641" s="26">
        <v>44652</v>
      </c>
      <c r="AV641" s="26" t="s">
        <v>141</v>
      </c>
      <c r="AW641" s="26" t="s">
        <v>80</v>
      </c>
      <c r="AX641" s="26" t="s">
        <v>82</v>
      </c>
      <c r="AY641" s="26" t="s">
        <v>82</v>
      </c>
      <c r="AZ641" s="26" t="s">
        <v>80</v>
      </c>
      <c r="BA641" s="26" t="s">
        <v>84</v>
      </c>
      <c r="BB641" s="26" t="s">
        <v>85</v>
      </c>
      <c r="BC641" s="26" t="str">
        <f t="shared" si="191"/>
        <v>C</v>
      </c>
      <c r="BD641" s="26" t="str">
        <f t="shared" ca="1" si="192"/>
        <v>47 Th,5 Bln,21 Hr</v>
      </c>
      <c r="BE641" s="29">
        <f t="shared" ca="1" si="193"/>
        <v>47</v>
      </c>
      <c r="BF641" s="29">
        <f t="shared" ca="1" si="194"/>
        <v>5</v>
      </c>
      <c r="BG641" s="29">
        <f t="shared" ca="1" si="195"/>
        <v>21</v>
      </c>
      <c r="BH641" s="26" t="str">
        <f t="shared" ca="1" si="196"/>
        <v>4 Th,1 Bln,23 Hr</v>
      </c>
      <c r="BI641" s="24">
        <f t="shared" ca="1" si="197"/>
        <v>4</v>
      </c>
      <c r="BJ641" s="24">
        <f t="shared" ca="1" si="198"/>
        <v>1</v>
      </c>
      <c r="BK641" s="26" t="str">
        <f t="shared" ca="1" si="199"/>
        <v>4 Th,1 Bln,23 Hr</v>
      </c>
      <c r="BL641" s="4" t="str">
        <f>VLOOKUP(C641,[1]dbase!$C$3:$AW$827,38,FALSE)</f>
        <v>-</v>
      </c>
    </row>
    <row r="642" spans="1:64" x14ac:dyDescent="0.25">
      <c r="A642" s="24">
        <f t="shared" si="180"/>
        <v>639</v>
      </c>
      <c r="B642" s="31" t="s">
        <v>2664</v>
      </c>
      <c r="C642" s="24">
        <v>705940</v>
      </c>
      <c r="D642" s="24" t="s">
        <v>2665</v>
      </c>
      <c r="E642" s="26">
        <v>25759</v>
      </c>
      <c r="F642" s="24" t="s">
        <v>65</v>
      </c>
      <c r="G642" s="24" t="s">
        <v>66</v>
      </c>
      <c r="H642" s="24" t="s">
        <v>133</v>
      </c>
      <c r="I642" s="24" t="s">
        <v>2666</v>
      </c>
      <c r="J642" s="27"/>
      <c r="K642" s="24"/>
      <c r="L642" s="24"/>
      <c r="M642" s="24" t="s">
        <v>109</v>
      </c>
      <c r="N642" s="24" t="s">
        <v>1269</v>
      </c>
      <c r="O642" s="24"/>
      <c r="P642" s="24" t="s">
        <v>80</v>
      </c>
      <c r="Q642" s="26">
        <v>43374</v>
      </c>
      <c r="R642" s="26">
        <v>43374</v>
      </c>
      <c r="S642" s="26" t="s">
        <v>90</v>
      </c>
      <c r="T642" s="28" t="s">
        <v>2667</v>
      </c>
      <c r="U642" s="28" t="s">
        <v>2667</v>
      </c>
      <c r="V642" s="26">
        <v>44105</v>
      </c>
      <c r="W642" s="28" t="s">
        <v>178</v>
      </c>
      <c r="X642" s="28" t="s">
        <v>140</v>
      </c>
      <c r="Y642" s="26" t="s">
        <v>78</v>
      </c>
      <c r="Z642" s="29">
        <v>4</v>
      </c>
      <c r="AA642" s="29">
        <v>4</v>
      </c>
      <c r="AB642" s="26">
        <v>44424</v>
      </c>
      <c r="AC642" s="30">
        <v>6900000</v>
      </c>
      <c r="AD642" s="30">
        <v>766667</v>
      </c>
      <c r="AE642" s="30">
        <v>0</v>
      </c>
      <c r="AF642" s="30">
        <v>118108.55666666664</v>
      </c>
      <c r="AG642" s="30">
        <f t="shared" si="181"/>
        <v>118108.55666666664</v>
      </c>
      <c r="AH642" s="30">
        <v>2079770</v>
      </c>
      <c r="AI642" s="30">
        <f t="shared" si="182"/>
        <v>9864545.5566666666</v>
      </c>
      <c r="AJ642" s="30">
        <f t="shared" si="183"/>
        <v>5175000</v>
      </c>
      <c r="AK642" s="30">
        <f t="shared" si="184"/>
        <v>575000.25</v>
      </c>
      <c r="AL642" s="30">
        <f t="shared" si="185"/>
        <v>0</v>
      </c>
      <c r="AM642" s="30">
        <f t="shared" si="186"/>
        <v>118108.55666666664</v>
      </c>
      <c r="AN642" s="30">
        <f t="shared" si="187"/>
        <v>118108.55666666664</v>
      </c>
      <c r="AO642" s="30">
        <f t="shared" si="188"/>
        <v>1039885</v>
      </c>
      <c r="AP642" s="30">
        <f t="shared" si="189"/>
        <v>6907993.8066666666</v>
      </c>
      <c r="AQ642" s="30">
        <f t="shared" si="190"/>
        <v>0</v>
      </c>
      <c r="AR642" s="26" t="s">
        <v>79</v>
      </c>
      <c r="AS642" s="26" t="s">
        <v>80</v>
      </c>
      <c r="AT642" s="26"/>
      <c r="AU642" s="26" t="s">
        <v>80</v>
      </c>
      <c r="AV642" s="26" t="s">
        <v>141</v>
      </c>
      <c r="AW642" s="26" t="s">
        <v>80</v>
      </c>
      <c r="AX642" s="26" t="s">
        <v>83</v>
      </c>
      <c r="AY642" s="26" t="s">
        <v>83</v>
      </c>
      <c r="AZ642" s="26" t="s">
        <v>80</v>
      </c>
      <c r="BA642" s="26" t="s">
        <v>84</v>
      </c>
      <c r="BB642" s="26" t="s">
        <v>106</v>
      </c>
      <c r="BC642" s="26" t="str">
        <f t="shared" si="191"/>
        <v>C</v>
      </c>
      <c r="BD642" s="26" t="str">
        <f t="shared" ca="1" si="192"/>
        <v>52 Th,4 Bln,14 Hr</v>
      </c>
      <c r="BE642" s="29">
        <f t="shared" ca="1" si="193"/>
        <v>52</v>
      </c>
      <c r="BF642" s="29">
        <f t="shared" ca="1" si="194"/>
        <v>4</v>
      </c>
      <c r="BG642" s="29">
        <f t="shared" ca="1" si="195"/>
        <v>14</v>
      </c>
      <c r="BH642" s="26" t="str">
        <f t="shared" ca="1" si="196"/>
        <v>4 Th,1 Bln,23 Hr</v>
      </c>
      <c r="BI642" s="24">
        <f t="shared" ca="1" si="197"/>
        <v>4</v>
      </c>
      <c r="BJ642" s="24">
        <f t="shared" ca="1" si="198"/>
        <v>1</v>
      </c>
      <c r="BK642" s="26" t="str">
        <f t="shared" ca="1" si="199"/>
        <v>4 Th,1 Bln,23 Hr</v>
      </c>
      <c r="BL642" s="4" t="str">
        <f>VLOOKUP(C642,[1]dbase!$C$3:$AW$827,38,FALSE)</f>
        <v>-</v>
      </c>
    </row>
    <row r="643" spans="1:64" x14ac:dyDescent="0.25">
      <c r="A643" s="24">
        <f t="shared" si="180"/>
        <v>640</v>
      </c>
      <c r="B643" s="31" t="s">
        <v>2668</v>
      </c>
      <c r="C643" s="24">
        <v>856225</v>
      </c>
      <c r="D643" s="24" t="s">
        <v>174</v>
      </c>
      <c r="E643" s="26">
        <v>31233</v>
      </c>
      <c r="F643" s="24" t="s">
        <v>65</v>
      </c>
      <c r="G643" s="24" t="s">
        <v>66</v>
      </c>
      <c r="H643" s="24" t="s">
        <v>67</v>
      </c>
      <c r="I643" s="24" t="s">
        <v>2669</v>
      </c>
      <c r="J643" s="27"/>
      <c r="K643" s="24"/>
      <c r="L643" s="24"/>
      <c r="M643" s="24" t="s">
        <v>136</v>
      </c>
      <c r="N643" s="24" t="s">
        <v>137</v>
      </c>
      <c r="O643" s="24"/>
      <c r="P643" s="24" t="s">
        <v>80</v>
      </c>
      <c r="Q643" s="26">
        <v>43374</v>
      </c>
      <c r="R643" s="26">
        <v>43374</v>
      </c>
      <c r="S643" s="26" t="s">
        <v>90</v>
      </c>
      <c r="T643" s="28" t="s">
        <v>138</v>
      </c>
      <c r="U643" s="28" t="s">
        <v>138</v>
      </c>
      <c r="V643" s="26">
        <v>44105</v>
      </c>
      <c r="W643" s="28" t="s">
        <v>139</v>
      </c>
      <c r="X643" s="28" t="s">
        <v>140</v>
      </c>
      <c r="Y643" s="26" t="s">
        <v>78</v>
      </c>
      <c r="Z643" s="29">
        <v>6</v>
      </c>
      <c r="AA643" s="29">
        <v>1</v>
      </c>
      <c r="AB643" s="26">
        <v>44424</v>
      </c>
      <c r="AC643" s="30">
        <v>4500000</v>
      </c>
      <c r="AD643" s="30">
        <v>500000</v>
      </c>
      <c r="AE643" s="30">
        <v>0</v>
      </c>
      <c r="AF643" s="30">
        <v>585779.91666666698</v>
      </c>
      <c r="AG643" s="30">
        <f t="shared" si="181"/>
        <v>585779.91666666698</v>
      </c>
      <c r="AH643" s="30">
        <v>0</v>
      </c>
      <c r="AI643" s="30">
        <f t="shared" si="182"/>
        <v>5585779.916666667</v>
      </c>
      <c r="AJ643" s="30">
        <f t="shared" si="183"/>
        <v>3375000</v>
      </c>
      <c r="AK643" s="30">
        <f t="shared" si="184"/>
        <v>375000</v>
      </c>
      <c r="AL643" s="30">
        <f t="shared" si="185"/>
        <v>0</v>
      </c>
      <c r="AM643" s="30">
        <f t="shared" si="186"/>
        <v>585779.91666666698</v>
      </c>
      <c r="AN643" s="30">
        <f t="shared" si="187"/>
        <v>585779.91666666698</v>
      </c>
      <c r="AO643" s="30">
        <f t="shared" si="188"/>
        <v>0</v>
      </c>
      <c r="AP643" s="30">
        <f t="shared" si="189"/>
        <v>4335779.916666667</v>
      </c>
      <c r="AQ643" s="30">
        <f t="shared" si="190"/>
        <v>36320.083333333023</v>
      </c>
      <c r="AR643" s="26" t="s">
        <v>79</v>
      </c>
      <c r="AS643" s="26" t="s">
        <v>80</v>
      </c>
      <c r="AT643" s="26"/>
      <c r="AU643" s="26" t="s">
        <v>80</v>
      </c>
      <c r="AV643" s="26" t="s">
        <v>141</v>
      </c>
      <c r="AW643" s="26" t="s">
        <v>80</v>
      </c>
      <c r="AX643" s="26" t="s">
        <v>82</v>
      </c>
      <c r="AY643" s="26" t="s">
        <v>82</v>
      </c>
      <c r="AZ643" s="26" t="s">
        <v>80</v>
      </c>
      <c r="BA643" s="26" t="s">
        <v>84</v>
      </c>
      <c r="BB643" s="26" t="s">
        <v>85</v>
      </c>
      <c r="BC643" s="26" t="str">
        <f t="shared" si="191"/>
        <v>D</v>
      </c>
      <c r="BD643" s="26" t="str">
        <f t="shared" ca="1" si="192"/>
        <v>37 Th,4 Bln,19 Hr</v>
      </c>
      <c r="BE643" s="29">
        <f t="shared" ca="1" si="193"/>
        <v>37</v>
      </c>
      <c r="BF643" s="29">
        <f t="shared" ca="1" si="194"/>
        <v>4</v>
      </c>
      <c r="BG643" s="29">
        <f t="shared" ca="1" si="195"/>
        <v>19</v>
      </c>
      <c r="BH643" s="26" t="str">
        <f t="shared" ca="1" si="196"/>
        <v>4 Th,1 Bln,23 Hr</v>
      </c>
      <c r="BI643" s="24">
        <f t="shared" ca="1" si="197"/>
        <v>4</v>
      </c>
      <c r="BJ643" s="24">
        <f t="shared" ca="1" si="198"/>
        <v>1</v>
      </c>
      <c r="BK643" s="26" t="str">
        <f t="shared" ca="1" si="199"/>
        <v>4 Th,1 Bln,23 Hr</v>
      </c>
      <c r="BL643" s="4" t="str">
        <f>VLOOKUP(C643,[1]dbase!$C$3:$AW$827,38,FALSE)</f>
        <v>-</v>
      </c>
    </row>
    <row r="644" spans="1:64" x14ac:dyDescent="0.25">
      <c r="A644" s="24">
        <f t="shared" ref="A644:A707" si="200">IF(B644="","",ROW()-3)</f>
        <v>641</v>
      </c>
      <c r="B644" s="31" t="s">
        <v>2670</v>
      </c>
      <c r="C644" s="24">
        <v>726020</v>
      </c>
      <c r="D644" s="24" t="s">
        <v>174</v>
      </c>
      <c r="E644" s="26">
        <v>26394</v>
      </c>
      <c r="F644" s="24" t="s">
        <v>65</v>
      </c>
      <c r="G644" s="24" t="s">
        <v>66</v>
      </c>
      <c r="H644" s="24" t="s">
        <v>88</v>
      </c>
      <c r="I644" s="24" t="s">
        <v>2671</v>
      </c>
      <c r="J644" s="27" t="s">
        <v>2672</v>
      </c>
      <c r="K644" s="24"/>
      <c r="L644" s="24"/>
      <c r="M644" s="24" t="s">
        <v>109</v>
      </c>
      <c r="N644" s="24" t="s">
        <v>610</v>
      </c>
      <c r="O644" s="24"/>
      <c r="P644" s="24" t="s">
        <v>80</v>
      </c>
      <c r="Q644" s="26">
        <v>43374</v>
      </c>
      <c r="R644" s="26">
        <v>43374</v>
      </c>
      <c r="S644" s="26" t="s">
        <v>90</v>
      </c>
      <c r="T644" s="28" t="s">
        <v>1205</v>
      </c>
      <c r="U644" s="28" t="s">
        <v>1205</v>
      </c>
      <c r="V644" s="26">
        <v>44105</v>
      </c>
      <c r="W644" s="28" t="s">
        <v>139</v>
      </c>
      <c r="X644" s="28" t="s">
        <v>140</v>
      </c>
      <c r="Y644" s="26" t="s">
        <v>78</v>
      </c>
      <c r="Z644" s="29">
        <v>5</v>
      </c>
      <c r="AA644" s="29">
        <v>5</v>
      </c>
      <c r="AB644" s="26">
        <v>44424</v>
      </c>
      <c r="AC644" s="30">
        <v>7900000</v>
      </c>
      <c r="AD644" s="30">
        <v>877778</v>
      </c>
      <c r="AE644" s="30">
        <v>0</v>
      </c>
      <c r="AF644" s="30">
        <v>2175897.972222222</v>
      </c>
      <c r="AG644" s="30">
        <f t="shared" ref="AG644:AG707" si="201">AE644+AF644</f>
        <v>2175897.972222222</v>
      </c>
      <c r="AH644" s="30">
        <v>0</v>
      </c>
      <c r="AI644" s="30">
        <f t="shared" ref="AI644:AI707" si="202">AC644+AD644+AG644+AH644</f>
        <v>10953675.972222222</v>
      </c>
      <c r="AJ644" s="30">
        <f t="shared" ref="AJ644:AJ707" si="203">IF(AS644="-",AC644*0.75,IF(AS644="H",AC644*0.5))</f>
        <v>5925000</v>
      </c>
      <c r="AK644" s="30">
        <f t="shared" ref="AK644:AK707" si="204">IF(AS644="-",AD644*0.75,0)</f>
        <v>658333.5</v>
      </c>
      <c r="AL644" s="30">
        <f t="shared" ref="AL644:AL707" si="205">IF(AS644="-",AE644*1,0)</f>
        <v>0</v>
      </c>
      <c r="AM644" s="30">
        <f t="shared" ref="AM644:AM707" si="206">IF(AS644="-",AF644*1,0)</f>
        <v>2175897.972222222</v>
      </c>
      <c r="AN644" s="30">
        <f t="shared" ref="AN644:AN707" si="207">AL644+AM644</f>
        <v>2175897.972222222</v>
      </c>
      <c r="AO644" s="30">
        <f t="shared" ref="AO644:AO707" si="208">IF(AS644="-",AH644*0.5,0)</f>
        <v>0</v>
      </c>
      <c r="AP644" s="30">
        <f t="shared" ref="AP644:AP707" si="209">AJ644+AK644+AN644+AO644</f>
        <v>8759231.472222222</v>
      </c>
      <c r="AQ644" s="30">
        <f t="shared" ref="AQ644:AQ707" si="210">IF(AP644&lt;4372100,(4372100-AP644),0)</f>
        <v>0</v>
      </c>
      <c r="AR644" s="26" t="s">
        <v>79</v>
      </c>
      <c r="AS644" s="26" t="s">
        <v>80</v>
      </c>
      <c r="AT644" s="26"/>
      <c r="AU644" s="26" t="s">
        <v>80</v>
      </c>
      <c r="AV644" s="26" t="s">
        <v>141</v>
      </c>
      <c r="AW644" s="26" t="s">
        <v>80</v>
      </c>
      <c r="AX644" s="26" t="s">
        <v>83</v>
      </c>
      <c r="AY644" s="26" t="s">
        <v>82</v>
      </c>
      <c r="AZ644" s="26" t="s">
        <v>80</v>
      </c>
      <c r="BA644" s="26" t="s">
        <v>84</v>
      </c>
      <c r="BB644" s="26" t="s">
        <v>85</v>
      </c>
      <c r="BC644" s="26" t="str">
        <f t="shared" ref="BC644:BC707" si="211">IF($M644="SD","A",IF($M644="SMP","B",IF($M644="SMK","C",IF($M644="D1","C",IF($M644="D2","C",IF($M644="SMA","C",IF($M644="D3","D",IF($M644="D4","E",IF($M644="S1","F",IF($M644="S2","G",""))))))))))</f>
        <v>C</v>
      </c>
      <c r="BD644" s="26" t="str">
        <f t="shared" ref="BD644:BD707" ca="1" si="212">IFERROR(DATEDIF(E644,$BD$3,"Y")&amp;" Th,"&amp;DATEDIF(E644,$BD$3,"YM")&amp;" Bln,"&amp;DATEDIF(E644,$BD$3,"MD")&amp;" Hr","")</f>
        <v>50 Th,7 Bln,19 Hr</v>
      </c>
      <c r="BE644" s="29">
        <f t="shared" ref="BE644:BE707" ca="1" si="213">IFERROR(DATEDIF(E644,$BD$3,"Y"),"")</f>
        <v>50</v>
      </c>
      <c r="BF644" s="29">
        <f t="shared" ref="BF644:BF707" ca="1" si="214">IFERROR(DATEDIF(E644,$BD$3,"YM"),"")</f>
        <v>7</v>
      </c>
      <c r="BG644" s="29">
        <f t="shared" ref="BG644:BG707" ca="1" si="215">IFERROR(DATEDIF(E644,$BD$3,"MD"),"")</f>
        <v>19</v>
      </c>
      <c r="BH644" s="26" t="str">
        <f t="shared" ref="BH644:BH707" ca="1" si="216">IFERROR(DATEDIF(Q644,$BD$3,"Y")&amp;" Th,"&amp;DATEDIF(Q644,$BD$3,"YM")&amp;" Bln,"&amp;DATEDIF(Q644,$BD$3,"MD")&amp;" Hr","")</f>
        <v>4 Th,1 Bln,23 Hr</v>
      </c>
      <c r="BI644" s="24">
        <f t="shared" ref="BI644:BI707" ca="1" si="217">IFERROR(DATEDIF(Q644,$BD$3,"Y"),"")</f>
        <v>4</v>
      </c>
      <c r="BJ644" s="24">
        <f t="shared" ref="BJ644:BJ707" ca="1" si="218">IFERROR(DATEDIF(Q644,$BD$3,"YM"),"")</f>
        <v>1</v>
      </c>
      <c r="BK644" s="26" t="str">
        <f t="shared" ref="BK644:BK707" ca="1" si="219">IFERROR(DATEDIF(R644,$BD$3,"Y")&amp;" Th,"&amp;DATEDIF(R644,$BD$3,"YM")&amp;" Bln,"&amp;DATEDIF(R644,$BD$3,"MD")&amp;" Hr","")</f>
        <v>4 Th,1 Bln,23 Hr</v>
      </c>
      <c r="BL644" s="4" t="str">
        <f>VLOOKUP(C644,[1]dbase!$C$3:$AW$827,38,FALSE)</f>
        <v>-</v>
      </c>
    </row>
    <row r="645" spans="1:64" x14ac:dyDescent="0.25">
      <c r="A645" s="24">
        <f t="shared" si="200"/>
        <v>642</v>
      </c>
      <c r="B645" s="31" t="s">
        <v>2673</v>
      </c>
      <c r="C645" s="24">
        <v>734920</v>
      </c>
      <c r="D645" s="24" t="s">
        <v>108</v>
      </c>
      <c r="E645" s="26">
        <v>26725</v>
      </c>
      <c r="F645" s="24" t="s">
        <v>65</v>
      </c>
      <c r="G645" s="24" t="s">
        <v>66</v>
      </c>
      <c r="H645" s="24" t="s">
        <v>88</v>
      </c>
      <c r="I645" s="24" t="s">
        <v>2674</v>
      </c>
      <c r="J645" s="27"/>
      <c r="K645" s="24"/>
      <c r="L645" s="24"/>
      <c r="M645" s="24" t="s">
        <v>99</v>
      </c>
      <c r="N645" s="24" t="s">
        <v>2675</v>
      </c>
      <c r="O645" s="24"/>
      <c r="P645" s="24">
        <v>1988</v>
      </c>
      <c r="Q645" s="26">
        <v>33239</v>
      </c>
      <c r="R645" s="26">
        <v>33604</v>
      </c>
      <c r="S645" s="26" t="s">
        <v>213</v>
      </c>
      <c r="T645" s="28" t="s">
        <v>2676</v>
      </c>
      <c r="U645" s="28" t="s">
        <v>2677</v>
      </c>
      <c r="V645" s="26">
        <v>44061</v>
      </c>
      <c r="W645" s="28" t="s">
        <v>769</v>
      </c>
      <c r="X645" s="28" t="s">
        <v>195</v>
      </c>
      <c r="Y645" s="26" t="s">
        <v>78</v>
      </c>
      <c r="Z645" s="29">
        <v>4</v>
      </c>
      <c r="AA645" s="29">
        <v>3</v>
      </c>
      <c r="AB645" s="26">
        <v>44424</v>
      </c>
      <c r="AC645" s="30">
        <v>5900000</v>
      </c>
      <c r="AD645" s="30">
        <v>655556</v>
      </c>
      <c r="AE645" s="30">
        <v>911969.44444444403</v>
      </c>
      <c r="AF645" s="30">
        <v>-339993</v>
      </c>
      <c r="AG645" s="30">
        <f t="shared" si="201"/>
        <v>571976.44444444403</v>
      </c>
      <c r="AH645" s="30">
        <v>1871793</v>
      </c>
      <c r="AI645" s="30">
        <f t="shared" si="202"/>
        <v>8999325.444444444</v>
      </c>
      <c r="AJ645" s="30">
        <f t="shared" si="203"/>
        <v>4425000</v>
      </c>
      <c r="AK645" s="30">
        <f t="shared" si="204"/>
        <v>491667</v>
      </c>
      <c r="AL645" s="30">
        <f t="shared" si="205"/>
        <v>911969.44444444403</v>
      </c>
      <c r="AM645" s="30">
        <f t="shared" si="206"/>
        <v>-339993</v>
      </c>
      <c r="AN645" s="30">
        <f t="shared" si="207"/>
        <v>571976.44444444403</v>
      </c>
      <c r="AO645" s="30">
        <f t="shared" si="208"/>
        <v>935896.5</v>
      </c>
      <c r="AP645" s="30">
        <f t="shared" si="209"/>
        <v>6424539.944444444</v>
      </c>
      <c r="AQ645" s="30">
        <f t="shared" si="210"/>
        <v>0</v>
      </c>
      <c r="AR645" s="26" t="s">
        <v>79</v>
      </c>
      <c r="AS645" s="26" t="s">
        <v>80</v>
      </c>
      <c r="AT645" s="26"/>
      <c r="AU645" s="26" t="s">
        <v>80</v>
      </c>
      <c r="AV645" s="26" t="s">
        <v>196</v>
      </c>
      <c r="AW645" s="26" t="s">
        <v>80</v>
      </c>
      <c r="AX645" s="26" t="s">
        <v>83</v>
      </c>
      <c r="AY645" s="26" t="s">
        <v>83</v>
      </c>
      <c r="AZ645" s="26" t="s">
        <v>125</v>
      </c>
      <c r="BA645" s="26" t="s">
        <v>84</v>
      </c>
      <c r="BB645" s="26" t="s">
        <v>106</v>
      </c>
      <c r="BC645" s="26" t="str">
        <f t="shared" si="211"/>
        <v>C</v>
      </c>
      <c r="BD645" s="26" t="str">
        <f t="shared" ca="1" si="212"/>
        <v>49 Th,8 Bln,22 Hr</v>
      </c>
      <c r="BE645" s="29">
        <f t="shared" ca="1" si="213"/>
        <v>49</v>
      </c>
      <c r="BF645" s="29">
        <f t="shared" ca="1" si="214"/>
        <v>8</v>
      </c>
      <c r="BG645" s="29">
        <f t="shared" ca="1" si="215"/>
        <v>22</v>
      </c>
      <c r="BH645" s="26" t="str">
        <f t="shared" ca="1" si="216"/>
        <v>31 Th,10 Bln,23 Hr</v>
      </c>
      <c r="BI645" s="24">
        <f t="shared" ca="1" si="217"/>
        <v>31</v>
      </c>
      <c r="BJ645" s="24">
        <f t="shared" ca="1" si="218"/>
        <v>10</v>
      </c>
      <c r="BK645" s="26" t="str">
        <f t="shared" ca="1" si="219"/>
        <v>30 Th,10 Bln,23 Hr</v>
      </c>
      <c r="BL645" s="4" t="str">
        <f>VLOOKUP(C645,[1]dbase!$C$3:$AW$827,38,FALSE)</f>
        <v>-</v>
      </c>
    </row>
    <row r="646" spans="1:64" x14ac:dyDescent="0.25">
      <c r="A646" s="24">
        <f t="shared" si="200"/>
        <v>643</v>
      </c>
      <c r="B646" s="31" t="s">
        <v>2678</v>
      </c>
      <c r="C646" s="24">
        <v>694855</v>
      </c>
      <c r="D646" s="24" t="s">
        <v>180</v>
      </c>
      <c r="E646" s="26">
        <v>25458</v>
      </c>
      <c r="F646" s="24" t="s">
        <v>65</v>
      </c>
      <c r="G646" s="24" t="s">
        <v>66</v>
      </c>
      <c r="H646" s="24" t="s">
        <v>88</v>
      </c>
      <c r="I646" s="24" t="s">
        <v>2679</v>
      </c>
      <c r="J646" s="27"/>
      <c r="K646" s="24"/>
      <c r="L646" s="24"/>
      <c r="M646" s="24" t="s">
        <v>109</v>
      </c>
      <c r="N646" s="24" t="s">
        <v>706</v>
      </c>
      <c r="O646" s="24"/>
      <c r="P646" s="24">
        <v>1988</v>
      </c>
      <c r="Q646" s="26">
        <v>33039</v>
      </c>
      <c r="R646" s="26">
        <v>33558</v>
      </c>
      <c r="S646" s="26" t="s">
        <v>90</v>
      </c>
      <c r="T646" s="28" t="s">
        <v>1258</v>
      </c>
      <c r="U646" s="28" t="s">
        <v>1258</v>
      </c>
      <c r="V646" s="26">
        <v>44571</v>
      </c>
      <c r="W646" s="28" t="s">
        <v>708</v>
      </c>
      <c r="X646" s="28" t="s">
        <v>113</v>
      </c>
      <c r="Y646" s="26" t="s">
        <v>78</v>
      </c>
      <c r="Z646" s="29">
        <v>6</v>
      </c>
      <c r="AA646" s="29">
        <v>4</v>
      </c>
      <c r="AB646" s="26">
        <v>44424</v>
      </c>
      <c r="AC646" s="30">
        <v>6900000</v>
      </c>
      <c r="AD646" s="30">
        <v>766667</v>
      </c>
      <c r="AE646" s="30">
        <v>-522767</v>
      </c>
      <c r="AF646" s="30">
        <v>0</v>
      </c>
      <c r="AG646" s="30">
        <f t="shared" si="201"/>
        <v>-522767</v>
      </c>
      <c r="AH646" s="30">
        <v>0</v>
      </c>
      <c r="AI646" s="30">
        <f t="shared" si="202"/>
        <v>7143900</v>
      </c>
      <c r="AJ646" s="30">
        <f t="shared" si="203"/>
        <v>5175000</v>
      </c>
      <c r="AK646" s="30">
        <f t="shared" si="204"/>
        <v>575000.25</v>
      </c>
      <c r="AL646" s="30">
        <f t="shared" si="205"/>
        <v>-522767</v>
      </c>
      <c r="AM646" s="30">
        <f t="shared" si="206"/>
        <v>0</v>
      </c>
      <c r="AN646" s="30">
        <f t="shared" si="207"/>
        <v>-522767</v>
      </c>
      <c r="AO646" s="30">
        <f t="shared" si="208"/>
        <v>0</v>
      </c>
      <c r="AP646" s="30">
        <f t="shared" si="209"/>
        <v>5227233.25</v>
      </c>
      <c r="AQ646" s="30">
        <f t="shared" si="210"/>
        <v>0</v>
      </c>
      <c r="AR646" s="26" t="s">
        <v>79</v>
      </c>
      <c r="AS646" s="26" t="s">
        <v>80</v>
      </c>
      <c r="AT646" s="26"/>
      <c r="AU646" s="26" t="s">
        <v>80</v>
      </c>
      <c r="AV646" s="26" t="s">
        <v>116</v>
      </c>
      <c r="AW646" s="26" t="s">
        <v>117</v>
      </c>
      <c r="AX646" s="26" t="s">
        <v>83</v>
      </c>
      <c r="AY646" s="26" t="s">
        <v>83</v>
      </c>
      <c r="AZ646" s="26" t="s">
        <v>80</v>
      </c>
      <c r="BA646" s="26" t="s">
        <v>84</v>
      </c>
      <c r="BB646" s="26" t="s">
        <v>85</v>
      </c>
      <c r="BC646" s="26" t="str">
        <f t="shared" si="211"/>
        <v>C</v>
      </c>
      <c r="BD646" s="26" t="str">
        <f t="shared" ca="1" si="212"/>
        <v>53 Th,2 Bln,12 Hr</v>
      </c>
      <c r="BE646" s="29">
        <f t="shared" ca="1" si="213"/>
        <v>53</v>
      </c>
      <c r="BF646" s="29">
        <f t="shared" ca="1" si="214"/>
        <v>2</v>
      </c>
      <c r="BG646" s="29">
        <f t="shared" ca="1" si="215"/>
        <v>12</v>
      </c>
      <c r="BH646" s="26" t="str">
        <f t="shared" ca="1" si="216"/>
        <v>32 Th,5 Bln,9 Hr</v>
      </c>
      <c r="BI646" s="24">
        <f t="shared" ca="1" si="217"/>
        <v>32</v>
      </c>
      <c r="BJ646" s="24">
        <f t="shared" ca="1" si="218"/>
        <v>5</v>
      </c>
      <c r="BK646" s="26" t="str">
        <f t="shared" ca="1" si="219"/>
        <v>31 Th,0 Bln,8 Hr</v>
      </c>
      <c r="BL646" s="4" t="str">
        <f>VLOOKUP(C646,[1]dbase!$C$3:$AW$827,38,FALSE)</f>
        <v>-</v>
      </c>
    </row>
    <row r="647" spans="1:64" x14ac:dyDescent="0.25">
      <c r="A647" s="24">
        <f t="shared" si="200"/>
        <v>644</v>
      </c>
      <c r="B647" s="31" t="s">
        <v>2680</v>
      </c>
      <c r="C647" s="24">
        <v>935730</v>
      </c>
      <c r="D647" s="24" t="s">
        <v>2681</v>
      </c>
      <c r="E647" s="26">
        <v>33980</v>
      </c>
      <c r="F647" s="24" t="s">
        <v>167</v>
      </c>
      <c r="G647" s="24" t="s">
        <v>66</v>
      </c>
      <c r="H647" s="24" t="s">
        <v>228</v>
      </c>
      <c r="I647" s="24" t="s">
        <v>2682</v>
      </c>
      <c r="J647" s="27"/>
      <c r="K647" s="24"/>
      <c r="L647" s="24"/>
      <c r="M647" s="24" t="s">
        <v>70</v>
      </c>
      <c r="N647" s="24" t="s">
        <v>71</v>
      </c>
      <c r="O647" s="24" t="s">
        <v>235</v>
      </c>
      <c r="P647" s="24">
        <v>2015</v>
      </c>
      <c r="Q647" s="26">
        <v>42888</v>
      </c>
      <c r="R647" s="26">
        <v>43116</v>
      </c>
      <c r="S647" s="26" t="s">
        <v>90</v>
      </c>
      <c r="T647" s="28" t="s">
        <v>2683</v>
      </c>
      <c r="U647" s="28" t="s">
        <v>2683</v>
      </c>
      <c r="V647" s="26">
        <v>44667</v>
      </c>
      <c r="W647" s="28" t="s">
        <v>1174</v>
      </c>
      <c r="X647" s="28" t="s">
        <v>93</v>
      </c>
      <c r="Y647" s="26" t="s">
        <v>78</v>
      </c>
      <c r="Z647" s="29">
        <v>4</v>
      </c>
      <c r="AA647" s="29">
        <v>4</v>
      </c>
      <c r="AB647" s="26">
        <v>44424</v>
      </c>
      <c r="AC647" s="30">
        <v>6900000</v>
      </c>
      <c r="AD647" s="30">
        <v>766667</v>
      </c>
      <c r="AE647" s="30">
        <v>442183.33333333302</v>
      </c>
      <c r="AF647" s="30">
        <v>-339993</v>
      </c>
      <c r="AG647" s="30">
        <f t="shared" si="201"/>
        <v>102190.33333333302</v>
      </c>
      <c r="AH647" s="30">
        <v>2079770</v>
      </c>
      <c r="AI647" s="30">
        <f t="shared" si="202"/>
        <v>9848627.3333333321</v>
      </c>
      <c r="AJ647" s="30">
        <f t="shared" si="203"/>
        <v>5175000</v>
      </c>
      <c r="AK647" s="30">
        <f t="shared" si="204"/>
        <v>575000.25</v>
      </c>
      <c r="AL647" s="30">
        <f t="shared" si="205"/>
        <v>442183.33333333302</v>
      </c>
      <c r="AM647" s="30">
        <f t="shared" si="206"/>
        <v>-339993</v>
      </c>
      <c r="AN647" s="30">
        <f t="shared" si="207"/>
        <v>102190.33333333302</v>
      </c>
      <c r="AO647" s="30">
        <f t="shared" si="208"/>
        <v>1039885</v>
      </c>
      <c r="AP647" s="30">
        <f t="shared" si="209"/>
        <v>6892075.583333333</v>
      </c>
      <c r="AQ647" s="30">
        <f t="shared" si="210"/>
        <v>0</v>
      </c>
      <c r="AR647" s="26" t="s">
        <v>79</v>
      </c>
      <c r="AS647" s="26" t="s">
        <v>80</v>
      </c>
      <c r="AT647" s="26"/>
      <c r="AU647" s="26" t="s">
        <v>80</v>
      </c>
      <c r="AV647" s="26" t="s">
        <v>94</v>
      </c>
      <c r="AW647" s="26" t="s">
        <v>95</v>
      </c>
      <c r="AX647" s="26" t="s">
        <v>83</v>
      </c>
      <c r="AY647" s="26" t="s">
        <v>96</v>
      </c>
      <c r="AZ647" s="26" t="s">
        <v>80</v>
      </c>
      <c r="BA647" s="26" t="s">
        <v>84</v>
      </c>
      <c r="BB647" s="26" t="s">
        <v>85</v>
      </c>
      <c r="BC647" s="26" t="str">
        <f t="shared" si="211"/>
        <v>F</v>
      </c>
      <c r="BD647" s="26" t="str">
        <f t="shared" ca="1" si="212"/>
        <v>29 Th,10 Bln,13 Hr</v>
      </c>
      <c r="BE647" s="29">
        <f t="shared" ca="1" si="213"/>
        <v>29</v>
      </c>
      <c r="BF647" s="29">
        <f t="shared" ca="1" si="214"/>
        <v>10</v>
      </c>
      <c r="BG647" s="29">
        <f t="shared" ca="1" si="215"/>
        <v>13</v>
      </c>
      <c r="BH647" s="26" t="str">
        <f t="shared" ca="1" si="216"/>
        <v>5 Th,5 Bln,22 Hr</v>
      </c>
      <c r="BI647" s="24">
        <f t="shared" ca="1" si="217"/>
        <v>5</v>
      </c>
      <c r="BJ647" s="24">
        <f t="shared" ca="1" si="218"/>
        <v>5</v>
      </c>
      <c r="BK647" s="26" t="str">
        <f t="shared" ca="1" si="219"/>
        <v>4 Th,10 Bln,8 Hr</v>
      </c>
      <c r="BL647" s="4" t="str">
        <f>VLOOKUP(C647,[1]dbase!$C$3:$AW$827,38,FALSE)</f>
        <v>-</v>
      </c>
    </row>
    <row r="648" spans="1:64" x14ac:dyDescent="0.25">
      <c r="A648" s="24">
        <f t="shared" si="200"/>
        <v>645</v>
      </c>
      <c r="B648" s="31" t="s">
        <v>2684</v>
      </c>
      <c r="C648" s="24">
        <v>806195</v>
      </c>
      <c r="D648" s="24" t="s">
        <v>174</v>
      </c>
      <c r="E648" s="26">
        <v>29285</v>
      </c>
      <c r="F648" s="24" t="s">
        <v>65</v>
      </c>
      <c r="G648" s="24" t="s">
        <v>66</v>
      </c>
      <c r="H648" s="24" t="s">
        <v>88</v>
      </c>
      <c r="I648" s="24" t="s">
        <v>2685</v>
      </c>
      <c r="J648" s="27" t="s">
        <v>2686</v>
      </c>
      <c r="K648" s="24"/>
      <c r="L648" s="24"/>
      <c r="M648" s="24" t="s">
        <v>99</v>
      </c>
      <c r="N648" s="24" t="s">
        <v>276</v>
      </c>
      <c r="O648" s="24"/>
      <c r="P648" s="24" t="s">
        <v>80</v>
      </c>
      <c r="Q648" s="26">
        <v>43374</v>
      </c>
      <c r="R648" s="26">
        <v>43374</v>
      </c>
      <c r="S648" s="26" t="s">
        <v>90</v>
      </c>
      <c r="T648" s="28" t="s">
        <v>289</v>
      </c>
      <c r="U648" s="28" t="s">
        <v>289</v>
      </c>
      <c r="V648" s="26">
        <v>44105</v>
      </c>
      <c r="W648" s="28" t="s">
        <v>303</v>
      </c>
      <c r="X648" s="28" t="s">
        <v>140</v>
      </c>
      <c r="Y648" s="26" t="s">
        <v>78</v>
      </c>
      <c r="Z648" s="29">
        <v>6</v>
      </c>
      <c r="AA648" s="29">
        <v>1</v>
      </c>
      <c r="AB648" s="26">
        <v>44424</v>
      </c>
      <c r="AC648" s="30">
        <v>4500000</v>
      </c>
      <c r="AD648" s="30">
        <v>500000</v>
      </c>
      <c r="AE648" s="30">
        <v>0</v>
      </c>
      <c r="AF648" s="30">
        <v>-292200</v>
      </c>
      <c r="AG648" s="30">
        <f t="shared" si="201"/>
        <v>-292200</v>
      </c>
      <c r="AH648" s="30">
        <v>0</v>
      </c>
      <c r="AI648" s="30">
        <f t="shared" si="202"/>
        <v>4707800</v>
      </c>
      <c r="AJ648" s="30">
        <f t="shared" si="203"/>
        <v>3375000</v>
      </c>
      <c r="AK648" s="30">
        <f t="shared" si="204"/>
        <v>375000</v>
      </c>
      <c r="AL648" s="30">
        <f t="shared" si="205"/>
        <v>0</v>
      </c>
      <c r="AM648" s="30">
        <f t="shared" si="206"/>
        <v>-292200</v>
      </c>
      <c r="AN648" s="30">
        <f t="shared" si="207"/>
        <v>-292200</v>
      </c>
      <c r="AO648" s="30">
        <f t="shared" si="208"/>
        <v>0</v>
      </c>
      <c r="AP648" s="30">
        <f t="shared" si="209"/>
        <v>3457800</v>
      </c>
      <c r="AQ648" s="30">
        <f t="shared" si="210"/>
        <v>914300</v>
      </c>
      <c r="AR648" s="26" t="s">
        <v>79</v>
      </c>
      <c r="AS648" s="26" t="s">
        <v>80</v>
      </c>
      <c r="AT648" s="26"/>
      <c r="AU648" s="26" t="s">
        <v>80</v>
      </c>
      <c r="AV648" s="26" t="s">
        <v>141</v>
      </c>
      <c r="AW648" s="26" t="s">
        <v>80</v>
      </c>
      <c r="AX648" s="26" t="s">
        <v>82</v>
      </c>
      <c r="AY648" s="26" t="s">
        <v>82</v>
      </c>
      <c r="AZ648" s="26" t="s">
        <v>80</v>
      </c>
      <c r="BA648" s="26" t="s">
        <v>84</v>
      </c>
      <c r="BB648" s="26" t="s">
        <v>106</v>
      </c>
      <c r="BC648" s="26" t="str">
        <f t="shared" si="211"/>
        <v>C</v>
      </c>
      <c r="BD648" s="26" t="str">
        <f t="shared" ca="1" si="212"/>
        <v>42 Th,8 Bln,19 Hr</v>
      </c>
      <c r="BE648" s="29">
        <f t="shared" ca="1" si="213"/>
        <v>42</v>
      </c>
      <c r="BF648" s="29">
        <f t="shared" ca="1" si="214"/>
        <v>8</v>
      </c>
      <c r="BG648" s="29">
        <f t="shared" ca="1" si="215"/>
        <v>19</v>
      </c>
      <c r="BH648" s="26" t="str">
        <f t="shared" ca="1" si="216"/>
        <v>4 Th,1 Bln,23 Hr</v>
      </c>
      <c r="BI648" s="24">
        <f t="shared" ca="1" si="217"/>
        <v>4</v>
      </c>
      <c r="BJ648" s="24">
        <f t="shared" ca="1" si="218"/>
        <v>1</v>
      </c>
      <c r="BK648" s="26" t="str">
        <f t="shared" ca="1" si="219"/>
        <v>4 Th,1 Bln,23 Hr</v>
      </c>
      <c r="BL648" s="4" t="str">
        <f>VLOOKUP(C648,[1]dbase!$C$3:$AW$827,38,FALSE)</f>
        <v>-</v>
      </c>
    </row>
    <row r="649" spans="1:64" x14ac:dyDescent="0.25">
      <c r="A649" s="24">
        <f t="shared" si="200"/>
        <v>646</v>
      </c>
      <c r="B649" s="31" t="s">
        <v>2687</v>
      </c>
      <c r="C649" s="24">
        <v>685465</v>
      </c>
      <c r="D649" s="24" t="s">
        <v>180</v>
      </c>
      <c r="E649" s="26">
        <v>25016</v>
      </c>
      <c r="F649" s="24" t="s">
        <v>65</v>
      </c>
      <c r="G649" s="24" t="s">
        <v>66</v>
      </c>
      <c r="H649" s="24" t="s">
        <v>88</v>
      </c>
      <c r="I649" s="24" t="s">
        <v>2688</v>
      </c>
      <c r="J649" s="27"/>
      <c r="K649" s="24"/>
      <c r="L649" s="24"/>
      <c r="M649" s="24" t="s">
        <v>109</v>
      </c>
      <c r="N649" s="24" t="s">
        <v>2689</v>
      </c>
      <c r="O649" s="24"/>
      <c r="P649" s="24">
        <v>1988</v>
      </c>
      <c r="Q649" s="26">
        <v>33025</v>
      </c>
      <c r="R649" s="26">
        <v>36495</v>
      </c>
      <c r="S649" s="26" t="s">
        <v>90</v>
      </c>
      <c r="T649" s="28" t="s">
        <v>2690</v>
      </c>
      <c r="U649" s="28" t="s">
        <v>2690</v>
      </c>
      <c r="V649" s="26" t="s">
        <v>80</v>
      </c>
      <c r="W649" s="28" t="s">
        <v>145</v>
      </c>
      <c r="X649" s="28" t="s">
        <v>696</v>
      </c>
      <c r="Y649" s="26" t="s">
        <v>78</v>
      </c>
      <c r="Z649" s="29">
        <v>6</v>
      </c>
      <c r="AA649" s="29">
        <v>2</v>
      </c>
      <c r="AB649" s="26">
        <v>44424</v>
      </c>
      <c r="AC649" s="30">
        <v>4900000</v>
      </c>
      <c r="AD649" s="30">
        <v>544444</v>
      </c>
      <c r="AE649" s="30">
        <v>1187505.555555556</v>
      </c>
      <c r="AF649" s="30">
        <v>152000</v>
      </c>
      <c r="AG649" s="30">
        <f t="shared" si="201"/>
        <v>1339505.555555556</v>
      </c>
      <c r="AH649" s="30">
        <v>0</v>
      </c>
      <c r="AI649" s="30">
        <f t="shared" si="202"/>
        <v>6783949.555555556</v>
      </c>
      <c r="AJ649" s="30">
        <f t="shared" si="203"/>
        <v>2450000</v>
      </c>
      <c r="AK649" s="30">
        <f t="shared" si="204"/>
        <v>0</v>
      </c>
      <c r="AL649" s="30">
        <f t="shared" si="205"/>
        <v>0</v>
      </c>
      <c r="AM649" s="30">
        <f t="shared" si="206"/>
        <v>0</v>
      </c>
      <c r="AN649" s="30">
        <f t="shared" si="207"/>
        <v>0</v>
      </c>
      <c r="AO649" s="30">
        <f t="shared" si="208"/>
        <v>0</v>
      </c>
      <c r="AP649" s="30">
        <f t="shared" si="209"/>
        <v>2450000</v>
      </c>
      <c r="AQ649" s="30">
        <f t="shared" si="210"/>
        <v>1922100</v>
      </c>
      <c r="AR649" s="26" t="s">
        <v>79</v>
      </c>
      <c r="AS649" s="26" t="s">
        <v>114</v>
      </c>
      <c r="AT649" s="24" t="s">
        <v>172</v>
      </c>
      <c r="AU649" s="26">
        <v>44433</v>
      </c>
      <c r="AV649" s="26" t="s">
        <v>697</v>
      </c>
      <c r="AW649" s="26" t="s">
        <v>80</v>
      </c>
      <c r="AX649" s="26" t="s">
        <v>82</v>
      </c>
      <c r="AY649" s="26" t="s">
        <v>82</v>
      </c>
      <c r="AZ649" s="26" t="s">
        <v>80</v>
      </c>
      <c r="BA649" s="26" t="s">
        <v>84</v>
      </c>
      <c r="BB649" s="26" t="s">
        <v>85</v>
      </c>
      <c r="BC649" s="26" t="str">
        <f t="shared" si="211"/>
        <v>C</v>
      </c>
      <c r="BD649" s="26" t="str">
        <f t="shared" ca="1" si="212"/>
        <v>54 Th,4 Bln,28 Hr</v>
      </c>
      <c r="BE649" s="29">
        <f t="shared" ca="1" si="213"/>
        <v>54</v>
      </c>
      <c r="BF649" s="29">
        <f t="shared" ca="1" si="214"/>
        <v>4</v>
      </c>
      <c r="BG649" s="29">
        <f t="shared" ca="1" si="215"/>
        <v>28</v>
      </c>
      <c r="BH649" s="26" t="str">
        <f t="shared" ca="1" si="216"/>
        <v>32 Th,5 Bln,23 Hr</v>
      </c>
      <c r="BI649" s="24">
        <f t="shared" ca="1" si="217"/>
        <v>32</v>
      </c>
      <c r="BJ649" s="24">
        <f t="shared" ca="1" si="218"/>
        <v>5</v>
      </c>
      <c r="BK649" s="26" t="str">
        <f t="shared" ca="1" si="219"/>
        <v>22 Th,11 Bln,23 Hr</v>
      </c>
      <c r="BL649" s="4" t="str">
        <f>VLOOKUP(C649,[1]dbase!$C$3:$AW$827,38,FALSE)</f>
        <v>H</v>
      </c>
    </row>
    <row r="650" spans="1:64" x14ac:dyDescent="0.25">
      <c r="A650" s="24">
        <f t="shared" si="200"/>
        <v>647</v>
      </c>
      <c r="B650" s="31" t="s">
        <v>2691</v>
      </c>
      <c r="C650" s="24">
        <v>866069</v>
      </c>
      <c r="D650" s="24" t="s">
        <v>821</v>
      </c>
      <c r="E650" s="26">
        <v>31699</v>
      </c>
      <c r="F650" s="24" t="s">
        <v>65</v>
      </c>
      <c r="G650" s="24" t="s">
        <v>66</v>
      </c>
      <c r="H650" s="24" t="s">
        <v>88</v>
      </c>
      <c r="I650" s="24" t="s">
        <v>2692</v>
      </c>
      <c r="J650" s="27"/>
      <c r="K650" s="24"/>
      <c r="L650" s="24"/>
      <c r="M650" s="24" t="s">
        <v>109</v>
      </c>
      <c r="N650" s="24" t="s">
        <v>71</v>
      </c>
      <c r="O650" s="24"/>
      <c r="P650" s="24" t="s">
        <v>80</v>
      </c>
      <c r="Q650" s="26">
        <v>43374</v>
      </c>
      <c r="R650" s="26">
        <v>43374</v>
      </c>
      <c r="S650" s="26" t="s">
        <v>90</v>
      </c>
      <c r="T650" s="28" t="s">
        <v>261</v>
      </c>
      <c r="U650" s="28" t="s">
        <v>261</v>
      </c>
      <c r="V650" s="26">
        <v>44105</v>
      </c>
      <c r="W650" s="28" t="s">
        <v>139</v>
      </c>
      <c r="X650" s="28" t="s">
        <v>140</v>
      </c>
      <c r="Y650" s="26" t="s">
        <v>78</v>
      </c>
      <c r="Z650" s="29">
        <v>6</v>
      </c>
      <c r="AA650" s="29">
        <v>1</v>
      </c>
      <c r="AB650" s="26">
        <v>44424</v>
      </c>
      <c r="AC650" s="30">
        <v>4500000</v>
      </c>
      <c r="AD650" s="30">
        <v>500000</v>
      </c>
      <c r="AE650" s="30">
        <v>0</v>
      </c>
      <c r="AF650" s="30">
        <v>69400</v>
      </c>
      <c r="AG650" s="30">
        <f t="shared" si="201"/>
        <v>69400</v>
      </c>
      <c r="AH650" s="30">
        <v>0</v>
      </c>
      <c r="AI650" s="30">
        <f t="shared" si="202"/>
        <v>5069400</v>
      </c>
      <c r="AJ650" s="30">
        <f t="shared" si="203"/>
        <v>3375000</v>
      </c>
      <c r="AK650" s="30">
        <f t="shared" si="204"/>
        <v>375000</v>
      </c>
      <c r="AL650" s="30">
        <f t="shared" si="205"/>
        <v>0</v>
      </c>
      <c r="AM650" s="30">
        <f t="shared" si="206"/>
        <v>69400</v>
      </c>
      <c r="AN650" s="30">
        <f t="shared" si="207"/>
        <v>69400</v>
      </c>
      <c r="AO650" s="30">
        <f t="shared" si="208"/>
        <v>0</v>
      </c>
      <c r="AP650" s="30">
        <f t="shared" si="209"/>
        <v>3819400</v>
      </c>
      <c r="AQ650" s="30">
        <f t="shared" si="210"/>
        <v>552700</v>
      </c>
      <c r="AR650" s="26" t="s">
        <v>79</v>
      </c>
      <c r="AS650" s="26" t="s">
        <v>80</v>
      </c>
      <c r="AT650" s="26"/>
      <c r="AU650" s="26" t="s">
        <v>80</v>
      </c>
      <c r="AV650" s="26" t="s">
        <v>141</v>
      </c>
      <c r="AW650" s="26" t="s">
        <v>80</v>
      </c>
      <c r="AX650" s="26" t="s">
        <v>82</v>
      </c>
      <c r="AY650" s="26" t="s">
        <v>82</v>
      </c>
      <c r="AZ650" s="26" t="s">
        <v>80</v>
      </c>
      <c r="BA650" s="26" t="s">
        <v>84</v>
      </c>
      <c r="BB650" s="26" t="s">
        <v>85</v>
      </c>
      <c r="BC650" s="26" t="str">
        <f t="shared" si="211"/>
        <v>C</v>
      </c>
      <c r="BD650" s="26" t="str">
        <f t="shared" ca="1" si="212"/>
        <v>36 Th,1 Bln,10 Hr</v>
      </c>
      <c r="BE650" s="29">
        <f t="shared" ca="1" si="213"/>
        <v>36</v>
      </c>
      <c r="BF650" s="29">
        <f t="shared" ca="1" si="214"/>
        <v>1</v>
      </c>
      <c r="BG650" s="29">
        <f t="shared" ca="1" si="215"/>
        <v>10</v>
      </c>
      <c r="BH650" s="26" t="str">
        <f t="shared" ca="1" si="216"/>
        <v>4 Th,1 Bln,23 Hr</v>
      </c>
      <c r="BI650" s="24">
        <f t="shared" ca="1" si="217"/>
        <v>4</v>
      </c>
      <c r="BJ650" s="24">
        <f t="shared" ca="1" si="218"/>
        <v>1</v>
      </c>
      <c r="BK650" s="26" t="str">
        <f t="shared" ca="1" si="219"/>
        <v>4 Th,1 Bln,23 Hr</v>
      </c>
      <c r="BL650" s="4" t="str">
        <f>VLOOKUP(C650,[1]dbase!$C$3:$AW$827,38,FALSE)</f>
        <v>-</v>
      </c>
    </row>
    <row r="651" spans="1:64" x14ac:dyDescent="0.25">
      <c r="A651" s="24">
        <f t="shared" si="200"/>
        <v>648</v>
      </c>
      <c r="B651" s="33" t="s">
        <v>2693</v>
      </c>
      <c r="C651" s="24">
        <v>695253</v>
      </c>
      <c r="D651" s="24" t="s">
        <v>377</v>
      </c>
      <c r="E651" s="26">
        <v>25565</v>
      </c>
      <c r="F651" s="24" t="s">
        <v>65</v>
      </c>
      <c r="G651" s="24" t="s">
        <v>66</v>
      </c>
      <c r="H651" s="24" t="s">
        <v>88</v>
      </c>
      <c r="I651" s="24" t="s">
        <v>2694</v>
      </c>
      <c r="J651" s="27" t="s">
        <v>2695</v>
      </c>
      <c r="K651" s="24" t="s">
        <v>2696</v>
      </c>
      <c r="L651" s="24"/>
      <c r="M651" s="24" t="s">
        <v>70</v>
      </c>
      <c r="N651" s="24" t="s">
        <v>71</v>
      </c>
      <c r="O651" s="24" t="s">
        <v>1734</v>
      </c>
      <c r="P651" s="24">
        <v>1998</v>
      </c>
      <c r="Q651" s="26">
        <v>34335</v>
      </c>
      <c r="R651" s="26">
        <v>34700</v>
      </c>
      <c r="S651" s="26" t="s">
        <v>90</v>
      </c>
      <c r="T651" s="28" t="s">
        <v>2526</v>
      </c>
      <c r="U651" s="28" t="s">
        <v>2526</v>
      </c>
      <c r="V651" s="26">
        <v>44760</v>
      </c>
      <c r="W651" s="28" t="s">
        <v>92</v>
      </c>
      <c r="X651" s="28" t="s">
        <v>113</v>
      </c>
      <c r="Y651" s="26" t="s">
        <v>78</v>
      </c>
      <c r="Z651" s="29">
        <v>2</v>
      </c>
      <c r="AA651" s="29">
        <v>8</v>
      </c>
      <c r="AB651" s="26">
        <v>44424</v>
      </c>
      <c r="AC651" s="30">
        <v>10900000</v>
      </c>
      <c r="AD651" s="30">
        <v>1211111</v>
      </c>
      <c r="AE651" s="30">
        <v>3206013.8888888881</v>
      </c>
      <c r="AF651" s="30">
        <v>1361250</v>
      </c>
      <c r="AG651" s="30">
        <f t="shared" si="201"/>
        <v>4567263.8888888881</v>
      </c>
      <c r="AH651" s="30">
        <v>3468750</v>
      </c>
      <c r="AI651" s="30">
        <f t="shared" si="202"/>
        <v>20147124.888888888</v>
      </c>
      <c r="AJ651" s="30">
        <f t="shared" si="203"/>
        <v>8175000</v>
      </c>
      <c r="AK651" s="30">
        <f t="shared" si="204"/>
        <v>908333.25</v>
      </c>
      <c r="AL651" s="30">
        <f t="shared" si="205"/>
        <v>3206013.8888888881</v>
      </c>
      <c r="AM651" s="30">
        <f t="shared" si="206"/>
        <v>1361250</v>
      </c>
      <c r="AN651" s="30">
        <f t="shared" si="207"/>
        <v>4567263.8888888881</v>
      </c>
      <c r="AO651" s="30">
        <f t="shared" si="208"/>
        <v>1734375</v>
      </c>
      <c r="AP651" s="30">
        <f t="shared" si="209"/>
        <v>15384972.138888888</v>
      </c>
      <c r="AQ651" s="30">
        <f t="shared" si="210"/>
        <v>0</v>
      </c>
      <c r="AR651" s="26" t="s">
        <v>79</v>
      </c>
      <c r="AS651" s="26" t="s">
        <v>80</v>
      </c>
      <c r="AT651" s="26"/>
      <c r="AU651" s="26" t="s">
        <v>80</v>
      </c>
      <c r="AV651" s="26" t="s">
        <v>116</v>
      </c>
      <c r="AW651" s="26" t="s">
        <v>95</v>
      </c>
      <c r="AX651" s="26" t="s">
        <v>96</v>
      </c>
      <c r="AY651" s="26" t="s">
        <v>96</v>
      </c>
      <c r="AZ651" s="26" t="s">
        <v>80</v>
      </c>
      <c r="BA651" s="26" t="s">
        <v>84</v>
      </c>
      <c r="BB651" s="26" t="s">
        <v>85</v>
      </c>
      <c r="BC651" s="26" t="str">
        <f t="shared" si="211"/>
        <v>F</v>
      </c>
      <c r="BD651" s="26" t="str">
        <f t="shared" ca="1" si="212"/>
        <v>52 Th,10 Bln,27 Hr</v>
      </c>
      <c r="BE651" s="29">
        <f t="shared" ca="1" si="213"/>
        <v>52</v>
      </c>
      <c r="BF651" s="29">
        <f t="shared" ca="1" si="214"/>
        <v>10</v>
      </c>
      <c r="BG651" s="29">
        <f t="shared" ca="1" si="215"/>
        <v>27</v>
      </c>
      <c r="BH651" s="26" t="str">
        <f t="shared" ca="1" si="216"/>
        <v>28 Th,10 Bln,23 Hr</v>
      </c>
      <c r="BI651" s="24">
        <f t="shared" ca="1" si="217"/>
        <v>28</v>
      </c>
      <c r="BJ651" s="24">
        <f t="shared" ca="1" si="218"/>
        <v>10</v>
      </c>
      <c r="BK651" s="26" t="str">
        <f t="shared" ca="1" si="219"/>
        <v>27 Th,10 Bln,23 Hr</v>
      </c>
      <c r="BL651" s="4" t="str">
        <f>VLOOKUP(C651,[1]dbase!$C$3:$AW$827,38,FALSE)</f>
        <v>-</v>
      </c>
    </row>
    <row r="652" spans="1:64" x14ac:dyDescent="0.25">
      <c r="A652" s="24">
        <f t="shared" si="200"/>
        <v>649</v>
      </c>
      <c r="B652" s="31" t="s">
        <v>2697</v>
      </c>
      <c r="C652" s="24">
        <v>756209</v>
      </c>
      <c r="D652" s="24" t="s">
        <v>319</v>
      </c>
      <c r="E652" s="26">
        <v>27492</v>
      </c>
      <c r="F652" s="24" t="s">
        <v>65</v>
      </c>
      <c r="G652" s="24" t="s">
        <v>66</v>
      </c>
      <c r="H652" s="24" t="s">
        <v>67</v>
      </c>
      <c r="I652" s="24"/>
      <c r="J652" s="27" t="s">
        <v>2698</v>
      </c>
      <c r="K652" s="24"/>
      <c r="L652" s="24"/>
      <c r="M652" s="24" t="s">
        <v>99</v>
      </c>
      <c r="N652" s="24" t="s">
        <v>276</v>
      </c>
      <c r="O652" s="24"/>
      <c r="P652" s="24" t="s">
        <v>80</v>
      </c>
      <c r="Q652" s="26">
        <v>43374</v>
      </c>
      <c r="R652" s="26">
        <v>43374</v>
      </c>
      <c r="S652" s="26" t="s">
        <v>90</v>
      </c>
      <c r="T652" s="28" t="s">
        <v>138</v>
      </c>
      <c r="U652" s="28" t="s">
        <v>138</v>
      </c>
      <c r="V652" s="26">
        <v>44105</v>
      </c>
      <c r="W652" s="28" t="s">
        <v>303</v>
      </c>
      <c r="X652" s="28" t="s">
        <v>140</v>
      </c>
      <c r="Y652" s="26" t="s">
        <v>78</v>
      </c>
      <c r="Z652" s="29">
        <v>6</v>
      </c>
      <c r="AA652" s="29">
        <v>1</v>
      </c>
      <c r="AB652" s="26">
        <v>44424</v>
      </c>
      <c r="AC652" s="30">
        <v>4500000</v>
      </c>
      <c r="AD652" s="30">
        <v>500000</v>
      </c>
      <c r="AE652" s="30">
        <v>0</v>
      </c>
      <c r="AF652" s="30">
        <v>69400</v>
      </c>
      <c r="AG652" s="30">
        <f t="shared" si="201"/>
        <v>69400</v>
      </c>
      <c r="AH652" s="30">
        <v>0</v>
      </c>
      <c r="AI652" s="30">
        <f t="shared" si="202"/>
        <v>5069400</v>
      </c>
      <c r="AJ652" s="30">
        <f t="shared" si="203"/>
        <v>3375000</v>
      </c>
      <c r="AK652" s="30">
        <f t="shared" si="204"/>
        <v>375000</v>
      </c>
      <c r="AL652" s="30">
        <f t="shared" si="205"/>
        <v>0</v>
      </c>
      <c r="AM652" s="30">
        <f t="shared" si="206"/>
        <v>69400</v>
      </c>
      <c r="AN652" s="30">
        <f t="shared" si="207"/>
        <v>69400</v>
      </c>
      <c r="AO652" s="30">
        <f t="shared" si="208"/>
        <v>0</v>
      </c>
      <c r="AP652" s="30">
        <f t="shared" si="209"/>
        <v>3819400</v>
      </c>
      <c r="AQ652" s="30">
        <f t="shared" si="210"/>
        <v>552700</v>
      </c>
      <c r="AR652" s="26" t="s">
        <v>79</v>
      </c>
      <c r="AS652" s="26" t="s">
        <v>80</v>
      </c>
      <c r="AT652" s="26"/>
      <c r="AU652" s="26" t="s">
        <v>80</v>
      </c>
      <c r="AV652" s="26" t="s">
        <v>141</v>
      </c>
      <c r="AW652" s="26" t="s">
        <v>80</v>
      </c>
      <c r="AX652" s="26" t="s">
        <v>82</v>
      </c>
      <c r="AY652" s="26" t="s">
        <v>82</v>
      </c>
      <c r="AZ652" s="26" t="s">
        <v>80</v>
      </c>
      <c r="BA652" s="26" t="s">
        <v>84</v>
      </c>
      <c r="BB652" s="26" t="s">
        <v>106</v>
      </c>
      <c r="BC652" s="26" t="str">
        <f t="shared" si="211"/>
        <v>C</v>
      </c>
      <c r="BD652" s="26" t="str">
        <f t="shared" ca="1" si="212"/>
        <v>47 Th,7 Bln,16 Hr</v>
      </c>
      <c r="BE652" s="29">
        <f t="shared" ca="1" si="213"/>
        <v>47</v>
      </c>
      <c r="BF652" s="29">
        <f t="shared" ca="1" si="214"/>
        <v>7</v>
      </c>
      <c r="BG652" s="29">
        <f t="shared" ca="1" si="215"/>
        <v>16</v>
      </c>
      <c r="BH652" s="26" t="str">
        <f t="shared" ca="1" si="216"/>
        <v>4 Th,1 Bln,23 Hr</v>
      </c>
      <c r="BI652" s="24">
        <f t="shared" ca="1" si="217"/>
        <v>4</v>
      </c>
      <c r="BJ652" s="24">
        <f t="shared" ca="1" si="218"/>
        <v>1</v>
      </c>
      <c r="BK652" s="26" t="str">
        <f t="shared" ca="1" si="219"/>
        <v>4 Th,1 Bln,23 Hr</v>
      </c>
      <c r="BL652" s="4" t="str">
        <f>VLOOKUP(C652,[1]dbase!$C$3:$AW$827,38,FALSE)</f>
        <v>-</v>
      </c>
    </row>
    <row r="653" spans="1:64" x14ac:dyDescent="0.25">
      <c r="A653" s="24">
        <f t="shared" si="200"/>
        <v>650</v>
      </c>
      <c r="B653" s="31" t="s">
        <v>2699</v>
      </c>
      <c r="C653" s="24">
        <v>925818</v>
      </c>
      <c r="D653" s="24" t="s">
        <v>1023</v>
      </c>
      <c r="E653" s="26">
        <v>33743</v>
      </c>
      <c r="F653" s="24" t="s">
        <v>65</v>
      </c>
      <c r="G653" s="24" t="s">
        <v>66</v>
      </c>
      <c r="H653" s="24" t="s">
        <v>67</v>
      </c>
      <c r="I653" s="24" t="s">
        <v>2700</v>
      </c>
      <c r="J653" s="27" t="s">
        <v>2701</v>
      </c>
      <c r="K653" s="24"/>
      <c r="L653" s="24"/>
      <c r="M653" s="24" t="s">
        <v>70</v>
      </c>
      <c r="N653" s="24" t="s">
        <v>71</v>
      </c>
      <c r="O653" s="24" t="s">
        <v>72</v>
      </c>
      <c r="P653" s="24">
        <v>2015</v>
      </c>
      <c r="Q653" s="26">
        <v>43313</v>
      </c>
      <c r="R653" s="26">
        <v>43525</v>
      </c>
      <c r="S653" s="26" t="s">
        <v>90</v>
      </c>
      <c r="T653" s="28" t="s">
        <v>781</v>
      </c>
      <c r="U653" s="28" t="s">
        <v>781</v>
      </c>
      <c r="V653" s="26">
        <v>44410</v>
      </c>
      <c r="W653" s="28" t="s">
        <v>846</v>
      </c>
      <c r="X653" s="28" t="s">
        <v>77</v>
      </c>
      <c r="Y653" s="26" t="s">
        <v>78</v>
      </c>
      <c r="Z653" s="29">
        <v>5</v>
      </c>
      <c r="AA653" s="29">
        <v>4</v>
      </c>
      <c r="AB653" s="26">
        <v>44424</v>
      </c>
      <c r="AC653" s="30">
        <v>6900000</v>
      </c>
      <c r="AD653" s="30">
        <v>766667</v>
      </c>
      <c r="AE653" s="30">
        <v>442183.33333333302</v>
      </c>
      <c r="AF653" s="30">
        <v>653200</v>
      </c>
      <c r="AG653" s="30">
        <f t="shared" si="201"/>
        <v>1095383.333333333</v>
      </c>
      <c r="AH653" s="30">
        <v>0</v>
      </c>
      <c r="AI653" s="30">
        <f t="shared" si="202"/>
        <v>8762050.3333333321</v>
      </c>
      <c r="AJ653" s="30">
        <f t="shared" si="203"/>
        <v>5175000</v>
      </c>
      <c r="AK653" s="30">
        <f t="shared" si="204"/>
        <v>575000.25</v>
      </c>
      <c r="AL653" s="30">
        <f t="shared" si="205"/>
        <v>442183.33333333302</v>
      </c>
      <c r="AM653" s="30">
        <f t="shared" si="206"/>
        <v>653200</v>
      </c>
      <c r="AN653" s="30">
        <f t="shared" si="207"/>
        <v>1095383.333333333</v>
      </c>
      <c r="AO653" s="30">
        <f t="shared" si="208"/>
        <v>0</v>
      </c>
      <c r="AP653" s="30">
        <f t="shared" si="209"/>
        <v>6845383.583333333</v>
      </c>
      <c r="AQ653" s="30">
        <f t="shared" si="210"/>
        <v>0</v>
      </c>
      <c r="AR653" s="26" t="s">
        <v>79</v>
      </c>
      <c r="AS653" s="26" t="s">
        <v>80</v>
      </c>
      <c r="AT653" s="26"/>
      <c r="AU653" s="26" t="s">
        <v>80</v>
      </c>
      <c r="AV653" s="26" t="s">
        <v>81</v>
      </c>
      <c r="AW653" s="26" t="s">
        <v>80</v>
      </c>
      <c r="AX653" s="26" t="s">
        <v>82</v>
      </c>
      <c r="AY653" s="26" t="s">
        <v>83</v>
      </c>
      <c r="AZ653" s="26" t="s">
        <v>80</v>
      </c>
      <c r="BA653" s="26" t="s">
        <v>84</v>
      </c>
      <c r="BB653" s="26" t="s">
        <v>85</v>
      </c>
      <c r="BC653" s="26" t="str">
        <f t="shared" si="211"/>
        <v>F</v>
      </c>
      <c r="BD653" s="26" t="str">
        <f t="shared" ca="1" si="212"/>
        <v>30 Th,6 Bln,5 Hr</v>
      </c>
      <c r="BE653" s="29">
        <f t="shared" ca="1" si="213"/>
        <v>30</v>
      </c>
      <c r="BF653" s="29">
        <f t="shared" ca="1" si="214"/>
        <v>6</v>
      </c>
      <c r="BG653" s="29">
        <f t="shared" ca="1" si="215"/>
        <v>5</v>
      </c>
      <c r="BH653" s="26" t="str">
        <f t="shared" ca="1" si="216"/>
        <v>4 Th,3 Bln,23 Hr</v>
      </c>
      <c r="BI653" s="24">
        <f t="shared" ca="1" si="217"/>
        <v>4</v>
      </c>
      <c r="BJ653" s="24">
        <f t="shared" ca="1" si="218"/>
        <v>3</v>
      </c>
      <c r="BK653" s="26" t="str">
        <f t="shared" ca="1" si="219"/>
        <v>3 Th,8 Bln,23 Hr</v>
      </c>
      <c r="BL653" s="4" t="str">
        <f>VLOOKUP(C653,[1]dbase!$C$3:$AW$827,38,FALSE)</f>
        <v>-</v>
      </c>
    </row>
    <row r="654" spans="1:64" x14ac:dyDescent="0.25">
      <c r="A654" s="24">
        <f t="shared" si="200"/>
        <v>651</v>
      </c>
      <c r="B654" s="31" t="s">
        <v>2702</v>
      </c>
      <c r="C654" s="24">
        <v>726023</v>
      </c>
      <c r="D654" s="24" t="s">
        <v>174</v>
      </c>
      <c r="E654" s="26">
        <v>26503</v>
      </c>
      <c r="F654" s="24" t="s">
        <v>65</v>
      </c>
      <c r="G654" s="24" t="s">
        <v>66</v>
      </c>
      <c r="H654" s="24" t="s">
        <v>133</v>
      </c>
      <c r="I654" s="24" t="s">
        <v>2703</v>
      </c>
      <c r="J654" s="27" t="s">
        <v>2704</v>
      </c>
      <c r="K654" s="24"/>
      <c r="L654" s="24"/>
      <c r="M654" s="24" t="s">
        <v>109</v>
      </c>
      <c r="N654" s="24" t="s">
        <v>80</v>
      </c>
      <c r="O654" s="24"/>
      <c r="P654" s="24" t="s">
        <v>80</v>
      </c>
      <c r="Q654" s="26">
        <v>43374</v>
      </c>
      <c r="R654" s="26">
        <v>43374</v>
      </c>
      <c r="S654" s="26" t="s">
        <v>90</v>
      </c>
      <c r="T654" s="28" t="s">
        <v>470</v>
      </c>
      <c r="U654" s="28" t="s">
        <v>470</v>
      </c>
      <c r="V654" s="26">
        <v>44105</v>
      </c>
      <c r="W654" s="28" t="s">
        <v>139</v>
      </c>
      <c r="X654" s="28" t="s">
        <v>140</v>
      </c>
      <c r="Y654" s="26" t="s">
        <v>78</v>
      </c>
      <c r="Z654" s="29">
        <v>6</v>
      </c>
      <c r="AA654" s="29">
        <v>2</v>
      </c>
      <c r="AB654" s="26">
        <v>44424</v>
      </c>
      <c r="AC654" s="30">
        <v>4900000</v>
      </c>
      <c r="AD654" s="30">
        <v>544444</v>
      </c>
      <c r="AE654" s="30">
        <v>0</v>
      </c>
      <c r="AF654" s="30">
        <v>373955.55555555597</v>
      </c>
      <c r="AG654" s="30">
        <f t="shared" si="201"/>
        <v>373955.55555555597</v>
      </c>
      <c r="AH654" s="30">
        <v>0</v>
      </c>
      <c r="AI654" s="30">
        <f t="shared" si="202"/>
        <v>5818399.555555556</v>
      </c>
      <c r="AJ654" s="30">
        <f t="shared" si="203"/>
        <v>3675000</v>
      </c>
      <c r="AK654" s="30">
        <f t="shared" si="204"/>
        <v>408333</v>
      </c>
      <c r="AL654" s="30">
        <f t="shared" si="205"/>
        <v>0</v>
      </c>
      <c r="AM654" s="30">
        <f t="shared" si="206"/>
        <v>373955.55555555597</v>
      </c>
      <c r="AN654" s="30">
        <f t="shared" si="207"/>
        <v>373955.55555555597</v>
      </c>
      <c r="AO654" s="30">
        <f t="shared" si="208"/>
        <v>0</v>
      </c>
      <c r="AP654" s="30">
        <f t="shared" si="209"/>
        <v>4457288.555555556</v>
      </c>
      <c r="AQ654" s="30">
        <f t="shared" si="210"/>
        <v>0</v>
      </c>
      <c r="AR654" s="26" t="s">
        <v>79</v>
      </c>
      <c r="AS654" s="26" t="s">
        <v>80</v>
      </c>
      <c r="AT654" s="26"/>
      <c r="AU654" s="26" t="s">
        <v>80</v>
      </c>
      <c r="AV654" s="26" t="s">
        <v>141</v>
      </c>
      <c r="AW654" s="26" t="s">
        <v>80</v>
      </c>
      <c r="AX654" s="26" t="s">
        <v>82</v>
      </c>
      <c r="AY654" s="26" t="s">
        <v>82</v>
      </c>
      <c r="AZ654" s="26" t="s">
        <v>80</v>
      </c>
      <c r="BA654" s="26" t="s">
        <v>84</v>
      </c>
      <c r="BB654" s="26" t="s">
        <v>85</v>
      </c>
      <c r="BC654" s="26" t="str">
        <f t="shared" si="211"/>
        <v>C</v>
      </c>
      <c r="BD654" s="26" t="str">
        <f t="shared" ca="1" si="212"/>
        <v>50 Th,4 Bln,1 Hr</v>
      </c>
      <c r="BE654" s="29">
        <f t="shared" ca="1" si="213"/>
        <v>50</v>
      </c>
      <c r="BF654" s="29">
        <f t="shared" ca="1" si="214"/>
        <v>4</v>
      </c>
      <c r="BG654" s="29">
        <f t="shared" ca="1" si="215"/>
        <v>1</v>
      </c>
      <c r="BH654" s="26" t="str">
        <f t="shared" ca="1" si="216"/>
        <v>4 Th,1 Bln,23 Hr</v>
      </c>
      <c r="BI654" s="24">
        <f t="shared" ca="1" si="217"/>
        <v>4</v>
      </c>
      <c r="BJ654" s="24">
        <f t="shared" ca="1" si="218"/>
        <v>1</v>
      </c>
      <c r="BK654" s="26" t="str">
        <f t="shared" ca="1" si="219"/>
        <v>4 Th,1 Bln,23 Hr</v>
      </c>
      <c r="BL654" s="4" t="str">
        <f>VLOOKUP(C654,[1]dbase!$C$3:$AW$827,38,FALSE)</f>
        <v>-</v>
      </c>
    </row>
    <row r="655" spans="1:64" x14ac:dyDescent="0.25">
      <c r="A655" s="24">
        <f t="shared" si="200"/>
        <v>652</v>
      </c>
      <c r="B655" s="31" t="s">
        <v>2705</v>
      </c>
      <c r="C655" s="24">
        <v>715961</v>
      </c>
      <c r="D655" s="24" t="s">
        <v>174</v>
      </c>
      <c r="E655" s="26">
        <v>26027</v>
      </c>
      <c r="F655" s="24" t="s">
        <v>65</v>
      </c>
      <c r="G655" s="24" t="s">
        <v>66</v>
      </c>
      <c r="H655" s="24" t="s">
        <v>88</v>
      </c>
      <c r="I655" s="24" t="s">
        <v>2706</v>
      </c>
      <c r="J655" s="27" t="s">
        <v>2707</v>
      </c>
      <c r="K655" s="24"/>
      <c r="L655" s="24"/>
      <c r="M655" s="24" t="s">
        <v>109</v>
      </c>
      <c r="N655" s="24" t="s">
        <v>80</v>
      </c>
      <c r="O655" s="24"/>
      <c r="P655" s="24" t="s">
        <v>80</v>
      </c>
      <c r="Q655" s="26">
        <v>43374</v>
      </c>
      <c r="R655" s="26">
        <v>43374</v>
      </c>
      <c r="S655" s="26" t="s">
        <v>90</v>
      </c>
      <c r="T655" s="28" t="s">
        <v>2708</v>
      </c>
      <c r="U655" s="28" t="s">
        <v>2708</v>
      </c>
      <c r="V655" s="26">
        <v>44105</v>
      </c>
      <c r="W655" s="28" t="s">
        <v>633</v>
      </c>
      <c r="X655" s="28" t="s">
        <v>207</v>
      </c>
      <c r="Y655" s="26" t="s">
        <v>78</v>
      </c>
      <c r="Z655" s="29">
        <v>6</v>
      </c>
      <c r="AA655" s="29">
        <v>2</v>
      </c>
      <c r="AB655" s="26">
        <v>44424</v>
      </c>
      <c r="AC655" s="30">
        <v>4900000</v>
      </c>
      <c r="AD655" s="30">
        <v>544444</v>
      </c>
      <c r="AE655" s="30">
        <v>0</v>
      </c>
      <c r="AF655" s="30">
        <v>754416.63888888899</v>
      </c>
      <c r="AG655" s="30">
        <f t="shared" si="201"/>
        <v>754416.63888888899</v>
      </c>
      <c r="AH655" s="30">
        <v>0</v>
      </c>
      <c r="AI655" s="30">
        <f t="shared" si="202"/>
        <v>6198860.638888889</v>
      </c>
      <c r="AJ655" s="30">
        <f t="shared" si="203"/>
        <v>3675000</v>
      </c>
      <c r="AK655" s="30">
        <f t="shared" si="204"/>
        <v>408333</v>
      </c>
      <c r="AL655" s="30">
        <f t="shared" si="205"/>
        <v>0</v>
      </c>
      <c r="AM655" s="30">
        <f t="shared" si="206"/>
        <v>754416.63888888899</v>
      </c>
      <c r="AN655" s="30">
        <f t="shared" si="207"/>
        <v>754416.63888888899</v>
      </c>
      <c r="AO655" s="30">
        <f t="shared" si="208"/>
        <v>0</v>
      </c>
      <c r="AP655" s="30">
        <f t="shared" si="209"/>
        <v>4837749.638888889</v>
      </c>
      <c r="AQ655" s="30">
        <f t="shared" si="210"/>
        <v>0</v>
      </c>
      <c r="AR655" s="26" t="s">
        <v>79</v>
      </c>
      <c r="AS655" s="26" t="s">
        <v>80</v>
      </c>
      <c r="AT655" s="26"/>
      <c r="AU655" s="26">
        <v>44516</v>
      </c>
      <c r="AV655" s="26" t="s">
        <v>209</v>
      </c>
      <c r="AW655" s="26" t="s">
        <v>210</v>
      </c>
      <c r="AX655" s="26" t="s">
        <v>83</v>
      </c>
      <c r="AY655" s="26" t="s">
        <v>83</v>
      </c>
      <c r="AZ655" s="26" t="s">
        <v>80</v>
      </c>
      <c r="BA655" s="26" t="s">
        <v>84</v>
      </c>
      <c r="BB655" s="26" t="s">
        <v>85</v>
      </c>
      <c r="BC655" s="26" t="str">
        <f t="shared" si="211"/>
        <v>C</v>
      </c>
      <c r="BD655" s="26" t="str">
        <f t="shared" ca="1" si="212"/>
        <v>51 Th,7 Bln,20 Hr</v>
      </c>
      <c r="BE655" s="29">
        <f t="shared" ca="1" si="213"/>
        <v>51</v>
      </c>
      <c r="BF655" s="29">
        <f t="shared" ca="1" si="214"/>
        <v>7</v>
      </c>
      <c r="BG655" s="29">
        <f t="shared" ca="1" si="215"/>
        <v>20</v>
      </c>
      <c r="BH655" s="26" t="str">
        <f t="shared" ca="1" si="216"/>
        <v>4 Th,1 Bln,23 Hr</v>
      </c>
      <c r="BI655" s="24">
        <f t="shared" ca="1" si="217"/>
        <v>4</v>
      </c>
      <c r="BJ655" s="24">
        <f t="shared" ca="1" si="218"/>
        <v>1</v>
      </c>
      <c r="BK655" s="26" t="str">
        <f t="shared" ca="1" si="219"/>
        <v>4 Th,1 Bln,23 Hr</v>
      </c>
      <c r="BL655" s="4" t="str">
        <f>VLOOKUP(C655,[1]dbase!$C$3:$AW$827,38,FALSE)</f>
        <v>-</v>
      </c>
    </row>
    <row r="656" spans="1:64" x14ac:dyDescent="0.25">
      <c r="A656" s="24">
        <f t="shared" si="200"/>
        <v>653</v>
      </c>
      <c r="B656" s="31" t="s">
        <v>2709</v>
      </c>
      <c r="C656" s="24">
        <v>726097</v>
      </c>
      <c r="D656" s="24" t="s">
        <v>2710</v>
      </c>
      <c r="E656" s="26">
        <v>26565</v>
      </c>
      <c r="F656" s="24" t="s">
        <v>65</v>
      </c>
      <c r="G656" s="24" t="s">
        <v>66</v>
      </c>
      <c r="H656" s="24" t="s">
        <v>88</v>
      </c>
      <c r="I656" s="24" t="s">
        <v>2711</v>
      </c>
      <c r="J656" s="27" t="s">
        <v>2712</v>
      </c>
      <c r="K656" s="24"/>
      <c r="L656" s="24"/>
      <c r="M656" s="24" t="s">
        <v>109</v>
      </c>
      <c r="N656" s="24" t="s">
        <v>2713</v>
      </c>
      <c r="O656" s="24"/>
      <c r="P656" s="24" t="s">
        <v>80</v>
      </c>
      <c r="Q656" s="26">
        <v>43374</v>
      </c>
      <c r="R656" s="26">
        <v>43374</v>
      </c>
      <c r="S656" s="26" t="s">
        <v>90</v>
      </c>
      <c r="T656" s="28" t="s">
        <v>261</v>
      </c>
      <c r="U656" s="28" t="s">
        <v>261</v>
      </c>
      <c r="V656" s="26">
        <v>44105</v>
      </c>
      <c r="W656" s="28" t="s">
        <v>139</v>
      </c>
      <c r="X656" s="28" t="s">
        <v>140</v>
      </c>
      <c r="Y656" s="26" t="s">
        <v>78</v>
      </c>
      <c r="Z656" s="29">
        <v>6</v>
      </c>
      <c r="AA656" s="29">
        <v>2</v>
      </c>
      <c r="AB656" s="26">
        <v>44424</v>
      </c>
      <c r="AC656" s="30">
        <v>4900000</v>
      </c>
      <c r="AD656" s="30">
        <v>544444</v>
      </c>
      <c r="AE656" s="30">
        <v>0</v>
      </c>
      <c r="AF656" s="30">
        <v>373955.55555555597</v>
      </c>
      <c r="AG656" s="30">
        <f t="shared" si="201"/>
        <v>373955.55555555597</v>
      </c>
      <c r="AH656" s="30">
        <v>0</v>
      </c>
      <c r="AI656" s="30">
        <f t="shared" si="202"/>
        <v>5818399.555555556</v>
      </c>
      <c r="AJ656" s="30">
        <f t="shared" si="203"/>
        <v>3675000</v>
      </c>
      <c r="AK656" s="30">
        <f t="shared" si="204"/>
        <v>408333</v>
      </c>
      <c r="AL656" s="30">
        <f t="shared" si="205"/>
        <v>0</v>
      </c>
      <c r="AM656" s="30">
        <f t="shared" si="206"/>
        <v>373955.55555555597</v>
      </c>
      <c r="AN656" s="30">
        <f t="shared" si="207"/>
        <v>373955.55555555597</v>
      </c>
      <c r="AO656" s="30">
        <f t="shared" si="208"/>
        <v>0</v>
      </c>
      <c r="AP656" s="30">
        <f t="shared" si="209"/>
        <v>4457288.555555556</v>
      </c>
      <c r="AQ656" s="30">
        <f t="shared" si="210"/>
        <v>0</v>
      </c>
      <c r="AR656" s="26" t="s">
        <v>79</v>
      </c>
      <c r="AS656" s="26" t="s">
        <v>80</v>
      </c>
      <c r="AT656" s="26"/>
      <c r="AU656" s="26" t="s">
        <v>80</v>
      </c>
      <c r="AV656" s="26" t="s">
        <v>141</v>
      </c>
      <c r="AW656" s="26" t="s">
        <v>80</v>
      </c>
      <c r="AX656" s="26" t="s">
        <v>82</v>
      </c>
      <c r="AY656" s="26" t="s">
        <v>82</v>
      </c>
      <c r="AZ656" s="26" t="s">
        <v>80</v>
      </c>
      <c r="BA656" s="26" t="s">
        <v>84</v>
      </c>
      <c r="BB656" s="26" t="s">
        <v>85</v>
      </c>
      <c r="BC656" s="26" t="str">
        <f t="shared" si="211"/>
        <v>C</v>
      </c>
      <c r="BD656" s="26" t="str">
        <f t="shared" ca="1" si="212"/>
        <v>50 Th,2 Bln,1 Hr</v>
      </c>
      <c r="BE656" s="29">
        <f t="shared" ca="1" si="213"/>
        <v>50</v>
      </c>
      <c r="BF656" s="29">
        <f t="shared" ca="1" si="214"/>
        <v>2</v>
      </c>
      <c r="BG656" s="29">
        <f t="shared" ca="1" si="215"/>
        <v>1</v>
      </c>
      <c r="BH656" s="26" t="str">
        <f t="shared" ca="1" si="216"/>
        <v>4 Th,1 Bln,23 Hr</v>
      </c>
      <c r="BI656" s="24">
        <f t="shared" ca="1" si="217"/>
        <v>4</v>
      </c>
      <c r="BJ656" s="24">
        <f t="shared" ca="1" si="218"/>
        <v>1</v>
      </c>
      <c r="BK656" s="26" t="str">
        <f t="shared" ca="1" si="219"/>
        <v>4 Th,1 Bln,23 Hr</v>
      </c>
      <c r="BL656" s="4" t="str">
        <f>VLOOKUP(C656,[1]dbase!$C$3:$AW$827,38,FALSE)</f>
        <v>-</v>
      </c>
    </row>
    <row r="657" spans="1:64" x14ac:dyDescent="0.25">
      <c r="A657" s="24">
        <f t="shared" si="200"/>
        <v>654</v>
      </c>
      <c r="B657" s="33" t="s">
        <v>2714</v>
      </c>
      <c r="C657" s="24">
        <v>915843</v>
      </c>
      <c r="D657" s="24" t="s">
        <v>699</v>
      </c>
      <c r="E657" s="26">
        <v>33440</v>
      </c>
      <c r="F657" s="24" t="s">
        <v>65</v>
      </c>
      <c r="G657" s="24" t="s">
        <v>66</v>
      </c>
      <c r="H657" s="24" t="s">
        <v>150</v>
      </c>
      <c r="I657" s="24" t="s">
        <v>2715</v>
      </c>
      <c r="J657" s="27" t="s">
        <v>2716</v>
      </c>
      <c r="K657" s="24"/>
      <c r="L657" s="24" t="s">
        <v>2717</v>
      </c>
      <c r="M657" s="24" t="s">
        <v>70</v>
      </c>
      <c r="N657" s="24" t="s">
        <v>2718</v>
      </c>
      <c r="O657" s="24" t="s">
        <v>1161</v>
      </c>
      <c r="P657" s="24">
        <v>2016</v>
      </c>
      <c r="Q657" s="26">
        <v>43313</v>
      </c>
      <c r="R657" s="26">
        <v>43525</v>
      </c>
      <c r="S657" s="26" t="s">
        <v>90</v>
      </c>
      <c r="T657" s="28" t="s">
        <v>582</v>
      </c>
      <c r="U657" s="28" t="s">
        <v>582</v>
      </c>
      <c r="V657" s="26">
        <v>44760</v>
      </c>
      <c r="W657" s="28" t="s">
        <v>92</v>
      </c>
      <c r="X657" s="28" t="s">
        <v>113</v>
      </c>
      <c r="Y657" s="26" t="s">
        <v>78</v>
      </c>
      <c r="Z657" s="29">
        <v>5</v>
      </c>
      <c r="AA657" s="29">
        <v>5</v>
      </c>
      <c r="AB657" s="26">
        <v>44562</v>
      </c>
      <c r="AC657" s="30">
        <v>7900000</v>
      </c>
      <c r="AD657" s="30">
        <v>877778</v>
      </c>
      <c r="AE657" s="30">
        <v>0</v>
      </c>
      <c r="AF657" s="30">
        <v>0</v>
      </c>
      <c r="AG657" s="30">
        <f t="shared" si="201"/>
        <v>0</v>
      </c>
      <c r="AH657" s="30">
        <v>2504900</v>
      </c>
      <c r="AI657" s="30">
        <f t="shared" si="202"/>
        <v>11282678</v>
      </c>
      <c r="AJ657" s="30">
        <f t="shared" si="203"/>
        <v>5925000</v>
      </c>
      <c r="AK657" s="30">
        <f t="shared" si="204"/>
        <v>658333.5</v>
      </c>
      <c r="AL657" s="30">
        <f t="shared" si="205"/>
        <v>0</v>
      </c>
      <c r="AM657" s="30">
        <f t="shared" si="206"/>
        <v>0</v>
      </c>
      <c r="AN657" s="30">
        <f t="shared" si="207"/>
        <v>0</v>
      </c>
      <c r="AO657" s="30">
        <f t="shared" si="208"/>
        <v>1252450</v>
      </c>
      <c r="AP657" s="30">
        <f t="shared" si="209"/>
        <v>7835783.5</v>
      </c>
      <c r="AQ657" s="30">
        <f t="shared" si="210"/>
        <v>0</v>
      </c>
      <c r="AR657" s="26" t="s">
        <v>79</v>
      </c>
      <c r="AS657" s="26" t="s">
        <v>80</v>
      </c>
      <c r="AT657" s="26"/>
      <c r="AU657" s="26" t="s">
        <v>80</v>
      </c>
      <c r="AV657" s="26" t="s">
        <v>116</v>
      </c>
      <c r="AW657" s="26" t="s">
        <v>95</v>
      </c>
      <c r="AX657" s="26" t="s">
        <v>96</v>
      </c>
      <c r="AY657" s="26" t="s">
        <v>96</v>
      </c>
      <c r="AZ657" s="26" t="s">
        <v>80</v>
      </c>
      <c r="BA657" s="26" t="s">
        <v>84</v>
      </c>
      <c r="BB657" s="26" t="s">
        <v>85</v>
      </c>
      <c r="BC657" s="26" t="str">
        <f t="shared" si="211"/>
        <v>F</v>
      </c>
      <c r="BD657" s="26" t="str">
        <f t="shared" ca="1" si="212"/>
        <v>31 Th,4 Bln,3 Hr</v>
      </c>
      <c r="BE657" s="29">
        <f t="shared" ca="1" si="213"/>
        <v>31</v>
      </c>
      <c r="BF657" s="29">
        <f t="shared" ca="1" si="214"/>
        <v>4</v>
      </c>
      <c r="BG657" s="29">
        <f t="shared" ca="1" si="215"/>
        <v>3</v>
      </c>
      <c r="BH657" s="26" t="str">
        <f t="shared" ca="1" si="216"/>
        <v>4 Th,3 Bln,23 Hr</v>
      </c>
      <c r="BI657" s="24">
        <f t="shared" ca="1" si="217"/>
        <v>4</v>
      </c>
      <c r="BJ657" s="24">
        <f t="shared" ca="1" si="218"/>
        <v>3</v>
      </c>
      <c r="BK657" s="26" t="str">
        <f t="shared" ca="1" si="219"/>
        <v>3 Th,8 Bln,23 Hr</v>
      </c>
      <c r="BL657" s="4" t="str">
        <f>VLOOKUP(C657,[1]dbase!$C$3:$AW$827,38,FALSE)</f>
        <v>-</v>
      </c>
    </row>
    <row r="658" spans="1:64" x14ac:dyDescent="0.25">
      <c r="A658" s="24">
        <f t="shared" si="200"/>
        <v>655</v>
      </c>
      <c r="B658" s="31" t="s">
        <v>2719</v>
      </c>
      <c r="C658" s="24">
        <v>674506</v>
      </c>
      <c r="D658" s="24" t="s">
        <v>166</v>
      </c>
      <c r="E658" s="26">
        <v>24488</v>
      </c>
      <c r="F658" s="24" t="s">
        <v>167</v>
      </c>
      <c r="G658" s="24" t="s">
        <v>66</v>
      </c>
      <c r="H658" s="24" t="s">
        <v>2720</v>
      </c>
      <c r="I658" s="24" t="s">
        <v>2721</v>
      </c>
      <c r="J658" s="27"/>
      <c r="K658" s="24"/>
      <c r="L658" s="24"/>
      <c r="M658" s="24" t="s">
        <v>109</v>
      </c>
      <c r="N658" s="24" t="s">
        <v>2722</v>
      </c>
      <c r="O658" s="24"/>
      <c r="P658" s="24">
        <v>1988</v>
      </c>
      <c r="Q658" s="26">
        <v>32615</v>
      </c>
      <c r="R658" s="26">
        <v>32980</v>
      </c>
      <c r="S658" s="26" t="s">
        <v>90</v>
      </c>
      <c r="T658" s="28" t="s">
        <v>2723</v>
      </c>
      <c r="U658" s="28" t="s">
        <v>2723</v>
      </c>
      <c r="V658" s="26" t="s">
        <v>80</v>
      </c>
      <c r="W658" s="28" t="s">
        <v>102</v>
      </c>
      <c r="X658" s="28" t="s">
        <v>113</v>
      </c>
      <c r="Y658" s="26" t="s">
        <v>103</v>
      </c>
      <c r="Z658" s="29">
        <v>5</v>
      </c>
      <c r="AA658" s="29">
        <v>3</v>
      </c>
      <c r="AB658" s="26">
        <v>44424</v>
      </c>
      <c r="AC658" s="30">
        <v>5900000</v>
      </c>
      <c r="AD658" s="30">
        <v>655556</v>
      </c>
      <c r="AE658" s="30">
        <v>1024344.444444444</v>
      </c>
      <c r="AF658" s="30">
        <v>566950</v>
      </c>
      <c r="AG658" s="30">
        <f t="shared" si="201"/>
        <v>1591294.444444444</v>
      </c>
      <c r="AH658" s="30">
        <v>0</v>
      </c>
      <c r="AI658" s="30">
        <f t="shared" si="202"/>
        <v>8146850.444444444</v>
      </c>
      <c r="AJ658" s="30">
        <f t="shared" si="203"/>
        <v>2950000</v>
      </c>
      <c r="AK658" s="30">
        <f t="shared" si="204"/>
        <v>0</v>
      </c>
      <c r="AL658" s="30">
        <f t="shared" si="205"/>
        <v>0</v>
      </c>
      <c r="AM658" s="30">
        <f t="shared" si="206"/>
        <v>0</v>
      </c>
      <c r="AN658" s="30">
        <f t="shared" si="207"/>
        <v>0</v>
      </c>
      <c r="AO658" s="30">
        <f t="shared" si="208"/>
        <v>0</v>
      </c>
      <c r="AP658" s="30">
        <f t="shared" si="209"/>
        <v>2950000</v>
      </c>
      <c r="AQ658" s="30">
        <f t="shared" si="210"/>
        <v>1422100</v>
      </c>
      <c r="AR658" s="26" t="s">
        <v>79</v>
      </c>
      <c r="AS658" s="32" t="s">
        <v>114</v>
      </c>
      <c r="AT658" s="32" t="s">
        <v>156</v>
      </c>
      <c r="AU658" s="32">
        <v>44743</v>
      </c>
      <c r="AV658" s="26" t="s">
        <v>116</v>
      </c>
      <c r="AW658" s="26" t="s">
        <v>104</v>
      </c>
      <c r="AX658" s="26" t="s">
        <v>105</v>
      </c>
      <c r="AY658" s="26" t="s">
        <v>105</v>
      </c>
      <c r="AZ658" s="26" t="s">
        <v>80</v>
      </c>
      <c r="BA658" s="26" t="s">
        <v>84</v>
      </c>
      <c r="BB658" s="26" t="s">
        <v>106</v>
      </c>
      <c r="BC658" s="26" t="str">
        <f t="shared" si="211"/>
        <v>C</v>
      </c>
      <c r="BD658" s="26" t="str">
        <f t="shared" ca="1" si="212"/>
        <v>55 Th,10 Bln,8 Hr</v>
      </c>
      <c r="BE658" s="29">
        <f t="shared" ca="1" si="213"/>
        <v>55</v>
      </c>
      <c r="BF658" s="29">
        <f t="shared" ca="1" si="214"/>
        <v>10</v>
      </c>
      <c r="BG658" s="29">
        <f t="shared" ca="1" si="215"/>
        <v>8</v>
      </c>
      <c r="BH658" s="26" t="str">
        <f t="shared" ca="1" si="216"/>
        <v>33 Th,7 Bln,7 Hr</v>
      </c>
      <c r="BI658" s="24">
        <f t="shared" ca="1" si="217"/>
        <v>33</v>
      </c>
      <c r="BJ658" s="24">
        <f t="shared" ca="1" si="218"/>
        <v>7</v>
      </c>
      <c r="BK658" s="26" t="str">
        <f t="shared" ca="1" si="219"/>
        <v>32 Th,7 Bln,7 Hr</v>
      </c>
      <c r="BL658" s="4" t="str">
        <f>VLOOKUP(C658,[1]dbase!$C$3:$AW$827,38,FALSE)</f>
        <v>H</v>
      </c>
    </row>
    <row r="659" spans="1:64" x14ac:dyDescent="0.25">
      <c r="A659" s="24">
        <f t="shared" si="200"/>
        <v>656</v>
      </c>
      <c r="B659" s="31" t="s">
        <v>2724</v>
      </c>
      <c r="C659" s="24">
        <v>795565</v>
      </c>
      <c r="D659" s="24" t="s">
        <v>776</v>
      </c>
      <c r="E659" s="26">
        <v>29012</v>
      </c>
      <c r="F659" s="24" t="s">
        <v>65</v>
      </c>
      <c r="G659" s="24" t="s">
        <v>66</v>
      </c>
      <c r="H659" s="24" t="s">
        <v>67</v>
      </c>
      <c r="I659" s="24" t="s">
        <v>2725</v>
      </c>
      <c r="J659" s="27"/>
      <c r="K659" s="24"/>
      <c r="L659" s="24"/>
      <c r="M659" s="24" t="s">
        <v>109</v>
      </c>
      <c r="N659" s="24" t="s">
        <v>2726</v>
      </c>
      <c r="O659" s="24"/>
      <c r="P659" s="24" t="s">
        <v>611</v>
      </c>
      <c r="Q659" s="26">
        <v>41579</v>
      </c>
      <c r="R659" s="26">
        <v>41989</v>
      </c>
      <c r="S659" s="26" t="s">
        <v>213</v>
      </c>
      <c r="T659" s="28" t="s">
        <v>2727</v>
      </c>
      <c r="U659" s="28" t="s">
        <v>2728</v>
      </c>
      <c r="V659" s="26">
        <v>44061</v>
      </c>
      <c r="W659" s="28" t="s">
        <v>769</v>
      </c>
      <c r="X659" s="28" t="s">
        <v>195</v>
      </c>
      <c r="Y659" s="26" t="s">
        <v>78</v>
      </c>
      <c r="Z659" s="29">
        <v>4</v>
      </c>
      <c r="AA659" s="29">
        <v>2</v>
      </c>
      <c r="AB659" s="26">
        <v>44424</v>
      </c>
      <c r="AC659" s="30">
        <v>4900000</v>
      </c>
      <c r="AD659" s="30">
        <v>544444</v>
      </c>
      <c r="AE659" s="30">
        <v>827455.55555555597</v>
      </c>
      <c r="AF659" s="30">
        <v>-339993</v>
      </c>
      <c r="AG659" s="30">
        <f t="shared" si="201"/>
        <v>487462.55555555597</v>
      </c>
      <c r="AH659" s="30">
        <v>1871793</v>
      </c>
      <c r="AI659" s="30">
        <f t="shared" si="202"/>
        <v>7803699.555555556</v>
      </c>
      <c r="AJ659" s="30">
        <f t="shared" si="203"/>
        <v>2450000</v>
      </c>
      <c r="AK659" s="30">
        <f t="shared" si="204"/>
        <v>0</v>
      </c>
      <c r="AL659" s="30">
        <f t="shared" si="205"/>
        <v>0</v>
      </c>
      <c r="AM659" s="30">
        <f t="shared" si="206"/>
        <v>0</v>
      </c>
      <c r="AN659" s="30">
        <f t="shared" si="207"/>
        <v>0</v>
      </c>
      <c r="AO659" s="30">
        <f t="shared" si="208"/>
        <v>0</v>
      </c>
      <c r="AP659" s="30">
        <f t="shared" si="209"/>
        <v>2450000</v>
      </c>
      <c r="AQ659" s="30">
        <f t="shared" si="210"/>
        <v>1922100</v>
      </c>
      <c r="AR659" s="26" t="s">
        <v>79</v>
      </c>
      <c r="AS659" s="26" t="s">
        <v>114</v>
      </c>
      <c r="AT659" s="26" t="s">
        <v>115</v>
      </c>
      <c r="AU659" s="26">
        <v>44562</v>
      </c>
      <c r="AV659" s="26" t="s">
        <v>196</v>
      </c>
      <c r="AW659" s="26" t="s">
        <v>80</v>
      </c>
      <c r="AX659" s="26" t="s">
        <v>83</v>
      </c>
      <c r="AY659" s="26" t="s">
        <v>83</v>
      </c>
      <c r="AZ659" s="26" t="s">
        <v>125</v>
      </c>
      <c r="BA659" s="26" t="s">
        <v>84</v>
      </c>
      <c r="BB659" s="26" t="s">
        <v>85</v>
      </c>
      <c r="BC659" s="26" t="str">
        <f t="shared" si="211"/>
        <v>C</v>
      </c>
      <c r="BD659" s="26" t="str">
        <f t="shared" ca="1" si="212"/>
        <v>43 Th,5 Bln,18 Hr</v>
      </c>
      <c r="BE659" s="29">
        <f t="shared" ca="1" si="213"/>
        <v>43</v>
      </c>
      <c r="BF659" s="29">
        <f t="shared" ca="1" si="214"/>
        <v>5</v>
      </c>
      <c r="BG659" s="29">
        <f t="shared" ca="1" si="215"/>
        <v>18</v>
      </c>
      <c r="BH659" s="26" t="str">
        <f t="shared" ca="1" si="216"/>
        <v>9 Th,0 Bln,23 Hr</v>
      </c>
      <c r="BI659" s="24">
        <f t="shared" ca="1" si="217"/>
        <v>9</v>
      </c>
      <c r="BJ659" s="24">
        <f t="shared" ca="1" si="218"/>
        <v>0</v>
      </c>
      <c r="BK659" s="26" t="str">
        <f t="shared" ca="1" si="219"/>
        <v>7 Th,11 Bln,8 Hr</v>
      </c>
      <c r="BL659" s="4" t="str">
        <f>VLOOKUP(C659,[1]dbase!$C$3:$AW$827,38,FALSE)</f>
        <v>H</v>
      </c>
    </row>
    <row r="660" spans="1:64" x14ac:dyDescent="0.25">
      <c r="A660" s="24">
        <f t="shared" si="200"/>
        <v>657</v>
      </c>
      <c r="B660" s="31" t="s">
        <v>2729</v>
      </c>
      <c r="C660" s="24">
        <v>665122</v>
      </c>
      <c r="D660" s="24" t="s">
        <v>166</v>
      </c>
      <c r="E660" s="26">
        <v>24453</v>
      </c>
      <c r="F660" s="24" t="s">
        <v>65</v>
      </c>
      <c r="G660" s="24" t="s">
        <v>66</v>
      </c>
      <c r="H660" s="24" t="s">
        <v>67</v>
      </c>
      <c r="I660" s="24" t="s">
        <v>2730</v>
      </c>
      <c r="J660" s="27"/>
      <c r="K660" s="24"/>
      <c r="L660" s="24"/>
      <c r="M660" s="24" t="s">
        <v>109</v>
      </c>
      <c r="N660" s="24" t="s">
        <v>120</v>
      </c>
      <c r="O660" s="24"/>
      <c r="P660" s="24" t="s">
        <v>323</v>
      </c>
      <c r="Q660" s="26">
        <v>33543</v>
      </c>
      <c r="R660" s="26">
        <v>33909</v>
      </c>
      <c r="S660" s="26" t="s">
        <v>90</v>
      </c>
      <c r="T660" s="28" t="s">
        <v>2731</v>
      </c>
      <c r="U660" s="28" t="s">
        <v>2731</v>
      </c>
      <c r="V660" s="26">
        <v>44061</v>
      </c>
      <c r="W660" s="28" t="s">
        <v>219</v>
      </c>
      <c r="X660" s="28" t="s">
        <v>195</v>
      </c>
      <c r="Y660" s="26" t="s">
        <v>78</v>
      </c>
      <c r="Z660" s="29">
        <v>6</v>
      </c>
      <c r="AA660" s="29">
        <v>3</v>
      </c>
      <c r="AB660" s="26">
        <v>44424</v>
      </c>
      <c r="AC660" s="30">
        <v>5900000</v>
      </c>
      <c r="AD660" s="30">
        <v>655556</v>
      </c>
      <c r="AE660" s="30">
        <v>298394.44444444403</v>
      </c>
      <c r="AF660" s="30">
        <v>152000</v>
      </c>
      <c r="AG660" s="30">
        <f t="shared" si="201"/>
        <v>450394.44444444403</v>
      </c>
      <c r="AH660" s="30">
        <v>0</v>
      </c>
      <c r="AI660" s="30">
        <f t="shared" si="202"/>
        <v>7005950.444444444</v>
      </c>
      <c r="AJ660" s="30">
        <f t="shared" si="203"/>
        <v>2950000</v>
      </c>
      <c r="AK660" s="30">
        <f t="shared" si="204"/>
        <v>0</v>
      </c>
      <c r="AL660" s="30">
        <f t="shared" si="205"/>
        <v>0</v>
      </c>
      <c r="AM660" s="30">
        <f t="shared" si="206"/>
        <v>0</v>
      </c>
      <c r="AN660" s="30">
        <f t="shared" si="207"/>
        <v>0</v>
      </c>
      <c r="AO660" s="30">
        <f t="shared" si="208"/>
        <v>0</v>
      </c>
      <c r="AP660" s="30">
        <f t="shared" si="209"/>
        <v>2950000</v>
      </c>
      <c r="AQ660" s="30">
        <f t="shared" si="210"/>
        <v>1422100</v>
      </c>
      <c r="AR660" s="26" t="s">
        <v>79</v>
      </c>
      <c r="AS660" s="26" t="s">
        <v>114</v>
      </c>
      <c r="AT660" s="24" t="s">
        <v>172</v>
      </c>
      <c r="AU660" s="26">
        <v>44433</v>
      </c>
      <c r="AV660" s="26" t="s">
        <v>196</v>
      </c>
      <c r="AW660" s="26" t="s">
        <v>80</v>
      </c>
      <c r="AX660" s="26" t="s">
        <v>82</v>
      </c>
      <c r="AY660" s="26" t="s">
        <v>82</v>
      </c>
      <c r="AZ660" s="26" t="s">
        <v>125</v>
      </c>
      <c r="BA660" s="26" t="s">
        <v>84</v>
      </c>
      <c r="BB660" s="26" t="s">
        <v>85</v>
      </c>
      <c r="BC660" s="26" t="str">
        <f t="shared" si="211"/>
        <v>C</v>
      </c>
      <c r="BD660" s="26" t="str">
        <f t="shared" ca="1" si="212"/>
        <v>55 Th,11 Bln,12 Hr</v>
      </c>
      <c r="BE660" s="29">
        <f t="shared" ca="1" si="213"/>
        <v>55</v>
      </c>
      <c r="BF660" s="29">
        <f t="shared" ca="1" si="214"/>
        <v>11</v>
      </c>
      <c r="BG660" s="29">
        <f t="shared" ca="1" si="215"/>
        <v>12</v>
      </c>
      <c r="BH660" s="26" t="str">
        <f t="shared" ca="1" si="216"/>
        <v>31 Th,0 Bln,23 Hr</v>
      </c>
      <c r="BI660" s="24">
        <f t="shared" ca="1" si="217"/>
        <v>31</v>
      </c>
      <c r="BJ660" s="24">
        <f t="shared" ca="1" si="218"/>
        <v>0</v>
      </c>
      <c r="BK660" s="26" t="str">
        <f t="shared" ca="1" si="219"/>
        <v>30 Th,0 Bln,23 Hr</v>
      </c>
      <c r="BL660" s="4" t="str">
        <f>VLOOKUP(C660,[1]dbase!$C$3:$AW$827,38,FALSE)</f>
        <v>H</v>
      </c>
    </row>
    <row r="661" spans="1:64" x14ac:dyDescent="0.25">
      <c r="A661" s="24">
        <f t="shared" si="200"/>
        <v>658</v>
      </c>
      <c r="B661" s="31" t="s">
        <v>2732</v>
      </c>
      <c r="C661" s="24">
        <v>925776</v>
      </c>
      <c r="D661" s="24" t="s">
        <v>166</v>
      </c>
      <c r="E661" s="26">
        <v>33875</v>
      </c>
      <c r="F661" s="24" t="s">
        <v>167</v>
      </c>
      <c r="G661" s="24" t="s">
        <v>66</v>
      </c>
      <c r="H661" s="24" t="s">
        <v>67</v>
      </c>
      <c r="I661" s="24"/>
      <c r="J661" s="27" t="s">
        <v>2733</v>
      </c>
      <c r="K661" s="24"/>
      <c r="L661" s="24" t="s">
        <v>2734</v>
      </c>
      <c r="M661" s="24" t="s">
        <v>346</v>
      </c>
      <c r="N661" s="24" t="s">
        <v>2735</v>
      </c>
      <c r="O661" s="24" t="s">
        <v>2736</v>
      </c>
      <c r="P661" s="24">
        <v>2015</v>
      </c>
      <c r="Q661" s="26">
        <v>43088</v>
      </c>
      <c r="R661" s="26">
        <v>43313</v>
      </c>
      <c r="S661" s="26" t="s">
        <v>90</v>
      </c>
      <c r="T661" s="28" t="s">
        <v>2098</v>
      </c>
      <c r="U661" s="28" t="s">
        <v>2098</v>
      </c>
      <c r="V661" s="26">
        <v>44104</v>
      </c>
      <c r="W661" s="28" t="s">
        <v>2099</v>
      </c>
      <c r="X661" s="28" t="s">
        <v>510</v>
      </c>
      <c r="Y661" s="26" t="s">
        <v>103</v>
      </c>
      <c r="Z661" s="29">
        <v>5</v>
      </c>
      <c r="AA661" s="29">
        <v>4</v>
      </c>
      <c r="AB661" s="26">
        <v>44424</v>
      </c>
      <c r="AC661" s="30">
        <v>6900000</v>
      </c>
      <c r="AD661" s="30">
        <v>766667</v>
      </c>
      <c r="AE661" s="30">
        <v>442183.33333333302</v>
      </c>
      <c r="AF661" s="30">
        <v>653200</v>
      </c>
      <c r="AG661" s="30">
        <f t="shared" si="201"/>
        <v>1095383.333333333</v>
      </c>
      <c r="AH661" s="30">
        <v>0</v>
      </c>
      <c r="AI661" s="30">
        <f t="shared" si="202"/>
        <v>8762050.3333333321</v>
      </c>
      <c r="AJ661" s="30">
        <f t="shared" si="203"/>
        <v>5175000</v>
      </c>
      <c r="AK661" s="30">
        <f t="shared" si="204"/>
        <v>575000.25</v>
      </c>
      <c r="AL661" s="30">
        <f t="shared" si="205"/>
        <v>442183.33333333302</v>
      </c>
      <c r="AM661" s="30">
        <f t="shared" si="206"/>
        <v>653200</v>
      </c>
      <c r="AN661" s="30">
        <f t="shared" si="207"/>
        <v>1095383.333333333</v>
      </c>
      <c r="AO661" s="30">
        <f t="shared" si="208"/>
        <v>0</v>
      </c>
      <c r="AP661" s="30">
        <f t="shared" si="209"/>
        <v>6845383.583333333</v>
      </c>
      <c r="AQ661" s="30">
        <f t="shared" si="210"/>
        <v>0</v>
      </c>
      <c r="AR661" s="26" t="s">
        <v>79</v>
      </c>
      <c r="AS661" s="26" t="s">
        <v>80</v>
      </c>
      <c r="AT661" s="26"/>
      <c r="AU661" s="26" t="s">
        <v>80</v>
      </c>
      <c r="AV661" s="26" t="s">
        <v>511</v>
      </c>
      <c r="AW661" s="26" t="s">
        <v>80</v>
      </c>
      <c r="AX661" s="26" t="s">
        <v>105</v>
      </c>
      <c r="AY661" s="26" t="s">
        <v>105</v>
      </c>
      <c r="AZ661" s="26" t="s">
        <v>80</v>
      </c>
      <c r="BA661" s="26" t="s">
        <v>84</v>
      </c>
      <c r="BB661" s="26" t="s">
        <v>106</v>
      </c>
      <c r="BC661" s="26" t="str">
        <f t="shared" si="211"/>
        <v>G</v>
      </c>
      <c r="BD661" s="26" t="str">
        <f t="shared" ca="1" si="212"/>
        <v>30 Th,1 Bln,27 Hr</v>
      </c>
      <c r="BE661" s="29">
        <f t="shared" ca="1" si="213"/>
        <v>30</v>
      </c>
      <c r="BF661" s="29">
        <f t="shared" ca="1" si="214"/>
        <v>1</v>
      </c>
      <c r="BG661" s="29">
        <f t="shared" ca="1" si="215"/>
        <v>27</v>
      </c>
      <c r="BH661" s="26" t="str">
        <f t="shared" ca="1" si="216"/>
        <v>4 Th,11 Bln,5 Hr</v>
      </c>
      <c r="BI661" s="24">
        <f t="shared" ca="1" si="217"/>
        <v>4</v>
      </c>
      <c r="BJ661" s="24">
        <f t="shared" ca="1" si="218"/>
        <v>11</v>
      </c>
      <c r="BK661" s="26" t="str">
        <f t="shared" ca="1" si="219"/>
        <v>4 Th,3 Bln,23 Hr</v>
      </c>
      <c r="BL661" s="4" t="str">
        <f>VLOOKUP(C661,[1]dbase!$C$3:$AW$827,38,FALSE)</f>
        <v>-</v>
      </c>
    </row>
    <row r="662" spans="1:64" x14ac:dyDescent="0.25">
      <c r="A662" s="24">
        <f t="shared" si="200"/>
        <v>659</v>
      </c>
      <c r="B662" s="31" t="s">
        <v>2737</v>
      </c>
      <c r="C662" s="24">
        <v>695966</v>
      </c>
      <c r="D662" s="24" t="s">
        <v>2738</v>
      </c>
      <c r="E662" s="26">
        <v>25461</v>
      </c>
      <c r="F662" s="24" t="s">
        <v>65</v>
      </c>
      <c r="G662" s="24" t="s">
        <v>66</v>
      </c>
      <c r="H662" s="24" t="s">
        <v>133</v>
      </c>
      <c r="I662" s="24" t="s">
        <v>2739</v>
      </c>
      <c r="J662" s="27" t="s">
        <v>2740</v>
      </c>
      <c r="K662" s="24"/>
      <c r="L662" s="24"/>
      <c r="M662" s="24" t="s">
        <v>109</v>
      </c>
      <c r="N662" s="24" t="s">
        <v>80</v>
      </c>
      <c r="O662" s="24"/>
      <c r="P662" s="24" t="s">
        <v>80</v>
      </c>
      <c r="Q662" s="26">
        <v>43374</v>
      </c>
      <c r="R662" s="26">
        <v>43374</v>
      </c>
      <c r="S662" s="26" t="s">
        <v>90</v>
      </c>
      <c r="T662" s="28" t="s">
        <v>289</v>
      </c>
      <c r="U662" s="28" t="s">
        <v>289</v>
      </c>
      <c r="V662" s="26">
        <v>44105</v>
      </c>
      <c r="W662" s="28" t="s">
        <v>139</v>
      </c>
      <c r="X662" s="28" t="s">
        <v>140</v>
      </c>
      <c r="Y662" s="26" t="s">
        <v>78</v>
      </c>
      <c r="Z662" s="29">
        <v>6</v>
      </c>
      <c r="AA662" s="29">
        <v>1</v>
      </c>
      <c r="AB662" s="26">
        <v>44424</v>
      </c>
      <c r="AC662" s="30">
        <v>4500000</v>
      </c>
      <c r="AD662" s="30">
        <v>500000</v>
      </c>
      <c r="AE662" s="30">
        <v>0</v>
      </c>
      <c r="AF662" s="30">
        <v>-31100</v>
      </c>
      <c r="AG662" s="30">
        <f t="shared" si="201"/>
        <v>-31100</v>
      </c>
      <c r="AH662" s="30">
        <v>0</v>
      </c>
      <c r="AI662" s="30">
        <f t="shared" si="202"/>
        <v>4968900</v>
      </c>
      <c r="AJ662" s="30">
        <f t="shared" si="203"/>
        <v>2250000</v>
      </c>
      <c r="AK662" s="30">
        <f t="shared" si="204"/>
        <v>0</v>
      </c>
      <c r="AL662" s="30">
        <f t="shared" si="205"/>
        <v>0</v>
      </c>
      <c r="AM662" s="30">
        <f t="shared" si="206"/>
        <v>0</v>
      </c>
      <c r="AN662" s="30">
        <f t="shared" si="207"/>
        <v>0</v>
      </c>
      <c r="AO662" s="30">
        <f t="shared" si="208"/>
        <v>0</v>
      </c>
      <c r="AP662" s="30">
        <f t="shared" si="209"/>
        <v>2250000</v>
      </c>
      <c r="AQ662" s="30">
        <f t="shared" si="210"/>
        <v>2122100</v>
      </c>
      <c r="AR662" s="26" t="s">
        <v>79</v>
      </c>
      <c r="AS662" s="26" t="s">
        <v>114</v>
      </c>
      <c r="AT662" s="26"/>
      <c r="AU662" s="26">
        <v>44516</v>
      </c>
      <c r="AV662" s="26" t="s">
        <v>141</v>
      </c>
      <c r="AW662" s="26" t="s">
        <v>80</v>
      </c>
      <c r="AX662" s="26" t="s">
        <v>82</v>
      </c>
      <c r="AY662" s="26" t="s">
        <v>82</v>
      </c>
      <c r="AZ662" s="26" t="s">
        <v>80</v>
      </c>
      <c r="BA662" s="26" t="s">
        <v>84</v>
      </c>
      <c r="BB662" s="26" t="s">
        <v>85</v>
      </c>
      <c r="BC662" s="26" t="str">
        <f t="shared" si="211"/>
        <v>C</v>
      </c>
      <c r="BD662" s="26" t="str">
        <f t="shared" ca="1" si="212"/>
        <v>53 Th,2 Bln,9 Hr</v>
      </c>
      <c r="BE662" s="29">
        <f t="shared" ca="1" si="213"/>
        <v>53</v>
      </c>
      <c r="BF662" s="29">
        <f t="shared" ca="1" si="214"/>
        <v>2</v>
      </c>
      <c r="BG662" s="29">
        <f t="shared" ca="1" si="215"/>
        <v>9</v>
      </c>
      <c r="BH662" s="26" t="str">
        <f t="shared" ca="1" si="216"/>
        <v>4 Th,1 Bln,23 Hr</v>
      </c>
      <c r="BI662" s="24">
        <f t="shared" ca="1" si="217"/>
        <v>4</v>
      </c>
      <c r="BJ662" s="24">
        <f t="shared" ca="1" si="218"/>
        <v>1</v>
      </c>
      <c r="BK662" s="26" t="str">
        <f t="shared" ca="1" si="219"/>
        <v>4 Th,1 Bln,23 Hr</v>
      </c>
      <c r="BL662" s="4" t="str">
        <f>VLOOKUP(C662,[1]dbase!$C$3:$AW$827,38,FALSE)</f>
        <v>H</v>
      </c>
    </row>
    <row r="663" spans="1:64" x14ac:dyDescent="0.25">
      <c r="A663" s="24">
        <f t="shared" si="200"/>
        <v>660</v>
      </c>
      <c r="B663" s="31" t="s">
        <v>2741</v>
      </c>
      <c r="C663" s="24">
        <v>925845</v>
      </c>
      <c r="D663" s="24" t="s">
        <v>166</v>
      </c>
      <c r="E663" s="26">
        <v>33862</v>
      </c>
      <c r="F663" s="24" t="s">
        <v>65</v>
      </c>
      <c r="G663" s="24" t="s">
        <v>66</v>
      </c>
      <c r="H663" s="24" t="s">
        <v>150</v>
      </c>
      <c r="I663" s="24" t="s">
        <v>2742</v>
      </c>
      <c r="J663" s="27" t="s">
        <v>2743</v>
      </c>
      <c r="K663" s="24"/>
      <c r="L663" s="24"/>
      <c r="M663" s="24" t="s">
        <v>70</v>
      </c>
      <c r="N663" s="24" t="s">
        <v>254</v>
      </c>
      <c r="O663" s="24" t="s">
        <v>235</v>
      </c>
      <c r="P663" s="24">
        <v>2015</v>
      </c>
      <c r="Q663" s="26">
        <v>43313</v>
      </c>
      <c r="R663" s="26">
        <v>43525</v>
      </c>
      <c r="S663" s="26" t="s">
        <v>90</v>
      </c>
      <c r="T663" s="28" t="s">
        <v>2744</v>
      </c>
      <c r="U663" s="28" t="s">
        <v>2744</v>
      </c>
      <c r="V663" s="26">
        <v>44621</v>
      </c>
      <c r="W663" s="28" t="s">
        <v>92</v>
      </c>
      <c r="X663" s="28" t="s">
        <v>155</v>
      </c>
      <c r="Y663" s="26" t="s">
        <v>78</v>
      </c>
      <c r="Z663" s="29">
        <v>5</v>
      </c>
      <c r="AA663" s="29">
        <v>4</v>
      </c>
      <c r="AB663" s="26">
        <v>44424</v>
      </c>
      <c r="AC663" s="30">
        <v>6900000</v>
      </c>
      <c r="AD663" s="30">
        <v>766667</v>
      </c>
      <c r="AE663" s="30">
        <v>169183.33333333302</v>
      </c>
      <c r="AF663" s="30">
        <v>653200</v>
      </c>
      <c r="AG663" s="30">
        <f t="shared" si="201"/>
        <v>822383.33333333302</v>
      </c>
      <c r="AH663" s="30">
        <v>0</v>
      </c>
      <c r="AI663" s="30">
        <f t="shared" si="202"/>
        <v>8489050.3333333321</v>
      </c>
      <c r="AJ663" s="30">
        <f t="shared" si="203"/>
        <v>3450000</v>
      </c>
      <c r="AK663" s="30">
        <f t="shared" si="204"/>
        <v>0</v>
      </c>
      <c r="AL663" s="30">
        <f t="shared" si="205"/>
        <v>0</v>
      </c>
      <c r="AM663" s="30">
        <f t="shared" si="206"/>
        <v>0</v>
      </c>
      <c r="AN663" s="30">
        <f t="shared" si="207"/>
        <v>0</v>
      </c>
      <c r="AO663" s="30">
        <f t="shared" si="208"/>
        <v>0</v>
      </c>
      <c r="AP663" s="30">
        <f t="shared" si="209"/>
        <v>3450000</v>
      </c>
      <c r="AQ663" s="30">
        <f t="shared" si="210"/>
        <v>922100</v>
      </c>
      <c r="AR663" s="26" t="s">
        <v>79</v>
      </c>
      <c r="AS663" s="32" t="s">
        <v>114</v>
      </c>
      <c r="AT663" s="32" t="s">
        <v>156</v>
      </c>
      <c r="AU663" s="32">
        <v>44743</v>
      </c>
      <c r="AV663" s="26" t="s">
        <v>157</v>
      </c>
      <c r="AW663" s="26" t="s">
        <v>95</v>
      </c>
      <c r="AX663" s="26" t="s">
        <v>83</v>
      </c>
      <c r="AY663" s="26" t="s">
        <v>96</v>
      </c>
      <c r="AZ663" s="26" t="s">
        <v>80</v>
      </c>
      <c r="BA663" s="26" t="s">
        <v>84</v>
      </c>
      <c r="BB663" s="26" t="s">
        <v>85</v>
      </c>
      <c r="BC663" s="26" t="str">
        <f t="shared" si="211"/>
        <v>F</v>
      </c>
      <c r="BD663" s="26" t="str">
        <f t="shared" ca="1" si="212"/>
        <v>30 Th,2 Bln,9 Hr</v>
      </c>
      <c r="BE663" s="29">
        <f t="shared" ca="1" si="213"/>
        <v>30</v>
      </c>
      <c r="BF663" s="29">
        <f t="shared" ca="1" si="214"/>
        <v>2</v>
      </c>
      <c r="BG663" s="29">
        <f t="shared" ca="1" si="215"/>
        <v>9</v>
      </c>
      <c r="BH663" s="26" t="str">
        <f t="shared" ca="1" si="216"/>
        <v>4 Th,3 Bln,23 Hr</v>
      </c>
      <c r="BI663" s="24">
        <f t="shared" ca="1" si="217"/>
        <v>4</v>
      </c>
      <c r="BJ663" s="24">
        <f t="shared" ca="1" si="218"/>
        <v>3</v>
      </c>
      <c r="BK663" s="26" t="str">
        <f t="shared" ca="1" si="219"/>
        <v>3 Th,8 Bln,23 Hr</v>
      </c>
      <c r="BL663" s="4" t="str">
        <f>VLOOKUP(C663,[1]dbase!$C$3:$AW$827,38,FALSE)</f>
        <v>H</v>
      </c>
    </row>
    <row r="664" spans="1:64" x14ac:dyDescent="0.25">
      <c r="A664" s="24">
        <f t="shared" si="200"/>
        <v>661</v>
      </c>
      <c r="B664" s="31" t="s">
        <v>2745</v>
      </c>
      <c r="C664" s="24">
        <v>805738</v>
      </c>
      <c r="D664" s="24" t="s">
        <v>166</v>
      </c>
      <c r="E664" s="26">
        <v>29315</v>
      </c>
      <c r="F664" s="24" t="s">
        <v>65</v>
      </c>
      <c r="G664" s="24" t="s">
        <v>66</v>
      </c>
      <c r="H664" s="24" t="s">
        <v>88</v>
      </c>
      <c r="I664" s="24" t="s">
        <v>2746</v>
      </c>
      <c r="J664" s="27"/>
      <c r="K664" s="24"/>
      <c r="L664" s="24" t="s">
        <v>2747</v>
      </c>
      <c r="M664" s="24" t="s">
        <v>99</v>
      </c>
      <c r="N664" s="24" t="s">
        <v>2748</v>
      </c>
      <c r="O664" s="24"/>
      <c r="P664" s="24">
        <v>1998</v>
      </c>
      <c r="Q664" s="26">
        <v>42932</v>
      </c>
      <c r="R664" s="26">
        <v>43055</v>
      </c>
      <c r="S664" s="26" t="s">
        <v>90</v>
      </c>
      <c r="T664" s="28" t="s">
        <v>1434</v>
      </c>
      <c r="U664" s="28" t="s">
        <v>1434</v>
      </c>
      <c r="V664" s="26">
        <v>44608</v>
      </c>
      <c r="W664" s="28" t="s">
        <v>237</v>
      </c>
      <c r="X664" s="28" t="s">
        <v>113</v>
      </c>
      <c r="Y664" s="26" t="s">
        <v>103</v>
      </c>
      <c r="Z664" s="29">
        <v>6</v>
      </c>
      <c r="AA664" s="29">
        <v>1</v>
      </c>
      <c r="AB664" s="26">
        <v>44424</v>
      </c>
      <c r="AC664" s="30">
        <v>4500000</v>
      </c>
      <c r="AD664" s="30">
        <v>500000</v>
      </c>
      <c r="AE664" s="30">
        <v>495100</v>
      </c>
      <c r="AF664" s="30">
        <v>152000</v>
      </c>
      <c r="AG664" s="30">
        <f t="shared" si="201"/>
        <v>647100</v>
      </c>
      <c r="AH664" s="30">
        <v>0</v>
      </c>
      <c r="AI664" s="30">
        <f t="shared" si="202"/>
        <v>5647100</v>
      </c>
      <c r="AJ664" s="30">
        <f t="shared" si="203"/>
        <v>3375000</v>
      </c>
      <c r="AK664" s="30">
        <f t="shared" si="204"/>
        <v>375000</v>
      </c>
      <c r="AL664" s="30">
        <f t="shared" si="205"/>
        <v>495100</v>
      </c>
      <c r="AM664" s="30">
        <f t="shared" si="206"/>
        <v>152000</v>
      </c>
      <c r="AN664" s="30">
        <f t="shared" si="207"/>
        <v>647100</v>
      </c>
      <c r="AO664" s="30">
        <f t="shared" si="208"/>
        <v>0</v>
      </c>
      <c r="AP664" s="30">
        <f t="shared" si="209"/>
        <v>4397100</v>
      </c>
      <c r="AQ664" s="30">
        <f t="shared" si="210"/>
        <v>0</v>
      </c>
      <c r="AR664" s="26" t="s">
        <v>79</v>
      </c>
      <c r="AS664" s="26" t="s">
        <v>80</v>
      </c>
      <c r="AT664" s="26"/>
      <c r="AU664" s="26" t="s">
        <v>80</v>
      </c>
      <c r="AV664" s="26" t="s">
        <v>116</v>
      </c>
      <c r="AW664" s="26" t="s">
        <v>210</v>
      </c>
      <c r="AX664" s="26" t="s">
        <v>83</v>
      </c>
      <c r="AY664" s="26" t="s">
        <v>83</v>
      </c>
      <c r="AZ664" s="26" t="s">
        <v>80</v>
      </c>
      <c r="BA664" s="26" t="s">
        <v>84</v>
      </c>
      <c r="BB664" s="26" t="s">
        <v>106</v>
      </c>
      <c r="BC664" s="26" t="str">
        <f t="shared" si="211"/>
        <v>C</v>
      </c>
      <c r="BD664" s="26" t="str">
        <f t="shared" ca="1" si="212"/>
        <v>42 Th,7 Bln,20 Hr</v>
      </c>
      <c r="BE664" s="29">
        <f t="shared" ca="1" si="213"/>
        <v>42</v>
      </c>
      <c r="BF664" s="29">
        <f t="shared" ca="1" si="214"/>
        <v>7</v>
      </c>
      <c r="BG664" s="29">
        <f t="shared" ca="1" si="215"/>
        <v>20</v>
      </c>
      <c r="BH664" s="26" t="str">
        <f t="shared" ca="1" si="216"/>
        <v>5 Th,4 Bln,8 Hr</v>
      </c>
      <c r="BI664" s="24">
        <f t="shared" ca="1" si="217"/>
        <v>5</v>
      </c>
      <c r="BJ664" s="24">
        <f t="shared" ca="1" si="218"/>
        <v>4</v>
      </c>
      <c r="BK664" s="26" t="str">
        <f t="shared" ca="1" si="219"/>
        <v>5 Th,0 Bln,8 Hr</v>
      </c>
      <c r="BL664" s="4" t="str">
        <f>VLOOKUP(C664,[1]dbase!$C$3:$AW$827,38,FALSE)</f>
        <v>-</v>
      </c>
    </row>
    <row r="665" spans="1:64" x14ac:dyDescent="0.25">
      <c r="A665" s="24">
        <f t="shared" si="200"/>
        <v>662</v>
      </c>
      <c r="B665" s="31" t="s">
        <v>2749</v>
      </c>
      <c r="C665" s="24">
        <v>685128</v>
      </c>
      <c r="D665" s="24" t="s">
        <v>377</v>
      </c>
      <c r="E665" s="26">
        <v>24981</v>
      </c>
      <c r="F665" s="24" t="s">
        <v>65</v>
      </c>
      <c r="G665" s="24" t="s">
        <v>66</v>
      </c>
      <c r="H665" s="24" t="s">
        <v>133</v>
      </c>
      <c r="I665" s="24" t="s">
        <v>2750</v>
      </c>
      <c r="J665" s="27"/>
      <c r="K665" s="24"/>
      <c r="L665" s="24"/>
      <c r="M665" s="24" t="s">
        <v>109</v>
      </c>
      <c r="N665" s="24" t="s">
        <v>2751</v>
      </c>
      <c r="O665" s="24"/>
      <c r="P665" s="24">
        <v>1988</v>
      </c>
      <c r="Q665" s="26">
        <v>33512</v>
      </c>
      <c r="R665" s="26">
        <v>33649</v>
      </c>
      <c r="S665" s="26" t="s">
        <v>90</v>
      </c>
      <c r="T665" s="28" t="s">
        <v>2752</v>
      </c>
      <c r="U665" s="28" t="s">
        <v>2752</v>
      </c>
      <c r="V665" s="26">
        <v>44571</v>
      </c>
      <c r="W665" s="28" t="s">
        <v>122</v>
      </c>
      <c r="X665" s="28" t="s">
        <v>195</v>
      </c>
      <c r="Y665" s="26" t="s">
        <v>78</v>
      </c>
      <c r="Z665" s="29">
        <v>6</v>
      </c>
      <c r="AA665" s="29">
        <v>4</v>
      </c>
      <c r="AB665" s="26">
        <v>44424</v>
      </c>
      <c r="AC665" s="30">
        <v>6900000</v>
      </c>
      <c r="AD665" s="30">
        <v>766667</v>
      </c>
      <c r="AE665" s="30">
        <v>594883</v>
      </c>
      <c r="AF665" s="30">
        <v>-377770</v>
      </c>
      <c r="AG665" s="30">
        <f t="shared" si="201"/>
        <v>217113</v>
      </c>
      <c r="AH665" s="30">
        <v>0</v>
      </c>
      <c r="AI665" s="30">
        <f t="shared" si="202"/>
        <v>7883780</v>
      </c>
      <c r="AJ665" s="30">
        <f t="shared" si="203"/>
        <v>3450000</v>
      </c>
      <c r="AK665" s="30">
        <f t="shared" si="204"/>
        <v>0</v>
      </c>
      <c r="AL665" s="30">
        <f t="shared" si="205"/>
        <v>0</v>
      </c>
      <c r="AM665" s="30">
        <f t="shared" si="206"/>
        <v>0</v>
      </c>
      <c r="AN665" s="30">
        <f t="shared" si="207"/>
        <v>0</v>
      </c>
      <c r="AO665" s="30">
        <f t="shared" si="208"/>
        <v>0</v>
      </c>
      <c r="AP665" s="30">
        <f t="shared" si="209"/>
        <v>3450000</v>
      </c>
      <c r="AQ665" s="30">
        <f t="shared" si="210"/>
        <v>922100</v>
      </c>
      <c r="AR665" s="26" t="s">
        <v>79</v>
      </c>
      <c r="AS665" s="26" t="s">
        <v>114</v>
      </c>
      <c r="AT665" s="24" t="s">
        <v>172</v>
      </c>
      <c r="AU665" s="26">
        <v>44433</v>
      </c>
      <c r="AV665" s="26" t="s">
        <v>196</v>
      </c>
      <c r="AW665" s="26" t="s">
        <v>80</v>
      </c>
      <c r="AX665" s="26" t="s">
        <v>83</v>
      </c>
      <c r="AY665" s="26" t="s">
        <v>82</v>
      </c>
      <c r="AZ665" s="26" t="s">
        <v>125</v>
      </c>
      <c r="BA665" s="26" t="s">
        <v>84</v>
      </c>
      <c r="BB665" s="26" t="s">
        <v>85</v>
      </c>
      <c r="BC665" s="26" t="str">
        <f t="shared" si="211"/>
        <v>C</v>
      </c>
      <c r="BD665" s="26" t="str">
        <f t="shared" ca="1" si="212"/>
        <v>54 Th,6 Bln,1 Hr</v>
      </c>
      <c r="BE665" s="29">
        <f t="shared" ca="1" si="213"/>
        <v>54</v>
      </c>
      <c r="BF665" s="29">
        <f t="shared" ca="1" si="214"/>
        <v>6</v>
      </c>
      <c r="BG665" s="29">
        <f t="shared" ca="1" si="215"/>
        <v>1</v>
      </c>
      <c r="BH665" s="26" t="str">
        <f t="shared" ca="1" si="216"/>
        <v>31 Th,1 Bln,23 Hr</v>
      </c>
      <c r="BI665" s="24">
        <f t="shared" ca="1" si="217"/>
        <v>31</v>
      </c>
      <c r="BJ665" s="24">
        <f t="shared" ca="1" si="218"/>
        <v>1</v>
      </c>
      <c r="BK665" s="26" t="str">
        <f t="shared" ca="1" si="219"/>
        <v>30 Th,9 Bln,9 Hr</v>
      </c>
      <c r="BL665" s="4" t="str">
        <f>VLOOKUP(C665,[1]dbase!$C$3:$AW$827,38,FALSE)</f>
        <v>H</v>
      </c>
    </row>
    <row r="666" spans="1:64" x14ac:dyDescent="0.25">
      <c r="A666" s="24">
        <f t="shared" si="200"/>
        <v>663</v>
      </c>
      <c r="B666" s="31" t="s">
        <v>2753</v>
      </c>
      <c r="C666" s="24">
        <v>664906</v>
      </c>
      <c r="D666" s="24" t="s">
        <v>127</v>
      </c>
      <c r="E666" s="26">
        <v>24220</v>
      </c>
      <c r="F666" s="24" t="s">
        <v>65</v>
      </c>
      <c r="G666" s="24" t="s">
        <v>66</v>
      </c>
      <c r="H666" s="24" t="s">
        <v>67</v>
      </c>
      <c r="I666" s="24" t="s">
        <v>2754</v>
      </c>
      <c r="J666" s="27"/>
      <c r="K666" s="24"/>
      <c r="L666" s="24"/>
      <c r="M666" s="24" t="s">
        <v>99</v>
      </c>
      <c r="N666" s="24" t="s">
        <v>765</v>
      </c>
      <c r="O666" s="24"/>
      <c r="P666" s="24">
        <v>1987</v>
      </c>
      <c r="Q666" s="26">
        <v>32721</v>
      </c>
      <c r="R666" s="26">
        <v>33604</v>
      </c>
      <c r="S666" s="26" t="s">
        <v>90</v>
      </c>
      <c r="T666" s="28" t="s">
        <v>2755</v>
      </c>
      <c r="U666" s="28" t="s">
        <v>2755</v>
      </c>
      <c r="V666" s="26" t="s">
        <v>80</v>
      </c>
      <c r="W666" s="28" t="s">
        <v>1409</v>
      </c>
      <c r="X666" s="28" t="s">
        <v>113</v>
      </c>
      <c r="Y666" s="26" t="s">
        <v>78</v>
      </c>
      <c r="Z666" s="29">
        <v>6</v>
      </c>
      <c r="AA666" s="29">
        <v>2</v>
      </c>
      <c r="AB666" s="26">
        <v>44424</v>
      </c>
      <c r="AC666" s="30">
        <v>4900000</v>
      </c>
      <c r="AD666" s="30">
        <v>544444</v>
      </c>
      <c r="AE666" s="30">
        <v>866655.55555555597</v>
      </c>
      <c r="AF666" s="30">
        <v>152000</v>
      </c>
      <c r="AG666" s="30">
        <f t="shared" si="201"/>
        <v>1018655.555555556</v>
      </c>
      <c r="AH666" s="30">
        <v>0</v>
      </c>
      <c r="AI666" s="30">
        <f t="shared" si="202"/>
        <v>6463099.555555556</v>
      </c>
      <c r="AJ666" s="30">
        <f t="shared" si="203"/>
        <v>2450000</v>
      </c>
      <c r="AK666" s="30">
        <f t="shared" si="204"/>
        <v>0</v>
      </c>
      <c r="AL666" s="30">
        <f t="shared" si="205"/>
        <v>0</v>
      </c>
      <c r="AM666" s="30">
        <f t="shared" si="206"/>
        <v>0</v>
      </c>
      <c r="AN666" s="30">
        <f t="shared" si="207"/>
        <v>0</v>
      </c>
      <c r="AO666" s="30">
        <f t="shared" si="208"/>
        <v>0</v>
      </c>
      <c r="AP666" s="30">
        <f t="shared" si="209"/>
        <v>2450000</v>
      </c>
      <c r="AQ666" s="30">
        <f t="shared" si="210"/>
        <v>1922100</v>
      </c>
      <c r="AR666" s="26" t="s">
        <v>208</v>
      </c>
      <c r="AS666" s="26" t="s">
        <v>114</v>
      </c>
      <c r="AT666" s="24" t="s">
        <v>172</v>
      </c>
      <c r="AU666" s="26">
        <v>44433</v>
      </c>
      <c r="AV666" s="26" t="s">
        <v>116</v>
      </c>
      <c r="AW666" s="26" t="s">
        <v>210</v>
      </c>
      <c r="AX666" s="26" t="s">
        <v>83</v>
      </c>
      <c r="AY666" s="26" t="s">
        <v>83</v>
      </c>
      <c r="AZ666" s="26" t="s">
        <v>80</v>
      </c>
      <c r="BA666" s="26" t="s">
        <v>84</v>
      </c>
      <c r="BB666" s="26" t="s">
        <v>106</v>
      </c>
      <c r="BC666" s="26" t="str">
        <f t="shared" si="211"/>
        <v>C</v>
      </c>
      <c r="BD666" s="26" t="str">
        <f t="shared" ca="1" si="212"/>
        <v>56 Th,7 Bln,1 Hr</v>
      </c>
      <c r="BE666" s="29">
        <f t="shared" ca="1" si="213"/>
        <v>56</v>
      </c>
      <c r="BF666" s="29">
        <f t="shared" ca="1" si="214"/>
        <v>7</v>
      </c>
      <c r="BG666" s="29">
        <f t="shared" ca="1" si="215"/>
        <v>1</v>
      </c>
      <c r="BH666" s="26" t="str">
        <f t="shared" ca="1" si="216"/>
        <v>33 Th,3 Bln,23 Hr</v>
      </c>
      <c r="BI666" s="24">
        <f t="shared" ca="1" si="217"/>
        <v>33</v>
      </c>
      <c r="BJ666" s="24">
        <f t="shared" ca="1" si="218"/>
        <v>3</v>
      </c>
      <c r="BK666" s="26" t="str">
        <f t="shared" ca="1" si="219"/>
        <v>30 Th,10 Bln,23 Hr</v>
      </c>
      <c r="BL666" s="4" t="str">
        <f>VLOOKUP(C666,[1]dbase!$C$3:$AW$827,38,FALSE)</f>
        <v>H</v>
      </c>
    </row>
    <row r="667" spans="1:64" x14ac:dyDescent="0.25">
      <c r="A667" s="24">
        <f t="shared" si="200"/>
        <v>664</v>
      </c>
      <c r="B667" s="31" t="s">
        <v>2756</v>
      </c>
      <c r="C667" s="24">
        <v>905953</v>
      </c>
      <c r="D667" s="24" t="s">
        <v>174</v>
      </c>
      <c r="E667" s="26">
        <v>32898</v>
      </c>
      <c r="F667" s="24" t="s">
        <v>65</v>
      </c>
      <c r="G667" s="24" t="s">
        <v>66</v>
      </c>
      <c r="H667" s="24" t="s">
        <v>88</v>
      </c>
      <c r="I667" s="24" t="s">
        <v>2757</v>
      </c>
      <c r="J667" s="27" t="s">
        <v>2758</v>
      </c>
      <c r="K667" s="24"/>
      <c r="L667" s="24"/>
      <c r="M667" s="24" t="s">
        <v>109</v>
      </c>
      <c r="N667" s="24" t="s">
        <v>80</v>
      </c>
      <c r="O667" s="24"/>
      <c r="P667" s="24" t="s">
        <v>80</v>
      </c>
      <c r="Q667" s="26">
        <v>43374</v>
      </c>
      <c r="R667" s="26">
        <v>43374</v>
      </c>
      <c r="S667" s="26" t="s">
        <v>90</v>
      </c>
      <c r="T667" s="28" t="s">
        <v>2009</v>
      </c>
      <c r="U667" s="28" t="s">
        <v>2009</v>
      </c>
      <c r="V667" s="26">
        <v>44105</v>
      </c>
      <c r="W667" s="28" t="s">
        <v>139</v>
      </c>
      <c r="X667" s="28" t="s">
        <v>140</v>
      </c>
      <c r="Y667" s="26" t="s">
        <v>78</v>
      </c>
      <c r="Z667" s="29">
        <v>6</v>
      </c>
      <c r="AA667" s="29">
        <v>1</v>
      </c>
      <c r="AB667" s="26">
        <v>44424</v>
      </c>
      <c r="AC667" s="30">
        <v>4500000</v>
      </c>
      <c r="AD667" s="30">
        <v>500000</v>
      </c>
      <c r="AE667" s="30">
        <v>0</v>
      </c>
      <c r="AF667" s="30">
        <v>69400</v>
      </c>
      <c r="AG667" s="30">
        <f t="shared" si="201"/>
        <v>69400</v>
      </c>
      <c r="AH667" s="30">
        <v>0</v>
      </c>
      <c r="AI667" s="30">
        <f t="shared" si="202"/>
        <v>5069400</v>
      </c>
      <c r="AJ667" s="30">
        <f t="shared" si="203"/>
        <v>3375000</v>
      </c>
      <c r="AK667" s="30">
        <f t="shared" si="204"/>
        <v>375000</v>
      </c>
      <c r="AL667" s="30">
        <f t="shared" si="205"/>
        <v>0</v>
      </c>
      <c r="AM667" s="30">
        <f t="shared" si="206"/>
        <v>69400</v>
      </c>
      <c r="AN667" s="30">
        <f t="shared" si="207"/>
        <v>69400</v>
      </c>
      <c r="AO667" s="30">
        <f t="shared" si="208"/>
        <v>0</v>
      </c>
      <c r="AP667" s="30">
        <f t="shared" si="209"/>
        <v>3819400</v>
      </c>
      <c r="AQ667" s="30">
        <f t="shared" si="210"/>
        <v>552700</v>
      </c>
      <c r="AR667" s="26" t="s">
        <v>79</v>
      </c>
      <c r="AS667" s="26" t="s">
        <v>80</v>
      </c>
      <c r="AT667" s="26"/>
      <c r="AU667" s="26" t="s">
        <v>80</v>
      </c>
      <c r="AV667" s="26" t="s">
        <v>141</v>
      </c>
      <c r="AW667" s="26" t="s">
        <v>80</v>
      </c>
      <c r="AX667" s="26" t="s">
        <v>82</v>
      </c>
      <c r="AY667" s="26" t="s">
        <v>82</v>
      </c>
      <c r="AZ667" s="26" t="s">
        <v>80</v>
      </c>
      <c r="BA667" s="26" t="s">
        <v>84</v>
      </c>
      <c r="BB667" s="26" t="s">
        <v>85</v>
      </c>
      <c r="BC667" s="26" t="str">
        <f t="shared" si="211"/>
        <v>C</v>
      </c>
      <c r="BD667" s="26" t="str">
        <f t="shared" ca="1" si="212"/>
        <v>32 Th,9 Bln,30 Hr</v>
      </c>
      <c r="BE667" s="29">
        <f t="shared" ca="1" si="213"/>
        <v>32</v>
      </c>
      <c r="BF667" s="29">
        <f t="shared" ca="1" si="214"/>
        <v>9</v>
      </c>
      <c r="BG667" s="29">
        <f t="shared" ca="1" si="215"/>
        <v>30</v>
      </c>
      <c r="BH667" s="26" t="str">
        <f t="shared" ca="1" si="216"/>
        <v>4 Th,1 Bln,23 Hr</v>
      </c>
      <c r="BI667" s="24">
        <f t="shared" ca="1" si="217"/>
        <v>4</v>
      </c>
      <c r="BJ667" s="24">
        <f t="shared" ca="1" si="218"/>
        <v>1</v>
      </c>
      <c r="BK667" s="26" t="str">
        <f t="shared" ca="1" si="219"/>
        <v>4 Th,1 Bln,23 Hr</v>
      </c>
      <c r="BL667" s="4" t="str">
        <f>VLOOKUP(C667,[1]dbase!$C$3:$AW$827,38,FALSE)</f>
        <v>-</v>
      </c>
    </row>
    <row r="668" spans="1:64" x14ac:dyDescent="0.25">
      <c r="A668" s="24">
        <f t="shared" si="200"/>
        <v>665</v>
      </c>
      <c r="B668" s="33" t="s">
        <v>2759</v>
      </c>
      <c r="C668" s="24">
        <v>685433</v>
      </c>
      <c r="D668" s="24" t="s">
        <v>500</v>
      </c>
      <c r="E668" s="26">
        <v>24982</v>
      </c>
      <c r="F668" s="24" t="s">
        <v>65</v>
      </c>
      <c r="G668" s="24" t="s">
        <v>66</v>
      </c>
      <c r="H668" s="24" t="s">
        <v>88</v>
      </c>
      <c r="I668" s="24" t="s">
        <v>2760</v>
      </c>
      <c r="J668" s="27" t="s">
        <v>2761</v>
      </c>
      <c r="K668" s="24"/>
      <c r="L668" s="24"/>
      <c r="M668" s="24" t="s">
        <v>70</v>
      </c>
      <c r="N668" s="24" t="s">
        <v>2762</v>
      </c>
      <c r="O668" s="24" t="s">
        <v>479</v>
      </c>
      <c r="P668" s="24">
        <v>1994</v>
      </c>
      <c r="Q668" s="26">
        <v>34624</v>
      </c>
      <c r="R668" s="26">
        <v>34989</v>
      </c>
      <c r="S668" s="26" t="s">
        <v>90</v>
      </c>
      <c r="T668" s="28" t="s">
        <v>2763</v>
      </c>
      <c r="U668" s="28" t="s">
        <v>2763</v>
      </c>
      <c r="V668" s="26">
        <v>44287</v>
      </c>
      <c r="W668" s="28" t="s">
        <v>311</v>
      </c>
      <c r="X668" s="28" t="s">
        <v>311</v>
      </c>
      <c r="Y668" s="26" t="s">
        <v>103</v>
      </c>
      <c r="Z668" s="29">
        <v>1</v>
      </c>
      <c r="AA668" s="29">
        <v>10</v>
      </c>
      <c r="AB668" s="26">
        <v>44424</v>
      </c>
      <c r="AC668" s="30">
        <v>13000000</v>
      </c>
      <c r="AD668" s="30">
        <v>1444444</v>
      </c>
      <c r="AE668" s="30">
        <v>1818680.555555556</v>
      </c>
      <c r="AF668" s="30">
        <v>-634450</v>
      </c>
      <c r="AG668" s="30">
        <f t="shared" si="201"/>
        <v>1184230.555555556</v>
      </c>
      <c r="AH668" s="30">
        <v>6615600</v>
      </c>
      <c r="AI668" s="30">
        <f t="shared" si="202"/>
        <v>22244274.555555556</v>
      </c>
      <c r="AJ668" s="30">
        <f t="shared" si="203"/>
        <v>9750000</v>
      </c>
      <c r="AK668" s="30">
        <f t="shared" si="204"/>
        <v>1083333</v>
      </c>
      <c r="AL668" s="30">
        <f t="shared" si="205"/>
        <v>1818680.555555556</v>
      </c>
      <c r="AM668" s="30">
        <f t="shared" si="206"/>
        <v>-634450</v>
      </c>
      <c r="AN668" s="30">
        <f t="shared" si="207"/>
        <v>1184230.555555556</v>
      </c>
      <c r="AO668" s="30">
        <f t="shared" si="208"/>
        <v>3307800</v>
      </c>
      <c r="AP668" s="30">
        <f t="shared" si="209"/>
        <v>15325363.555555556</v>
      </c>
      <c r="AQ668" s="30">
        <f t="shared" si="210"/>
        <v>0</v>
      </c>
      <c r="AR668" s="26" t="s">
        <v>79</v>
      </c>
      <c r="AS668" s="26" t="s">
        <v>80</v>
      </c>
      <c r="AT668" s="26"/>
      <c r="AU668" s="26" t="s">
        <v>80</v>
      </c>
      <c r="AV668" s="26" t="s">
        <v>312</v>
      </c>
      <c r="AW668" s="26" t="s">
        <v>80</v>
      </c>
      <c r="AX668" s="26" t="s">
        <v>83</v>
      </c>
      <c r="AY668" s="26" t="s">
        <v>83</v>
      </c>
      <c r="AZ668" s="26" t="s">
        <v>80</v>
      </c>
      <c r="BA668" s="26" t="s">
        <v>84</v>
      </c>
      <c r="BB668" s="26" t="s">
        <v>106</v>
      </c>
      <c r="BC668" s="26" t="str">
        <f t="shared" si="211"/>
        <v>F</v>
      </c>
      <c r="BD668" s="26" t="str">
        <f t="shared" ca="1" si="212"/>
        <v>54 Th,6 Bln,0 Hr</v>
      </c>
      <c r="BE668" s="29">
        <f t="shared" ca="1" si="213"/>
        <v>54</v>
      </c>
      <c r="BF668" s="29">
        <f t="shared" ca="1" si="214"/>
        <v>6</v>
      </c>
      <c r="BG668" s="29">
        <f t="shared" ca="1" si="215"/>
        <v>0</v>
      </c>
      <c r="BH668" s="26" t="str">
        <f t="shared" ca="1" si="216"/>
        <v>28 Th,1 Bln,7 Hr</v>
      </c>
      <c r="BI668" s="24">
        <f t="shared" ca="1" si="217"/>
        <v>28</v>
      </c>
      <c r="BJ668" s="24">
        <f t="shared" ca="1" si="218"/>
        <v>1</v>
      </c>
      <c r="BK668" s="26" t="str">
        <f t="shared" ca="1" si="219"/>
        <v>27 Th,1 Bln,7 Hr</v>
      </c>
      <c r="BL668" s="4" t="str">
        <f>VLOOKUP(C668,[1]dbase!$C$3:$AW$827,38,FALSE)</f>
        <v>-</v>
      </c>
    </row>
    <row r="669" spans="1:64" x14ac:dyDescent="0.25">
      <c r="A669" s="24">
        <f t="shared" si="200"/>
        <v>666</v>
      </c>
      <c r="B669" s="31" t="s">
        <v>2764</v>
      </c>
      <c r="C669" s="24">
        <v>664912</v>
      </c>
      <c r="D669" s="24" t="s">
        <v>1083</v>
      </c>
      <c r="E669" s="26">
        <v>24300</v>
      </c>
      <c r="F669" s="24" t="s">
        <v>65</v>
      </c>
      <c r="G669" s="24" t="s">
        <v>66</v>
      </c>
      <c r="H669" s="24" t="s">
        <v>88</v>
      </c>
      <c r="I669" s="24" t="s">
        <v>2765</v>
      </c>
      <c r="J669" s="27"/>
      <c r="K669" s="24"/>
      <c r="L669" s="24"/>
      <c r="M669" s="24" t="s">
        <v>70</v>
      </c>
      <c r="N669" s="24" t="s">
        <v>234</v>
      </c>
      <c r="O669" s="24"/>
      <c r="P669" s="24">
        <v>1999</v>
      </c>
      <c r="Q669" s="26">
        <v>33239</v>
      </c>
      <c r="R669" s="26">
        <v>33610</v>
      </c>
      <c r="S669" s="26" t="s">
        <v>90</v>
      </c>
      <c r="T669" s="28" t="s">
        <v>2766</v>
      </c>
      <c r="U669" s="28" t="s">
        <v>2766</v>
      </c>
      <c r="V669" s="26">
        <v>44061</v>
      </c>
      <c r="W669" s="28" t="s">
        <v>1779</v>
      </c>
      <c r="X669" s="28" t="s">
        <v>155</v>
      </c>
      <c r="Y669" s="26" t="s">
        <v>103</v>
      </c>
      <c r="Z669" s="29">
        <v>5</v>
      </c>
      <c r="AA669" s="34">
        <v>4</v>
      </c>
      <c r="AB669" s="26">
        <v>44424</v>
      </c>
      <c r="AC669" s="30">
        <v>6900000</v>
      </c>
      <c r="AD669" s="30">
        <v>766667</v>
      </c>
      <c r="AE669" s="30">
        <v>1534183.333333333</v>
      </c>
      <c r="AF669" s="30">
        <v>616400</v>
      </c>
      <c r="AG669" s="30">
        <f t="shared" si="201"/>
        <v>2150583.333333333</v>
      </c>
      <c r="AH669" s="30">
        <v>0</v>
      </c>
      <c r="AI669" s="30">
        <f t="shared" si="202"/>
        <v>9817250.3333333321</v>
      </c>
      <c r="AJ669" s="30">
        <f t="shared" si="203"/>
        <v>3450000</v>
      </c>
      <c r="AK669" s="30">
        <f t="shared" si="204"/>
        <v>0</v>
      </c>
      <c r="AL669" s="30">
        <f t="shared" si="205"/>
        <v>0</v>
      </c>
      <c r="AM669" s="30">
        <f t="shared" si="206"/>
        <v>0</v>
      </c>
      <c r="AN669" s="30">
        <f t="shared" si="207"/>
        <v>0</v>
      </c>
      <c r="AO669" s="30">
        <f t="shared" si="208"/>
        <v>0</v>
      </c>
      <c r="AP669" s="30">
        <f t="shared" si="209"/>
        <v>3450000</v>
      </c>
      <c r="AQ669" s="30">
        <f t="shared" si="210"/>
        <v>922100</v>
      </c>
      <c r="AR669" s="26" t="s">
        <v>208</v>
      </c>
      <c r="AS669" s="32" t="s">
        <v>114</v>
      </c>
      <c r="AT669" s="32" t="s">
        <v>156</v>
      </c>
      <c r="AU669" s="32">
        <v>44743</v>
      </c>
      <c r="AV669" s="26" t="s">
        <v>157</v>
      </c>
      <c r="AW669" s="26" t="s">
        <v>104</v>
      </c>
      <c r="AX669" s="26" t="s">
        <v>105</v>
      </c>
      <c r="AY669" s="26" t="s">
        <v>105</v>
      </c>
      <c r="AZ669" s="26" t="s">
        <v>80</v>
      </c>
      <c r="BA669" s="26" t="s">
        <v>84</v>
      </c>
      <c r="BB669" s="26" t="s">
        <v>106</v>
      </c>
      <c r="BC669" s="26" t="str">
        <f t="shared" si="211"/>
        <v>F</v>
      </c>
      <c r="BD669" s="26" t="str">
        <f t="shared" ca="1" si="212"/>
        <v>56 Th,4 Bln,12 Hr</v>
      </c>
      <c r="BE669" s="29">
        <f t="shared" ca="1" si="213"/>
        <v>56</v>
      </c>
      <c r="BF669" s="29">
        <f t="shared" ca="1" si="214"/>
        <v>4</v>
      </c>
      <c r="BG669" s="29">
        <f t="shared" ca="1" si="215"/>
        <v>12</v>
      </c>
      <c r="BH669" s="26" t="str">
        <f t="shared" ca="1" si="216"/>
        <v>31 Th,10 Bln,23 Hr</v>
      </c>
      <c r="BI669" s="24">
        <f t="shared" ca="1" si="217"/>
        <v>31</v>
      </c>
      <c r="BJ669" s="24">
        <f t="shared" ca="1" si="218"/>
        <v>10</v>
      </c>
      <c r="BK669" s="26" t="str">
        <f t="shared" ca="1" si="219"/>
        <v>30 Th,10 Bln,17 Hr</v>
      </c>
      <c r="BL669" s="4" t="str">
        <f>VLOOKUP(C669,[1]dbase!$C$3:$AW$827,38,FALSE)</f>
        <v>H</v>
      </c>
    </row>
    <row r="670" spans="1:64" x14ac:dyDescent="0.25">
      <c r="A670" s="24">
        <f t="shared" si="200"/>
        <v>667</v>
      </c>
      <c r="B670" s="31" t="s">
        <v>2767</v>
      </c>
      <c r="C670" s="24">
        <v>675384</v>
      </c>
      <c r="D670" s="24" t="s">
        <v>885</v>
      </c>
      <c r="E670" s="26">
        <v>24676</v>
      </c>
      <c r="F670" s="24" t="s">
        <v>65</v>
      </c>
      <c r="G670" s="24" t="s">
        <v>66</v>
      </c>
      <c r="H670" s="24" t="s">
        <v>88</v>
      </c>
      <c r="I670" s="24" t="s">
        <v>2768</v>
      </c>
      <c r="J670" s="27" t="s">
        <v>2769</v>
      </c>
      <c r="K670" s="24"/>
      <c r="L670" s="24"/>
      <c r="M670" s="24" t="s">
        <v>99</v>
      </c>
      <c r="N670" s="24" t="s">
        <v>100</v>
      </c>
      <c r="O670" s="24"/>
      <c r="P670" s="24">
        <v>1987</v>
      </c>
      <c r="Q670" s="26">
        <v>34501</v>
      </c>
      <c r="R670" s="26">
        <v>34866</v>
      </c>
      <c r="S670" s="26" t="s">
        <v>90</v>
      </c>
      <c r="T670" s="28" t="s">
        <v>2770</v>
      </c>
      <c r="U670" s="28" t="s">
        <v>2770</v>
      </c>
      <c r="V670" s="26">
        <v>43891</v>
      </c>
      <c r="W670" s="28" t="s">
        <v>334</v>
      </c>
      <c r="X670" s="28" t="s">
        <v>207</v>
      </c>
      <c r="Y670" s="26" t="s">
        <v>78</v>
      </c>
      <c r="Z670" s="29">
        <v>4</v>
      </c>
      <c r="AA670" s="29">
        <v>4</v>
      </c>
      <c r="AB670" s="26">
        <v>44424</v>
      </c>
      <c r="AC670" s="30">
        <v>6900000</v>
      </c>
      <c r="AD670" s="30">
        <v>766667</v>
      </c>
      <c r="AE670" s="30">
        <v>594883.33333333302</v>
      </c>
      <c r="AF670" s="30">
        <v>616400</v>
      </c>
      <c r="AG670" s="30">
        <f t="shared" si="201"/>
        <v>1211283.333333333</v>
      </c>
      <c r="AH670" s="30">
        <v>2079770</v>
      </c>
      <c r="AI670" s="30">
        <f t="shared" si="202"/>
        <v>10957720.333333332</v>
      </c>
      <c r="AJ670" s="30">
        <f t="shared" si="203"/>
        <v>3450000</v>
      </c>
      <c r="AK670" s="30">
        <f t="shared" si="204"/>
        <v>0</v>
      </c>
      <c r="AL670" s="30">
        <f t="shared" si="205"/>
        <v>0</v>
      </c>
      <c r="AM670" s="30">
        <f t="shared" si="206"/>
        <v>0</v>
      </c>
      <c r="AN670" s="30">
        <f t="shared" si="207"/>
        <v>0</v>
      </c>
      <c r="AO670" s="30">
        <f t="shared" si="208"/>
        <v>0</v>
      </c>
      <c r="AP670" s="30">
        <f t="shared" si="209"/>
        <v>3450000</v>
      </c>
      <c r="AQ670" s="30">
        <f t="shared" si="210"/>
        <v>922100</v>
      </c>
      <c r="AR670" s="26" t="s">
        <v>79</v>
      </c>
      <c r="AS670" s="26" t="s">
        <v>114</v>
      </c>
      <c r="AT670" s="24" t="s">
        <v>172</v>
      </c>
      <c r="AU670" s="26">
        <v>44433</v>
      </c>
      <c r="AV670" s="26" t="s">
        <v>209</v>
      </c>
      <c r="AW670" s="26" t="s">
        <v>210</v>
      </c>
      <c r="AX670" s="26" t="s">
        <v>83</v>
      </c>
      <c r="AY670" s="26" t="s">
        <v>83</v>
      </c>
      <c r="AZ670" s="26" t="s">
        <v>80</v>
      </c>
      <c r="BA670" s="26" t="s">
        <v>84</v>
      </c>
      <c r="BB670" s="26" t="s">
        <v>106</v>
      </c>
      <c r="BC670" s="26" t="str">
        <f t="shared" si="211"/>
        <v>C</v>
      </c>
      <c r="BD670" s="26" t="str">
        <f t="shared" ca="1" si="212"/>
        <v>55 Th,4 Bln,1 Hr</v>
      </c>
      <c r="BE670" s="29">
        <f t="shared" ca="1" si="213"/>
        <v>55</v>
      </c>
      <c r="BF670" s="29">
        <f t="shared" ca="1" si="214"/>
        <v>4</v>
      </c>
      <c r="BG670" s="29">
        <f t="shared" ca="1" si="215"/>
        <v>1</v>
      </c>
      <c r="BH670" s="26" t="str">
        <f t="shared" ca="1" si="216"/>
        <v>28 Th,5 Bln,8 Hr</v>
      </c>
      <c r="BI670" s="24">
        <f t="shared" ca="1" si="217"/>
        <v>28</v>
      </c>
      <c r="BJ670" s="24">
        <f t="shared" ca="1" si="218"/>
        <v>5</v>
      </c>
      <c r="BK670" s="26" t="str">
        <f t="shared" ca="1" si="219"/>
        <v>27 Th,5 Bln,8 Hr</v>
      </c>
      <c r="BL670" s="4" t="str">
        <f>VLOOKUP(C670,[1]dbase!$C$3:$AW$827,38,FALSE)</f>
        <v>H</v>
      </c>
    </row>
    <row r="671" spans="1:64" x14ac:dyDescent="0.25">
      <c r="A671" s="24">
        <f t="shared" si="200"/>
        <v>668</v>
      </c>
      <c r="B671" s="31" t="s">
        <v>2771</v>
      </c>
      <c r="C671" s="24">
        <v>706004</v>
      </c>
      <c r="D671" s="24" t="s">
        <v>174</v>
      </c>
      <c r="E671" s="26">
        <v>25757</v>
      </c>
      <c r="F671" s="24" t="s">
        <v>65</v>
      </c>
      <c r="G671" s="24" t="s">
        <v>66</v>
      </c>
      <c r="H671" s="24" t="s">
        <v>133</v>
      </c>
      <c r="I671" s="24" t="s">
        <v>2772</v>
      </c>
      <c r="J671" s="27" t="s">
        <v>2773</v>
      </c>
      <c r="K671" s="24"/>
      <c r="L671" s="24"/>
      <c r="M671" s="24" t="s">
        <v>109</v>
      </c>
      <c r="N671" s="24" t="s">
        <v>301</v>
      </c>
      <c r="O671" s="24"/>
      <c r="P671" s="24" t="s">
        <v>80</v>
      </c>
      <c r="Q671" s="26">
        <v>43374</v>
      </c>
      <c r="R671" s="26">
        <v>43374</v>
      </c>
      <c r="S671" s="26" t="s">
        <v>90</v>
      </c>
      <c r="T671" s="28" t="s">
        <v>289</v>
      </c>
      <c r="U671" s="28" t="s">
        <v>289</v>
      </c>
      <c r="V671" s="26">
        <v>44105</v>
      </c>
      <c r="W671" s="28" t="s">
        <v>139</v>
      </c>
      <c r="X671" s="28" t="s">
        <v>140</v>
      </c>
      <c r="Y671" s="26" t="s">
        <v>78</v>
      </c>
      <c r="Z671" s="29">
        <v>6</v>
      </c>
      <c r="AA671" s="29">
        <v>2</v>
      </c>
      <c r="AB671" s="26">
        <v>44424</v>
      </c>
      <c r="AC671" s="30">
        <v>4900000</v>
      </c>
      <c r="AD671" s="30">
        <v>544444</v>
      </c>
      <c r="AE671" s="30">
        <v>0</v>
      </c>
      <c r="AF671" s="30">
        <v>373955.55555555597</v>
      </c>
      <c r="AG671" s="30">
        <f t="shared" si="201"/>
        <v>373955.55555555597</v>
      </c>
      <c r="AH671" s="30">
        <v>0</v>
      </c>
      <c r="AI671" s="30">
        <f t="shared" si="202"/>
        <v>5818399.555555556</v>
      </c>
      <c r="AJ671" s="30">
        <f t="shared" si="203"/>
        <v>2450000</v>
      </c>
      <c r="AK671" s="30">
        <f t="shared" si="204"/>
        <v>0</v>
      </c>
      <c r="AL671" s="30">
        <f t="shared" si="205"/>
        <v>0</v>
      </c>
      <c r="AM671" s="30">
        <f t="shared" si="206"/>
        <v>0</v>
      </c>
      <c r="AN671" s="30">
        <f t="shared" si="207"/>
        <v>0</v>
      </c>
      <c r="AO671" s="30">
        <f t="shared" si="208"/>
        <v>0</v>
      </c>
      <c r="AP671" s="30">
        <f t="shared" si="209"/>
        <v>2450000</v>
      </c>
      <c r="AQ671" s="30">
        <f t="shared" si="210"/>
        <v>1922100</v>
      </c>
      <c r="AR671" s="26" t="s">
        <v>79</v>
      </c>
      <c r="AS671" s="26" t="s">
        <v>114</v>
      </c>
      <c r="AT671" s="26"/>
      <c r="AU671" s="26">
        <v>44516</v>
      </c>
      <c r="AV671" s="26" t="s">
        <v>141</v>
      </c>
      <c r="AW671" s="26" t="s">
        <v>80</v>
      </c>
      <c r="AX671" s="26" t="s">
        <v>82</v>
      </c>
      <c r="AY671" s="26" t="s">
        <v>82</v>
      </c>
      <c r="AZ671" s="26" t="s">
        <v>80</v>
      </c>
      <c r="BA671" s="26" t="s">
        <v>84</v>
      </c>
      <c r="BB671" s="26" t="s">
        <v>85</v>
      </c>
      <c r="BC671" s="26" t="str">
        <f t="shared" si="211"/>
        <v>C</v>
      </c>
      <c r="BD671" s="26" t="str">
        <f t="shared" ca="1" si="212"/>
        <v>52 Th,4 Bln,16 Hr</v>
      </c>
      <c r="BE671" s="29">
        <f t="shared" ca="1" si="213"/>
        <v>52</v>
      </c>
      <c r="BF671" s="29">
        <f t="shared" ca="1" si="214"/>
        <v>4</v>
      </c>
      <c r="BG671" s="29">
        <f t="shared" ca="1" si="215"/>
        <v>16</v>
      </c>
      <c r="BH671" s="26" t="str">
        <f t="shared" ca="1" si="216"/>
        <v>4 Th,1 Bln,23 Hr</v>
      </c>
      <c r="BI671" s="24">
        <f t="shared" ca="1" si="217"/>
        <v>4</v>
      </c>
      <c r="BJ671" s="24">
        <f t="shared" ca="1" si="218"/>
        <v>1</v>
      </c>
      <c r="BK671" s="26" t="str">
        <f t="shared" ca="1" si="219"/>
        <v>4 Th,1 Bln,23 Hr</v>
      </c>
      <c r="BL671" s="4" t="str">
        <f>VLOOKUP(C671,[1]dbase!$C$3:$AW$827,38,FALSE)</f>
        <v>H</v>
      </c>
    </row>
    <row r="672" spans="1:64" x14ac:dyDescent="0.25">
      <c r="A672" s="24">
        <f t="shared" si="200"/>
        <v>669</v>
      </c>
      <c r="B672" s="31" t="s">
        <v>2774</v>
      </c>
      <c r="C672" s="24">
        <v>785742</v>
      </c>
      <c r="D672" s="24" t="s">
        <v>354</v>
      </c>
      <c r="E672" s="26">
        <v>28589</v>
      </c>
      <c r="F672" s="24" t="s">
        <v>65</v>
      </c>
      <c r="G672" s="24" t="s">
        <v>66</v>
      </c>
      <c r="H672" s="24" t="s">
        <v>88</v>
      </c>
      <c r="I672" s="24" t="s">
        <v>2775</v>
      </c>
      <c r="J672" s="27"/>
      <c r="K672" s="24"/>
      <c r="L672" s="24"/>
      <c r="M672" s="24" t="s">
        <v>109</v>
      </c>
      <c r="N672" s="24" t="s">
        <v>2776</v>
      </c>
      <c r="O672" s="24"/>
      <c r="P672" s="24">
        <v>1997</v>
      </c>
      <c r="Q672" s="26">
        <v>42932</v>
      </c>
      <c r="R672" s="26">
        <v>43055</v>
      </c>
      <c r="S672" s="26" t="s">
        <v>73</v>
      </c>
      <c r="T672" s="28" t="s">
        <v>2777</v>
      </c>
      <c r="U672" s="28" t="s">
        <v>2778</v>
      </c>
      <c r="V672" s="26">
        <v>44571</v>
      </c>
      <c r="W672" s="28" t="s">
        <v>613</v>
      </c>
      <c r="X672" s="28" t="s">
        <v>123</v>
      </c>
      <c r="Y672" s="26" t="s">
        <v>78</v>
      </c>
      <c r="Z672" s="29">
        <v>4</v>
      </c>
      <c r="AA672" s="34">
        <v>1</v>
      </c>
      <c r="AB672" s="26">
        <v>44424</v>
      </c>
      <c r="AC672" s="30">
        <v>4500000</v>
      </c>
      <c r="AD672" s="30">
        <v>500000</v>
      </c>
      <c r="AE672" s="30">
        <v>495100</v>
      </c>
      <c r="AF672" s="30">
        <v>-200000</v>
      </c>
      <c r="AG672" s="30">
        <f t="shared" si="201"/>
        <v>295100</v>
      </c>
      <c r="AH672" s="30">
        <v>1663816</v>
      </c>
      <c r="AI672" s="30">
        <f t="shared" si="202"/>
        <v>6958916</v>
      </c>
      <c r="AJ672" s="30">
        <f t="shared" si="203"/>
        <v>3375000</v>
      </c>
      <c r="AK672" s="30">
        <f t="shared" si="204"/>
        <v>375000</v>
      </c>
      <c r="AL672" s="30">
        <f t="shared" si="205"/>
        <v>495100</v>
      </c>
      <c r="AM672" s="30">
        <f t="shared" si="206"/>
        <v>-200000</v>
      </c>
      <c r="AN672" s="30">
        <f t="shared" si="207"/>
        <v>295100</v>
      </c>
      <c r="AO672" s="30">
        <f t="shared" si="208"/>
        <v>831908</v>
      </c>
      <c r="AP672" s="30">
        <f t="shared" si="209"/>
        <v>4877008</v>
      </c>
      <c r="AQ672" s="30">
        <f t="shared" si="210"/>
        <v>0</v>
      </c>
      <c r="AR672" s="26" t="s">
        <v>79</v>
      </c>
      <c r="AS672" s="26" t="s">
        <v>80</v>
      </c>
      <c r="AT672" s="26"/>
      <c r="AU672" s="26" t="s">
        <v>80</v>
      </c>
      <c r="AV672" s="26" t="s">
        <v>124</v>
      </c>
      <c r="AW672" s="26" t="s">
        <v>80</v>
      </c>
      <c r="AX672" s="26" t="s">
        <v>83</v>
      </c>
      <c r="AY672" s="26" t="s">
        <v>82</v>
      </c>
      <c r="AZ672" s="26" t="s">
        <v>197</v>
      </c>
      <c r="BA672" s="26" t="s">
        <v>84</v>
      </c>
      <c r="BB672" s="26" t="s">
        <v>85</v>
      </c>
      <c r="BC672" s="26" t="str">
        <f t="shared" si="211"/>
        <v>C</v>
      </c>
      <c r="BD672" s="26" t="str">
        <f t="shared" ca="1" si="212"/>
        <v>44 Th,7 Bln,15 Hr</v>
      </c>
      <c r="BE672" s="29">
        <f t="shared" ca="1" si="213"/>
        <v>44</v>
      </c>
      <c r="BF672" s="29">
        <f t="shared" ca="1" si="214"/>
        <v>7</v>
      </c>
      <c r="BG672" s="29">
        <f t="shared" ca="1" si="215"/>
        <v>15</v>
      </c>
      <c r="BH672" s="26" t="str">
        <f t="shared" ca="1" si="216"/>
        <v>5 Th,4 Bln,8 Hr</v>
      </c>
      <c r="BI672" s="24">
        <f t="shared" ca="1" si="217"/>
        <v>5</v>
      </c>
      <c r="BJ672" s="24">
        <f t="shared" ca="1" si="218"/>
        <v>4</v>
      </c>
      <c r="BK672" s="26" t="str">
        <f t="shared" ca="1" si="219"/>
        <v>5 Th,0 Bln,8 Hr</v>
      </c>
      <c r="BL672" s="4" t="str">
        <f>VLOOKUP(C672,[1]dbase!$C$3:$AW$827,38,FALSE)</f>
        <v>-</v>
      </c>
    </row>
    <row r="673" spans="1:64" x14ac:dyDescent="0.25">
      <c r="A673" s="24">
        <f t="shared" si="200"/>
        <v>670</v>
      </c>
      <c r="B673" s="31" t="s">
        <v>2779</v>
      </c>
      <c r="C673" s="24">
        <v>746200</v>
      </c>
      <c r="D673" s="24" t="s">
        <v>1599</v>
      </c>
      <c r="E673" s="26">
        <v>27353</v>
      </c>
      <c r="F673" s="24" t="s">
        <v>65</v>
      </c>
      <c r="G673" s="24" t="s">
        <v>66</v>
      </c>
      <c r="H673" s="24" t="s">
        <v>133</v>
      </c>
      <c r="I673" s="24" t="s">
        <v>2780</v>
      </c>
      <c r="J673" s="27" t="s">
        <v>2781</v>
      </c>
      <c r="K673" s="24"/>
      <c r="L673" s="24"/>
      <c r="M673" s="24" t="s">
        <v>109</v>
      </c>
      <c r="N673" s="24" t="s">
        <v>301</v>
      </c>
      <c r="O673" s="24"/>
      <c r="P673" s="24" t="s">
        <v>80</v>
      </c>
      <c r="Q673" s="26">
        <v>43374</v>
      </c>
      <c r="R673" s="26">
        <v>43374</v>
      </c>
      <c r="S673" s="26" t="s">
        <v>90</v>
      </c>
      <c r="T673" s="28" t="s">
        <v>261</v>
      </c>
      <c r="U673" s="28" t="s">
        <v>261</v>
      </c>
      <c r="V673" s="26">
        <v>44105</v>
      </c>
      <c r="W673" s="28" t="s">
        <v>139</v>
      </c>
      <c r="X673" s="28" t="s">
        <v>140</v>
      </c>
      <c r="Y673" s="26" t="s">
        <v>78</v>
      </c>
      <c r="Z673" s="29">
        <v>6</v>
      </c>
      <c r="AA673" s="29">
        <v>2</v>
      </c>
      <c r="AB673" s="26">
        <v>44424</v>
      </c>
      <c r="AC673" s="30">
        <v>4900000</v>
      </c>
      <c r="AD673" s="30">
        <v>544444</v>
      </c>
      <c r="AE673" s="30">
        <v>0</v>
      </c>
      <c r="AF673" s="30">
        <v>772555.55555555597</v>
      </c>
      <c r="AG673" s="30">
        <f t="shared" si="201"/>
        <v>772555.55555555597</v>
      </c>
      <c r="AH673" s="30">
        <v>0</v>
      </c>
      <c r="AI673" s="30">
        <f t="shared" si="202"/>
        <v>6216999.555555556</v>
      </c>
      <c r="AJ673" s="30">
        <f t="shared" si="203"/>
        <v>3675000</v>
      </c>
      <c r="AK673" s="30">
        <f t="shared" si="204"/>
        <v>408333</v>
      </c>
      <c r="AL673" s="30">
        <f t="shared" si="205"/>
        <v>0</v>
      </c>
      <c r="AM673" s="30">
        <f t="shared" si="206"/>
        <v>772555.55555555597</v>
      </c>
      <c r="AN673" s="30">
        <f t="shared" si="207"/>
        <v>772555.55555555597</v>
      </c>
      <c r="AO673" s="30">
        <f t="shared" si="208"/>
        <v>0</v>
      </c>
      <c r="AP673" s="30">
        <f t="shared" si="209"/>
        <v>4855888.555555556</v>
      </c>
      <c r="AQ673" s="30">
        <f t="shared" si="210"/>
        <v>0</v>
      </c>
      <c r="AR673" s="26" t="s">
        <v>79</v>
      </c>
      <c r="AS673" s="26" t="s">
        <v>80</v>
      </c>
      <c r="AT673" s="26"/>
      <c r="AU673" s="26" t="s">
        <v>80</v>
      </c>
      <c r="AV673" s="26" t="s">
        <v>141</v>
      </c>
      <c r="AW673" s="26" t="s">
        <v>80</v>
      </c>
      <c r="AX673" s="26" t="s">
        <v>82</v>
      </c>
      <c r="AY673" s="26" t="s">
        <v>82</v>
      </c>
      <c r="AZ673" s="26" t="s">
        <v>80</v>
      </c>
      <c r="BA673" s="26" t="s">
        <v>84</v>
      </c>
      <c r="BB673" s="26" t="s">
        <v>85</v>
      </c>
      <c r="BC673" s="26" t="str">
        <f t="shared" si="211"/>
        <v>C</v>
      </c>
      <c r="BD673" s="26" t="str">
        <f t="shared" ca="1" si="212"/>
        <v>48 Th,0 Bln,4 Hr</v>
      </c>
      <c r="BE673" s="29">
        <f t="shared" ca="1" si="213"/>
        <v>48</v>
      </c>
      <c r="BF673" s="29">
        <f t="shared" ca="1" si="214"/>
        <v>0</v>
      </c>
      <c r="BG673" s="29">
        <f t="shared" ca="1" si="215"/>
        <v>4</v>
      </c>
      <c r="BH673" s="26" t="str">
        <f t="shared" ca="1" si="216"/>
        <v>4 Th,1 Bln,23 Hr</v>
      </c>
      <c r="BI673" s="24">
        <f t="shared" ca="1" si="217"/>
        <v>4</v>
      </c>
      <c r="BJ673" s="24">
        <f t="shared" ca="1" si="218"/>
        <v>1</v>
      </c>
      <c r="BK673" s="26" t="str">
        <f t="shared" ca="1" si="219"/>
        <v>4 Th,1 Bln,23 Hr</v>
      </c>
      <c r="BL673" s="4" t="str">
        <f>VLOOKUP(C673,[1]dbase!$C$3:$AW$827,38,FALSE)</f>
        <v>-</v>
      </c>
    </row>
    <row r="674" spans="1:64" x14ac:dyDescent="0.25">
      <c r="A674" s="24">
        <f t="shared" si="200"/>
        <v>671</v>
      </c>
      <c r="B674" s="31" t="s">
        <v>2782</v>
      </c>
      <c r="C674" s="24">
        <v>946322</v>
      </c>
      <c r="D674" s="24" t="s">
        <v>166</v>
      </c>
      <c r="E674" s="26">
        <v>34492</v>
      </c>
      <c r="F674" s="24" t="s">
        <v>65</v>
      </c>
      <c r="G674" s="24" t="s">
        <v>66</v>
      </c>
      <c r="H674" s="24" t="s">
        <v>1042</v>
      </c>
      <c r="I674" s="24"/>
      <c r="J674" s="27"/>
      <c r="K674" s="24"/>
      <c r="L674" s="24"/>
      <c r="M674" s="24" t="s">
        <v>109</v>
      </c>
      <c r="N674" s="24" t="s">
        <v>2783</v>
      </c>
      <c r="O674" s="24"/>
      <c r="P674" s="24" t="s">
        <v>80</v>
      </c>
      <c r="Q674" s="26">
        <v>43877</v>
      </c>
      <c r="R674" s="26">
        <v>44243</v>
      </c>
      <c r="S674" s="26" t="s">
        <v>90</v>
      </c>
      <c r="T674" s="28" t="s">
        <v>459</v>
      </c>
      <c r="U674" s="28" t="s">
        <v>459</v>
      </c>
      <c r="V674" s="26" t="s">
        <v>80</v>
      </c>
      <c r="W674" s="28" t="s">
        <v>219</v>
      </c>
      <c r="X674" s="28" t="s">
        <v>195</v>
      </c>
      <c r="Y674" s="26" t="s">
        <v>78</v>
      </c>
      <c r="Z674" s="29">
        <v>6</v>
      </c>
      <c r="AA674" s="29">
        <v>1</v>
      </c>
      <c r="AB674" s="26">
        <v>44424</v>
      </c>
      <c r="AC674" s="30">
        <v>4500000</v>
      </c>
      <c r="AD674" s="30">
        <v>500000</v>
      </c>
      <c r="AE674" s="30">
        <v>-116900</v>
      </c>
      <c r="AF674" s="30">
        <v>152000</v>
      </c>
      <c r="AG674" s="30">
        <f t="shared" si="201"/>
        <v>35100</v>
      </c>
      <c r="AH674" s="30">
        <v>0</v>
      </c>
      <c r="AI674" s="30">
        <f t="shared" si="202"/>
        <v>5035100</v>
      </c>
      <c r="AJ674" s="30">
        <f t="shared" si="203"/>
        <v>2250000</v>
      </c>
      <c r="AK674" s="30">
        <f t="shared" si="204"/>
        <v>0</v>
      </c>
      <c r="AL674" s="30">
        <f t="shared" si="205"/>
        <v>0</v>
      </c>
      <c r="AM674" s="30">
        <f t="shared" si="206"/>
        <v>0</v>
      </c>
      <c r="AN674" s="30">
        <f t="shared" si="207"/>
        <v>0</v>
      </c>
      <c r="AO674" s="30">
        <f t="shared" si="208"/>
        <v>0</v>
      </c>
      <c r="AP674" s="30">
        <f t="shared" si="209"/>
        <v>2250000</v>
      </c>
      <c r="AQ674" s="30">
        <f t="shared" si="210"/>
        <v>2122100</v>
      </c>
      <c r="AR674" s="26" t="s">
        <v>79</v>
      </c>
      <c r="AS674" s="32" t="s">
        <v>114</v>
      </c>
      <c r="AT674" s="32" t="s">
        <v>156</v>
      </c>
      <c r="AU674" s="32">
        <v>44743</v>
      </c>
      <c r="AV674" s="26" t="s">
        <v>196</v>
      </c>
      <c r="AW674" s="26" t="s">
        <v>80</v>
      </c>
      <c r="AX674" s="26" t="s">
        <v>82</v>
      </c>
      <c r="AY674" s="26" t="s">
        <v>82</v>
      </c>
      <c r="AZ674" s="26" t="s">
        <v>125</v>
      </c>
      <c r="BA674" s="26" t="s">
        <v>84</v>
      </c>
      <c r="BB674" s="26" t="s">
        <v>85</v>
      </c>
      <c r="BC674" s="26" t="str">
        <f t="shared" si="211"/>
        <v>C</v>
      </c>
      <c r="BD674" s="26" t="str">
        <f t="shared" ca="1" si="212"/>
        <v>28 Th,5 Bln,17 Hr</v>
      </c>
      <c r="BE674" s="29">
        <f t="shared" ca="1" si="213"/>
        <v>28</v>
      </c>
      <c r="BF674" s="29">
        <f t="shared" ca="1" si="214"/>
        <v>5</v>
      </c>
      <c r="BG674" s="29">
        <f t="shared" ca="1" si="215"/>
        <v>17</v>
      </c>
      <c r="BH674" s="26" t="str">
        <f t="shared" ca="1" si="216"/>
        <v>2 Th,9 Bln,8 Hr</v>
      </c>
      <c r="BI674" s="24">
        <f t="shared" ca="1" si="217"/>
        <v>2</v>
      </c>
      <c r="BJ674" s="24">
        <f t="shared" ca="1" si="218"/>
        <v>9</v>
      </c>
      <c r="BK674" s="26" t="str">
        <f t="shared" ca="1" si="219"/>
        <v>1 Th,9 Bln,8 Hr</v>
      </c>
      <c r="BL674" s="4" t="str">
        <f>VLOOKUP(C674,[1]dbase!$C$3:$AW$827,38,FALSE)</f>
        <v>H</v>
      </c>
    </row>
    <row r="675" spans="1:64" x14ac:dyDescent="0.25">
      <c r="A675" s="24">
        <f t="shared" si="200"/>
        <v>672</v>
      </c>
      <c r="B675" s="31" t="s">
        <v>2784</v>
      </c>
      <c r="C675" s="24">
        <v>704900</v>
      </c>
      <c r="D675" s="24" t="s">
        <v>166</v>
      </c>
      <c r="E675" s="26">
        <v>25669</v>
      </c>
      <c r="F675" s="24" t="s">
        <v>167</v>
      </c>
      <c r="G675" s="24" t="s">
        <v>66</v>
      </c>
      <c r="H675" s="24" t="s">
        <v>88</v>
      </c>
      <c r="I675" s="24" t="s">
        <v>2785</v>
      </c>
      <c r="J675" s="27"/>
      <c r="K675" s="24"/>
      <c r="L675" s="24"/>
      <c r="M675" s="24" t="s">
        <v>70</v>
      </c>
      <c r="N675" s="24" t="s">
        <v>2786</v>
      </c>
      <c r="O675" s="24"/>
      <c r="P675" s="24">
        <v>1996</v>
      </c>
      <c r="Q675" s="26">
        <v>33223</v>
      </c>
      <c r="R675" s="26">
        <v>33588</v>
      </c>
      <c r="S675" s="26" t="s">
        <v>90</v>
      </c>
      <c r="T675" s="28" t="s">
        <v>2787</v>
      </c>
      <c r="U675" s="28" t="s">
        <v>2787</v>
      </c>
      <c r="V675" s="26">
        <v>44104</v>
      </c>
      <c r="W675" s="28" t="s">
        <v>660</v>
      </c>
      <c r="X675" s="28" t="s">
        <v>655</v>
      </c>
      <c r="Y675" s="26" t="s">
        <v>103</v>
      </c>
      <c r="Z675" s="29">
        <v>5</v>
      </c>
      <c r="AA675" s="29">
        <v>4</v>
      </c>
      <c r="AB675" s="26">
        <v>44424</v>
      </c>
      <c r="AC675" s="30">
        <v>6900000</v>
      </c>
      <c r="AD675" s="30">
        <v>766667</v>
      </c>
      <c r="AE675" s="30">
        <v>1222858.333333333</v>
      </c>
      <c r="AF675" s="30">
        <v>596850</v>
      </c>
      <c r="AG675" s="30">
        <f t="shared" si="201"/>
        <v>1819708.333333333</v>
      </c>
      <c r="AH675" s="30">
        <v>0</v>
      </c>
      <c r="AI675" s="30">
        <f t="shared" si="202"/>
        <v>9486375.3333333321</v>
      </c>
      <c r="AJ675" s="30">
        <f t="shared" si="203"/>
        <v>3450000</v>
      </c>
      <c r="AK675" s="30">
        <f t="shared" si="204"/>
        <v>0</v>
      </c>
      <c r="AL675" s="30">
        <f t="shared" si="205"/>
        <v>0</v>
      </c>
      <c r="AM675" s="30">
        <f t="shared" si="206"/>
        <v>0</v>
      </c>
      <c r="AN675" s="30">
        <f t="shared" si="207"/>
        <v>0</v>
      </c>
      <c r="AO675" s="30">
        <f t="shared" si="208"/>
        <v>0</v>
      </c>
      <c r="AP675" s="30">
        <f t="shared" si="209"/>
        <v>3450000</v>
      </c>
      <c r="AQ675" s="30">
        <f t="shared" si="210"/>
        <v>922100</v>
      </c>
      <c r="AR675" s="26" t="s">
        <v>79</v>
      </c>
      <c r="AS675" s="26" t="s">
        <v>114</v>
      </c>
      <c r="AT675" s="24" t="s">
        <v>172</v>
      </c>
      <c r="AU675" s="26">
        <v>44433</v>
      </c>
      <c r="AV675" s="26" t="s">
        <v>656</v>
      </c>
      <c r="AW675" s="26" t="s">
        <v>80</v>
      </c>
      <c r="AX675" s="26" t="s">
        <v>105</v>
      </c>
      <c r="AY675" s="26" t="s">
        <v>105</v>
      </c>
      <c r="AZ675" s="26" t="s">
        <v>80</v>
      </c>
      <c r="BA675" s="26" t="s">
        <v>84</v>
      </c>
      <c r="BB675" s="26" t="s">
        <v>106</v>
      </c>
      <c r="BC675" s="26" t="str">
        <f t="shared" si="211"/>
        <v>F</v>
      </c>
      <c r="BD675" s="26" t="str">
        <f t="shared" ca="1" si="212"/>
        <v>52 Th,7 Bln,13 Hr</v>
      </c>
      <c r="BE675" s="29">
        <f t="shared" ca="1" si="213"/>
        <v>52</v>
      </c>
      <c r="BF675" s="29">
        <f t="shared" ca="1" si="214"/>
        <v>7</v>
      </c>
      <c r="BG675" s="29">
        <f t="shared" ca="1" si="215"/>
        <v>13</v>
      </c>
      <c r="BH675" s="26" t="str">
        <f t="shared" ca="1" si="216"/>
        <v>31 Th,11 Bln,8 Hr</v>
      </c>
      <c r="BI675" s="24">
        <f t="shared" ca="1" si="217"/>
        <v>31</v>
      </c>
      <c r="BJ675" s="24">
        <f t="shared" ca="1" si="218"/>
        <v>11</v>
      </c>
      <c r="BK675" s="26" t="str">
        <f t="shared" ca="1" si="219"/>
        <v>30 Th,11 Bln,8 Hr</v>
      </c>
      <c r="BL675" s="4" t="str">
        <f>VLOOKUP(C675,[1]dbase!$C$3:$AW$827,38,FALSE)</f>
        <v>H</v>
      </c>
    </row>
    <row r="676" spans="1:64" x14ac:dyDescent="0.25">
      <c r="A676" s="24">
        <f t="shared" si="200"/>
        <v>673</v>
      </c>
      <c r="B676" s="33" t="s">
        <v>2788</v>
      </c>
      <c r="C676" s="24">
        <v>935858</v>
      </c>
      <c r="D676" s="24" t="s">
        <v>2789</v>
      </c>
      <c r="E676" s="26">
        <v>34207</v>
      </c>
      <c r="F676" s="24" t="s">
        <v>167</v>
      </c>
      <c r="G676" s="24" t="s">
        <v>343</v>
      </c>
      <c r="H676" s="24" t="s">
        <v>228</v>
      </c>
      <c r="I676" s="24" t="s">
        <v>2790</v>
      </c>
      <c r="J676" s="27"/>
      <c r="K676" s="24"/>
      <c r="L676" s="24"/>
      <c r="M676" s="24" t="s">
        <v>70</v>
      </c>
      <c r="N676" s="24" t="s">
        <v>2791</v>
      </c>
      <c r="O676" s="24"/>
      <c r="P676" s="24">
        <v>2017</v>
      </c>
      <c r="Q676" s="26">
        <v>43313</v>
      </c>
      <c r="R676" s="26">
        <v>43525</v>
      </c>
      <c r="S676" s="26" t="s">
        <v>90</v>
      </c>
      <c r="T676" s="28" t="s">
        <v>2792</v>
      </c>
      <c r="U676" s="28" t="s">
        <v>2792</v>
      </c>
      <c r="V676" s="26">
        <v>44760</v>
      </c>
      <c r="W676" s="28" t="s">
        <v>2457</v>
      </c>
      <c r="X676" s="28" t="s">
        <v>482</v>
      </c>
      <c r="Y676" s="26" t="s">
        <v>103</v>
      </c>
      <c r="Z676" s="29">
        <v>5</v>
      </c>
      <c r="AA676" s="29">
        <v>4</v>
      </c>
      <c r="AB676" s="26">
        <v>44424</v>
      </c>
      <c r="AC676" s="30">
        <v>6900000</v>
      </c>
      <c r="AD676" s="30">
        <v>766667</v>
      </c>
      <c r="AE676" s="30">
        <v>-1147141.666666667</v>
      </c>
      <c r="AF676" s="30">
        <v>566950</v>
      </c>
      <c r="AG676" s="30">
        <f t="shared" si="201"/>
        <v>-580191.66666666698</v>
      </c>
      <c r="AH676" s="30">
        <v>0</v>
      </c>
      <c r="AI676" s="30">
        <f t="shared" si="202"/>
        <v>7086475.333333333</v>
      </c>
      <c r="AJ676" s="30">
        <f t="shared" si="203"/>
        <v>5175000</v>
      </c>
      <c r="AK676" s="30">
        <f t="shared" si="204"/>
        <v>575000.25</v>
      </c>
      <c r="AL676" s="30">
        <f t="shared" si="205"/>
        <v>-1147141.666666667</v>
      </c>
      <c r="AM676" s="30">
        <f t="shared" si="206"/>
        <v>566950</v>
      </c>
      <c r="AN676" s="30">
        <f t="shared" si="207"/>
        <v>-580191.66666666698</v>
      </c>
      <c r="AO676" s="30">
        <f t="shared" si="208"/>
        <v>0</v>
      </c>
      <c r="AP676" s="30">
        <f t="shared" si="209"/>
        <v>5169808.583333333</v>
      </c>
      <c r="AQ676" s="30">
        <f t="shared" si="210"/>
        <v>0</v>
      </c>
      <c r="AR676" s="26" t="s">
        <v>79</v>
      </c>
      <c r="AS676" s="26" t="s">
        <v>80</v>
      </c>
      <c r="AT676" s="26"/>
      <c r="AU676" s="26" t="s">
        <v>80</v>
      </c>
      <c r="AV676" s="26" t="s">
        <v>483</v>
      </c>
      <c r="AW676" s="26" t="s">
        <v>80</v>
      </c>
      <c r="AX676" s="26" t="s">
        <v>105</v>
      </c>
      <c r="AY676" s="26" t="s">
        <v>105</v>
      </c>
      <c r="AZ676" s="26" t="s">
        <v>80</v>
      </c>
      <c r="BA676" s="26" t="s">
        <v>84</v>
      </c>
      <c r="BB676" s="26" t="s">
        <v>106</v>
      </c>
      <c r="BC676" s="26" t="str">
        <f t="shared" si="211"/>
        <v>F</v>
      </c>
      <c r="BD676" s="26" t="str">
        <f t="shared" ca="1" si="212"/>
        <v>29 Th,2 Bln,29 Hr</v>
      </c>
      <c r="BE676" s="29">
        <f t="shared" ca="1" si="213"/>
        <v>29</v>
      </c>
      <c r="BF676" s="29">
        <f t="shared" ca="1" si="214"/>
        <v>2</v>
      </c>
      <c r="BG676" s="29">
        <f t="shared" ca="1" si="215"/>
        <v>29</v>
      </c>
      <c r="BH676" s="26" t="str">
        <f t="shared" ca="1" si="216"/>
        <v>4 Th,3 Bln,23 Hr</v>
      </c>
      <c r="BI676" s="24">
        <f t="shared" ca="1" si="217"/>
        <v>4</v>
      </c>
      <c r="BJ676" s="24">
        <f t="shared" ca="1" si="218"/>
        <v>3</v>
      </c>
      <c r="BK676" s="26" t="str">
        <f t="shared" ca="1" si="219"/>
        <v>3 Th,8 Bln,23 Hr</v>
      </c>
      <c r="BL676" s="4" t="str">
        <f>VLOOKUP(C676,[1]dbase!$C$3:$AW$827,38,FALSE)</f>
        <v>-</v>
      </c>
    </row>
    <row r="677" spans="1:64" x14ac:dyDescent="0.25">
      <c r="A677" s="24">
        <f t="shared" si="200"/>
        <v>674</v>
      </c>
      <c r="B677" s="31" t="s">
        <v>2793</v>
      </c>
      <c r="C677" s="24">
        <v>715344</v>
      </c>
      <c r="D677" s="24" t="s">
        <v>776</v>
      </c>
      <c r="E677" s="26">
        <v>26275</v>
      </c>
      <c r="F677" s="24" t="s">
        <v>167</v>
      </c>
      <c r="G677" s="24" t="s">
        <v>66</v>
      </c>
      <c r="H677" s="24" t="s">
        <v>67</v>
      </c>
      <c r="I677" s="24"/>
      <c r="J677" s="27" t="s">
        <v>2794</v>
      </c>
      <c r="K677" s="24" t="s">
        <v>2795</v>
      </c>
      <c r="L677" s="24"/>
      <c r="M677" s="24" t="s">
        <v>99</v>
      </c>
      <c r="N677" s="24" t="s">
        <v>2605</v>
      </c>
      <c r="O677" s="24"/>
      <c r="P677" s="24" t="s">
        <v>1930</v>
      </c>
      <c r="Q677" s="26">
        <v>34827</v>
      </c>
      <c r="R677" s="26">
        <v>34827</v>
      </c>
      <c r="S677" s="26" t="s">
        <v>90</v>
      </c>
      <c r="T677" s="28" t="s">
        <v>1674</v>
      </c>
      <c r="U677" s="28" t="s">
        <v>1674</v>
      </c>
      <c r="V677" s="26" t="s">
        <v>80</v>
      </c>
      <c r="W677" s="28" t="s">
        <v>645</v>
      </c>
      <c r="X677" s="28" t="s">
        <v>113</v>
      </c>
      <c r="Y677" s="26" t="s">
        <v>78</v>
      </c>
      <c r="Z677" s="29">
        <v>4</v>
      </c>
      <c r="AA677" s="34">
        <v>4</v>
      </c>
      <c r="AB677" s="26">
        <v>44424</v>
      </c>
      <c r="AC677" s="30">
        <v>6900000</v>
      </c>
      <c r="AD677" s="30">
        <v>766667</v>
      </c>
      <c r="AE677" s="30">
        <v>2549833.333333333</v>
      </c>
      <c r="AF677" s="30">
        <v>-377770</v>
      </c>
      <c r="AG677" s="30">
        <f t="shared" si="201"/>
        <v>2172063.333333333</v>
      </c>
      <c r="AH677" s="30">
        <v>2079770</v>
      </c>
      <c r="AI677" s="30">
        <f t="shared" si="202"/>
        <v>11918500.333333332</v>
      </c>
      <c r="AJ677" s="30">
        <f t="shared" si="203"/>
        <v>3450000</v>
      </c>
      <c r="AK677" s="30">
        <f t="shared" si="204"/>
        <v>0</v>
      </c>
      <c r="AL677" s="30">
        <f t="shared" si="205"/>
        <v>0</v>
      </c>
      <c r="AM677" s="30">
        <f t="shared" si="206"/>
        <v>0</v>
      </c>
      <c r="AN677" s="30">
        <f t="shared" si="207"/>
        <v>0</v>
      </c>
      <c r="AO677" s="30">
        <f t="shared" si="208"/>
        <v>0</v>
      </c>
      <c r="AP677" s="30">
        <f t="shared" si="209"/>
        <v>3450000</v>
      </c>
      <c r="AQ677" s="30">
        <f t="shared" si="210"/>
        <v>922100</v>
      </c>
      <c r="AR677" s="26" t="s">
        <v>79</v>
      </c>
      <c r="AS677" s="32" t="s">
        <v>114</v>
      </c>
      <c r="AT677" s="32" t="s">
        <v>156</v>
      </c>
      <c r="AU677" s="32">
        <v>44743</v>
      </c>
      <c r="AV677" s="26" t="s">
        <v>116</v>
      </c>
      <c r="AW677" s="26" t="s">
        <v>210</v>
      </c>
      <c r="AX677" s="26" t="s">
        <v>83</v>
      </c>
      <c r="AY677" s="26" t="s">
        <v>83</v>
      </c>
      <c r="AZ677" s="26" t="s">
        <v>80</v>
      </c>
      <c r="BA677" s="26" t="s">
        <v>84</v>
      </c>
      <c r="BB677" s="26" t="s">
        <v>106</v>
      </c>
      <c r="BC677" s="26" t="str">
        <f t="shared" si="211"/>
        <v>C</v>
      </c>
      <c r="BD677" s="26" t="str">
        <f t="shared" ca="1" si="212"/>
        <v>50 Th,11 Bln,16 Hr</v>
      </c>
      <c r="BE677" s="29">
        <f t="shared" ca="1" si="213"/>
        <v>50</v>
      </c>
      <c r="BF677" s="29">
        <f t="shared" ca="1" si="214"/>
        <v>11</v>
      </c>
      <c r="BG677" s="29">
        <f t="shared" ca="1" si="215"/>
        <v>16</v>
      </c>
      <c r="BH677" s="26" t="str">
        <f t="shared" ca="1" si="216"/>
        <v>27 Th,6 Bln,16 Hr</v>
      </c>
      <c r="BI677" s="24">
        <f t="shared" ca="1" si="217"/>
        <v>27</v>
      </c>
      <c r="BJ677" s="24">
        <f t="shared" ca="1" si="218"/>
        <v>6</v>
      </c>
      <c r="BK677" s="26" t="str">
        <f t="shared" ca="1" si="219"/>
        <v>27 Th,6 Bln,16 Hr</v>
      </c>
      <c r="BL677" s="4" t="str">
        <f>VLOOKUP(C677,[1]dbase!$C$3:$AW$827,38,FALSE)</f>
        <v>H</v>
      </c>
    </row>
    <row r="678" spans="1:64" x14ac:dyDescent="0.25">
      <c r="A678" s="24">
        <f t="shared" si="200"/>
        <v>675</v>
      </c>
      <c r="B678" s="31" t="s">
        <v>2796</v>
      </c>
      <c r="C678" s="24">
        <v>694908</v>
      </c>
      <c r="D678" s="24" t="s">
        <v>354</v>
      </c>
      <c r="E678" s="26">
        <v>25311</v>
      </c>
      <c r="F678" s="24" t="s">
        <v>65</v>
      </c>
      <c r="G678" s="24" t="s">
        <v>66</v>
      </c>
      <c r="H678" s="24" t="s">
        <v>88</v>
      </c>
      <c r="I678" s="24" t="s">
        <v>2797</v>
      </c>
      <c r="J678" s="27" t="s">
        <v>2798</v>
      </c>
      <c r="K678" s="24"/>
      <c r="L678" s="24"/>
      <c r="M678" s="24" t="s">
        <v>99</v>
      </c>
      <c r="N678" s="24" t="s">
        <v>1514</v>
      </c>
      <c r="O678" s="24"/>
      <c r="P678" s="24">
        <v>1988</v>
      </c>
      <c r="Q678" s="26">
        <v>33239</v>
      </c>
      <c r="R678" s="26">
        <v>33604</v>
      </c>
      <c r="S678" s="26" t="s">
        <v>90</v>
      </c>
      <c r="T678" s="28" t="s">
        <v>2352</v>
      </c>
      <c r="U678" s="28" t="s">
        <v>2352</v>
      </c>
      <c r="V678" s="26">
        <v>42948</v>
      </c>
      <c r="W678" s="28" t="s">
        <v>1409</v>
      </c>
      <c r="X678" s="28" t="s">
        <v>113</v>
      </c>
      <c r="Y678" s="26" t="s">
        <v>78</v>
      </c>
      <c r="Z678" s="29">
        <v>4</v>
      </c>
      <c r="AA678" s="29">
        <v>4</v>
      </c>
      <c r="AB678" s="26">
        <v>44424</v>
      </c>
      <c r="AC678" s="30">
        <v>6900000</v>
      </c>
      <c r="AD678" s="30">
        <v>766667</v>
      </c>
      <c r="AE678" s="30">
        <v>594883.33333333302</v>
      </c>
      <c r="AF678" s="30">
        <v>-377770</v>
      </c>
      <c r="AG678" s="30">
        <f t="shared" si="201"/>
        <v>217113.33333333302</v>
      </c>
      <c r="AH678" s="30">
        <v>2079770</v>
      </c>
      <c r="AI678" s="30">
        <f t="shared" si="202"/>
        <v>9963550.3333333321</v>
      </c>
      <c r="AJ678" s="30">
        <f t="shared" si="203"/>
        <v>3450000</v>
      </c>
      <c r="AK678" s="30">
        <f t="shared" si="204"/>
        <v>0</v>
      </c>
      <c r="AL678" s="30">
        <f t="shared" si="205"/>
        <v>0</v>
      </c>
      <c r="AM678" s="30">
        <f t="shared" si="206"/>
        <v>0</v>
      </c>
      <c r="AN678" s="30">
        <f t="shared" si="207"/>
        <v>0</v>
      </c>
      <c r="AO678" s="30">
        <f t="shared" si="208"/>
        <v>0</v>
      </c>
      <c r="AP678" s="30">
        <f t="shared" si="209"/>
        <v>3450000</v>
      </c>
      <c r="AQ678" s="30">
        <f t="shared" si="210"/>
        <v>922100</v>
      </c>
      <c r="AR678" s="26" t="s">
        <v>79</v>
      </c>
      <c r="AS678" s="32" t="s">
        <v>114</v>
      </c>
      <c r="AT678" s="32" t="s">
        <v>156</v>
      </c>
      <c r="AU678" s="32">
        <v>44743</v>
      </c>
      <c r="AV678" s="26" t="s">
        <v>116</v>
      </c>
      <c r="AW678" s="26" t="s">
        <v>210</v>
      </c>
      <c r="AX678" s="26" t="s">
        <v>83</v>
      </c>
      <c r="AY678" s="26" t="s">
        <v>83</v>
      </c>
      <c r="AZ678" s="26" t="s">
        <v>80</v>
      </c>
      <c r="BA678" s="26" t="s">
        <v>84</v>
      </c>
      <c r="BB678" s="26" t="s">
        <v>106</v>
      </c>
      <c r="BC678" s="26" t="str">
        <f t="shared" si="211"/>
        <v>C</v>
      </c>
      <c r="BD678" s="26" t="str">
        <f t="shared" ca="1" si="212"/>
        <v>53 Th,7 Bln,6 Hr</v>
      </c>
      <c r="BE678" s="29">
        <f t="shared" ca="1" si="213"/>
        <v>53</v>
      </c>
      <c r="BF678" s="29">
        <f t="shared" ca="1" si="214"/>
        <v>7</v>
      </c>
      <c r="BG678" s="29">
        <f t="shared" ca="1" si="215"/>
        <v>6</v>
      </c>
      <c r="BH678" s="26" t="str">
        <f t="shared" ca="1" si="216"/>
        <v>31 Th,10 Bln,23 Hr</v>
      </c>
      <c r="BI678" s="24">
        <f t="shared" ca="1" si="217"/>
        <v>31</v>
      </c>
      <c r="BJ678" s="24">
        <f t="shared" ca="1" si="218"/>
        <v>10</v>
      </c>
      <c r="BK678" s="26" t="str">
        <f t="shared" ca="1" si="219"/>
        <v>30 Th,10 Bln,23 Hr</v>
      </c>
      <c r="BL678" s="4" t="str">
        <f>VLOOKUP(C678,[1]dbase!$C$3:$AW$827,38,FALSE)</f>
        <v>H</v>
      </c>
    </row>
    <row r="679" spans="1:64" x14ac:dyDescent="0.25">
      <c r="A679" s="24">
        <f t="shared" si="200"/>
        <v>676</v>
      </c>
      <c r="B679" s="31" t="s">
        <v>2799</v>
      </c>
      <c r="C679" s="24">
        <v>855987</v>
      </c>
      <c r="D679" s="24" t="s">
        <v>174</v>
      </c>
      <c r="E679" s="26">
        <v>31187</v>
      </c>
      <c r="F679" s="24" t="s">
        <v>65</v>
      </c>
      <c r="G679" s="24" t="s">
        <v>66</v>
      </c>
      <c r="H679" s="24" t="s">
        <v>88</v>
      </c>
      <c r="I679" s="24" t="s">
        <v>2800</v>
      </c>
      <c r="J679" s="27" t="s">
        <v>2801</v>
      </c>
      <c r="K679" s="24"/>
      <c r="L679" s="24"/>
      <c r="M679" s="24" t="s">
        <v>109</v>
      </c>
      <c r="N679" s="24" t="s">
        <v>80</v>
      </c>
      <c r="O679" s="24"/>
      <c r="P679" s="24" t="s">
        <v>80</v>
      </c>
      <c r="Q679" s="26">
        <v>43374</v>
      </c>
      <c r="R679" s="26">
        <v>43374</v>
      </c>
      <c r="S679" s="26" t="s">
        <v>90</v>
      </c>
      <c r="T679" s="28" t="s">
        <v>289</v>
      </c>
      <c r="U679" s="28" t="s">
        <v>289</v>
      </c>
      <c r="V679" s="26">
        <v>44105</v>
      </c>
      <c r="W679" s="28" t="s">
        <v>139</v>
      </c>
      <c r="X679" s="28" t="s">
        <v>140</v>
      </c>
      <c r="Y679" s="26" t="s">
        <v>78</v>
      </c>
      <c r="Z679" s="29">
        <v>6</v>
      </c>
      <c r="AA679" s="29">
        <v>1</v>
      </c>
      <c r="AB679" s="26">
        <v>44424</v>
      </c>
      <c r="AC679" s="30">
        <v>4500000</v>
      </c>
      <c r="AD679" s="30">
        <v>500000</v>
      </c>
      <c r="AE679" s="30">
        <v>0</v>
      </c>
      <c r="AF679" s="30">
        <v>253100</v>
      </c>
      <c r="AG679" s="30">
        <f t="shared" si="201"/>
        <v>253100</v>
      </c>
      <c r="AH679" s="30">
        <v>0</v>
      </c>
      <c r="AI679" s="30">
        <f t="shared" si="202"/>
        <v>5253100</v>
      </c>
      <c r="AJ679" s="30">
        <f t="shared" si="203"/>
        <v>3375000</v>
      </c>
      <c r="AK679" s="30">
        <f t="shared" si="204"/>
        <v>375000</v>
      </c>
      <c r="AL679" s="30">
        <f t="shared" si="205"/>
        <v>0</v>
      </c>
      <c r="AM679" s="30">
        <f t="shared" si="206"/>
        <v>253100</v>
      </c>
      <c r="AN679" s="30">
        <f t="shared" si="207"/>
        <v>253100</v>
      </c>
      <c r="AO679" s="30">
        <f t="shared" si="208"/>
        <v>0</v>
      </c>
      <c r="AP679" s="30">
        <f t="shared" si="209"/>
        <v>4003100</v>
      </c>
      <c r="AQ679" s="30">
        <f t="shared" si="210"/>
        <v>369000</v>
      </c>
      <c r="AR679" s="26" t="s">
        <v>79</v>
      </c>
      <c r="AS679" s="26" t="s">
        <v>80</v>
      </c>
      <c r="AT679" s="26"/>
      <c r="AU679" s="26" t="s">
        <v>80</v>
      </c>
      <c r="AV679" s="26" t="s">
        <v>141</v>
      </c>
      <c r="AW679" s="26" t="s">
        <v>80</v>
      </c>
      <c r="AX679" s="26" t="s">
        <v>82</v>
      </c>
      <c r="AY679" s="26" t="s">
        <v>82</v>
      </c>
      <c r="AZ679" s="26" t="s">
        <v>80</v>
      </c>
      <c r="BA679" s="26" t="s">
        <v>84</v>
      </c>
      <c r="BB679" s="26" t="s">
        <v>85</v>
      </c>
      <c r="BC679" s="26" t="str">
        <f t="shared" si="211"/>
        <v>C</v>
      </c>
      <c r="BD679" s="26" t="str">
        <f t="shared" ca="1" si="212"/>
        <v>37 Th,6 Bln,4 Hr</v>
      </c>
      <c r="BE679" s="29">
        <f t="shared" ca="1" si="213"/>
        <v>37</v>
      </c>
      <c r="BF679" s="29">
        <f t="shared" ca="1" si="214"/>
        <v>6</v>
      </c>
      <c r="BG679" s="29">
        <f t="shared" ca="1" si="215"/>
        <v>4</v>
      </c>
      <c r="BH679" s="26" t="str">
        <f t="shared" ca="1" si="216"/>
        <v>4 Th,1 Bln,23 Hr</v>
      </c>
      <c r="BI679" s="24">
        <f t="shared" ca="1" si="217"/>
        <v>4</v>
      </c>
      <c r="BJ679" s="24">
        <f t="shared" ca="1" si="218"/>
        <v>1</v>
      </c>
      <c r="BK679" s="26" t="str">
        <f t="shared" ca="1" si="219"/>
        <v>4 Th,1 Bln,23 Hr</v>
      </c>
      <c r="BL679" s="4" t="str">
        <f>VLOOKUP(C679,[1]dbase!$C$3:$AW$827,38,FALSE)</f>
        <v>-</v>
      </c>
    </row>
    <row r="680" spans="1:64" x14ac:dyDescent="0.25">
      <c r="A680" s="24">
        <f t="shared" si="200"/>
        <v>677</v>
      </c>
      <c r="B680" s="31" t="s">
        <v>2802</v>
      </c>
      <c r="C680" s="24">
        <v>815563</v>
      </c>
      <c r="D680" s="24" t="s">
        <v>239</v>
      </c>
      <c r="E680" s="26">
        <v>29671</v>
      </c>
      <c r="F680" s="24" t="s">
        <v>65</v>
      </c>
      <c r="G680" s="24" t="s">
        <v>66</v>
      </c>
      <c r="H680" s="24" t="s">
        <v>88</v>
      </c>
      <c r="I680" s="24" t="s">
        <v>2803</v>
      </c>
      <c r="J680" s="27"/>
      <c r="K680" s="24"/>
      <c r="L680" s="24"/>
      <c r="M680" s="24" t="s">
        <v>109</v>
      </c>
      <c r="N680" s="24" t="s">
        <v>610</v>
      </c>
      <c r="O680" s="24"/>
      <c r="P680" s="24" t="s">
        <v>711</v>
      </c>
      <c r="Q680" s="26">
        <v>41579</v>
      </c>
      <c r="R680" s="26">
        <v>41989</v>
      </c>
      <c r="S680" s="26" t="s">
        <v>90</v>
      </c>
      <c r="T680" s="28" t="s">
        <v>2804</v>
      </c>
      <c r="U680" s="28" t="s">
        <v>2804</v>
      </c>
      <c r="V680" s="26" t="s">
        <v>80</v>
      </c>
      <c r="W680" s="28" t="s">
        <v>650</v>
      </c>
      <c r="X680" s="28" t="s">
        <v>195</v>
      </c>
      <c r="Y680" s="26" t="s">
        <v>78</v>
      </c>
      <c r="Z680" s="29">
        <v>6</v>
      </c>
      <c r="AA680" s="29">
        <v>2</v>
      </c>
      <c r="AB680" s="26">
        <v>44424</v>
      </c>
      <c r="AC680" s="30">
        <v>4900000</v>
      </c>
      <c r="AD680" s="30">
        <v>544444</v>
      </c>
      <c r="AE680" s="30">
        <v>254655.55555555597</v>
      </c>
      <c r="AF680" s="30">
        <v>152000</v>
      </c>
      <c r="AG680" s="30">
        <f t="shared" si="201"/>
        <v>406655.55555555597</v>
      </c>
      <c r="AH680" s="30">
        <v>0</v>
      </c>
      <c r="AI680" s="30">
        <f t="shared" si="202"/>
        <v>5851099.555555556</v>
      </c>
      <c r="AJ680" s="30">
        <f t="shared" si="203"/>
        <v>3675000</v>
      </c>
      <c r="AK680" s="30">
        <f t="shared" si="204"/>
        <v>408333</v>
      </c>
      <c r="AL680" s="30">
        <f t="shared" si="205"/>
        <v>254655.55555555597</v>
      </c>
      <c r="AM680" s="30">
        <f t="shared" si="206"/>
        <v>152000</v>
      </c>
      <c r="AN680" s="30">
        <f t="shared" si="207"/>
        <v>406655.55555555597</v>
      </c>
      <c r="AO680" s="30">
        <f t="shared" si="208"/>
        <v>0</v>
      </c>
      <c r="AP680" s="30">
        <f t="shared" si="209"/>
        <v>4489988.555555556</v>
      </c>
      <c r="AQ680" s="30">
        <f t="shared" si="210"/>
        <v>0</v>
      </c>
      <c r="AR680" s="26" t="s">
        <v>79</v>
      </c>
      <c r="AS680" s="26" t="s">
        <v>80</v>
      </c>
      <c r="AT680" s="26"/>
      <c r="AU680" s="26" t="s">
        <v>80</v>
      </c>
      <c r="AV680" s="26" t="s">
        <v>196</v>
      </c>
      <c r="AW680" s="26" t="s">
        <v>80</v>
      </c>
      <c r="AX680" s="26" t="s">
        <v>82</v>
      </c>
      <c r="AY680" s="26" t="s">
        <v>82</v>
      </c>
      <c r="AZ680" s="26" t="s">
        <v>125</v>
      </c>
      <c r="BA680" s="26" t="s">
        <v>84</v>
      </c>
      <c r="BB680" s="26" t="s">
        <v>85</v>
      </c>
      <c r="BC680" s="26" t="str">
        <f t="shared" si="211"/>
        <v>C</v>
      </c>
      <c r="BD680" s="26" t="str">
        <f t="shared" ca="1" si="212"/>
        <v>41 Th,7 Bln,29 Hr</v>
      </c>
      <c r="BE680" s="29">
        <f t="shared" ca="1" si="213"/>
        <v>41</v>
      </c>
      <c r="BF680" s="29">
        <f t="shared" ca="1" si="214"/>
        <v>7</v>
      </c>
      <c r="BG680" s="29">
        <f t="shared" ca="1" si="215"/>
        <v>29</v>
      </c>
      <c r="BH680" s="26" t="str">
        <f t="shared" ca="1" si="216"/>
        <v>9 Th,0 Bln,23 Hr</v>
      </c>
      <c r="BI680" s="24">
        <f t="shared" ca="1" si="217"/>
        <v>9</v>
      </c>
      <c r="BJ680" s="24">
        <f t="shared" ca="1" si="218"/>
        <v>0</v>
      </c>
      <c r="BK680" s="26" t="str">
        <f t="shared" ca="1" si="219"/>
        <v>7 Th,11 Bln,8 Hr</v>
      </c>
      <c r="BL680" s="4" t="str">
        <f>VLOOKUP(C680,[1]dbase!$C$3:$AW$827,38,FALSE)</f>
        <v>-</v>
      </c>
    </row>
    <row r="681" spans="1:64" x14ac:dyDescent="0.25">
      <c r="A681" s="24">
        <f t="shared" si="200"/>
        <v>678</v>
      </c>
      <c r="B681" s="31" t="s">
        <v>2805</v>
      </c>
      <c r="C681" s="24">
        <v>725271</v>
      </c>
      <c r="D681" s="24" t="s">
        <v>607</v>
      </c>
      <c r="E681" s="26">
        <v>26467</v>
      </c>
      <c r="F681" s="24" t="s">
        <v>65</v>
      </c>
      <c r="G681" s="24" t="s">
        <v>66</v>
      </c>
      <c r="H681" s="24" t="s">
        <v>133</v>
      </c>
      <c r="I681" s="24" t="s">
        <v>2806</v>
      </c>
      <c r="J681" s="27"/>
      <c r="K681" s="24"/>
      <c r="L681" s="24"/>
      <c r="M681" s="24" t="s">
        <v>109</v>
      </c>
      <c r="N681" s="24" t="s">
        <v>120</v>
      </c>
      <c r="O681" s="24"/>
      <c r="P681" s="24">
        <v>1991</v>
      </c>
      <c r="Q681" s="26">
        <v>34425</v>
      </c>
      <c r="R681" s="26">
        <v>34790</v>
      </c>
      <c r="S681" s="26" t="s">
        <v>90</v>
      </c>
      <c r="T681" s="28" t="s">
        <v>2807</v>
      </c>
      <c r="U681" s="28" t="s">
        <v>2807</v>
      </c>
      <c r="V681" s="26" t="s">
        <v>80</v>
      </c>
      <c r="W681" s="28" t="s">
        <v>613</v>
      </c>
      <c r="X681" s="28" t="s">
        <v>123</v>
      </c>
      <c r="Y681" s="26" t="s">
        <v>78</v>
      </c>
      <c r="Z681" s="29">
        <v>6</v>
      </c>
      <c r="AA681" s="29">
        <v>3</v>
      </c>
      <c r="AB681" s="26">
        <v>44424</v>
      </c>
      <c r="AC681" s="30">
        <v>5900000</v>
      </c>
      <c r="AD681" s="30">
        <v>655556</v>
      </c>
      <c r="AE681" s="30">
        <v>298394.44444444403</v>
      </c>
      <c r="AF681" s="30">
        <v>152000</v>
      </c>
      <c r="AG681" s="30">
        <f t="shared" si="201"/>
        <v>450394.44444444403</v>
      </c>
      <c r="AH681" s="30">
        <v>0</v>
      </c>
      <c r="AI681" s="30">
        <f t="shared" si="202"/>
        <v>7005950.444444444</v>
      </c>
      <c r="AJ681" s="30">
        <f t="shared" si="203"/>
        <v>2950000</v>
      </c>
      <c r="AK681" s="30">
        <f t="shared" si="204"/>
        <v>0</v>
      </c>
      <c r="AL681" s="30">
        <f t="shared" si="205"/>
        <v>0</v>
      </c>
      <c r="AM681" s="30">
        <f t="shared" si="206"/>
        <v>0</v>
      </c>
      <c r="AN681" s="30">
        <f t="shared" si="207"/>
        <v>0</v>
      </c>
      <c r="AO681" s="30">
        <f t="shared" si="208"/>
        <v>0</v>
      </c>
      <c r="AP681" s="30">
        <f t="shared" si="209"/>
        <v>2950000</v>
      </c>
      <c r="AQ681" s="30">
        <f t="shared" si="210"/>
        <v>1422100</v>
      </c>
      <c r="AR681" s="26" t="s">
        <v>79</v>
      </c>
      <c r="AS681" s="26" t="s">
        <v>114</v>
      </c>
      <c r="AT681" s="26" t="s">
        <v>115</v>
      </c>
      <c r="AU681" s="26">
        <v>44562</v>
      </c>
      <c r="AV681" s="26" t="s">
        <v>124</v>
      </c>
      <c r="AW681" s="26" t="s">
        <v>80</v>
      </c>
      <c r="AX681" s="26" t="s">
        <v>82</v>
      </c>
      <c r="AY681" s="26" t="s">
        <v>82</v>
      </c>
      <c r="AZ681" s="26" t="s">
        <v>125</v>
      </c>
      <c r="BA681" s="26" t="s">
        <v>84</v>
      </c>
      <c r="BB681" s="26" t="s">
        <v>85</v>
      </c>
      <c r="BC681" s="26" t="str">
        <f t="shared" si="211"/>
        <v>C</v>
      </c>
      <c r="BD681" s="26" t="str">
        <f t="shared" ca="1" si="212"/>
        <v>50 Th,5 Bln,7 Hr</v>
      </c>
      <c r="BE681" s="29">
        <f t="shared" ca="1" si="213"/>
        <v>50</v>
      </c>
      <c r="BF681" s="29">
        <f t="shared" ca="1" si="214"/>
        <v>5</v>
      </c>
      <c r="BG681" s="29">
        <f t="shared" ca="1" si="215"/>
        <v>7</v>
      </c>
      <c r="BH681" s="26" t="str">
        <f t="shared" ca="1" si="216"/>
        <v>28 Th,7 Bln,23 Hr</v>
      </c>
      <c r="BI681" s="24">
        <f t="shared" ca="1" si="217"/>
        <v>28</v>
      </c>
      <c r="BJ681" s="24">
        <f t="shared" ca="1" si="218"/>
        <v>7</v>
      </c>
      <c r="BK681" s="26" t="str">
        <f t="shared" ca="1" si="219"/>
        <v>27 Th,7 Bln,23 Hr</v>
      </c>
      <c r="BL681" s="4" t="str">
        <f>VLOOKUP(C681,[1]dbase!$C$3:$AW$827,38,FALSE)</f>
        <v>H</v>
      </c>
    </row>
    <row r="682" spans="1:64" x14ac:dyDescent="0.25">
      <c r="A682" s="24">
        <f t="shared" si="200"/>
        <v>679</v>
      </c>
      <c r="B682" s="31" t="s">
        <v>2808</v>
      </c>
      <c r="C682" s="24">
        <v>726066</v>
      </c>
      <c r="D682" s="24" t="s">
        <v>174</v>
      </c>
      <c r="E682" s="26">
        <v>26429</v>
      </c>
      <c r="F682" s="24" t="s">
        <v>65</v>
      </c>
      <c r="G682" s="24" t="s">
        <v>66</v>
      </c>
      <c r="H682" s="24" t="s">
        <v>133</v>
      </c>
      <c r="I682" s="24" t="s">
        <v>2809</v>
      </c>
      <c r="J682" s="27" t="s">
        <v>2810</v>
      </c>
      <c r="K682" s="24"/>
      <c r="L682" s="24"/>
      <c r="M682" s="24" t="s">
        <v>109</v>
      </c>
      <c r="N682" s="24" t="s">
        <v>80</v>
      </c>
      <c r="O682" s="24"/>
      <c r="P682" s="24" t="s">
        <v>80</v>
      </c>
      <c r="Q682" s="26">
        <v>43374</v>
      </c>
      <c r="R682" s="26">
        <v>43374</v>
      </c>
      <c r="S682" s="26" t="s">
        <v>90</v>
      </c>
      <c r="T682" s="28" t="s">
        <v>261</v>
      </c>
      <c r="U682" s="28" t="s">
        <v>261</v>
      </c>
      <c r="V682" s="26">
        <v>44105</v>
      </c>
      <c r="W682" s="28" t="s">
        <v>139</v>
      </c>
      <c r="X682" s="28" t="s">
        <v>140</v>
      </c>
      <c r="Y682" s="26" t="s">
        <v>78</v>
      </c>
      <c r="Z682" s="29">
        <v>6</v>
      </c>
      <c r="AA682" s="29">
        <v>1</v>
      </c>
      <c r="AB682" s="26">
        <v>44424</v>
      </c>
      <c r="AC682" s="30">
        <v>4500000</v>
      </c>
      <c r="AD682" s="30">
        <v>500000</v>
      </c>
      <c r="AE682" s="30">
        <v>0</v>
      </c>
      <c r="AF682" s="30">
        <v>69400</v>
      </c>
      <c r="AG682" s="30">
        <f t="shared" si="201"/>
        <v>69400</v>
      </c>
      <c r="AH682" s="30">
        <v>0</v>
      </c>
      <c r="AI682" s="30">
        <f t="shared" si="202"/>
        <v>5069400</v>
      </c>
      <c r="AJ682" s="30">
        <f t="shared" si="203"/>
        <v>2250000</v>
      </c>
      <c r="AK682" s="30">
        <f t="shared" si="204"/>
        <v>0</v>
      </c>
      <c r="AL682" s="30">
        <f t="shared" si="205"/>
        <v>0</v>
      </c>
      <c r="AM682" s="30">
        <f t="shared" si="206"/>
        <v>0</v>
      </c>
      <c r="AN682" s="30">
        <f t="shared" si="207"/>
        <v>0</v>
      </c>
      <c r="AO682" s="30">
        <f t="shared" si="208"/>
        <v>0</v>
      </c>
      <c r="AP682" s="30">
        <f t="shared" si="209"/>
        <v>2250000</v>
      </c>
      <c r="AQ682" s="30">
        <f t="shared" si="210"/>
        <v>2122100</v>
      </c>
      <c r="AR682" s="26" t="s">
        <v>79</v>
      </c>
      <c r="AS682" s="26" t="s">
        <v>114</v>
      </c>
      <c r="AT682" s="24" t="s">
        <v>172</v>
      </c>
      <c r="AU682" s="26">
        <v>44433</v>
      </c>
      <c r="AV682" s="26" t="s">
        <v>141</v>
      </c>
      <c r="AW682" s="26" t="s">
        <v>80</v>
      </c>
      <c r="AX682" s="26" t="s">
        <v>82</v>
      </c>
      <c r="AY682" s="26" t="s">
        <v>82</v>
      </c>
      <c r="AZ682" s="26" t="s">
        <v>80</v>
      </c>
      <c r="BA682" s="26" t="s">
        <v>84</v>
      </c>
      <c r="BB682" s="26" t="s">
        <v>85</v>
      </c>
      <c r="BC682" s="26" t="str">
        <f t="shared" si="211"/>
        <v>C</v>
      </c>
      <c r="BD682" s="26" t="str">
        <f t="shared" ca="1" si="212"/>
        <v>50 Th,6 Bln,14 Hr</v>
      </c>
      <c r="BE682" s="29">
        <f t="shared" ca="1" si="213"/>
        <v>50</v>
      </c>
      <c r="BF682" s="29">
        <f t="shared" ca="1" si="214"/>
        <v>6</v>
      </c>
      <c r="BG682" s="29">
        <f t="shared" ca="1" si="215"/>
        <v>14</v>
      </c>
      <c r="BH682" s="26" t="str">
        <f t="shared" ca="1" si="216"/>
        <v>4 Th,1 Bln,23 Hr</v>
      </c>
      <c r="BI682" s="24">
        <f t="shared" ca="1" si="217"/>
        <v>4</v>
      </c>
      <c r="BJ682" s="24">
        <f t="shared" ca="1" si="218"/>
        <v>1</v>
      </c>
      <c r="BK682" s="26" t="str">
        <f t="shared" ca="1" si="219"/>
        <v>4 Th,1 Bln,23 Hr</v>
      </c>
      <c r="BL682" s="4" t="str">
        <f>VLOOKUP(C682,[1]dbase!$C$3:$AW$827,38,FALSE)</f>
        <v>H</v>
      </c>
    </row>
    <row r="683" spans="1:64" x14ac:dyDescent="0.25">
      <c r="A683" s="24">
        <f t="shared" si="200"/>
        <v>680</v>
      </c>
      <c r="B683" s="31" t="s">
        <v>2811</v>
      </c>
      <c r="C683" s="24">
        <v>815559</v>
      </c>
      <c r="D683" s="24" t="s">
        <v>166</v>
      </c>
      <c r="E683" s="26">
        <v>29739</v>
      </c>
      <c r="F683" s="24" t="s">
        <v>65</v>
      </c>
      <c r="G683" s="24" t="s">
        <v>66</v>
      </c>
      <c r="H683" s="24" t="s">
        <v>133</v>
      </c>
      <c r="I683" s="24" t="s">
        <v>2812</v>
      </c>
      <c r="J683" s="27"/>
      <c r="K683" s="24"/>
      <c r="L683" s="24"/>
      <c r="M683" s="24" t="s">
        <v>109</v>
      </c>
      <c r="N683" s="24" t="s">
        <v>2017</v>
      </c>
      <c r="O683" s="24"/>
      <c r="P683" s="24" t="s">
        <v>1565</v>
      </c>
      <c r="Q683" s="26">
        <v>41579</v>
      </c>
      <c r="R683" s="26">
        <v>41989</v>
      </c>
      <c r="S683" s="26" t="s">
        <v>90</v>
      </c>
      <c r="T683" s="28" t="s">
        <v>2813</v>
      </c>
      <c r="U683" s="28" t="s">
        <v>2813</v>
      </c>
      <c r="V683" s="26" t="s">
        <v>80</v>
      </c>
      <c r="W683" s="28" t="s">
        <v>1409</v>
      </c>
      <c r="X683" s="28" t="s">
        <v>113</v>
      </c>
      <c r="Y683" s="26" t="s">
        <v>78</v>
      </c>
      <c r="Z683" s="29">
        <v>6</v>
      </c>
      <c r="AA683" s="29">
        <v>2</v>
      </c>
      <c r="AB683" s="26">
        <v>44424</v>
      </c>
      <c r="AC683" s="30">
        <v>4900000</v>
      </c>
      <c r="AD683" s="30">
        <v>544444</v>
      </c>
      <c r="AE683" s="30">
        <v>254655.55555555597</v>
      </c>
      <c r="AF683" s="30">
        <v>152000</v>
      </c>
      <c r="AG683" s="30">
        <f t="shared" si="201"/>
        <v>406655.55555555597</v>
      </c>
      <c r="AH683" s="30">
        <v>0</v>
      </c>
      <c r="AI683" s="30">
        <f t="shared" si="202"/>
        <v>5851099.555555556</v>
      </c>
      <c r="AJ683" s="30">
        <f t="shared" si="203"/>
        <v>2450000</v>
      </c>
      <c r="AK683" s="30">
        <f t="shared" si="204"/>
        <v>0</v>
      </c>
      <c r="AL683" s="30">
        <f t="shared" si="205"/>
        <v>0</v>
      </c>
      <c r="AM683" s="30">
        <f t="shared" si="206"/>
        <v>0</v>
      </c>
      <c r="AN683" s="30">
        <f t="shared" si="207"/>
        <v>0</v>
      </c>
      <c r="AO683" s="30">
        <f t="shared" si="208"/>
        <v>0</v>
      </c>
      <c r="AP683" s="30">
        <f t="shared" si="209"/>
        <v>2450000</v>
      </c>
      <c r="AQ683" s="30">
        <f t="shared" si="210"/>
        <v>1922100</v>
      </c>
      <c r="AR683" s="26" t="s">
        <v>79</v>
      </c>
      <c r="AS683" s="26" t="s">
        <v>114</v>
      </c>
      <c r="AT683" s="26" t="s">
        <v>115</v>
      </c>
      <c r="AU683" s="26">
        <v>44562</v>
      </c>
      <c r="AV683" s="26" t="s">
        <v>116</v>
      </c>
      <c r="AW683" s="26" t="s">
        <v>210</v>
      </c>
      <c r="AX683" s="26" t="s">
        <v>83</v>
      </c>
      <c r="AY683" s="26" t="s">
        <v>83</v>
      </c>
      <c r="AZ683" s="26" t="s">
        <v>80</v>
      </c>
      <c r="BA683" s="26" t="s">
        <v>84</v>
      </c>
      <c r="BB683" s="26" t="s">
        <v>85</v>
      </c>
      <c r="BC683" s="26" t="str">
        <f t="shared" si="211"/>
        <v>C</v>
      </c>
      <c r="BD683" s="26" t="str">
        <f t="shared" ca="1" si="212"/>
        <v>41 Th,5 Bln,22 Hr</v>
      </c>
      <c r="BE683" s="29">
        <f t="shared" ca="1" si="213"/>
        <v>41</v>
      </c>
      <c r="BF683" s="29">
        <f t="shared" ca="1" si="214"/>
        <v>5</v>
      </c>
      <c r="BG683" s="29">
        <f t="shared" ca="1" si="215"/>
        <v>22</v>
      </c>
      <c r="BH683" s="26" t="str">
        <f t="shared" ca="1" si="216"/>
        <v>9 Th,0 Bln,23 Hr</v>
      </c>
      <c r="BI683" s="24">
        <f t="shared" ca="1" si="217"/>
        <v>9</v>
      </c>
      <c r="BJ683" s="24">
        <f t="shared" ca="1" si="218"/>
        <v>0</v>
      </c>
      <c r="BK683" s="26" t="str">
        <f t="shared" ca="1" si="219"/>
        <v>7 Th,11 Bln,8 Hr</v>
      </c>
      <c r="BL683" s="4" t="str">
        <f>VLOOKUP(C683,[1]dbase!$C$3:$AW$827,38,FALSE)</f>
        <v>H</v>
      </c>
    </row>
    <row r="684" spans="1:64" x14ac:dyDescent="0.25">
      <c r="A684" s="24">
        <f t="shared" si="200"/>
        <v>681</v>
      </c>
      <c r="B684" s="31" t="s">
        <v>2814</v>
      </c>
      <c r="C684" s="24">
        <v>705084</v>
      </c>
      <c r="D684" s="24" t="s">
        <v>1083</v>
      </c>
      <c r="E684" s="26">
        <v>25669</v>
      </c>
      <c r="F684" s="24" t="s">
        <v>65</v>
      </c>
      <c r="G684" s="24" t="s">
        <v>66</v>
      </c>
      <c r="H684" s="24" t="s">
        <v>88</v>
      </c>
      <c r="I684" s="24" t="s">
        <v>2815</v>
      </c>
      <c r="J684" s="27"/>
      <c r="K684" s="24"/>
      <c r="L684" s="24"/>
      <c r="M684" s="24" t="s">
        <v>109</v>
      </c>
      <c r="N684" s="24" t="s">
        <v>120</v>
      </c>
      <c r="O684" s="24"/>
      <c r="P684" s="24">
        <v>1989</v>
      </c>
      <c r="Q684" s="26">
        <v>33262</v>
      </c>
      <c r="R684" s="26">
        <v>33848</v>
      </c>
      <c r="S684" s="26" t="s">
        <v>90</v>
      </c>
      <c r="T684" s="28" t="s">
        <v>840</v>
      </c>
      <c r="U684" s="28" t="s">
        <v>840</v>
      </c>
      <c r="V684" s="26" t="s">
        <v>80</v>
      </c>
      <c r="W684" s="28" t="s">
        <v>645</v>
      </c>
      <c r="X684" s="28" t="s">
        <v>93</v>
      </c>
      <c r="Y684" s="26" t="s">
        <v>78</v>
      </c>
      <c r="Z684" s="29">
        <v>5</v>
      </c>
      <c r="AA684" s="29">
        <v>3</v>
      </c>
      <c r="AB684" s="26">
        <v>44424</v>
      </c>
      <c r="AC684" s="30">
        <v>5900000</v>
      </c>
      <c r="AD684" s="30">
        <v>655556</v>
      </c>
      <c r="AE684" s="30">
        <v>370344.44444444403</v>
      </c>
      <c r="AF684" s="30">
        <v>566950</v>
      </c>
      <c r="AG684" s="30">
        <f t="shared" si="201"/>
        <v>937294.44444444403</v>
      </c>
      <c r="AH684" s="30">
        <v>0</v>
      </c>
      <c r="AI684" s="30">
        <f t="shared" si="202"/>
        <v>7492850.444444444</v>
      </c>
      <c r="AJ684" s="30">
        <f t="shared" si="203"/>
        <v>2950000</v>
      </c>
      <c r="AK684" s="30">
        <f t="shared" si="204"/>
        <v>0</v>
      </c>
      <c r="AL684" s="30">
        <f t="shared" si="205"/>
        <v>0</v>
      </c>
      <c r="AM684" s="30">
        <f t="shared" si="206"/>
        <v>0</v>
      </c>
      <c r="AN684" s="30">
        <f t="shared" si="207"/>
        <v>0</v>
      </c>
      <c r="AO684" s="30">
        <f t="shared" si="208"/>
        <v>0</v>
      </c>
      <c r="AP684" s="30">
        <f t="shared" si="209"/>
        <v>2950000</v>
      </c>
      <c r="AQ684" s="30">
        <f t="shared" si="210"/>
        <v>1422100</v>
      </c>
      <c r="AR684" s="26" t="s">
        <v>79</v>
      </c>
      <c r="AS684" s="26" t="s">
        <v>114</v>
      </c>
      <c r="AT684" s="24" t="s">
        <v>172</v>
      </c>
      <c r="AU684" s="26">
        <v>44433</v>
      </c>
      <c r="AV684" s="26" t="s">
        <v>94</v>
      </c>
      <c r="AW684" s="26" t="s">
        <v>210</v>
      </c>
      <c r="AX684" s="26" t="s">
        <v>83</v>
      </c>
      <c r="AY684" s="26" t="s">
        <v>83</v>
      </c>
      <c r="AZ684" s="26" t="s">
        <v>80</v>
      </c>
      <c r="BA684" s="26" t="s">
        <v>84</v>
      </c>
      <c r="BB684" s="26" t="s">
        <v>85</v>
      </c>
      <c r="BC684" s="26" t="str">
        <f t="shared" si="211"/>
        <v>C</v>
      </c>
      <c r="BD684" s="26" t="str">
        <f t="shared" ca="1" si="212"/>
        <v>52 Th,7 Bln,13 Hr</v>
      </c>
      <c r="BE684" s="29">
        <f t="shared" ca="1" si="213"/>
        <v>52</v>
      </c>
      <c r="BF684" s="29">
        <f t="shared" ca="1" si="214"/>
        <v>7</v>
      </c>
      <c r="BG684" s="29">
        <f t="shared" ca="1" si="215"/>
        <v>13</v>
      </c>
      <c r="BH684" s="26" t="str">
        <f t="shared" ca="1" si="216"/>
        <v>31 Th,10 Bln,0 Hr</v>
      </c>
      <c r="BI684" s="24">
        <f t="shared" ca="1" si="217"/>
        <v>31</v>
      </c>
      <c r="BJ684" s="24">
        <f t="shared" ca="1" si="218"/>
        <v>10</v>
      </c>
      <c r="BK684" s="26" t="str">
        <f t="shared" ca="1" si="219"/>
        <v>30 Th,2 Bln,23 Hr</v>
      </c>
      <c r="BL684" s="4" t="str">
        <f>VLOOKUP(C684,[1]dbase!$C$3:$AW$827,38,FALSE)</f>
        <v>H</v>
      </c>
    </row>
    <row r="685" spans="1:64" x14ac:dyDescent="0.25">
      <c r="A685" s="24">
        <f t="shared" si="200"/>
        <v>682</v>
      </c>
      <c r="B685" s="31" t="s">
        <v>2816</v>
      </c>
      <c r="C685" s="24">
        <v>705916</v>
      </c>
      <c r="D685" s="24" t="s">
        <v>174</v>
      </c>
      <c r="E685" s="26">
        <v>25694</v>
      </c>
      <c r="F685" s="24" t="s">
        <v>65</v>
      </c>
      <c r="G685" s="24" t="s">
        <v>66</v>
      </c>
      <c r="H685" s="24" t="s">
        <v>133</v>
      </c>
      <c r="I685" s="24" t="s">
        <v>2817</v>
      </c>
      <c r="J685" s="27" t="s">
        <v>2818</v>
      </c>
      <c r="K685" s="24"/>
      <c r="L685" s="24"/>
      <c r="M685" s="24" t="s">
        <v>109</v>
      </c>
      <c r="N685" s="24" t="s">
        <v>301</v>
      </c>
      <c r="O685" s="24"/>
      <c r="P685" s="24" t="s">
        <v>80</v>
      </c>
      <c r="Q685" s="26">
        <v>43374</v>
      </c>
      <c r="R685" s="26">
        <v>43374</v>
      </c>
      <c r="S685" s="26" t="s">
        <v>90</v>
      </c>
      <c r="T685" s="28" t="s">
        <v>456</v>
      </c>
      <c r="U685" s="28" t="s">
        <v>456</v>
      </c>
      <c r="V685" s="26">
        <v>44105</v>
      </c>
      <c r="W685" s="28" t="s">
        <v>303</v>
      </c>
      <c r="X685" s="28" t="s">
        <v>140</v>
      </c>
      <c r="Y685" s="26" t="s">
        <v>78</v>
      </c>
      <c r="Z685" s="29">
        <v>6</v>
      </c>
      <c r="AA685" s="29">
        <v>1</v>
      </c>
      <c r="AB685" s="26">
        <v>44424</v>
      </c>
      <c r="AC685" s="30">
        <v>4500000</v>
      </c>
      <c r="AD685" s="30">
        <v>500000</v>
      </c>
      <c r="AE685" s="30">
        <v>0</v>
      </c>
      <c r="AF685" s="30">
        <v>-31100</v>
      </c>
      <c r="AG685" s="30">
        <f t="shared" si="201"/>
        <v>-31100</v>
      </c>
      <c r="AH685" s="30">
        <v>0</v>
      </c>
      <c r="AI685" s="30">
        <f t="shared" si="202"/>
        <v>4968900</v>
      </c>
      <c r="AJ685" s="30">
        <f t="shared" si="203"/>
        <v>3375000</v>
      </c>
      <c r="AK685" s="30">
        <f t="shared" si="204"/>
        <v>375000</v>
      </c>
      <c r="AL685" s="30">
        <f t="shared" si="205"/>
        <v>0</v>
      </c>
      <c r="AM685" s="30">
        <f t="shared" si="206"/>
        <v>-31100</v>
      </c>
      <c r="AN685" s="30">
        <f t="shared" si="207"/>
        <v>-31100</v>
      </c>
      <c r="AO685" s="30">
        <f t="shared" si="208"/>
        <v>0</v>
      </c>
      <c r="AP685" s="30">
        <f t="shared" si="209"/>
        <v>3718900</v>
      </c>
      <c r="AQ685" s="30">
        <f t="shared" si="210"/>
        <v>653200</v>
      </c>
      <c r="AR685" s="26" t="s">
        <v>79</v>
      </c>
      <c r="AS685" s="26" t="s">
        <v>80</v>
      </c>
      <c r="AT685" s="26"/>
      <c r="AU685" s="26" t="s">
        <v>80</v>
      </c>
      <c r="AV685" s="26" t="s">
        <v>141</v>
      </c>
      <c r="AW685" s="26" t="s">
        <v>80</v>
      </c>
      <c r="AX685" s="26" t="s">
        <v>82</v>
      </c>
      <c r="AY685" s="26" t="s">
        <v>82</v>
      </c>
      <c r="AZ685" s="26" t="s">
        <v>80</v>
      </c>
      <c r="BA685" s="26" t="s">
        <v>84</v>
      </c>
      <c r="BB685" s="26" t="s">
        <v>85</v>
      </c>
      <c r="BC685" s="26" t="str">
        <f t="shared" si="211"/>
        <v>C</v>
      </c>
      <c r="BD685" s="26" t="str">
        <f t="shared" ca="1" si="212"/>
        <v>52 Th,6 Bln,18 Hr</v>
      </c>
      <c r="BE685" s="29">
        <f t="shared" ca="1" si="213"/>
        <v>52</v>
      </c>
      <c r="BF685" s="29">
        <f t="shared" ca="1" si="214"/>
        <v>6</v>
      </c>
      <c r="BG685" s="29">
        <f t="shared" ca="1" si="215"/>
        <v>18</v>
      </c>
      <c r="BH685" s="26" t="str">
        <f t="shared" ca="1" si="216"/>
        <v>4 Th,1 Bln,23 Hr</v>
      </c>
      <c r="BI685" s="24">
        <f t="shared" ca="1" si="217"/>
        <v>4</v>
      </c>
      <c r="BJ685" s="24">
        <f t="shared" ca="1" si="218"/>
        <v>1</v>
      </c>
      <c r="BK685" s="26" t="str">
        <f t="shared" ca="1" si="219"/>
        <v>4 Th,1 Bln,23 Hr</v>
      </c>
      <c r="BL685" s="4" t="str">
        <f>VLOOKUP(C685,[1]dbase!$C$3:$AW$827,38,FALSE)</f>
        <v>-</v>
      </c>
    </row>
    <row r="686" spans="1:64" x14ac:dyDescent="0.25">
      <c r="A686" s="24">
        <f t="shared" si="200"/>
        <v>683</v>
      </c>
      <c r="B686" s="31" t="s">
        <v>2816</v>
      </c>
      <c r="C686" s="24">
        <v>706270</v>
      </c>
      <c r="D686" s="24" t="s">
        <v>174</v>
      </c>
      <c r="E686" s="26">
        <v>25650</v>
      </c>
      <c r="F686" s="24" t="s">
        <v>65</v>
      </c>
      <c r="G686" s="24" t="s">
        <v>66</v>
      </c>
      <c r="H686" s="24" t="s">
        <v>88</v>
      </c>
      <c r="I686" s="24"/>
      <c r="J686" s="27" t="s">
        <v>2819</v>
      </c>
      <c r="K686" s="24"/>
      <c r="L686" s="24"/>
      <c r="M686" s="24" t="s">
        <v>109</v>
      </c>
      <c r="N686" s="24" t="s">
        <v>2820</v>
      </c>
      <c r="O686" s="24"/>
      <c r="P686" s="24" t="s">
        <v>80</v>
      </c>
      <c r="Q686" s="26">
        <v>43374</v>
      </c>
      <c r="R686" s="26">
        <v>43374</v>
      </c>
      <c r="S686" s="26" t="s">
        <v>90</v>
      </c>
      <c r="T686" s="28" t="s">
        <v>456</v>
      </c>
      <c r="U686" s="28" t="s">
        <v>456</v>
      </c>
      <c r="V686" s="26">
        <v>44105</v>
      </c>
      <c r="W686" s="28" t="s">
        <v>303</v>
      </c>
      <c r="X686" s="28" t="s">
        <v>140</v>
      </c>
      <c r="Y686" s="26" t="s">
        <v>78</v>
      </c>
      <c r="Z686" s="29">
        <v>6</v>
      </c>
      <c r="AA686" s="29">
        <v>2</v>
      </c>
      <c r="AB686" s="26">
        <v>44424</v>
      </c>
      <c r="AC686" s="30">
        <v>4900000</v>
      </c>
      <c r="AD686" s="30">
        <v>544444</v>
      </c>
      <c r="AE686" s="30">
        <v>0</v>
      </c>
      <c r="AF686" s="30">
        <v>373955.55555555597</v>
      </c>
      <c r="AG686" s="30">
        <f t="shared" si="201"/>
        <v>373955.55555555597</v>
      </c>
      <c r="AH686" s="30">
        <v>0</v>
      </c>
      <c r="AI686" s="30">
        <f t="shared" si="202"/>
        <v>5818399.555555556</v>
      </c>
      <c r="AJ686" s="30">
        <f t="shared" si="203"/>
        <v>3675000</v>
      </c>
      <c r="AK686" s="30">
        <f t="shared" si="204"/>
        <v>408333</v>
      </c>
      <c r="AL686" s="30">
        <f t="shared" si="205"/>
        <v>0</v>
      </c>
      <c r="AM686" s="30">
        <f t="shared" si="206"/>
        <v>373955.55555555597</v>
      </c>
      <c r="AN686" s="30">
        <f t="shared" si="207"/>
        <v>373955.55555555597</v>
      </c>
      <c r="AO686" s="30">
        <f t="shared" si="208"/>
        <v>0</v>
      </c>
      <c r="AP686" s="30">
        <f t="shared" si="209"/>
        <v>4457288.555555556</v>
      </c>
      <c r="AQ686" s="30">
        <f t="shared" si="210"/>
        <v>0</v>
      </c>
      <c r="AR686" s="26" t="s">
        <v>79</v>
      </c>
      <c r="AS686" s="26" t="s">
        <v>80</v>
      </c>
      <c r="AT686" s="26"/>
      <c r="AU686" s="26" t="s">
        <v>80</v>
      </c>
      <c r="AV686" s="26" t="s">
        <v>141</v>
      </c>
      <c r="AW686" s="26" t="s">
        <v>80</v>
      </c>
      <c r="AX686" s="26" t="s">
        <v>82</v>
      </c>
      <c r="AY686" s="26" t="s">
        <v>82</v>
      </c>
      <c r="AZ686" s="26" t="s">
        <v>80</v>
      </c>
      <c r="BA686" s="26" t="s">
        <v>84</v>
      </c>
      <c r="BB686" s="26" t="s">
        <v>106</v>
      </c>
      <c r="BC686" s="26" t="str">
        <f t="shared" si="211"/>
        <v>C</v>
      </c>
      <c r="BD686" s="26" t="str">
        <f t="shared" ca="1" si="212"/>
        <v>52 Th,8 Bln,1 Hr</v>
      </c>
      <c r="BE686" s="29">
        <f t="shared" ca="1" si="213"/>
        <v>52</v>
      </c>
      <c r="BF686" s="29">
        <f t="shared" ca="1" si="214"/>
        <v>8</v>
      </c>
      <c r="BG686" s="29">
        <f t="shared" ca="1" si="215"/>
        <v>1</v>
      </c>
      <c r="BH686" s="26" t="str">
        <f t="shared" ca="1" si="216"/>
        <v>4 Th,1 Bln,23 Hr</v>
      </c>
      <c r="BI686" s="24">
        <f t="shared" ca="1" si="217"/>
        <v>4</v>
      </c>
      <c r="BJ686" s="24">
        <f t="shared" ca="1" si="218"/>
        <v>1</v>
      </c>
      <c r="BK686" s="26" t="str">
        <f t="shared" ca="1" si="219"/>
        <v>4 Th,1 Bln,23 Hr</v>
      </c>
      <c r="BL686" s="4" t="str">
        <f>VLOOKUP(C686,[1]dbase!$C$3:$AW$827,38,FALSE)</f>
        <v>-</v>
      </c>
    </row>
    <row r="687" spans="1:64" x14ac:dyDescent="0.25">
      <c r="A687" s="24">
        <f t="shared" si="200"/>
        <v>684</v>
      </c>
      <c r="B687" s="31" t="s">
        <v>2821</v>
      </c>
      <c r="C687" s="24">
        <v>886111</v>
      </c>
      <c r="D687" s="24" t="s">
        <v>174</v>
      </c>
      <c r="E687" s="26">
        <v>32222</v>
      </c>
      <c r="F687" s="24" t="s">
        <v>65</v>
      </c>
      <c r="G687" s="24" t="s">
        <v>66</v>
      </c>
      <c r="H687" s="24" t="s">
        <v>67</v>
      </c>
      <c r="I687" s="24" t="s">
        <v>2822</v>
      </c>
      <c r="J687" s="27" t="s">
        <v>2823</v>
      </c>
      <c r="K687" s="24"/>
      <c r="L687" s="24"/>
      <c r="M687" s="24" t="s">
        <v>136</v>
      </c>
      <c r="N687" s="24" t="s">
        <v>667</v>
      </c>
      <c r="O687" s="24"/>
      <c r="P687" s="24" t="s">
        <v>80</v>
      </c>
      <c r="Q687" s="26">
        <v>43374</v>
      </c>
      <c r="R687" s="26">
        <v>43374</v>
      </c>
      <c r="S687" s="26" t="s">
        <v>90</v>
      </c>
      <c r="T687" s="28" t="s">
        <v>470</v>
      </c>
      <c r="U687" s="28" t="s">
        <v>470</v>
      </c>
      <c r="V687" s="26">
        <v>44105</v>
      </c>
      <c r="W687" s="28" t="s">
        <v>139</v>
      </c>
      <c r="X687" s="28" t="s">
        <v>140</v>
      </c>
      <c r="Y687" s="26" t="s">
        <v>78</v>
      </c>
      <c r="Z687" s="29">
        <v>6</v>
      </c>
      <c r="AA687" s="29">
        <v>1</v>
      </c>
      <c r="AB687" s="26">
        <v>44424</v>
      </c>
      <c r="AC687" s="30">
        <v>4500000</v>
      </c>
      <c r="AD687" s="30">
        <v>500000</v>
      </c>
      <c r="AE687" s="30">
        <v>0</v>
      </c>
      <c r="AF687" s="30">
        <v>-31100</v>
      </c>
      <c r="AG687" s="30">
        <f t="shared" si="201"/>
        <v>-31100</v>
      </c>
      <c r="AH687" s="30">
        <v>0</v>
      </c>
      <c r="AI687" s="30">
        <f t="shared" si="202"/>
        <v>4968900</v>
      </c>
      <c r="AJ687" s="30">
        <f t="shared" si="203"/>
        <v>3375000</v>
      </c>
      <c r="AK687" s="30">
        <f t="shared" si="204"/>
        <v>375000</v>
      </c>
      <c r="AL687" s="30">
        <f t="shared" si="205"/>
        <v>0</v>
      </c>
      <c r="AM687" s="30">
        <f t="shared" si="206"/>
        <v>-31100</v>
      </c>
      <c r="AN687" s="30">
        <f t="shared" si="207"/>
        <v>-31100</v>
      </c>
      <c r="AO687" s="30">
        <f t="shared" si="208"/>
        <v>0</v>
      </c>
      <c r="AP687" s="30">
        <f t="shared" si="209"/>
        <v>3718900</v>
      </c>
      <c r="AQ687" s="30">
        <f t="shared" si="210"/>
        <v>653200</v>
      </c>
      <c r="AR687" s="26" t="s">
        <v>79</v>
      </c>
      <c r="AS687" s="26" t="s">
        <v>80</v>
      </c>
      <c r="AT687" s="26"/>
      <c r="AU687" s="26" t="s">
        <v>80</v>
      </c>
      <c r="AV687" s="26" t="s">
        <v>141</v>
      </c>
      <c r="AW687" s="26" t="s">
        <v>80</v>
      </c>
      <c r="AX687" s="26" t="s">
        <v>82</v>
      </c>
      <c r="AY687" s="26" t="s">
        <v>82</v>
      </c>
      <c r="AZ687" s="26" t="s">
        <v>80</v>
      </c>
      <c r="BA687" s="26" t="s">
        <v>84</v>
      </c>
      <c r="BB687" s="26" t="s">
        <v>85</v>
      </c>
      <c r="BC687" s="26" t="str">
        <f t="shared" si="211"/>
        <v>D</v>
      </c>
      <c r="BD687" s="26" t="str">
        <f t="shared" ca="1" si="212"/>
        <v>34 Th,8 Bln,4 Hr</v>
      </c>
      <c r="BE687" s="29">
        <f t="shared" ca="1" si="213"/>
        <v>34</v>
      </c>
      <c r="BF687" s="29">
        <f t="shared" ca="1" si="214"/>
        <v>8</v>
      </c>
      <c r="BG687" s="29">
        <f t="shared" ca="1" si="215"/>
        <v>4</v>
      </c>
      <c r="BH687" s="26" t="str">
        <f t="shared" ca="1" si="216"/>
        <v>4 Th,1 Bln,23 Hr</v>
      </c>
      <c r="BI687" s="24">
        <f t="shared" ca="1" si="217"/>
        <v>4</v>
      </c>
      <c r="BJ687" s="24">
        <f t="shared" ca="1" si="218"/>
        <v>1</v>
      </c>
      <c r="BK687" s="26" t="str">
        <f t="shared" ca="1" si="219"/>
        <v>4 Th,1 Bln,23 Hr</v>
      </c>
      <c r="BL687" s="4" t="str">
        <f>VLOOKUP(C687,[1]dbase!$C$3:$AW$827,38,FALSE)</f>
        <v>-</v>
      </c>
    </row>
    <row r="688" spans="1:64" x14ac:dyDescent="0.25">
      <c r="A688" s="24">
        <f t="shared" si="200"/>
        <v>685</v>
      </c>
      <c r="B688" s="31" t="s">
        <v>2824</v>
      </c>
      <c r="C688" s="24">
        <v>705969</v>
      </c>
      <c r="D688" s="24" t="s">
        <v>174</v>
      </c>
      <c r="E688" s="26">
        <v>25851</v>
      </c>
      <c r="F688" s="24" t="s">
        <v>65</v>
      </c>
      <c r="G688" s="24" t="s">
        <v>66</v>
      </c>
      <c r="H688" s="24" t="s">
        <v>88</v>
      </c>
      <c r="I688" s="24" t="s">
        <v>2825</v>
      </c>
      <c r="J688" s="27" t="s">
        <v>2826</v>
      </c>
      <c r="K688" s="24"/>
      <c r="L688" s="24"/>
      <c r="M688" s="24" t="s">
        <v>109</v>
      </c>
      <c r="N688" s="24" t="s">
        <v>2827</v>
      </c>
      <c r="O688" s="24"/>
      <c r="P688" s="24" t="s">
        <v>80</v>
      </c>
      <c r="Q688" s="26">
        <v>43374</v>
      </c>
      <c r="R688" s="26">
        <v>43374</v>
      </c>
      <c r="S688" s="26" t="s">
        <v>90</v>
      </c>
      <c r="T688" s="28" t="s">
        <v>2828</v>
      </c>
      <c r="U688" s="28" t="s">
        <v>2828</v>
      </c>
      <c r="V688" s="26">
        <v>44105</v>
      </c>
      <c r="W688" s="28" t="s">
        <v>139</v>
      </c>
      <c r="X688" s="28" t="s">
        <v>140</v>
      </c>
      <c r="Y688" s="26" t="s">
        <v>78</v>
      </c>
      <c r="Z688" s="29">
        <v>6</v>
      </c>
      <c r="AA688" s="29">
        <v>1</v>
      </c>
      <c r="AB688" s="26">
        <v>44424</v>
      </c>
      <c r="AC688" s="30">
        <v>4500000</v>
      </c>
      <c r="AD688" s="30">
        <v>500000</v>
      </c>
      <c r="AE688" s="30">
        <v>0</v>
      </c>
      <c r="AF688" s="30">
        <v>69400</v>
      </c>
      <c r="AG688" s="30">
        <f t="shared" si="201"/>
        <v>69400</v>
      </c>
      <c r="AH688" s="30">
        <v>0</v>
      </c>
      <c r="AI688" s="30">
        <f t="shared" si="202"/>
        <v>5069400</v>
      </c>
      <c r="AJ688" s="30">
        <f t="shared" si="203"/>
        <v>3375000</v>
      </c>
      <c r="AK688" s="30">
        <f t="shared" si="204"/>
        <v>375000</v>
      </c>
      <c r="AL688" s="30">
        <f t="shared" si="205"/>
        <v>0</v>
      </c>
      <c r="AM688" s="30">
        <f t="shared" si="206"/>
        <v>69400</v>
      </c>
      <c r="AN688" s="30">
        <f t="shared" si="207"/>
        <v>69400</v>
      </c>
      <c r="AO688" s="30">
        <f t="shared" si="208"/>
        <v>0</v>
      </c>
      <c r="AP688" s="30">
        <f t="shared" si="209"/>
        <v>3819400</v>
      </c>
      <c r="AQ688" s="30">
        <f t="shared" si="210"/>
        <v>552700</v>
      </c>
      <c r="AR688" s="26" t="s">
        <v>79</v>
      </c>
      <c r="AS688" s="26" t="s">
        <v>80</v>
      </c>
      <c r="AT688" s="26"/>
      <c r="AU688" s="26" t="s">
        <v>80</v>
      </c>
      <c r="AV688" s="26" t="s">
        <v>141</v>
      </c>
      <c r="AW688" s="26" t="s">
        <v>80</v>
      </c>
      <c r="AX688" s="26" t="s">
        <v>82</v>
      </c>
      <c r="AY688" s="26" t="s">
        <v>82</v>
      </c>
      <c r="AZ688" s="26" t="s">
        <v>80</v>
      </c>
      <c r="BA688" s="26" t="s">
        <v>84</v>
      </c>
      <c r="BB688" s="26" t="s">
        <v>85</v>
      </c>
      <c r="BC688" s="26" t="str">
        <f t="shared" si="211"/>
        <v>C</v>
      </c>
      <c r="BD688" s="26" t="str">
        <f t="shared" ca="1" si="212"/>
        <v>52 Th,1 Bln,14 Hr</v>
      </c>
      <c r="BE688" s="29">
        <f t="shared" ca="1" si="213"/>
        <v>52</v>
      </c>
      <c r="BF688" s="29">
        <f t="shared" ca="1" si="214"/>
        <v>1</v>
      </c>
      <c r="BG688" s="29">
        <f t="shared" ca="1" si="215"/>
        <v>14</v>
      </c>
      <c r="BH688" s="26" t="str">
        <f t="shared" ca="1" si="216"/>
        <v>4 Th,1 Bln,23 Hr</v>
      </c>
      <c r="BI688" s="24">
        <f t="shared" ca="1" si="217"/>
        <v>4</v>
      </c>
      <c r="BJ688" s="24">
        <f t="shared" ca="1" si="218"/>
        <v>1</v>
      </c>
      <c r="BK688" s="26" t="str">
        <f t="shared" ca="1" si="219"/>
        <v>4 Th,1 Bln,23 Hr</v>
      </c>
      <c r="BL688" s="4" t="str">
        <f>VLOOKUP(C688,[1]dbase!$C$3:$AW$827,38,FALSE)</f>
        <v>-</v>
      </c>
    </row>
    <row r="689" spans="1:64" x14ac:dyDescent="0.25">
      <c r="A689" s="24">
        <f t="shared" si="200"/>
        <v>686</v>
      </c>
      <c r="B689" s="31" t="s">
        <v>2824</v>
      </c>
      <c r="C689" s="24">
        <v>765983</v>
      </c>
      <c r="D689" s="24" t="s">
        <v>244</v>
      </c>
      <c r="E689" s="26">
        <v>27913</v>
      </c>
      <c r="F689" s="24" t="s">
        <v>65</v>
      </c>
      <c r="G689" s="24" t="s">
        <v>66</v>
      </c>
      <c r="H689" s="24" t="s">
        <v>88</v>
      </c>
      <c r="I689" s="24" t="s">
        <v>2829</v>
      </c>
      <c r="J689" s="27" t="s">
        <v>2830</v>
      </c>
      <c r="K689" s="24"/>
      <c r="L689" s="24"/>
      <c r="M689" s="24" t="s">
        <v>109</v>
      </c>
      <c r="N689" s="24" t="s">
        <v>80</v>
      </c>
      <c r="O689" s="24"/>
      <c r="P689" s="24" t="s">
        <v>80</v>
      </c>
      <c r="Q689" s="26">
        <v>43374</v>
      </c>
      <c r="R689" s="26">
        <v>43374</v>
      </c>
      <c r="S689" s="26" t="s">
        <v>90</v>
      </c>
      <c r="T689" s="28" t="s">
        <v>289</v>
      </c>
      <c r="U689" s="28" t="s">
        <v>289</v>
      </c>
      <c r="V689" s="26">
        <v>44105</v>
      </c>
      <c r="W689" s="28" t="s">
        <v>139</v>
      </c>
      <c r="X689" s="28" t="s">
        <v>140</v>
      </c>
      <c r="Y689" s="26" t="s">
        <v>78</v>
      </c>
      <c r="Z689" s="29">
        <v>6</v>
      </c>
      <c r="AA689" s="29">
        <v>1</v>
      </c>
      <c r="AB689" s="26">
        <v>44424</v>
      </c>
      <c r="AC689" s="30">
        <v>4500000</v>
      </c>
      <c r="AD689" s="30">
        <v>500000</v>
      </c>
      <c r="AE689" s="30">
        <v>0</v>
      </c>
      <c r="AF689" s="30">
        <v>-292200</v>
      </c>
      <c r="AG689" s="30">
        <f t="shared" si="201"/>
        <v>-292200</v>
      </c>
      <c r="AH689" s="30">
        <v>0</v>
      </c>
      <c r="AI689" s="30">
        <f t="shared" si="202"/>
        <v>4707800</v>
      </c>
      <c r="AJ689" s="30">
        <f t="shared" si="203"/>
        <v>2250000</v>
      </c>
      <c r="AK689" s="30">
        <f t="shared" si="204"/>
        <v>0</v>
      </c>
      <c r="AL689" s="30">
        <f t="shared" si="205"/>
        <v>0</v>
      </c>
      <c r="AM689" s="30">
        <f t="shared" si="206"/>
        <v>0</v>
      </c>
      <c r="AN689" s="30">
        <f t="shared" si="207"/>
        <v>0</v>
      </c>
      <c r="AO689" s="30">
        <f t="shared" si="208"/>
        <v>0</v>
      </c>
      <c r="AP689" s="30">
        <f t="shared" si="209"/>
        <v>2250000</v>
      </c>
      <c r="AQ689" s="30">
        <f t="shared" si="210"/>
        <v>2122100</v>
      </c>
      <c r="AR689" s="26" t="s">
        <v>79</v>
      </c>
      <c r="AS689" s="26" t="s">
        <v>114</v>
      </c>
      <c r="AT689" s="26" t="s">
        <v>115</v>
      </c>
      <c r="AU689" s="26">
        <v>44562</v>
      </c>
      <c r="AV689" s="26" t="s">
        <v>141</v>
      </c>
      <c r="AW689" s="26" t="s">
        <v>80</v>
      </c>
      <c r="AX689" s="26" t="s">
        <v>82</v>
      </c>
      <c r="AY689" s="26" t="s">
        <v>82</v>
      </c>
      <c r="AZ689" s="26" t="s">
        <v>80</v>
      </c>
      <c r="BA689" s="26" t="s">
        <v>84</v>
      </c>
      <c r="BB689" s="26" t="s">
        <v>85</v>
      </c>
      <c r="BC689" s="26" t="str">
        <f t="shared" si="211"/>
        <v>C</v>
      </c>
      <c r="BD689" s="26" t="str">
        <f t="shared" ca="1" si="212"/>
        <v>46 Th,5 Bln,22 Hr</v>
      </c>
      <c r="BE689" s="29">
        <f t="shared" ca="1" si="213"/>
        <v>46</v>
      </c>
      <c r="BF689" s="29">
        <f t="shared" ca="1" si="214"/>
        <v>5</v>
      </c>
      <c r="BG689" s="29">
        <f t="shared" ca="1" si="215"/>
        <v>22</v>
      </c>
      <c r="BH689" s="26" t="str">
        <f t="shared" ca="1" si="216"/>
        <v>4 Th,1 Bln,23 Hr</v>
      </c>
      <c r="BI689" s="24">
        <f t="shared" ca="1" si="217"/>
        <v>4</v>
      </c>
      <c r="BJ689" s="24">
        <f t="shared" ca="1" si="218"/>
        <v>1</v>
      </c>
      <c r="BK689" s="26" t="str">
        <f t="shared" ca="1" si="219"/>
        <v>4 Th,1 Bln,23 Hr</v>
      </c>
      <c r="BL689" s="4" t="str">
        <f>VLOOKUP(C689,[1]dbase!$C$3:$AW$827,38,FALSE)</f>
        <v>H</v>
      </c>
    </row>
    <row r="690" spans="1:64" x14ac:dyDescent="0.25">
      <c r="A690" s="24">
        <f t="shared" si="200"/>
        <v>687</v>
      </c>
      <c r="B690" s="31" t="s">
        <v>2824</v>
      </c>
      <c r="C690" s="24">
        <v>746005</v>
      </c>
      <c r="D690" s="24" t="s">
        <v>174</v>
      </c>
      <c r="E690" s="26">
        <v>27061</v>
      </c>
      <c r="F690" s="24" t="s">
        <v>65</v>
      </c>
      <c r="G690" s="24" t="s">
        <v>66</v>
      </c>
      <c r="H690" s="24" t="s">
        <v>133</v>
      </c>
      <c r="I690" s="24" t="s">
        <v>2831</v>
      </c>
      <c r="J690" s="27" t="s">
        <v>2832</v>
      </c>
      <c r="K690" s="24"/>
      <c r="L690" s="24"/>
      <c r="M690" s="24" t="s">
        <v>109</v>
      </c>
      <c r="N690" s="24" t="s">
        <v>80</v>
      </c>
      <c r="O690" s="24"/>
      <c r="P690" s="24" t="s">
        <v>80</v>
      </c>
      <c r="Q690" s="26">
        <v>43374</v>
      </c>
      <c r="R690" s="26">
        <v>43374</v>
      </c>
      <c r="S690" s="26" t="s">
        <v>90</v>
      </c>
      <c r="T690" s="28" t="s">
        <v>289</v>
      </c>
      <c r="U690" s="28" t="s">
        <v>289</v>
      </c>
      <c r="V690" s="26">
        <v>44105</v>
      </c>
      <c r="W690" s="28" t="s">
        <v>139</v>
      </c>
      <c r="X690" s="28" t="s">
        <v>140</v>
      </c>
      <c r="Y690" s="26" t="s">
        <v>78</v>
      </c>
      <c r="Z690" s="29">
        <v>6</v>
      </c>
      <c r="AA690" s="29">
        <v>2</v>
      </c>
      <c r="AB690" s="26">
        <v>44424</v>
      </c>
      <c r="AC690" s="30">
        <v>4900000</v>
      </c>
      <c r="AD690" s="30">
        <v>544444</v>
      </c>
      <c r="AE690" s="30">
        <v>0</v>
      </c>
      <c r="AF690" s="30">
        <v>373955.55555555597</v>
      </c>
      <c r="AG690" s="30">
        <f t="shared" si="201"/>
        <v>373955.55555555597</v>
      </c>
      <c r="AH690" s="30">
        <v>0</v>
      </c>
      <c r="AI690" s="30">
        <f t="shared" si="202"/>
        <v>5818399.555555556</v>
      </c>
      <c r="AJ690" s="30">
        <f t="shared" si="203"/>
        <v>2450000</v>
      </c>
      <c r="AK690" s="30">
        <f t="shared" si="204"/>
        <v>0</v>
      </c>
      <c r="AL690" s="30">
        <f t="shared" si="205"/>
        <v>0</v>
      </c>
      <c r="AM690" s="30">
        <f t="shared" si="206"/>
        <v>0</v>
      </c>
      <c r="AN690" s="30">
        <f t="shared" si="207"/>
        <v>0</v>
      </c>
      <c r="AO690" s="30">
        <f t="shared" si="208"/>
        <v>0</v>
      </c>
      <c r="AP690" s="30">
        <f t="shared" si="209"/>
        <v>2450000</v>
      </c>
      <c r="AQ690" s="30">
        <f t="shared" si="210"/>
        <v>1922100</v>
      </c>
      <c r="AR690" s="26" t="s">
        <v>79</v>
      </c>
      <c r="AS690" s="26" t="s">
        <v>114</v>
      </c>
      <c r="AT690" s="26" t="s">
        <v>115</v>
      </c>
      <c r="AU690" s="26">
        <v>44562</v>
      </c>
      <c r="AV690" s="26" t="s">
        <v>141</v>
      </c>
      <c r="AW690" s="26" t="s">
        <v>80</v>
      </c>
      <c r="AX690" s="26" t="s">
        <v>82</v>
      </c>
      <c r="AY690" s="26" t="s">
        <v>82</v>
      </c>
      <c r="AZ690" s="26" t="s">
        <v>80</v>
      </c>
      <c r="BA690" s="26" t="s">
        <v>84</v>
      </c>
      <c r="BB690" s="26" t="s">
        <v>85</v>
      </c>
      <c r="BC690" s="26" t="str">
        <f t="shared" si="211"/>
        <v>C</v>
      </c>
      <c r="BD690" s="26" t="str">
        <f t="shared" ca="1" si="212"/>
        <v>48 Th,9 Bln,23 Hr</v>
      </c>
      <c r="BE690" s="29">
        <f t="shared" ca="1" si="213"/>
        <v>48</v>
      </c>
      <c r="BF690" s="29">
        <f t="shared" ca="1" si="214"/>
        <v>9</v>
      </c>
      <c r="BG690" s="29">
        <f t="shared" ca="1" si="215"/>
        <v>23</v>
      </c>
      <c r="BH690" s="26" t="str">
        <f t="shared" ca="1" si="216"/>
        <v>4 Th,1 Bln,23 Hr</v>
      </c>
      <c r="BI690" s="24">
        <f t="shared" ca="1" si="217"/>
        <v>4</v>
      </c>
      <c r="BJ690" s="24">
        <f t="shared" ca="1" si="218"/>
        <v>1</v>
      </c>
      <c r="BK690" s="26" t="str">
        <f t="shared" ca="1" si="219"/>
        <v>4 Th,1 Bln,23 Hr</v>
      </c>
      <c r="BL690" s="4" t="str">
        <f>VLOOKUP(C690,[1]dbase!$C$3:$AW$827,38,FALSE)</f>
        <v>H</v>
      </c>
    </row>
    <row r="691" spans="1:64" x14ac:dyDescent="0.25">
      <c r="A691" s="24">
        <f t="shared" si="200"/>
        <v>688</v>
      </c>
      <c r="B691" s="31" t="s">
        <v>2833</v>
      </c>
      <c r="C691" s="24">
        <v>866313</v>
      </c>
      <c r="D691" s="24" t="s">
        <v>239</v>
      </c>
      <c r="E691" s="26">
        <v>31472</v>
      </c>
      <c r="F691" s="24" t="s">
        <v>65</v>
      </c>
      <c r="G691" s="24" t="s">
        <v>66</v>
      </c>
      <c r="H691" s="24" t="s">
        <v>228</v>
      </c>
      <c r="I691" s="24"/>
      <c r="J691" s="27"/>
      <c r="K691" s="24"/>
      <c r="L691" s="24"/>
      <c r="M691" s="24" t="s">
        <v>109</v>
      </c>
      <c r="N691" s="24" t="s">
        <v>71</v>
      </c>
      <c r="O691" s="24"/>
      <c r="P691" s="24" t="s">
        <v>80</v>
      </c>
      <c r="Q691" s="26">
        <v>43877</v>
      </c>
      <c r="R691" s="26">
        <v>44243</v>
      </c>
      <c r="S691" s="26" t="s">
        <v>90</v>
      </c>
      <c r="T691" s="28" t="s">
        <v>2834</v>
      </c>
      <c r="U691" s="28" t="s">
        <v>2834</v>
      </c>
      <c r="V691" s="26" t="s">
        <v>80</v>
      </c>
      <c r="W691" s="28" t="s">
        <v>613</v>
      </c>
      <c r="X691" s="28" t="s">
        <v>123</v>
      </c>
      <c r="Y691" s="26" t="s">
        <v>78</v>
      </c>
      <c r="Z691" s="29">
        <v>6</v>
      </c>
      <c r="AA691" s="29">
        <v>1</v>
      </c>
      <c r="AB691" s="26">
        <v>44424</v>
      </c>
      <c r="AC691" s="30">
        <v>4500000</v>
      </c>
      <c r="AD691" s="30">
        <v>500000</v>
      </c>
      <c r="AE691" s="30">
        <v>-116900</v>
      </c>
      <c r="AF691" s="30">
        <v>152000</v>
      </c>
      <c r="AG691" s="30">
        <f t="shared" si="201"/>
        <v>35100</v>
      </c>
      <c r="AH691" s="30">
        <v>0</v>
      </c>
      <c r="AI691" s="30">
        <f t="shared" si="202"/>
        <v>5035100</v>
      </c>
      <c r="AJ691" s="30">
        <f t="shared" si="203"/>
        <v>3375000</v>
      </c>
      <c r="AK691" s="30">
        <f t="shared" si="204"/>
        <v>375000</v>
      </c>
      <c r="AL691" s="30">
        <f t="shared" si="205"/>
        <v>-116900</v>
      </c>
      <c r="AM691" s="30">
        <f t="shared" si="206"/>
        <v>152000</v>
      </c>
      <c r="AN691" s="30">
        <f t="shared" si="207"/>
        <v>35100</v>
      </c>
      <c r="AO691" s="30">
        <f t="shared" si="208"/>
        <v>0</v>
      </c>
      <c r="AP691" s="30">
        <f t="shared" si="209"/>
        <v>3785100</v>
      </c>
      <c r="AQ691" s="30">
        <f t="shared" si="210"/>
        <v>587000</v>
      </c>
      <c r="AR691" s="26" t="s">
        <v>79</v>
      </c>
      <c r="AS691" s="26" t="s">
        <v>80</v>
      </c>
      <c r="AT691" s="26"/>
      <c r="AU691" s="26" t="s">
        <v>80</v>
      </c>
      <c r="AV691" s="26" t="s">
        <v>124</v>
      </c>
      <c r="AW691" s="26" t="s">
        <v>80</v>
      </c>
      <c r="AX691" s="26" t="s">
        <v>82</v>
      </c>
      <c r="AY691" s="26" t="s">
        <v>82</v>
      </c>
      <c r="AZ691" s="26" t="s">
        <v>125</v>
      </c>
      <c r="BA691" s="26" t="s">
        <v>84</v>
      </c>
      <c r="BB691" s="26" t="s">
        <v>85</v>
      </c>
      <c r="BC691" s="26" t="str">
        <f t="shared" si="211"/>
        <v>C</v>
      </c>
      <c r="BD691" s="26" t="str">
        <f t="shared" ca="1" si="212"/>
        <v>36 Th,8 Bln,23 Hr</v>
      </c>
      <c r="BE691" s="29">
        <f t="shared" ca="1" si="213"/>
        <v>36</v>
      </c>
      <c r="BF691" s="29">
        <f t="shared" ca="1" si="214"/>
        <v>8</v>
      </c>
      <c r="BG691" s="29">
        <f t="shared" ca="1" si="215"/>
        <v>23</v>
      </c>
      <c r="BH691" s="26" t="str">
        <f t="shared" ca="1" si="216"/>
        <v>2 Th,9 Bln,8 Hr</v>
      </c>
      <c r="BI691" s="24">
        <f t="shared" ca="1" si="217"/>
        <v>2</v>
      </c>
      <c r="BJ691" s="24">
        <f t="shared" ca="1" si="218"/>
        <v>9</v>
      </c>
      <c r="BK691" s="26" t="str">
        <f t="shared" ca="1" si="219"/>
        <v>1 Th,9 Bln,8 Hr</v>
      </c>
      <c r="BL691" s="4" t="str">
        <f>VLOOKUP(C691,[1]dbase!$C$3:$AW$827,38,FALSE)</f>
        <v>-</v>
      </c>
    </row>
    <row r="692" spans="1:64" x14ac:dyDescent="0.25">
      <c r="A692" s="24">
        <f t="shared" si="200"/>
        <v>689</v>
      </c>
      <c r="B692" s="31" t="s">
        <v>2835</v>
      </c>
      <c r="C692" s="24">
        <v>704993</v>
      </c>
      <c r="D692" s="24" t="s">
        <v>500</v>
      </c>
      <c r="E692" s="26">
        <v>25749</v>
      </c>
      <c r="F692" s="24" t="s">
        <v>65</v>
      </c>
      <c r="G692" s="24" t="s">
        <v>66</v>
      </c>
      <c r="H692" s="24" t="s">
        <v>67</v>
      </c>
      <c r="I692" s="24" t="s">
        <v>2836</v>
      </c>
      <c r="J692" s="27" t="s">
        <v>2837</v>
      </c>
      <c r="K692" s="24" t="s">
        <v>2838</v>
      </c>
      <c r="L692" s="24"/>
      <c r="M692" s="24" t="s">
        <v>109</v>
      </c>
      <c r="N692" s="24" t="s">
        <v>120</v>
      </c>
      <c r="O692" s="24"/>
      <c r="P692" s="24" t="s">
        <v>1000</v>
      </c>
      <c r="Q692" s="26">
        <v>33329</v>
      </c>
      <c r="R692" s="26">
        <v>33695</v>
      </c>
      <c r="S692" s="26" t="s">
        <v>90</v>
      </c>
      <c r="T692" s="28" t="s">
        <v>2839</v>
      </c>
      <c r="U692" s="28" t="s">
        <v>2839</v>
      </c>
      <c r="V692" s="26">
        <v>44571</v>
      </c>
      <c r="W692" s="28" t="s">
        <v>399</v>
      </c>
      <c r="X692" s="28" t="s">
        <v>195</v>
      </c>
      <c r="Y692" s="26" t="s">
        <v>78</v>
      </c>
      <c r="Z692" s="29">
        <v>6</v>
      </c>
      <c r="AA692" s="29">
        <v>3</v>
      </c>
      <c r="AB692" s="26">
        <v>44424</v>
      </c>
      <c r="AC692" s="30">
        <v>5900000</v>
      </c>
      <c r="AD692" s="30">
        <v>655556</v>
      </c>
      <c r="AE692" s="30">
        <v>911969</v>
      </c>
      <c r="AF692" s="30">
        <v>-339993</v>
      </c>
      <c r="AG692" s="30">
        <f t="shared" si="201"/>
        <v>571976</v>
      </c>
      <c r="AH692" s="30">
        <v>0</v>
      </c>
      <c r="AI692" s="30">
        <f t="shared" si="202"/>
        <v>7127532</v>
      </c>
      <c r="AJ692" s="30">
        <f t="shared" si="203"/>
        <v>2950000</v>
      </c>
      <c r="AK692" s="30">
        <f t="shared" si="204"/>
        <v>0</v>
      </c>
      <c r="AL692" s="30">
        <f t="shared" si="205"/>
        <v>0</v>
      </c>
      <c r="AM692" s="30">
        <f t="shared" si="206"/>
        <v>0</v>
      </c>
      <c r="AN692" s="30">
        <f t="shared" si="207"/>
        <v>0</v>
      </c>
      <c r="AO692" s="30">
        <f t="shared" si="208"/>
        <v>0</v>
      </c>
      <c r="AP692" s="30">
        <f t="shared" si="209"/>
        <v>2950000</v>
      </c>
      <c r="AQ692" s="30">
        <f t="shared" si="210"/>
        <v>1422100</v>
      </c>
      <c r="AR692" s="26" t="s">
        <v>79</v>
      </c>
      <c r="AS692" s="26" t="s">
        <v>114</v>
      </c>
      <c r="AT692" s="24" t="s">
        <v>172</v>
      </c>
      <c r="AU692" s="26">
        <v>44433</v>
      </c>
      <c r="AV692" s="26" t="s">
        <v>196</v>
      </c>
      <c r="AW692" s="26" t="s">
        <v>80</v>
      </c>
      <c r="AX692" s="26" t="s">
        <v>83</v>
      </c>
      <c r="AY692" s="26" t="s">
        <v>82</v>
      </c>
      <c r="AZ692" s="26" t="s">
        <v>125</v>
      </c>
      <c r="BA692" s="26" t="s">
        <v>84</v>
      </c>
      <c r="BB692" s="26" t="s">
        <v>85</v>
      </c>
      <c r="BC692" s="26" t="str">
        <f t="shared" si="211"/>
        <v>C</v>
      </c>
      <c r="BD692" s="26" t="str">
        <f t="shared" ca="1" si="212"/>
        <v>52 Th,4 Bln,25 Hr</v>
      </c>
      <c r="BE692" s="29">
        <f t="shared" ca="1" si="213"/>
        <v>52</v>
      </c>
      <c r="BF692" s="29">
        <f t="shared" ca="1" si="214"/>
        <v>4</v>
      </c>
      <c r="BG692" s="29">
        <f t="shared" ca="1" si="215"/>
        <v>25</v>
      </c>
      <c r="BH692" s="26" t="str">
        <f t="shared" ca="1" si="216"/>
        <v>31 Th,7 Bln,23 Hr</v>
      </c>
      <c r="BI692" s="24">
        <f t="shared" ca="1" si="217"/>
        <v>31</v>
      </c>
      <c r="BJ692" s="24">
        <f t="shared" ca="1" si="218"/>
        <v>7</v>
      </c>
      <c r="BK692" s="26" t="str">
        <f t="shared" ca="1" si="219"/>
        <v>30 Th,7 Bln,23 Hr</v>
      </c>
      <c r="BL692" s="4" t="str">
        <f>VLOOKUP(C692,[1]dbase!$C$3:$AW$827,38,FALSE)</f>
        <v>H</v>
      </c>
    </row>
    <row r="693" spans="1:64" x14ac:dyDescent="0.25">
      <c r="A693" s="24">
        <f t="shared" si="200"/>
        <v>690</v>
      </c>
      <c r="B693" s="31" t="s">
        <v>2840</v>
      </c>
      <c r="C693" s="24">
        <v>765758</v>
      </c>
      <c r="D693" s="24" t="s">
        <v>336</v>
      </c>
      <c r="E693" s="26">
        <v>27910</v>
      </c>
      <c r="F693" s="24" t="s">
        <v>65</v>
      </c>
      <c r="G693" s="24" t="s">
        <v>66</v>
      </c>
      <c r="H693" s="24" t="s">
        <v>88</v>
      </c>
      <c r="I693" s="24" t="s">
        <v>2841</v>
      </c>
      <c r="J693" s="27"/>
      <c r="K693" s="24"/>
      <c r="L693" s="24"/>
      <c r="M693" s="24" t="s">
        <v>99</v>
      </c>
      <c r="N693" s="24" t="s">
        <v>765</v>
      </c>
      <c r="O693" s="24"/>
      <c r="P693" s="24">
        <v>2014</v>
      </c>
      <c r="Q693" s="26">
        <v>42932</v>
      </c>
      <c r="R693" s="26">
        <v>43055</v>
      </c>
      <c r="S693" s="26" t="s">
        <v>90</v>
      </c>
      <c r="T693" s="28" t="s">
        <v>2842</v>
      </c>
      <c r="U693" s="28" t="s">
        <v>2842</v>
      </c>
      <c r="V693" s="26" t="s">
        <v>80</v>
      </c>
      <c r="W693" s="28" t="s">
        <v>613</v>
      </c>
      <c r="X693" s="28" t="s">
        <v>123</v>
      </c>
      <c r="Y693" s="26" t="s">
        <v>78</v>
      </c>
      <c r="Z693" s="29">
        <v>6</v>
      </c>
      <c r="AA693" s="29">
        <v>1</v>
      </c>
      <c r="AB693" s="26">
        <v>44424</v>
      </c>
      <c r="AC693" s="30">
        <v>4500000</v>
      </c>
      <c r="AD693" s="30">
        <v>500000</v>
      </c>
      <c r="AE693" s="30">
        <v>291100</v>
      </c>
      <c r="AF693" s="30">
        <v>152000</v>
      </c>
      <c r="AG693" s="30">
        <f t="shared" si="201"/>
        <v>443100</v>
      </c>
      <c r="AH693" s="30">
        <v>0</v>
      </c>
      <c r="AI693" s="30">
        <f t="shared" si="202"/>
        <v>5443100</v>
      </c>
      <c r="AJ693" s="30">
        <f t="shared" si="203"/>
        <v>3375000</v>
      </c>
      <c r="AK693" s="30">
        <f t="shared" si="204"/>
        <v>375000</v>
      </c>
      <c r="AL693" s="30">
        <f t="shared" si="205"/>
        <v>291100</v>
      </c>
      <c r="AM693" s="30">
        <f t="shared" si="206"/>
        <v>152000</v>
      </c>
      <c r="AN693" s="30">
        <f t="shared" si="207"/>
        <v>443100</v>
      </c>
      <c r="AO693" s="30">
        <f t="shared" si="208"/>
        <v>0</v>
      </c>
      <c r="AP693" s="30">
        <f t="shared" si="209"/>
        <v>4193100</v>
      </c>
      <c r="AQ693" s="30">
        <f t="shared" si="210"/>
        <v>179000</v>
      </c>
      <c r="AR693" s="26" t="s">
        <v>79</v>
      </c>
      <c r="AS693" s="26" t="s">
        <v>80</v>
      </c>
      <c r="AT693" s="26"/>
      <c r="AU693" s="26" t="s">
        <v>80</v>
      </c>
      <c r="AV693" s="26" t="s">
        <v>124</v>
      </c>
      <c r="AW693" s="26" t="s">
        <v>80</v>
      </c>
      <c r="AX693" s="26" t="s">
        <v>82</v>
      </c>
      <c r="AY693" s="26" t="s">
        <v>82</v>
      </c>
      <c r="AZ693" s="26" t="s">
        <v>125</v>
      </c>
      <c r="BA693" s="26" t="s">
        <v>84</v>
      </c>
      <c r="BB693" s="26" t="s">
        <v>85</v>
      </c>
      <c r="BC693" s="26" t="str">
        <f t="shared" si="211"/>
        <v>C</v>
      </c>
      <c r="BD693" s="26" t="str">
        <f t="shared" ca="1" si="212"/>
        <v>46 Th,5 Bln,25 Hr</v>
      </c>
      <c r="BE693" s="29">
        <f t="shared" ca="1" si="213"/>
        <v>46</v>
      </c>
      <c r="BF693" s="29">
        <f t="shared" ca="1" si="214"/>
        <v>5</v>
      </c>
      <c r="BG693" s="29">
        <f t="shared" ca="1" si="215"/>
        <v>25</v>
      </c>
      <c r="BH693" s="26" t="str">
        <f t="shared" ca="1" si="216"/>
        <v>5 Th,4 Bln,8 Hr</v>
      </c>
      <c r="BI693" s="24">
        <f t="shared" ca="1" si="217"/>
        <v>5</v>
      </c>
      <c r="BJ693" s="24">
        <f t="shared" ca="1" si="218"/>
        <v>4</v>
      </c>
      <c r="BK693" s="26" t="str">
        <f t="shared" ca="1" si="219"/>
        <v>5 Th,0 Bln,8 Hr</v>
      </c>
      <c r="BL693" s="4" t="str">
        <f>VLOOKUP(C693,[1]dbase!$C$3:$AW$827,38,FALSE)</f>
        <v>-</v>
      </c>
    </row>
    <row r="694" spans="1:64" x14ac:dyDescent="0.25">
      <c r="A694" s="24">
        <f t="shared" si="200"/>
        <v>691</v>
      </c>
      <c r="B694" s="31" t="s">
        <v>2843</v>
      </c>
      <c r="C694" s="24">
        <v>755946</v>
      </c>
      <c r="D694" s="24" t="s">
        <v>741</v>
      </c>
      <c r="E694" s="26">
        <v>27689</v>
      </c>
      <c r="F694" s="24" t="s">
        <v>65</v>
      </c>
      <c r="G694" s="24" t="s">
        <v>66</v>
      </c>
      <c r="H694" s="24" t="s">
        <v>88</v>
      </c>
      <c r="I694" s="24" t="s">
        <v>2844</v>
      </c>
      <c r="J694" s="27" t="s">
        <v>2845</v>
      </c>
      <c r="K694" s="24"/>
      <c r="L694" s="24"/>
      <c r="M694" s="24" t="s">
        <v>109</v>
      </c>
      <c r="N694" s="24" t="s">
        <v>80</v>
      </c>
      <c r="O694" s="24"/>
      <c r="P694" s="24" t="s">
        <v>80</v>
      </c>
      <c r="Q694" s="26">
        <v>43374</v>
      </c>
      <c r="R694" s="26">
        <v>43374</v>
      </c>
      <c r="S694" s="26" t="s">
        <v>90</v>
      </c>
      <c r="T694" s="28" t="s">
        <v>302</v>
      </c>
      <c r="U694" s="28" t="s">
        <v>302</v>
      </c>
      <c r="V694" s="26">
        <v>44105</v>
      </c>
      <c r="W694" s="28" t="s">
        <v>303</v>
      </c>
      <c r="X694" s="28" t="s">
        <v>140</v>
      </c>
      <c r="Y694" s="26" t="s">
        <v>78</v>
      </c>
      <c r="Z694" s="29">
        <v>6</v>
      </c>
      <c r="AA694" s="29">
        <v>1</v>
      </c>
      <c r="AB694" s="26">
        <v>44424</v>
      </c>
      <c r="AC694" s="30">
        <v>4500000</v>
      </c>
      <c r="AD694" s="30">
        <v>500000</v>
      </c>
      <c r="AE694" s="30">
        <v>0</v>
      </c>
      <c r="AF694" s="30">
        <v>-31100</v>
      </c>
      <c r="AG694" s="30">
        <f t="shared" si="201"/>
        <v>-31100</v>
      </c>
      <c r="AH694" s="30">
        <v>0</v>
      </c>
      <c r="AI694" s="30">
        <f t="shared" si="202"/>
        <v>4968900</v>
      </c>
      <c r="AJ694" s="30">
        <f t="shared" si="203"/>
        <v>2250000</v>
      </c>
      <c r="AK694" s="30">
        <f t="shared" si="204"/>
        <v>0</v>
      </c>
      <c r="AL694" s="30">
        <f t="shared" si="205"/>
        <v>0</v>
      </c>
      <c r="AM694" s="30">
        <f t="shared" si="206"/>
        <v>0</v>
      </c>
      <c r="AN694" s="30">
        <f t="shared" si="207"/>
        <v>0</v>
      </c>
      <c r="AO694" s="30">
        <f t="shared" si="208"/>
        <v>0</v>
      </c>
      <c r="AP694" s="30">
        <f t="shared" si="209"/>
        <v>2250000</v>
      </c>
      <c r="AQ694" s="30">
        <f t="shared" si="210"/>
        <v>2122100</v>
      </c>
      <c r="AR694" s="26" t="s">
        <v>79</v>
      </c>
      <c r="AS694" s="26" t="s">
        <v>114</v>
      </c>
      <c r="AT694" s="26" t="s">
        <v>115</v>
      </c>
      <c r="AU694" s="26">
        <v>44562</v>
      </c>
      <c r="AV694" s="26" t="s">
        <v>141</v>
      </c>
      <c r="AW694" s="26" t="s">
        <v>80</v>
      </c>
      <c r="AX694" s="26" t="s">
        <v>82</v>
      </c>
      <c r="AY694" s="26" t="s">
        <v>82</v>
      </c>
      <c r="AZ694" s="26" t="s">
        <v>80</v>
      </c>
      <c r="BA694" s="26" t="s">
        <v>84</v>
      </c>
      <c r="BB694" s="26" t="s">
        <v>85</v>
      </c>
      <c r="BC694" s="26" t="str">
        <f t="shared" si="211"/>
        <v>C</v>
      </c>
      <c r="BD694" s="26" t="str">
        <f t="shared" ca="1" si="212"/>
        <v>47 Th,1 Bln,2 Hr</v>
      </c>
      <c r="BE694" s="29">
        <f t="shared" ca="1" si="213"/>
        <v>47</v>
      </c>
      <c r="BF694" s="29">
        <f t="shared" ca="1" si="214"/>
        <v>1</v>
      </c>
      <c r="BG694" s="29">
        <f t="shared" ca="1" si="215"/>
        <v>2</v>
      </c>
      <c r="BH694" s="26" t="str">
        <f t="shared" ca="1" si="216"/>
        <v>4 Th,1 Bln,23 Hr</v>
      </c>
      <c r="BI694" s="24">
        <f t="shared" ca="1" si="217"/>
        <v>4</v>
      </c>
      <c r="BJ694" s="24">
        <f t="shared" ca="1" si="218"/>
        <v>1</v>
      </c>
      <c r="BK694" s="26" t="str">
        <f t="shared" ca="1" si="219"/>
        <v>4 Th,1 Bln,23 Hr</v>
      </c>
      <c r="BL694" s="4" t="str">
        <f>VLOOKUP(C694,[1]dbase!$C$3:$AW$827,38,FALSE)</f>
        <v>H</v>
      </c>
    </row>
    <row r="695" spans="1:64" x14ac:dyDescent="0.25">
      <c r="A695" s="24">
        <f t="shared" si="200"/>
        <v>692</v>
      </c>
      <c r="B695" s="31" t="s">
        <v>2846</v>
      </c>
      <c r="C695" s="24">
        <v>895514</v>
      </c>
      <c r="D695" s="24" t="s">
        <v>127</v>
      </c>
      <c r="E695" s="26">
        <v>32751</v>
      </c>
      <c r="F695" s="24" t="s">
        <v>167</v>
      </c>
      <c r="G695" s="24" t="s">
        <v>66</v>
      </c>
      <c r="H695" s="24" t="s">
        <v>88</v>
      </c>
      <c r="I695" s="24" t="s">
        <v>2847</v>
      </c>
      <c r="J695" s="27"/>
      <c r="K695" s="24"/>
      <c r="L695" s="24"/>
      <c r="M695" s="24" t="s">
        <v>70</v>
      </c>
      <c r="N695" s="24" t="s">
        <v>503</v>
      </c>
      <c r="O695" s="24"/>
      <c r="P695" s="24" t="s">
        <v>384</v>
      </c>
      <c r="Q695" s="26">
        <v>40955</v>
      </c>
      <c r="R695" s="26">
        <v>41045</v>
      </c>
      <c r="S695" s="26" t="s">
        <v>90</v>
      </c>
      <c r="T695" s="28" t="s">
        <v>670</v>
      </c>
      <c r="U695" s="28" t="s">
        <v>670</v>
      </c>
      <c r="V695" s="26">
        <v>43116</v>
      </c>
      <c r="W695" s="28" t="s">
        <v>242</v>
      </c>
      <c r="X695" s="28" t="s">
        <v>113</v>
      </c>
      <c r="Y695" s="26" t="s">
        <v>78</v>
      </c>
      <c r="Z695" s="29">
        <v>5</v>
      </c>
      <c r="AA695" s="34">
        <v>4</v>
      </c>
      <c r="AB695" s="26">
        <v>44424</v>
      </c>
      <c r="AC695" s="30">
        <v>6900000</v>
      </c>
      <c r="AD695" s="30">
        <v>766667</v>
      </c>
      <c r="AE695" s="30">
        <v>1641508.333333333</v>
      </c>
      <c r="AF695" s="30">
        <v>-510912.5</v>
      </c>
      <c r="AG695" s="30">
        <f t="shared" si="201"/>
        <v>1130595.833333333</v>
      </c>
      <c r="AH695" s="30">
        <v>1164112.5</v>
      </c>
      <c r="AI695" s="30">
        <f t="shared" si="202"/>
        <v>9961375.3333333321</v>
      </c>
      <c r="AJ695" s="30">
        <f t="shared" si="203"/>
        <v>3450000</v>
      </c>
      <c r="AK695" s="30">
        <f t="shared" si="204"/>
        <v>0</v>
      </c>
      <c r="AL695" s="30">
        <f t="shared" si="205"/>
        <v>0</v>
      </c>
      <c r="AM695" s="30">
        <f t="shared" si="206"/>
        <v>0</v>
      </c>
      <c r="AN695" s="30">
        <f t="shared" si="207"/>
        <v>0</v>
      </c>
      <c r="AO695" s="30">
        <f t="shared" si="208"/>
        <v>0</v>
      </c>
      <c r="AP695" s="30">
        <f t="shared" si="209"/>
        <v>3450000</v>
      </c>
      <c r="AQ695" s="30">
        <f t="shared" si="210"/>
        <v>922100</v>
      </c>
      <c r="AR695" s="26" t="s">
        <v>79</v>
      </c>
      <c r="AS695" s="26" t="s">
        <v>114</v>
      </c>
      <c r="AT695" s="26" t="s">
        <v>115</v>
      </c>
      <c r="AU695" s="26">
        <v>44562</v>
      </c>
      <c r="AV695" s="26" t="s">
        <v>116</v>
      </c>
      <c r="AW695" s="26" t="s">
        <v>210</v>
      </c>
      <c r="AX695" s="26" t="s">
        <v>83</v>
      </c>
      <c r="AY695" s="26" t="s">
        <v>83</v>
      </c>
      <c r="AZ695" s="26" t="s">
        <v>80</v>
      </c>
      <c r="BA695" s="26" t="s">
        <v>84</v>
      </c>
      <c r="BB695" s="26" t="s">
        <v>85</v>
      </c>
      <c r="BC695" s="26" t="str">
        <f t="shared" si="211"/>
        <v>F</v>
      </c>
      <c r="BD695" s="26" t="str">
        <f t="shared" ca="1" si="212"/>
        <v>33 Th,2 Bln,24 Hr</v>
      </c>
      <c r="BE695" s="29">
        <f t="shared" ca="1" si="213"/>
        <v>33</v>
      </c>
      <c r="BF695" s="29">
        <f t="shared" ca="1" si="214"/>
        <v>2</v>
      </c>
      <c r="BG695" s="29">
        <f t="shared" ca="1" si="215"/>
        <v>24</v>
      </c>
      <c r="BH695" s="26" t="str">
        <f t="shared" ca="1" si="216"/>
        <v>10 Th,9 Bln,8 Hr</v>
      </c>
      <c r="BI695" s="24">
        <f t="shared" ca="1" si="217"/>
        <v>10</v>
      </c>
      <c r="BJ695" s="24">
        <f t="shared" ca="1" si="218"/>
        <v>9</v>
      </c>
      <c r="BK695" s="26" t="str">
        <f t="shared" ca="1" si="219"/>
        <v>10 Th,6 Bln,8 Hr</v>
      </c>
      <c r="BL695" s="4" t="str">
        <f>VLOOKUP(C695,[1]dbase!$C$3:$AW$827,38,FALSE)</f>
        <v>H</v>
      </c>
    </row>
    <row r="696" spans="1:64" x14ac:dyDescent="0.25">
      <c r="A696" s="24">
        <f t="shared" si="200"/>
        <v>693</v>
      </c>
      <c r="B696" s="31" t="s">
        <v>2848</v>
      </c>
      <c r="C696" s="24">
        <v>695056</v>
      </c>
      <c r="D696" s="24" t="s">
        <v>539</v>
      </c>
      <c r="E696" s="26">
        <v>25272</v>
      </c>
      <c r="F696" s="24" t="s">
        <v>65</v>
      </c>
      <c r="G696" s="24" t="s">
        <v>66</v>
      </c>
      <c r="H696" s="24" t="s">
        <v>133</v>
      </c>
      <c r="I696" s="24" t="s">
        <v>2849</v>
      </c>
      <c r="J696" s="27" t="s">
        <v>2850</v>
      </c>
      <c r="K696" s="24" t="s">
        <v>2851</v>
      </c>
      <c r="L696" s="24"/>
      <c r="M696" s="24" t="s">
        <v>109</v>
      </c>
      <c r="N696" s="24" t="s">
        <v>120</v>
      </c>
      <c r="O696" s="24"/>
      <c r="P696" s="24">
        <v>1989</v>
      </c>
      <c r="Q696" s="26">
        <v>33208</v>
      </c>
      <c r="R696" s="26">
        <v>33772</v>
      </c>
      <c r="S696" s="26" t="s">
        <v>213</v>
      </c>
      <c r="T696" s="28" t="s">
        <v>2852</v>
      </c>
      <c r="U696" s="28" t="s">
        <v>2853</v>
      </c>
      <c r="V696" s="26">
        <v>44571</v>
      </c>
      <c r="W696" s="28" t="s">
        <v>219</v>
      </c>
      <c r="X696" s="28" t="s">
        <v>195</v>
      </c>
      <c r="Y696" s="26" t="s">
        <v>78</v>
      </c>
      <c r="Z696" s="29">
        <v>4</v>
      </c>
      <c r="AA696" s="29">
        <v>3</v>
      </c>
      <c r="AB696" s="26">
        <v>44424</v>
      </c>
      <c r="AC696" s="30">
        <v>5900000</v>
      </c>
      <c r="AD696" s="30">
        <v>655556</v>
      </c>
      <c r="AE696" s="30">
        <v>370344.44444444403</v>
      </c>
      <c r="AF696" s="30">
        <v>-339993</v>
      </c>
      <c r="AG696" s="30">
        <f t="shared" si="201"/>
        <v>30351.444444444031</v>
      </c>
      <c r="AH696" s="30">
        <v>1871793</v>
      </c>
      <c r="AI696" s="30">
        <f t="shared" si="202"/>
        <v>8457700.444444444</v>
      </c>
      <c r="AJ696" s="30">
        <f t="shared" si="203"/>
        <v>2950000</v>
      </c>
      <c r="AK696" s="30">
        <f t="shared" si="204"/>
        <v>0</v>
      </c>
      <c r="AL696" s="30">
        <f t="shared" si="205"/>
        <v>0</v>
      </c>
      <c r="AM696" s="30">
        <f t="shared" si="206"/>
        <v>0</v>
      </c>
      <c r="AN696" s="30">
        <f t="shared" si="207"/>
        <v>0</v>
      </c>
      <c r="AO696" s="30">
        <f t="shared" si="208"/>
        <v>0</v>
      </c>
      <c r="AP696" s="30">
        <f t="shared" si="209"/>
        <v>2950000</v>
      </c>
      <c r="AQ696" s="30">
        <f t="shared" si="210"/>
        <v>1422100</v>
      </c>
      <c r="AR696" s="26" t="s">
        <v>79</v>
      </c>
      <c r="AS696" s="32" t="s">
        <v>114</v>
      </c>
      <c r="AT696" s="32" t="s">
        <v>156</v>
      </c>
      <c r="AU696" s="32">
        <v>44743</v>
      </c>
      <c r="AV696" s="26" t="s">
        <v>196</v>
      </c>
      <c r="AW696" s="26" t="s">
        <v>80</v>
      </c>
      <c r="AX696" s="26" t="s">
        <v>83</v>
      </c>
      <c r="AY696" s="26" t="s">
        <v>83</v>
      </c>
      <c r="AZ696" s="26" t="s">
        <v>125</v>
      </c>
      <c r="BA696" s="26" t="s">
        <v>84</v>
      </c>
      <c r="BB696" s="26" t="s">
        <v>85</v>
      </c>
      <c r="BC696" s="26" t="str">
        <f t="shared" si="211"/>
        <v>C</v>
      </c>
      <c r="BD696" s="26" t="str">
        <f t="shared" ca="1" si="212"/>
        <v>53 Th,8 Bln,14 Hr</v>
      </c>
      <c r="BE696" s="29">
        <f t="shared" ca="1" si="213"/>
        <v>53</v>
      </c>
      <c r="BF696" s="29">
        <f t="shared" ca="1" si="214"/>
        <v>8</v>
      </c>
      <c r="BG696" s="29">
        <f t="shared" ca="1" si="215"/>
        <v>14</v>
      </c>
      <c r="BH696" s="26" t="str">
        <f t="shared" ca="1" si="216"/>
        <v>31 Th,11 Bln,23 Hr</v>
      </c>
      <c r="BI696" s="24">
        <f t="shared" ca="1" si="217"/>
        <v>31</v>
      </c>
      <c r="BJ696" s="24">
        <f t="shared" ca="1" si="218"/>
        <v>11</v>
      </c>
      <c r="BK696" s="26" t="str">
        <f t="shared" ca="1" si="219"/>
        <v>30 Th,5 Bln,7 Hr</v>
      </c>
      <c r="BL696" s="4" t="str">
        <f>VLOOKUP(C696,[1]dbase!$C$3:$AW$827,38,FALSE)</f>
        <v>H</v>
      </c>
    </row>
    <row r="697" spans="1:64" x14ac:dyDescent="0.25">
      <c r="A697" s="24">
        <f t="shared" si="200"/>
        <v>694</v>
      </c>
      <c r="B697" s="31" t="s">
        <v>2854</v>
      </c>
      <c r="C697" s="24">
        <v>674704</v>
      </c>
      <c r="D697" s="24" t="s">
        <v>180</v>
      </c>
      <c r="E697" s="26">
        <v>24508</v>
      </c>
      <c r="F697" s="24" t="s">
        <v>65</v>
      </c>
      <c r="G697" s="24" t="s">
        <v>66</v>
      </c>
      <c r="H697" s="24" t="s">
        <v>88</v>
      </c>
      <c r="I697" s="24" t="s">
        <v>2855</v>
      </c>
      <c r="J697" s="27" t="s">
        <v>2856</v>
      </c>
      <c r="K697" s="24" t="s">
        <v>2857</v>
      </c>
      <c r="L697" s="24"/>
      <c r="M697" s="24" t="s">
        <v>109</v>
      </c>
      <c r="N697" s="24" t="s">
        <v>120</v>
      </c>
      <c r="O697" s="24"/>
      <c r="P697" s="24" t="s">
        <v>1000</v>
      </c>
      <c r="Q697" s="26">
        <v>32828</v>
      </c>
      <c r="R697" s="26">
        <v>33193</v>
      </c>
      <c r="S697" s="26" t="s">
        <v>90</v>
      </c>
      <c r="T697" s="28" t="s">
        <v>2858</v>
      </c>
      <c r="U697" s="28" t="s">
        <v>2858</v>
      </c>
      <c r="V697" s="26">
        <v>44571</v>
      </c>
      <c r="W697" s="28" t="s">
        <v>122</v>
      </c>
      <c r="X697" s="28" t="s">
        <v>195</v>
      </c>
      <c r="Y697" s="26" t="s">
        <v>78</v>
      </c>
      <c r="Z697" s="29">
        <v>6</v>
      </c>
      <c r="AA697" s="29">
        <v>4</v>
      </c>
      <c r="AB697" s="26">
        <v>44424</v>
      </c>
      <c r="AC697" s="30">
        <v>6900000</v>
      </c>
      <c r="AD697" s="30">
        <v>766667</v>
      </c>
      <c r="AE697" s="30">
        <v>594883</v>
      </c>
      <c r="AF697" s="30">
        <v>-377770</v>
      </c>
      <c r="AG697" s="30">
        <f t="shared" si="201"/>
        <v>217113</v>
      </c>
      <c r="AH697" s="30">
        <v>0</v>
      </c>
      <c r="AI697" s="30">
        <f t="shared" si="202"/>
        <v>7883780</v>
      </c>
      <c r="AJ697" s="30">
        <f t="shared" si="203"/>
        <v>3450000</v>
      </c>
      <c r="AK697" s="30">
        <f t="shared" si="204"/>
        <v>0</v>
      </c>
      <c r="AL697" s="30">
        <f t="shared" si="205"/>
        <v>0</v>
      </c>
      <c r="AM697" s="30">
        <f t="shared" si="206"/>
        <v>0</v>
      </c>
      <c r="AN697" s="30">
        <f t="shared" si="207"/>
        <v>0</v>
      </c>
      <c r="AO697" s="30">
        <f t="shared" si="208"/>
        <v>0</v>
      </c>
      <c r="AP697" s="30">
        <f t="shared" si="209"/>
        <v>3450000</v>
      </c>
      <c r="AQ697" s="30">
        <f t="shared" si="210"/>
        <v>922100</v>
      </c>
      <c r="AR697" s="26" t="s">
        <v>79</v>
      </c>
      <c r="AS697" s="26" t="s">
        <v>114</v>
      </c>
      <c r="AT697" s="24" t="s">
        <v>172</v>
      </c>
      <c r="AU697" s="26">
        <v>44433</v>
      </c>
      <c r="AV697" s="26" t="s">
        <v>196</v>
      </c>
      <c r="AW697" s="26" t="s">
        <v>80</v>
      </c>
      <c r="AX697" s="26" t="s">
        <v>83</v>
      </c>
      <c r="AY697" s="26" t="s">
        <v>82</v>
      </c>
      <c r="AZ697" s="26" t="s">
        <v>125</v>
      </c>
      <c r="BA697" s="26" t="s">
        <v>84</v>
      </c>
      <c r="BB697" s="26" t="s">
        <v>85</v>
      </c>
      <c r="BC697" s="26" t="str">
        <f t="shared" si="211"/>
        <v>C</v>
      </c>
      <c r="BD697" s="26" t="str">
        <f t="shared" ca="1" si="212"/>
        <v>55 Th,9 Bln,19 Hr</v>
      </c>
      <c r="BE697" s="29">
        <f t="shared" ca="1" si="213"/>
        <v>55</v>
      </c>
      <c r="BF697" s="29">
        <f t="shared" ca="1" si="214"/>
        <v>9</v>
      </c>
      <c r="BG697" s="29">
        <f t="shared" ca="1" si="215"/>
        <v>19</v>
      </c>
      <c r="BH697" s="26" t="str">
        <f t="shared" ca="1" si="216"/>
        <v>33 Th,0 Bln,8 Hr</v>
      </c>
      <c r="BI697" s="24">
        <f t="shared" ca="1" si="217"/>
        <v>33</v>
      </c>
      <c r="BJ697" s="24">
        <f t="shared" ca="1" si="218"/>
        <v>0</v>
      </c>
      <c r="BK697" s="26" t="str">
        <f t="shared" ca="1" si="219"/>
        <v>32 Th,0 Bln,8 Hr</v>
      </c>
      <c r="BL697" s="4" t="str">
        <f>VLOOKUP(C697,[1]dbase!$C$3:$AW$827,38,FALSE)</f>
        <v>H</v>
      </c>
    </row>
    <row r="698" spans="1:64" x14ac:dyDescent="0.25">
      <c r="A698" s="24">
        <f t="shared" si="200"/>
        <v>695</v>
      </c>
      <c r="B698" s="31" t="s">
        <v>2859</v>
      </c>
      <c r="C698" s="24">
        <v>765991</v>
      </c>
      <c r="D698" s="24" t="s">
        <v>174</v>
      </c>
      <c r="E698" s="26">
        <v>28097</v>
      </c>
      <c r="F698" s="24" t="s">
        <v>65</v>
      </c>
      <c r="G698" s="24" t="s">
        <v>66</v>
      </c>
      <c r="H698" s="24" t="s">
        <v>133</v>
      </c>
      <c r="I698" s="24" t="s">
        <v>2860</v>
      </c>
      <c r="J698" s="27" t="s">
        <v>2861</v>
      </c>
      <c r="K698" s="24"/>
      <c r="L698" s="24"/>
      <c r="M698" s="24" t="s">
        <v>99</v>
      </c>
      <c r="N698" s="24" t="s">
        <v>276</v>
      </c>
      <c r="O698" s="24"/>
      <c r="P698" s="24" t="s">
        <v>80</v>
      </c>
      <c r="Q698" s="26">
        <v>43374</v>
      </c>
      <c r="R698" s="26">
        <v>43374</v>
      </c>
      <c r="S698" s="26" t="s">
        <v>90</v>
      </c>
      <c r="T698" s="28" t="s">
        <v>289</v>
      </c>
      <c r="U698" s="28" t="s">
        <v>289</v>
      </c>
      <c r="V698" s="26">
        <v>44105</v>
      </c>
      <c r="W698" s="28" t="s">
        <v>139</v>
      </c>
      <c r="X698" s="28" t="s">
        <v>140</v>
      </c>
      <c r="Y698" s="26" t="s">
        <v>78</v>
      </c>
      <c r="Z698" s="29">
        <v>6</v>
      </c>
      <c r="AA698" s="29">
        <v>1</v>
      </c>
      <c r="AB698" s="26">
        <v>44424</v>
      </c>
      <c r="AC698" s="30">
        <v>4500000</v>
      </c>
      <c r="AD698" s="30">
        <v>500000</v>
      </c>
      <c r="AE698" s="30">
        <v>0</v>
      </c>
      <c r="AF698" s="30">
        <v>261200</v>
      </c>
      <c r="AG698" s="30">
        <f t="shared" si="201"/>
        <v>261200</v>
      </c>
      <c r="AH698" s="30">
        <v>0</v>
      </c>
      <c r="AI698" s="30">
        <f t="shared" si="202"/>
        <v>5261200</v>
      </c>
      <c r="AJ698" s="30">
        <f t="shared" si="203"/>
        <v>3375000</v>
      </c>
      <c r="AK698" s="30">
        <f t="shared" si="204"/>
        <v>375000</v>
      </c>
      <c r="AL698" s="30">
        <f t="shared" si="205"/>
        <v>0</v>
      </c>
      <c r="AM698" s="30">
        <f t="shared" si="206"/>
        <v>261200</v>
      </c>
      <c r="AN698" s="30">
        <f t="shared" si="207"/>
        <v>261200</v>
      </c>
      <c r="AO698" s="30">
        <f t="shared" si="208"/>
        <v>0</v>
      </c>
      <c r="AP698" s="30">
        <f t="shared" si="209"/>
        <v>4011200</v>
      </c>
      <c r="AQ698" s="30">
        <f t="shared" si="210"/>
        <v>360900</v>
      </c>
      <c r="AR698" s="26" t="s">
        <v>79</v>
      </c>
      <c r="AS698" s="26" t="s">
        <v>80</v>
      </c>
      <c r="AT698" s="26"/>
      <c r="AU698" s="26" t="s">
        <v>80</v>
      </c>
      <c r="AV698" s="26" t="s">
        <v>141</v>
      </c>
      <c r="AW698" s="26" t="s">
        <v>80</v>
      </c>
      <c r="AX698" s="26" t="s">
        <v>82</v>
      </c>
      <c r="AY698" s="26" t="s">
        <v>82</v>
      </c>
      <c r="AZ698" s="26" t="s">
        <v>80</v>
      </c>
      <c r="BA698" s="26" t="s">
        <v>84</v>
      </c>
      <c r="BB698" s="26" t="s">
        <v>106</v>
      </c>
      <c r="BC698" s="26" t="str">
        <f t="shared" si="211"/>
        <v>C</v>
      </c>
      <c r="BD698" s="26" t="str">
        <f t="shared" ca="1" si="212"/>
        <v>45 Th,11 Bln,21 Hr</v>
      </c>
      <c r="BE698" s="29">
        <f t="shared" ca="1" si="213"/>
        <v>45</v>
      </c>
      <c r="BF698" s="29">
        <f t="shared" ca="1" si="214"/>
        <v>11</v>
      </c>
      <c r="BG698" s="29">
        <f t="shared" ca="1" si="215"/>
        <v>21</v>
      </c>
      <c r="BH698" s="26" t="str">
        <f t="shared" ca="1" si="216"/>
        <v>4 Th,1 Bln,23 Hr</v>
      </c>
      <c r="BI698" s="24">
        <f t="shared" ca="1" si="217"/>
        <v>4</v>
      </c>
      <c r="BJ698" s="24">
        <f t="shared" ca="1" si="218"/>
        <v>1</v>
      </c>
      <c r="BK698" s="26" t="str">
        <f t="shared" ca="1" si="219"/>
        <v>4 Th,1 Bln,23 Hr</v>
      </c>
      <c r="BL698" s="4" t="str">
        <f>VLOOKUP(C698,[1]dbase!$C$3:$AW$827,38,FALSE)</f>
        <v>-</v>
      </c>
    </row>
    <row r="699" spans="1:64" x14ac:dyDescent="0.25">
      <c r="A699" s="24">
        <f t="shared" si="200"/>
        <v>696</v>
      </c>
      <c r="B699" s="31" t="s">
        <v>2862</v>
      </c>
      <c r="C699" s="24">
        <v>895751</v>
      </c>
      <c r="D699" s="24" t="s">
        <v>166</v>
      </c>
      <c r="E699" s="26">
        <v>32788</v>
      </c>
      <c r="F699" s="24" t="s">
        <v>65</v>
      </c>
      <c r="G699" s="24" t="s">
        <v>66</v>
      </c>
      <c r="H699" s="24" t="s">
        <v>67</v>
      </c>
      <c r="I699" s="24" t="s">
        <v>2863</v>
      </c>
      <c r="J699" s="27"/>
      <c r="K699" s="24"/>
      <c r="L699" s="24"/>
      <c r="M699" s="24" t="s">
        <v>2864</v>
      </c>
      <c r="N699" s="24" t="s">
        <v>2865</v>
      </c>
      <c r="O699" s="24"/>
      <c r="P699" s="24">
        <v>2012</v>
      </c>
      <c r="Q699" s="26">
        <v>42932</v>
      </c>
      <c r="R699" s="26">
        <v>43055</v>
      </c>
      <c r="S699" s="26" t="s">
        <v>90</v>
      </c>
      <c r="T699" s="28" t="s">
        <v>2866</v>
      </c>
      <c r="U699" s="28" t="s">
        <v>2866</v>
      </c>
      <c r="V699" s="26" t="s">
        <v>80</v>
      </c>
      <c r="W699" s="28" t="s">
        <v>242</v>
      </c>
      <c r="X699" s="28" t="s">
        <v>113</v>
      </c>
      <c r="Y699" s="26" t="s">
        <v>78</v>
      </c>
      <c r="Z699" s="29">
        <v>6</v>
      </c>
      <c r="AA699" s="29">
        <v>1</v>
      </c>
      <c r="AB699" s="26">
        <v>44424</v>
      </c>
      <c r="AC699" s="30">
        <v>4500000</v>
      </c>
      <c r="AD699" s="30">
        <v>500000</v>
      </c>
      <c r="AE699" s="30">
        <v>495100</v>
      </c>
      <c r="AF699" s="30">
        <v>152000</v>
      </c>
      <c r="AG699" s="30">
        <f t="shared" si="201"/>
        <v>647100</v>
      </c>
      <c r="AH699" s="30">
        <v>0</v>
      </c>
      <c r="AI699" s="30">
        <f t="shared" si="202"/>
        <v>5647100</v>
      </c>
      <c r="AJ699" s="30">
        <f t="shared" si="203"/>
        <v>3375000</v>
      </c>
      <c r="AK699" s="30">
        <f t="shared" si="204"/>
        <v>375000</v>
      </c>
      <c r="AL699" s="30">
        <f t="shared" si="205"/>
        <v>495100</v>
      </c>
      <c r="AM699" s="30">
        <f t="shared" si="206"/>
        <v>152000</v>
      </c>
      <c r="AN699" s="30">
        <f t="shared" si="207"/>
        <v>647100</v>
      </c>
      <c r="AO699" s="30">
        <f t="shared" si="208"/>
        <v>0</v>
      </c>
      <c r="AP699" s="30">
        <f t="shared" si="209"/>
        <v>4397100</v>
      </c>
      <c r="AQ699" s="30">
        <f t="shared" si="210"/>
        <v>0</v>
      </c>
      <c r="AR699" s="26" t="s">
        <v>79</v>
      </c>
      <c r="AS699" s="26" t="s">
        <v>80</v>
      </c>
      <c r="AT699" s="26"/>
      <c r="AU699" s="26" t="s">
        <v>80</v>
      </c>
      <c r="AV699" s="26" t="s">
        <v>116</v>
      </c>
      <c r="AW699" s="26" t="s">
        <v>210</v>
      </c>
      <c r="AX699" s="26" t="s">
        <v>83</v>
      </c>
      <c r="AY699" s="26" t="s">
        <v>83</v>
      </c>
      <c r="AZ699" s="26" t="s">
        <v>80</v>
      </c>
      <c r="BA699" s="26" t="s">
        <v>84</v>
      </c>
      <c r="BB699" s="26" t="s">
        <v>106</v>
      </c>
      <c r="BC699" s="26" t="str">
        <f t="shared" si="211"/>
        <v>C</v>
      </c>
      <c r="BD699" s="26" t="str">
        <f t="shared" ca="1" si="212"/>
        <v>33 Th,1 Bln,17 Hr</v>
      </c>
      <c r="BE699" s="29">
        <f t="shared" ca="1" si="213"/>
        <v>33</v>
      </c>
      <c r="BF699" s="29">
        <f t="shared" ca="1" si="214"/>
        <v>1</v>
      </c>
      <c r="BG699" s="29">
        <f t="shared" ca="1" si="215"/>
        <v>17</v>
      </c>
      <c r="BH699" s="26" t="str">
        <f t="shared" ca="1" si="216"/>
        <v>5 Th,4 Bln,8 Hr</v>
      </c>
      <c r="BI699" s="24">
        <f t="shared" ca="1" si="217"/>
        <v>5</v>
      </c>
      <c r="BJ699" s="24">
        <f t="shared" ca="1" si="218"/>
        <v>4</v>
      </c>
      <c r="BK699" s="26" t="str">
        <f t="shared" ca="1" si="219"/>
        <v>5 Th,0 Bln,8 Hr</v>
      </c>
      <c r="BL699" s="4" t="str">
        <f>VLOOKUP(C699,[1]dbase!$C$3:$AW$827,38,FALSE)</f>
        <v>-</v>
      </c>
    </row>
    <row r="700" spans="1:64" x14ac:dyDescent="0.25">
      <c r="A700" s="24">
        <f t="shared" si="200"/>
        <v>697</v>
      </c>
      <c r="B700" s="31" t="s">
        <v>2867</v>
      </c>
      <c r="C700" s="24">
        <v>696027</v>
      </c>
      <c r="D700" s="24" t="s">
        <v>174</v>
      </c>
      <c r="E700" s="26">
        <v>25353</v>
      </c>
      <c r="F700" s="24" t="s">
        <v>65</v>
      </c>
      <c r="G700" s="24" t="s">
        <v>66</v>
      </c>
      <c r="H700" s="24" t="s">
        <v>133</v>
      </c>
      <c r="I700" s="24" t="s">
        <v>2868</v>
      </c>
      <c r="J700" s="27" t="s">
        <v>2869</v>
      </c>
      <c r="K700" s="24"/>
      <c r="L700" s="24"/>
      <c r="M700" s="24" t="s">
        <v>109</v>
      </c>
      <c r="N700" s="24" t="s">
        <v>80</v>
      </c>
      <c r="O700" s="24"/>
      <c r="P700" s="24" t="s">
        <v>80</v>
      </c>
      <c r="Q700" s="26">
        <v>43374</v>
      </c>
      <c r="R700" s="26">
        <v>43374</v>
      </c>
      <c r="S700" s="26" t="s">
        <v>90</v>
      </c>
      <c r="T700" s="28" t="s">
        <v>470</v>
      </c>
      <c r="U700" s="28" t="s">
        <v>470</v>
      </c>
      <c r="V700" s="26">
        <v>44105</v>
      </c>
      <c r="W700" s="28" t="s">
        <v>139</v>
      </c>
      <c r="X700" s="28" t="s">
        <v>140</v>
      </c>
      <c r="Y700" s="26" t="s">
        <v>78</v>
      </c>
      <c r="Z700" s="29">
        <v>6</v>
      </c>
      <c r="AA700" s="29">
        <v>2</v>
      </c>
      <c r="AB700" s="26">
        <v>44424</v>
      </c>
      <c r="AC700" s="30">
        <v>4900000</v>
      </c>
      <c r="AD700" s="30">
        <v>544444</v>
      </c>
      <c r="AE700" s="30">
        <v>0</v>
      </c>
      <c r="AF700" s="30">
        <v>772555.55555555597</v>
      </c>
      <c r="AG700" s="30">
        <f t="shared" si="201"/>
        <v>772555.55555555597</v>
      </c>
      <c r="AH700" s="30">
        <v>0</v>
      </c>
      <c r="AI700" s="30">
        <f t="shared" si="202"/>
        <v>6216999.555555556</v>
      </c>
      <c r="AJ700" s="30">
        <f t="shared" si="203"/>
        <v>3675000</v>
      </c>
      <c r="AK700" s="30">
        <f t="shared" si="204"/>
        <v>408333</v>
      </c>
      <c r="AL700" s="30">
        <f t="shared" si="205"/>
        <v>0</v>
      </c>
      <c r="AM700" s="30">
        <f t="shared" si="206"/>
        <v>772555.55555555597</v>
      </c>
      <c r="AN700" s="30">
        <f t="shared" si="207"/>
        <v>772555.55555555597</v>
      </c>
      <c r="AO700" s="30">
        <f t="shared" si="208"/>
        <v>0</v>
      </c>
      <c r="AP700" s="30">
        <f t="shared" si="209"/>
        <v>4855888.555555556</v>
      </c>
      <c r="AQ700" s="30">
        <f t="shared" si="210"/>
        <v>0</v>
      </c>
      <c r="AR700" s="26" t="s">
        <v>79</v>
      </c>
      <c r="AS700" s="26" t="s">
        <v>80</v>
      </c>
      <c r="AT700" s="26"/>
      <c r="AU700" s="26" t="s">
        <v>80</v>
      </c>
      <c r="AV700" s="26" t="s">
        <v>141</v>
      </c>
      <c r="AW700" s="26" t="s">
        <v>80</v>
      </c>
      <c r="AX700" s="26" t="s">
        <v>82</v>
      </c>
      <c r="AY700" s="26" t="s">
        <v>82</v>
      </c>
      <c r="AZ700" s="26" t="s">
        <v>80</v>
      </c>
      <c r="BA700" s="26" t="s">
        <v>84</v>
      </c>
      <c r="BB700" s="26" t="s">
        <v>85</v>
      </c>
      <c r="BC700" s="26" t="str">
        <f t="shared" si="211"/>
        <v>C</v>
      </c>
      <c r="BD700" s="26" t="str">
        <f t="shared" ca="1" si="212"/>
        <v>53 Th,5 Bln,25 Hr</v>
      </c>
      <c r="BE700" s="29">
        <f t="shared" ca="1" si="213"/>
        <v>53</v>
      </c>
      <c r="BF700" s="29">
        <f t="shared" ca="1" si="214"/>
        <v>5</v>
      </c>
      <c r="BG700" s="29">
        <f t="shared" ca="1" si="215"/>
        <v>25</v>
      </c>
      <c r="BH700" s="26" t="str">
        <f t="shared" ca="1" si="216"/>
        <v>4 Th,1 Bln,23 Hr</v>
      </c>
      <c r="BI700" s="24">
        <f t="shared" ca="1" si="217"/>
        <v>4</v>
      </c>
      <c r="BJ700" s="24">
        <f t="shared" ca="1" si="218"/>
        <v>1</v>
      </c>
      <c r="BK700" s="26" t="str">
        <f t="shared" ca="1" si="219"/>
        <v>4 Th,1 Bln,23 Hr</v>
      </c>
      <c r="BL700" s="4" t="str">
        <f>VLOOKUP(C700,[1]dbase!$C$3:$AW$827,38,FALSE)</f>
        <v>-</v>
      </c>
    </row>
    <row r="701" spans="1:64" x14ac:dyDescent="0.25">
      <c r="A701" s="24">
        <f t="shared" si="200"/>
        <v>698</v>
      </c>
      <c r="B701" s="31" t="s">
        <v>2870</v>
      </c>
      <c r="C701" s="24">
        <v>684848</v>
      </c>
      <c r="D701" s="24" t="s">
        <v>166</v>
      </c>
      <c r="E701" s="26">
        <v>24890</v>
      </c>
      <c r="F701" s="24" t="s">
        <v>65</v>
      </c>
      <c r="G701" s="24" t="s">
        <v>66</v>
      </c>
      <c r="H701" s="24" t="s">
        <v>67</v>
      </c>
      <c r="I701" s="24" t="s">
        <v>2871</v>
      </c>
      <c r="J701" s="27"/>
      <c r="K701" s="24"/>
      <c r="L701" s="24"/>
      <c r="M701" s="24" t="s">
        <v>109</v>
      </c>
      <c r="N701" s="24" t="s">
        <v>120</v>
      </c>
      <c r="O701" s="24"/>
      <c r="P701" s="24">
        <v>1988</v>
      </c>
      <c r="Q701" s="26">
        <v>33070</v>
      </c>
      <c r="R701" s="26">
        <v>33527</v>
      </c>
      <c r="S701" s="26" t="s">
        <v>90</v>
      </c>
      <c r="T701" s="28" t="s">
        <v>2872</v>
      </c>
      <c r="U701" s="28" t="s">
        <v>2872</v>
      </c>
      <c r="V701" s="26" t="s">
        <v>80</v>
      </c>
      <c r="W701" s="28" t="s">
        <v>249</v>
      </c>
      <c r="X701" s="28" t="s">
        <v>123</v>
      </c>
      <c r="Y701" s="26" t="s">
        <v>78</v>
      </c>
      <c r="Z701" s="29">
        <v>6</v>
      </c>
      <c r="AA701" s="29">
        <v>3</v>
      </c>
      <c r="AB701" s="26">
        <v>44424</v>
      </c>
      <c r="AC701" s="30">
        <v>5900000</v>
      </c>
      <c r="AD701" s="30">
        <v>655556</v>
      </c>
      <c r="AE701" s="30">
        <v>298394.44444444403</v>
      </c>
      <c r="AF701" s="30">
        <v>152000</v>
      </c>
      <c r="AG701" s="30">
        <f t="shared" si="201"/>
        <v>450394.44444444403</v>
      </c>
      <c r="AH701" s="30">
        <v>0</v>
      </c>
      <c r="AI701" s="30">
        <f t="shared" si="202"/>
        <v>7005950.444444444</v>
      </c>
      <c r="AJ701" s="30">
        <f t="shared" si="203"/>
        <v>2950000</v>
      </c>
      <c r="AK701" s="30">
        <f t="shared" si="204"/>
        <v>0</v>
      </c>
      <c r="AL701" s="30">
        <f t="shared" si="205"/>
        <v>0</v>
      </c>
      <c r="AM701" s="30">
        <f t="shared" si="206"/>
        <v>0</v>
      </c>
      <c r="AN701" s="30">
        <f t="shared" si="207"/>
        <v>0</v>
      </c>
      <c r="AO701" s="30">
        <f t="shared" si="208"/>
        <v>0</v>
      </c>
      <c r="AP701" s="30">
        <f t="shared" si="209"/>
        <v>2950000</v>
      </c>
      <c r="AQ701" s="30">
        <f t="shared" si="210"/>
        <v>1422100</v>
      </c>
      <c r="AR701" s="26" t="s">
        <v>79</v>
      </c>
      <c r="AS701" s="26" t="s">
        <v>114</v>
      </c>
      <c r="AT701" s="24" t="s">
        <v>172</v>
      </c>
      <c r="AU701" s="26">
        <v>44433</v>
      </c>
      <c r="AV701" s="26" t="s">
        <v>124</v>
      </c>
      <c r="AW701" s="26" t="s">
        <v>80</v>
      </c>
      <c r="AX701" s="26" t="s">
        <v>83</v>
      </c>
      <c r="AY701" s="26" t="s">
        <v>82</v>
      </c>
      <c r="AZ701" s="26" t="s">
        <v>197</v>
      </c>
      <c r="BA701" s="26" t="s">
        <v>84</v>
      </c>
      <c r="BB701" s="26" t="s">
        <v>85</v>
      </c>
      <c r="BC701" s="26" t="str">
        <f t="shared" si="211"/>
        <v>C</v>
      </c>
      <c r="BD701" s="26" t="str">
        <f t="shared" ca="1" si="212"/>
        <v>54 Th,9 Bln,2 Hr</v>
      </c>
      <c r="BE701" s="29">
        <f t="shared" ca="1" si="213"/>
        <v>54</v>
      </c>
      <c r="BF701" s="29">
        <f t="shared" ca="1" si="214"/>
        <v>9</v>
      </c>
      <c r="BG701" s="29">
        <f t="shared" ca="1" si="215"/>
        <v>2</v>
      </c>
      <c r="BH701" s="26" t="str">
        <f t="shared" ca="1" si="216"/>
        <v>32 Th,4 Bln,8 Hr</v>
      </c>
      <c r="BI701" s="24">
        <f t="shared" ca="1" si="217"/>
        <v>32</v>
      </c>
      <c r="BJ701" s="24">
        <f t="shared" ca="1" si="218"/>
        <v>4</v>
      </c>
      <c r="BK701" s="26" t="str">
        <f t="shared" ca="1" si="219"/>
        <v>31 Th,1 Bln,8 Hr</v>
      </c>
      <c r="BL701" s="4" t="str">
        <f>VLOOKUP(C701,[1]dbase!$C$3:$AW$827,38,FALSE)</f>
        <v>H</v>
      </c>
    </row>
    <row r="702" spans="1:64" x14ac:dyDescent="0.25">
      <c r="A702" s="24">
        <f t="shared" si="200"/>
        <v>699</v>
      </c>
      <c r="B702" s="31" t="s">
        <v>2873</v>
      </c>
      <c r="C702" s="24">
        <v>664691</v>
      </c>
      <c r="D702" s="24" t="s">
        <v>2085</v>
      </c>
      <c r="E702" s="26">
        <v>24378</v>
      </c>
      <c r="F702" s="24" t="s">
        <v>65</v>
      </c>
      <c r="G702" s="24" t="s">
        <v>66</v>
      </c>
      <c r="H702" s="24" t="s">
        <v>133</v>
      </c>
      <c r="I702" s="24" t="s">
        <v>2874</v>
      </c>
      <c r="J702" s="27"/>
      <c r="K702" s="24"/>
      <c r="L702" s="24"/>
      <c r="M702" s="24" t="s">
        <v>109</v>
      </c>
      <c r="N702" s="24" t="s">
        <v>120</v>
      </c>
      <c r="O702" s="24"/>
      <c r="P702" s="24">
        <v>1986</v>
      </c>
      <c r="Q702" s="26">
        <v>32827</v>
      </c>
      <c r="R702" s="26">
        <v>33161</v>
      </c>
      <c r="S702" s="26" t="s">
        <v>90</v>
      </c>
      <c r="T702" s="28" t="s">
        <v>2875</v>
      </c>
      <c r="U702" s="28" t="s">
        <v>2875</v>
      </c>
      <c r="V702" s="26">
        <v>43654</v>
      </c>
      <c r="W702" s="28" t="s">
        <v>399</v>
      </c>
      <c r="X702" s="28" t="s">
        <v>123</v>
      </c>
      <c r="Y702" s="26" t="s">
        <v>78</v>
      </c>
      <c r="Z702" s="29">
        <v>4</v>
      </c>
      <c r="AA702" s="29">
        <v>5</v>
      </c>
      <c r="AB702" s="26">
        <v>44424</v>
      </c>
      <c r="AC702" s="30">
        <v>7900000</v>
      </c>
      <c r="AD702" s="30">
        <v>877778</v>
      </c>
      <c r="AE702" s="30">
        <v>1438722.222222222</v>
      </c>
      <c r="AF702" s="30">
        <v>-377770</v>
      </c>
      <c r="AG702" s="30">
        <f t="shared" si="201"/>
        <v>1060952.222222222</v>
      </c>
      <c r="AH702" s="30">
        <v>2079770</v>
      </c>
      <c r="AI702" s="30">
        <f t="shared" si="202"/>
        <v>11918500.222222222</v>
      </c>
      <c r="AJ702" s="30">
        <f t="shared" si="203"/>
        <v>3950000</v>
      </c>
      <c r="AK702" s="30">
        <f t="shared" si="204"/>
        <v>0</v>
      </c>
      <c r="AL702" s="30">
        <f t="shared" si="205"/>
        <v>0</v>
      </c>
      <c r="AM702" s="30">
        <f t="shared" si="206"/>
        <v>0</v>
      </c>
      <c r="AN702" s="30">
        <f t="shared" si="207"/>
        <v>0</v>
      </c>
      <c r="AO702" s="30">
        <f t="shared" si="208"/>
        <v>0</v>
      </c>
      <c r="AP702" s="30">
        <f t="shared" si="209"/>
        <v>3950000</v>
      </c>
      <c r="AQ702" s="30">
        <f t="shared" si="210"/>
        <v>422100</v>
      </c>
      <c r="AR702" s="26" t="s">
        <v>79</v>
      </c>
      <c r="AS702" s="26" t="s">
        <v>114</v>
      </c>
      <c r="AT702" s="26" t="s">
        <v>115</v>
      </c>
      <c r="AU702" s="26">
        <v>44562</v>
      </c>
      <c r="AV702" s="26" t="s">
        <v>124</v>
      </c>
      <c r="AW702" s="26" t="s">
        <v>80</v>
      </c>
      <c r="AX702" s="26" t="s">
        <v>83</v>
      </c>
      <c r="AY702" s="26" t="s">
        <v>83</v>
      </c>
      <c r="AZ702" s="26" t="s">
        <v>125</v>
      </c>
      <c r="BA702" s="26" t="s">
        <v>84</v>
      </c>
      <c r="BB702" s="26" t="s">
        <v>85</v>
      </c>
      <c r="BC702" s="26" t="str">
        <f t="shared" si="211"/>
        <v>C</v>
      </c>
      <c r="BD702" s="26" t="str">
        <f t="shared" ca="1" si="212"/>
        <v>56 Th,1 Bln,27 Hr</v>
      </c>
      <c r="BE702" s="29">
        <f t="shared" ca="1" si="213"/>
        <v>56</v>
      </c>
      <c r="BF702" s="29">
        <f t="shared" ca="1" si="214"/>
        <v>1</v>
      </c>
      <c r="BG702" s="29">
        <f t="shared" ca="1" si="215"/>
        <v>27</v>
      </c>
      <c r="BH702" s="26" t="str">
        <f t="shared" ca="1" si="216"/>
        <v>33 Th,0 Bln,9 Hr</v>
      </c>
      <c r="BI702" s="24">
        <f t="shared" ca="1" si="217"/>
        <v>33</v>
      </c>
      <c r="BJ702" s="24">
        <f t="shared" ca="1" si="218"/>
        <v>0</v>
      </c>
      <c r="BK702" s="26" t="str">
        <f t="shared" ca="1" si="219"/>
        <v>32 Th,1 Bln,9 Hr</v>
      </c>
      <c r="BL702" s="4" t="str">
        <f>VLOOKUP(C702,[1]dbase!$C$3:$AW$827,38,FALSE)</f>
        <v>H</v>
      </c>
    </row>
    <row r="703" spans="1:64" x14ac:dyDescent="0.25">
      <c r="A703" s="24">
        <f t="shared" si="200"/>
        <v>700</v>
      </c>
      <c r="B703" s="31" t="s">
        <v>2876</v>
      </c>
      <c r="C703" s="24">
        <v>815520</v>
      </c>
      <c r="D703" s="24" t="s">
        <v>166</v>
      </c>
      <c r="E703" s="26">
        <v>29926</v>
      </c>
      <c r="F703" s="24" t="s">
        <v>65</v>
      </c>
      <c r="G703" s="24" t="s">
        <v>66</v>
      </c>
      <c r="H703" s="24" t="s">
        <v>133</v>
      </c>
      <c r="I703" s="24" t="s">
        <v>2877</v>
      </c>
      <c r="J703" s="27"/>
      <c r="K703" s="24"/>
      <c r="L703" s="24" t="s">
        <v>2878</v>
      </c>
      <c r="M703" s="24" t="s">
        <v>70</v>
      </c>
      <c r="N703" s="24" t="s">
        <v>162</v>
      </c>
      <c r="O703" s="24"/>
      <c r="P703" s="24">
        <v>2006</v>
      </c>
      <c r="Q703" s="26">
        <v>41229</v>
      </c>
      <c r="R703" s="26">
        <v>41321</v>
      </c>
      <c r="S703" s="26" t="s">
        <v>90</v>
      </c>
      <c r="T703" s="28" t="s">
        <v>2879</v>
      </c>
      <c r="U703" s="28" t="s">
        <v>2879</v>
      </c>
      <c r="V703" s="26">
        <v>44562</v>
      </c>
      <c r="W703" s="28" t="s">
        <v>1752</v>
      </c>
      <c r="X703" s="28" t="s">
        <v>272</v>
      </c>
      <c r="Y703" s="26" t="s">
        <v>103</v>
      </c>
      <c r="Z703" s="29">
        <v>3</v>
      </c>
      <c r="AA703" s="29">
        <v>4</v>
      </c>
      <c r="AB703" s="26">
        <v>44424</v>
      </c>
      <c r="AC703" s="30">
        <v>6900000</v>
      </c>
      <c r="AD703" s="30">
        <v>766667</v>
      </c>
      <c r="AE703" s="30">
        <v>-197116.66666666698</v>
      </c>
      <c r="AF703" s="30">
        <v>-23022.000000000466</v>
      </c>
      <c r="AG703" s="30">
        <f t="shared" si="201"/>
        <v>-220138.66666666744</v>
      </c>
      <c r="AH703" s="30">
        <v>2417580</v>
      </c>
      <c r="AI703" s="30">
        <f t="shared" si="202"/>
        <v>9864108.3333333321</v>
      </c>
      <c r="AJ703" s="30">
        <f t="shared" si="203"/>
        <v>5175000</v>
      </c>
      <c r="AK703" s="30">
        <f t="shared" si="204"/>
        <v>575000.25</v>
      </c>
      <c r="AL703" s="30">
        <f t="shared" si="205"/>
        <v>-197116.66666666698</v>
      </c>
      <c r="AM703" s="30">
        <f t="shared" si="206"/>
        <v>-23022.000000000466</v>
      </c>
      <c r="AN703" s="30">
        <f t="shared" si="207"/>
        <v>-220138.66666666744</v>
      </c>
      <c r="AO703" s="30">
        <f t="shared" si="208"/>
        <v>1208790</v>
      </c>
      <c r="AP703" s="30">
        <f t="shared" si="209"/>
        <v>6738651.5833333321</v>
      </c>
      <c r="AQ703" s="30">
        <f t="shared" si="210"/>
        <v>0</v>
      </c>
      <c r="AR703" s="26" t="s">
        <v>79</v>
      </c>
      <c r="AS703" s="26" t="s">
        <v>80</v>
      </c>
      <c r="AT703" s="26"/>
      <c r="AU703" s="26" t="s">
        <v>80</v>
      </c>
      <c r="AV703" s="26" t="s">
        <v>273</v>
      </c>
      <c r="AW703" s="26" t="s">
        <v>80</v>
      </c>
      <c r="AX703" s="26" t="s">
        <v>105</v>
      </c>
      <c r="AY703" s="26" t="s">
        <v>105</v>
      </c>
      <c r="AZ703" s="26" t="s">
        <v>80</v>
      </c>
      <c r="BA703" s="26" t="s">
        <v>84</v>
      </c>
      <c r="BB703" s="26" t="s">
        <v>106</v>
      </c>
      <c r="BC703" s="26" t="str">
        <f t="shared" si="211"/>
        <v>F</v>
      </c>
      <c r="BD703" s="26" t="str">
        <f t="shared" ca="1" si="212"/>
        <v>40 Th,11 Bln,18 Hr</v>
      </c>
      <c r="BE703" s="29">
        <f t="shared" ca="1" si="213"/>
        <v>40</v>
      </c>
      <c r="BF703" s="29">
        <f t="shared" ca="1" si="214"/>
        <v>11</v>
      </c>
      <c r="BG703" s="29">
        <f t="shared" ca="1" si="215"/>
        <v>18</v>
      </c>
      <c r="BH703" s="26" t="str">
        <f t="shared" ca="1" si="216"/>
        <v>10 Th,0 Bln,8 Hr</v>
      </c>
      <c r="BI703" s="24">
        <f t="shared" ca="1" si="217"/>
        <v>10</v>
      </c>
      <c r="BJ703" s="24">
        <f t="shared" ca="1" si="218"/>
        <v>0</v>
      </c>
      <c r="BK703" s="26" t="str">
        <f t="shared" ca="1" si="219"/>
        <v>9 Th,9 Bln,8 Hr</v>
      </c>
      <c r="BL703" s="4" t="str">
        <f>VLOOKUP(C703,[1]dbase!$C$3:$AW$827,38,FALSE)</f>
        <v>-</v>
      </c>
    </row>
    <row r="704" spans="1:64" x14ac:dyDescent="0.25">
      <c r="A704" s="24">
        <f t="shared" si="200"/>
        <v>701</v>
      </c>
      <c r="B704" s="31" t="s">
        <v>2880</v>
      </c>
      <c r="C704" s="24">
        <v>705087</v>
      </c>
      <c r="D704" s="24" t="s">
        <v>87</v>
      </c>
      <c r="E704" s="26">
        <v>25646</v>
      </c>
      <c r="F704" s="24" t="s">
        <v>65</v>
      </c>
      <c r="G704" s="24" t="s">
        <v>66</v>
      </c>
      <c r="H704" s="24" t="s">
        <v>133</v>
      </c>
      <c r="I704" s="24" t="s">
        <v>2881</v>
      </c>
      <c r="J704" s="27"/>
      <c r="K704" s="24"/>
      <c r="L704" s="24"/>
      <c r="M704" s="24" t="s">
        <v>109</v>
      </c>
      <c r="N704" s="24" t="s">
        <v>120</v>
      </c>
      <c r="O704" s="24"/>
      <c r="P704" s="24">
        <v>1989</v>
      </c>
      <c r="Q704" s="26">
        <v>32853</v>
      </c>
      <c r="R704" s="26">
        <v>33848</v>
      </c>
      <c r="S704" s="26" t="s">
        <v>90</v>
      </c>
      <c r="T704" s="28" t="s">
        <v>2882</v>
      </c>
      <c r="U704" s="28" t="s">
        <v>2882</v>
      </c>
      <c r="V704" s="26">
        <v>44562</v>
      </c>
      <c r="W704" s="28" t="s">
        <v>145</v>
      </c>
      <c r="X704" s="28" t="s">
        <v>146</v>
      </c>
      <c r="Y704" s="26" t="s">
        <v>78</v>
      </c>
      <c r="Z704" s="29">
        <v>3</v>
      </c>
      <c r="AA704" s="29">
        <v>4</v>
      </c>
      <c r="AB704" s="26">
        <v>44424</v>
      </c>
      <c r="AC704" s="30">
        <v>6900000</v>
      </c>
      <c r="AD704" s="30">
        <v>766667</v>
      </c>
      <c r="AE704" s="30">
        <v>1265833.333333333</v>
      </c>
      <c r="AF704" s="30">
        <v>-263614.5</v>
      </c>
      <c r="AG704" s="30">
        <f t="shared" si="201"/>
        <v>1002218.833333333</v>
      </c>
      <c r="AH704" s="30">
        <v>2684905</v>
      </c>
      <c r="AI704" s="30">
        <f t="shared" si="202"/>
        <v>11353790.833333332</v>
      </c>
      <c r="AJ704" s="30">
        <f t="shared" si="203"/>
        <v>5175000</v>
      </c>
      <c r="AK704" s="30">
        <f t="shared" si="204"/>
        <v>575000.25</v>
      </c>
      <c r="AL704" s="30">
        <f t="shared" si="205"/>
        <v>1265833.333333333</v>
      </c>
      <c r="AM704" s="30">
        <f t="shared" si="206"/>
        <v>-263614.5</v>
      </c>
      <c r="AN704" s="30">
        <f t="shared" si="207"/>
        <v>1002218.833333333</v>
      </c>
      <c r="AO704" s="30">
        <f t="shared" si="208"/>
        <v>1342452.5</v>
      </c>
      <c r="AP704" s="30">
        <f t="shared" si="209"/>
        <v>8094671.583333333</v>
      </c>
      <c r="AQ704" s="30">
        <f t="shared" si="210"/>
        <v>0</v>
      </c>
      <c r="AR704" s="26" t="s">
        <v>79</v>
      </c>
      <c r="AS704" s="26" t="s">
        <v>80</v>
      </c>
      <c r="AT704" s="26"/>
      <c r="AU704" s="26" t="s">
        <v>80</v>
      </c>
      <c r="AV704" s="26" t="s">
        <v>147</v>
      </c>
      <c r="AW704" s="26" t="s">
        <v>80</v>
      </c>
      <c r="AX704" s="26" t="s">
        <v>83</v>
      </c>
      <c r="AY704" s="26" t="s">
        <v>83</v>
      </c>
      <c r="AZ704" s="26" t="s">
        <v>80</v>
      </c>
      <c r="BA704" s="26" t="s">
        <v>84</v>
      </c>
      <c r="BB704" s="26" t="s">
        <v>85</v>
      </c>
      <c r="BC704" s="26" t="str">
        <f t="shared" si="211"/>
        <v>C</v>
      </c>
      <c r="BD704" s="26" t="str">
        <f t="shared" ca="1" si="212"/>
        <v>52 Th,8 Bln,5 Hr</v>
      </c>
      <c r="BE704" s="29">
        <f t="shared" ca="1" si="213"/>
        <v>52</v>
      </c>
      <c r="BF704" s="29">
        <f t="shared" ca="1" si="214"/>
        <v>8</v>
      </c>
      <c r="BG704" s="29">
        <f t="shared" ca="1" si="215"/>
        <v>5</v>
      </c>
      <c r="BH704" s="26" t="str">
        <f t="shared" ca="1" si="216"/>
        <v>32 Th,11 Bln,13 Hr</v>
      </c>
      <c r="BI704" s="24">
        <f t="shared" ca="1" si="217"/>
        <v>32</v>
      </c>
      <c r="BJ704" s="24">
        <f t="shared" ca="1" si="218"/>
        <v>11</v>
      </c>
      <c r="BK704" s="26" t="str">
        <f t="shared" ca="1" si="219"/>
        <v>30 Th,2 Bln,23 Hr</v>
      </c>
      <c r="BL704" s="4" t="str">
        <f>VLOOKUP(C704,[1]dbase!$C$3:$AW$827,38,FALSE)</f>
        <v>-</v>
      </c>
    </row>
    <row r="705" spans="1:64" x14ac:dyDescent="0.25">
      <c r="A705" s="24">
        <f t="shared" si="200"/>
        <v>702</v>
      </c>
      <c r="B705" s="31" t="s">
        <v>2883</v>
      </c>
      <c r="C705" s="24">
        <v>705926</v>
      </c>
      <c r="D705" s="24" t="s">
        <v>406</v>
      </c>
      <c r="E705" s="26">
        <v>25664</v>
      </c>
      <c r="F705" s="24" t="s">
        <v>65</v>
      </c>
      <c r="G705" s="24" t="s">
        <v>66</v>
      </c>
      <c r="H705" s="24" t="s">
        <v>133</v>
      </c>
      <c r="I705" s="24" t="s">
        <v>2884</v>
      </c>
      <c r="J705" s="27" t="s">
        <v>2885</v>
      </c>
      <c r="K705" s="24"/>
      <c r="L705" s="24"/>
      <c r="M705" s="24" t="s">
        <v>109</v>
      </c>
      <c r="N705" s="24" t="s">
        <v>301</v>
      </c>
      <c r="O705" s="24"/>
      <c r="P705" s="24" t="s">
        <v>80</v>
      </c>
      <c r="Q705" s="26">
        <v>43374</v>
      </c>
      <c r="R705" s="26">
        <v>43374</v>
      </c>
      <c r="S705" s="26" t="s">
        <v>90</v>
      </c>
      <c r="T705" s="28" t="s">
        <v>289</v>
      </c>
      <c r="U705" s="28" t="s">
        <v>289</v>
      </c>
      <c r="V705" s="26">
        <v>44105</v>
      </c>
      <c r="W705" s="28" t="s">
        <v>303</v>
      </c>
      <c r="X705" s="28" t="s">
        <v>140</v>
      </c>
      <c r="Y705" s="26" t="s">
        <v>78</v>
      </c>
      <c r="Z705" s="29">
        <v>6</v>
      </c>
      <c r="AA705" s="29">
        <v>2</v>
      </c>
      <c r="AB705" s="26">
        <v>44424</v>
      </c>
      <c r="AC705" s="30">
        <v>4900000</v>
      </c>
      <c r="AD705" s="30">
        <v>544444</v>
      </c>
      <c r="AE705" s="30">
        <v>0</v>
      </c>
      <c r="AF705" s="30">
        <v>373955.55555555597</v>
      </c>
      <c r="AG705" s="30">
        <f t="shared" si="201"/>
        <v>373955.55555555597</v>
      </c>
      <c r="AH705" s="30">
        <v>0</v>
      </c>
      <c r="AI705" s="30">
        <f t="shared" si="202"/>
        <v>5818399.555555556</v>
      </c>
      <c r="AJ705" s="30">
        <f t="shared" si="203"/>
        <v>3675000</v>
      </c>
      <c r="AK705" s="30">
        <f t="shared" si="204"/>
        <v>408333</v>
      </c>
      <c r="AL705" s="30">
        <f t="shared" si="205"/>
        <v>0</v>
      </c>
      <c r="AM705" s="30">
        <f t="shared" si="206"/>
        <v>373955.55555555597</v>
      </c>
      <c r="AN705" s="30">
        <f t="shared" si="207"/>
        <v>373955.55555555597</v>
      </c>
      <c r="AO705" s="30">
        <f t="shared" si="208"/>
        <v>0</v>
      </c>
      <c r="AP705" s="30">
        <f t="shared" si="209"/>
        <v>4457288.555555556</v>
      </c>
      <c r="AQ705" s="30">
        <f t="shared" si="210"/>
        <v>0</v>
      </c>
      <c r="AR705" s="26" t="s">
        <v>79</v>
      </c>
      <c r="AS705" s="26" t="s">
        <v>80</v>
      </c>
      <c r="AT705" s="26"/>
      <c r="AU705" s="26" t="s">
        <v>80</v>
      </c>
      <c r="AV705" s="26" t="s">
        <v>141</v>
      </c>
      <c r="AW705" s="26" t="s">
        <v>80</v>
      </c>
      <c r="AX705" s="26" t="s">
        <v>82</v>
      </c>
      <c r="AY705" s="26" t="s">
        <v>82</v>
      </c>
      <c r="AZ705" s="26" t="s">
        <v>80</v>
      </c>
      <c r="BA705" s="26" t="s">
        <v>84</v>
      </c>
      <c r="BB705" s="26" t="s">
        <v>85</v>
      </c>
      <c r="BC705" s="26" t="str">
        <f t="shared" si="211"/>
        <v>C</v>
      </c>
      <c r="BD705" s="26" t="str">
        <f t="shared" ca="1" si="212"/>
        <v>52 Th,7 Bln,18 Hr</v>
      </c>
      <c r="BE705" s="29">
        <f t="shared" ca="1" si="213"/>
        <v>52</v>
      </c>
      <c r="BF705" s="29">
        <f t="shared" ca="1" si="214"/>
        <v>7</v>
      </c>
      <c r="BG705" s="29">
        <f t="shared" ca="1" si="215"/>
        <v>18</v>
      </c>
      <c r="BH705" s="26" t="str">
        <f t="shared" ca="1" si="216"/>
        <v>4 Th,1 Bln,23 Hr</v>
      </c>
      <c r="BI705" s="24">
        <f t="shared" ca="1" si="217"/>
        <v>4</v>
      </c>
      <c r="BJ705" s="24">
        <f t="shared" ca="1" si="218"/>
        <v>1</v>
      </c>
      <c r="BK705" s="26" t="str">
        <f t="shared" ca="1" si="219"/>
        <v>4 Th,1 Bln,23 Hr</v>
      </c>
      <c r="BL705" s="4" t="str">
        <f>VLOOKUP(C705,[1]dbase!$C$3:$AW$827,38,FALSE)</f>
        <v>-</v>
      </c>
    </row>
    <row r="706" spans="1:64" x14ac:dyDescent="0.25">
      <c r="A706" s="24">
        <f t="shared" si="200"/>
        <v>703</v>
      </c>
      <c r="B706" s="31" t="s">
        <v>2886</v>
      </c>
      <c r="C706" s="24">
        <v>676289</v>
      </c>
      <c r="D706" s="24" t="s">
        <v>1811</v>
      </c>
      <c r="E706" s="26">
        <v>24624</v>
      </c>
      <c r="F706" s="24" t="s">
        <v>65</v>
      </c>
      <c r="G706" s="24" t="s">
        <v>66</v>
      </c>
      <c r="H706" s="24" t="s">
        <v>88</v>
      </c>
      <c r="I706" s="24" t="s">
        <v>2887</v>
      </c>
      <c r="J706" s="27" t="s">
        <v>2888</v>
      </c>
      <c r="K706" s="24"/>
      <c r="L706" s="24"/>
      <c r="M706" s="24" t="s">
        <v>109</v>
      </c>
      <c r="N706" s="24" t="s">
        <v>80</v>
      </c>
      <c r="O706" s="24"/>
      <c r="P706" s="24" t="s">
        <v>80</v>
      </c>
      <c r="Q706" s="26">
        <v>43374</v>
      </c>
      <c r="R706" s="26">
        <v>43374</v>
      </c>
      <c r="S706" s="26" t="s">
        <v>90</v>
      </c>
      <c r="T706" s="28" t="s">
        <v>559</v>
      </c>
      <c r="U706" s="28" t="s">
        <v>559</v>
      </c>
      <c r="V706" s="26">
        <v>44105</v>
      </c>
      <c r="W706" s="28" t="s">
        <v>560</v>
      </c>
      <c r="X706" s="28" t="s">
        <v>207</v>
      </c>
      <c r="Y706" s="26" t="s">
        <v>103</v>
      </c>
      <c r="Z706" s="29">
        <v>6</v>
      </c>
      <c r="AA706" s="29">
        <v>1</v>
      </c>
      <c r="AB706" s="26">
        <v>44424</v>
      </c>
      <c r="AC706" s="30">
        <v>4500000</v>
      </c>
      <c r="AD706" s="30">
        <v>500000</v>
      </c>
      <c r="AE706" s="30">
        <v>0</v>
      </c>
      <c r="AF706" s="30">
        <v>592600</v>
      </c>
      <c r="AG706" s="30">
        <f t="shared" si="201"/>
        <v>592600</v>
      </c>
      <c r="AH706" s="30">
        <v>0</v>
      </c>
      <c r="AI706" s="30">
        <f t="shared" si="202"/>
        <v>5592600</v>
      </c>
      <c r="AJ706" s="30">
        <f t="shared" si="203"/>
        <v>2250000</v>
      </c>
      <c r="AK706" s="30">
        <f t="shared" si="204"/>
        <v>0</v>
      </c>
      <c r="AL706" s="30">
        <f t="shared" si="205"/>
        <v>0</v>
      </c>
      <c r="AM706" s="30">
        <f t="shared" si="206"/>
        <v>0</v>
      </c>
      <c r="AN706" s="30">
        <f t="shared" si="207"/>
        <v>0</v>
      </c>
      <c r="AO706" s="30">
        <f t="shared" si="208"/>
        <v>0</v>
      </c>
      <c r="AP706" s="30">
        <f t="shared" si="209"/>
        <v>2250000</v>
      </c>
      <c r="AQ706" s="30">
        <f t="shared" si="210"/>
        <v>2122100</v>
      </c>
      <c r="AR706" s="26" t="s">
        <v>79</v>
      </c>
      <c r="AS706" s="26" t="s">
        <v>114</v>
      </c>
      <c r="AT706" s="26" t="s">
        <v>115</v>
      </c>
      <c r="AU706" s="26">
        <v>44562</v>
      </c>
      <c r="AV706" s="26" t="s">
        <v>209</v>
      </c>
      <c r="AW706" s="26" t="s">
        <v>104</v>
      </c>
      <c r="AX706" s="26" t="s">
        <v>105</v>
      </c>
      <c r="AY706" s="26" t="s">
        <v>105</v>
      </c>
      <c r="AZ706" s="26" t="s">
        <v>80</v>
      </c>
      <c r="BA706" s="26" t="s">
        <v>84</v>
      </c>
      <c r="BB706" s="26" t="s">
        <v>85</v>
      </c>
      <c r="BC706" s="26" t="str">
        <f t="shared" si="211"/>
        <v>C</v>
      </c>
      <c r="BD706" s="26" t="str">
        <f t="shared" ca="1" si="212"/>
        <v>55 Th,5 Bln,23 Hr</v>
      </c>
      <c r="BE706" s="29">
        <f t="shared" ca="1" si="213"/>
        <v>55</v>
      </c>
      <c r="BF706" s="29">
        <f t="shared" ca="1" si="214"/>
        <v>5</v>
      </c>
      <c r="BG706" s="29">
        <f t="shared" ca="1" si="215"/>
        <v>23</v>
      </c>
      <c r="BH706" s="26" t="str">
        <f t="shared" ca="1" si="216"/>
        <v>4 Th,1 Bln,23 Hr</v>
      </c>
      <c r="BI706" s="24">
        <f t="shared" ca="1" si="217"/>
        <v>4</v>
      </c>
      <c r="BJ706" s="24">
        <f t="shared" ca="1" si="218"/>
        <v>1</v>
      </c>
      <c r="BK706" s="26" t="str">
        <f t="shared" ca="1" si="219"/>
        <v>4 Th,1 Bln,23 Hr</v>
      </c>
      <c r="BL706" s="4" t="str">
        <f>VLOOKUP(C706,[1]dbase!$C$3:$AW$827,38,FALSE)</f>
        <v>H</v>
      </c>
    </row>
    <row r="707" spans="1:64" x14ac:dyDescent="0.25">
      <c r="A707" s="24">
        <f t="shared" si="200"/>
        <v>704</v>
      </c>
      <c r="B707" s="31" t="s">
        <v>2889</v>
      </c>
      <c r="C707" s="24">
        <v>725313</v>
      </c>
      <c r="D707" s="24" t="s">
        <v>741</v>
      </c>
      <c r="E707" s="26">
        <v>26399</v>
      </c>
      <c r="F707" s="24" t="s">
        <v>167</v>
      </c>
      <c r="G707" s="24" t="s">
        <v>66</v>
      </c>
      <c r="H707" s="24" t="s">
        <v>67</v>
      </c>
      <c r="I707" s="24" t="s">
        <v>2890</v>
      </c>
      <c r="J707" s="27" t="s">
        <v>2891</v>
      </c>
      <c r="K707" s="24" t="s">
        <v>2892</v>
      </c>
      <c r="L707" s="24"/>
      <c r="M707" s="24" t="s">
        <v>109</v>
      </c>
      <c r="N707" s="24" t="s">
        <v>2893</v>
      </c>
      <c r="O707" s="24"/>
      <c r="P707" s="24" t="s">
        <v>1930</v>
      </c>
      <c r="Q707" s="26">
        <v>34827</v>
      </c>
      <c r="R707" s="26">
        <v>34827</v>
      </c>
      <c r="S707" s="26" t="s">
        <v>90</v>
      </c>
      <c r="T707" s="28" t="s">
        <v>2894</v>
      </c>
      <c r="U707" s="28" t="s">
        <v>2894</v>
      </c>
      <c r="V707" s="26">
        <v>44151</v>
      </c>
      <c r="W707" s="28" t="s">
        <v>1409</v>
      </c>
      <c r="X707" s="28" t="s">
        <v>113</v>
      </c>
      <c r="Y707" s="26" t="s">
        <v>78</v>
      </c>
      <c r="Z707" s="29">
        <v>3</v>
      </c>
      <c r="AA707" s="29">
        <v>5</v>
      </c>
      <c r="AB707" s="26">
        <v>44424</v>
      </c>
      <c r="AC707" s="30">
        <v>7900000</v>
      </c>
      <c r="AD707" s="30">
        <v>877778</v>
      </c>
      <c r="AE707" s="30">
        <v>1828022.222222222</v>
      </c>
      <c r="AF707" s="30">
        <v>-292905</v>
      </c>
      <c r="AG707" s="30">
        <f t="shared" si="201"/>
        <v>1535117.222222222</v>
      </c>
      <c r="AH707" s="30">
        <v>2684905</v>
      </c>
      <c r="AI707" s="30">
        <f t="shared" si="202"/>
        <v>12997800.222222222</v>
      </c>
      <c r="AJ707" s="30">
        <f t="shared" si="203"/>
        <v>3950000</v>
      </c>
      <c r="AK707" s="30">
        <f t="shared" si="204"/>
        <v>0</v>
      </c>
      <c r="AL707" s="30">
        <f t="shared" si="205"/>
        <v>0</v>
      </c>
      <c r="AM707" s="30">
        <f t="shared" si="206"/>
        <v>0</v>
      </c>
      <c r="AN707" s="30">
        <f t="shared" si="207"/>
        <v>0</v>
      </c>
      <c r="AO707" s="30">
        <f t="shared" si="208"/>
        <v>0</v>
      </c>
      <c r="AP707" s="30">
        <f t="shared" si="209"/>
        <v>3950000</v>
      </c>
      <c r="AQ707" s="30">
        <f t="shared" si="210"/>
        <v>422100</v>
      </c>
      <c r="AR707" s="26" t="s">
        <v>79</v>
      </c>
      <c r="AS707" s="32" t="s">
        <v>114</v>
      </c>
      <c r="AT707" s="32" t="s">
        <v>156</v>
      </c>
      <c r="AU707" s="32">
        <v>44743</v>
      </c>
      <c r="AV707" s="26" t="s">
        <v>116</v>
      </c>
      <c r="AW707" s="26" t="s">
        <v>210</v>
      </c>
      <c r="AX707" s="26" t="s">
        <v>83</v>
      </c>
      <c r="AY707" s="26" t="s">
        <v>83</v>
      </c>
      <c r="AZ707" s="26" t="s">
        <v>80</v>
      </c>
      <c r="BA707" s="26" t="s">
        <v>84</v>
      </c>
      <c r="BB707" s="26" t="s">
        <v>106</v>
      </c>
      <c r="BC707" s="26" t="str">
        <f t="shared" si="211"/>
        <v>C</v>
      </c>
      <c r="BD707" s="26" t="str">
        <f t="shared" ca="1" si="212"/>
        <v>50 Th,7 Bln,14 Hr</v>
      </c>
      <c r="BE707" s="29">
        <f t="shared" ca="1" si="213"/>
        <v>50</v>
      </c>
      <c r="BF707" s="29">
        <f t="shared" ca="1" si="214"/>
        <v>7</v>
      </c>
      <c r="BG707" s="29">
        <f t="shared" ca="1" si="215"/>
        <v>14</v>
      </c>
      <c r="BH707" s="26" t="str">
        <f t="shared" ca="1" si="216"/>
        <v>27 Th,6 Bln,16 Hr</v>
      </c>
      <c r="BI707" s="24">
        <f t="shared" ca="1" si="217"/>
        <v>27</v>
      </c>
      <c r="BJ707" s="24">
        <f t="shared" ca="1" si="218"/>
        <v>6</v>
      </c>
      <c r="BK707" s="26" t="str">
        <f t="shared" ca="1" si="219"/>
        <v>27 Th,6 Bln,16 Hr</v>
      </c>
      <c r="BL707" s="4" t="str">
        <f>VLOOKUP(C707,[1]dbase!$C$3:$AW$827,38,FALSE)</f>
        <v>H</v>
      </c>
    </row>
    <row r="708" spans="1:64" x14ac:dyDescent="0.25">
      <c r="A708" s="24">
        <f t="shared" ref="A708:A771" si="220">IF(B708="","",ROW()-3)</f>
        <v>705</v>
      </c>
      <c r="B708" s="31" t="s">
        <v>2895</v>
      </c>
      <c r="C708" s="24">
        <v>674658</v>
      </c>
      <c r="D708" s="24" t="s">
        <v>516</v>
      </c>
      <c r="E708" s="26">
        <v>24739</v>
      </c>
      <c r="F708" s="24" t="s">
        <v>65</v>
      </c>
      <c r="G708" s="24" t="s">
        <v>66</v>
      </c>
      <c r="H708" s="24" t="s">
        <v>88</v>
      </c>
      <c r="I708" s="24" t="s">
        <v>2896</v>
      </c>
      <c r="J708" s="27"/>
      <c r="K708" s="24"/>
      <c r="L708" s="24"/>
      <c r="M708" s="24" t="s">
        <v>109</v>
      </c>
      <c r="N708" s="24" t="s">
        <v>120</v>
      </c>
      <c r="O708" s="24"/>
      <c r="P708" s="24" t="s">
        <v>2897</v>
      </c>
      <c r="Q708" s="26">
        <v>32783</v>
      </c>
      <c r="R708" s="26">
        <v>33147</v>
      </c>
      <c r="S708" s="26" t="s">
        <v>90</v>
      </c>
      <c r="T708" s="28" t="s">
        <v>2898</v>
      </c>
      <c r="U708" s="28" t="s">
        <v>2898</v>
      </c>
      <c r="V708" s="26" t="s">
        <v>80</v>
      </c>
      <c r="W708" s="28" t="s">
        <v>1002</v>
      </c>
      <c r="X708" s="28" t="s">
        <v>140</v>
      </c>
      <c r="Y708" s="26" t="s">
        <v>78</v>
      </c>
      <c r="Z708" s="29">
        <v>6</v>
      </c>
      <c r="AA708" s="29">
        <v>3</v>
      </c>
      <c r="AB708" s="26">
        <v>44424</v>
      </c>
      <c r="AC708" s="30">
        <v>5900000</v>
      </c>
      <c r="AD708" s="30">
        <v>655556</v>
      </c>
      <c r="AE708" s="30">
        <v>298394.44444444403</v>
      </c>
      <c r="AF708" s="30">
        <v>152000</v>
      </c>
      <c r="AG708" s="30">
        <f t="shared" ref="AG708:AG771" si="221">AE708+AF708</f>
        <v>450394.44444444403</v>
      </c>
      <c r="AH708" s="30">
        <v>0</v>
      </c>
      <c r="AI708" s="30">
        <f t="shared" ref="AI708:AI771" si="222">AC708+AD708+AG708+AH708</f>
        <v>7005950.444444444</v>
      </c>
      <c r="AJ708" s="30">
        <f t="shared" ref="AJ708:AJ771" si="223">IF(AS708="-",AC708*0.75,IF(AS708="H",AC708*0.5))</f>
        <v>2950000</v>
      </c>
      <c r="AK708" s="30">
        <f t="shared" ref="AK708:AK771" si="224">IF(AS708="-",AD708*0.75,0)</f>
        <v>0</v>
      </c>
      <c r="AL708" s="30">
        <f t="shared" ref="AL708:AL771" si="225">IF(AS708="-",AE708*1,0)</f>
        <v>0</v>
      </c>
      <c r="AM708" s="30">
        <f t="shared" ref="AM708:AM771" si="226">IF(AS708="-",AF708*1,0)</f>
        <v>0</v>
      </c>
      <c r="AN708" s="30">
        <f t="shared" ref="AN708:AN771" si="227">AL708+AM708</f>
        <v>0</v>
      </c>
      <c r="AO708" s="30">
        <f t="shared" ref="AO708:AO771" si="228">IF(AS708="-",AH708*0.5,0)</f>
        <v>0</v>
      </c>
      <c r="AP708" s="30">
        <f t="shared" ref="AP708:AP771" si="229">AJ708+AK708+AN708+AO708</f>
        <v>2950000</v>
      </c>
      <c r="AQ708" s="30">
        <f t="shared" ref="AQ708:AQ771" si="230">IF(AP708&lt;4372100,(4372100-AP708),0)</f>
        <v>1422100</v>
      </c>
      <c r="AR708" s="26" t="s">
        <v>79</v>
      </c>
      <c r="AS708" s="26" t="s">
        <v>114</v>
      </c>
      <c r="AT708" s="24" t="s">
        <v>172</v>
      </c>
      <c r="AU708" s="26">
        <v>44433</v>
      </c>
      <c r="AV708" s="26" t="s">
        <v>141</v>
      </c>
      <c r="AW708" s="26" t="s">
        <v>80</v>
      </c>
      <c r="AX708" s="26" t="s">
        <v>82</v>
      </c>
      <c r="AY708" s="26" t="s">
        <v>82</v>
      </c>
      <c r="AZ708" s="26" t="s">
        <v>80</v>
      </c>
      <c r="BA708" s="26" t="s">
        <v>84</v>
      </c>
      <c r="BB708" s="26" t="s">
        <v>85</v>
      </c>
      <c r="BC708" s="26" t="str">
        <f t="shared" ref="BC708:BC771" si="231">IF($M708="SD","A",IF($M708="SMP","B",IF($M708="SMK","C",IF($M708="D1","C",IF($M708="D2","C",IF($M708="SMA","C",IF($M708="D3","D",IF($M708="D4","E",IF($M708="S1","F",IF($M708="S2","G",""))))))))))</f>
        <v>C</v>
      </c>
      <c r="BD708" s="26" t="str">
        <f t="shared" ref="BD708:BD771" ca="1" si="232">IFERROR(DATEDIF(E708,$BD$3,"Y")&amp;" Th,"&amp;DATEDIF(E708,$BD$3,"YM")&amp;" Bln,"&amp;DATEDIF(E708,$BD$3,"MD")&amp;" Hr","")</f>
        <v>55 Th,2 Bln,0 Hr</v>
      </c>
      <c r="BE708" s="29">
        <f t="shared" ref="BE708:BE771" ca="1" si="233">IFERROR(DATEDIF(E708,$BD$3,"Y"),"")</f>
        <v>55</v>
      </c>
      <c r="BF708" s="29">
        <f t="shared" ref="BF708:BF771" ca="1" si="234">IFERROR(DATEDIF(E708,$BD$3,"YM"),"")</f>
        <v>2</v>
      </c>
      <c r="BG708" s="29">
        <f t="shared" ref="BG708:BG771" ca="1" si="235">IFERROR(DATEDIF(E708,$BD$3,"MD"),"")</f>
        <v>0</v>
      </c>
      <c r="BH708" s="26" t="str">
        <f t="shared" ref="BH708:BH771" ca="1" si="236">IFERROR(DATEDIF(Q708,$BD$3,"Y")&amp;" Th,"&amp;DATEDIF(Q708,$BD$3,"YM")&amp;" Bln,"&amp;DATEDIF(Q708,$BD$3,"MD")&amp;" Hr","")</f>
        <v>33 Th,1 Bln,22 Hr</v>
      </c>
      <c r="BI708" s="24">
        <f t="shared" ref="BI708:BI771" ca="1" si="237">IFERROR(DATEDIF(Q708,$BD$3,"Y"),"")</f>
        <v>33</v>
      </c>
      <c r="BJ708" s="24">
        <f t="shared" ref="BJ708:BJ771" ca="1" si="238">IFERROR(DATEDIF(Q708,$BD$3,"YM"),"")</f>
        <v>1</v>
      </c>
      <c r="BK708" s="26" t="str">
        <f t="shared" ref="BK708:BK771" ca="1" si="239">IFERROR(DATEDIF(R708,$BD$3,"Y")&amp;" Th,"&amp;DATEDIF(R708,$BD$3,"YM")&amp;" Bln,"&amp;DATEDIF(R708,$BD$3,"MD")&amp;" Hr","")</f>
        <v>32 Th,1 Bln,23 Hr</v>
      </c>
      <c r="BL708" s="4" t="str">
        <f>VLOOKUP(C708,[1]dbase!$C$3:$AW$827,38,FALSE)</f>
        <v>H</v>
      </c>
    </row>
    <row r="709" spans="1:64" x14ac:dyDescent="0.25">
      <c r="A709" s="24">
        <f t="shared" si="220"/>
        <v>706</v>
      </c>
      <c r="B709" s="31" t="s">
        <v>2899</v>
      </c>
      <c r="C709" s="24">
        <v>685912</v>
      </c>
      <c r="D709" s="24" t="s">
        <v>377</v>
      </c>
      <c r="E709" s="26">
        <v>24981</v>
      </c>
      <c r="F709" s="24" t="s">
        <v>65</v>
      </c>
      <c r="G709" s="24" t="s">
        <v>66</v>
      </c>
      <c r="H709" s="24" t="s">
        <v>88</v>
      </c>
      <c r="I709" s="24" t="s">
        <v>2900</v>
      </c>
      <c r="J709" s="27" t="s">
        <v>2901</v>
      </c>
      <c r="K709" s="24"/>
      <c r="L709" s="24"/>
      <c r="M709" s="24" t="s">
        <v>136</v>
      </c>
      <c r="N709" s="24" t="s">
        <v>301</v>
      </c>
      <c r="O709" s="24"/>
      <c r="P709" s="24" t="s">
        <v>80</v>
      </c>
      <c r="Q709" s="26">
        <v>43374</v>
      </c>
      <c r="R709" s="26">
        <v>43374</v>
      </c>
      <c r="S709" s="26" t="s">
        <v>90</v>
      </c>
      <c r="T709" s="28" t="s">
        <v>969</v>
      </c>
      <c r="U709" s="28" t="s">
        <v>969</v>
      </c>
      <c r="V709" s="26">
        <v>44105</v>
      </c>
      <c r="W709" s="28" t="s">
        <v>303</v>
      </c>
      <c r="X709" s="28" t="s">
        <v>140</v>
      </c>
      <c r="Y709" s="26" t="s">
        <v>78</v>
      </c>
      <c r="Z709" s="29">
        <v>6</v>
      </c>
      <c r="AA709" s="29">
        <v>2</v>
      </c>
      <c r="AB709" s="26">
        <v>44424</v>
      </c>
      <c r="AC709" s="30">
        <v>4900000</v>
      </c>
      <c r="AD709" s="30">
        <v>544444</v>
      </c>
      <c r="AE709" s="30">
        <v>0</v>
      </c>
      <c r="AF709" s="30">
        <v>772555.55555555597</v>
      </c>
      <c r="AG709" s="30">
        <f t="shared" si="221"/>
        <v>772555.55555555597</v>
      </c>
      <c r="AH709" s="30">
        <v>0</v>
      </c>
      <c r="AI709" s="30">
        <f t="shared" si="222"/>
        <v>6216999.555555556</v>
      </c>
      <c r="AJ709" s="30">
        <f t="shared" si="223"/>
        <v>3675000</v>
      </c>
      <c r="AK709" s="30">
        <f t="shared" si="224"/>
        <v>408333</v>
      </c>
      <c r="AL709" s="30">
        <f t="shared" si="225"/>
        <v>0</v>
      </c>
      <c r="AM709" s="30">
        <f t="shared" si="226"/>
        <v>772555.55555555597</v>
      </c>
      <c r="AN709" s="30">
        <f t="shared" si="227"/>
        <v>772555.55555555597</v>
      </c>
      <c r="AO709" s="30">
        <f t="shared" si="228"/>
        <v>0</v>
      </c>
      <c r="AP709" s="30">
        <f t="shared" si="229"/>
        <v>4855888.555555556</v>
      </c>
      <c r="AQ709" s="30">
        <f t="shared" si="230"/>
        <v>0</v>
      </c>
      <c r="AR709" s="26" t="s">
        <v>79</v>
      </c>
      <c r="AS709" s="26" t="s">
        <v>80</v>
      </c>
      <c r="AT709" s="26"/>
      <c r="AU709" s="26" t="s">
        <v>80</v>
      </c>
      <c r="AV709" s="26" t="s">
        <v>141</v>
      </c>
      <c r="AW709" s="26" t="s">
        <v>80</v>
      </c>
      <c r="AX709" s="26" t="s">
        <v>82</v>
      </c>
      <c r="AY709" s="26" t="s">
        <v>82</v>
      </c>
      <c r="AZ709" s="26" t="s">
        <v>80</v>
      </c>
      <c r="BA709" s="26" t="s">
        <v>84</v>
      </c>
      <c r="BB709" s="26" t="s">
        <v>85</v>
      </c>
      <c r="BC709" s="26" t="str">
        <f t="shared" si="231"/>
        <v>D</v>
      </c>
      <c r="BD709" s="26" t="str">
        <f t="shared" ca="1" si="232"/>
        <v>54 Th,6 Bln,1 Hr</v>
      </c>
      <c r="BE709" s="29">
        <f t="shared" ca="1" si="233"/>
        <v>54</v>
      </c>
      <c r="BF709" s="29">
        <f t="shared" ca="1" si="234"/>
        <v>6</v>
      </c>
      <c r="BG709" s="29">
        <f t="shared" ca="1" si="235"/>
        <v>1</v>
      </c>
      <c r="BH709" s="26" t="str">
        <f t="shared" ca="1" si="236"/>
        <v>4 Th,1 Bln,23 Hr</v>
      </c>
      <c r="BI709" s="24">
        <f t="shared" ca="1" si="237"/>
        <v>4</v>
      </c>
      <c r="BJ709" s="24">
        <f t="shared" ca="1" si="238"/>
        <v>1</v>
      </c>
      <c r="BK709" s="26" t="str">
        <f t="shared" ca="1" si="239"/>
        <v>4 Th,1 Bln,23 Hr</v>
      </c>
      <c r="BL709" s="4" t="str">
        <f>VLOOKUP(C709,[1]dbase!$C$3:$AW$827,38,FALSE)</f>
        <v>-</v>
      </c>
    </row>
    <row r="710" spans="1:64" x14ac:dyDescent="0.25">
      <c r="A710" s="24">
        <f t="shared" si="220"/>
        <v>707</v>
      </c>
      <c r="B710" s="31" t="s">
        <v>2902</v>
      </c>
      <c r="C710" s="24">
        <v>805478</v>
      </c>
      <c r="D710" s="24" t="s">
        <v>166</v>
      </c>
      <c r="E710" s="26">
        <v>29436</v>
      </c>
      <c r="F710" s="24" t="s">
        <v>65</v>
      </c>
      <c r="G710" s="24" t="s">
        <v>66</v>
      </c>
      <c r="H710" s="24" t="s">
        <v>88</v>
      </c>
      <c r="I710" s="24" t="s">
        <v>2903</v>
      </c>
      <c r="J710" s="27"/>
      <c r="K710" s="24"/>
      <c r="L710" s="24"/>
      <c r="M710" s="24" t="s">
        <v>109</v>
      </c>
      <c r="N710" s="24" t="s">
        <v>120</v>
      </c>
      <c r="O710" s="24"/>
      <c r="P710" s="24">
        <v>1998</v>
      </c>
      <c r="Q710" s="26">
        <v>39860</v>
      </c>
      <c r="R710" s="26">
        <v>39949</v>
      </c>
      <c r="S710" s="26" t="s">
        <v>213</v>
      </c>
      <c r="T710" s="28" t="s">
        <v>767</v>
      </c>
      <c r="U710" s="28" t="s">
        <v>768</v>
      </c>
      <c r="V710" s="26">
        <v>43374</v>
      </c>
      <c r="W710" s="28" t="s">
        <v>215</v>
      </c>
      <c r="X710" s="28" t="s">
        <v>195</v>
      </c>
      <c r="Y710" s="26" t="s">
        <v>78</v>
      </c>
      <c r="Z710" s="29">
        <v>4</v>
      </c>
      <c r="AA710" s="29">
        <v>2</v>
      </c>
      <c r="AB710" s="26">
        <v>44424</v>
      </c>
      <c r="AC710" s="30">
        <v>4900000</v>
      </c>
      <c r="AD710" s="30">
        <v>544444</v>
      </c>
      <c r="AE710" s="30">
        <v>1045455.555555556</v>
      </c>
      <c r="AF710" s="30">
        <v>-339993</v>
      </c>
      <c r="AG710" s="30">
        <f t="shared" si="221"/>
        <v>705462.55555555597</v>
      </c>
      <c r="AH710" s="30">
        <v>1871793</v>
      </c>
      <c r="AI710" s="30">
        <f t="shared" si="222"/>
        <v>8021699.555555556</v>
      </c>
      <c r="AJ710" s="30">
        <f t="shared" si="223"/>
        <v>3675000</v>
      </c>
      <c r="AK710" s="30">
        <f t="shared" si="224"/>
        <v>408333</v>
      </c>
      <c r="AL710" s="30">
        <f t="shared" si="225"/>
        <v>1045455.555555556</v>
      </c>
      <c r="AM710" s="30">
        <f t="shared" si="226"/>
        <v>-339993</v>
      </c>
      <c r="AN710" s="30">
        <f t="shared" si="227"/>
        <v>705462.55555555597</v>
      </c>
      <c r="AO710" s="30">
        <f t="shared" si="228"/>
        <v>935896.5</v>
      </c>
      <c r="AP710" s="30">
        <f t="shared" si="229"/>
        <v>5724692.055555556</v>
      </c>
      <c r="AQ710" s="30">
        <f t="shared" si="230"/>
        <v>0</v>
      </c>
      <c r="AR710" s="26" t="s">
        <v>79</v>
      </c>
      <c r="AS710" s="26" t="s">
        <v>80</v>
      </c>
      <c r="AT710" s="26"/>
      <c r="AU710" s="26" t="s">
        <v>80</v>
      </c>
      <c r="AV710" s="26" t="s">
        <v>196</v>
      </c>
      <c r="AW710" s="26" t="s">
        <v>80</v>
      </c>
      <c r="AX710" s="26" t="s">
        <v>82</v>
      </c>
      <c r="AY710" s="26" t="s">
        <v>83</v>
      </c>
      <c r="AZ710" s="26" t="s">
        <v>125</v>
      </c>
      <c r="BA710" s="26" t="s">
        <v>84</v>
      </c>
      <c r="BB710" s="26" t="s">
        <v>85</v>
      </c>
      <c r="BC710" s="26" t="str">
        <f t="shared" si="231"/>
        <v>C</v>
      </c>
      <c r="BD710" s="26" t="str">
        <f t="shared" ca="1" si="232"/>
        <v>42 Th,3 Bln,21 Hr</v>
      </c>
      <c r="BE710" s="29">
        <f t="shared" ca="1" si="233"/>
        <v>42</v>
      </c>
      <c r="BF710" s="29">
        <f t="shared" ca="1" si="234"/>
        <v>3</v>
      </c>
      <c r="BG710" s="29">
        <f t="shared" ca="1" si="235"/>
        <v>21</v>
      </c>
      <c r="BH710" s="26" t="str">
        <f t="shared" ca="1" si="236"/>
        <v>13 Th,9 Bln,8 Hr</v>
      </c>
      <c r="BI710" s="24">
        <f t="shared" ca="1" si="237"/>
        <v>13</v>
      </c>
      <c r="BJ710" s="24">
        <f t="shared" ca="1" si="238"/>
        <v>9</v>
      </c>
      <c r="BK710" s="26" t="str">
        <f t="shared" ca="1" si="239"/>
        <v>13 Th,6 Bln,8 Hr</v>
      </c>
      <c r="BL710" s="4" t="str">
        <f>VLOOKUP(C710,[1]dbase!$C$3:$AW$827,38,FALSE)</f>
        <v>-</v>
      </c>
    </row>
    <row r="711" spans="1:64" x14ac:dyDescent="0.25">
      <c r="A711" s="24">
        <f t="shared" si="220"/>
        <v>708</v>
      </c>
      <c r="B711" s="31" t="s">
        <v>2902</v>
      </c>
      <c r="C711" s="24">
        <v>694927</v>
      </c>
      <c r="D711" s="24" t="s">
        <v>342</v>
      </c>
      <c r="E711" s="26">
        <v>25339</v>
      </c>
      <c r="F711" s="24" t="s">
        <v>65</v>
      </c>
      <c r="G711" s="24" t="s">
        <v>66</v>
      </c>
      <c r="H711" s="24" t="s">
        <v>88</v>
      </c>
      <c r="I711" s="24" t="s">
        <v>2904</v>
      </c>
      <c r="J711" s="27"/>
      <c r="K711" s="24"/>
      <c r="L711" s="24"/>
      <c r="M711" s="24" t="s">
        <v>109</v>
      </c>
      <c r="N711" s="24" t="s">
        <v>120</v>
      </c>
      <c r="O711" s="24"/>
      <c r="P711" s="24" t="s">
        <v>323</v>
      </c>
      <c r="Q711" s="26">
        <v>33239</v>
      </c>
      <c r="R711" s="26">
        <v>33604</v>
      </c>
      <c r="S711" s="26" t="s">
        <v>90</v>
      </c>
      <c r="T711" s="28" t="s">
        <v>2905</v>
      </c>
      <c r="U711" s="28" t="s">
        <v>2905</v>
      </c>
      <c r="V711" s="26">
        <v>43891</v>
      </c>
      <c r="W711" s="28" t="s">
        <v>374</v>
      </c>
      <c r="X711" s="28" t="s">
        <v>207</v>
      </c>
      <c r="Y711" s="26" t="s">
        <v>78</v>
      </c>
      <c r="Z711" s="29">
        <v>6</v>
      </c>
      <c r="AA711" s="29">
        <v>2</v>
      </c>
      <c r="AB711" s="26">
        <v>44424</v>
      </c>
      <c r="AC711" s="30">
        <v>4900000</v>
      </c>
      <c r="AD711" s="30">
        <v>544444</v>
      </c>
      <c r="AE711" s="30">
        <v>1187505.555555556</v>
      </c>
      <c r="AF711" s="30">
        <v>152000</v>
      </c>
      <c r="AG711" s="30">
        <f t="shared" si="221"/>
        <v>1339505.555555556</v>
      </c>
      <c r="AH711" s="30">
        <v>0</v>
      </c>
      <c r="AI711" s="30">
        <f t="shared" si="222"/>
        <v>6783949.555555556</v>
      </c>
      <c r="AJ711" s="30">
        <f t="shared" si="223"/>
        <v>2450000</v>
      </c>
      <c r="AK711" s="30">
        <f t="shared" si="224"/>
        <v>0</v>
      </c>
      <c r="AL711" s="30">
        <f t="shared" si="225"/>
        <v>0</v>
      </c>
      <c r="AM711" s="30">
        <f t="shared" si="226"/>
        <v>0</v>
      </c>
      <c r="AN711" s="30">
        <f t="shared" si="227"/>
        <v>0</v>
      </c>
      <c r="AO711" s="30">
        <f t="shared" si="228"/>
        <v>0</v>
      </c>
      <c r="AP711" s="30">
        <f t="shared" si="229"/>
        <v>2450000</v>
      </c>
      <c r="AQ711" s="30">
        <f t="shared" si="230"/>
        <v>1922100</v>
      </c>
      <c r="AR711" s="26" t="s">
        <v>79</v>
      </c>
      <c r="AS711" s="26" t="s">
        <v>114</v>
      </c>
      <c r="AT711" s="24" t="s">
        <v>172</v>
      </c>
      <c r="AU711" s="26">
        <v>44433</v>
      </c>
      <c r="AV711" s="26" t="s">
        <v>209</v>
      </c>
      <c r="AW711" s="26" t="s">
        <v>375</v>
      </c>
      <c r="AX711" s="26" t="s">
        <v>105</v>
      </c>
      <c r="AY711" s="26" t="s">
        <v>83</v>
      </c>
      <c r="AZ711" s="26" t="s">
        <v>80</v>
      </c>
      <c r="BA711" s="26" t="s">
        <v>84</v>
      </c>
      <c r="BB711" s="26" t="s">
        <v>85</v>
      </c>
      <c r="BC711" s="26" t="str">
        <f t="shared" si="231"/>
        <v>C</v>
      </c>
      <c r="BD711" s="26" t="str">
        <f t="shared" ca="1" si="232"/>
        <v>53 Th,6 Bln,8 Hr</v>
      </c>
      <c r="BE711" s="29">
        <f t="shared" ca="1" si="233"/>
        <v>53</v>
      </c>
      <c r="BF711" s="29">
        <f t="shared" ca="1" si="234"/>
        <v>6</v>
      </c>
      <c r="BG711" s="29">
        <f t="shared" ca="1" si="235"/>
        <v>8</v>
      </c>
      <c r="BH711" s="26" t="str">
        <f t="shared" ca="1" si="236"/>
        <v>31 Th,10 Bln,23 Hr</v>
      </c>
      <c r="BI711" s="24">
        <f t="shared" ca="1" si="237"/>
        <v>31</v>
      </c>
      <c r="BJ711" s="24">
        <f t="shared" ca="1" si="238"/>
        <v>10</v>
      </c>
      <c r="BK711" s="26" t="str">
        <f t="shared" ca="1" si="239"/>
        <v>30 Th,10 Bln,23 Hr</v>
      </c>
      <c r="BL711" s="4" t="str">
        <f>VLOOKUP(C711,[1]dbase!$C$3:$AW$827,38,FALSE)</f>
        <v>H</v>
      </c>
    </row>
    <row r="712" spans="1:64" x14ac:dyDescent="0.25">
      <c r="A712" s="24">
        <f t="shared" si="220"/>
        <v>709</v>
      </c>
      <c r="B712" s="31" t="s">
        <v>2906</v>
      </c>
      <c r="C712" s="24">
        <v>806135</v>
      </c>
      <c r="D712" s="24" t="s">
        <v>244</v>
      </c>
      <c r="E712" s="26">
        <v>29265</v>
      </c>
      <c r="F712" s="24" t="s">
        <v>65</v>
      </c>
      <c r="G712" s="24" t="s">
        <v>66</v>
      </c>
      <c r="H712" s="24" t="s">
        <v>88</v>
      </c>
      <c r="I712" s="24" t="s">
        <v>2907</v>
      </c>
      <c r="J712" s="27" t="s">
        <v>2908</v>
      </c>
      <c r="K712" s="24"/>
      <c r="L712" s="24"/>
      <c r="M712" s="24" t="s">
        <v>109</v>
      </c>
      <c r="N712" s="24" t="s">
        <v>301</v>
      </c>
      <c r="O712" s="24"/>
      <c r="P712" s="24" t="s">
        <v>80</v>
      </c>
      <c r="Q712" s="26">
        <v>43374</v>
      </c>
      <c r="R712" s="26">
        <v>43374</v>
      </c>
      <c r="S712" s="26" t="s">
        <v>90</v>
      </c>
      <c r="T712" s="28" t="s">
        <v>138</v>
      </c>
      <c r="U712" s="28" t="s">
        <v>138</v>
      </c>
      <c r="V712" s="26">
        <v>44105</v>
      </c>
      <c r="W712" s="28" t="s">
        <v>430</v>
      </c>
      <c r="X712" s="28" t="s">
        <v>140</v>
      </c>
      <c r="Y712" s="26" t="s">
        <v>78</v>
      </c>
      <c r="Z712" s="29">
        <v>6</v>
      </c>
      <c r="AA712" s="29">
        <v>2</v>
      </c>
      <c r="AB712" s="26">
        <v>44424</v>
      </c>
      <c r="AC712" s="30">
        <v>4900000</v>
      </c>
      <c r="AD712" s="30">
        <v>544444</v>
      </c>
      <c r="AE712" s="30">
        <v>0</v>
      </c>
      <c r="AF712" s="30">
        <v>1211111.138888889</v>
      </c>
      <c r="AG712" s="30">
        <f t="shared" si="221"/>
        <v>1211111.138888889</v>
      </c>
      <c r="AH712" s="30">
        <v>0</v>
      </c>
      <c r="AI712" s="30">
        <f t="shared" si="222"/>
        <v>6655555.138888889</v>
      </c>
      <c r="AJ712" s="30">
        <f t="shared" si="223"/>
        <v>3675000</v>
      </c>
      <c r="AK712" s="30">
        <f t="shared" si="224"/>
        <v>408333</v>
      </c>
      <c r="AL712" s="30">
        <f t="shared" si="225"/>
        <v>0</v>
      </c>
      <c r="AM712" s="30">
        <f t="shared" si="226"/>
        <v>1211111.138888889</v>
      </c>
      <c r="AN712" s="30">
        <f t="shared" si="227"/>
        <v>1211111.138888889</v>
      </c>
      <c r="AO712" s="30">
        <f t="shared" si="228"/>
        <v>0</v>
      </c>
      <c r="AP712" s="30">
        <f t="shared" si="229"/>
        <v>5294444.138888889</v>
      </c>
      <c r="AQ712" s="30">
        <f t="shared" si="230"/>
        <v>0</v>
      </c>
      <c r="AR712" s="26" t="s">
        <v>79</v>
      </c>
      <c r="AS712" s="26" t="s">
        <v>80</v>
      </c>
      <c r="AT712" s="26"/>
      <c r="AU712" s="26" t="s">
        <v>80</v>
      </c>
      <c r="AV712" s="26" t="s">
        <v>141</v>
      </c>
      <c r="AW712" s="26" t="s">
        <v>80</v>
      </c>
      <c r="AX712" s="26" t="s">
        <v>82</v>
      </c>
      <c r="AY712" s="26" t="s">
        <v>82</v>
      </c>
      <c r="AZ712" s="26" t="s">
        <v>80</v>
      </c>
      <c r="BA712" s="26" t="s">
        <v>84</v>
      </c>
      <c r="BB712" s="26" t="s">
        <v>85</v>
      </c>
      <c r="BC712" s="26" t="str">
        <f t="shared" si="231"/>
        <v>C</v>
      </c>
      <c r="BD712" s="26" t="str">
        <f t="shared" ca="1" si="232"/>
        <v>42 Th,9 Bln,10 Hr</v>
      </c>
      <c r="BE712" s="29">
        <f t="shared" ca="1" si="233"/>
        <v>42</v>
      </c>
      <c r="BF712" s="29">
        <f t="shared" ca="1" si="234"/>
        <v>9</v>
      </c>
      <c r="BG712" s="29">
        <f t="shared" ca="1" si="235"/>
        <v>10</v>
      </c>
      <c r="BH712" s="26" t="str">
        <f t="shared" ca="1" si="236"/>
        <v>4 Th,1 Bln,23 Hr</v>
      </c>
      <c r="BI712" s="24">
        <f t="shared" ca="1" si="237"/>
        <v>4</v>
      </c>
      <c r="BJ712" s="24">
        <f t="shared" ca="1" si="238"/>
        <v>1</v>
      </c>
      <c r="BK712" s="26" t="str">
        <f t="shared" ca="1" si="239"/>
        <v>4 Th,1 Bln,23 Hr</v>
      </c>
      <c r="BL712" s="4" t="str">
        <f>VLOOKUP(C712,[1]dbase!$C$3:$AW$827,38,FALSE)</f>
        <v>-</v>
      </c>
    </row>
    <row r="713" spans="1:64" x14ac:dyDescent="0.25">
      <c r="A713" s="24">
        <f t="shared" si="220"/>
        <v>710</v>
      </c>
      <c r="B713" s="31" t="s">
        <v>2909</v>
      </c>
      <c r="C713" s="24">
        <v>806057</v>
      </c>
      <c r="D713" s="24" t="s">
        <v>597</v>
      </c>
      <c r="E713" s="26">
        <v>29468</v>
      </c>
      <c r="F713" s="24" t="s">
        <v>65</v>
      </c>
      <c r="G713" s="24" t="s">
        <v>66</v>
      </c>
      <c r="H713" s="24" t="s">
        <v>88</v>
      </c>
      <c r="I713" s="24" t="s">
        <v>2910</v>
      </c>
      <c r="J713" s="27" t="s">
        <v>2911</v>
      </c>
      <c r="K713" s="24"/>
      <c r="L713" s="24"/>
      <c r="M713" s="24" t="s">
        <v>70</v>
      </c>
      <c r="N713" s="24" t="s">
        <v>1301</v>
      </c>
      <c r="O713" s="24"/>
      <c r="P713" s="24" t="s">
        <v>80</v>
      </c>
      <c r="Q713" s="26">
        <v>43374</v>
      </c>
      <c r="R713" s="26">
        <v>43374</v>
      </c>
      <c r="S713" s="26" t="s">
        <v>90</v>
      </c>
      <c r="T713" s="28" t="s">
        <v>2912</v>
      </c>
      <c r="U713" s="28" t="s">
        <v>2912</v>
      </c>
      <c r="V713" s="26">
        <v>44562</v>
      </c>
      <c r="W713" s="28" t="s">
        <v>139</v>
      </c>
      <c r="X713" s="28" t="s">
        <v>140</v>
      </c>
      <c r="Y713" s="26" t="s">
        <v>78</v>
      </c>
      <c r="Z713" s="29">
        <v>3</v>
      </c>
      <c r="AA713" s="29">
        <v>7</v>
      </c>
      <c r="AB713" s="26">
        <v>44424</v>
      </c>
      <c r="AC713" s="30">
        <v>9900000</v>
      </c>
      <c r="AD713" s="30">
        <v>1100000</v>
      </c>
      <c r="AE713" s="30">
        <v>2445325</v>
      </c>
      <c r="AF713" s="30">
        <v>-263614.5</v>
      </c>
      <c r="AG713" s="30">
        <f t="shared" si="221"/>
        <v>2181710.5</v>
      </c>
      <c r="AH713" s="30">
        <v>2684905</v>
      </c>
      <c r="AI713" s="30">
        <f t="shared" si="222"/>
        <v>15866615.5</v>
      </c>
      <c r="AJ713" s="30">
        <f t="shared" si="223"/>
        <v>7425000</v>
      </c>
      <c r="AK713" s="30">
        <f t="shared" si="224"/>
        <v>825000</v>
      </c>
      <c r="AL713" s="30">
        <f t="shared" si="225"/>
        <v>2445325</v>
      </c>
      <c r="AM713" s="30">
        <f t="shared" si="226"/>
        <v>-263614.5</v>
      </c>
      <c r="AN713" s="30">
        <f t="shared" si="227"/>
        <v>2181710.5</v>
      </c>
      <c r="AO713" s="30">
        <f t="shared" si="228"/>
        <v>1342452.5</v>
      </c>
      <c r="AP713" s="30">
        <f t="shared" si="229"/>
        <v>11774163</v>
      </c>
      <c r="AQ713" s="30">
        <f t="shared" si="230"/>
        <v>0</v>
      </c>
      <c r="AR713" s="26" t="s">
        <v>79</v>
      </c>
      <c r="AS713" s="26" t="s">
        <v>80</v>
      </c>
      <c r="AT713" s="26"/>
      <c r="AU713" s="26" t="s">
        <v>80</v>
      </c>
      <c r="AV713" s="26" t="s">
        <v>141</v>
      </c>
      <c r="AW713" s="26" t="s">
        <v>80</v>
      </c>
      <c r="AX713" s="26" t="s">
        <v>83</v>
      </c>
      <c r="AY713" s="26" t="s">
        <v>83</v>
      </c>
      <c r="AZ713" s="26" t="s">
        <v>80</v>
      </c>
      <c r="BA713" s="26" t="s">
        <v>84</v>
      </c>
      <c r="BB713" s="26" t="s">
        <v>85</v>
      </c>
      <c r="BC713" s="26" t="str">
        <f t="shared" si="231"/>
        <v>F</v>
      </c>
      <c r="BD713" s="26" t="str">
        <f t="shared" ca="1" si="232"/>
        <v>42 Th,2 Bln,20 Hr</v>
      </c>
      <c r="BE713" s="29">
        <f t="shared" ca="1" si="233"/>
        <v>42</v>
      </c>
      <c r="BF713" s="29">
        <f t="shared" ca="1" si="234"/>
        <v>2</v>
      </c>
      <c r="BG713" s="29">
        <f t="shared" ca="1" si="235"/>
        <v>20</v>
      </c>
      <c r="BH713" s="26" t="str">
        <f t="shared" ca="1" si="236"/>
        <v>4 Th,1 Bln,23 Hr</v>
      </c>
      <c r="BI713" s="24">
        <f t="shared" ca="1" si="237"/>
        <v>4</v>
      </c>
      <c r="BJ713" s="24">
        <f t="shared" ca="1" si="238"/>
        <v>1</v>
      </c>
      <c r="BK713" s="26" t="str">
        <f t="shared" ca="1" si="239"/>
        <v>4 Th,1 Bln,23 Hr</v>
      </c>
      <c r="BL713" s="4" t="str">
        <f>VLOOKUP(C713,[1]dbase!$C$3:$AW$827,38,FALSE)</f>
        <v>-</v>
      </c>
    </row>
    <row r="714" spans="1:64" x14ac:dyDescent="0.25">
      <c r="A714" s="24">
        <f t="shared" si="220"/>
        <v>711</v>
      </c>
      <c r="B714" s="31" t="s">
        <v>2913</v>
      </c>
      <c r="C714" s="24">
        <v>865770</v>
      </c>
      <c r="D714" s="24" t="s">
        <v>244</v>
      </c>
      <c r="E714" s="26">
        <v>31573</v>
      </c>
      <c r="F714" s="24" t="s">
        <v>65</v>
      </c>
      <c r="G714" s="24" t="s">
        <v>66</v>
      </c>
      <c r="H714" s="24" t="s">
        <v>228</v>
      </c>
      <c r="I714" s="24" t="s">
        <v>2914</v>
      </c>
      <c r="J714" s="27"/>
      <c r="K714" s="24"/>
      <c r="L714" s="24"/>
      <c r="M714" s="24" t="s">
        <v>99</v>
      </c>
      <c r="N714" s="24" t="s">
        <v>2915</v>
      </c>
      <c r="O714" s="24"/>
      <c r="P714" s="24">
        <v>2017</v>
      </c>
      <c r="Q714" s="26">
        <v>42932</v>
      </c>
      <c r="R714" s="26">
        <v>43055</v>
      </c>
      <c r="S714" s="26" t="s">
        <v>90</v>
      </c>
      <c r="T714" s="28" t="s">
        <v>2916</v>
      </c>
      <c r="U714" s="28" t="s">
        <v>2916</v>
      </c>
      <c r="V714" s="26" t="s">
        <v>80</v>
      </c>
      <c r="W714" s="28" t="s">
        <v>1002</v>
      </c>
      <c r="X714" s="28" t="s">
        <v>140</v>
      </c>
      <c r="Y714" s="26" t="s">
        <v>78</v>
      </c>
      <c r="Z714" s="29">
        <v>6</v>
      </c>
      <c r="AA714" s="29">
        <v>1</v>
      </c>
      <c r="AB714" s="26">
        <v>44424</v>
      </c>
      <c r="AC714" s="30">
        <v>4500000</v>
      </c>
      <c r="AD714" s="30">
        <v>500000</v>
      </c>
      <c r="AE714" s="30">
        <v>291100</v>
      </c>
      <c r="AF714" s="30">
        <v>152000</v>
      </c>
      <c r="AG714" s="30">
        <f t="shared" si="221"/>
        <v>443100</v>
      </c>
      <c r="AH714" s="30">
        <v>0</v>
      </c>
      <c r="AI714" s="30">
        <f t="shared" si="222"/>
        <v>5443100</v>
      </c>
      <c r="AJ714" s="30">
        <f t="shared" si="223"/>
        <v>3375000</v>
      </c>
      <c r="AK714" s="30">
        <f t="shared" si="224"/>
        <v>375000</v>
      </c>
      <c r="AL714" s="30">
        <f t="shared" si="225"/>
        <v>291100</v>
      </c>
      <c r="AM714" s="30">
        <f t="shared" si="226"/>
        <v>152000</v>
      </c>
      <c r="AN714" s="30">
        <f t="shared" si="227"/>
        <v>443100</v>
      </c>
      <c r="AO714" s="30">
        <f t="shared" si="228"/>
        <v>0</v>
      </c>
      <c r="AP714" s="30">
        <f t="shared" si="229"/>
        <v>4193100</v>
      </c>
      <c r="AQ714" s="30">
        <f t="shared" si="230"/>
        <v>179000</v>
      </c>
      <c r="AR714" s="26" t="s">
        <v>79</v>
      </c>
      <c r="AS714" s="26" t="s">
        <v>80</v>
      </c>
      <c r="AT714" s="26"/>
      <c r="AU714" s="26" t="s">
        <v>80</v>
      </c>
      <c r="AV714" s="26" t="s">
        <v>141</v>
      </c>
      <c r="AW714" s="26" t="s">
        <v>80</v>
      </c>
      <c r="AX714" s="26" t="s">
        <v>82</v>
      </c>
      <c r="AY714" s="26" t="s">
        <v>82</v>
      </c>
      <c r="AZ714" s="26" t="s">
        <v>80</v>
      </c>
      <c r="BA714" s="26" t="s">
        <v>84</v>
      </c>
      <c r="BB714" s="26" t="s">
        <v>106</v>
      </c>
      <c r="BC714" s="26" t="str">
        <f t="shared" si="231"/>
        <v>C</v>
      </c>
      <c r="BD714" s="26" t="str">
        <f t="shared" ca="1" si="232"/>
        <v>36 Th,5 Bln,14 Hr</v>
      </c>
      <c r="BE714" s="29">
        <f t="shared" ca="1" si="233"/>
        <v>36</v>
      </c>
      <c r="BF714" s="29">
        <f t="shared" ca="1" si="234"/>
        <v>5</v>
      </c>
      <c r="BG714" s="29">
        <f t="shared" ca="1" si="235"/>
        <v>14</v>
      </c>
      <c r="BH714" s="26" t="str">
        <f t="shared" ca="1" si="236"/>
        <v>5 Th,4 Bln,8 Hr</v>
      </c>
      <c r="BI714" s="24">
        <f t="shared" ca="1" si="237"/>
        <v>5</v>
      </c>
      <c r="BJ714" s="24">
        <f t="shared" ca="1" si="238"/>
        <v>4</v>
      </c>
      <c r="BK714" s="26" t="str">
        <f t="shared" ca="1" si="239"/>
        <v>5 Th,0 Bln,8 Hr</v>
      </c>
      <c r="BL714" s="4" t="str">
        <f>VLOOKUP(C714,[1]dbase!$C$3:$AW$827,38,FALSE)</f>
        <v>-</v>
      </c>
    </row>
    <row r="715" spans="1:64" x14ac:dyDescent="0.25">
      <c r="A715" s="24">
        <f t="shared" si="220"/>
        <v>712</v>
      </c>
      <c r="B715" s="31" t="s">
        <v>2917</v>
      </c>
      <c r="C715" s="24">
        <v>745933</v>
      </c>
      <c r="D715" s="24" t="s">
        <v>286</v>
      </c>
      <c r="E715" s="26">
        <v>27221</v>
      </c>
      <c r="F715" s="24" t="s">
        <v>65</v>
      </c>
      <c r="G715" s="24" t="s">
        <v>66</v>
      </c>
      <c r="H715" s="24" t="s">
        <v>88</v>
      </c>
      <c r="I715" s="24" t="s">
        <v>2918</v>
      </c>
      <c r="J715" s="27"/>
      <c r="K715" s="24"/>
      <c r="L715" s="24"/>
      <c r="M715" s="24" t="s">
        <v>109</v>
      </c>
      <c r="N715" s="24" t="s">
        <v>301</v>
      </c>
      <c r="O715" s="24"/>
      <c r="P715" s="24" t="s">
        <v>80</v>
      </c>
      <c r="Q715" s="26">
        <v>43374</v>
      </c>
      <c r="R715" s="26">
        <v>43374</v>
      </c>
      <c r="S715" s="26" t="s">
        <v>90</v>
      </c>
      <c r="T715" s="28" t="s">
        <v>1826</v>
      </c>
      <c r="U715" s="28" t="s">
        <v>1826</v>
      </c>
      <c r="V715" s="26">
        <v>44105</v>
      </c>
      <c r="W715" s="28" t="s">
        <v>303</v>
      </c>
      <c r="X715" s="28" t="s">
        <v>140</v>
      </c>
      <c r="Y715" s="26" t="s">
        <v>78</v>
      </c>
      <c r="Z715" s="29">
        <v>6</v>
      </c>
      <c r="AA715" s="29">
        <v>2</v>
      </c>
      <c r="AB715" s="26">
        <v>44424</v>
      </c>
      <c r="AC715" s="30">
        <v>4900000</v>
      </c>
      <c r="AD715" s="30">
        <v>544444</v>
      </c>
      <c r="AE715" s="30">
        <v>0</v>
      </c>
      <c r="AF715" s="30">
        <v>754416.63888888899</v>
      </c>
      <c r="AG715" s="30">
        <f t="shared" si="221"/>
        <v>754416.63888888899</v>
      </c>
      <c r="AH715" s="30">
        <v>0</v>
      </c>
      <c r="AI715" s="30">
        <f t="shared" si="222"/>
        <v>6198860.638888889</v>
      </c>
      <c r="AJ715" s="30">
        <f t="shared" si="223"/>
        <v>3675000</v>
      </c>
      <c r="AK715" s="30">
        <f t="shared" si="224"/>
        <v>408333</v>
      </c>
      <c r="AL715" s="30">
        <f t="shared" si="225"/>
        <v>0</v>
      </c>
      <c r="AM715" s="30">
        <f t="shared" si="226"/>
        <v>754416.63888888899</v>
      </c>
      <c r="AN715" s="30">
        <f t="shared" si="227"/>
        <v>754416.63888888899</v>
      </c>
      <c r="AO715" s="30">
        <f t="shared" si="228"/>
        <v>0</v>
      </c>
      <c r="AP715" s="30">
        <f t="shared" si="229"/>
        <v>4837749.638888889</v>
      </c>
      <c r="AQ715" s="30">
        <f t="shared" si="230"/>
        <v>0</v>
      </c>
      <c r="AR715" s="26" t="s">
        <v>79</v>
      </c>
      <c r="AS715" s="26" t="s">
        <v>80</v>
      </c>
      <c r="AT715" s="26"/>
      <c r="AU715" s="26" t="s">
        <v>80</v>
      </c>
      <c r="AV715" s="26" t="s">
        <v>141</v>
      </c>
      <c r="AW715" s="26" t="s">
        <v>80</v>
      </c>
      <c r="AX715" s="26" t="s">
        <v>82</v>
      </c>
      <c r="AY715" s="26" t="s">
        <v>82</v>
      </c>
      <c r="AZ715" s="26" t="s">
        <v>80</v>
      </c>
      <c r="BA715" s="26" t="s">
        <v>84</v>
      </c>
      <c r="BB715" s="26" t="s">
        <v>85</v>
      </c>
      <c r="BC715" s="26" t="str">
        <f t="shared" si="231"/>
        <v>C</v>
      </c>
      <c r="BD715" s="26" t="str">
        <f t="shared" ca="1" si="232"/>
        <v>48 Th,4 Bln,13 Hr</v>
      </c>
      <c r="BE715" s="29">
        <f t="shared" ca="1" si="233"/>
        <v>48</v>
      </c>
      <c r="BF715" s="29">
        <f t="shared" ca="1" si="234"/>
        <v>4</v>
      </c>
      <c r="BG715" s="29">
        <f t="shared" ca="1" si="235"/>
        <v>13</v>
      </c>
      <c r="BH715" s="26" t="str">
        <f t="shared" ca="1" si="236"/>
        <v>4 Th,1 Bln,23 Hr</v>
      </c>
      <c r="BI715" s="24">
        <f t="shared" ca="1" si="237"/>
        <v>4</v>
      </c>
      <c r="BJ715" s="24">
        <f t="shared" ca="1" si="238"/>
        <v>1</v>
      </c>
      <c r="BK715" s="26" t="str">
        <f t="shared" ca="1" si="239"/>
        <v>4 Th,1 Bln,23 Hr</v>
      </c>
      <c r="BL715" s="4" t="str">
        <f>VLOOKUP(C715,[1]dbase!$C$3:$AW$827,38,FALSE)</f>
        <v>-</v>
      </c>
    </row>
    <row r="716" spans="1:64" x14ac:dyDescent="0.25">
      <c r="A716" s="24">
        <f t="shared" si="220"/>
        <v>713</v>
      </c>
      <c r="B716" s="31" t="s">
        <v>2919</v>
      </c>
      <c r="C716" s="24">
        <v>664696</v>
      </c>
      <c r="D716" s="24" t="s">
        <v>776</v>
      </c>
      <c r="E716" s="26">
        <v>24236</v>
      </c>
      <c r="F716" s="24" t="s">
        <v>65</v>
      </c>
      <c r="G716" s="24" t="s">
        <v>66</v>
      </c>
      <c r="H716" s="24" t="s">
        <v>88</v>
      </c>
      <c r="I716" s="24" t="s">
        <v>2920</v>
      </c>
      <c r="J716" s="27"/>
      <c r="K716" s="24"/>
      <c r="L716" s="24"/>
      <c r="M716" s="24" t="s">
        <v>109</v>
      </c>
      <c r="N716" s="24" t="s">
        <v>120</v>
      </c>
      <c r="O716" s="24"/>
      <c r="P716" s="24">
        <v>1986</v>
      </c>
      <c r="Q716" s="26">
        <v>32827</v>
      </c>
      <c r="R716" s="26">
        <v>33192</v>
      </c>
      <c r="S716" s="26" t="s">
        <v>90</v>
      </c>
      <c r="T716" s="28" t="s">
        <v>2921</v>
      </c>
      <c r="U716" s="28" t="s">
        <v>2921</v>
      </c>
      <c r="V716" s="26" t="s">
        <v>80</v>
      </c>
      <c r="W716" s="28" t="s">
        <v>399</v>
      </c>
      <c r="X716" s="28" t="s">
        <v>123</v>
      </c>
      <c r="Y716" s="26" t="s">
        <v>78</v>
      </c>
      <c r="Z716" s="29">
        <v>4</v>
      </c>
      <c r="AA716" s="29">
        <v>4</v>
      </c>
      <c r="AB716" s="26">
        <v>44424</v>
      </c>
      <c r="AC716" s="30">
        <v>6900000</v>
      </c>
      <c r="AD716" s="30">
        <v>766667</v>
      </c>
      <c r="AE716" s="30">
        <v>858883.33333333302</v>
      </c>
      <c r="AF716" s="30">
        <v>-377770</v>
      </c>
      <c r="AG716" s="30">
        <f t="shared" si="221"/>
        <v>481113.33333333302</v>
      </c>
      <c r="AH716" s="30">
        <v>2079770</v>
      </c>
      <c r="AI716" s="30">
        <f t="shared" si="222"/>
        <v>10227550.333333332</v>
      </c>
      <c r="AJ716" s="30">
        <f t="shared" si="223"/>
        <v>3450000</v>
      </c>
      <c r="AK716" s="30">
        <f t="shared" si="224"/>
        <v>0</v>
      </c>
      <c r="AL716" s="30">
        <f t="shared" si="225"/>
        <v>0</v>
      </c>
      <c r="AM716" s="30">
        <f t="shared" si="226"/>
        <v>0</v>
      </c>
      <c r="AN716" s="30">
        <f t="shared" si="227"/>
        <v>0</v>
      </c>
      <c r="AO716" s="30">
        <f t="shared" si="228"/>
        <v>0</v>
      </c>
      <c r="AP716" s="30">
        <f t="shared" si="229"/>
        <v>3450000</v>
      </c>
      <c r="AQ716" s="30">
        <f t="shared" si="230"/>
        <v>922100</v>
      </c>
      <c r="AR716" s="26" t="s">
        <v>208</v>
      </c>
      <c r="AS716" s="26" t="s">
        <v>114</v>
      </c>
      <c r="AT716" s="26" t="s">
        <v>115</v>
      </c>
      <c r="AU716" s="26">
        <v>44562</v>
      </c>
      <c r="AV716" s="26" t="s">
        <v>124</v>
      </c>
      <c r="AW716" s="26" t="s">
        <v>80</v>
      </c>
      <c r="AX716" s="26" t="s">
        <v>83</v>
      </c>
      <c r="AY716" s="26" t="s">
        <v>83</v>
      </c>
      <c r="AZ716" s="26" t="s">
        <v>125</v>
      </c>
      <c r="BA716" s="26" t="s">
        <v>84</v>
      </c>
      <c r="BB716" s="26" t="s">
        <v>85</v>
      </c>
      <c r="BC716" s="26" t="str">
        <f t="shared" si="231"/>
        <v>C</v>
      </c>
      <c r="BD716" s="26" t="str">
        <f t="shared" ca="1" si="232"/>
        <v>56 Th,6 Bln,15 Hr</v>
      </c>
      <c r="BE716" s="29">
        <f t="shared" ca="1" si="233"/>
        <v>56</v>
      </c>
      <c r="BF716" s="29">
        <f t="shared" ca="1" si="234"/>
        <v>6</v>
      </c>
      <c r="BG716" s="29">
        <f t="shared" ca="1" si="235"/>
        <v>15</v>
      </c>
      <c r="BH716" s="26" t="str">
        <f t="shared" ca="1" si="236"/>
        <v>33 Th,0 Bln,9 Hr</v>
      </c>
      <c r="BI716" s="24">
        <f t="shared" ca="1" si="237"/>
        <v>33</v>
      </c>
      <c r="BJ716" s="24">
        <f t="shared" ca="1" si="238"/>
        <v>0</v>
      </c>
      <c r="BK716" s="26" t="str">
        <f t="shared" ca="1" si="239"/>
        <v>32 Th,0 Bln,9 Hr</v>
      </c>
      <c r="BL716" s="4" t="str">
        <f>VLOOKUP(C716,[1]dbase!$C$3:$AW$827,38,FALSE)</f>
        <v>H</v>
      </c>
    </row>
    <row r="717" spans="1:64" x14ac:dyDescent="0.25">
      <c r="A717" s="24">
        <f t="shared" si="220"/>
        <v>714</v>
      </c>
      <c r="B717" s="31" t="s">
        <v>2922</v>
      </c>
      <c r="C717" s="24">
        <v>665276</v>
      </c>
      <c r="D717" s="24" t="s">
        <v>516</v>
      </c>
      <c r="E717" s="26">
        <v>24314</v>
      </c>
      <c r="F717" s="24" t="s">
        <v>65</v>
      </c>
      <c r="G717" s="24" t="s">
        <v>66</v>
      </c>
      <c r="H717" s="24" t="s">
        <v>133</v>
      </c>
      <c r="I717" s="24" t="s">
        <v>2923</v>
      </c>
      <c r="J717" s="27"/>
      <c r="K717" s="24"/>
      <c r="L717" s="24"/>
      <c r="M717" s="24" t="s">
        <v>109</v>
      </c>
      <c r="N717" s="24" t="s">
        <v>120</v>
      </c>
      <c r="O717" s="24"/>
      <c r="P717" s="24">
        <v>1988</v>
      </c>
      <c r="Q717" s="26">
        <v>34425</v>
      </c>
      <c r="R717" s="26">
        <v>34790</v>
      </c>
      <c r="S717" s="26" t="s">
        <v>90</v>
      </c>
      <c r="T717" s="28" t="s">
        <v>2924</v>
      </c>
      <c r="U717" s="28" t="s">
        <v>2924</v>
      </c>
      <c r="V717" s="26" t="s">
        <v>80</v>
      </c>
      <c r="W717" s="28" t="s">
        <v>613</v>
      </c>
      <c r="X717" s="28" t="s">
        <v>123</v>
      </c>
      <c r="Y717" s="26" t="s">
        <v>78</v>
      </c>
      <c r="Z717" s="29">
        <v>6</v>
      </c>
      <c r="AA717" s="29">
        <v>3</v>
      </c>
      <c r="AB717" s="26">
        <v>44424</v>
      </c>
      <c r="AC717" s="30">
        <v>5900000</v>
      </c>
      <c r="AD717" s="30">
        <v>655556</v>
      </c>
      <c r="AE717" s="30">
        <v>298394.44444444403</v>
      </c>
      <c r="AF717" s="30">
        <v>152000</v>
      </c>
      <c r="AG717" s="30">
        <f t="shared" si="221"/>
        <v>450394.44444444403</v>
      </c>
      <c r="AH717" s="30">
        <v>0</v>
      </c>
      <c r="AI717" s="30">
        <f t="shared" si="222"/>
        <v>7005950.444444444</v>
      </c>
      <c r="AJ717" s="30">
        <f t="shared" si="223"/>
        <v>2950000</v>
      </c>
      <c r="AK717" s="30">
        <f t="shared" si="224"/>
        <v>0</v>
      </c>
      <c r="AL717" s="30">
        <f t="shared" si="225"/>
        <v>0</v>
      </c>
      <c r="AM717" s="30">
        <f t="shared" si="226"/>
        <v>0</v>
      </c>
      <c r="AN717" s="30">
        <f t="shared" si="227"/>
        <v>0</v>
      </c>
      <c r="AO717" s="30">
        <f t="shared" si="228"/>
        <v>0</v>
      </c>
      <c r="AP717" s="30">
        <f t="shared" si="229"/>
        <v>2950000</v>
      </c>
      <c r="AQ717" s="30">
        <f t="shared" si="230"/>
        <v>1422100</v>
      </c>
      <c r="AR717" s="26" t="s">
        <v>208</v>
      </c>
      <c r="AS717" s="26" t="s">
        <v>114</v>
      </c>
      <c r="AT717" s="24" t="s">
        <v>172</v>
      </c>
      <c r="AU717" s="26">
        <v>44433</v>
      </c>
      <c r="AV717" s="26" t="s">
        <v>124</v>
      </c>
      <c r="AW717" s="26" t="s">
        <v>80</v>
      </c>
      <c r="AX717" s="26" t="s">
        <v>82</v>
      </c>
      <c r="AY717" s="26" t="s">
        <v>82</v>
      </c>
      <c r="AZ717" s="26" t="s">
        <v>125</v>
      </c>
      <c r="BA717" s="26" t="s">
        <v>84</v>
      </c>
      <c r="BB717" s="26" t="s">
        <v>85</v>
      </c>
      <c r="BC717" s="26" t="str">
        <f t="shared" si="231"/>
        <v>C</v>
      </c>
      <c r="BD717" s="26" t="str">
        <f t="shared" ca="1" si="232"/>
        <v>56 Th,3 Bln,29 Hr</v>
      </c>
      <c r="BE717" s="29">
        <f t="shared" ca="1" si="233"/>
        <v>56</v>
      </c>
      <c r="BF717" s="29">
        <f t="shared" ca="1" si="234"/>
        <v>3</v>
      </c>
      <c r="BG717" s="29">
        <f t="shared" ca="1" si="235"/>
        <v>29</v>
      </c>
      <c r="BH717" s="26" t="str">
        <f t="shared" ca="1" si="236"/>
        <v>28 Th,7 Bln,23 Hr</v>
      </c>
      <c r="BI717" s="24">
        <f t="shared" ca="1" si="237"/>
        <v>28</v>
      </c>
      <c r="BJ717" s="24">
        <f t="shared" ca="1" si="238"/>
        <v>7</v>
      </c>
      <c r="BK717" s="26" t="str">
        <f t="shared" ca="1" si="239"/>
        <v>27 Th,7 Bln,23 Hr</v>
      </c>
      <c r="BL717" s="4" t="str">
        <f>VLOOKUP(C717,[1]dbase!$C$3:$AW$827,38,FALSE)</f>
        <v>H</v>
      </c>
    </row>
    <row r="718" spans="1:64" x14ac:dyDescent="0.25">
      <c r="A718" s="24">
        <f t="shared" si="220"/>
        <v>715</v>
      </c>
      <c r="B718" s="31" t="s">
        <v>2925</v>
      </c>
      <c r="C718" s="24">
        <v>675265</v>
      </c>
      <c r="D718" s="24" t="s">
        <v>354</v>
      </c>
      <c r="E718" s="26">
        <v>24831</v>
      </c>
      <c r="F718" s="24" t="s">
        <v>65</v>
      </c>
      <c r="G718" s="24" t="s">
        <v>66</v>
      </c>
      <c r="H718" s="24" t="s">
        <v>133</v>
      </c>
      <c r="I718" s="24" t="s">
        <v>2926</v>
      </c>
      <c r="J718" s="27" t="s">
        <v>2927</v>
      </c>
      <c r="K718" s="24" t="s">
        <v>2928</v>
      </c>
      <c r="L718" s="24"/>
      <c r="M718" s="24" t="s">
        <v>109</v>
      </c>
      <c r="N718" s="24" t="s">
        <v>2929</v>
      </c>
      <c r="O718" s="24"/>
      <c r="P718" s="24">
        <v>1986</v>
      </c>
      <c r="Q718" s="26">
        <v>34425</v>
      </c>
      <c r="R718" s="26">
        <v>34790</v>
      </c>
      <c r="S718" s="26" t="s">
        <v>90</v>
      </c>
      <c r="T718" s="28" t="s">
        <v>2478</v>
      </c>
      <c r="U718" s="28" t="s">
        <v>2478</v>
      </c>
      <c r="V718" s="26" t="s">
        <v>80</v>
      </c>
      <c r="W718" s="28" t="s">
        <v>187</v>
      </c>
      <c r="X718" s="28" t="s">
        <v>113</v>
      </c>
      <c r="Y718" s="26" t="s">
        <v>78</v>
      </c>
      <c r="Z718" s="29">
        <v>6</v>
      </c>
      <c r="AA718" s="29">
        <v>3</v>
      </c>
      <c r="AB718" s="26">
        <v>44424</v>
      </c>
      <c r="AC718" s="30">
        <v>5900000</v>
      </c>
      <c r="AD718" s="30">
        <v>655556</v>
      </c>
      <c r="AE718" s="30">
        <v>298394.44444444403</v>
      </c>
      <c r="AF718" s="30">
        <v>152000</v>
      </c>
      <c r="AG718" s="30">
        <f t="shared" si="221"/>
        <v>450394.44444444403</v>
      </c>
      <c r="AH718" s="30">
        <v>0</v>
      </c>
      <c r="AI718" s="30">
        <f t="shared" si="222"/>
        <v>7005950.444444444</v>
      </c>
      <c r="AJ718" s="30">
        <f t="shared" si="223"/>
        <v>2950000</v>
      </c>
      <c r="AK718" s="30">
        <f t="shared" si="224"/>
        <v>0</v>
      </c>
      <c r="AL718" s="30">
        <f t="shared" si="225"/>
        <v>0</v>
      </c>
      <c r="AM718" s="30">
        <f t="shared" si="226"/>
        <v>0</v>
      </c>
      <c r="AN718" s="30">
        <f t="shared" si="227"/>
        <v>0</v>
      </c>
      <c r="AO718" s="30">
        <f t="shared" si="228"/>
        <v>0</v>
      </c>
      <c r="AP718" s="30">
        <f t="shared" si="229"/>
        <v>2950000</v>
      </c>
      <c r="AQ718" s="30">
        <f t="shared" si="230"/>
        <v>1422100</v>
      </c>
      <c r="AR718" s="26" t="s">
        <v>79</v>
      </c>
      <c r="AS718" s="26" t="s">
        <v>114</v>
      </c>
      <c r="AT718" s="24" t="s">
        <v>172</v>
      </c>
      <c r="AU718" s="26">
        <v>44433</v>
      </c>
      <c r="AV718" s="26" t="s">
        <v>116</v>
      </c>
      <c r="AW718" s="26" t="s">
        <v>117</v>
      </c>
      <c r="AX718" s="26" t="s">
        <v>83</v>
      </c>
      <c r="AY718" s="26" t="s">
        <v>83</v>
      </c>
      <c r="AZ718" s="26" t="s">
        <v>80</v>
      </c>
      <c r="BA718" s="26" t="s">
        <v>84</v>
      </c>
      <c r="BB718" s="26" t="s">
        <v>85</v>
      </c>
      <c r="BC718" s="26" t="str">
        <f t="shared" si="231"/>
        <v>C</v>
      </c>
      <c r="BD718" s="26" t="str">
        <f t="shared" ca="1" si="232"/>
        <v>54 Th,10 Bln,30 Hr</v>
      </c>
      <c r="BE718" s="29">
        <f t="shared" ca="1" si="233"/>
        <v>54</v>
      </c>
      <c r="BF718" s="29">
        <f t="shared" ca="1" si="234"/>
        <v>10</v>
      </c>
      <c r="BG718" s="29">
        <f t="shared" ca="1" si="235"/>
        <v>30</v>
      </c>
      <c r="BH718" s="26" t="str">
        <f t="shared" ca="1" si="236"/>
        <v>28 Th,7 Bln,23 Hr</v>
      </c>
      <c r="BI718" s="24">
        <f t="shared" ca="1" si="237"/>
        <v>28</v>
      </c>
      <c r="BJ718" s="24">
        <f t="shared" ca="1" si="238"/>
        <v>7</v>
      </c>
      <c r="BK718" s="26" t="str">
        <f t="shared" ca="1" si="239"/>
        <v>27 Th,7 Bln,23 Hr</v>
      </c>
      <c r="BL718" s="4" t="str">
        <f>VLOOKUP(C718,[1]dbase!$C$3:$AW$827,38,FALSE)</f>
        <v>H</v>
      </c>
    </row>
    <row r="719" spans="1:64" x14ac:dyDescent="0.25">
      <c r="A719" s="24">
        <f t="shared" si="220"/>
        <v>716</v>
      </c>
      <c r="B719" s="31" t="s">
        <v>2930</v>
      </c>
      <c r="C719" s="24">
        <v>775954</v>
      </c>
      <c r="D719" s="24" t="s">
        <v>160</v>
      </c>
      <c r="E719" s="26">
        <v>28233</v>
      </c>
      <c r="F719" s="24" t="s">
        <v>65</v>
      </c>
      <c r="G719" s="24" t="s">
        <v>66</v>
      </c>
      <c r="H719" s="24" t="s">
        <v>133</v>
      </c>
      <c r="I719" s="24" t="s">
        <v>2931</v>
      </c>
      <c r="J719" s="27" t="s">
        <v>2932</v>
      </c>
      <c r="K719" s="24"/>
      <c r="L719" s="24"/>
      <c r="M719" s="24" t="s">
        <v>109</v>
      </c>
      <c r="N719" s="24" t="s">
        <v>2933</v>
      </c>
      <c r="O719" s="24"/>
      <c r="P719" s="24" t="s">
        <v>80</v>
      </c>
      <c r="Q719" s="26">
        <v>43374</v>
      </c>
      <c r="R719" s="26">
        <v>43374</v>
      </c>
      <c r="S719" s="26" t="s">
        <v>90</v>
      </c>
      <c r="T719" s="28" t="s">
        <v>2009</v>
      </c>
      <c r="U719" s="28" t="s">
        <v>2009</v>
      </c>
      <c r="V719" s="26">
        <v>44105</v>
      </c>
      <c r="W719" s="28" t="s">
        <v>139</v>
      </c>
      <c r="X719" s="28" t="s">
        <v>140</v>
      </c>
      <c r="Y719" s="26" t="s">
        <v>78</v>
      </c>
      <c r="Z719" s="29">
        <v>6</v>
      </c>
      <c r="AA719" s="29">
        <v>1</v>
      </c>
      <c r="AB719" s="26">
        <v>44424</v>
      </c>
      <c r="AC719" s="30">
        <v>4500000</v>
      </c>
      <c r="AD719" s="30">
        <v>500000</v>
      </c>
      <c r="AE719" s="30">
        <v>0</v>
      </c>
      <c r="AF719" s="30">
        <v>261200</v>
      </c>
      <c r="AG719" s="30">
        <f t="shared" si="221"/>
        <v>261200</v>
      </c>
      <c r="AH719" s="30">
        <v>0</v>
      </c>
      <c r="AI719" s="30">
        <f t="shared" si="222"/>
        <v>5261200</v>
      </c>
      <c r="AJ719" s="30">
        <f t="shared" si="223"/>
        <v>2250000</v>
      </c>
      <c r="AK719" s="30">
        <f t="shared" si="224"/>
        <v>0</v>
      </c>
      <c r="AL719" s="30">
        <f t="shared" si="225"/>
        <v>0</v>
      </c>
      <c r="AM719" s="30">
        <f t="shared" si="226"/>
        <v>0</v>
      </c>
      <c r="AN719" s="30">
        <f t="shared" si="227"/>
        <v>0</v>
      </c>
      <c r="AO719" s="30">
        <f t="shared" si="228"/>
        <v>0</v>
      </c>
      <c r="AP719" s="30">
        <f t="shared" si="229"/>
        <v>2250000</v>
      </c>
      <c r="AQ719" s="30">
        <f t="shared" si="230"/>
        <v>2122100</v>
      </c>
      <c r="AR719" s="26" t="s">
        <v>79</v>
      </c>
      <c r="AS719" s="26" t="s">
        <v>114</v>
      </c>
      <c r="AT719" s="24" t="s">
        <v>172</v>
      </c>
      <c r="AU719" s="26">
        <v>44433</v>
      </c>
      <c r="AV719" s="26" t="s">
        <v>141</v>
      </c>
      <c r="AW719" s="26" t="s">
        <v>80</v>
      </c>
      <c r="AX719" s="26" t="s">
        <v>82</v>
      </c>
      <c r="AY719" s="26" t="s">
        <v>82</v>
      </c>
      <c r="AZ719" s="26" t="s">
        <v>80</v>
      </c>
      <c r="BA719" s="26" t="s">
        <v>84</v>
      </c>
      <c r="BB719" s="26" t="s">
        <v>85</v>
      </c>
      <c r="BC719" s="26" t="str">
        <f t="shared" si="231"/>
        <v>C</v>
      </c>
      <c r="BD719" s="26" t="str">
        <f t="shared" ca="1" si="232"/>
        <v>45 Th,7 Bln,6 Hr</v>
      </c>
      <c r="BE719" s="29">
        <f t="shared" ca="1" si="233"/>
        <v>45</v>
      </c>
      <c r="BF719" s="29">
        <f t="shared" ca="1" si="234"/>
        <v>7</v>
      </c>
      <c r="BG719" s="29">
        <f t="shared" ca="1" si="235"/>
        <v>6</v>
      </c>
      <c r="BH719" s="26" t="str">
        <f t="shared" ca="1" si="236"/>
        <v>4 Th,1 Bln,23 Hr</v>
      </c>
      <c r="BI719" s="24">
        <f t="shared" ca="1" si="237"/>
        <v>4</v>
      </c>
      <c r="BJ719" s="24">
        <f t="shared" ca="1" si="238"/>
        <v>1</v>
      </c>
      <c r="BK719" s="26" t="str">
        <f t="shared" ca="1" si="239"/>
        <v>4 Th,1 Bln,23 Hr</v>
      </c>
      <c r="BL719" s="4" t="str">
        <f>VLOOKUP(C719,[1]dbase!$C$3:$AW$827,38,FALSE)</f>
        <v>H</v>
      </c>
    </row>
    <row r="720" spans="1:64" x14ac:dyDescent="0.25">
      <c r="A720" s="24">
        <f t="shared" si="220"/>
        <v>717</v>
      </c>
      <c r="B720" s="31" t="s">
        <v>2934</v>
      </c>
      <c r="C720" s="24">
        <v>736162</v>
      </c>
      <c r="D720" s="24" t="s">
        <v>607</v>
      </c>
      <c r="E720" s="26">
        <v>26822</v>
      </c>
      <c r="F720" s="24" t="s">
        <v>65</v>
      </c>
      <c r="G720" s="24" t="s">
        <v>66</v>
      </c>
      <c r="H720" s="24" t="s">
        <v>67</v>
      </c>
      <c r="I720" s="24" t="s">
        <v>2935</v>
      </c>
      <c r="J720" s="27" t="s">
        <v>2936</v>
      </c>
      <c r="K720" s="24"/>
      <c r="L720" s="24"/>
      <c r="M720" s="24" t="s">
        <v>99</v>
      </c>
      <c r="N720" s="24" t="s">
        <v>276</v>
      </c>
      <c r="O720" s="24"/>
      <c r="P720" s="24" t="s">
        <v>80</v>
      </c>
      <c r="Q720" s="26">
        <v>43374</v>
      </c>
      <c r="R720" s="26">
        <v>43374</v>
      </c>
      <c r="S720" s="26" t="s">
        <v>90</v>
      </c>
      <c r="T720" s="28" t="s">
        <v>1635</v>
      </c>
      <c r="U720" s="28" t="s">
        <v>1635</v>
      </c>
      <c r="V720" s="26">
        <v>44105</v>
      </c>
      <c r="W720" s="28" t="s">
        <v>495</v>
      </c>
      <c r="X720" s="28" t="s">
        <v>207</v>
      </c>
      <c r="Y720" s="26" t="s">
        <v>78</v>
      </c>
      <c r="Z720" s="29">
        <v>6</v>
      </c>
      <c r="AA720" s="29">
        <v>2</v>
      </c>
      <c r="AB720" s="26">
        <v>44424</v>
      </c>
      <c r="AC720" s="30">
        <v>4900000</v>
      </c>
      <c r="AD720" s="30">
        <v>544444</v>
      </c>
      <c r="AE720" s="30">
        <v>0</v>
      </c>
      <c r="AF720" s="30">
        <v>735666.63888888899</v>
      </c>
      <c r="AG720" s="30">
        <f t="shared" si="221"/>
        <v>735666.63888888899</v>
      </c>
      <c r="AH720" s="30">
        <v>0</v>
      </c>
      <c r="AI720" s="30">
        <f t="shared" si="222"/>
        <v>6180110.638888889</v>
      </c>
      <c r="AJ720" s="30">
        <f t="shared" si="223"/>
        <v>3675000</v>
      </c>
      <c r="AK720" s="30">
        <f t="shared" si="224"/>
        <v>408333</v>
      </c>
      <c r="AL720" s="30">
        <f t="shared" si="225"/>
        <v>0</v>
      </c>
      <c r="AM720" s="30">
        <f t="shared" si="226"/>
        <v>735666.63888888899</v>
      </c>
      <c r="AN720" s="30">
        <f t="shared" si="227"/>
        <v>735666.63888888899</v>
      </c>
      <c r="AO720" s="30">
        <f t="shared" si="228"/>
        <v>0</v>
      </c>
      <c r="AP720" s="30">
        <f t="shared" si="229"/>
        <v>4818999.638888889</v>
      </c>
      <c r="AQ720" s="30">
        <f t="shared" si="230"/>
        <v>0</v>
      </c>
      <c r="AR720" s="26" t="s">
        <v>79</v>
      </c>
      <c r="AS720" s="26" t="s">
        <v>80</v>
      </c>
      <c r="AT720" s="26"/>
      <c r="AU720" s="26" t="s">
        <v>80</v>
      </c>
      <c r="AV720" s="26" t="s">
        <v>209</v>
      </c>
      <c r="AW720" s="26" t="s">
        <v>210</v>
      </c>
      <c r="AX720" s="26" t="s">
        <v>83</v>
      </c>
      <c r="AY720" s="26" t="s">
        <v>83</v>
      </c>
      <c r="AZ720" s="26" t="s">
        <v>80</v>
      </c>
      <c r="BA720" s="26" t="s">
        <v>84</v>
      </c>
      <c r="BB720" s="26" t="s">
        <v>106</v>
      </c>
      <c r="BC720" s="26" t="str">
        <f t="shared" si="231"/>
        <v>C</v>
      </c>
      <c r="BD720" s="26" t="str">
        <f t="shared" ca="1" si="232"/>
        <v>49 Th,5 Bln,17 Hr</v>
      </c>
      <c r="BE720" s="29">
        <f t="shared" ca="1" si="233"/>
        <v>49</v>
      </c>
      <c r="BF720" s="29">
        <f t="shared" ca="1" si="234"/>
        <v>5</v>
      </c>
      <c r="BG720" s="29">
        <f t="shared" ca="1" si="235"/>
        <v>17</v>
      </c>
      <c r="BH720" s="26" t="str">
        <f t="shared" ca="1" si="236"/>
        <v>4 Th,1 Bln,23 Hr</v>
      </c>
      <c r="BI720" s="24">
        <f t="shared" ca="1" si="237"/>
        <v>4</v>
      </c>
      <c r="BJ720" s="24">
        <f t="shared" ca="1" si="238"/>
        <v>1</v>
      </c>
      <c r="BK720" s="26" t="str">
        <f t="shared" ca="1" si="239"/>
        <v>4 Th,1 Bln,23 Hr</v>
      </c>
      <c r="BL720" s="4" t="str">
        <f>VLOOKUP(C720,[1]dbase!$C$3:$AW$827,38,FALSE)</f>
        <v>-</v>
      </c>
    </row>
    <row r="721" spans="1:64" x14ac:dyDescent="0.25">
      <c r="A721" s="24">
        <f t="shared" si="220"/>
        <v>718</v>
      </c>
      <c r="B721" s="31" t="s">
        <v>2937</v>
      </c>
      <c r="C721" s="24">
        <v>675215</v>
      </c>
      <c r="D721" s="24" t="s">
        <v>108</v>
      </c>
      <c r="E721" s="26">
        <v>24631</v>
      </c>
      <c r="F721" s="24" t="s">
        <v>65</v>
      </c>
      <c r="G721" s="24" t="s">
        <v>66</v>
      </c>
      <c r="H721" s="24" t="s">
        <v>88</v>
      </c>
      <c r="I721" s="24" t="s">
        <v>2938</v>
      </c>
      <c r="J721" s="27" t="s">
        <v>2939</v>
      </c>
      <c r="K721" s="24"/>
      <c r="L721" s="24"/>
      <c r="M721" s="24" t="s">
        <v>109</v>
      </c>
      <c r="N721" s="24" t="s">
        <v>120</v>
      </c>
      <c r="O721" s="24"/>
      <c r="P721" s="24">
        <v>1988</v>
      </c>
      <c r="Q721" s="26">
        <v>33679</v>
      </c>
      <c r="R721" s="26">
        <v>34044</v>
      </c>
      <c r="S721" s="26" t="s">
        <v>90</v>
      </c>
      <c r="T721" s="28" t="s">
        <v>2940</v>
      </c>
      <c r="U721" s="28" t="s">
        <v>2940</v>
      </c>
      <c r="V721" s="26" t="s">
        <v>80</v>
      </c>
      <c r="W721" s="28" t="s">
        <v>325</v>
      </c>
      <c r="X721" s="28" t="s">
        <v>140</v>
      </c>
      <c r="Y721" s="26" t="s">
        <v>78</v>
      </c>
      <c r="Z721" s="29">
        <v>4</v>
      </c>
      <c r="AA721" s="29">
        <v>4</v>
      </c>
      <c r="AB721" s="26">
        <v>44424</v>
      </c>
      <c r="AC721" s="30">
        <v>6900000</v>
      </c>
      <c r="AD721" s="30">
        <v>766667</v>
      </c>
      <c r="AE721" s="30">
        <v>594883.33333333302</v>
      </c>
      <c r="AF721" s="30">
        <v>566950</v>
      </c>
      <c r="AG721" s="30">
        <f t="shared" si="221"/>
        <v>1161833.333333333</v>
      </c>
      <c r="AH721" s="30">
        <v>0</v>
      </c>
      <c r="AI721" s="30">
        <f t="shared" si="222"/>
        <v>8828500.3333333321</v>
      </c>
      <c r="AJ721" s="30">
        <f t="shared" si="223"/>
        <v>3450000</v>
      </c>
      <c r="AK721" s="30">
        <f t="shared" si="224"/>
        <v>0</v>
      </c>
      <c r="AL721" s="30">
        <f t="shared" si="225"/>
        <v>0</v>
      </c>
      <c r="AM721" s="30">
        <f t="shared" si="226"/>
        <v>0</v>
      </c>
      <c r="AN721" s="30">
        <f t="shared" si="227"/>
        <v>0</v>
      </c>
      <c r="AO721" s="30">
        <f t="shared" si="228"/>
        <v>0</v>
      </c>
      <c r="AP721" s="30">
        <f t="shared" si="229"/>
        <v>3450000</v>
      </c>
      <c r="AQ721" s="30">
        <f t="shared" si="230"/>
        <v>922100</v>
      </c>
      <c r="AR721" s="26" t="s">
        <v>79</v>
      </c>
      <c r="AS721" s="26" t="s">
        <v>114</v>
      </c>
      <c r="AT721" s="24" t="s">
        <v>172</v>
      </c>
      <c r="AU721" s="26">
        <v>44433</v>
      </c>
      <c r="AV721" s="26" t="s">
        <v>141</v>
      </c>
      <c r="AW721" s="26" t="s">
        <v>80</v>
      </c>
      <c r="AX721" s="26" t="s">
        <v>83</v>
      </c>
      <c r="AY721" s="26" t="s">
        <v>83</v>
      </c>
      <c r="AZ721" s="26" t="s">
        <v>80</v>
      </c>
      <c r="BA721" s="26" t="s">
        <v>84</v>
      </c>
      <c r="BB721" s="26" t="s">
        <v>85</v>
      </c>
      <c r="BC721" s="26" t="str">
        <f t="shared" si="231"/>
        <v>C</v>
      </c>
      <c r="BD721" s="26" t="str">
        <f t="shared" ca="1" si="232"/>
        <v>55 Th,5 Bln,16 Hr</v>
      </c>
      <c r="BE721" s="29">
        <f t="shared" ca="1" si="233"/>
        <v>55</v>
      </c>
      <c r="BF721" s="29">
        <f t="shared" ca="1" si="234"/>
        <v>5</v>
      </c>
      <c r="BG721" s="29">
        <f t="shared" ca="1" si="235"/>
        <v>16</v>
      </c>
      <c r="BH721" s="26" t="str">
        <f t="shared" ca="1" si="236"/>
        <v>30 Th,8 Bln,8 Hr</v>
      </c>
      <c r="BI721" s="24">
        <f t="shared" ca="1" si="237"/>
        <v>30</v>
      </c>
      <c r="BJ721" s="24">
        <f t="shared" ca="1" si="238"/>
        <v>8</v>
      </c>
      <c r="BK721" s="26" t="str">
        <f t="shared" ca="1" si="239"/>
        <v>29 Th,8 Bln,8 Hr</v>
      </c>
      <c r="BL721" s="4" t="str">
        <f>VLOOKUP(C721,[1]dbase!$C$3:$AW$827,38,FALSE)</f>
        <v>H</v>
      </c>
    </row>
    <row r="722" spans="1:64" x14ac:dyDescent="0.25">
      <c r="A722" s="24">
        <f t="shared" si="220"/>
        <v>719</v>
      </c>
      <c r="B722" s="31" t="s">
        <v>2941</v>
      </c>
      <c r="C722" s="24">
        <v>665085</v>
      </c>
      <c r="D722" s="24" t="s">
        <v>87</v>
      </c>
      <c r="E722" s="26">
        <v>24222</v>
      </c>
      <c r="F722" s="24" t="s">
        <v>65</v>
      </c>
      <c r="G722" s="24" t="s">
        <v>66</v>
      </c>
      <c r="H722" s="24" t="s">
        <v>88</v>
      </c>
      <c r="I722" s="24" t="s">
        <v>2942</v>
      </c>
      <c r="J722" s="27"/>
      <c r="K722" s="24"/>
      <c r="L722" s="24"/>
      <c r="M722" s="24" t="s">
        <v>109</v>
      </c>
      <c r="N722" s="24" t="s">
        <v>120</v>
      </c>
      <c r="O722" s="24"/>
      <c r="P722" s="24">
        <v>1985</v>
      </c>
      <c r="Q722" s="26">
        <v>32373</v>
      </c>
      <c r="R722" s="26">
        <v>33848</v>
      </c>
      <c r="S722" s="26" t="s">
        <v>213</v>
      </c>
      <c r="T722" s="28" t="s">
        <v>620</v>
      </c>
      <c r="U722" s="28" t="s">
        <v>2943</v>
      </c>
      <c r="V722" s="26">
        <v>44271</v>
      </c>
      <c r="W722" s="28" t="s">
        <v>645</v>
      </c>
      <c r="X722" s="28" t="s">
        <v>93</v>
      </c>
      <c r="Y722" s="26" t="s">
        <v>78</v>
      </c>
      <c r="Z722" s="29">
        <v>4</v>
      </c>
      <c r="AA722" s="29">
        <v>3</v>
      </c>
      <c r="AB722" s="26">
        <v>44424</v>
      </c>
      <c r="AC722" s="30">
        <v>5900000</v>
      </c>
      <c r="AD722" s="30">
        <v>655556</v>
      </c>
      <c r="AE722" s="30">
        <v>588344.44444444403</v>
      </c>
      <c r="AF722" s="30">
        <v>-339993</v>
      </c>
      <c r="AG722" s="30">
        <f t="shared" si="221"/>
        <v>248351.44444444403</v>
      </c>
      <c r="AH722" s="30">
        <v>1871793</v>
      </c>
      <c r="AI722" s="30">
        <f t="shared" si="222"/>
        <v>8675700.444444444</v>
      </c>
      <c r="AJ722" s="30">
        <f t="shared" si="223"/>
        <v>2950000</v>
      </c>
      <c r="AK722" s="30">
        <f t="shared" si="224"/>
        <v>0</v>
      </c>
      <c r="AL722" s="30">
        <f t="shared" si="225"/>
        <v>0</v>
      </c>
      <c r="AM722" s="30">
        <f t="shared" si="226"/>
        <v>0</v>
      </c>
      <c r="AN722" s="30">
        <f t="shared" si="227"/>
        <v>0</v>
      </c>
      <c r="AO722" s="30">
        <f t="shared" si="228"/>
        <v>0</v>
      </c>
      <c r="AP722" s="30">
        <f t="shared" si="229"/>
        <v>2950000</v>
      </c>
      <c r="AQ722" s="30">
        <f t="shared" si="230"/>
        <v>1422100</v>
      </c>
      <c r="AR722" s="26" t="s">
        <v>208</v>
      </c>
      <c r="AS722" s="26" t="s">
        <v>114</v>
      </c>
      <c r="AT722" s="24" t="s">
        <v>172</v>
      </c>
      <c r="AU722" s="26">
        <v>44433</v>
      </c>
      <c r="AV722" s="26" t="s">
        <v>94</v>
      </c>
      <c r="AW722" s="26" t="s">
        <v>210</v>
      </c>
      <c r="AX722" s="26" t="s">
        <v>83</v>
      </c>
      <c r="AY722" s="26" t="s">
        <v>83</v>
      </c>
      <c r="AZ722" s="26" t="s">
        <v>80</v>
      </c>
      <c r="BA722" s="26" t="s">
        <v>84</v>
      </c>
      <c r="BB722" s="26" t="s">
        <v>85</v>
      </c>
      <c r="BC722" s="26" t="str">
        <f t="shared" si="231"/>
        <v>C</v>
      </c>
      <c r="BD722" s="26" t="str">
        <f t="shared" ca="1" si="232"/>
        <v>56 Th,6 Bln,30 Hr</v>
      </c>
      <c r="BE722" s="29">
        <f t="shared" ca="1" si="233"/>
        <v>56</v>
      </c>
      <c r="BF722" s="29">
        <f t="shared" ca="1" si="234"/>
        <v>6</v>
      </c>
      <c r="BG722" s="29">
        <f t="shared" ca="1" si="235"/>
        <v>30</v>
      </c>
      <c r="BH722" s="26" t="str">
        <f t="shared" ca="1" si="236"/>
        <v>34 Th,3 Bln,6 Hr</v>
      </c>
      <c r="BI722" s="24">
        <f t="shared" ca="1" si="237"/>
        <v>34</v>
      </c>
      <c r="BJ722" s="24">
        <f t="shared" ca="1" si="238"/>
        <v>3</v>
      </c>
      <c r="BK722" s="26" t="str">
        <f t="shared" ca="1" si="239"/>
        <v>30 Th,2 Bln,23 Hr</v>
      </c>
      <c r="BL722" s="4" t="str">
        <f>VLOOKUP(C722,[1]dbase!$C$3:$AW$827,38,FALSE)</f>
        <v>H</v>
      </c>
    </row>
    <row r="723" spans="1:64" x14ac:dyDescent="0.25">
      <c r="A723" s="24">
        <f t="shared" si="220"/>
        <v>720</v>
      </c>
      <c r="B723" s="31" t="s">
        <v>2944</v>
      </c>
      <c r="C723" s="24">
        <v>674553</v>
      </c>
      <c r="D723" s="24" t="s">
        <v>472</v>
      </c>
      <c r="E723" s="26">
        <v>24790</v>
      </c>
      <c r="F723" s="24" t="s">
        <v>65</v>
      </c>
      <c r="G723" s="24" t="s">
        <v>66</v>
      </c>
      <c r="H723" s="24" t="s">
        <v>88</v>
      </c>
      <c r="I723" s="24" t="s">
        <v>2945</v>
      </c>
      <c r="J723" s="27"/>
      <c r="K723" s="24"/>
      <c r="L723" s="24"/>
      <c r="M723" s="24" t="s">
        <v>2946</v>
      </c>
      <c r="N723" s="24" t="s">
        <v>2947</v>
      </c>
      <c r="O723" s="24"/>
      <c r="P723" s="24">
        <v>1984</v>
      </c>
      <c r="Q723" s="26">
        <v>32721</v>
      </c>
      <c r="R723" s="26">
        <v>33086</v>
      </c>
      <c r="S723" s="26" t="s">
        <v>90</v>
      </c>
      <c r="T723" s="28" t="s">
        <v>2948</v>
      </c>
      <c r="U723" s="28" t="s">
        <v>2948</v>
      </c>
      <c r="V723" s="26" t="s">
        <v>80</v>
      </c>
      <c r="W723" s="28" t="s">
        <v>1409</v>
      </c>
      <c r="X723" s="28" t="s">
        <v>113</v>
      </c>
      <c r="Y723" s="26" t="s">
        <v>78</v>
      </c>
      <c r="Z723" s="29">
        <v>6</v>
      </c>
      <c r="AA723" s="29">
        <v>3</v>
      </c>
      <c r="AB723" s="26">
        <v>44424</v>
      </c>
      <c r="AC723" s="30">
        <v>5900000</v>
      </c>
      <c r="AD723" s="30">
        <v>655556</v>
      </c>
      <c r="AE723" s="30">
        <v>520394.44444444403</v>
      </c>
      <c r="AF723" s="30">
        <v>152000</v>
      </c>
      <c r="AG723" s="30">
        <f t="shared" si="221"/>
        <v>672394.44444444403</v>
      </c>
      <c r="AH723" s="30">
        <v>0</v>
      </c>
      <c r="AI723" s="30">
        <f t="shared" si="222"/>
        <v>7227950.444444444</v>
      </c>
      <c r="AJ723" s="30">
        <f t="shared" si="223"/>
        <v>2950000</v>
      </c>
      <c r="AK723" s="30">
        <f t="shared" si="224"/>
        <v>0</v>
      </c>
      <c r="AL723" s="30">
        <f t="shared" si="225"/>
        <v>0</v>
      </c>
      <c r="AM723" s="30">
        <f t="shared" si="226"/>
        <v>0</v>
      </c>
      <c r="AN723" s="30">
        <f t="shared" si="227"/>
        <v>0</v>
      </c>
      <c r="AO723" s="30">
        <f t="shared" si="228"/>
        <v>0</v>
      </c>
      <c r="AP723" s="30">
        <f t="shared" si="229"/>
        <v>2950000</v>
      </c>
      <c r="AQ723" s="30">
        <f t="shared" si="230"/>
        <v>1422100</v>
      </c>
      <c r="AR723" s="26" t="s">
        <v>79</v>
      </c>
      <c r="AS723" s="26" t="s">
        <v>114</v>
      </c>
      <c r="AT723" s="26" t="s">
        <v>115</v>
      </c>
      <c r="AU723" s="26">
        <v>44562</v>
      </c>
      <c r="AV723" s="26" t="s">
        <v>116</v>
      </c>
      <c r="AW723" s="26" t="s">
        <v>210</v>
      </c>
      <c r="AX723" s="26" t="s">
        <v>83</v>
      </c>
      <c r="AY723" s="26" t="s">
        <v>83</v>
      </c>
      <c r="AZ723" s="26" t="s">
        <v>80</v>
      </c>
      <c r="BA723" s="26" t="s">
        <v>84</v>
      </c>
      <c r="BB723" s="26" t="s">
        <v>106</v>
      </c>
      <c r="BC723" s="26" t="str">
        <f t="shared" si="231"/>
        <v>B</v>
      </c>
      <c r="BD723" s="26" t="str">
        <f t="shared" ca="1" si="232"/>
        <v>55 Th,0 Bln,10 Hr</v>
      </c>
      <c r="BE723" s="29">
        <f t="shared" ca="1" si="233"/>
        <v>55</v>
      </c>
      <c r="BF723" s="29">
        <f t="shared" ca="1" si="234"/>
        <v>0</v>
      </c>
      <c r="BG723" s="29">
        <f t="shared" ca="1" si="235"/>
        <v>10</v>
      </c>
      <c r="BH723" s="26" t="str">
        <f t="shared" ca="1" si="236"/>
        <v>33 Th,3 Bln,23 Hr</v>
      </c>
      <c r="BI723" s="24">
        <f t="shared" ca="1" si="237"/>
        <v>33</v>
      </c>
      <c r="BJ723" s="24">
        <f t="shared" ca="1" si="238"/>
        <v>3</v>
      </c>
      <c r="BK723" s="26" t="str">
        <f t="shared" ca="1" si="239"/>
        <v>32 Th,3 Bln,23 Hr</v>
      </c>
      <c r="BL723" s="4" t="str">
        <f>VLOOKUP(C723,[1]dbase!$C$3:$AW$827,38,FALSE)</f>
        <v>H</v>
      </c>
    </row>
    <row r="724" spans="1:64" x14ac:dyDescent="0.25">
      <c r="A724" s="24">
        <f t="shared" si="220"/>
        <v>721</v>
      </c>
      <c r="B724" s="31" t="s">
        <v>2949</v>
      </c>
      <c r="C724" s="24">
        <v>695124</v>
      </c>
      <c r="D724" s="24" t="s">
        <v>539</v>
      </c>
      <c r="E724" s="26">
        <v>25327</v>
      </c>
      <c r="F724" s="24" t="s">
        <v>65</v>
      </c>
      <c r="G724" s="24" t="s">
        <v>66</v>
      </c>
      <c r="H724" s="24" t="s">
        <v>88</v>
      </c>
      <c r="I724" s="24" t="s">
        <v>2950</v>
      </c>
      <c r="J724" s="27"/>
      <c r="K724" s="24"/>
      <c r="L724" s="24"/>
      <c r="M724" s="24" t="s">
        <v>109</v>
      </c>
      <c r="N724" s="24" t="s">
        <v>120</v>
      </c>
      <c r="O724" s="24"/>
      <c r="P724" s="24">
        <v>1989</v>
      </c>
      <c r="Q724" s="26">
        <v>33543</v>
      </c>
      <c r="R724" s="26">
        <v>33909</v>
      </c>
      <c r="S724" s="26" t="s">
        <v>90</v>
      </c>
      <c r="T724" s="28" t="s">
        <v>2951</v>
      </c>
      <c r="U724" s="28" t="s">
        <v>2951</v>
      </c>
      <c r="V724" s="26">
        <v>44061</v>
      </c>
      <c r="W724" s="28" t="s">
        <v>219</v>
      </c>
      <c r="X724" s="28" t="s">
        <v>195</v>
      </c>
      <c r="Y724" s="26" t="s">
        <v>78</v>
      </c>
      <c r="Z724" s="29">
        <v>6</v>
      </c>
      <c r="AA724" s="29">
        <v>3</v>
      </c>
      <c r="AB724" s="26">
        <v>44424</v>
      </c>
      <c r="AC724" s="30">
        <v>5900000</v>
      </c>
      <c r="AD724" s="30">
        <v>655556</v>
      </c>
      <c r="AE724" s="30">
        <v>520394.44444444403</v>
      </c>
      <c r="AF724" s="30">
        <v>152000</v>
      </c>
      <c r="AG724" s="30">
        <f t="shared" si="221"/>
        <v>672394.44444444403</v>
      </c>
      <c r="AH724" s="30">
        <v>0</v>
      </c>
      <c r="AI724" s="30">
        <f t="shared" si="222"/>
        <v>7227950.444444444</v>
      </c>
      <c r="AJ724" s="30">
        <f t="shared" si="223"/>
        <v>2950000</v>
      </c>
      <c r="AK724" s="30">
        <f t="shared" si="224"/>
        <v>0</v>
      </c>
      <c r="AL724" s="30">
        <f t="shared" si="225"/>
        <v>0</v>
      </c>
      <c r="AM724" s="30">
        <f t="shared" si="226"/>
        <v>0</v>
      </c>
      <c r="AN724" s="30">
        <f t="shared" si="227"/>
        <v>0</v>
      </c>
      <c r="AO724" s="30">
        <f t="shared" si="228"/>
        <v>0</v>
      </c>
      <c r="AP724" s="30">
        <f t="shared" si="229"/>
        <v>2950000</v>
      </c>
      <c r="AQ724" s="30">
        <f t="shared" si="230"/>
        <v>1422100</v>
      </c>
      <c r="AR724" s="26" t="s">
        <v>79</v>
      </c>
      <c r="AS724" s="26" t="s">
        <v>114</v>
      </c>
      <c r="AT724" s="24" t="s">
        <v>172</v>
      </c>
      <c r="AU724" s="26">
        <v>44433</v>
      </c>
      <c r="AV724" s="26" t="s">
        <v>196</v>
      </c>
      <c r="AW724" s="26" t="s">
        <v>80</v>
      </c>
      <c r="AX724" s="26" t="s">
        <v>82</v>
      </c>
      <c r="AY724" s="26" t="s">
        <v>82</v>
      </c>
      <c r="AZ724" s="26" t="s">
        <v>125</v>
      </c>
      <c r="BA724" s="26" t="s">
        <v>84</v>
      </c>
      <c r="BB724" s="26" t="s">
        <v>85</v>
      </c>
      <c r="BC724" s="26" t="str">
        <f t="shared" si="231"/>
        <v>C</v>
      </c>
      <c r="BD724" s="26" t="str">
        <f t="shared" ca="1" si="232"/>
        <v>53 Th,6 Bln,20 Hr</v>
      </c>
      <c r="BE724" s="29">
        <f t="shared" ca="1" si="233"/>
        <v>53</v>
      </c>
      <c r="BF724" s="29">
        <f t="shared" ca="1" si="234"/>
        <v>6</v>
      </c>
      <c r="BG724" s="29">
        <f t="shared" ca="1" si="235"/>
        <v>20</v>
      </c>
      <c r="BH724" s="26" t="str">
        <f t="shared" ca="1" si="236"/>
        <v>31 Th,0 Bln,23 Hr</v>
      </c>
      <c r="BI724" s="24">
        <f t="shared" ca="1" si="237"/>
        <v>31</v>
      </c>
      <c r="BJ724" s="24">
        <f t="shared" ca="1" si="238"/>
        <v>0</v>
      </c>
      <c r="BK724" s="26" t="str">
        <f t="shared" ca="1" si="239"/>
        <v>30 Th,0 Bln,23 Hr</v>
      </c>
      <c r="BL724" s="4" t="str">
        <f>VLOOKUP(C724,[1]dbase!$C$3:$AW$827,38,FALSE)</f>
        <v>H</v>
      </c>
    </row>
    <row r="725" spans="1:64" x14ac:dyDescent="0.25">
      <c r="A725" s="24">
        <f t="shared" si="220"/>
        <v>722</v>
      </c>
      <c r="B725" s="31" t="s">
        <v>2952</v>
      </c>
      <c r="C725" s="24">
        <v>715341</v>
      </c>
      <c r="D725" s="24" t="s">
        <v>199</v>
      </c>
      <c r="E725" s="26">
        <v>26117</v>
      </c>
      <c r="F725" s="24" t="s">
        <v>65</v>
      </c>
      <c r="G725" s="24" t="s">
        <v>66</v>
      </c>
      <c r="H725" s="24" t="s">
        <v>133</v>
      </c>
      <c r="I725" s="24" t="s">
        <v>2953</v>
      </c>
      <c r="J725" s="27" t="s">
        <v>2954</v>
      </c>
      <c r="K725" s="24"/>
      <c r="L725" s="24"/>
      <c r="M725" s="24" t="s">
        <v>70</v>
      </c>
      <c r="N725" s="24" t="s">
        <v>71</v>
      </c>
      <c r="O725" s="24"/>
      <c r="P725" s="24">
        <v>2004</v>
      </c>
      <c r="Q725" s="26">
        <v>34827</v>
      </c>
      <c r="R725" s="26">
        <v>34827</v>
      </c>
      <c r="S725" s="26" t="s">
        <v>90</v>
      </c>
      <c r="T725" s="28" t="s">
        <v>2955</v>
      </c>
      <c r="U725" s="28" t="s">
        <v>2955</v>
      </c>
      <c r="V725" s="26">
        <v>44061</v>
      </c>
      <c r="W725" s="28" t="s">
        <v>215</v>
      </c>
      <c r="X725" s="28" t="s">
        <v>195</v>
      </c>
      <c r="Y725" s="26" t="s">
        <v>78</v>
      </c>
      <c r="Z725" s="29">
        <v>3</v>
      </c>
      <c r="AA725" s="29">
        <v>5</v>
      </c>
      <c r="AB725" s="26">
        <v>44424</v>
      </c>
      <c r="AC725" s="30">
        <v>7900000</v>
      </c>
      <c r="AD725" s="30">
        <v>877778</v>
      </c>
      <c r="AE725" s="30">
        <v>2157022.222222222</v>
      </c>
      <c r="AF725" s="30">
        <v>-292905</v>
      </c>
      <c r="AG725" s="30">
        <f t="shared" si="221"/>
        <v>1864117.222222222</v>
      </c>
      <c r="AH725" s="30">
        <v>2684905</v>
      </c>
      <c r="AI725" s="30">
        <f t="shared" si="222"/>
        <v>13326800.222222222</v>
      </c>
      <c r="AJ725" s="30">
        <f t="shared" si="223"/>
        <v>5925000</v>
      </c>
      <c r="AK725" s="30">
        <f t="shared" si="224"/>
        <v>658333.5</v>
      </c>
      <c r="AL725" s="30">
        <f t="shared" si="225"/>
        <v>2157022.222222222</v>
      </c>
      <c r="AM725" s="30">
        <f t="shared" si="226"/>
        <v>-292905</v>
      </c>
      <c r="AN725" s="30">
        <f t="shared" si="227"/>
        <v>1864117.222222222</v>
      </c>
      <c r="AO725" s="30">
        <f t="shared" si="228"/>
        <v>1342452.5</v>
      </c>
      <c r="AP725" s="30">
        <f t="shared" si="229"/>
        <v>9789903.222222222</v>
      </c>
      <c r="AQ725" s="30">
        <f t="shared" si="230"/>
        <v>0</v>
      </c>
      <c r="AR725" s="26" t="s">
        <v>79</v>
      </c>
      <c r="AS725" s="26" t="s">
        <v>80</v>
      </c>
      <c r="AT725" s="26"/>
      <c r="AU725" s="26" t="s">
        <v>80</v>
      </c>
      <c r="AV725" s="26" t="s">
        <v>196</v>
      </c>
      <c r="AW725" s="26" t="s">
        <v>80</v>
      </c>
      <c r="AX725" s="26" t="s">
        <v>83</v>
      </c>
      <c r="AY725" s="26" t="s">
        <v>83</v>
      </c>
      <c r="AZ725" s="26" t="s">
        <v>125</v>
      </c>
      <c r="BA725" s="26" t="s">
        <v>84</v>
      </c>
      <c r="BB725" s="26" t="s">
        <v>85</v>
      </c>
      <c r="BC725" s="26" t="str">
        <f t="shared" si="231"/>
        <v>F</v>
      </c>
      <c r="BD725" s="26" t="str">
        <f t="shared" ca="1" si="232"/>
        <v>51 Th,4 Bln,21 Hr</v>
      </c>
      <c r="BE725" s="29">
        <f t="shared" ca="1" si="233"/>
        <v>51</v>
      </c>
      <c r="BF725" s="29">
        <f t="shared" ca="1" si="234"/>
        <v>4</v>
      </c>
      <c r="BG725" s="29">
        <f t="shared" ca="1" si="235"/>
        <v>21</v>
      </c>
      <c r="BH725" s="26" t="str">
        <f t="shared" ca="1" si="236"/>
        <v>27 Th,6 Bln,16 Hr</v>
      </c>
      <c r="BI725" s="24">
        <f t="shared" ca="1" si="237"/>
        <v>27</v>
      </c>
      <c r="BJ725" s="24">
        <f t="shared" ca="1" si="238"/>
        <v>6</v>
      </c>
      <c r="BK725" s="26" t="str">
        <f t="shared" ca="1" si="239"/>
        <v>27 Th,6 Bln,16 Hr</v>
      </c>
      <c r="BL725" s="4" t="str">
        <f>VLOOKUP(C725,[1]dbase!$C$3:$AW$827,38,FALSE)</f>
        <v>-</v>
      </c>
    </row>
    <row r="726" spans="1:64" x14ac:dyDescent="0.25">
      <c r="A726" s="24">
        <f t="shared" si="220"/>
        <v>723</v>
      </c>
      <c r="B726" s="31" t="s">
        <v>2956</v>
      </c>
      <c r="C726" s="24">
        <v>664711</v>
      </c>
      <c r="D726" s="24" t="s">
        <v>166</v>
      </c>
      <c r="E726" s="26">
        <v>24315</v>
      </c>
      <c r="F726" s="24" t="s">
        <v>65</v>
      </c>
      <c r="G726" s="24" t="s">
        <v>66</v>
      </c>
      <c r="H726" s="24" t="s">
        <v>961</v>
      </c>
      <c r="I726" s="24" t="s">
        <v>2957</v>
      </c>
      <c r="J726" s="27"/>
      <c r="K726" s="24"/>
      <c r="L726" s="24"/>
      <c r="M726" s="24" t="s">
        <v>70</v>
      </c>
      <c r="N726" s="24" t="s">
        <v>71</v>
      </c>
      <c r="O726" s="24"/>
      <c r="P726" s="24">
        <v>2012</v>
      </c>
      <c r="Q726" s="26">
        <v>32828</v>
      </c>
      <c r="R726" s="26">
        <v>33193</v>
      </c>
      <c r="S726" s="26" t="s">
        <v>90</v>
      </c>
      <c r="T726" s="28" t="s">
        <v>2958</v>
      </c>
      <c r="U726" s="28" t="s">
        <v>2958</v>
      </c>
      <c r="V726" s="26">
        <v>44061</v>
      </c>
      <c r="W726" s="28" t="s">
        <v>215</v>
      </c>
      <c r="X726" s="28" t="s">
        <v>195</v>
      </c>
      <c r="Y726" s="26" t="s">
        <v>78</v>
      </c>
      <c r="Z726" s="29">
        <v>4</v>
      </c>
      <c r="AA726" s="29">
        <v>4</v>
      </c>
      <c r="AB726" s="26">
        <v>44424</v>
      </c>
      <c r="AC726" s="30">
        <v>6900000</v>
      </c>
      <c r="AD726" s="30">
        <v>766667</v>
      </c>
      <c r="AE726" s="30">
        <v>858883.33333333302</v>
      </c>
      <c r="AF726" s="30">
        <v>-377770</v>
      </c>
      <c r="AG726" s="30">
        <f t="shared" si="221"/>
        <v>481113.33333333302</v>
      </c>
      <c r="AH726" s="30">
        <v>2079770</v>
      </c>
      <c r="AI726" s="30">
        <f t="shared" si="222"/>
        <v>10227550.333333332</v>
      </c>
      <c r="AJ726" s="30">
        <f t="shared" si="223"/>
        <v>3450000</v>
      </c>
      <c r="AK726" s="30">
        <f t="shared" si="224"/>
        <v>0</v>
      </c>
      <c r="AL726" s="30">
        <f t="shared" si="225"/>
        <v>0</v>
      </c>
      <c r="AM726" s="30">
        <f t="shared" si="226"/>
        <v>0</v>
      </c>
      <c r="AN726" s="30">
        <f t="shared" si="227"/>
        <v>0</v>
      </c>
      <c r="AO726" s="30">
        <f t="shared" si="228"/>
        <v>0</v>
      </c>
      <c r="AP726" s="30">
        <f t="shared" si="229"/>
        <v>3450000</v>
      </c>
      <c r="AQ726" s="30">
        <f t="shared" si="230"/>
        <v>922100</v>
      </c>
      <c r="AR726" s="26" t="s">
        <v>208</v>
      </c>
      <c r="AS726" s="26" t="s">
        <v>114</v>
      </c>
      <c r="AT726" s="26" t="s">
        <v>115</v>
      </c>
      <c r="AU726" s="26">
        <v>44562</v>
      </c>
      <c r="AV726" s="26" t="s">
        <v>196</v>
      </c>
      <c r="AW726" s="26" t="s">
        <v>80</v>
      </c>
      <c r="AX726" s="26" t="s">
        <v>83</v>
      </c>
      <c r="AY726" s="26" t="s">
        <v>83</v>
      </c>
      <c r="AZ726" s="26" t="s">
        <v>125</v>
      </c>
      <c r="BA726" s="26" t="s">
        <v>84</v>
      </c>
      <c r="BB726" s="26" t="s">
        <v>85</v>
      </c>
      <c r="BC726" s="26" t="str">
        <f t="shared" si="231"/>
        <v>F</v>
      </c>
      <c r="BD726" s="26" t="str">
        <f t="shared" ca="1" si="232"/>
        <v>56 Th,3 Bln,28 Hr</v>
      </c>
      <c r="BE726" s="29">
        <f t="shared" ca="1" si="233"/>
        <v>56</v>
      </c>
      <c r="BF726" s="29">
        <f t="shared" ca="1" si="234"/>
        <v>3</v>
      </c>
      <c r="BG726" s="29">
        <f t="shared" ca="1" si="235"/>
        <v>28</v>
      </c>
      <c r="BH726" s="26" t="str">
        <f t="shared" ca="1" si="236"/>
        <v>33 Th,0 Bln,8 Hr</v>
      </c>
      <c r="BI726" s="24">
        <f t="shared" ca="1" si="237"/>
        <v>33</v>
      </c>
      <c r="BJ726" s="24">
        <f t="shared" ca="1" si="238"/>
        <v>0</v>
      </c>
      <c r="BK726" s="26" t="str">
        <f t="shared" ca="1" si="239"/>
        <v>32 Th,0 Bln,8 Hr</v>
      </c>
      <c r="BL726" s="4" t="str">
        <f>VLOOKUP(C726,[1]dbase!$C$3:$AW$827,38,FALSE)</f>
        <v>H</v>
      </c>
    </row>
    <row r="727" spans="1:64" x14ac:dyDescent="0.25">
      <c r="A727" s="24">
        <f t="shared" si="220"/>
        <v>724</v>
      </c>
      <c r="B727" s="31" t="s">
        <v>2959</v>
      </c>
      <c r="C727" s="24">
        <v>705269</v>
      </c>
      <c r="D727" s="24" t="s">
        <v>354</v>
      </c>
      <c r="E727" s="26">
        <v>25663</v>
      </c>
      <c r="F727" s="24" t="s">
        <v>65</v>
      </c>
      <c r="G727" s="24" t="s">
        <v>66</v>
      </c>
      <c r="H727" s="24" t="s">
        <v>133</v>
      </c>
      <c r="I727" s="24" t="s">
        <v>2960</v>
      </c>
      <c r="J727" s="27"/>
      <c r="K727" s="24"/>
      <c r="L727" s="24"/>
      <c r="M727" s="24" t="s">
        <v>70</v>
      </c>
      <c r="N727" s="24" t="s">
        <v>71</v>
      </c>
      <c r="O727" s="24"/>
      <c r="P727" s="24">
        <v>2010</v>
      </c>
      <c r="Q727" s="26">
        <v>34425</v>
      </c>
      <c r="R727" s="26">
        <v>34790</v>
      </c>
      <c r="S727" s="26" t="s">
        <v>90</v>
      </c>
      <c r="T727" s="28" t="s">
        <v>2961</v>
      </c>
      <c r="U727" s="28" t="s">
        <v>2961</v>
      </c>
      <c r="V727" s="26" t="s">
        <v>80</v>
      </c>
      <c r="W727" s="28" t="s">
        <v>122</v>
      </c>
      <c r="X727" s="28" t="s">
        <v>123</v>
      </c>
      <c r="Y727" s="26" t="s">
        <v>78</v>
      </c>
      <c r="Z727" s="29">
        <v>4</v>
      </c>
      <c r="AA727" s="29">
        <v>4</v>
      </c>
      <c r="AB727" s="26">
        <v>44424</v>
      </c>
      <c r="AC727" s="30">
        <v>6900000</v>
      </c>
      <c r="AD727" s="30">
        <v>766667</v>
      </c>
      <c r="AE727" s="30">
        <v>1122883.333333333</v>
      </c>
      <c r="AF727" s="30">
        <v>-377770</v>
      </c>
      <c r="AG727" s="30">
        <f t="shared" si="221"/>
        <v>745113.33333333302</v>
      </c>
      <c r="AH727" s="30">
        <v>2079770</v>
      </c>
      <c r="AI727" s="30">
        <f t="shared" si="222"/>
        <v>10491550.333333332</v>
      </c>
      <c r="AJ727" s="30">
        <f t="shared" si="223"/>
        <v>5175000</v>
      </c>
      <c r="AK727" s="30">
        <f t="shared" si="224"/>
        <v>575000.25</v>
      </c>
      <c r="AL727" s="30">
        <f t="shared" si="225"/>
        <v>1122883.333333333</v>
      </c>
      <c r="AM727" s="30">
        <f t="shared" si="226"/>
        <v>-377770</v>
      </c>
      <c r="AN727" s="30">
        <f t="shared" si="227"/>
        <v>745113.33333333302</v>
      </c>
      <c r="AO727" s="30">
        <f t="shared" si="228"/>
        <v>1039885</v>
      </c>
      <c r="AP727" s="30">
        <f t="shared" si="229"/>
        <v>7534998.583333333</v>
      </c>
      <c r="AQ727" s="30">
        <f t="shared" si="230"/>
        <v>0</v>
      </c>
      <c r="AR727" s="26" t="s">
        <v>79</v>
      </c>
      <c r="AS727" s="26" t="s">
        <v>80</v>
      </c>
      <c r="AT727" s="26"/>
      <c r="AU727" s="26" t="s">
        <v>80</v>
      </c>
      <c r="AV727" s="26" t="s">
        <v>124</v>
      </c>
      <c r="AW727" s="26" t="s">
        <v>80</v>
      </c>
      <c r="AX727" s="26" t="s">
        <v>83</v>
      </c>
      <c r="AY727" s="26" t="s">
        <v>83</v>
      </c>
      <c r="AZ727" s="26" t="s">
        <v>125</v>
      </c>
      <c r="BA727" s="26" t="s">
        <v>84</v>
      </c>
      <c r="BB727" s="26" t="s">
        <v>85</v>
      </c>
      <c r="BC727" s="26" t="str">
        <f t="shared" si="231"/>
        <v>F</v>
      </c>
      <c r="BD727" s="26" t="str">
        <f t="shared" ca="1" si="232"/>
        <v>52 Th,7 Bln,19 Hr</v>
      </c>
      <c r="BE727" s="29">
        <f t="shared" ca="1" si="233"/>
        <v>52</v>
      </c>
      <c r="BF727" s="29">
        <f t="shared" ca="1" si="234"/>
        <v>7</v>
      </c>
      <c r="BG727" s="29">
        <f t="shared" ca="1" si="235"/>
        <v>19</v>
      </c>
      <c r="BH727" s="26" t="str">
        <f t="shared" ca="1" si="236"/>
        <v>28 Th,7 Bln,23 Hr</v>
      </c>
      <c r="BI727" s="24">
        <f t="shared" ca="1" si="237"/>
        <v>28</v>
      </c>
      <c r="BJ727" s="24">
        <f t="shared" ca="1" si="238"/>
        <v>7</v>
      </c>
      <c r="BK727" s="26" t="str">
        <f t="shared" ca="1" si="239"/>
        <v>27 Th,7 Bln,23 Hr</v>
      </c>
      <c r="BL727" s="4" t="str">
        <f>VLOOKUP(C727,[1]dbase!$C$3:$AW$827,38,FALSE)</f>
        <v>-</v>
      </c>
    </row>
    <row r="728" spans="1:64" x14ac:dyDescent="0.25">
      <c r="A728" s="24">
        <f t="shared" si="220"/>
        <v>725</v>
      </c>
      <c r="B728" s="31" t="s">
        <v>2962</v>
      </c>
      <c r="C728" s="24">
        <v>816129</v>
      </c>
      <c r="D728" s="24" t="s">
        <v>244</v>
      </c>
      <c r="E728" s="26">
        <v>29883</v>
      </c>
      <c r="F728" s="24" t="s">
        <v>65</v>
      </c>
      <c r="G728" s="24" t="s">
        <v>66</v>
      </c>
      <c r="H728" s="24" t="s">
        <v>67</v>
      </c>
      <c r="I728" s="24" t="s">
        <v>2963</v>
      </c>
      <c r="J728" s="27" t="s">
        <v>2964</v>
      </c>
      <c r="K728" s="24"/>
      <c r="L728" s="24"/>
      <c r="M728" s="24" t="s">
        <v>136</v>
      </c>
      <c r="N728" s="24" t="s">
        <v>667</v>
      </c>
      <c r="O728" s="24"/>
      <c r="P728" s="24" t="s">
        <v>80</v>
      </c>
      <c r="Q728" s="26">
        <v>43374</v>
      </c>
      <c r="R728" s="26">
        <v>43374</v>
      </c>
      <c r="S728" s="26" t="s">
        <v>90</v>
      </c>
      <c r="T728" s="28" t="s">
        <v>138</v>
      </c>
      <c r="U728" s="28" t="s">
        <v>138</v>
      </c>
      <c r="V728" s="26">
        <v>44105</v>
      </c>
      <c r="W728" s="28" t="s">
        <v>430</v>
      </c>
      <c r="X728" s="28" t="s">
        <v>140</v>
      </c>
      <c r="Y728" s="26" t="s">
        <v>78</v>
      </c>
      <c r="Z728" s="29">
        <v>6</v>
      </c>
      <c r="AA728" s="29">
        <v>1</v>
      </c>
      <c r="AB728" s="26">
        <v>44424</v>
      </c>
      <c r="AC728" s="30">
        <v>4500000</v>
      </c>
      <c r="AD728" s="30">
        <v>500000</v>
      </c>
      <c r="AE728" s="30">
        <v>0</v>
      </c>
      <c r="AF728" s="30">
        <v>585779.91666666698</v>
      </c>
      <c r="AG728" s="30">
        <f t="shared" si="221"/>
        <v>585779.91666666698</v>
      </c>
      <c r="AH728" s="30">
        <v>0</v>
      </c>
      <c r="AI728" s="30">
        <f t="shared" si="222"/>
        <v>5585779.916666667</v>
      </c>
      <c r="AJ728" s="30">
        <f t="shared" si="223"/>
        <v>3375000</v>
      </c>
      <c r="AK728" s="30">
        <f t="shared" si="224"/>
        <v>375000</v>
      </c>
      <c r="AL728" s="30">
        <f t="shared" si="225"/>
        <v>0</v>
      </c>
      <c r="AM728" s="30">
        <f t="shared" si="226"/>
        <v>585779.91666666698</v>
      </c>
      <c r="AN728" s="30">
        <f t="shared" si="227"/>
        <v>585779.91666666698</v>
      </c>
      <c r="AO728" s="30">
        <f t="shared" si="228"/>
        <v>0</v>
      </c>
      <c r="AP728" s="30">
        <f t="shared" si="229"/>
        <v>4335779.916666667</v>
      </c>
      <c r="AQ728" s="30">
        <f t="shared" si="230"/>
        <v>36320.083333333023</v>
      </c>
      <c r="AR728" s="26" t="s">
        <v>79</v>
      </c>
      <c r="AS728" s="26" t="s">
        <v>80</v>
      </c>
      <c r="AT728" s="26"/>
      <c r="AU728" s="26" t="s">
        <v>80</v>
      </c>
      <c r="AV728" s="26" t="s">
        <v>141</v>
      </c>
      <c r="AW728" s="26" t="s">
        <v>80</v>
      </c>
      <c r="AX728" s="26" t="s">
        <v>82</v>
      </c>
      <c r="AY728" s="26" t="s">
        <v>82</v>
      </c>
      <c r="AZ728" s="26" t="s">
        <v>80</v>
      </c>
      <c r="BA728" s="26" t="s">
        <v>84</v>
      </c>
      <c r="BB728" s="26" t="s">
        <v>85</v>
      </c>
      <c r="BC728" s="26" t="str">
        <f t="shared" si="231"/>
        <v>D</v>
      </c>
      <c r="BD728" s="26" t="str">
        <f t="shared" ca="1" si="232"/>
        <v>41 Th,1 Bln,0 Hr</v>
      </c>
      <c r="BE728" s="29">
        <f t="shared" ca="1" si="233"/>
        <v>41</v>
      </c>
      <c r="BF728" s="29">
        <f t="shared" ca="1" si="234"/>
        <v>1</v>
      </c>
      <c r="BG728" s="29">
        <f t="shared" ca="1" si="235"/>
        <v>0</v>
      </c>
      <c r="BH728" s="26" t="str">
        <f t="shared" ca="1" si="236"/>
        <v>4 Th,1 Bln,23 Hr</v>
      </c>
      <c r="BI728" s="24">
        <f t="shared" ca="1" si="237"/>
        <v>4</v>
      </c>
      <c r="BJ728" s="24">
        <f t="shared" ca="1" si="238"/>
        <v>1</v>
      </c>
      <c r="BK728" s="26" t="str">
        <f t="shared" ca="1" si="239"/>
        <v>4 Th,1 Bln,23 Hr</v>
      </c>
      <c r="BL728" s="4" t="str">
        <f>VLOOKUP(C728,[1]dbase!$C$3:$AW$827,38,FALSE)</f>
        <v>-</v>
      </c>
    </row>
    <row r="729" spans="1:64" x14ac:dyDescent="0.25">
      <c r="A729" s="24">
        <f t="shared" si="220"/>
        <v>726</v>
      </c>
      <c r="B729" s="31" t="s">
        <v>2965</v>
      </c>
      <c r="C729" s="24">
        <v>855566</v>
      </c>
      <c r="D729" s="24" t="s">
        <v>349</v>
      </c>
      <c r="E729" s="26">
        <v>31192</v>
      </c>
      <c r="F729" s="24" t="s">
        <v>65</v>
      </c>
      <c r="G729" s="24" t="s">
        <v>66</v>
      </c>
      <c r="H729" s="24" t="s">
        <v>150</v>
      </c>
      <c r="I729" s="24" t="s">
        <v>2966</v>
      </c>
      <c r="J729" s="27"/>
      <c r="K729" s="24"/>
      <c r="L729" s="24"/>
      <c r="M729" s="24" t="s">
        <v>109</v>
      </c>
      <c r="N729" s="24" t="s">
        <v>1221</v>
      </c>
      <c r="O729" s="24"/>
      <c r="P729" s="24" t="s">
        <v>185</v>
      </c>
      <c r="Q729" s="26">
        <v>41867</v>
      </c>
      <c r="R729" s="26">
        <v>41989</v>
      </c>
      <c r="S729" s="26" t="s">
        <v>90</v>
      </c>
      <c r="T729" s="28" t="s">
        <v>1222</v>
      </c>
      <c r="U729" s="28" t="s">
        <v>1222</v>
      </c>
      <c r="V729" s="26">
        <v>44061</v>
      </c>
      <c r="W729" s="28" t="s">
        <v>650</v>
      </c>
      <c r="X729" s="28" t="s">
        <v>195</v>
      </c>
      <c r="Y729" s="26" t="s">
        <v>78</v>
      </c>
      <c r="Z729" s="29">
        <v>6</v>
      </c>
      <c r="AA729" s="29">
        <v>2</v>
      </c>
      <c r="AB729" s="26">
        <v>44424</v>
      </c>
      <c r="AC729" s="30">
        <v>4900000</v>
      </c>
      <c r="AD729" s="30">
        <v>544444</v>
      </c>
      <c r="AE729" s="30">
        <v>458655.55555555597</v>
      </c>
      <c r="AF729" s="30">
        <v>152000</v>
      </c>
      <c r="AG729" s="30">
        <f t="shared" si="221"/>
        <v>610655.55555555597</v>
      </c>
      <c r="AH729" s="30">
        <v>0</v>
      </c>
      <c r="AI729" s="30">
        <f t="shared" si="222"/>
        <v>6055099.555555556</v>
      </c>
      <c r="AJ729" s="30">
        <f t="shared" si="223"/>
        <v>2450000</v>
      </c>
      <c r="AK729" s="30">
        <f t="shared" si="224"/>
        <v>0</v>
      </c>
      <c r="AL729" s="30">
        <f t="shared" si="225"/>
        <v>0</v>
      </c>
      <c r="AM729" s="30">
        <f t="shared" si="226"/>
        <v>0</v>
      </c>
      <c r="AN729" s="30">
        <f t="shared" si="227"/>
        <v>0</v>
      </c>
      <c r="AO729" s="30">
        <f t="shared" si="228"/>
        <v>0</v>
      </c>
      <c r="AP729" s="30">
        <f t="shared" si="229"/>
        <v>2450000</v>
      </c>
      <c r="AQ729" s="30">
        <f t="shared" si="230"/>
        <v>1922100</v>
      </c>
      <c r="AR729" s="26" t="s">
        <v>79</v>
      </c>
      <c r="AS729" s="32" t="s">
        <v>114</v>
      </c>
      <c r="AT729" s="32" t="s">
        <v>156</v>
      </c>
      <c r="AU729" s="32">
        <v>44743</v>
      </c>
      <c r="AV729" s="26" t="s">
        <v>196</v>
      </c>
      <c r="AW729" s="26" t="s">
        <v>80</v>
      </c>
      <c r="AX729" s="26" t="s">
        <v>82</v>
      </c>
      <c r="AY729" s="26" t="s">
        <v>82</v>
      </c>
      <c r="AZ729" s="26" t="s">
        <v>125</v>
      </c>
      <c r="BA729" s="26" t="s">
        <v>84</v>
      </c>
      <c r="BB729" s="26" t="s">
        <v>106</v>
      </c>
      <c r="BC729" s="26" t="str">
        <f t="shared" si="231"/>
        <v>C</v>
      </c>
      <c r="BD729" s="26" t="str">
        <f t="shared" ca="1" si="232"/>
        <v>37 Th,5 Bln,30 Hr</v>
      </c>
      <c r="BE729" s="29">
        <f t="shared" ca="1" si="233"/>
        <v>37</v>
      </c>
      <c r="BF729" s="29">
        <f t="shared" ca="1" si="234"/>
        <v>5</v>
      </c>
      <c r="BG729" s="29">
        <f t="shared" ca="1" si="235"/>
        <v>30</v>
      </c>
      <c r="BH729" s="26" t="str">
        <f t="shared" ca="1" si="236"/>
        <v>8 Th,3 Bln,8 Hr</v>
      </c>
      <c r="BI729" s="24">
        <f t="shared" ca="1" si="237"/>
        <v>8</v>
      </c>
      <c r="BJ729" s="24">
        <f t="shared" ca="1" si="238"/>
        <v>3</v>
      </c>
      <c r="BK729" s="26" t="str">
        <f t="shared" ca="1" si="239"/>
        <v>7 Th,11 Bln,8 Hr</v>
      </c>
      <c r="BL729" s="4" t="str">
        <f>VLOOKUP(C729,[1]dbase!$C$3:$AW$827,38,FALSE)</f>
        <v>H</v>
      </c>
    </row>
    <row r="730" spans="1:64" x14ac:dyDescent="0.25">
      <c r="A730" s="24">
        <f t="shared" si="220"/>
        <v>727</v>
      </c>
      <c r="B730" s="31" t="s">
        <v>2967</v>
      </c>
      <c r="C730" s="24">
        <v>675211</v>
      </c>
      <c r="D730" s="24" t="s">
        <v>108</v>
      </c>
      <c r="E730" s="26">
        <v>24763</v>
      </c>
      <c r="F730" s="24" t="s">
        <v>65</v>
      </c>
      <c r="G730" s="24" t="s">
        <v>66</v>
      </c>
      <c r="H730" s="24" t="s">
        <v>133</v>
      </c>
      <c r="I730" s="24" t="s">
        <v>2968</v>
      </c>
      <c r="J730" s="27"/>
      <c r="K730" s="24"/>
      <c r="L730" s="24"/>
      <c r="M730" s="24" t="s">
        <v>109</v>
      </c>
      <c r="N730" s="24" t="s">
        <v>120</v>
      </c>
      <c r="O730" s="24"/>
      <c r="P730" s="24">
        <v>1987</v>
      </c>
      <c r="Q730" s="26">
        <v>33679</v>
      </c>
      <c r="R730" s="26">
        <v>34044</v>
      </c>
      <c r="S730" s="26" t="s">
        <v>90</v>
      </c>
      <c r="T730" s="28" t="s">
        <v>2969</v>
      </c>
      <c r="U730" s="28" t="s">
        <v>2969</v>
      </c>
      <c r="V730" s="26">
        <v>44061</v>
      </c>
      <c r="W730" s="28" t="s">
        <v>650</v>
      </c>
      <c r="X730" s="28" t="s">
        <v>195</v>
      </c>
      <c r="Y730" s="26" t="s">
        <v>78</v>
      </c>
      <c r="Z730" s="29">
        <v>6</v>
      </c>
      <c r="AA730" s="29">
        <v>3</v>
      </c>
      <c r="AB730" s="26">
        <v>44424</v>
      </c>
      <c r="AC730" s="30">
        <v>5900000</v>
      </c>
      <c r="AD730" s="30">
        <v>655556</v>
      </c>
      <c r="AE730" s="30">
        <v>298394.44444444403</v>
      </c>
      <c r="AF730" s="30">
        <v>152000</v>
      </c>
      <c r="AG730" s="30">
        <f t="shared" si="221"/>
        <v>450394.44444444403</v>
      </c>
      <c r="AH730" s="30">
        <v>0</v>
      </c>
      <c r="AI730" s="30">
        <f t="shared" si="222"/>
        <v>7005950.444444444</v>
      </c>
      <c r="AJ730" s="30">
        <f t="shared" si="223"/>
        <v>2950000</v>
      </c>
      <c r="AK730" s="30">
        <f t="shared" si="224"/>
        <v>0</v>
      </c>
      <c r="AL730" s="30">
        <f t="shared" si="225"/>
        <v>0</v>
      </c>
      <c r="AM730" s="30">
        <f t="shared" si="226"/>
        <v>0</v>
      </c>
      <c r="AN730" s="30">
        <f t="shared" si="227"/>
        <v>0</v>
      </c>
      <c r="AO730" s="30">
        <f t="shared" si="228"/>
        <v>0</v>
      </c>
      <c r="AP730" s="30">
        <f t="shared" si="229"/>
        <v>2950000</v>
      </c>
      <c r="AQ730" s="30">
        <f t="shared" si="230"/>
        <v>1422100</v>
      </c>
      <c r="AR730" s="26" t="s">
        <v>79</v>
      </c>
      <c r="AS730" s="26" t="s">
        <v>114</v>
      </c>
      <c r="AT730" s="24" t="s">
        <v>172</v>
      </c>
      <c r="AU730" s="26">
        <v>44433</v>
      </c>
      <c r="AV730" s="26" t="s">
        <v>196</v>
      </c>
      <c r="AW730" s="26" t="s">
        <v>80</v>
      </c>
      <c r="AX730" s="26" t="s">
        <v>82</v>
      </c>
      <c r="AY730" s="26" t="s">
        <v>82</v>
      </c>
      <c r="AZ730" s="26" t="s">
        <v>125</v>
      </c>
      <c r="BA730" s="26" t="s">
        <v>84</v>
      </c>
      <c r="BB730" s="26" t="s">
        <v>85</v>
      </c>
      <c r="BC730" s="26" t="str">
        <f t="shared" si="231"/>
        <v>C</v>
      </c>
      <c r="BD730" s="26" t="str">
        <f t="shared" ca="1" si="232"/>
        <v>55 Th,1 Bln,6 Hr</v>
      </c>
      <c r="BE730" s="29">
        <f t="shared" ca="1" si="233"/>
        <v>55</v>
      </c>
      <c r="BF730" s="29">
        <f t="shared" ca="1" si="234"/>
        <v>1</v>
      </c>
      <c r="BG730" s="29">
        <f t="shared" ca="1" si="235"/>
        <v>6</v>
      </c>
      <c r="BH730" s="26" t="str">
        <f t="shared" ca="1" si="236"/>
        <v>30 Th,8 Bln,8 Hr</v>
      </c>
      <c r="BI730" s="24">
        <f t="shared" ca="1" si="237"/>
        <v>30</v>
      </c>
      <c r="BJ730" s="24">
        <f t="shared" ca="1" si="238"/>
        <v>8</v>
      </c>
      <c r="BK730" s="26" t="str">
        <f t="shared" ca="1" si="239"/>
        <v>29 Th,8 Bln,8 Hr</v>
      </c>
      <c r="BL730" s="4" t="str">
        <f>VLOOKUP(C730,[1]dbase!$C$3:$AW$827,38,FALSE)</f>
        <v>H</v>
      </c>
    </row>
    <row r="731" spans="1:64" x14ac:dyDescent="0.25">
      <c r="A731" s="24">
        <f t="shared" si="220"/>
        <v>728</v>
      </c>
      <c r="B731" s="31" t="s">
        <v>2970</v>
      </c>
      <c r="C731" s="24">
        <v>806133</v>
      </c>
      <c r="D731" s="24" t="s">
        <v>947</v>
      </c>
      <c r="E731" s="26">
        <v>29291</v>
      </c>
      <c r="F731" s="24" t="s">
        <v>65</v>
      </c>
      <c r="G731" s="24" t="s">
        <v>66</v>
      </c>
      <c r="H731" s="24" t="s">
        <v>88</v>
      </c>
      <c r="I731" s="24" t="s">
        <v>2971</v>
      </c>
      <c r="J731" s="27"/>
      <c r="K731" s="24"/>
      <c r="L731" s="24"/>
      <c r="M731" s="24" t="s">
        <v>109</v>
      </c>
      <c r="N731" s="24" t="s">
        <v>301</v>
      </c>
      <c r="O731" s="24"/>
      <c r="P731" s="24" t="s">
        <v>80</v>
      </c>
      <c r="Q731" s="26">
        <v>43374</v>
      </c>
      <c r="R731" s="26">
        <v>43374</v>
      </c>
      <c r="S731" s="26" t="s">
        <v>90</v>
      </c>
      <c r="T731" s="28" t="s">
        <v>138</v>
      </c>
      <c r="U731" s="28" t="s">
        <v>138</v>
      </c>
      <c r="V731" s="26">
        <v>44105</v>
      </c>
      <c r="W731" s="28" t="s">
        <v>430</v>
      </c>
      <c r="X731" s="28" t="s">
        <v>140</v>
      </c>
      <c r="Y731" s="26" t="s">
        <v>78</v>
      </c>
      <c r="Z731" s="29">
        <v>6</v>
      </c>
      <c r="AA731" s="29">
        <v>2</v>
      </c>
      <c r="AB731" s="26">
        <v>44424</v>
      </c>
      <c r="AC731" s="30">
        <v>4900000</v>
      </c>
      <c r="AD731" s="30">
        <v>544444</v>
      </c>
      <c r="AE731" s="30">
        <v>0</v>
      </c>
      <c r="AF731" s="30">
        <v>754416.63888888899</v>
      </c>
      <c r="AG731" s="30">
        <f t="shared" si="221"/>
        <v>754416.63888888899</v>
      </c>
      <c r="AH731" s="30">
        <v>0</v>
      </c>
      <c r="AI731" s="30">
        <f t="shared" si="222"/>
        <v>6198860.638888889</v>
      </c>
      <c r="AJ731" s="30">
        <f t="shared" si="223"/>
        <v>3675000</v>
      </c>
      <c r="AK731" s="30">
        <f t="shared" si="224"/>
        <v>408333</v>
      </c>
      <c r="AL731" s="30">
        <f t="shared" si="225"/>
        <v>0</v>
      </c>
      <c r="AM731" s="30">
        <f t="shared" si="226"/>
        <v>754416.63888888899</v>
      </c>
      <c r="AN731" s="30">
        <f t="shared" si="227"/>
        <v>754416.63888888899</v>
      </c>
      <c r="AO731" s="30">
        <f t="shared" si="228"/>
        <v>0</v>
      </c>
      <c r="AP731" s="30">
        <f t="shared" si="229"/>
        <v>4837749.638888889</v>
      </c>
      <c r="AQ731" s="30">
        <f t="shared" si="230"/>
        <v>0</v>
      </c>
      <c r="AR731" s="26" t="s">
        <v>79</v>
      </c>
      <c r="AS731" s="26" t="s">
        <v>80</v>
      </c>
      <c r="AT731" s="26"/>
      <c r="AU731" s="26">
        <v>44652</v>
      </c>
      <c r="AV731" s="26" t="s">
        <v>141</v>
      </c>
      <c r="AW731" s="26" t="s">
        <v>80</v>
      </c>
      <c r="AX731" s="26" t="s">
        <v>82</v>
      </c>
      <c r="AY731" s="26" t="s">
        <v>82</v>
      </c>
      <c r="AZ731" s="26" t="s">
        <v>80</v>
      </c>
      <c r="BA731" s="26" t="s">
        <v>84</v>
      </c>
      <c r="BB731" s="26" t="s">
        <v>85</v>
      </c>
      <c r="BC731" s="26" t="str">
        <f t="shared" si="231"/>
        <v>C</v>
      </c>
      <c r="BD731" s="26" t="str">
        <f t="shared" ca="1" si="232"/>
        <v>42 Th,8 Bln,13 Hr</v>
      </c>
      <c r="BE731" s="29">
        <f t="shared" ca="1" si="233"/>
        <v>42</v>
      </c>
      <c r="BF731" s="29">
        <f t="shared" ca="1" si="234"/>
        <v>8</v>
      </c>
      <c r="BG731" s="29">
        <f t="shared" ca="1" si="235"/>
        <v>13</v>
      </c>
      <c r="BH731" s="26" t="str">
        <f t="shared" ca="1" si="236"/>
        <v>4 Th,1 Bln,23 Hr</v>
      </c>
      <c r="BI731" s="24">
        <f t="shared" ca="1" si="237"/>
        <v>4</v>
      </c>
      <c r="BJ731" s="24">
        <f t="shared" ca="1" si="238"/>
        <v>1</v>
      </c>
      <c r="BK731" s="26" t="str">
        <f t="shared" ca="1" si="239"/>
        <v>4 Th,1 Bln,23 Hr</v>
      </c>
      <c r="BL731" s="4" t="str">
        <f>VLOOKUP(C731,[1]dbase!$C$3:$AW$827,38,FALSE)</f>
        <v>-</v>
      </c>
    </row>
    <row r="732" spans="1:64" x14ac:dyDescent="0.25">
      <c r="A732" s="24">
        <f t="shared" si="220"/>
        <v>729</v>
      </c>
      <c r="B732" s="31" t="s">
        <v>2972</v>
      </c>
      <c r="C732" s="24">
        <v>705083</v>
      </c>
      <c r="D732" s="24" t="s">
        <v>87</v>
      </c>
      <c r="E732" s="26">
        <v>25707</v>
      </c>
      <c r="F732" s="24" t="s">
        <v>65</v>
      </c>
      <c r="G732" s="24" t="s">
        <v>66</v>
      </c>
      <c r="H732" s="24" t="s">
        <v>133</v>
      </c>
      <c r="I732" s="24" t="s">
        <v>2973</v>
      </c>
      <c r="J732" s="27"/>
      <c r="K732" s="24"/>
      <c r="L732" s="24"/>
      <c r="M732" s="24" t="s">
        <v>109</v>
      </c>
      <c r="N732" s="24" t="s">
        <v>120</v>
      </c>
      <c r="O732" s="24"/>
      <c r="P732" s="24">
        <v>1989</v>
      </c>
      <c r="Q732" s="26">
        <v>32678</v>
      </c>
      <c r="R732" s="26">
        <v>33848</v>
      </c>
      <c r="S732" s="26" t="s">
        <v>90</v>
      </c>
      <c r="T732" s="28" t="s">
        <v>2974</v>
      </c>
      <c r="U732" s="28" t="s">
        <v>2974</v>
      </c>
      <c r="V732" s="26">
        <v>44667</v>
      </c>
      <c r="W732" s="28" t="s">
        <v>242</v>
      </c>
      <c r="X732" s="28" t="s">
        <v>93</v>
      </c>
      <c r="Y732" s="26" t="s">
        <v>78</v>
      </c>
      <c r="Z732" s="29">
        <v>4</v>
      </c>
      <c r="AA732" s="29">
        <v>3</v>
      </c>
      <c r="AB732" s="26">
        <v>44424</v>
      </c>
      <c r="AC732" s="30">
        <v>5900000</v>
      </c>
      <c r="AD732" s="30">
        <v>655556</v>
      </c>
      <c r="AE732" s="30">
        <v>200969.44444444403</v>
      </c>
      <c r="AF732" s="30">
        <v>-339993</v>
      </c>
      <c r="AG732" s="30">
        <f t="shared" si="221"/>
        <v>-139023.55555555597</v>
      </c>
      <c r="AH732" s="30">
        <v>2079770</v>
      </c>
      <c r="AI732" s="30">
        <f t="shared" si="222"/>
        <v>8496302.444444444</v>
      </c>
      <c r="AJ732" s="30">
        <f t="shared" si="223"/>
        <v>4425000</v>
      </c>
      <c r="AK732" s="30">
        <f t="shared" si="224"/>
        <v>491667</v>
      </c>
      <c r="AL732" s="30">
        <f t="shared" si="225"/>
        <v>200969.44444444403</v>
      </c>
      <c r="AM732" s="30">
        <f t="shared" si="226"/>
        <v>-339993</v>
      </c>
      <c r="AN732" s="30">
        <f t="shared" si="227"/>
        <v>-139023.55555555597</v>
      </c>
      <c r="AO732" s="30">
        <f t="shared" si="228"/>
        <v>1039885</v>
      </c>
      <c r="AP732" s="30">
        <f t="shared" si="229"/>
        <v>5817528.444444444</v>
      </c>
      <c r="AQ732" s="30">
        <f t="shared" si="230"/>
        <v>0</v>
      </c>
      <c r="AR732" s="26" t="s">
        <v>79</v>
      </c>
      <c r="AS732" s="26" t="s">
        <v>80</v>
      </c>
      <c r="AT732" s="26"/>
      <c r="AU732" s="26" t="s">
        <v>80</v>
      </c>
      <c r="AV732" s="26" t="s">
        <v>94</v>
      </c>
      <c r="AW732" s="26" t="s">
        <v>210</v>
      </c>
      <c r="AX732" s="26" t="s">
        <v>83</v>
      </c>
      <c r="AY732" s="26" t="s">
        <v>83</v>
      </c>
      <c r="AZ732" s="26" t="s">
        <v>80</v>
      </c>
      <c r="BA732" s="26" t="s">
        <v>84</v>
      </c>
      <c r="BB732" s="26" t="s">
        <v>85</v>
      </c>
      <c r="BC732" s="26" t="str">
        <f t="shared" si="231"/>
        <v>C</v>
      </c>
      <c r="BD732" s="26" t="str">
        <f t="shared" ca="1" si="232"/>
        <v>52 Th,6 Bln,5 Hr</v>
      </c>
      <c r="BE732" s="29">
        <f t="shared" ca="1" si="233"/>
        <v>52</v>
      </c>
      <c r="BF732" s="29">
        <f t="shared" ca="1" si="234"/>
        <v>6</v>
      </c>
      <c r="BG732" s="29">
        <f t="shared" ca="1" si="235"/>
        <v>5</v>
      </c>
      <c r="BH732" s="26" t="str">
        <f t="shared" ca="1" si="236"/>
        <v>33 Th,5 Bln,5 Hr</v>
      </c>
      <c r="BI732" s="24">
        <f t="shared" ca="1" si="237"/>
        <v>33</v>
      </c>
      <c r="BJ732" s="24">
        <f t="shared" ca="1" si="238"/>
        <v>5</v>
      </c>
      <c r="BK732" s="26" t="str">
        <f t="shared" ca="1" si="239"/>
        <v>30 Th,2 Bln,23 Hr</v>
      </c>
      <c r="BL732" s="4" t="str">
        <f>VLOOKUP(C732,[1]dbase!$C$3:$AW$827,38,FALSE)</f>
        <v>-</v>
      </c>
    </row>
    <row r="733" spans="1:64" x14ac:dyDescent="0.25">
      <c r="A733" s="24">
        <f t="shared" si="220"/>
        <v>730</v>
      </c>
      <c r="B733" s="31" t="s">
        <v>2975</v>
      </c>
      <c r="C733" s="24">
        <v>695955</v>
      </c>
      <c r="D733" s="24" t="s">
        <v>174</v>
      </c>
      <c r="E733" s="26">
        <v>25307</v>
      </c>
      <c r="F733" s="24" t="s">
        <v>65</v>
      </c>
      <c r="G733" s="24" t="s">
        <v>66</v>
      </c>
      <c r="H733" s="24" t="s">
        <v>133</v>
      </c>
      <c r="I733" s="24" t="s">
        <v>2976</v>
      </c>
      <c r="J733" s="27" t="s">
        <v>2977</v>
      </c>
      <c r="K733" s="24"/>
      <c r="L733" s="24"/>
      <c r="M733" s="24" t="s">
        <v>99</v>
      </c>
      <c r="N733" s="24" t="s">
        <v>276</v>
      </c>
      <c r="O733" s="24"/>
      <c r="P733" s="24" t="s">
        <v>80</v>
      </c>
      <c r="Q733" s="26">
        <v>43374</v>
      </c>
      <c r="R733" s="26">
        <v>43374</v>
      </c>
      <c r="S733" s="26" t="s">
        <v>90</v>
      </c>
      <c r="T733" s="28" t="s">
        <v>456</v>
      </c>
      <c r="U733" s="28" t="s">
        <v>456</v>
      </c>
      <c r="V733" s="26">
        <v>44105</v>
      </c>
      <c r="W733" s="28" t="s">
        <v>139</v>
      </c>
      <c r="X733" s="28" t="s">
        <v>140</v>
      </c>
      <c r="Y733" s="26" t="s">
        <v>78</v>
      </c>
      <c r="Z733" s="29">
        <v>6</v>
      </c>
      <c r="AA733" s="29">
        <v>1</v>
      </c>
      <c r="AB733" s="26">
        <v>44424</v>
      </c>
      <c r="AC733" s="30">
        <v>4500000</v>
      </c>
      <c r="AD733" s="30">
        <v>500000</v>
      </c>
      <c r="AE733" s="30">
        <v>0</v>
      </c>
      <c r="AF733" s="30">
        <v>-31100</v>
      </c>
      <c r="AG733" s="30">
        <f t="shared" si="221"/>
        <v>-31100</v>
      </c>
      <c r="AH733" s="30">
        <v>0</v>
      </c>
      <c r="AI733" s="30">
        <f t="shared" si="222"/>
        <v>4968900</v>
      </c>
      <c r="AJ733" s="30">
        <f t="shared" si="223"/>
        <v>3375000</v>
      </c>
      <c r="AK733" s="30">
        <f t="shared" si="224"/>
        <v>375000</v>
      </c>
      <c r="AL733" s="30">
        <f t="shared" si="225"/>
        <v>0</v>
      </c>
      <c r="AM733" s="30">
        <f t="shared" si="226"/>
        <v>-31100</v>
      </c>
      <c r="AN733" s="30">
        <f t="shared" si="227"/>
        <v>-31100</v>
      </c>
      <c r="AO733" s="30">
        <f t="shared" si="228"/>
        <v>0</v>
      </c>
      <c r="AP733" s="30">
        <f t="shared" si="229"/>
        <v>3718900</v>
      </c>
      <c r="AQ733" s="30">
        <f t="shared" si="230"/>
        <v>653200</v>
      </c>
      <c r="AR733" s="26" t="s">
        <v>79</v>
      </c>
      <c r="AS733" s="26" t="s">
        <v>80</v>
      </c>
      <c r="AT733" s="26"/>
      <c r="AU733" s="26" t="s">
        <v>80</v>
      </c>
      <c r="AV733" s="26" t="s">
        <v>141</v>
      </c>
      <c r="AW733" s="26" t="s">
        <v>80</v>
      </c>
      <c r="AX733" s="26" t="s">
        <v>82</v>
      </c>
      <c r="AY733" s="26" t="s">
        <v>82</v>
      </c>
      <c r="AZ733" s="26" t="s">
        <v>80</v>
      </c>
      <c r="BA733" s="26" t="s">
        <v>84</v>
      </c>
      <c r="BB733" s="26" t="s">
        <v>106</v>
      </c>
      <c r="BC733" s="26" t="str">
        <f t="shared" si="231"/>
        <v>C</v>
      </c>
      <c r="BD733" s="26" t="str">
        <f t="shared" ca="1" si="232"/>
        <v>53 Th,7 Bln,10 Hr</v>
      </c>
      <c r="BE733" s="29">
        <f t="shared" ca="1" si="233"/>
        <v>53</v>
      </c>
      <c r="BF733" s="29">
        <f t="shared" ca="1" si="234"/>
        <v>7</v>
      </c>
      <c r="BG733" s="29">
        <f t="shared" ca="1" si="235"/>
        <v>10</v>
      </c>
      <c r="BH733" s="26" t="str">
        <f t="shared" ca="1" si="236"/>
        <v>4 Th,1 Bln,23 Hr</v>
      </c>
      <c r="BI733" s="24">
        <f t="shared" ca="1" si="237"/>
        <v>4</v>
      </c>
      <c r="BJ733" s="24">
        <f t="shared" ca="1" si="238"/>
        <v>1</v>
      </c>
      <c r="BK733" s="26" t="str">
        <f t="shared" ca="1" si="239"/>
        <v>4 Th,1 Bln,23 Hr</v>
      </c>
      <c r="BL733" s="4" t="str">
        <f>VLOOKUP(C733,[1]dbase!$C$3:$AW$827,38,FALSE)</f>
        <v>-</v>
      </c>
    </row>
    <row r="734" spans="1:64" x14ac:dyDescent="0.25">
      <c r="A734" s="24">
        <f t="shared" si="220"/>
        <v>731</v>
      </c>
      <c r="B734" s="31" t="s">
        <v>2978</v>
      </c>
      <c r="C734" s="24">
        <v>815931</v>
      </c>
      <c r="D734" s="24" t="s">
        <v>174</v>
      </c>
      <c r="E734" s="26">
        <v>29629</v>
      </c>
      <c r="F734" s="24" t="s">
        <v>65</v>
      </c>
      <c r="G734" s="24" t="s">
        <v>66</v>
      </c>
      <c r="H734" s="24" t="s">
        <v>88</v>
      </c>
      <c r="I734" s="24" t="s">
        <v>2979</v>
      </c>
      <c r="J734" s="27" t="s">
        <v>2980</v>
      </c>
      <c r="K734" s="24"/>
      <c r="L734" s="24"/>
      <c r="M734" s="24" t="s">
        <v>109</v>
      </c>
      <c r="N734" s="24" t="s">
        <v>301</v>
      </c>
      <c r="O734" s="24"/>
      <c r="P734" s="24" t="s">
        <v>80</v>
      </c>
      <c r="Q734" s="26">
        <v>43374</v>
      </c>
      <c r="R734" s="26">
        <v>43374</v>
      </c>
      <c r="S734" s="26" t="s">
        <v>90</v>
      </c>
      <c r="T734" s="28" t="s">
        <v>1826</v>
      </c>
      <c r="U734" s="28" t="s">
        <v>1826</v>
      </c>
      <c r="V734" s="26">
        <v>44105</v>
      </c>
      <c r="W734" s="28" t="s">
        <v>303</v>
      </c>
      <c r="X734" s="28" t="s">
        <v>140</v>
      </c>
      <c r="Y734" s="26" t="s">
        <v>78</v>
      </c>
      <c r="Z734" s="29">
        <v>6</v>
      </c>
      <c r="AA734" s="29">
        <v>1</v>
      </c>
      <c r="AB734" s="26">
        <v>44424</v>
      </c>
      <c r="AC734" s="30">
        <v>4500000</v>
      </c>
      <c r="AD734" s="30">
        <v>500000</v>
      </c>
      <c r="AE734" s="30">
        <v>0</v>
      </c>
      <c r="AF734" s="30">
        <v>592600</v>
      </c>
      <c r="AG734" s="30">
        <f t="shared" si="221"/>
        <v>592600</v>
      </c>
      <c r="AH734" s="30">
        <v>0</v>
      </c>
      <c r="AI734" s="30">
        <f t="shared" si="222"/>
        <v>5592600</v>
      </c>
      <c r="AJ734" s="30">
        <f t="shared" si="223"/>
        <v>3375000</v>
      </c>
      <c r="AK734" s="30">
        <f t="shared" si="224"/>
        <v>375000</v>
      </c>
      <c r="AL734" s="30">
        <f t="shared" si="225"/>
        <v>0</v>
      </c>
      <c r="AM734" s="30">
        <f t="shared" si="226"/>
        <v>592600</v>
      </c>
      <c r="AN734" s="30">
        <f t="shared" si="227"/>
        <v>592600</v>
      </c>
      <c r="AO734" s="30">
        <f t="shared" si="228"/>
        <v>0</v>
      </c>
      <c r="AP734" s="30">
        <f t="shared" si="229"/>
        <v>4342600</v>
      </c>
      <c r="AQ734" s="30">
        <f t="shared" si="230"/>
        <v>29500</v>
      </c>
      <c r="AR734" s="26" t="s">
        <v>79</v>
      </c>
      <c r="AS734" s="26" t="s">
        <v>80</v>
      </c>
      <c r="AT734" s="26"/>
      <c r="AU734" s="26" t="s">
        <v>80</v>
      </c>
      <c r="AV734" s="26" t="s">
        <v>141</v>
      </c>
      <c r="AW734" s="26" t="s">
        <v>80</v>
      </c>
      <c r="AX734" s="26" t="s">
        <v>82</v>
      </c>
      <c r="AY734" s="26" t="s">
        <v>82</v>
      </c>
      <c r="AZ734" s="26" t="s">
        <v>80</v>
      </c>
      <c r="BA734" s="26" t="s">
        <v>84</v>
      </c>
      <c r="BB734" s="26" t="s">
        <v>85</v>
      </c>
      <c r="BC734" s="26" t="str">
        <f t="shared" si="231"/>
        <v>C</v>
      </c>
      <c r="BD734" s="26" t="str">
        <f t="shared" ca="1" si="232"/>
        <v>41 Th,9 Bln,12 Hr</v>
      </c>
      <c r="BE734" s="29">
        <f t="shared" ca="1" si="233"/>
        <v>41</v>
      </c>
      <c r="BF734" s="29">
        <f t="shared" ca="1" si="234"/>
        <v>9</v>
      </c>
      <c r="BG734" s="29">
        <f t="shared" ca="1" si="235"/>
        <v>12</v>
      </c>
      <c r="BH734" s="26" t="str">
        <f t="shared" ca="1" si="236"/>
        <v>4 Th,1 Bln,23 Hr</v>
      </c>
      <c r="BI734" s="24">
        <f t="shared" ca="1" si="237"/>
        <v>4</v>
      </c>
      <c r="BJ734" s="24">
        <f t="shared" ca="1" si="238"/>
        <v>1</v>
      </c>
      <c r="BK734" s="26" t="str">
        <f t="shared" ca="1" si="239"/>
        <v>4 Th,1 Bln,23 Hr</v>
      </c>
      <c r="BL734" s="4" t="str">
        <f>VLOOKUP(C734,[1]dbase!$C$3:$AW$827,38,FALSE)</f>
        <v>-</v>
      </c>
    </row>
    <row r="735" spans="1:64" x14ac:dyDescent="0.25">
      <c r="A735" s="24">
        <f t="shared" si="220"/>
        <v>732</v>
      </c>
      <c r="B735" s="31" t="s">
        <v>2981</v>
      </c>
      <c r="C735" s="24">
        <v>715522</v>
      </c>
      <c r="D735" s="24" t="s">
        <v>87</v>
      </c>
      <c r="E735" s="26">
        <v>26156</v>
      </c>
      <c r="F735" s="24" t="s">
        <v>65</v>
      </c>
      <c r="G735" s="24" t="s">
        <v>66</v>
      </c>
      <c r="H735" s="24" t="s">
        <v>88</v>
      </c>
      <c r="I735" s="24" t="s">
        <v>2982</v>
      </c>
      <c r="J735" s="27"/>
      <c r="K735" s="24"/>
      <c r="L735" s="24"/>
      <c r="M735" s="24" t="s">
        <v>99</v>
      </c>
      <c r="N735" s="24" t="s">
        <v>100</v>
      </c>
      <c r="O735" s="24"/>
      <c r="P735" s="24">
        <v>1990</v>
      </c>
      <c r="Q735" s="26">
        <v>40238</v>
      </c>
      <c r="R735" s="26">
        <v>41229</v>
      </c>
      <c r="S735" s="26" t="s">
        <v>90</v>
      </c>
      <c r="T735" s="28" t="s">
        <v>2983</v>
      </c>
      <c r="U735" s="28" t="s">
        <v>2983</v>
      </c>
      <c r="V735" s="26">
        <v>44061</v>
      </c>
      <c r="W735" s="28" t="s">
        <v>1174</v>
      </c>
      <c r="X735" s="28" t="s">
        <v>93</v>
      </c>
      <c r="Y735" s="26" t="s">
        <v>78</v>
      </c>
      <c r="Z735" s="29">
        <v>5</v>
      </c>
      <c r="AA735" s="29">
        <v>3</v>
      </c>
      <c r="AB735" s="26">
        <v>44424</v>
      </c>
      <c r="AC735" s="30">
        <v>5900000</v>
      </c>
      <c r="AD735" s="30">
        <v>655556</v>
      </c>
      <c r="AE735" s="30">
        <v>-145605.55555555597</v>
      </c>
      <c r="AF735" s="30">
        <v>566950</v>
      </c>
      <c r="AG735" s="30">
        <f t="shared" si="221"/>
        <v>421344.44444444403</v>
      </c>
      <c r="AH735" s="30">
        <v>0</v>
      </c>
      <c r="AI735" s="30">
        <f t="shared" si="222"/>
        <v>6976900.444444444</v>
      </c>
      <c r="AJ735" s="30">
        <f t="shared" si="223"/>
        <v>4425000</v>
      </c>
      <c r="AK735" s="30">
        <f t="shared" si="224"/>
        <v>491667</v>
      </c>
      <c r="AL735" s="30">
        <f t="shared" si="225"/>
        <v>-145605.55555555597</v>
      </c>
      <c r="AM735" s="30">
        <f t="shared" si="226"/>
        <v>566950</v>
      </c>
      <c r="AN735" s="30">
        <f t="shared" si="227"/>
        <v>421344.44444444403</v>
      </c>
      <c r="AO735" s="30">
        <f t="shared" si="228"/>
        <v>0</v>
      </c>
      <c r="AP735" s="30">
        <f t="shared" si="229"/>
        <v>5338011.444444444</v>
      </c>
      <c r="AQ735" s="30">
        <f t="shared" si="230"/>
        <v>0</v>
      </c>
      <c r="AR735" s="26" t="s">
        <v>79</v>
      </c>
      <c r="AS735" s="26" t="s">
        <v>80</v>
      </c>
      <c r="AT735" s="26"/>
      <c r="AU735" s="26" t="s">
        <v>80</v>
      </c>
      <c r="AV735" s="26" t="s">
        <v>94</v>
      </c>
      <c r="AW735" s="26" t="s">
        <v>95</v>
      </c>
      <c r="AX735" s="26" t="s">
        <v>96</v>
      </c>
      <c r="AY735" s="26" t="s">
        <v>96</v>
      </c>
      <c r="AZ735" s="26" t="s">
        <v>80</v>
      </c>
      <c r="BA735" s="26" t="s">
        <v>84</v>
      </c>
      <c r="BB735" s="26" t="s">
        <v>106</v>
      </c>
      <c r="BC735" s="26" t="str">
        <f t="shared" si="231"/>
        <v>C</v>
      </c>
      <c r="BD735" s="26" t="str">
        <f t="shared" ca="1" si="232"/>
        <v>51 Th,3 Bln,13 Hr</v>
      </c>
      <c r="BE735" s="29">
        <f t="shared" ca="1" si="233"/>
        <v>51</v>
      </c>
      <c r="BF735" s="29">
        <f t="shared" ca="1" si="234"/>
        <v>3</v>
      </c>
      <c r="BG735" s="29">
        <f t="shared" ca="1" si="235"/>
        <v>13</v>
      </c>
      <c r="BH735" s="26" t="str">
        <f t="shared" ca="1" si="236"/>
        <v>12 Th,8 Bln,23 Hr</v>
      </c>
      <c r="BI735" s="24">
        <f t="shared" ca="1" si="237"/>
        <v>12</v>
      </c>
      <c r="BJ735" s="24">
        <f t="shared" ca="1" si="238"/>
        <v>8</v>
      </c>
      <c r="BK735" s="26" t="str">
        <f t="shared" ca="1" si="239"/>
        <v>10 Th,0 Bln,8 Hr</v>
      </c>
      <c r="BL735" s="4" t="str">
        <f>VLOOKUP(C735,[1]dbase!$C$3:$AW$827,38,FALSE)</f>
        <v>-</v>
      </c>
    </row>
    <row r="736" spans="1:64" x14ac:dyDescent="0.25">
      <c r="A736" s="24">
        <f t="shared" si="220"/>
        <v>733</v>
      </c>
      <c r="B736" s="31" t="s">
        <v>2984</v>
      </c>
      <c r="C736" s="24">
        <v>905889</v>
      </c>
      <c r="D736" s="24" t="s">
        <v>527</v>
      </c>
      <c r="E736" s="26">
        <v>33204</v>
      </c>
      <c r="F736" s="24" t="s">
        <v>65</v>
      </c>
      <c r="G736" s="24" t="s">
        <v>66</v>
      </c>
      <c r="H736" s="24" t="s">
        <v>67</v>
      </c>
      <c r="I736" s="24" t="s">
        <v>2985</v>
      </c>
      <c r="J736" s="27"/>
      <c r="K736" s="24"/>
      <c r="L736" s="24"/>
      <c r="M736" s="24" t="s">
        <v>70</v>
      </c>
      <c r="N736" s="24" t="s">
        <v>71</v>
      </c>
      <c r="O736" s="24" t="s">
        <v>72</v>
      </c>
      <c r="P736" s="24">
        <v>2014</v>
      </c>
      <c r="Q736" s="26">
        <v>43696</v>
      </c>
      <c r="R736" s="26">
        <v>43906</v>
      </c>
      <c r="S736" s="26" t="s">
        <v>90</v>
      </c>
      <c r="T736" s="28" t="s">
        <v>875</v>
      </c>
      <c r="U736" s="28" t="s">
        <v>875</v>
      </c>
      <c r="V736" s="26">
        <v>44061</v>
      </c>
      <c r="W736" s="28" t="s">
        <v>249</v>
      </c>
      <c r="X736" s="28" t="s">
        <v>123</v>
      </c>
      <c r="Y736" s="26" t="s">
        <v>78</v>
      </c>
      <c r="Z736" s="29">
        <v>5</v>
      </c>
      <c r="AA736" s="29">
        <v>4</v>
      </c>
      <c r="AB736" s="26">
        <v>44424</v>
      </c>
      <c r="AC736" s="30">
        <v>6900000</v>
      </c>
      <c r="AD736" s="30">
        <v>766667</v>
      </c>
      <c r="AE736" s="30">
        <v>-103816.66666666698</v>
      </c>
      <c r="AF736" s="30">
        <v>326600</v>
      </c>
      <c r="AG736" s="30">
        <f t="shared" si="221"/>
        <v>222783.33333333302</v>
      </c>
      <c r="AH736" s="30">
        <v>0</v>
      </c>
      <c r="AI736" s="30">
        <f t="shared" si="222"/>
        <v>7889450.333333333</v>
      </c>
      <c r="AJ736" s="30">
        <f t="shared" si="223"/>
        <v>5175000</v>
      </c>
      <c r="AK736" s="30">
        <f t="shared" si="224"/>
        <v>575000.25</v>
      </c>
      <c r="AL736" s="30">
        <f t="shared" si="225"/>
        <v>-103816.66666666698</v>
      </c>
      <c r="AM736" s="30">
        <f t="shared" si="226"/>
        <v>326600</v>
      </c>
      <c r="AN736" s="30">
        <f t="shared" si="227"/>
        <v>222783.33333333302</v>
      </c>
      <c r="AO736" s="30">
        <f t="shared" si="228"/>
        <v>0</v>
      </c>
      <c r="AP736" s="30">
        <f t="shared" si="229"/>
        <v>5972783.583333333</v>
      </c>
      <c r="AQ736" s="30">
        <f t="shared" si="230"/>
        <v>0</v>
      </c>
      <c r="AR736" s="26" t="s">
        <v>79</v>
      </c>
      <c r="AS736" s="26" t="s">
        <v>80</v>
      </c>
      <c r="AT736" s="26"/>
      <c r="AU736" s="26" t="s">
        <v>80</v>
      </c>
      <c r="AV736" s="26" t="s">
        <v>124</v>
      </c>
      <c r="AW736" s="26" t="s">
        <v>80</v>
      </c>
      <c r="AX736" s="26" t="s">
        <v>83</v>
      </c>
      <c r="AY736" s="26" t="s">
        <v>82</v>
      </c>
      <c r="AZ736" s="26" t="s">
        <v>197</v>
      </c>
      <c r="BA736" s="26" t="s">
        <v>84</v>
      </c>
      <c r="BB736" s="26" t="s">
        <v>85</v>
      </c>
      <c r="BC736" s="26" t="str">
        <f t="shared" si="231"/>
        <v>F</v>
      </c>
      <c r="BD736" s="26" t="str">
        <f t="shared" ca="1" si="232"/>
        <v>31 Th,11 Bln,28 Hr</v>
      </c>
      <c r="BE736" s="29">
        <f t="shared" ca="1" si="233"/>
        <v>31</v>
      </c>
      <c r="BF736" s="29">
        <f t="shared" ca="1" si="234"/>
        <v>11</v>
      </c>
      <c r="BG736" s="29">
        <f t="shared" ca="1" si="235"/>
        <v>28</v>
      </c>
      <c r="BH736" s="26" t="str">
        <f t="shared" ca="1" si="236"/>
        <v>3 Th,3 Bln,5 Hr</v>
      </c>
      <c r="BI736" s="24">
        <f t="shared" ca="1" si="237"/>
        <v>3</v>
      </c>
      <c r="BJ736" s="24">
        <f t="shared" ca="1" si="238"/>
        <v>3</v>
      </c>
      <c r="BK736" s="26" t="str">
        <f t="shared" ca="1" si="239"/>
        <v>2 Th,8 Bln,8 Hr</v>
      </c>
      <c r="BL736" s="4" t="str">
        <f>VLOOKUP(C736,[1]dbase!$C$3:$AW$827,38,FALSE)</f>
        <v>-</v>
      </c>
    </row>
    <row r="737" spans="1:64" x14ac:dyDescent="0.25">
      <c r="A737" s="24">
        <f t="shared" si="220"/>
        <v>734</v>
      </c>
      <c r="B737" s="31" t="s">
        <v>2986</v>
      </c>
      <c r="C737" s="24">
        <v>746038</v>
      </c>
      <c r="D737" s="24" t="s">
        <v>357</v>
      </c>
      <c r="E737" s="26">
        <v>27167</v>
      </c>
      <c r="F737" s="24" t="s">
        <v>65</v>
      </c>
      <c r="G737" s="24" t="s">
        <v>66</v>
      </c>
      <c r="H737" s="24" t="s">
        <v>133</v>
      </c>
      <c r="I737" s="24" t="s">
        <v>2987</v>
      </c>
      <c r="J737" s="27" t="s">
        <v>2988</v>
      </c>
      <c r="K737" s="24"/>
      <c r="L737" s="24"/>
      <c r="M737" s="24" t="s">
        <v>109</v>
      </c>
      <c r="N737" s="24" t="s">
        <v>80</v>
      </c>
      <c r="O737" s="24"/>
      <c r="P737" s="24" t="s">
        <v>80</v>
      </c>
      <c r="Q737" s="26">
        <v>43374</v>
      </c>
      <c r="R737" s="26">
        <v>43374</v>
      </c>
      <c r="S737" s="26" t="s">
        <v>90</v>
      </c>
      <c r="T737" s="28" t="s">
        <v>470</v>
      </c>
      <c r="U737" s="28" t="s">
        <v>470</v>
      </c>
      <c r="V737" s="26">
        <v>44105</v>
      </c>
      <c r="W737" s="28" t="s">
        <v>139</v>
      </c>
      <c r="X737" s="28" t="s">
        <v>140</v>
      </c>
      <c r="Y737" s="26" t="s">
        <v>78</v>
      </c>
      <c r="Z737" s="29">
        <v>6</v>
      </c>
      <c r="AA737" s="29">
        <v>2</v>
      </c>
      <c r="AB737" s="26">
        <v>44424</v>
      </c>
      <c r="AC737" s="30">
        <v>4900000</v>
      </c>
      <c r="AD737" s="30">
        <v>544444</v>
      </c>
      <c r="AE737" s="30">
        <v>0</v>
      </c>
      <c r="AF737" s="30">
        <v>1538448.805555556</v>
      </c>
      <c r="AG737" s="30">
        <f t="shared" si="221"/>
        <v>1538448.805555556</v>
      </c>
      <c r="AH737" s="30">
        <v>0</v>
      </c>
      <c r="AI737" s="30">
        <f t="shared" si="222"/>
        <v>6982892.805555556</v>
      </c>
      <c r="AJ737" s="30">
        <f t="shared" si="223"/>
        <v>3675000</v>
      </c>
      <c r="AK737" s="30">
        <f t="shared" si="224"/>
        <v>408333</v>
      </c>
      <c r="AL737" s="30">
        <f t="shared" si="225"/>
        <v>0</v>
      </c>
      <c r="AM737" s="30">
        <f t="shared" si="226"/>
        <v>1538448.805555556</v>
      </c>
      <c r="AN737" s="30">
        <f t="shared" si="227"/>
        <v>1538448.805555556</v>
      </c>
      <c r="AO737" s="30">
        <f t="shared" si="228"/>
        <v>0</v>
      </c>
      <c r="AP737" s="30">
        <f t="shared" si="229"/>
        <v>5621781.805555556</v>
      </c>
      <c r="AQ737" s="30">
        <f t="shared" si="230"/>
        <v>0</v>
      </c>
      <c r="AR737" s="26" t="s">
        <v>79</v>
      </c>
      <c r="AS737" s="26" t="s">
        <v>80</v>
      </c>
      <c r="AT737" s="26"/>
      <c r="AU737" s="26" t="s">
        <v>80</v>
      </c>
      <c r="AV737" s="26" t="s">
        <v>141</v>
      </c>
      <c r="AW737" s="26" t="s">
        <v>80</v>
      </c>
      <c r="AX737" s="26" t="s">
        <v>82</v>
      </c>
      <c r="AY737" s="26" t="s">
        <v>82</v>
      </c>
      <c r="AZ737" s="26" t="s">
        <v>80</v>
      </c>
      <c r="BA737" s="26" t="s">
        <v>84</v>
      </c>
      <c r="BB737" s="26" t="s">
        <v>85</v>
      </c>
      <c r="BC737" s="26" t="str">
        <f t="shared" si="231"/>
        <v>C</v>
      </c>
      <c r="BD737" s="26" t="str">
        <f t="shared" ca="1" si="232"/>
        <v>48 Th,6 Bln,6 Hr</v>
      </c>
      <c r="BE737" s="29">
        <f t="shared" ca="1" si="233"/>
        <v>48</v>
      </c>
      <c r="BF737" s="29">
        <f t="shared" ca="1" si="234"/>
        <v>6</v>
      </c>
      <c r="BG737" s="29">
        <f t="shared" ca="1" si="235"/>
        <v>6</v>
      </c>
      <c r="BH737" s="26" t="str">
        <f t="shared" ca="1" si="236"/>
        <v>4 Th,1 Bln,23 Hr</v>
      </c>
      <c r="BI737" s="24">
        <f t="shared" ca="1" si="237"/>
        <v>4</v>
      </c>
      <c r="BJ737" s="24">
        <f t="shared" ca="1" si="238"/>
        <v>1</v>
      </c>
      <c r="BK737" s="26" t="str">
        <f t="shared" ca="1" si="239"/>
        <v>4 Th,1 Bln,23 Hr</v>
      </c>
      <c r="BL737" s="4" t="str">
        <f>VLOOKUP(C737,[1]dbase!$C$3:$AW$827,38,FALSE)</f>
        <v>-</v>
      </c>
    </row>
    <row r="738" spans="1:64" x14ac:dyDescent="0.25">
      <c r="A738" s="24">
        <f t="shared" si="220"/>
        <v>735</v>
      </c>
      <c r="B738" s="31" t="s">
        <v>2989</v>
      </c>
      <c r="C738" s="24">
        <v>816123</v>
      </c>
      <c r="D738" s="24" t="s">
        <v>995</v>
      </c>
      <c r="E738" s="26">
        <v>29755</v>
      </c>
      <c r="F738" s="24" t="s">
        <v>65</v>
      </c>
      <c r="G738" s="24" t="s">
        <v>66</v>
      </c>
      <c r="H738" s="24" t="s">
        <v>88</v>
      </c>
      <c r="I738" s="24" t="s">
        <v>2990</v>
      </c>
      <c r="J738" s="27" t="s">
        <v>2991</v>
      </c>
      <c r="K738" s="24"/>
      <c r="L738" s="24"/>
      <c r="M738" s="24" t="s">
        <v>109</v>
      </c>
      <c r="N738" s="24" t="s">
        <v>254</v>
      </c>
      <c r="O738" s="24"/>
      <c r="P738" s="24" t="s">
        <v>80</v>
      </c>
      <c r="Q738" s="26">
        <v>43374</v>
      </c>
      <c r="R738" s="26">
        <v>43374</v>
      </c>
      <c r="S738" s="26" t="s">
        <v>90</v>
      </c>
      <c r="T738" s="28" t="s">
        <v>138</v>
      </c>
      <c r="U738" s="28" t="s">
        <v>138</v>
      </c>
      <c r="V738" s="26">
        <v>44105</v>
      </c>
      <c r="W738" s="28" t="s">
        <v>430</v>
      </c>
      <c r="X738" s="28" t="s">
        <v>140</v>
      </c>
      <c r="Y738" s="26" t="s">
        <v>78</v>
      </c>
      <c r="Z738" s="29">
        <v>6</v>
      </c>
      <c r="AA738" s="29">
        <v>1</v>
      </c>
      <c r="AB738" s="26">
        <v>44424</v>
      </c>
      <c r="AC738" s="30">
        <v>4500000</v>
      </c>
      <c r="AD738" s="30">
        <v>500000</v>
      </c>
      <c r="AE738" s="30">
        <v>0</v>
      </c>
      <c r="AF738" s="30">
        <v>253100</v>
      </c>
      <c r="AG738" s="30">
        <f t="shared" si="221"/>
        <v>253100</v>
      </c>
      <c r="AH738" s="30">
        <v>0</v>
      </c>
      <c r="AI738" s="30">
        <f t="shared" si="222"/>
        <v>5253100</v>
      </c>
      <c r="AJ738" s="30">
        <f t="shared" si="223"/>
        <v>3375000</v>
      </c>
      <c r="AK738" s="30">
        <f t="shared" si="224"/>
        <v>375000</v>
      </c>
      <c r="AL738" s="30">
        <f t="shared" si="225"/>
        <v>0</v>
      </c>
      <c r="AM738" s="30">
        <f t="shared" si="226"/>
        <v>253100</v>
      </c>
      <c r="AN738" s="30">
        <f t="shared" si="227"/>
        <v>253100</v>
      </c>
      <c r="AO738" s="30">
        <f t="shared" si="228"/>
        <v>0</v>
      </c>
      <c r="AP738" s="30">
        <f t="shared" si="229"/>
        <v>4003100</v>
      </c>
      <c r="AQ738" s="30">
        <f t="shared" si="230"/>
        <v>369000</v>
      </c>
      <c r="AR738" s="26" t="s">
        <v>79</v>
      </c>
      <c r="AS738" s="26" t="s">
        <v>80</v>
      </c>
      <c r="AT738" s="26"/>
      <c r="AU738" s="26" t="s">
        <v>80</v>
      </c>
      <c r="AV738" s="26" t="s">
        <v>141</v>
      </c>
      <c r="AW738" s="26" t="s">
        <v>80</v>
      </c>
      <c r="AX738" s="26" t="s">
        <v>82</v>
      </c>
      <c r="AY738" s="26" t="s">
        <v>82</v>
      </c>
      <c r="AZ738" s="26" t="s">
        <v>80</v>
      </c>
      <c r="BA738" s="26" t="s">
        <v>84</v>
      </c>
      <c r="BB738" s="26" t="s">
        <v>85</v>
      </c>
      <c r="BC738" s="26" t="str">
        <f t="shared" si="231"/>
        <v>C</v>
      </c>
      <c r="BD738" s="26" t="str">
        <f t="shared" ca="1" si="232"/>
        <v>41 Th,5 Bln,6 Hr</v>
      </c>
      <c r="BE738" s="29">
        <f t="shared" ca="1" si="233"/>
        <v>41</v>
      </c>
      <c r="BF738" s="29">
        <f t="shared" ca="1" si="234"/>
        <v>5</v>
      </c>
      <c r="BG738" s="29">
        <f t="shared" ca="1" si="235"/>
        <v>6</v>
      </c>
      <c r="BH738" s="26" t="str">
        <f t="shared" ca="1" si="236"/>
        <v>4 Th,1 Bln,23 Hr</v>
      </c>
      <c r="BI738" s="24">
        <f t="shared" ca="1" si="237"/>
        <v>4</v>
      </c>
      <c r="BJ738" s="24">
        <f t="shared" ca="1" si="238"/>
        <v>1</v>
      </c>
      <c r="BK738" s="26" t="str">
        <f t="shared" ca="1" si="239"/>
        <v>4 Th,1 Bln,23 Hr</v>
      </c>
      <c r="BL738" s="4" t="str">
        <f>VLOOKUP(C738,[1]dbase!$C$3:$AW$827,38,FALSE)</f>
        <v>-</v>
      </c>
    </row>
    <row r="739" spans="1:64" x14ac:dyDescent="0.25">
      <c r="A739" s="24">
        <f t="shared" si="220"/>
        <v>736</v>
      </c>
      <c r="B739" s="33" t="s">
        <v>2992</v>
      </c>
      <c r="C739" s="24">
        <v>715374</v>
      </c>
      <c r="D739" s="24" t="s">
        <v>597</v>
      </c>
      <c r="E739" s="26">
        <v>26067</v>
      </c>
      <c r="F739" s="24" t="s">
        <v>65</v>
      </c>
      <c r="G739" s="24" t="s">
        <v>66</v>
      </c>
      <c r="H739" s="24" t="s">
        <v>88</v>
      </c>
      <c r="I739" s="24" t="s">
        <v>2993</v>
      </c>
      <c r="J739" s="27"/>
      <c r="K739" s="24"/>
      <c r="L739" s="24" t="s">
        <v>2994</v>
      </c>
      <c r="M739" s="24" t="s">
        <v>70</v>
      </c>
      <c r="N739" s="24" t="s">
        <v>71</v>
      </c>
      <c r="O739" s="24"/>
      <c r="P739" s="24">
        <v>2005</v>
      </c>
      <c r="Q739" s="26">
        <v>34827</v>
      </c>
      <c r="R739" s="26">
        <v>34827</v>
      </c>
      <c r="S739" s="26" t="s">
        <v>90</v>
      </c>
      <c r="T739" s="28" t="s">
        <v>2995</v>
      </c>
      <c r="U739" s="28" t="s">
        <v>2995</v>
      </c>
      <c r="V739" s="26">
        <v>44760</v>
      </c>
      <c r="W739" s="28" t="s">
        <v>317</v>
      </c>
      <c r="X739" s="28" t="s">
        <v>113</v>
      </c>
      <c r="Y739" s="26" t="s">
        <v>78</v>
      </c>
      <c r="Z739" s="29">
        <v>5</v>
      </c>
      <c r="AA739" s="29">
        <v>6</v>
      </c>
      <c r="AB739" s="26">
        <v>44424</v>
      </c>
      <c r="AC739" s="30">
        <v>8900000</v>
      </c>
      <c r="AD739" s="30">
        <v>988889</v>
      </c>
      <c r="AE739" s="30">
        <v>1045911.1111111119</v>
      </c>
      <c r="AF739" s="30">
        <v>653200</v>
      </c>
      <c r="AG739" s="30">
        <f t="shared" si="221"/>
        <v>1699111.1111111119</v>
      </c>
      <c r="AH739" s="30">
        <v>0</v>
      </c>
      <c r="AI739" s="30">
        <f t="shared" si="222"/>
        <v>11588000.111111112</v>
      </c>
      <c r="AJ739" s="30">
        <f t="shared" si="223"/>
        <v>6675000</v>
      </c>
      <c r="AK739" s="30">
        <f t="shared" si="224"/>
        <v>741666.75</v>
      </c>
      <c r="AL739" s="30">
        <f t="shared" si="225"/>
        <v>1045911.1111111119</v>
      </c>
      <c r="AM739" s="30">
        <f t="shared" si="226"/>
        <v>653200</v>
      </c>
      <c r="AN739" s="30">
        <f t="shared" si="227"/>
        <v>1699111.1111111119</v>
      </c>
      <c r="AO739" s="30">
        <f t="shared" si="228"/>
        <v>0</v>
      </c>
      <c r="AP739" s="30">
        <f t="shared" si="229"/>
        <v>9115777.8611111119</v>
      </c>
      <c r="AQ739" s="30">
        <f t="shared" si="230"/>
        <v>0</v>
      </c>
      <c r="AR739" s="26" t="s">
        <v>79</v>
      </c>
      <c r="AS739" s="26" t="s">
        <v>80</v>
      </c>
      <c r="AT739" s="26"/>
      <c r="AU739" s="26" t="s">
        <v>80</v>
      </c>
      <c r="AV739" s="26" t="s">
        <v>116</v>
      </c>
      <c r="AW739" s="26" t="s">
        <v>95</v>
      </c>
      <c r="AX739" s="26" t="s">
        <v>96</v>
      </c>
      <c r="AY739" s="26" t="s">
        <v>96</v>
      </c>
      <c r="AZ739" s="26" t="s">
        <v>80</v>
      </c>
      <c r="BA739" s="26" t="s">
        <v>84</v>
      </c>
      <c r="BB739" s="26" t="s">
        <v>85</v>
      </c>
      <c r="BC739" s="26" t="str">
        <f t="shared" si="231"/>
        <v>F</v>
      </c>
      <c r="BD739" s="26" t="str">
        <f t="shared" ca="1" si="232"/>
        <v>51 Th,6 Bln,10 Hr</v>
      </c>
      <c r="BE739" s="29">
        <f t="shared" ca="1" si="233"/>
        <v>51</v>
      </c>
      <c r="BF739" s="29">
        <f t="shared" ca="1" si="234"/>
        <v>6</v>
      </c>
      <c r="BG739" s="29">
        <f t="shared" ca="1" si="235"/>
        <v>10</v>
      </c>
      <c r="BH739" s="26" t="str">
        <f t="shared" ca="1" si="236"/>
        <v>27 Th,6 Bln,16 Hr</v>
      </c>
      <c r="BI739" s="24">
        <f t="shared" ca="1" si="237"/>
        <v>27</v>
      </c>
      <c r="BJ739" s="24">
        <f t="shared" ca="1" si="238"/>
        <v>6</v>
      </c>
      <c r="BK739" s="26" t="str">
        <f t="shared" ca="1" si="239"/>
        <v>27 Th,6 Bln,16 Hr</v>
      </c>
      <c r="BL739" s="4" t="str">
        <f>VLOOKUP(C739,[1]dbase!$C$3:$AW$827,38,FALSE)</f>
        <v>-</v>
      </c>
    </row>
    <row r="740" spans="1:64" x14ac:dyDescent="0.25">
      <c r="A740" s="24">
        <f t="shared" si="220"/>
        <v>737</v>
      </c>
      <c r="B740" s="31" t="s">
        <v>2996</v>
      </c>
      <c r="C740" s="24">
        <v>745994</v>
      </c>
      <c r="D740" s="24" t="s">
        <v>160</v>
      </c>
      <c r="E740" s="26">
        <v>27204</v>
      </c>
      <c r="F740" s="24" t="s">
        <v>65</v>
      </c>
      <c r="G740" s="24" t="s">
        <v>66</v>
      </c>
      <c r="H740" s="24" t="s">
        <v>88</v>
      </c>
      <c r="I740" s="24" t="s">
        <v>2997</v>
      </c>
      <c r="J740" s="27"/>
      <c r="K740" s="24"/>
      <c r="L740" s="24"/>
      <c r="M740" s="24" t="s">
        <v>109</v>
      </c>
      <c r="N740" s="24" t="s">
        <v>2998</v>
      </c>
      <c r="O740" s="24"/>
      <c r="P740" s="24" t="s">
        <v>80</v>
      </c>
      <c r="Q740" s="26">
        <v>43374</v>
      </c>
      <c r="R740" s="26">
        <v>43374</v>
      </c>
      <c r="S740" s="26" t="s">
        <v>90</v>
      </c>
      <c r="T740" s="28" t="s">
        <v>289</v>
      </c>
      <c r="U740" s="28" t="s">
        <v>289</v>
      </c>
      <c r="V740" s="26">
        <v>44105</v>
      </c>
      <c r="W740" s="28" t="s">
        <v>139</v>
      </c>
      <c r="X740" s="28" t="s">
        <v>140</v>
      </c>
      <c r="Y740" s="26" t="s">
        <v>78</v>
      </c>
      <c r="Z740" s="29">
        <v>6</v>
      </c>
      <c r="AA740" s="29">
        <v>1</v>
      </c>
      <c r="AB740" s="26">
        <v>44424</v>
      </c>
      <c r="AC740" s="30">
        <v>4500000</v>
      </c>
      <c r="AD740" s="30">
        <v>500000</v>
      </c>
      <c r="AE740" s="30">
        <v>0</v>
      </c>
      <c r="AF740" s="30">
        <v>261200</v>
      </c>
      <c r="AG740" s="30">
        <f t="shared" si="221"/>
        <v>261200</v>
      </c>
      <c r="AH740" s="30">
        <v>0</v>
      </c>
      <c r="AI740" s="30">
        <f t="shared" si="222"/>
        <v>5261200</v>
      </c>
      <c r="AJ740" s="30">
        <f t="shared" si="223"/>
        <v>3375000</v>
      </c>
      <c r="AK740" s="30">
        <f t="shared" si="224"/>
        <v>375000</v>
      </c>
      <c r="AL740" s="30">
        <f t="shared" si="225"/>
        <v>0</v>
      </c>
      <c r="AM740" s="30">
        <f t="shared" si="226"/>
        <v>261200</v>
      </c>
      <c r="AN740" s="30">
        <f t="shared" si="227"/>
        <v>261200</v>
      </c>
      <c r="AO740" s="30">
        <f t="shared" si="228"/>
        <v>0</v>
      </c>
      <c r="AP740" s="30">
        <f t="shared" si="229"/>
        <v>4011200</v>
      </c>
      <c r="AQ740" s="30">
        <f t="shared" si="230"/>
        <v>360900</v>
      </c>
      <c r="AR740" s="26" t="s">
        <v>79</v>
      </c>
      <c r="AS740" s="26" t="s">
        <v>80</v>
      </c>
      <c r="AT740" s="26"/>
      <c r="AU740" s="26" t="s">
        <v>80</v>
      </c>
      <c r="AV740" s="26" t="s">
        <v>141</v>
      </c>
      <c r="AW740" s="26" t="s">
        <v>80</v>
      </c>
      <c r="AX740" s="26" t="s">
        <v>82</v>
      </c>
      <c r="AY740" s="26" t="s">
        <v>82</v>
      </c>
      <c r="AZ740" s="26" t="s">
        <v>80</v>
      </c>
      <c r="BA740" s="26" t="s">
        <v>84</v>
      </c>
      <c r="BB740" s="26" t="s">
        <v>85</v>
      </c>
      <c r="BC740" s="26" t="str">
        <f t="shared" si="231"/>
        <v>C</v>
      </c>
      <c r="BD740" s="26" t="str">
        <f t="shared" ca="1" si="232"/>
        <v>48 Th,5 Bln,0 Hr</v>
      </c>
      <c r="BE740" s="29">
        <f t="shared" ca="1" si="233"/>
        <v>48</v>
      </c>
      <c r="BF740" s="29">
        <f t="shared" ca="1" si="234"/>
        <v>5</v>
      </c>
      <c r="BG740" s="29">
        <f t="shared" ca="1" si="235"/>
        <v>0</v>
      </c>
      <c r="BH740" s="26" t="str">
        <f t="shared" ca="1" si="236"/>
        <v>4 Th,1 Bln,23 Hr</v>
      </c>
      <c r="BI740" s="24">
        <f t="shared" ca="1" si="237"/>
        <v>4</v>
      </c>
      <c r="BJ740" s="24">
        <f t="shared" ca="1" si="238"/>
        <v>1</v>
      </c>
      <c r="BK740" s="26" t="str">
        <f t="shared" ca="1" si="239"/>
        <v>4 Th,1 Bln,23 Hr</v>
      </c>
      <c r="BL740" s="4" t="str">
        <f>VLOOKUP(C740,[1]dbase!$C$3:$AW$827,38,FALSE)</f>
        <v>-</v>
      </c>
    </row>
    <row r="741" spans="1:64" x14ac:dyDescent="0.25">
      <c r="A741" s="24">
        <f t="shared" si="220"/>
        <v>738</v>
      </c>
      <c r="B741" s="31" t="s">
        <v>2999</v>
      </c>
      <c r="C741" s="24">
        <v>855999</v>
      </c>
      <c r="D741" s="24" t="s">
        <v>1633</v>
      </c>
      <c r="E741" s="26">
        <v>31300</v>
      </c>
      <c r="F741" s="24" t="s">
        <v>65</v>
      </c>
      <c r="G741" s="24" t="s">
        <v>66</v>
      </c>
      <c r="H741" s="24" t="s">
        <v>88</v>
      </c>
      <c r="I741" s="24" t="s">
        <v>3000</v>
      </c>
      <c r="J741" s="27"/>
      <c r="K741" s="24"/>
      <c r="L741" s="24"/>
      <c r="M741" s="24" t="s">
        <v>70</v>
      </c>
      <c r="N741" s="24" t="s">
        <v>3001</v>
      </c>
      <c r="O741" s="24"/>
      <c r="P741" s="24" t="s">
        <v>80</v>
      </c>
      <c r="Q741" s="26">
        <v>43374</v>
      </c>
      <c r="R741" s="26">
        <v>43374</v>
      </c>
      <c r="S741" s="26" t="s">
        <v>90</v>
      </c>
      <c r="T741" s="28" t="s">
        <v>289</v>
      </c>
      <c r="U741" s="28" t="s">
        <v>289</v>
      </c>
      <c r="V741" s="26">
        <v>44105</v>
      </c>
      <c r="W741" s="28" t="s">
        <v>139</v>
      </c>
      <c r="X741" s="28" t="s">
        <v>140</v>
      </c>
      <c r="Y741" s="26" t="s">
        <v>78</v>
      </c>
      <c r="Z741" s="29">
        <v>6</v>
      </c>
      <c r="AA741" s="29">
        <v>1</v>
      </c>
      <c r="AB741" s="26">
        <v>44424</v>
      </c>
      <c r="AC741" s="30">
        <v>4500000</v>
      </c>
      <c r="AD741" s="30">
        <v>500000</v>
      </c>
      <c r="AE741" s="30">
        <v>0</v>
      </c>
      <c r="AF741" s="30">
        <v>592600</v>
      </c>
      <c r="AG741" s="30">
        <f t="shared" si="221"/>
        <v>592600</v>
      </c>
      <c r="AH741" s="30">
        <v>0</v>
      </c>
      <c r="AI741" s="30">
        <f t="shared" si="222"/>
        <v>5592600</v>
      </c>
      <c r="AJ741" s="30">
        <f t="shared" si="223"/>
        <v>3375000</v>
      </c>
      <c r="AK741" s="30">
        <f t="shared" si="224"/>
        <v>375000</v>
      </c>
      <c r="AL741" s="30">
        <f t="shared" si="225"/>
        <v>0</v>
      </c>
      <c r="AM741" s="30">
        <f t="shared" si="226"/>
        <v>592600</v>
      </c>
      <c r="AN741" s="30">
        <f t="shared" si="227"/>
        <v>592600</v>
      </c>
      <c r="AO741" s="30">
        <f t="shared" si="228"/>
        <v>0</v>
      </c>
      <c r="AP741" s="30">
        <f t="shared" si="229"/>
        <v>4342600</v>
      </c>
      <c r="AQ741" s="30">
        <f t="shared" si="230"/>
        <v>29500</v>
      </c>
      <c r="AR741" s="26" t="s">
        <v>79</v>
      </c>
      <c r="AS741" s="26" t="s">
        <v>80</v>
      </c>
      <c r="AT741" s="26"/>
      <c r="AU741" s="26" t="s">
        <v>80</v>
      </c>
      <c r="AV741" s="26" t="s">
        <v>141</v>
      </c>
      <c r="AW741" s="26" t="s">
        <v>80</v>
      </c>
      <c r="AX741" s="26" t="s">
        <v>82</v>
      </c>
      <c r="AY741" s="26" t="s">
        <v>82</v>
      </c>
      <c r="AZ741" s="26" t="s">
        <v>80</v>
      </c>
      <c r="BA741" s="26" t="s">
        <v>84</v>
      </c>
      <c r="BB741" s="26" t="s">
        <v>85</v>
      </c>
      <c r="BC741" s="26" t="str">
        <f t="shared" si="231"/>
        <v>F</v>
      </c>
      <c r="BD741" s="26" t="str">
        <f t="shared" ca="1" si="232"/>
        <v>37 Th,2 Bln,14 Hr</v>
      </c>
      <c r="BE741" s="29">
        <f t="shared" ca="1" si="233"/>
        <v>37</v>
      </c>
      <c r="BF741" s="29">
        <f t="shared" ca="1" si="234"/>
        <v>2</v>
      </c>
      <c r="BG741" s="29">
        <f t="shared" ca="1" si="235"/>
        <v>14</v>
      </c>
      <c r="BH741" s="26" t="str">
        <f t="shared" ca="1" si="236"/>
        <v>4 Th,1 Bln,23 Hr</v>
      </c>
      <c r="BI741" s="24">
        <f t="shared" ca="1" si="237"/>
        <v>4</v>
      </c>
      <c r="BJ741" s="24">
        <f t="shared" ca="1" si="238"/>
        <v>1</v>
      </c>
      <c r="BK741" s="26" t="str">
        <f t="shared" ca="1" si="239"/>
        <v>4 Th,1 Bln,23 Hr</v>
      </c>
      <c r="BL741" s="4" t="str">
        <f>VLOOKUP(C741,[1]dbase!$C$3:$AW$827,38,FALSE)</f>
        <v>-</v>
      </c>
    </row>
    <row r="742" spans="1:64" x14ac:dyDescent="0.25">
      <c r="A742" s="24">
        <f t="shared" si="220"/>
        <v>739</v>
      </c>
      <c r="B742" s="31" t="s">
        <v>3002</v>
      </c>
      <c r="C742" s="24">
        <v>664595</v>
      </c>
      <c r="D742" s="24" t="s">
        <v>87</v>
      </c>
      <c r="E742" s="26">
        <v>24231</v>
      </c>
      <c r="F742" s="24" t="s">
        <v>65</v>
      </c>
      <c r="G742" s="24" t="s">
        <v>66</v>
      </c>
      <c r="H742" s="24" t="s">
        <v>67</v>
      </c>
      <c r="I742" s="24" t="s">
        <v>3003</v>
      </c>
      <c r="J742" s="27"/>
      <c r="K742" s="24"/>
      <c r="L742" s="24"/>
      <c r="M742" s="24" t="s">
        <v>109</v>
      </c>
      <c r="N742" s="24" t="s">
        <v>1454</v>
      </c>
      <c r="O742" s="24"/>
      <c r="P742" s="24">
        <v>1986</v>
      </c>
      <c r="Q742" s="26">
        <v>32338</v>
      </c>
      <c r="R742" s="26">
        <v>33147</v>
      </c>
      <c r="S742" s="26" t="s">
        <v>90</v>
      </c>
      <c r="T742" s="28" t="s">
        <v>3004</v>
      </c>
      <c r="U742" s="28" t="s">
        <v>3004</v>
      </c>
      <c r="V742" s="26" t="s">
        <v>80</v>
      </c>
      <c r="W742" s="28" t="s">
        <v>145</v>
      </c>
      <c r="X742" s="28" t="s">
        <v>146</v>
      </c>
      <c r="Y742" s="26" t="s">
        <v>78</v>
      </c>
      <c r="Z742" s="29">
        <v>4</v>
      </c>
      <c r="AA742" s="29">
        <v>4</v>
      </c>
      <c r="AB742" s="26">
        <v>44424</v>
      </c>
      <c r="AC742" s="30">
        <v>6900000</v>
      </c>
      <c r="AD742" s="30">
        <v>766667</v>
      </c>
      <c r="AE742" s="30">
        <v>2549833.333333333</v>
      </c>
      <c r="AF742" s="30">
        <v>-377770</v>
      </c>
      <c r="AG742" s="30">
        <f t="shared" si="221"/>
        <v>2172063.333333333</v>
      </c>
      <c r="AH742" s="30">
        <v>2079770</v>
      </c>
      <c r="AI742" s="30">
        <f t="shared" si="222"/>
        <v>11918500.333333332</v>
      </c>
      <c r="AJ742" s="30">
        <f t="shared" si="223"/>
        <v>3450000</v>
      </c>
      <c r="AK742" s="30">
        <f t="shared" si="224"/>
        <v>0</v>
      </c>
      <c r="AL742" s="30">
        <f t="shared" si="225"/>
        <v>0</v>
      </c>
      <c r="AM742" s="30">
        <f t="shared" si="226"/>
        <v>0</v>
      </c>
      <c r="AN742" s="30">
        <f t="shared" si="227"/>
        <v>0</v>
      </c>
      <c r="AO742" s="30">
        <f t="shared" si="228"/>
        <v>0</v>
      </c>
      <c r="AP742" s="30">
        <f t="shared" si="229"/>
        <v>3450000</v>
      </c>
      <c r="AQ742" s="30">
        <f t="shared" si="230"/>
        <v>922100</v>
      </c>
      <c r="AR742" s="24" t="s">
        <v>208</v>
      </c>
      <c r="AS742" s="24" t="s">
        <v>114</v>
      </c>
      <c r="AT742" s="24" t="s">
        <v>172</v>
      </c>
      <c r="AU742" s="26">
        <v>44433</v>
      </c>
      <c r="AV742" s="24" t="s">
        <v>147</v>
      </c>
      <c r="AW742" s="24" t="s">
        <v>80</v>
      </c>
      <c r="AX742" s="24" t="s">
        <v>83</v>
      </c>
      <c r="AY742" s="24" t="s">
        <v>83</v>
      </c>
      <c r="AZ742" s="24" t="s">
        <v>80</v>
      </c>
      <c r="BA742" s="24" t="s">
        <v>84</v>
      </c>
      <c r="BB742" s="24" t="s">
        <v>85</v>
      </c>
      <c r="BC742" s="26" t="str">
        <f t="shared" si="231"/>
        <v>C</v>
      </c>
      <c r="BD742" s="24" t="str">
        <f t="shared" ca="1" si="232"/>
        <v>56 Th,6 Bln,20 Hr</v>
      </c>
      <c r="BE742" s="24">
        <f t="shared" ca="1" si="233"/>
        <v>56</v>
      </c>
      <c r="BF742" s="24">
        <f t="shared" ca="1" si="234"/>
        <v>6</v>
      </c>
      <c r="BG742" s="24">
        <f t="shared" ca="1" si="235"/>
        <v>20</v>
      </c>
      <c r="BH742" s="24" t="str">
        <f t="shared" ca="1" si="236"/>
        <v>34 Th,4 Bln,10 Hr</v>
      </c>
      <c r="BI742" s="24">
        <f t="shared" ca="1" si="237"/>
        <v>34</v>
      </c>
      <c r="BJ742" s="24">
        <f t="shared" ca="1" si="238"/>
        <v>4</v>
      </c>
      <c r="BK742" s="24" t="str">
        <f t="shared" ca="1" si="239"/>
        <v>32 Th,1 Bln,23 Hr</v>
      </c>
      <c r="BL742" s="4" t="str">
        <f>VLOOKUP(C742,[1]dbase!$C$3:$AW$827,38,FALSE)</f>
        <v>H</v>
      </c>
    </row>
    <row r="743" spans="1:64" x14ac:dyDescent="0.25">
      <c r="A743" s="24">
        <f t="shared" si="220"/>
        <v>740</v>
      </c>
      <c r="B743" s="31" t="s">
        <v>3005</v>
      </c>
      <c r="C743" s="24">
        <v>906231</v>
      </c>
      <c r="D743" s="24" t="s">
        <v>516</v>
      </c>
      <c r="E743" s="26">
        <v>32942</v>
      </c>
      <c r="F743" s="24" t="s">
        <v>65</v>
      </c>
      <c r="G743" s="24" t="s">
        <v>66</v>
      </c>
      <c r="H743" s="24" t="s">
        <v>1042</v>
      </c>
      <c r="I743" s="24" t="s">
        <v>3006</v>
      </c>
      <c r="J743" s="27" t="s">
        <v>3007</v>
      </c>
      <c r="K743" s="24"/>
      <c r="L743" s="24"/>
      <c r="M743" s="24" t="s">
        <v>109</v>
      </c>
      <c r="N743" s="24" t="s">
        <v>80</v>
      </c>
      <c r="O743" s="24"/>
      <c r="P743" s="24" t="s">
        <v>80</v>
      </c>
      <c r="Q743" s="26">
        <v>43374</v>
      </c>
      <c r="R743" s="26">
        <v>43374</v>
      </c>
      <c r="S743" s="26" t="s">
        <v>90</v>
      </c>
      <c r="T743" s="28" t="s">
        <v>138</v>
      </c>
      <c r="U743" s="28" t="s">
        <v>138</v>
      </c>
      <c r="V743" s="26">
        <v>44105</v>
      </c>
      <c r="W743" s="28" t="s">
        <v>139</v>
      </c>
      <c r="X743" s="28" t="s">
        <v>140</v>
      </c>
      <c r="Y743" s="26" t="s">
        <v>78</v>
      </c>
      <c r="Z743" s="29">
        <v>6</v>
      </c>
      <c r="AA743" s="29">
        <v>1</v>
      </c>
      <c r="AB743" s="26">
        <v>44424</v>
      </c>
      <c r="AC743" s="30">
        <v>4500000</v>
      </c>
      <c r="AD743" s="30">
        <v>500000</v>
      </c>
      <c r="AE743" s="30">
        <v>0</v>
      </c>
      <c r="AF743" s="30">
        <v>763206.25</v>
      </c>
      <c r="AG743" s="30">
        <f t="shared" si="221"/>
        <v>763206.25</v>
      </c>
      <c r="AH743" s="30">
        <v>0</v>
      </c>
      <c r="AI743" s="30">
        <f t="shared" si="222"/>
        <v>5763206.25</v>
      </c>
      <c r="AJ743" s="30">
        <f t="shared" si="223"/>
        <v>3375000</v>
      </c>
      <c r="AK743" s="30">
        <f t="shared" si="224"/>
        <v>375000</v>
      </c>
      <c r="AL743" s="30">
        <f t="shared" si="225"/>
        <v>0</v>
      </c>
      <c r="AM743" s="30">
        <f t="shared" si="226"/>
        <v>763206.25</v>
      </c>
      <c r="AN743" s="30">
        <f t="shared" si="227"/>
        <v>763206.25</v>
      </c>
      <c r="AO743" s="30">
        <f t="shared" si="228"/>
        <v>0</v>
      </c>
      <c r="AP743" s="30">
        <f t="shared" si="229"/>
        <v>4513206.25</v>
      </c>
      <c r="AQ743" s="30">
        <f t="shared" si="230"/>
        <v>0</v>
      </c>
      <c r="AR743" s="26" t="s">
        <v>79</v>
      </c>
      <c r="AS743" s="26" t="s">
        <v>80</v>
      </c>
      <c r="AT743" s="26"/>
      <c r="AU743" s="26" t="s">
        <v>80</v>
      </c>
      <c r="AV743" s="26" t="s">
        <v>141</v>
      </c>
      <c r="AW743" s="26" t="s">
        <v>80</v>
      </c>
      <c r="AX743" s="26" t="s">
        <v>82</v>
      </c>
      <c r="AY743" s="26" t="s">
        <v>82</v>
      </c>
      <c r="AZ743" s="26" t="s">
        <v>80</v>
      </c>
      <c r="BA743" s="26" t="s">
        <v>84</v>
      </c>
      <c r="BB743" s="26" t="s">
        <v>85</v>
      </c>
      <c r="BC743" s="26" t="str">
        <f t="shared" si="231"/>
        <v>C</v>
      </c>
      <c r="BD743" s="26" t="str">
        <f t="shared" ca="1" si="232"/>
        <v>32 Th,8 Bln,14 Hr</v>
      </c>
      <c r="BE743" s="29">
        <f t="shared" ca="1" si="233"/>
        <v>32</v>
      </c>
      <c r="BF743" s="29">
        <f t="shared" ca="1" si="234"/>
        <v>8</v>
      </c>
      <c r="BG743" s="29">
        <f t="shared" ca="1" si="235"/>
        <v>14</v>
      </c>
      <c r="BH743" s="26" t="str">
        <f t="shared" ca="1" si="236"/>
        <v>4 Th,1 Bln,23 Hr</v>
      </c>
      <c r="BI743" s="24">
        <f t="shared" ca="1" si="237"/>
        <v>4</v>
      </c>
      <c r="BJ743" s="24">
        <f t="shared" ca="1" si="238"/>
        <v>1</v>
      </c>
      <c r="BK743" s="26" t="str">
        <f t="shared" ca="1" si="239"/>
        <v>4 Th,1 Bln,23 Hr</v>
      </c>
      <c r="BL743" s="4" t="str">
        <f>VLOOKUP(C743,[1]dbase!$C$3:$AW$827,38,FALSE)</f>
        <v>-</v>
      </c>
    </row>
    <row r="744" spans="1:64" x14ac:dyDescent="0.25">
      <c r="A744" s="24">
        <f t="shared" si="220"/>
        <v>741</v>
      </c>
      <c r="B744" s="31" t="s">
        <v>3008</v>
      </c>
      <c r="C744" s="24">
        <v>805583</v>
      </c>
      <c r="D744" s="24" t="s">
        <v>87</v>
      </c>
      <c r="E744" s="26">
        <v>29330</v>
      </c>
      <c r="F744" s="24" t="s">
        <v>65</v>
      </c>
      <c r="G744" s="24" t="s">
        <v>66</v>
      </c>
      <c r="H744" s="24" t="s">
        <v>150</v>
      </c>
      <c r="I744" s="24" t="s">
        <v>3009</v>
      </c>
      <c r="J744" s="27"/>
      <c r="K744" s="24"/>
      <c r="L744" s="24"/>
      <c r="M744" s="24" t="s">
        <v>109</v>
      </c>
      <c r="N744" s="24" t="s">
        <v>3010</v>
      </c>
      <c r="O744" s="24"/>
      <c r="P744" s="24">
        <v>1998</v>
      </c>
      <c r="Q744" s="26">
        <v>41593</v>
      </c>
      <c r="R744" s="26">
        <v>42005</v>
      </c>
      <c r="S744" s="26" t="s">
        <v>90</v>
      </c>
      <c r="T744" s="28" t="s">
        <v>3011</v>
      </c>
      <c r="U744" s="28" t="s">
        <v>3011</v>
      </c>
      <c r="V744" s="26" t="s">
        <v>80</v>
      </c>
      <c r="W744" s="28" t="s">
        <v>145</v>
      </c>
      <c r="X744" s="28" t="s">
        <v>146</v>
      </c>
      <c r="Y744" s="26" t="s">
        <v>78</v>
      </c>
      <c r="Z744" s="29">
        <v>6</v>
      </c>
      <c r="AA744" s="29">
        <v>1</v>
      </c>
      <c r="AB744" s="26">
        <v>44424</v>
      </c>
      <c r="AC744" s="30">
        <v>4500000</v>
      </c>
      <c r="AD744" s="30">
        <v>500000</v>
      </c>
      <c r="AE744" s="30">
        <v>699100</v>
      </c>
      <c r="AF744" s="30">
        <v>152000</v>
      </c>
      <c r="AG744" s="30">
        <f t="shared" si="221"/>
        <v>851100</v>
      </c>
      <c r="AH744" s="30">
        <v>0</v>
      </c>
      <c r="AI744" s="30">
        <f t="shared" si="222"/>
        <v>5851100</v>
      </c>
      <c r="AJ744" s="30">
        <f t="shared" si="223"/>
        <v>3375000</v>
      </c>
      <c r="AK744" s="30">
        <f t="shared" si="224"/>
        <v>375000</v>
      </c>
      <c r="AL744" s="30">
        <f t="shared" si="225"/>
        <v>699100</v>
      </c>
      <c r="AM744" s="30">
        <f t="shared" si="226"/>
        <v>152000</v>
      </c>
      <c r="AN744" s="30">
        <f t="shared" si="227"/>
        <v>851100</v>
      </c>
      <c r="AO744" s="30">
        <f t="shared" si="228"/>
        <v>0</v>
      </c>
      <c r="AP744" s="30">
        <f t="shared" si="229"/>
        <v>4601100</v>
      </c>
      <c r="AQ744" s="30">
        <f t="shared" si="230"/>
        <v>0</v>
      </c>
      <c r="AR744" s="26" t="s">
        <v>79</v>
      </c>
      <c r="AS744" s="26" t="s">
        <v>80</v>
      </c>
      <c r="AT744" s="26"/>
      <c r="AU744" s="26" t="s">
        <v>80</v>
      </c>
      <c r="AV744" s="26" t="s">
        <v>147</v>
      </c>
      <c r="AW744" s="26" t="s">
        <v>80</v>
      </c>
      <c r="AX744" s="26" t="s">
        <v>82</v>
      </c>
      <c r="AY744" s="26" t="s">
        <v>82</v>
      </c>
      <c r="AZ744" s="26" t="s">
        <v>80</v>
      </c>
      <c r="BA744" s="26" t="s">
        <v>84</v>
      </c>
      <c r="BB744" s="26" t="s">
        <v>85</v>
      </c>
      <c r="BC744" s="26" t="str">
        <f t="shared" si="231"/>
        <v>C</v>
      </c>
      <c r="BD744" s="26" t="str">
        <f t="shared" ca="1" si="232"/>
        <v>42 Th,7 Bln,5 Hr</v>
      </c>
      <c r="BE744" s="29">
        <f t="shared" ca="1" si="233"/>
        <v>42</v>
      </c>
      <c r="BF744" s="29">
        <f t="shared" ca="1" si="234"/>
        <v>7</v>
      </c>
      <c r="BG744" s="29">
        <f t="shared" ca="1" si="235"/>
        <v>5</v>
      </c>
      <c r="BH744" s="26" t="str">
        <f t="shared" ca="1" si="236"/>
        <v>9 Th,0 Bln,9 Hr</v>
      </c>
      <c r="BI744" s="24">
        <f t="shared" ca="1" si="237"/>
        <v>9</v>
      </c>
      <c r="BJ744" s="24">
        <f t="shared" ca="1" si="238"/>
        <v>0</v>
      </c>
      <c r="BK744" s="26" t="str">
        <f t="shared" ca="1" si="239"/>
        <v>7 Th,10 Bln,23 Hr</v>
      </c>
      <c r="BL744" s="4" t="str">
        <f>VLOOKUP(C744,[1]dbase!$C$3:$AW$827,38,FALSE)</f>
        <v>-</v>
      </c>
    </row>
    <row r="745" spans="1:64" x14ac:dyDescent="0.25">
      <c r="A745" s="24">
        <f t="shared" si="220"/>
        <v>742</v>
      </c>
      <c r="B745" s="31" t="s">
        <v>3012</v>
      </c>
      <c r="C745" s="24">
        <v>755580</v>
      </c>
      <c r="D745" s="24" t="s">
        <v>87</v>
      </c>
      <c r="E745" s="26">
        <v>27655</v>
      </c>
      <c r="F745" s="24" t="s">
        <v>65</v>
      </c>
      <c r="G745" s="24" t="s">
        <v>66</v>
      </c>
      <c r="H745" s="24" t="s">
        <v>88</v>
      </c>
      <c r="I745" s="24" t="s">
        <v>3013</v>
      </c>
      <c r="J745" s="27"/>
      <c r="K745" s="24"/>
      <c r="L745" s="24"/>
      <c r="M745" s="24" t="s">
        <v>109</v>
      </c>
      <c r="N745" s="24" t="s">
        <v>489</v>
      </c>
      <c r="O745" s="24"/>
      <c r="P745" s="24">
        <v>1994</v>
      </c>
      <c r="Q745" s="26">
        <v>41593</v>
      </c>
      <c r="R745" s="26">
        <v>42005</v>
      </c>
      <c r="S745" s="26" t="s">
        <v>90</v>
      </c>
      <c r="T745" s="28" t="s">
        <v>1064</v>
      </c>
      <c r="U745" s="28" t="s">
        <v>1064</v>
      </c>
      <c r="V745" s="26" t="s">
        <v>80</v>
      </c>
      <c r="W745" s="28" t="s">
        <v>145</v>
      </c>
      <c r="X745" s="28" t="s">
        <v>146</v>
      </c>
      <c r="Y745" s="26" t="s">
        <v>78</v>
      </c>
      <c r="Z745" s="29">
        <v>6</v>
      </c>
      <c r="AA745" s="29">
        <v>1</v>
      </c>
      <c r="AB745" s="26">
        <v>44424</v>
      </c>
      <c r="AC745" s="30">
        <v>4500000</v>
      </c>
      <c r="AD745" s="30">
        <v>500000</v>
      </c>
      <c r="AE745" s="30">
        <v>699100</v>
      </c>
      <c r="AF745" s="30">
        <v>152000</v>
      </c>
      <c r="AG745" s="30">
        <f t="shared" si="221"/>
        <v>851100</v>
      </c>
      <c r="AH745" s="30">
        <v>0</v>
      </c>
      <c r="AI745" s="30">
        <f t="shared" si="222"/>
        <v>5851100</v>
      </c>
      <c r="AJ745" s="30">
        <f t="shared" si="223"/>
        <v>3375000</v>
      </c>
      <c r="AK745" s="30">
        <f t="shared" si="224"/>
        <v>375000</v>
      </c>
      <c r="AL745" s="30">
        <f t="shared" si="225"/>
        <v>699100</v>
      </c>
      <c r="AM745" s="30">
        <f t="shared" si="226"/>
        <v>152000</v>
      </c>
      <c r="AN745" s="30">
        <f t="shared" si="227"/>
        <v>851100</v>
      </c>
      <c r="AO745" s="30">
        <f t="shared" si="228"/>
        <v>0</v>
      </c>
      <c r="AP745" s="30">
        <f t="shared" si="229"/>
        <v>4601100</v>
      </c>
      <c r="AQ745" s="30">
        <f t="shared" si="230"/>
        <v>0</v>
      </c>
      <c r="AR745" s="26" t="s">
        <v>79</v>
      </c>
      <c r="AS745" s="26" t="s">
        <v>80</v>
      </c>
      <c r="AT745" s="26"/>
      <c r="AU745" s="26" t="s">
        <v>80</v>
      </c>
      <c r="AV745" s="26" t="s">
        <v>147</v>
      </c>
      <c r="AW745" s="26" t="s">
        <v>80</v>
      </c>
      <c r="AX745" s="26" t="s">
        <v>82</v>
      </c>
      <c r="AY745" s="26" t="s">
        <v>82</v>
      </c>
      <c r="AZ745" s="26" t="s">
        <v>80</v>
      </c>
      <c r="BA745" s="26" t="s">
        <v>84</v>
      </c>
      <c r="BB745" s="26" t="s">
        <v>85</v>
      </c>
      <c r="BC745" s="26" t="str">
        <f t="shared" si="231"/>
        <v>C</v>
      </c>
      <c r="BD745" s="26" t="str">
        <f t="shared" ca="1" si="232"/>
        <v>47 Th,2 Bln,6 Hr</v>
      </c>
      <c r="BE745" s="29">
        <f t="shared" ca="1" si="233"/>
        <v>47</v>
      </c>
      <c r="BF745" s="29">
        <f t="shared" ca="1" si="234"/>
        <v>2</v>
      </c>
      <c r="BG745" s="29">
        <f t="shared" ca="1" si="235"/>
        <v>6</v>
      </c>
      <c r="BH745" s="26" t="str">
        <f t="shared" ca="1" si="236"/>
        <v>9 Th,0 Bln,9 Hr</v>
      </c>
      <c r="BI745" s="24">
        <f t="shared" ca="1" si="237"/>
        <v>9</v>
      </c>
      <c r="BJ745" s="24">
        <f t="shared" ca="1" si="238"/>
        <v>0</v>
      </c>
      <c r="BK745" s="26" t="str">
        <f t="shared" ca="1" si="239"/>
        <v>7 Th,10 Bln,23 Hr</v>
      </c>
      <c r="BL745" s="4" t="str">
        <f>VLOOKUP(C745,[1]dbase!$C$3:$AW$827,38,FALSE)</f>
        <v>-</v>
      </c>
    </row>
    <row r="746" spans="1:64" x14ac:dyDescent="0.25">
      <c r="A746" s="24">
        <f t="shared" si="220"/>
        <v>743</v>
      </c>
      <c r="B746" s="31" t="s">
        <v>3014</v>
      </c>
      <c r="C746" s="24">
        <v>845760</v>
      </c>
      <c r="D746" s="24" t="s">
        <v>87</v>
      </c>
      <c r="E746" s="26">
        <v>30804</v>
      </c>
      <c r="F746" s="24" t="s">
        <v>65</v>
      </c>
      <c r="G746" s="24" t="s">
        <v>66</v>
      </c>
      <c r="H746" s="24" t="s">
        <v>228</v>
      </c>
      <c r="I746" s="24" t="s">
        <v>3015</v>
      </c>
      <c r="J746" s="27"/>
      <c r="K746" s="24"/>
      <c r="L746" s="24"/>
      <c r="M746" s="24" t="s">
        <v>109</v>
      </c>
      <c r="N746" s="24" t="s">
        <v>71</v>
      </c>
      <c r="O746" s="24"/>
      <c r="P746" s="24">
        <v>2002</v>
      </c>
      <c r="Q746" s="26">
        <v>42932</v>
      </c>
      <c r="R746" s="26">
        <v>43055</v>
      </c>
      <c r="S746" s="26" t="s">
        <v>90</v>
      </c>
      <c r="T746" s="28" t="s">
        <v>3016</v>
      </c>
      <c r="U746" s="28" t="s">
        <v>3016</v>
      </c>
      <c r="V746" s="26" t="s">
        <v>80</v>
      </c>
      <c r="W746" s="28" t="s">
        <v>145</v>
      </c>
      <c r="X746" s="28" t="s">
        <v>146</v>
      </c>
      <c r="Y746" s="26" t="s">
        <v>78</v>
      </c>
      <c r="Z746" s="29">
        <v>6</v>
      </c>
      <c r="AA746" s="29">
        <v>1</v>
      </c>
      <c r="AB746" s="26">
        <v>44424</v>
      </c>
      <c r="AC746" s="30">
        <v>4500000</v>
      </c>
      <c r="AD746" s="30">
        <v>500000</v>
      </c>
      <c r="AE746" s="30">
        <v>291100</v>
      </c>
      <c r="AF746" s="30">
        <v>152000</v>
      </c>
      <c r="AG746" s="30">
        <f t="shared" si="221"/>
        <v>443100</v>
      </c>
      <c r="AH746" s="30">
        <v>0</v>
      </c>
      <c r="AI746" s="30">
        <f t="shared" si="222"/>
        <v>5443100</v>
      </c>
      <c r="AJ746" s="30">
        <f t="shared" si="223"/>
        <v>3375000</v>
      </c>
      <c r="AK746" s="30">
        <f t="shared" si="224"/>
        <v>375000</v>
      </c>
      <c r="AL746" s="30">
        <f t="shared" si="225"/>
        <v>291100</v>
      </c>
      <c r="AM746" s="30">
        <f t="shared" si="226"/>
        <v>152000</v>
      </c>
      <c r="AN746" s="30">
        <f t="shared" si="227"/>
        <v>443100</v>
      </c>
      <c r="AO746" s="30">
        <f t="shared" si="228"/>
        <v>0</v>
      </c>
      <c r="AP746" s="30">
        <f t="shared" si="229"/>
        <v>4193100</v>
      </c>
      <c r="AQ746" s="30">
        <f t="shared" si="230"/>
        <v>179000</v>
      </c>
      <c r="AR746" s="24" t="s">
        <v>79</v>
      </c>
      <c r="AS746" s="24" t="s">
        <v>80</v>
      </c>
      <c r="AT746" s="24"/>
      <c r="AU746" s="26" t="s">
        <v>80</v>
      </c>
      <c r="AV746" s="24" t="s">
        <v>147</v>
      </c>
      <c r="AW746" s="24" t="s">
        <v>80</v>
      </c>
      <c r="AX746" s="24" t="s">
        <v>82</v>
      </c>
      <c r="AY746" s="24" t="s">
        <v>82</v>
      </c>
      <c r="AZ746" s="24" t="s">
        <v>80</v>
      </c>
      <c r="BA746" s="24" t="s">
        <v>84</v>
      </c>
      <c r="BB746" s="24" t="s">
        <v>85</v>
      </c>
      <c r="BC746" s="26" t="str">
        <f t="shared" si="231"/>
        <v>C</v>
      </c>
      <c r="BD746" s="24" t="str">
        <f t="shared" ca="1" si="232"/>
        <v>38 Th,6 Bln,22 Hr</v>
      </c>
      <c r="BE746" s="24">
        <f t="shared" ca="1" si="233"/>
        <v>38</v>
      </c>
      <c r="BF746" s="24">
        <f t="shared" ca="1" si="234"/>
        <v>6</v>
      </c>
      <c r="BG746" s="24">
        <f t="shared" ca="1" si="235"/>
        <v>22</v>
      </c>
      <c r="BH746" s="24" t="str">
        <f t="shared" ca="1" si="236"/>
        <v>5 Th,4 Bln,8 Hr</v>
      </c>
      <c r="BI746" s="24">
        <f t="shared" ca="1" si="237"/>
        <v>5</v>
      </c>
      <c r="BJ746" s="24">
        <f t="shared" ca="1" si="238"/>
        <v>4</v>
      </c>
      <c r="BK746" s="24" t="str">
        <f t="shared" ca="1" si="239"/>
        <v>5 Th,0 Bln,8 Hr</v>
      </c>
      <c r="BL746" s="4" t="str">
        <f>VLOOKUP(C746,[1]dbase!$C$3:$AW$827,38,FALSE)</f>
        <v>-</v>
      </c>
    </row>
    <row r="747" spans="1:64" x14ac:dyDescent="0.25">
      <c r="A747" s="24">
        <f t="shared" si="220"/>
        <v>744</v>
      </c>
      <c r="B747" s="31" t="s">
        <v>3017</v>
      </c>
      <c r="C747" s="24">
        <v>696018</v>
      </c>
      <c r="D747" s="24" t="s">
        <v>516</v>
      </c>
      <c r="E747" s="26">
        <v>25472</v>
      </c>
      <c r="F747" s="24" t="s">
        <v>65</v>
      </c>
      <c r="G747" s="24" t="s">
        <v>66</v>
      </c>
      <c r="H747" s="24" t="s">
        <v>88</v>
      </c>
      <c r="I747" s="24" t="s">
        <v>3018</v>
      </c>
      <c r="J747" s="27"/>
      <c r="K747" s="24"/>
      <c r="L747" s="24"/>
      <c r="M747" s="24" t="s">
        <v>109</v>
      </c>
      <c r="N747" s="24" t="s">
        <v>80</v>
      </c>
      <c r="O747" s="24"/>
      <c r="P747" s="24" t="s">
        <v>80</v>
      </c>
      <c r="Q747" s="26">
        <v>43374</v>
      </c>
      <c r="R747" s="26">
        <v>43374</v>
      </c>
      <c r="S747" s="26" t="s">
        <v>90</v>
      </c>
      <c r="T747" s="28" t="s">
        <v>3019</v>
      </c>
      <c r="U747" s="28" t="s">
        <v>3019</v>
      </c>
      <c r="V747" s="26">
        <v>44105</v>
      </c>
      <c r="W747" s="28" t="s">
        <v>139</v>
      </c>
      <c r="X747" s="28" t="s">
        <v>140</v>
      </c>
      <c r="Y747" s="26" t="s">
        <v>78</v>
      </c>
      <c r="Z747" s="29">
        <v>5</v>
      </c>
      <c r="AA747" s="29">
        <v>4</v>
      </c>
      <c r="AB747" s="26">
        <v>44424</v>
      </c>
      <c r="AC747" s="30">
        <v>6900000</v>
      </c>
      <c r="AD747" s="30">
        <v>766667</v>
      </c>
      <c r="AE747" s="30">
        <v>0</v>
      </c>
      <c r="AF747" s="30">
        <v>1755612.7499999991</v>
      </c>
      <c r="AG747" s="30">
        <f t="shared" si="221"/>
        <v>1755612.7499999991</v>
      </c>
      <c r="AH747" s="30">
        <v>0</v>
      </c>
      <c r="AI747" s="30">
        <f t="shared" si="222"/>
        <v>9422279.75</v>
      </c>
      <c r="AJ747" s="30">
        <f t="shared" si="223"/>
        <v>5175000</v>
      </c>
      <c r="AK747" s="30">
        <f t="shared" si="224"/>
        <v>575000.25</v>
      </c>
      <c r="AL747" s="30">
        <f t="shared" si="225"/>
        <v>0</v>
      </c>
      <c r="AM747" s="30">
        <f t="shared" si="226"/>
        <v>1755612.7499999991</v>
      </c>
      <c r="AN747" s="30">
        <f t="shared" si="227"/>
        <v>1755612.7499999991</v>
      </c>
      <c r="AO747" s="30">
        <f t="shared" si="228"/>
        <v>0</v>
      </c>
      <c r="AP747" s="30">
        <f t="shared" si="229"/>
        <v>7505612.9999999991</v>
      </c>
      <c r="AQ747" s="30">
        <f t="shared" si="230"/>
        <v>0</v>
      </c>
      <c r="AR747" s="26" t="s">
        <v>79</v>
      </c>
      <c r="AS747" s="26" t="s">
        <v>80</v>
      </c>
      <c r="AT747" s="26"/>
      <c r="AU747" s="26" t="s">
        <v>80</v>
      </c>
      <c r="AV747" s="26" t="s">
        <v>141</v>
      </c>
      <c r="AW747" s="26" t="s">
        <v>80</v>
      </c>
      <c r="AX747" s="26" t="s">
        <v>83</v>
      </c>
      <c r="AY747" s="26" t="s">
        <v>82</v>
      </c>
      <c r="AZ747" s="26" t="s">
        <v>80</v>
      </c>
      <c r="BA747" s="26" t="s">
        <v>84</v>
      </c>
      <c r="BB747" s="26" t="s">
        <v>85</v>
      </c>
      <c r="BC747" s="26" t="str">
        <f t="shared" si="231"/>
        <v>C</v>
      </c>
      <c r="BD747" s="26" t="str">
        <f t="shared" ca="1" si="232"/>
        <v>53 Th,1 Bln,29 Hr</v>
      </c>
      <c r="BE747" s="29">
        <f t="shared" ca="1" si="233"/>
        <v>53</v>
      </c>
      <c r="BF747" s="29">
        <f t="shared" ca="1" si="234"/>
        <v>1</v>
      </c>
      <c r="BG747" s="29">
        <f t="shared" ca="1" si="235"/>
        <v>29</v>
      </c>
      <c r="BH747" s="26" t="str">
        <f t="shared" ca="1" si="236"/>
        <v>4 Th,1 Bln,23 Hr</v>
      </c>
      <c r="BI747" s="24">
        <f t="shared" ca="1" si="237"/>
        <v>4</v>
      </c>
      <c r="BJ747" s="24">
        <f t="shared" ca="1" si="238"/>
        <v>1</v>
      </c>
      <c r="BK747" s="26" t="str">
        <f t="shared" ca="1" si="239"/>
        <v>4 Th,1 Bln,23 Hr</v>
      </c>
      <c r="BL747" s="4" t="str">
        <f>VLOOKUP(C747,[1]dbase!$C$3:$AW$827,38,FALSE)</f>
        <v>-</v>
      </c>
    </row>
    <row r="748" spans="1:64" x14ac:dyDescent="0.25">
      <c r="A748" s="24">
        <f t="shared" si="220"/>
        <v>745</v>
      </c>
      <c r="B748" s="31" t="s">
        <v>3020</v>
      </c>
      <c r="C748" s="24">
        <v>816302</v>
      </c>
      <c r="D748" s="24" t="s">
        <v>1633</v>
      </c>
      <c r="E748" s="26">
        <v>29720</v>
      </c>
      <c r="F748" s="24" t="s">
        <v>65</v>
      </c>
      <c r="G748" s="24" t="s">
        <v>66</v>
      </c>
      <c r="H748" s="24" t="s">
        <v>279</v>
      </c>
      <c r="I748" s="24"/>
      <c r="J748" s="27"/>
      <c r="K748" s="24"/>
      <c r="L748" s="24"/>
      <c r="M748" s="24" t="s">
        <v>70</v>
      </c>
      <c r="N748" s="24" t="s">
        <v>718</v>
      </c>
      <c r="O748" s="24"/>
      <c r="P748" s="24" t="s">
        <v>80</v>
      </c>
      <c r="Q748" s="26">
        <v>43891</v>
      </c>
      <c r="R748" s="26">
        <v>44243</v>
      </c>
      <c r="S748" s="26" t="s">
        <v>90</v>
      </c>
      <c r="T748" s="28" t="s">
        <v>1370</v>
      </c>
      <c r="U748" s="28" t="s">
        <v>1370</v>
      </c>
      <c r="V748" s="26" t="s">
        <v>80</v>
      </c>
      <c r="W748" s="28" t="s">
        <v>645</v>
      </c>
      <c r="X748" s="28" t="s">
        <v>93</v>
      </c>
      <c r="Y748" s="26" t="s">
        <v>78</v>
      </c>
      <c r="Z748" s="29">
        <v>6</v>
      </c>
      <c r="AA748" s="29">
        <v>1</v>
      </c>
      <c r="AB748" s="26">
        <v>44424</v>
      </c>
      <c r="AC748" s="30">
        <v>4500000</v>
      </c>
      <c r="AD748" s="30">
        <v>500000</v>
      </c>
      <c r="AE748" s="30">
        <v>-116900</v>
      </c>
      <c r="AF748" s="30">
        <v>152000</v>
      </c>
      <c r="AG748" s="30">
        <f t="shared" si="221"/>
        <v>35100</v>
      </c>
      <c r="AH748" s="30">
        <v>0</v>
      </c>
      <c r="AI748" s="30">
        <f t="shared" si="222"/>
        <v>5035100</v>
      </c>
      <c r="AJ748" s="30">
        <f t="shared" si="223"/>
        <v>3375000</v>
      </c>
      <c r="AK748" s="30">
        <f t="shared" si="224"/>
        <v>375000</v>
      </c>
      <c r="AL748" s="30">
        <f t="shared" si="225"/>
        <v>-116900</v>
      </c>
      <c r="AM748" s="30">
        <f t="shared" si="226"/>
        <v>152000</v>
      </c>
      <c r="AN748" s="30">
        <f t="shared" si="227"/>
        <v>35100</v>
      </c>
      <c r="AO748" s="30">
        <f t="shared" si="228"/>
        <v>0</v>
      </c>
      <c r="AP748" s="30">
        <f t="shared" si="229"/>
        <v>3785100</v>
      </c>
      <c r="AQ748" s="30">
        <f t="shared" si="230"/>
        <v>587000</v>
      </c>
      <c r="AR748" s="26" t="s">
        <v>79</v>
      </c>
      <c r="AS748" s="26" t="s">
        <v>80</v>
      </c>
      <c r="AT748" s="26"/>
      <c r="AU748" s="26" t="s">
        <v>80</v>
      </c>
      <c r="AV748" s="26" t="s">
        <v>94</v>
      </c>
      <c r="AW748" s="26" t="s">
        <v>210</v>
      </c>
      <c r="AX748" s="26" t="s">
        <v>83</v>
      </c>
      <c r="AY748" s="26" t="s">
        <v>83</v>
      </c>
      <c r="AZ748" s="26" t="s">
        <v>80</v>
      </c>
      <c r="BA748" s="26" t="s">
        <v>84</v>
      </c>
      <c r="BB748" s="26" t="s">
        <v>85</v>
      </c>
      <c r="BC748" s="26" t="str">
        <f t="shared" si="231"/>
        <v>F</v>
      </c>
      <c r="BD748" s="26" t="str">
        <f t="shared" ca="1" si="232"/>
        <v>41 Th,6 Bln,10 Hr</v>
      </c>
      <c r="BE748" s="29">
        <f t="shared" ca="1" si="233"/>
        <v>41</v>
      </c>
      <c r="BF748" s="29">
        <f t="shared" ca="1" si="234"/>
        <v>6</v>
      </c>
      <c r="BG748" s="29">
        <f t="shared" ca="1" si="235"/>
        <v>10</v>
      </c>
      <c r="BH748" s="26" t="str">
        <f t="shared" ca="1" si="236"/>
        <v>2 Th,8 Bln,23 Hr</v>
      </c>
      <c r="BI748" s="24">
        <f t="shared" ca="1" si="237"/>
        <v>2</v>
      </c>
      <c r="BJ748" s="24">
        <f t="shared" ca="1" si="238"/>
        <v>8</v>
      </c>
      <c r="BK748" s="26" t="str">
        <f t="shared" ca="1" si="239"/>
        <v>1 Th,9 Bln,8 Hr</v>
      </c>
      <c r="BL748" s="4" t="str">
        <f>VLOOKUP(C748,[1]dbase!$C$3:$AW$827,38,FALSE)</f>
        <v>-</v>
      </c>
    </row>
    <row r="749" spans="1:64" x14ac:dyDescent="0.25">
      <c r="A749" s="24">
        <f t="shared" si="220"/>
        <v>746</v>
      </c>
      <c r="B749" s="33" t="s">
        <v>3021</v>
      </c>
      <c r="C749" s="24">
        <v>715251</v>
      </c>
      <c r="D749" s="24" t="s">
        <v>365</v>
      </c>
      <c r="E749" s="26">
        <v>25954</v>
      </c>
      <c r="F749" s="24" t="s">
        <v>65</v>
      </c>
      <c r="G749" s="24" t="s">
        <v>66</v>
      </c>
      <c r="H749" s="24" t="s">
        <v>88</v>
      </c>
      <c r="I749" s="24" t="s">
        <v>3022</v>
      </c>
      <c r="J749" s="27" t="s">
        <v>3023</v>
      </c>
      <c r="K749" s="24"/>
      <c r="L749" s="24"/>
      <c r="M749" s="24" t="s">
        <v>136</v>
      </c>
      <c r="N749" s="24" t="s">
        <v>71</v>
      </c>
      <c r="O749" s="24" t="s">
        <v>674</v>
      </c>
      <c r="P749" s="24" t="s">
        <v>2462</v>
      </c>
      <c r="Q749" s="26">
        <v>34350</v>
      </c>
      <c r="R749" s="26">
        <v>34715</v>
      </c>
      <c r="S749" s="26" t="s">
        <v>90</v>
      </c>
      <c r="T749" s="28" t="s">
        <v>3024</v>
      </c>
      <c r="U749" s="28" t="s">
        <v>3024</v>
      </c>
      <c r="V749" s="26">
        <v>44061</v>
      </c>
      <c r="W749" s="28" t="s">
        <v>1077</v>
      </c>
      <c r="X749" s="28" t="s">
        <v>113</v>
      </c>
      <c r="Y749" s="26" t="s">
        <v>78</v>
      </c>
      <c r="Z749" s="29">
        <v>2</v>
      </c>
      <c r="AA749" s="29">
        <v>7</v>
      </c>
      <c r="AB749" s="26">
        <v>44424</v>
      </c>
      <c r="AC749" s="30">
        <v>9900000</v>
      </c>
      <c r="AD749" s="30">
        <v>1100000</v>
      </c>
      <c r="AE749" s="30">
        <v>1266475</v>
      </c>
      <c r="AF749" s="30">
        <v>-877110</v>
      </c>
      <c r="AG749" s="30">
        <f t="shared" si="221"/>
        <v>389365</v>
      </c>
      <c r="AH749" s="30">
        <v>3468750</v>
      </c>
      <c r="AI749" s="30">
        <f t="shared" si="222"/>
        <v>14858115</v>
      </c>
      <c r="AJ749" s="30">
        <f t="shared" si="223"/>
        <v>7425000</v>
      </c>
      <c r="AK749" s="30">
        <f t="shared" si="224"/>
        <v>825000</v>
      </c>
      <c r="AL749" s="30">
        <f t="shared" si="225"/>
        <v>1266475</v>
      </c>
      <c r="AM749" s="30">
        <f t="shared" si="226"/>
        <v>-877110</v>
      </c>
      <c r="AN749" s="30">
        <f t="shared" si="227"/>
        <v>389365</v>
      </c>
      <c r="AO749" s="30">
        <f t="shared" si="228"/>
        <v>1734375</v>
      </c>
      <c r="AP749" s="30">
        <f t="shared" si="229"/>
        <v>10373740</v>
      </c>
      <c r="AQ749" s="30">
        <f t="shared" si="230"/>
        <v>0</v>
      </c>
      <c r="AR749" s="26" t="s">
        <v>79</v>
      </c>
      <c r="AS749" s="26" t="s">
        <v>80</v>
      </c>
      <c r="AT749" s="26"/>
      <c r="AU749" s="26" t="s">
        <v>80</v>
      </c>
      <c r="AV749" s="26" t="s">
        <v>116</v>
      </c>
      <c r="AW749" s="26" t="s">
        <v>117</v>
      </c>
      <c r="AX749" s="26" t="s">
        <v>83</v>
      </c>
      <c r="AY749" s="26" t="s">
        <v>83</v>
      </c>
      <c r="AZ749" s="26" t="s">
        <v>80</v>
      </c>
      <c r="BA749" s="26" t="s">
        <v>84</v>
      </c>
      <c r="BB749" s="26" t="s">
        <v>85</v>
      </c>
      <c r="BC749" s="26" t="str">
        <f t="shared" si="231"/>
        <v>D</v>
      </c>
      <c r="BD749" s="26" t="str">
        <f t="shared" ca="1" si="232"/>
        <v>51 Th,10 Bln,3 Hr</v>
      </c>
      <c r="BE749" s="29">
        <f t="shared" ca="1" si="233"/>
        <v>51</v>
      </c>
      <c r="BF749" s="29">
        <f t="shared" ca="1" si="234"/>
        <v>10</v>
      </c>
      <c r="BG749" s="29">
        <f t="shared" ca="1" si="235"/>
        <v>3</v>
      </c>
      <c r="BH749" s="26" t="str">
        <f t="shared" ca="1" si="236"/>
        <v>28 Th,10 Bln,8 Hr</v>
      </c>
      <c r="BI749" s="24">
        <f t="shared" ca="1" si="237"/>
        <v>28</v>
      </c>
      <c r="BJ749" s="24">
        <f t="shared" ca="1" si="238"/>
        <v>10</v>
      </c>
      <c r="BK749" s="26" t="str">
        <f t="shared" ca="1" si="239"/>
        <v>27 Th,10 Bln,8 Hr</v>
      </c>
      <c r="BL749" s="4" t="str">
        <f>VLOOKUP(C749,[1]dbase!$C$3:$AW$827,38,FALSE)</f>
        <v>-</v>
      </c>
    </row>
    <row r="750" spans="1:64" x14ac:dyDescent="0.25">
      <c r="A750" s="24">
        <f t="shared" si="220"/>
        <v>747</v>
      </c>
      <c r="B750" s="31" t="s">
        <v>3025</v>
      </c>
      <c r="C750" s="24">
        <v>664586</v>
      </c>
      <c r="D750" s="24" t="s">
        <v>1228</v>
      </c>
      <c r="E750" s="26">
        <v>24360</v>
      </c>
      <c r="F750" s="24" t="s">
        <v>65</v>
      </c>
      <c r="G750" s="24" t="s">
        <v>66</v>
      </c>
      <c r="H750" s="24" t="s">
        <v>88</v>
      </c>
      <c r="I750" s="24" t="s">
        <v>3026</v>
      </c>
      <c r="J750" s="27"/>
      <c r="K750" s="24"/>
      <c r="L750" s="24"/>
      <c r="M750" s="24" t="s">
        <v>109</v>
      </c>
      <c r="N750" s="24" t="s">
        <v>1454</v>
      </c>
      <c r="O750" s="24"/>
      <c r="P750" s="24">
        <v>1986</v>
      </c>
      <c r="Q750" s="26">
        <v>32373</v>
      </c>
      <c r="R750" s="26">
        <v>33147</v>
      </c>
      <c r="S750" s="26" t="s">
        <v>90</v>
      </c>
      <c r="T750" s="28" t="s">
        <v>3027</v>
      </c>
      <c r="U750" s="28" t="s">
        <v>3027</v>
      </c>
      <c r="V750" s="26" t="s">
        <v>80</v>
      </c>
      <c r="W750" s="28" t="s">
        <v>145</v>
      </c>
      <c r="X750" s="28" t="s">
        <v>146</v>
      </c>
      <c r="Y750" s="26" t="s">
        <v>78</v>
      </c>
      <c r="Z750" s="29">
        <v>6</v>
      </c>
      <c r="AA750" s="29">
        <v>3</v>
      </c>
      <c r="AB750" s="26">
        <v>44424</v>
      </c>
      <c r="AC750" s="30">
        <v>5900000</v>
      </c>
      <c r="AD750" s="30">
        <v>655556</v>
      </c>
      <c r="AE750" s="30">
        <v>298394.44444444403</v>
      </c>
      <c r="AF750" s="30">
        <v>152000</v>
      </c>
      <c r="AG750" s="30">
        <f t="shared" si="221"/>
        <v>450394.44444444403</v>
      </c>
      <c r="AH750" s="30">
        <v>0</v>
      </c>
      <c r="AI750" s="30">
        <f t="shared" si="222"/>
        <v>7005950.444444444</v>
      </c>
      <c r="AJ750" s="30">
        <f t="shared" si="223"/>
        <v>2950000</v>
      </c>
      <c r="AK750" s="30">
        <f t="shared" si="224"/>
        <v>0</v>
      </c>
      <c r="AL750" s="30">
        <f t="shared" si="225"/>
        <v>0</v>
      </c>
      <c r="AM750" s="30">
        <f t="shared" si="226"/>
        <v>0</v>
      </c>
      <c r="AN750" s="30">
        <f t="shared" si="227"/>
        <v>0</v>
      </c>
      <c r="AO750" s="30">
        <f t="shared" si="228"/>
        <v>0</v>
      </c>
      <c r="AP750" s="30">
        <f t="shared" si="229"/>
        <v>2950000</v>
      </c>
      <c r="AQ750" s="30">
        <f t="shared" si="230"/>
        <v>1422100</v>
      </c>
      <c r="AR750" s="26" t="s">
        <v>79</v>
      </c>
      <c r="AS750" s="26" t="s">
        <v>114</v>
      </c>
      <c r="AT750" s="24" t="s">
        <v>172</v>
      </c>
      <c r="AU750" s="26">
        <v>44433</v>
      </c>
      <c r="AV750" s="26" t="s">
        <v>147</v>
      </c>
      <c r="AW750" s="26" t="s">
        <v>80</v>
      </c>
      <c r="AX750" s="26" t="s">
        <v>82</v>
      </c>
      <c r="AY750" s="26" t="s">
        <v>82</v>
      </c>
      <c r="AZ750" s="26" t="s">
        <v>80</v>
      </c>
      <c r="BA750" s="26" t="s">
        <v>84</v>
      </c>
      <c r="BB750" s="26" t="s">
        <v>85</v>
      </c>
      <c r="BC750" s="26" t="str">
        <f t="shared" si="231"/>
        <v>C</v>
      </c>
      <c r="BD750" s="26" t="str">
        <f t="shared" ca="1" si="232"/>
        <v>56 Th,2 Bln,14 Hr</v>
      </c>
      <c r="BE750" s="29">
        <f t="shared" ca="1" si="233"/>
        <v>56</v>
      </c>
      <c r="BF750" s="29">
        <f t="shared" ca="1" si="234"/>
        <v>2</v>
      </c>
      <c r="BG750" s="29">
        <f t="shared" ca="1" si="235"/>
        <v>14</v>
      </c>
      <c r="BH750" s="26" t="str">
        <f t="shared" ca="1" si="236"/>
        <v>34 Th,3 Bln,6 Hr</v>
      </c>
      <c r="BI750" s="24">
        <f t="shared" ca="1" si="237"/>
        <v>34</v>
      </c>
      <c r="BJ750" s="24">
        <f t="shared" ca="1" si="238"/>
        <v>3</v>
      </c>
      <c r="BK750" s="26" t="str">
        <f t="shared" ca="1" si="239"/>
        <v>32 Th,1 Bln,23 Hr</v>
      </c>
      <c r="BL750" s="4" t="str">
        <f>VLOOKUP(C750,[1]dbase!$C$3:$AW$827,38,FALSE)</f>
        <v>H</v>
      </c>
    </row>
    <row r="751" spans="1:64" x14ac:dyDescent="0.25">
      <c r="A751" s="24">
        <f t="shared" si="220"/>
        <v>748</v>
      </c>
      <c r="B751" s="31" t="s">
        <v>3028</v>
      </c>
      <c r="C751" s="24">
        <v>876227</v>
      </c>
      <c r="D751" s="24" t="s">
        <v>885</v>
      </c>
      <c r="E751" s="26">
        <v>32057</v>
      </c>
      <c r="F751" s="24" t="s">
        <v>65</v>
      </c>
      <c r="G751" s="24" t="s">
        <v>66</v>
      </c>
      <c r="H751" s="24" t="s">
        <v>67</v>
      </c>
      <c r="I751" s="24" t="s">
        <v>3029</v>
      </c>
      <c r="J751" s="27" t="s">
        <v>3030</v>
      </c>
      <c r="K751" s="24"/>
      <c r="L751" s="24"/>
      <c r="M751" s="24" t="s">
        <v>109</v>
      </c>
      <c r="N751" s="24" t="s">
        <v>80</v>
      </c>
      <c r="O751" s="24"/>
      <c r="P751" s="24" t="s">
        <v>80</v>
      </c>
      <c r="Q751" s="26">
        <v>43374</v>
      </c>
      <c r="R751" s="26">
        <v>43374</v>
      </c>
      <c r="S751" s="26" t="s">
        <v>90</v>
      </c>
      <c r="T751" s="28" t="s">
        <v>138</v>
      </c>
      <c r="U751" s="28" t="s">
        <v>138</v>
      </c>
      <c r="V751" s="26">
        <v>44105</v>
      </c>
      <c r="W751" s="28" t="s">
        <v>139</v>
      </c>
      <c r="X751" s="28" t="s">
        <v>140</v>
      </c>
      <c r="Y751" s="26" t="s">
        <v>78</v>
      </c>
      <c r="Z751" s="29">
        <v>6</v>
      </c>
      <c r="AA751" s="29">
        <v>1</v>
      </c>
      <c r="AB751" s="26">
        <v>44424</v>
      </c>
      <c r="AC751" s="30">
        <v>4500000</v>
      </c>
      <c r="AD751" s="30">
        <v>500000</v>
      </c>
      <c r="AE751" s="30">
        <v>0</v>
      </c>
      <c r="AF751" s="30">
        <v>585779.91666666698</v>
      </c>
      <c r="AG751" s="30">
        <f t="shared" si="221"/>
        <v>585779.91666666698</v>
      </c>
      <c r="AH751" s="30">
        <v>0</v>
      </c>
      <c r="AI751" s="30">
        <f t="shared" si="222"/>
        <v>5585779.916666667</v>
      </c>
      <c r="AJ751" s="30">
        <f t="shared" si="223"/>
        <v>3375000</v>
      </c>
      <c r="AK751" s="30">
        <f t="shared" si="224"/>
        <v>375000</v>
      </c>
      <c r="AL751" s="30">
        <f t="shared" si="225"/>
        <v>0</v>
      </c>
      <c r="AM751" s="30">
        <f t="shared" si="226"/>
        <v>585779.91666666698</v>
      </c>
      <c r="AN751" s="30">
        <f t="shared" si="227"/>
        <v>585779.91666666698</v>
      </c>
      <c r="AO751" s="30">
        <f t="shared" si="228"/>
        <v>0</v>
      </c>
      <c r="AP751" s="30">
        <f t="shared" si="229"/>
        <v>4335779.916666667</v>
      </c>
      <c r="AQ751" s="30">
        <f t="shared" si="230"/>
        <v>36320.083333333023</v>
      </c>
      <c r="AR751" s="26" t="s">
        <v>79</v>
      </c>
      <c r="AS751" s="26" t="s">
        <v>80</v>
      </c>
      <c r="AT751" s="26"/>
      <c r="AU751" s="26" t="s">
        <v>80</v>
      </c>
      <c r="AV751" s="26" t="s">
        <v>141</v>
      </c>
      <c r="AW751" s="26" t="s">
        <v>80</v>
      </c>
      <c r="AX751" s="26" t="s">
        <v>82</v>
      </c>
      <c r="AY751" s="26" t="s">
        <v>82</v>
      </c>
      <c r="AZ751" s="26" t="s">
        <v>80</v>
      </c>
      <c r="BA751" s="26" t="s">
        <v>84</v>
      </c>
      <c r="BB751" s="26" t="s">
        <v>85</v>
      </c>
      <c r="BC751" s="26" t="str">
        <f t="shared" si="231"/>
        <v>C</v>
      </c>
      <c r="BD751" s="26" t="str">
        <f t="shared" ca="1" si="232"/>
        <v>35 Th,1 Bln,17 Hr</v>
      </c>
      <c r="BE751" s="29">
        <f t="shared" ca="1" si="233"/>
        <v>35</v>
      </c>
      <c r="BF751" s="29">
        <f t="shared" ca="1" si="234"/>
        <v>1</v>
      </c>
      <c r="BG751" s="29">
        <f t="shared" ca="1" si="235"/>
        <v>17</v>
      </c>
      <c r="BH751" s="26" t="str">
        <f t="shared" ca="1" si="236"/>
        <v>4 Th,1 Bln,23 Hr</v>
      </c>
      <c r="BI751" s="24">
        <f t="shared" ca="1" si="237"/>
        <v>4</v>
      </c>
      <c r="BJ751" s="24">
        <f t="shared" ca="1" si="238"/>
        <v>1</v>
      </c>
      <c r="BK751" s="26" t="str">
        <f t="shared" ca="1" si="239"/>
        <v>4 Th,1 Bln,23 Hr</v>
      </c>
      <c r="BL751" s="4" t="str">
        <f>VLOOKUP(C751,[1]dbase!$C$3:$AW$827,38,FALSE)</f>
        <v>-</v>
      </c>
    </row>
    <row r="752" spans="1:64" x14ac:dyDescent="0.25">
      <c r="A752" s="24">
        <f t="shared" si="220"/>
        <v>749</v>
      </c>
      <c r="B752" s="31" t="s">
        <v>3031</v>
      </c>
      <c r="C752" s="24">
        <v>835595</v>
      </c>
      <c r="D752" s="24" t="s">
        <v>406</v>
      </c>
      <c r="E752" s="26">
        <v>30376</v>
      </c>
      <c r="F752" s="24" t="s">
        <v>65</v>
      </c>
      <c r="G752" s="24" t="s">
        <v>66</v>
      </c>
      <c r="H752" s="24" t="s">
        <v>67</v>
      </c>
      <c r="I752" s="24" t="s">
        <v>3032</v>
      </c>
      <c r="J752" s="27"/>
      <c r="K752" s="24"/>
      <c r="L752" s="24"/>
      <c r="M752" s="24" t="s">
        <v>136</v>
      </c>
      <c r="N752" s="24" t="s">
        <v>71</v>
      </c>
      <c r="O752" s="24"/>
      <c r="P752" s="24">
        <v>2006</v>
      </c>
      <c r="Q752" s="26">
        <v>41883</v>
      </c>
      <c r="R752" s="26">
        <v>42005</v>
      </c>
      <c r="S752" s="26" t="s">
        <v>90</v>
      </c>
      <c r="T752" s="28" t="s">
        <v>3033</v>
      </c>
      <c r="U752" s="28" t="s">
        <v>3033</v>
      </c>
      <c r="V752" s="26" t="s">
        <v>80</v>
      </c>
      <c r="W752" s="28" t="s">
        <v>154</v>
      </c>
      <c r="X752" s="28" t="s">
        <v>207</v>
      </c>
      <c r="Y752" s="26" t="s">
        <v>78</v>
      </c>
      <c r="Z752" s="29">
        <v>6</v>
      </c>
      <c r="AA752" s="29">
        <v>2</v>
      </c>
      <c r="AB752" s="26">
        <v>44424</v>
      </c>
      <c r="AC752" s="30">
        <v>4900000</v>
      </c>
      <c r="AD752" s="30">
        <v>544444</v>
      </c>
      <c r="AE752" s="30">
        <v>458655.55555555597</v>
      </c>
      <c r="AF752" s="30">
        <v>152000</v>
      </c>
      <c r="AG752" s="30">
        <f t="shared" si="221"/>
        <v>610655.55555555597</v>
      </c>
      <c r="AH752" s="30">
        <v>0</v>
      </c>
      <c r="AI752" s="30">
        <f t="shared" si="222"/>
        <v>6055099.555555556</v>
      </c>
      <c r="AJ752" s="30">
        <f t="shared" si="223"/>
        <v>2450000</v>
      </c>
      <c r="AK752" s="30">
        <f t="shared" si="224"/>
        <v>0</v>
      </c>
      <c r="AL752" s="30">
        <f t="shared" si="225"/>
        <v>0</v>
      </c>
      <c r="AM752" s="30">
        <f t="shared" si="226"/>
        <v>0</v>
      </c>
      <c r="AN752" s="30">
        <f t="shared" si="227"/>
        <v>0</v>
      </c>
      <c r="AO752" s="30">
        <f t="shared" si="228"/>
        <v>0</v>
      </c>
      <c r="AP752" s="30">
        <f t="shared" si="229"/>
        <v>2450000</v>
      </c>
      <c r="AQ752" s="30">
        <f t="shared" si="230"/>
        <v>1922100</v>
      </c>
      <c r="AR752" s="26" t="s">
        <v>79</v>
      </c>
      <c r="AS752" s="26" t="s">
        <v>114</v>
      </c>
      <c r="AT752" s="24" t="s">
        <v>172</v>
      </c>
      <c r="AU752" s="26">
        <v>44433</v>
      </c>
      <c r="AV752" s="26" t="s">
        <v>209</v>
      </c>
      <c r="AW752" s="26" t="s">
        <v>158</v>
      </c>
      <c r="AX752" s="26" t="s">
        <v>83</v>
      </c>
      <c r="AY752" s="26" t="s">
        <v>83</v>
      </c>
      <c r="AZ752" s="26" t="s">
        <v>80</v>
      </c>
      <c r="BA752" s="26" t="s">
        <v>84</v>
      </c>
      <c r="BB752" s="26" t="s">
        <v>85</v>
      </c>
      <c r="BC752" s="26" t="str">
        <f t="shared" si="231"/>
        <v>D</v>
      </c>
      <c r="BD752" s="26" t="str">
        <f t="shared" ca="1" si="232"/>
        <v>39 Th,8 Bln,23 Hr</v>
      </c>
      <c r="BE752" s="29">
        <f t="shared" ca="1" si="233"/>
        <v>39</v>
      </c>
      <c r="BF752" s="29">
        <f t="shared" ca="1" si="234"/>
        <v>8</v>
      </c>
      <c r="BG752" s="29">
        <f t="shared" ca="1" si="235"/>
        <v>23</v>
      </c>
      <c r="BH752" s="26" t="str">
        <f t="shared" ca="1" si="236"/>
        <v>8 Th,2 Bln,23 Hr</v>
      </c>
      <c r="BI752" s="24">
        <f t="shared" ca="1" si="237"/>
        <v>8</v>
      </c>
      <c r="BJ752" s="24">
        <f t="shared" ca="1" si="238"/>
        <v>2</v>
      </c>
      <c r="BK752" s="26" t="str">
        <f t="shared" ca="1" si="239"/>
        <v>7 Th,10 Bln,23 Hr</v>
      </c>
      <c r="BL752" s="4" t="str">
        <f>VLOOKUP(C752,[1]dbase!$C$3:$AW$827,38,FALSE)</f>
        <v>H</v>
      </c>
    </row>
    <row r="753" spans="1:64" x14ac:dyDescent="0.25">
      <c r="A753" s="24">
        <f t="shared" si="220"/>
        <v>750</v>
      </c>
      <c r="B753" s="31" t="s">
        <v>3034</v>
      </c>
      <c r="C753" s="24">
        <v>694589</v>
      </c>
      <c r="D753" s="24" t="s">
        <v>342</v>
      </c>
      <c r="E753" s="26">
        <v>25388</v>
      </c>
      <c r="F753" s="24" t="s">
        <v>65</v>
      </c>
      <c r="G753" s="24" t="s">
        <v>66</v>
      </c>
      <c r="H753" s="24" t="s">
        <v>88</v>
      </c>
      <c r="I753" s="24" t="s">
        <v>3035</v>
      </c>
      <c r="J753" s="27" t="s">
        <v>3036</v>
      </c>
      <c r="K753" s="24"/>
      <c r="L753" s="24"/>
      <c r="M753" s="24" t="s">
        <v>346</v>
      </c>
      <c r="N753" s="24" t="s">
        <v>3037</v>
      </c>
      <c r="O753" s="24" t="s">
        <v>1652</v>
      </c>
      <c r="P753" s="24">
        <v>2017</v>
      </c>
      <c r="Q753" s="26">
        <v>32373</v>
      </c>
      <c r="R753" s="26">
        <v>33147</v>
      </c>
      <c r="S753" s="26" t="s">
        <v>90</v>
      </c>
      <c r="T753" s="28" t="s">
        <v>2526</v>
      </c>
      <c r="U753" s="28" t="s">
        <v>2526</v>
      </c>
      <c r="V753" s="26">
        <v>43102</v>
      </c>
      <c r="W753" s="28" t="s">
        <v>92</v>
      </c>
      <c r="X753" s="28" t="s">
        <v>93</v>
      </c>
      <c r="Y753" s="26" t="s">
        <v>78</v>
      </c>
      <c r="Z753" s="29">
        <v>2</v>
      </c>
      <c r="AA753" s="29">
        <v>7</v>
      </c>
      <c r="AB753" s="26">
        <v>44424</v>
      </c>
      <c r="AC753" s="30">
        <v>9900000</v>
      </c>
      <c r="AD753" s="30">
        <v>1100000</v>
      </c>
      <c r="AE753" s="30">
        <v>790900</v>
      </c>
      <c r="AF753" s="30">
        <v>-589150</v>
      </c>
      <c r="AG753" s="30">
        <f t="shared" si="221"/>
        <v>201750</v>
      </c>
      <c r="AH753" s="30">
        <v>3468750</v>
      </c>
      <c r="AI753" s="30">
        <f t="shared" si="222"/>
        <v>14670500</v>
      </c>
      <c r="AJ753" s="30">
        <f t="shared" si="223"/>
        <v>7425000</v>
      </c>
      <c r="AK753" s="30">
        <f t="shared" si="224"/>
        <v>825000</v>
      </c>
      <c r="AL753" s="30">
        <f t="shared" si="225"/>
        <v>790900</v>
      </c>
      <c r="AM753" s="30">
        <f t="shared" si="226"/>
        <v>-589150</v>
      </c>
      <c r="AN753" s="30">
        <f t="shared" si="227"/>
        <v>201750</v>
      </c>
      <c r="AO753" s="30">
        <f t="shared" si="228"/>
        <v>1734375</v>
      </c>
      <c r="AP753" s="30">
        <f t="shared" si="229"/>
        <v>10186125</v>
      </c>
      <c r="AQ753" s="30">
        <f t="shared" si="230"/>
        <v>0</v>
      </c>
      <c r="AR753" s="26" t="s">
        <v>79</v>
      </c>
      <c r="AS753" s="26" t="s">
        <v>80</v>
      </c>
      <c r="AT753" s="26"/>
      <c r="AU753" s="26" t="s">
        <v>80</v>
      </c>
      <c r="AV753" s="26" t="s">
        <v>94</v>
      </c>
      <c r="AW753" s="26" t="s">
        <v>95</v>
      </c>
      <c r="AX753" s="26" t="s">
        <v>96</v>
      </c>
      <c r="AY753" s="26" t="s">
        <v>96</v>
      </c>
      <c r="AZ753" s="26" t="s">
        <v>80</v>
      </c>
      <c r="BA753" s="26" t="s">
        <v>84</v>
      </c>
      <c r="BB753" s="26" t="s">
        <v>85</v>
      </c>
      <c r="BC753" s="26" t="str">
        <f t="shared" si="231"/>
        <v>G</v>
      </c>
      <c r="BD753" s="26" t="str">
        <f t="shared" ca="1" si="232"/>
        <v>53 Th,4 Bln,20 Hr</v>
      </c>
      <c r="BE753" s="29">
        <f t="shared" ca="1" si="233"/>
        <v>53</v>
      </c>
      <c r="BF753" s="29">
        <f t="shared" ca="1" si="234"/>
        <v>4</v>
      </c>
      <c r="BG753" s="29">
        <f t="shared" ca="1" si="235"/>
        <v>20</v>
      </c>
      <c r="BH753" s="26" t="str">
        <f t="shared" ca="1" si="236"/>
        <v>34 Th,3 Bln,6 Hr</v>
      </c>
      <c r="BI753" s="24">
        <f t="shared" ca="1" si="237"/>
        <v>34</v>
      </c>
      <c r="BJ753" s="24">
        <f t="shared" ca="1" si="238"/>
        <v>3</v>
      </c>
      <c r="BK753" s="26" t="str">
        <f t="shared" ca="1" si="239"/>
        <v>32 Th,1 Bln,23 Hr</v>
      </c>
      <c r="BL753" s="4" t="str">
        <f>VLOOKUP(C753,[1]dbase!$C$3:$AW$827,38,FALSE)</f>
        <v>-</v>
      </c>
    </row>
    <row r="754" spans="1:64" x14ac:dyDescent="0.25">
      <c r="A754" s="24">
        <f t="shared" si="220"/>
        <v>751</v>
      </c>
      <c r="B754" s="31" t="s">
        <v>3038</v>
      </c>
      <c r="C754" s="24">
        <v>664943</v>
      </c>
      <c r="D754" s="24" t="s">
        <v>199</v>
      </c>
      <c r="E754" s="26">
        <v>24166</v>
      </c>
      <c r="F754" s="24" t="s">
        <v>65</v>
      </c>
      <c r="G754" s="24" t="s">
        <v>66</v>
      </c>
      <c r="H754" s="24" t="s">
        <v>88</v>
      </c>
      <c r="I754" s="24" t="s">
        <v>3039</v>
      </c>
      <c r="J754" s="27"/>
      <c r="K754" s="24"/>
      <c r="L754" s="24"/>
      <c r="M754" s="24" t="s">
        <v>109</v>
      </c>
      <c r="N754" s="24" t="s">
        <v>203</v>
      </c>
      <c r="O754" s="24"/>
      <c r="P754" s="24" t="s">
        <v>2897</v>
      </c>
      <c r="Q754" s="26">
        <v>33222</v>
      </c>
      <c r="R754" s="26">
        <v>33587</v>
      </c>
      <c r="S754" s="26" t="s">
        <v>90</v>
      </c>
      <c r="T754" s="28" t="s">
        <v>559</v>
      </c>
      <c r="U754" s="28" t="s">
        <v>559</v>
      </c>
      <c r="V754" s="26">
        <v>43891</v>
      </c>
      <c r="W754" s="28" t="s">
        <v>206</v>
      </c>
      <c r="X754" s="28" t="s">
        <v>207</v>
      </c>
      <c r="Y754" s="26" t="s">
        <v>78</v>
      </c>
      <c r="Z754" s="29">
        <v>6</v>
      </c>
      <c r="AA754" s="29">
        <v>3</v>
      </c>
      <c r="AB754" s="26">
        <v>44424</v>
      </c>
      <c r="AC754" s="30">
        <v>5900000</v>
      </c>
      <c r="AD754" s="30">
        <v>655556</v>
      </c>
      <c r="AE754" s="30">
        <v>298394.44444444403</v>
      </c>
      <c r="AF754" s="30">
        <v>152000</v>
      </c>
      <c r="AG754" s="30">
        <f t="shared" si="221"/>
        <v>450394.44444444403</v>
      </c>
      <c r="AH754" s="30">
        <v>0</v>
      </c>
      <c r="AI754" s="30">
        <f t="shared" si="222"/>
        <v>7005950.444444444</v>
      </c>
      <c r="AJ754" s="30">
        <f t="shared" si="223"/>
        <v>2950000</v>
      </c>
      <c r="AK754" s="30">
        <f t="shared" si="224"/>
        <v>0</v>
      </c>
      <c r="AL754" s="30">
        <f t="shared" si="225"/>
        <v>0</v>
      </c>
      <c r="AM754" s="30">
        <f t="shared" si="226"/>
        <v>0</v>
      </c>
      <c r="AN754" s="30">
        <f t="shared" si="227"/>
        <v>0</v>
      </c>
      <c r="AO754" s="30">
        <f t="shared" si="228"/>
        <v>0</v>
      </c>
      <c r="AP754" s="30">
        <f t="shared" si="229"/>
        <v>2950000</v>
      </c>
      <c r="AQ754" s="30">
        <f t="shared" si="230"/>
        <v>1422100</v>
      </c>
      <c r="AR754" s="26" t="s">
        <v>208</v>
      </c>
      <c r="AS754" s="26" t="s">
        <v>114</v>
      </c>
      <c r="AT754" s="26" t="s">
        <v>115</v>
      </c>
      <c r="AU754" s="26">
        <v>44562</v>
      </c>
      <c r="AV754" s="26" t="s">
        <v>209</v>
      </c>
      <c r="AW754" s="26" t="s">
        <v>210</v>
      </c>
      <c r="AX754" s="26" t="s">
        <v>83</v>
      </c>
      <c r="AY754" s="26" t="s">
        <v>83</v>
      </c>
      <c r="AZ754" s="26" t="s">
        <v>80</v>
      </c>
      <c r="BA754" s="26" t="s">
        <v>84</v>
      </c>
      <c r="BB754" s="26" t="s">
        <v>85</v>
      </c>
      <c r="BC754" s="26" t="str">
        <f t="shared" si="231"/>
        <v>C</v>
      </c>
      <c r="BD754" s="26" t="str">
        <f t="shared" ca="1" si="232"/>
        <v>56 Th,8 Bln,27 Hr</v>
      </c>
      <c r="BE754" s="29">
        <f t="shared" ca="1" si="233"/>
        <v>56</v>
      </c>
      <c r="BF754" s="29">
        <f t="shared" ca="1" si="234"/>
        <v>8</v>
      </c>
      <c r="BG754" s="29">
        <f t="shared" ca="1" si="235"/>
        <v>27</v>
      </c>
      <c r="BH754" s="26" t="str">
        <f t="shared" ca="1" si="236"/>
        <v>31 Th,11 Bln,9 Hr</v>
      </c>
      <c r="BI754" s="24">
        <f t="shared" ca="1" si="237"/>
        <v>31</v>
      </c>
      <c r="BJ754" s="24">
        <f t="shared" ca="1" si="238"/>
        <v>11</v>
      </c>
      <c r="BK754" s="26" t="str">
        <f t="shared" ca="1" si="239"/>
        <v>30 Th,11 Bln,9 Hr</v>
      </c>
      <c r="BL754" s="4" t="str">
        <f>VLOOKUP(C754,[1]dbase!$C$3:$AW$827,38,FALSE)</f>
        <v>H</v>
      </c>
    </row>
    <row r="755" spans="1:64" x14ac:dyDescent="0.25">
      <c r="A755" s="24">
        <f t="shared" si="220"/>
        <v>752</v>
      </c>
      <c r="B755" s="31" t="s">
        <v>3040</v>
      </c>
      <c r="C755" s="24">
        <v>856050</v>
      </c>
      <c r="D755" s="24" t="s">
        <v>174</v>
      </c>
      <c r="E755" s="26">
        <v>31373</v>
      </c>
      <c r="F755" s="24" t="s">
        <v>65</v>
      </c>
      <c r="G755" s="24" t="s">
        <v>66</v>
      </c>
      <c r="H755" s="24" t="s">
        <v>88</v>
      </c>
      <c r="I755" s="24" t="s">
        <v>3041</v>
      </c>
      <c r="J755" s="27" t="s">
        <v>3042</v>
      </c>
      <c r="K755" s="24"/>
      <c r="L755" s="24"/>
      <c r="M755" s="24" t="s">
        <v>70</v>
      </c>
      <c r="N755" s="24" t="s">
        <v>2783</v>
      </c>
      <c r="O755" s="24"/>
      <c r="P755" s="24" t="s">
        <v>80</v>
      </c>
      <c r="Q755" s="26">
        <v>43374</v>
      </c>
      <c r="R755" s="26">
        <v>43374</v>
      </c>
      <c r="S755" s="26" t="s">
        <v>90</v>
      </c>
      <c r="T755" s="28" t="s">
        <v>3043</v>
      </c>
      <c r="U755" s="28" t="s">
        <v>3043</v>
      </c>
      <c r="V755" s="26">
        <v>44105</v>
      </c>
      <c r="W755" s="28" t="s">
        <v>2309</v>
      </c>
      <c r="X755" s="28" t="s">
        <v>207</v>
      </c>
      <c r="Y755" s="26" t="s">
        <v>78</v>
      </c>
      <c r="Z755" s="29">
        <v>6</v>
      </c>
      <c r="AA755" s="34">
        <v>1</v>
      </c>
      <c r="AB755" s="26">
        <v>44424</v>
      </c>
      <c r="AC755" s="30">
        <v>4500000</v>
      </c>
      <c r="AD755" s="30">
        <v>500000</v>
      </c>
      <c r="AE755" s="30">
        <v>0</v>
      </c>
      <c r="AF755" s="30">
        <v>592600</v>
      </c>
      <c r="AG755" s="30">
        <f t="shared" si="221"/>
        <v>592600</v>
      </c>
      <c r="AH755" s="30">
        <v>0</v>
      </c>
      <c r="AI755" s="30">
        <f t="shared" si="222"/>
        <v>5592600</v>
      </c>
      <c r="AJ755" s="30">
        <f t="shared" si="223"/>
        <v>2250000</v>
      </c>
      <c r="AK755" s="30">
        <f t="shared" si="224"/>
        <v>0</v>
      </c>
      <c r="AL755" s="30">
        <f t="shared" si="225"/>
        <v>0</v>
      </c>
      <c r="AM755" s="30">
        <f t="shared" si="226"/>
        <v>0</v>
      </c>
      <c r="AN755" s="30">
        <f t="shared" si="227"/>
        <v>0</v>
      </c>
      <c r="AO755" s="30">
        <f t="shared" si="228"/>
        <v>0</v>
      </c>
      <c r="AP755" s="30">
        <f t="shared" si="229"/>
        <v>2250000</v>
      </c>
      <c r="AQ755" s="30">
        <f t="shared" si="230"/>
        <v>2122100</v>
      </c>
      <c r="AR755" s="26" t="s">
        <v>79</v>
      </c>
      <c r="AS755" s="26" t="s">
        <v>114</v>
      </c>
      <c r="AT755" s="24" t="s">
        <v>172</v>
      </c>
      <c r="AU755" s="26">
        <v>44433</v>
      </c>
      <c r="AV755" s="26" t="s">
        <v>209</v>
      </c>
      <c r="AW755" s="26" t="s">
        <v>210</v>
      </c>
      <c r="AX755" s="26" t="s">
        <v>83</v>
      </c>
      <c r="AY755" s="26" t="s">
        <v>83</v>
      </c>
      <c r="AZ755" s="26" t="s">
        <v>80</v>
      </c>
      <c r="BA755" s="26" t="s">
        <v>84</v>
      </c>
      <c r="BB755" s="26" t="s">
        <v>85</v>
      </c>
      <c r="BC755" s="26" t="str">
        <f t="shared" si="231"/>
        <v>F</v>
      </c>
      <c r="BD755" s="26" t="str">
        <f t="shared" ca="1" si="232"/>
        <v>37 Th,0 Bln,2 Hr</v>
      </c>
      <c r="BE755" s="29">
        <f t="shared" ca="1" si="233"/>
        <v>37</v>
      </c>
      <c r="BF755" s="29">
        <f t="shared" ca="1" si="234"/>
        <v>0</v>
      </c>
      <c r="BG755" s="29">
        <f t="shared" ca="1" si="235"/>
        <v>2</v>
      </c>
      <c r="BH755" s="26" t="str">
        <f t="shared" ca="1" si="236"/>
        <v>4 Th,1 Bln,23 Hr</v>
      </c>
      <c r="BI755" s="24">
        <f t="shared" ca="1" si="237"/>
        <v>4</v>
      </c>
      <c r="BJ755" s="24">
        <f t="shared" ca="1" si="238"/>
        <v>1</v>
      </c>
      <c r="BK755" s="26" t="str">
        <f t="shared" ca="1" si="239"/>
        <v>4 Th,1 Bln,23 Hr</v>
      </c>
      <c r="BL755" s="4" t="str">
        <f>VLOOKUP(C755,[1]dbase!$C$3:$AW$827,38,FALSE)</f>
        <v>H</v>
      </c>
    </row>
    <row r="756" spans="1:64" x14ac:dyDescent="0.25">
      <c r="A756" s="24">
        <f t="shared" si="220"/>
        <v>753</v>
      </c>
      <c r="B756" s="31" t="s">
        <v>3044</v>
      </c>
      <c r="C756" s="24">
        <v>935993</v>
      </c>
      <c r="D756" s="24" t="s">
        <v>174</v>
      </c>
      <c r="E756" s="26">
        <v>34149</v>
      </c>
      <c r="F756" s="24" t="s">
        <v>65</v>
      </c>
      <c r="G756" s="24" t="s">
        <v>66</v>
      </c>
      <c r="H756" s="24" t="s">
        <v>67</v>
      </c>
      <c r="I756" s="24" t="s">
        <v>3045</v>
      </c>
      <c r="J756" s="27" t="s">
        <v>3046</v>
      </c>
      <c r="K756" s="24"/>
      <c r="L756" s="24"/>
      <c r="M756" s="24" t="s">
        <v>109</v>
      </c>
      <c r="N756" s="24" t="s">
        <v>80</v>
      </c>
      <c r="O756" s="24"/>
      <c r="P756" s="24" t="s">
        <v>80</v>
      </c>
      <c r="Q756" s="26">
        <v>43374</v>
      </c>
      <c r="R756" s="26">
        <v>43374</v>
      </c>
      <c r="S756" s="26" t="s">
        <v>90</v>
      </c>
      <c r="T756" s="28" t="s">
        <v>289</v>
      </c>
      <c r="U756" s="28" t="s">
        <v>289</v>
      </c>
      <c r="V756" s="26">
        <v>44105</v>
      </c>
      <c r="W756" s="28" t="s">
        <v>139</v>
      </c>
      <c r="X756" s="28" t="s">
        <v>140</v>
      </c>
      <c r="Y756" s="26" t="s">
        <v>78</v>
      </c>
      <c r="Z756" s="29">
        <v>6</v>
      </c>
      <c r="AA756" s="29">
        <v>1</v>
      </c>
      <c r="AB756" s="26">
        <v>44424</v>
      </c>
      <c r="AC756" s="30">
        <v>4500000</v>
      </c>
      <c r="AD756" s="30">
        <v>500000</v>
      </c>
      <c r="AE756" s="30">
        <v>0</v>
      </c>
      <c r="AF756" s="30">
        <v>69400</v>
      </c>
      <c r="AG756" s="30">
        <f t="shared" si="221"/>
        <v>69400</v>
      </c>
      <c r="AH756" s="30">
        <v>0</v>
      </c>
      <c r="AI756" s="30">
        <f t="shared" si="222"/>
        <v>5069400</v>
      </c>
      <c r="AJ756" s="30">
        <f t="shared" si="223"/>
        <v>3375000</v>
      </c>
      <c r="AK756" s="30">
        <f t="shared" si="224"/>
        <v>375000</v>
      </c>
      <c r="AL756" s="30">
        <f t="shared" si="225"/>
        <v>0</v>
      </c>
      <c r="AM756" s="30">
        <f t="shared" si="226"/>
        <v>69400</v>
      </c>
      <c r="AN756" s="30">
        <f t="shared" si="227"/>
        <v>69400</v>
      </c>
      <c r="AO756" s="30">
        <f t="shared" si="228"/>
        <v>0</v>
      </c>
      <c r="AP756" s="30">
        <f t="shared" si="229"/>
        <v>3819400</v>
      </c>
      <c r="AQ756" s="30">
        <f t="shared" si="230"/>
        <v>552700</v>
      </c>
      <c r="AR756" s="26" t="s">
        <v>79</v>
      </c>
      <c r="AS756" s="26" t="s">
        <v>80</v>
      </c>
      <c r="AT756" s="26"/>
      <c r="AU756" s="26" t="s">
        <v>80</v>
      </c>
      <c r="AV756" s="26" t="s">
        <v>141</v>
      </c>
      <c r="AW756" s="26" t="s">
        <v>80</v>
      </c>
      <c r="AX756" s="26" t="s">
        <v>82</v>
      </c>
      <c r="AY756" s="26" t="s">
        <v>82</v>
      </c>
      <c r="AZ756" s="26" t="s">
        <v>80</v>
      </c>
      <c r="BA756" s="26" t="s">
        <v>84</v>
      </c>
      <c r="BB756" s="26" t="s">
        <v>85</v>
      </c>
      <c r="BC756" s="26" t="str">
        <f t="shared" si="231"/>
        <v>C</v>
      </c>
      <c r="BD756" s="26" t="str">
        <f t="shared" ca="1" si="232"/>
        <v>29 Th,4 Bln,26 Hr</v>
      </c>
      <c r="BE756" s="29">
        <f t="shared" ca="1" si="233"/>
        <v>29</v>
      </c>
      <c r="BF756" s="29">
        <f t="shared" ca="1" si="234"/>
        <v>4</v>
      </c>
      <c r="BG756" s="29">
        <f t="shared" ca="1" si="235"/>
        <v>26</v>
      </c>
      <c r="BH756" s="26" t="str">
        <f t="shared" ca="1" si="236"/>
        <v>4 Th,1 Bln,23 Hr</v>
      </c>
      <c r="BI756" s="24">
        <f t="shared" ca="1" si="237"/>
        <v>4</v>
      </c>
      <c r="BJ756" s="24">
        <f t="shared" ca="1" si="238"/>
        <v>1</v>
      </c>
      <c r="BK756" s="26" t="str">
        <f t="shared" ca="1" si="239"/>
        <v>4 Th,1 Bln,23 Hr</v>
      </c>
      <c r="BL756" s="4" t="str">
        <f>VLOOKUP(C756,[1]dbase!$C$3:$AW$827,38,FALSE)</f>
        <v>-</v>
      </c>
    </row>
    <row r="757" spans="1:64" x14ac:dyDescent="0.25">
      <c r="A757" s="24">
        <f t="shared" si="220"/>
        <v>754</v>
      </c>
      <c r="B757" s="31" t="s">
        <v>3047</v>
      </c>
      <c r="C757" s="24">
        <v>694786</v>
      </c>
      <c r="D757" s="24" t="s">
        <v>87</v>
      </c>
      <c r="E757" s="26">
        <v>25272</v>
      </c>
      <c r="F757" s="24" t="s">
        <v>167</v>
      </c>
      <c r="G757" s="24" t="s">
        <v>66</v>
      </c>
      <c r="H757" s="24" t="s">
        <v>3048</v>
      </c>
      <c r="I757" s="24" t="s">
        <v>3049</v>
      </c>
      <c r="J757" s="27" t="s">
        <v>3050</v>
      </c>
      <c r="K757" s="24" t="s">
        <v>3051</v>
      </c>
      <c r="L757" s="24"/>
      <c r="M757" s="24" t="s">
        <v>109</v>
      </c>
      <c r="N757" s="24" t="s">
        <v>1777</v>
      </c>
      <c r="O757" s="24"/>
      <c r="P757" s="24">
        <v>1987</v>
      </c>
      <c r="Q757" s="26">
        <v>32548</v>
      </c>
      <c r="R757" s="26">
        <v>33512</v>
      </c>
      <c r="S757" s="26" t="s">
        <v>90</v>
      </c>
      <c r="T757" s="28" t="s">
        <v>2723</v>
      </c>
      <c r="U757" s="28" t="s">
        <v>2723</v>
      </c>
      <c r="V757" s="26" t="s">
        <v>80</v>
      </c>
      <c r="W757" s="28" t="s">
        <v>1779</v>
      </c>
      <c r="X757" s="28" t="s">
        <v>93</v>
      </c>
      <c r="Y757" s="26" t="s">
        <v>103</v>
      </c>
      <c r="Z757" s="29">
        <v>5</v>
      </c>
      <c r="AA757" s="29">
        <v>3</v>
      </c>
      <c r="AB757" s="26">
        <v>44424</v>
      </c>
      <c r="AC757" s="30">
        <v>5900000</v>
      </c>
      <c r="AD757" s="30">
        <v>655556</v>
      </c>
      <c r="AE757" s="30">
        <v>806344.44444444403</v>
      </c>
      <c r="AF757" s="30">
        <v>566950</v>
      </c>
      <c r="AG757" s="30">
        <f t="shared" si="221"/>
        <v>1373294.444444444</v>
      </c>
      <c r="AH757" s="30">
        <v>0</v>
      </c>
      <c r="AI757" s="30">
        <f t="shared" si="222"/>
        <v>7928850.444444444</v>
      </c>
      <c r="AJ757" s="30">
        <f t="shared" si="223"/>
        <v>4425000</v>
      </c>
      <c r="AK757" s="30">
        <f t="shared" si="224"/>
        <v>491667</v>
      </c>
      <c r="AL757" s="30">
        <f t="shared" si="225"/>
        <v>806344.44444444403</v>
      </c>
      <c r="AM757" s="30">
        <f t="shared" si="226"/>
        <v>566950</v>
      </c>
      <c r="AN757" s="30">
        <f t="shared" si="227"/>
        <v>1373294.444444444</v>
      </c>
      <c r="AO757" s="30">
        <f t="shared" si="228"/>
        <v>0</v>
      </c>
      <c r="AP757" s="30">
        <f t="shared" si="229"/>
        <v>6289961.444444444</v>
      </c>
      <c r="AQ757" s="30">
        <f t="shared" si="230"/>
        <v>0</v>
      </c>
      <c r="AR757" s="26" t="s">
        <v>79</v>
      </c>
      <c r="AS757" s="26" t="s">
        <v>80</v>
      </c>
      <c r="AT757" s="26"/>
      <c r="AU757" s="26" t="s">
        <v>80</v>
      </c>
      <c r="AV757" s="26" t="s">
        <v>94</v>
      </c>
      <c r="AW757" s="26" t="s">
        <v>104</v>
      </c>
      <c r="AX757" s="26" t="s">
        <v>105</v>
      </c>
      <c r="AY757" s="26" t="s">
        <v>105</v>
      </c>
      <c r="AZ757" s="26" t="s">
        <v>80</v>
      </c>
      <c r="BA757" s="26" t="s">
        <v>84</v>
      </c>
      <c r="BB757" s="26" t="s">
        <v>106</v>
      </c>
      <c r="BC757" s="26" t="str">
        <f t="shared" si="231"/>
        <v>C</v>
      </c>
      <c r="BD757" s="26" t="str">
        <f t="shared" ca="1" si="232"/>
        <v>53 Th,8 Bln,14 Hr</v>
      </c>
      <c r="BE757" s="29">
        <f t="shared" ca="1" si="233"/>
        <v>53</v>
      </c>
      <c r="BF757" s="29">
        <f t="shared" ca="1" si="234"/>
        <v>8</v>
      </c>
      <c r="BG757" s="29">
        <f t="shared" ca="1" si="235"/>
        <v>14</v>
      </c>
      <c r="BH757" s="26" t="str">
        <f t="shared" ca="1" si="236"/>
        <v>33 Th,9 Bln,15 Hr</v>
      </c>
      <c r="BI757" s="24">
        <f t="shared" ca="1" si="237"/>
        <v>33</v>
      </c>
      <c r="BJ757" s="24">
        <f t="shared" ca="1" si="238"/>
        <v>9</v>
      </c>
      <c r="BK757" s="26" t="str">
        <f t="shared" ca="1" si="239"/>
        <v>31 Th,1 Bln,23 Hr</v>
      </c>
      <c r="BL757" s="4" t="str">
        <f>VLOOKUP(C757,[1]dbase!$C$3:$AW$827,38,FALSE)</f>
        <v>-</v>
      </c>
    </row>
    <row r="758" spans="1:64" x14ac:dyDescent="0.25">
      <c r="A758" s="24">
        <f t="shared" si="220"/>
        <v>755</v>
      </c>
      <c r="B758" s="33" t="s">
        <v>3052</v>
      </c>
      <c r="C758" s="24">
        <v>915887</v>
      </c>
      <c r="D758" s="24" t="s">
        <v>342</v>
      </c>
      <c r="E758" s="26">
        <v>33356</v>
      </c>
      <c r="F758" s="24" t="s">
        <v>65</v>
      </c>
      <c r="G758" s="24" t="s">
        <v>532</v>
      </c>
      <c r="H758" s="24" t="s">
        <v>228</v>
      </c>
      <c r="I758" s="24"/>
      <c r="J758" s="27"/>
      <c r="K758" s="24"/>
      <c r="L758" s="24"/>
      <c r="M758" s="24" t="s">
        <v>70</v>
      </c>
      <c r="N758" s="24" t="s">
        <v>234</v>
      </c>
      <c r="O758" s="24"/>
      <c r="P758" s="24">
        <v>2015</v>
      </c>
      <c r="Q758" s="26">
        <v>43696</v>
      </c>
      <c r="R758" s="26">
        <v>43906</v>
      </c>
      <c r="S758" s="26" t="s">
        <v>73</v>
      </c>
      <c r="T758" s="28" t="s">
        <v>3053</v>
      </c>
      <c r="U758" s="28" t="s">
        <v>3054</v>
      </c>
      <c r="V758" s="26">
        <v>44760</v>
      </c>
      <c r="W758" s="28" t="s">
        <v>1342</v>
      </c>
      <c r="X758" s="28" t="s">
        <v>655</v>
      </c>
      <c r="Y758" s="26" t="s">
        <v>103</v>
      </c>
      <c r="Z758" s="29">
        <v>3</v>
      </c>
      <c r="AA758" s="29">
        <v>4</v>
      </c>
      <c r="AB758" s="26">
        <v>44424</v>
      </c>
      <c r="AC758" s="30">
        <v>6900000</v>
      </c>
      <c r="AD758" s="30">
        <v>766667</v>
      </c>
      <c r="AE758" s="30">
        <v>0</v>
      </c>
      <c r="AF758" s="30">
        <v>0</v>
      </c>
      <c r="AG758" s="30">
        <f t="shared" si="221"/>
        <v>0</v>
      </c>
      <c r="AH758" s="30">
        <v>1934064.0000000005</v>
      </c>
      <c r="AI758" s="30">
        <f t="shared" si="222"/>
        <v>9600731</v>
      </c>
      <c r="AJ758" s="30">
        <f t="shared" si="223"/>
        <v>5175000</v>
      </c>
      <c r="AK758" s="30">
        <f t="shared" si="224"/>
        <v>575000.25</v>
      </c>
      <c r="AL758" s="30">
        <f t="shared" si="225"/>
        <v>0</v>
      </c>
      <c r="AM758" s="30">
        <f t="shared" si="226"/>
        <v>0</v>
      </c>
      <c r="AN758" s="30">
        <f t="shared" si="227"/>
        <v>0</v>
      </c>
      <c r="AO758" s="30">
        <f t="shared" si="228"/>
        <v>967032.00000000023</v>
      </c>
      <c r="AP758" s="30">
        <f t="shared" si="229"/>
        <v>6717032.25</v>
      </c>
      <c r="AQ758" s="30">
        <f t="shared" si="230"/>
        <v>0</v>
      </c>
      <c r="AR758" s="26" t="s">
        <v>79</v>
      </c>
      <c r="AS758" s="26" t="s">
        <v>80</v>
      </c>
      <c r="AT758" s="26"/>
      <c r="AU758" s="26" t="s">
        <v>80</v>
      </c>
      <c r="AV758" s="26" t="s">
        <v>656</v>
      </c>
      <c r="AW758" s="26" t="s">
        <v>80</v>
      </c>
      <c r="AX758" s="26" t="s">
        <v>105</v>
      </c>
      <c r="AY758" s="26" t="s">
        <v>105</v>
      </c>
      <c r="AZ758" s="26" t="s">
        <v>80</v>
      </c>
      <c r="BA758" s="26" t="s">
        <v>84</v>
      </c>
      <c r="BB758" s="26" t="s">
        <v>106</v>
      </c>
      <c r="BC758" s="26" t="str">
        <f t="shared" si="231"/>
        <v>F</v>
      </c>
      <c r="BD758" s="26" t="str">
        <f t="shared" ca="1" si="232"/>
        <v>31 Th,6 Bln,27 Hr</v>
      </c>
      <c r="BE758" s="29">
        <f t="shared" ca="1" si="233"/>
        <v>31</v>
      </c>
      <c r="BF758" s="29">
        <f t="shared" ca="1" si="234"/>
        <v>6</v>
      </c>
      <c r="BG758" s="29">
        <f t="shared" ca="1" si="235"/>
        <v>27</v>
      </c>
      <c r="BH758" s="26" t="str">
        <f t="shared" ca="1" si="236"/>
        <v>3 Th,3 Bln,5 Hr</v>
      </c>
      <c r="BI758" s="24">
        <f t="shared" ca="1" si="237"/>
        <v>3</v>
      </c>
      <c r="BJ758" s="24">
        <f t="shared" ca="1" si="238"/>
        <v>3</v>
      </c>
      <c r="BK758" s="26" t="str">
        <f t="shared" ca="1" si="239"/>
        <v>2 Th,8 Bln,8 Hr</v>
      </c>
      <c r="BL758" s="4" t="str">
        <f>VLOOKUP(C758,[1]dbase!$C$3:$AW$827,38,FALSE)</f>
        <v>-</v>
      </c>
    </row>
    <row r="759" spans="1:64" x14ac:dyDescent="0.25">
      <c r="A759" s="24">
        <f t="shared" si="220"/>
        <v>756</v>
      </c>
      <c r="B759" s="31" t="s">
        <v>3055</v>
      </c>
      <c r="C759" s="24">
        <v>696054</v>
      </c>
      <c r="D759" s="24" t="s">
        <v>3056</v>
      </c>
      <c r="E759" s="26">
        <v>25350</v>
      </c>
      <c r="F759" s="24" t="s">
        <v>65</v>
      </c>
      <c r="G759" s="24" t="s">
        <v>66</v>
      </c>
      <c r="H759" s="24" t="s">
        <v>133</v>
      </c>
      <c r="I759" s="24" t="s">
        <v>3057</v>
      </c>
      <c r="J759" s="27" t="s">
        <v>3058</v>
      </c>
      <c r="K759" s="24"/>
      <c r="L759" s="24"/>
      <c r="M759" s="24" t="s">
        <v>70</v>
      </c>
      <c r="N759" s="24" t="s">
        <v>254</v>
      </c>
      <c r="O759" s="24"/>
      <c r="P759" s="24" t="s">
        <v>80</v>
      </c>
      <c r="Q759" s="26">
        <v>43374</v>
      </c>
      <c r="R759" s="26">
        <v>43374</v>
      </c>
      <c r="S759" s="26" t="s">
        <v>90</v>
      </c>
      <c r="T759" s="28" t="s">
        <v>3059</v>
      </c>
      <c r="U759" s="28" t="s">
        <v>3059</v>
      </c>
      <c r="V759" s="26">
        <v>44105</v>
      </c>
      <c r="W759" s="28" t="s">
        <v>1675</v>
      </c>
      <c r="X759" s="28" t="s">
        <v>207</v>
      </c>
      <c r="Y759" s="26" t="s">
        <v>78</v>
      </c>
      <c r="Z759" s="29">
        <v>4</v>
      </c>
      <c r="AA759" s="34">
        <v>4</v>
      </c>
      <c r="AB759" s="26">
        <v>44424</v>
      </c>
      <c r="AC759" s="30">
        <v>6900000</v>
      </c>
      <c r="AD759" s="30">
        <v>766667</v>
      </c>
      <c r="AE759" s="30">
        <v>0</v>
      </c>
      <c r="AF759" s="30">
        <v>2618065.6366666667</v>
      </c>
      <c r="AG759" s="30">
        <f t="shared" si="221"/>
        <v>2618065.6366666667</v>
      </c>
      <c r="AH759" s="30">
        <v>2079770</v>
      </c>
      <c r="AI759" s="30">
        <f t="shared" si="222"/>
        <v>12364502.636666667</v>
      </c>
      <c r="AJ759" s="30">
        <f t="shared" si="223"/>
        <v>5175000</v>
      </c>
      <c r="AK759" s="30">
        <f t="shared" si="224"/>
        <v>575000.25</v>
      </c>
      <c r="AL759" s="30">
        <f t="shared" si="225"/>
        <v>0</v>
      </c>
      <c r="AM759" s="30">
        <f t="shared" si="226"/>
        <v>2618065.6366666667</v>
      </c>
      <c r="AN759" s="30">
        <f t="shared" si="227"/>
        <v>2618065.6366666667</v>
      </c>
      <c r="AO759" s="30">
        <f t="shared" si="228"/>
        <v>1039885</v>
      </c>
      <c r="AP759" s="30">
        <f t="shared" si="229"/>
        <v>9407950.8866666667</v>
      </c>
      <c r="AQ759" s="30">
        <f t="shared" si="230"/>
        <v>0</v>
      </c>
      <c r="AR759" s="26" t="s">
        <v>79</v>
      </c>
      <c r="AS759" s="26" t="s">
        <v>80</v>
      </c>
      <c r="AT759" s="26"/>
      <c r="AU759" s="26" t="s">
        <v>80</v>
      </c>
      <c r="AV759" s="26" t="s">
        <v>209</v>
      </c>
      <c r="AW759" s="26" t="s">
        <v>210</v>
      </c>
      <c r="AX759" s="26" t="s">
        <v>83</v>
      </c>
      <c r="AY759" s="26" t="s">
        <v>83</v>
      </c>
      <c r="AZ759" s="26" t="s">
        <v>80</v>
      </c>
      <c r="BA759" s="26" t="s">
        <v>84</v>
      </c>
      <c r="BB759" s="26" t="s">
        <v>85</v>
      </c>
      <c r="BC759" s="26" t="str">
        <f t="shared" si="231"/>
        <v>F</v>
      </c>
      <c r="BD759" s="26" t="str">
        <f t="shared" ca="1" si="232"/>
        <v>53 Th,5 Bln,28 Hr</v>
      </c>
      <c r="BE759" s="29">
        <f t="shared" ca="1" si="233"/>
        <v>53</v>
      </c>
      <c r="BF759" s="29">
        <f t="shared" ca="1" si="234"/>
        <v>5</v>
      </c>
      <c r="BG759" s="29">
        <f t="shared" ca="1" si="235"/>
        <v>28</v>
      </c>
      <c r="BH759" s="26" t="str">
        <f t="shared" ca="1" si="236"/>
        <v>4 Th,1 Bln,23 Hr</v>
      </c>
      <c r="BI759" s="24">
        <f t="shared" ca="1" si="237"/>
        <v>4</v>
      </c>
      <c r="BJ759" s="24">
        <f t="shared" ca="1" si="238"/>
        <v>1</v>
      </c>
      <c r="BK759" s="26" t="str">
        <f t="shared" ca="1" si="239"/>
        <v>4 Th,1 Bln,23 Hr</v>
      </c>
      <c r="BL759" s="4" t="str">
        <f>VLOOKUP(C759,[1]dbase!$C$3:$AW$827,38,FALSE)</f>
        <v>-</v>
      </c>
    </row>
    <row r="760" spans="1:64" x14ac:dyDescent="0.25">
      <c r="A760" s="24">
        <f t="shared" si="220"/>
        <v>757</v>
      </c>
      <c r="B760" s="31" t="s">
        <v>3060</v>
      </c>
      <c r="C760" s="24">
        <v>665389</v>
      </c>
      <c r="D760" s="24" t="s">
        <v>342</v>
      </c>
      <c r="E760" s="26">
        <v>24172</v>
      </c>
      <c r="F760" s="24" t="s">
        <v>65</v>
      </c>
      <c r="G760" s="24" t="s">
        <v>66</v>
      </c>
      <c r="H760" s="24" t="s">
        <v>88</v>
      </c>
      <c r="I760" s="24" t="s">
        <v>3061</v>
      </c>
      <c r="J760" s="27"/>
      <c r="K760" s="24"/>
      <c r="L760" s="24"/>
      <c r="M760" s="24" t="s">
        <v>99</v>
      </c>
      <c r="N760" s="24" t="s">
        <v>100</v>
      </c>
      <c r="O760" s="24"/>
      <c r="P760" s="24" t="s">
        <v>594</v>
      </c>
      <c r="Q760" s="26">
        <v>34501</v>
      </c>
      <c r="R760" s="26">
        <v>34866</v>
      </c>
      <c r="S760" s="26" t="s">
        <v>90</v>
      </c>
      <c r="T760" s="28" t="s">
        <v>3062</v>
      </c>
      <c r="U760" s="28" t="s">
        <v>3062</v>
      </c>
      <c r="V760" s="26" t="s">
        <v>80</v>
      </c>
      <c r="W760" s="28" t="s">
        <v>1675</v>
      </c>
      <c r="X760" s="28" t="s">
        <v>207</v>
      </c>
      <c r="Y760" s="26" t="s">
        <v>78</v>
      </c>
      <c r="Z760" s="29">
        <v>5</v>
      </c>
      <c r="AA760" s="29">
        <v>2</v>
      </c>
      <c r="AB760" s="26">
        <v>44424</v>
      </c>
      <c r="AC760" s="30">
        <v>4900000</v>
      </c>
      <c r="AD760" s="30">
        <v>544444</v>
      </c>
      <c r="AE760" s="30">
        <v>1481455.555555556</v>
      </c>
      <c r="AF760" s="30">
        <v>566950</v>
      </c>
      <c r="AG760" s="30">
        <f t="shared" si="221"/>
        <v>2048405.555555556</v>
      </c>
      <c r="AH760" s="30">
        <v>0</v>
      </c>
      <c r="AI760" s="30">
        <f t="shared" si="222"/>
        <v>7492849.555555556</v>
      </c>
      <c r="AJ760" s="30">
        <f t="shared" si="223"/>
        <v>2450000</v>
      </c>
      <c r="AK760" s="30">
        <f t="shared" si="224"/>
        <v>0</v>
      </c>
      <c r="AL760" s="30">
        <f t="shared" si="225"/>
        <v>0</v>
      </c>
      <c r="AM760" s="30">
        <f t="shared" si="226"/>
        <v>0</v>
      </c>
      <c r="AN760" s="30">
        <f t="shared" si="227"/>
        <v>0</v>
      </c>
      <c r="AO760" s="30">
        <f t="shared" si="228"/>
        <v>0</v>
      </c>
      <c r="AP760" s="30">
        <f t="shared" si="229"/>
        <v>2450000</v>
      </c>
      <c r="AQ760" s="30">
        <f t="shared" si="230"/>
        <v>1922100</v>
      </c>
      <c r="AR760" s="26" t="s">
        <v>208</v>
      </c>
      <c r="AS760" s="26" t="s">
        <v>114</v>
      </c>
      <c r="AT760" s="26"/>
      <c r="AU760" s="26">
        <v>44626</v>
      </c>
      <c r="AV760" s="26" t="s">
        <v>209</v>
      </c>
      <c r="AW760" s="26" t="s">
        <v>210</v>
      </c>
      <c r="AX760" s="26" t="s">
        <v>83</v>
      </c>
      <c r="AY760" s="26" t="s">
        <v>83</v>
      </c>
      <c r="AZ760" s="26" t="s">
        <v>80</v>
      </c>
      <c r="BA760" s="26" t="s">
        <v>84</v>
      </c>
      <c r="BB760" s="26" t="s">
        <v>106</v>
      </c>
      <c r="BC760" s="26" t="str">
        <f t="shared" si="231"/>
        <v>C</v>
      </c>
      <c r="BD760" s="26" t="str">
        <f t="shared" ca="1" si="232"/>
        <v>56 Th,8 Bln,18 Hr</v>
      </c>
      <c r="BE760" s="29">
        <f t="shared" ca="1" si="233"/>
        <v>56</v>
      </c>
      <c r="BF760" s="29">
        <f t="shared" ca="1" si="234"/>
        <v>8</v>
      </c>
      <c r="BG760" s="29">
        <f t="shared" ca="1" si="235"/>
        <v>18</v>
      </c>
      <c r="BH760" s="26" t="str">
        <f t="shared" ca="1" si="236"/>
        <v>28 Th,5 Bln,8 Hr</v>
      </c>
      <c r="BI760" s="24">
        <f t="shared" ca="1" si="237"/>
        <v>28</v>
      </c>
      <c r="BJ760" s="24">
        <f t="shared" ca="1" si="238"/>
        <v>5</v>
      </c>
      <c r="BK760" s="26" t="str">
        <f t="shared" ca="1" si="239"/>
        <v>27 Th,5 Bln,8 Hr</v>
      </c>
      <c r="BL760" s="4" t="str">
        <f>VLOOKUP(C760,[1]dbase!$C$3:$AW$827,38,FALSE)</f>
        <v>H</v>
      </c>
    </row>
    <row r="761" spans="1:64" x14ac:dyDescent="0.25">
      <c r="A761" s="24">
        <f t="shared" si="220"/>
        <v>758</v>
      </c>
      <c r="B761" s="31" t="s">
        <v>3063</v>
      </c>
      <c r="C761" s="24">
        <v>745562</v>
      </c>
      <c r="D761" s="24" t="s">
        <v>166</v>
      </c>
      <c r="E761" s="26">
        <v>27108</v>
      </c>
      <c r="F761" s="24" t="s">
        <v>65</v>
      </c>
      <c r="G761" s="24" t="s">
        <v>66</v>
      </c>
      <c r="H761" s="24" t="s">
        <v>67</v>
      </c>
      <c r="I761" s="24" t="s">
        <v>3064</v>
      </c>
      <c r="J761" s="27"/>
      <c r="K761" s="24"/>
      <c r="L761" s="24"/>
      <c r="M761" s="24" t="s">
        <v>109</v>
      </c>
      <c r="N761" s="24" t="s">
        <v>706</v>
      </c>
      <c r="O761" s="24"/>
      <c r="P761" s="24" t="s">
        <v>3065</v>
      </c>
      <c r="Q761" s="26">
        <v>41579</v>
      </c>
      <c r="R761" s="26">
        <v>41989</v>
      </c>
      <c r="S761" s="26" t="s">
        <v>90</v>
      </c>
      <c r="T761" s="28" t="s">
        <v>186</v>
      </c>
      <c r="U761" s="28" t="s">
        <v>186</v>
      </c>
      <c r="V761" s="26" t="s">
        <v>80</v>
      </c>
      <c r="W761" s="28" t="s">
        <v>187</v>
      </c>
      <c r="X761" s="28" t="s">
        <v>113</v>
      </c>
      <c r="Y761" s="26" t="s">
        <v>78</v>
      </c>
      <c r="Z761" s="29">
        <v>6</v>
      </c>
      <c r="AA761" s="29">
        <v>2</v>
      </c>
      <c r="AB761" s="26">
        <v>44424</v>
      </c>
      <c r="AC761" s="30">
        <v>4900000</v>
      </c>
      <c r="AD761" s="30">
        <v>544444</v>
      </c>
      <c r="AE761" s="30">
        <v>254655.55555555597</v>
      </c>
      <c r="AF761" s="30">
        <v>152000</v>
      </c>
      <c r="AG761" s="30">
        <f t="shared" si="221"/>
        <v>406655.55555555597</v>
      </c>
      <c r="AH761" s="30">
        <v>0</v>
      </c>
      <c r="AI761" s="30">
        <f t="shared" si="222"/>
        <v>5851099.555555556</v>
      </c>
      <c r="AJ761" s="30">
        <f t="shared" si="223"/>
        <v>2450000</v>
      </c>
      <c r="AK761" s="30">
        <f t="shared" si="224"/>
        <v>0</v>
      </c>
      <c r="AL761" s="30">
        <f t="shared" si="225"/>
        <v>0</v>
      </c>
      <c r="AM761" s="30">
        <f t="shared" si="226"/>
        <v>0</v>
      </c>
      <c r="AN761" s="30">
        <f t="shared" si="227"/>
        <v>0</v>
      </c>
      <c r="AO761" s="30">
        <f t="shared" si="228"/>
        <v>0</v>
      </c>
      <c r="AP761" s="30">
        <f t="shared" si="229"/>
        <v>2450000</v>
      </c>
      <c r="AQ761" s="30">
        <f t="shared" si="230"/>
        <v>1922100</v>
      </c>
      <c r="AR761" s="26" t="s">
        <v>79</v>
      </c>
      <c r="AS761" s="26" t="s">
        <v>114</v>
      </c>
      <c r="AT761" s="24" t="s">
        <v>172</v>
      </c>
      <c r="AU761" s="26">
        <v>44433</v>
      </c>
      <c r="AV761" s="26" t="s">
        <v>116</v>
      </c>
      <c r="AW761" s="26" t="s">
        <v>117</v>
      </c>
      <c r="AX761" s="26" t="s">
        <v>83</v>
      </c>
      <c r="AY761" s="26" t="s">
        <v>83</v>
      </c>
      <c r="AZ761" s="26" t="s">
        <v>80</v>
      </c>
      <c r="BA761" s="26" t="s">
        <v>84</v>
      </c>
      <c r="BB761" s="26" t="s">
        <v>85</v>
      </c>
      <c r="BC761" s="26" t="str">
        <f t="shared" si="231"/>
        <v>C</v>
      </c>
      <c r="BD761" s="26" t="str">
        <f t="shared" ca="1" si="232"/>
        <v>48 Th,8 Bln,4 Hr</v>
      </c>
      <c r="BE761" s="29">
        <f t="shared" ca="1" si="233"/>
        <v>48</v>
      </c>
      <c r="BF761" s="29">
        <f t="shared" ca="1" si="234"/>
        <v>8</v>
      </c>
      <c r="BG761" s="29">
        <f t="shared" ca="1" si="235"/>
        <v>4</v>
      </c>
      <c r="BH761" s="26" t="str">
        <f t="shared" ca="1" si="236"/>
        <v>9 Th,0 Bln,23 Hr</v>
      </c>
      <c r="BI761" s="24">
        <f t="shared" ca="1" si="237"/>
        <v>9</v>
      </c>
      <c r="BJ761" s="24">
        <f t="shared" ca="1" si="238"/>
        <v>0</v>
      </c>
      <c r="BK761" s="26" t="str">
        <f t="shared" ca="1" si="239"/>
        <v>7 Th,11 Bln,8 Hr</v>
      </c>
      <c r="BL761" s="4" t="str">
        <f>VLOOKUP(C761,[1]dbase!$C$3:$AW$827,38,FALSE)</f>
        <v>H</v>
      </c>
    </row>
    <row r="762" spans="1:64" x14ac:dyDescent="0.25">
      <c r="A762" s="24">
        <f t="shared" si="220"/>
        <v>759</v>
      </c>
      <c r="B762" s="31" t="s">
        <v>3066</v>
      </c>
      <c r="C762" s="24">
        <v>715261</v>
      </c>
      <c r="D762" s="24" t="s">
        <v>354</v>
      </c>
      <c r="E762" s="26">
        <v>25950</v>
      </c>
      <c r="F762" s="24" t="s">
        <v>65</v>
      </c>
      <c r="G762" s="24" t="s">
        <v>66</v>
      </c>
      <c r="H762" s="24" t="s">
        <v>88</v>
      </c>
      <c r="I762" s="24" t="s">
        <v>3067</v>
      </c>
      <c r="J762" s="27"/>
      <c r="K762" s="24"/>
      <c r="L762" s="24"/>
      <c r="M762" s="24" t="s">
        <v>109</v>
      </c>
      <c r="N762" s="24" t="s">
        <v>120</v>
      </c>
      <c r="O762" s="24"/>
      <c r="P762" s="24">
        <v>1990</v>
      </c>
      <c r="Q762" s="26">
        <v>34425</v>
      </c>
      <c r="R762" s="26">
        <v>34790</v>
      </c>
      <c r="S762" s="26" t="s">
        <v>213</v>
      </c>
      <c r="T762" s="28" t="s">
        <v>3068</v>
      </c>
      <c r="U762" s="28" t="s">
        <v>3069</v>
      </c>
      <c r="V762" s="26">
        <v>44181</v>
      </c>
      <c r="W762" s="28" t="s">
        <v>399</v>
      </c>
      <c r="X762" s="28" t="s">
        <v>123</v>
      </c>
      <c r="Y762" s="26" t="s">
        <v>78</v>
      </c>
      <c r="Z762" s="29">
        <v>4</v>
      </c>
      <c r="AA762" s="29">
        <v>3</v>
      </c>
      <c r="AB762" s="26">
        <v>44424</v>
      </c>
      <c r="AC762" s="30">
        <v>5900000</v>
      </c>
      <c r="AD762" s="30">
        <v>655556</v>
      </c>
      <c r="AE762" s="30">
        <v>588344.44444444403</v>
      </c>
      <c r="AF762" s="30">
        <v>-339993</v>
      </c>
      <c r="AG762" s="30">
        <f t="shared" si="221"/>
        <v>248351.44444444403</v>
      </c>
      <c r="AH762" s="30">
        <v>1871793</v>
      </c>
      <c r="AI762" s="30">
        <f t="shared" si="222"/>
        <v>8675700.444444444</v>
      </c>
      <c r="AJ762" s="30">
        <f t="shared" si="223"/>
        <v>4425000</v>
      </c>
      <c r="AK762" s="30">
        <f t="shared" si="224"/>
        <v>491667</v>
      </c>
      <c r="AL762" s="30">
        <f t="shared" si="225"/>
        <v>588344.44444444403</v>
      </c>
      <c r="AM762" s="30">
        <f t="shared" si="226"/>
        <v>-339993</v>
      </c>
      <c r="AN762" s="30">
        <f t="shared" si="227"/>
        <v>248351.44444444403</v>
      </c>
      <c r="AO762" s="30">
        <f t="shared" si="228"/>
        <v>935896.5</v>
      </c>
      <c r="AP762" s="30">
        <f t="shared" si="229"/>
        <v>6100914.944444444</v>
      </c>
      <c r="AQ762" s="30">
        <f t="shared" si="230"/>
        <v>0</v>
      </c>
      <c r="AR762" s="26" t="s">
        <v>79</v>
      </c>
      <c r="AS762" s="26" t="s">
        <v>80</v>
      </c>
      <c r="AT762" s="26"/>
      <c r="AU762" s="26" t="s">
        <v>80</v>
      </c>
      <c r="AV762" s="26" t="s">
        <v>124</v>
      </c>
      <c r="AW762" s="26" t="s">
        <v>80</v>
      </c>
      <c r="AX762" s="26" t="s">
        <v>82</v>
      </c>
      <c r="AY762" s="26" t="s">
        <v>83</v>
      </c>
      <c r="AZ762" s="26" t="s">
        <v>125</v>
      </c>
      <c r="BA762" s="26" t="s">
        <v>84</v>
      </c>
      <c r="BB762" s="26" t="s">
        <v>85</v>
      </c>
      <c r="BC762" s="26" t="str">
        <f t="shared" si="231"/>
        <v>C</v>
      </c>
      <c r="BD762" s="26" t="str">
        <f t="shared" ca="1" si="232"/>
        <v>51 Th,10 Bln,7 Hr</v>
      </c>
      <c r="BE762" s="29">
        <f t="shared" ca="1" si="233"/>
        <v>51</v>
      </c>
      <c r="BF762" s="29">
        <f t="shared" ca="1" si="234"/>
        <v>10</v>
      </c>
      <c r="BG762" s="29">
        <f t="shared" ca="1" si="235"/>
        <v>7</v>
      </c>
      <c r="BH762" s="26" t="str">
        <f t="shared" ca="1" si="236"/>
        <v>28 Th,7 Bln,23 Hr</v>
      </c>
      <c r="BI762" s="24">
        <f t="shared" ca="1" si="237"/>
        <v>28</v>
      </c>
      <c r="BJ762" s="24">
        <f t="shared" ca="1" si="238"/>
        <v>7</v>
      </c>
      <c r="BK762" s="26" t="str">
        <f t="shared" ca="1" si="239"/>
        <v>27 Th,7 Bln,23 Hr</v>
      </c>
      <c r="BL762" s="4" t="str">
        <f>VLOOKUP(C762,[1]dbase!$C$3:$AW$827,38,FALSE)</f>
        <v>-</v>
      </c>
    </row>
    <row r="763" spans="1:64" x14ac:dyDescent="0.25">
      <c r="A763" s="24">
        <f t="shared" si="220"/>
        <v>760</v>
      </c>
      <c r="B763" s="31" t="s">
        <v>3070</v>
      </c>
      <c r="C763" s="24">
        <v>875552</v>
      </c>
      <c r="D763" s="24" t="s">
        <v>239</v>
      </c>
      <c r="E763" s="26">
        <v>31855</v>
      </c>
      <c r="F763" s="24" t="s">
        <v>65</v>
      </c>
      <c r="G763" s="24" t="s">
        <v>66</v>
      </c>
      <c r="H763" s="24" t="s">
        <v>88</v>
      </c>
      <c r="I763" s="24" t="s">
        <v>3071</v>
      </c>
      <c r="J763" s="27"/>
      <c r="K763" s="24"/>
      <c r="L763" s="24"/>
      <c r="M763" s="24" t="s">
        <v>109</v>
      </c>
      <c r="N763" s="24" t="s">
        <v>1221</v>
      </c>
      <c r="O763" s="24"/>
      <c r="P763" s="24" t="s">
        <v>1559</v>
      </c>
      <c r="Q763" s="26">
        <v>41579</v>
      </c>
      <c r="R763" s="26">
        <v>41989</v>
      </c>
      <c r="S763" s="26" t="s">
        <v>213</v>
      </c>
      <c r="T763" s="28" t="s">
        <v>3072</v>
      </c>
      <c r="U763" s="28" t="s">
        <v>3073</v>
      </c>
      <c r="V763" s="26">
        <v>43556</v>
      </c>
      <c r="W763" s="28" t="s">
        <v>122</v>
      </c>
      <c r="X763" s="28" t="s">
        <v>123</v>
      </c>
      <c r="Y763" s="26" t="s">
        <v>78</v>
      </c>
      <c r="Z763" s="29">
        <v>4</v>
      </c>
      <c r="AA763" s="29">
        <v>2</v>
      </c>
      <c r="AB763" s="26">
        <v>44424</v>
      </c>
      <c r="AC763" s="30">
        <v>4900000</v>
      </c>
      <c r="AD763" s="30">
        <v>544444</v>
      </c>
      <c r="AE763" s="30">
        <v>609455.55555555597</v>
      </c>
      <c r="AF763" s="30">
        <v>-339993</v>
      </c>
      <c r="AG763" s="30">
        <f t="shared" si="221"/>
        <v>269462.55555555597</v>
      </c>
      <c r="AH763" s="30">
        <v>1871793</v>
      </c>
      <c r="AI763" s="30">
        <f t="shared" si="222"/>
        <v>7585699.555555556</v>
      </c>
      <c r="AJ763" s="30">
        <f t="shared" si="223"/>
        <v>3675000</v>
      </c>
      <c r="AK763" s="30">
        <f t="shared" si="224"/>
        <v>408333</v>
      </c>
      <c r="AL763" s="30">
        <f t="shared" si="225"/>
        <v>609455.55555555597</v>
      </c>
      <c r="AM763" s="30">
        <f t="shared" si="226"/>
        <v>-339993</v>
      </c>
      <c r="AN763" s="30">
        <f t="shared" si="227"/>
        <v>269462.55555555597</v>
      </c>
      <c r="AO763" s="30">
        <f t="shared" si="228"/>
        <v>935896.5</v>
      </c>
      <c r="AP763" s="30">
        <f t="shared" si="229"/>
        <v>5288692.055555556</v>
      </c>
      <c r="AQ763" s="30">
        <f t="shared" si="230"/>
        <v>0</v>
      </c>
      <c r="AR763" s="26" t="s">
        <v>79</v>
      </c>
      <c r="AS763" s="26" t="s">
        <v>80</v>
      </c>
      <c r="AT763" s="26"/>
      <c r="AU763" s="26" t="s">
        <v>80</v>
      </c>
      <c r="AV763" s="26" t="s">
        <v>124</v>
      </c>
      <c r="AW763" s="26" t="s">
        <v>80</v>
      </c>
      <c r="AX763" s="26" t="s">
        <v>83</v>
      </c>
      <c r="AY763" s="26" t="s">
        <v>83</v>
      </c>
      <c r="AZ763" s="26" t="s">
        <v>125</v>
      </c>
      <c r="BA763" s="26" t="s">
        <v>84</v>
      </c>
      <c r="BB763" s="26" t="s">
        <v>85</v>
      </c>
      <c r="BC763" s="26" t="str">
        <f t="shared" si="231"/>
        <v>C</v>
      </c>
      <c r="BD763" s="26" t="str">
        <f t="shared" ca="1" si="232"/>
        <v>35 Th,8 Bln,5 Hr</v>
      </c>
      <c r="BE763" s="29">
        <f t="shared" ca="1" si="233"/>
        <v>35</v>
      </c>
      <c r="BF763" s="29">
        <f t="shared" ca="1" si="234"/>
        <v>8</v>
      </c>
      <c r="BG763" s="29">
        <f t="shared" ca="1" si="235"/>
        <v>5</v>
      </c>
      <c r="BH763" s="26" t="str">
        <f t="shared" ca="1" si="236"/>
        <v>9 Th,0 Bln,23 Hr</v>
      </c>
      <c r="BI763" s="24">
        <f t="shared" ca="1" si="237"/>
        <v>9</v>
      </c>
      <c r="BJ763" s="24">
        <f t="shared" ca="1" si="238"/>
        <v>0</v>
      </c>
      <c r="BK763" s="26" t="str">
        <f t="shared" ca="1" si="239"/>
        <v>7 Th,11 Bln,8 Hr</v>
      </c>
      <c r="BL763" s="4" t="str">
        <f>VLOOKUP(C763,[1]dbase!$C$3:$AW$827,38,FALSE)</f>
        <v>-</v>
      </c>
    </row>
    <row r="764" spans="1:64" x14ac:dyDescent="0.25">
      <c r="A764" s="24">
        <f t="shared" si="220"/>
        <v>761</v>
      </c>
      <c r="B764" s="33" t="s">
        <v>3074</v>
      </c>
      <c r="C764" s="24">
        <v>915676</v>
      </c>
      <c r="D764" s="24" t="s">
        <v>166</v>
      </c>
      <c r="E764" s="26">
        <v>33389</v>
      </c>
      <c r="F764" s="24" t="s">
        <v>167</v>
      </c>
      <c r="G764" s="24" t="s">
        <v>66</v>
      </c>
      <c r="H764" s="24" t="s">
        <v>67</v>
      </c>
      <c r="I764" s="24" t="s">
        <v>3075</v>
      </c>
      <c r="J764" s="27"/>
      <c r="K764" s="24"/>
      <c r="L764" s="24"/>
      <c r="M764" s="24" t="s">
        <v>70</v>
      </c>
      <c r="N764" s="24" t="s">
        <v>234</v>
      </c>
      <c r="O764" s="24" t="s">
        <v>3076</v>
      </c>
      <c r="P764" s="24">
        <v>2014</v>
      </c>
      <c r="Q764" s="26">
        <v>42445</v>
      </c>
      <c r="R764" s="26">
        <v>42629</v>
      </c>
      <c r="S764" s="26" t="s">
        <v>90</v>
      </c>
      <c r="T764" s="28" t="s">
        <v>3077</v>
      </c>
      <c r="U764" s="28" t="s">
        <v>3077</v>
      </c>
      <c r="V764" s="26">
        <v>44743</v>
      </c>
      <c r="W764" s="28" t="s">
        <v>2099</v>
      </c>
      <c r="X764" s="28" t="s">
        <v>510</v>
      </c>
      <c r="Y764" s="26" t="s">
        <v>103</v>
      </c>
      <c r="Z764" s="29">
        <v>2</v>
      </c>
      <c r="AA764" s="29">
        <v>4</v>
      </c>
      <c r="AB764" s="26">
        <v>44424</v>
      </c>
      <c r="AC764" s="30">
        <v>6900000</v>
      </c>
      <c r="AD764" s="30">
        <v>766667</v>
      </c>
      <c r="AE764" s="30">
        <v>1089508.333333333</v>
      </c>
      <c r="AF764" s="30">
        <v>415817.99999999953</v>
      </c>
      <c r="AG764" s="30">
        <f t="shared" si="221"/>
        <v>1505326.3333333326</v>
      </c>
      <c r="AH764" s="30">
        <v>3246750</v>
      </c>
      <c r="AI764" s="30">
        <f t="shared" si="222"/>
        <v>12418743.333333332</v>
      </c>
      <c r="AJ764" s="30">
        <f t="shared" si="223"/>
        <v>5175000</v>
      </c>
      <c r="AK764" s="30">
        <f t="shared" si="224"/>
        <v>575000.25</v>
      </c>
      <c r="AL764" s="30">
        <f t="shared" si="225"/>
        <v>1089508.333333333</v>
      </c>
      <c r="AM764" s="30">
        <f t="shared" si="226"/>
        <v>415817.99999999953</v>
      </c>
      <c r="AN764" s="30">
        <f t="shared" si="227"/>
        <v>1505326.3333333326</v>
      </c>
      <c r="AO764" s="30">
        <f t="shared" si="228"/>
        <v>1623375</v>
      </c>
      <c r="AP764" s="30">
        <f t="shared" si="229"/>
        <v>8878701.5833333321</v>
      </c>
      <c r="AQ764" s="30">
        <f t="shared" si="230"/>
        <v>0</v>
      </c>
      <c r="AR764" s="26" t="s">
        <v>79</v>
      </c>
      <c r="AS764" s="26" t="s">
        <v>80</v>
      </c>
      <c r="AT764" s="26"/>
      <c r="AU764" s="26" t="s">
        <v>80</v>
      </c>
      <c r="AV764" s="26" t="s">
        <v>511</v>
      </c>
      <c r="AW764" s="26" t="s">
        <v>80</v>
      </c>
      <c r="AX764" s="26" t="s">
        <v>105</v>
      </c>
      <c r="AY764" s="26" t="s">
        <v>105</v>
      </c>
      <c r="AZ764" s="26" t="s">
        <v>80</v>
      </c>
      <c r="BA764" s="26" t="s">
        <v>84</v>
      </c>
      <c r="BB764" s="26" t="s">
        <v>106</v>
      </c>
      <c r="BC764" s="26" t="str">
        <f t="shared" si="231"/>
        <v>F</v>
      </c>
      <c r="BD764" s="26" t="str">
        <f t="shared" ca="1" si="232"/>
        <v>31 Th,5 Bln,24 Hr</v>
      </c>
      <c r="BE764" s="29">
        <f t="shared" ca="1" si="233"/>
        <v>31</v>
      </c>
      <c r="BF764" s="29">
        <f t="shared" ca="1" si="234"/>
        <v>5</v>
      </c>
      <c r="BG764" s="29">
        <f t="shared" ca="1" si="235"/>
        <v>24</v>
      </c>
      <c r="BH764" s="26" t="str">
        <f t="shared" ca="1" si="236"/>
        <v>6 Th,8 Bln,8 Hr</v>
      </c>
      <c r="BI764" s="24">
        <f t="shared" ca="1" si="237"/>
        <v>6</v>
      </c>
      <c r="BJ764" s="24">
        <f t="shared" ca="1" si="238"/>
        <v>8</v>
      </c>
      <c r="BK764" s="26" t="str">
        <f t="shared" ca="1" si="239"/>
        <v>6 Th,2 Bln,8 Hr</v>
      </c>
      <c r="BL764" s="4" t="str">
        <f>VLOOKUP(C764,[1]dbase!$C$3:$AW$827,38,FALSE)</f>
        <v>-</v>
      </c>
    </row>
    <row r="765" spans="1:64" x14ac:dyDescent="0.25">
      <c r="A765" s="24">
        <f t="shared" si="220"/>
        <v>762</v>
      </c>
      <c r="B765" s="31" t="s">
        <v>3078</v>
      </c>
      <c r="C765" s="24">
        <v>936312</v>
      </c>
      <c r="D765" s="24" t="s">
        <v>354</v>
      </c>
      <c r="E765" s="26">
        <v>34055</v>
      </c>
      <c r="F765" s="24" t="s">
        <v>65</v>
      </c>
      <c r="G765" s="24" t="s">
        <v>66</v>
      </c>
      <c r="H765" s="24" t="s">
        <v>228</v>
      </c>
      <c r="I765" s="24"/>
      <c r="J765" s="27"/>
      <c r="K765" s="24"/>
      <c r="L765" s="24"/>
      <c r="M765" s="24" t="s">
        <v>109</v>
      </c>
      <c r="N765" s="24" t="s">
        <v>71</v>
      </c>
      <c r="O765" s="24"/>
      <c r="P765" s="24" t="s">
        <v>80</v>
      </c>
      <c r="Q765" s="26">
        <v>43877</v>
      </c>
      <c r="R765" s="26">
        <v>44243</v>
      </c>
      <c r="S765" s="26" t="s">
        <v>90</v>
      </c>
      <c r="T765" s="28" t="s">
        <v>3079</v>
      </c>
      <c r="U765" s="28" t="s">
        <v>3079</v>
      </c>
      <c r="V765" s="26" t="s">
        <v>80</v>
      </c>
      <c r="W765" s="28" t="s">
        <v>613</v>
      </c>
      <c r="X765" s="28" t="s">
        <v>123</v>
      </c>
      <c r="Y765" s="26" t="s">
        <v>78</v>
      </c>
      <c r="Z765" s="29">
        <v>6</v>
      </c>
      <c r="AA765" s="29">
        <v>1</v>
      </c>
      <c r="AB765" s="26">
        <v>44424</v>
      </c>
      <c r="AC765" s="30">
        <v>4500000</v>
      </c>
      <c r="AD765" s="30">
        <v>500000</v>
      </c>
      <c r="AE765" s="30">
        <v>-116900</v>
      </c>
      <c r="AF765" s="30">
        <v>152000</v>
      </c>
      <c r="AG765" s="30">
        <f t="shared" si="221"/>
        <v>35100</v>
      </c>
      <c r="AH765" s="30">
        <v>0</v>
      </c>
      <c r="AI765" s="30">
        <f t="shared" si="222"/>
        <v>5035100</v>
      </c>
      <c r="AJ765" s="30">
        <f t="shared" si="223"/>
        <v>3375000</v>
      </c>
      <c r="AK765" s="30">
        <f t="shared" si="224"/>
        <v>375000</v>
      </c>
      <c r="AL765" s="30">
        <f t="shared" si="225"/>
        <v>-116900</v>
      </c>
      <c r="AM765" s="30">
        <f t="shared" si="226"/>
        <v>152000</v>
      </c>
      <c r="AN765" s="30">
        <f t="shared" si="227"/>
        <v>35100</v>
      </c>
      <c r="AO765" s="30">
        <f t="shared" si="228"/>
        <v>0</v>
      </c>
      <c r="AP765" s="30">
        <f t="shared" si="229"/>
        <v>3785100</v>
      </c>
      <c r="AQ765" s="30">
        <f t="shared" si="230"/>
        <v>587000</v>
      </c>
      <c r="AR765" s="26" t="s">
        <v>79</v>
      </c>
      <c r="AS765" s="26" t="s">
        <v>80</v>
      </c>
      <c r="AT765" s="26"/>
      <c r="AU765" s="26" t="s">
        <v>80</v>
      </c>
      <c r="AV765" s="26" t="s">
        <v>124</v>
      </c>
      <c r="AW765" s="26" t="s">
        <v>80</v>
      </c>
      <c r="AX765" s="26" t="s">
        <v>82</v>
      </c>
      <c r="AY765" s="26" t="s">
        <v>82</v>
      </c>
      <c r="AZ765" s="26" t="s">
        <v>125</v>
      </c>
      <c r="BA765" s="26" t="s">
        <v>84</v>
      </c>
      <c r="BB765" s="26" t="s">
        <v>85</v>
      </c>
      <c r="BC765" s="26" t="str">
        <f t="shared" si="231"/>
        <v>C</v>
      </c>
      <c r="BD765" s="26" t="str">
        <f t="shared" ca="1" si="232"/>
        <v>29 Th,7 Bln,28 Hr</v>
      </c>
      <c r="BE765" s="29">
        <f t="shared" ca="1" si="233"/>
        <v>29</v>
      </c>
      <c r="BF765" s="29">
        <f t="shared" ca="1" si="234"/>
        <v>7</v>
      </c>
      <c r="BG765" s="29">
        <f t="shared" ca="1" si="235"/>
        <v>28</v>
      </c>
      <c r="BH765" s="26" t="str">
        <f t="shared" ca="1" si="236"/>
        <v>2 Th,9 Bln,8 Hr</v>
      </c>
      <c r="BI765" s="24">
        <f t="shared" ca="1" si="237"/>
        <v>2</v>
      </c>
      <c r="BJ765" s="24">
        <f t="shared" ca="1" si="238"/>
        <v>9</v>
      </c>
      <c r="BK765" s="26" t="str">
        <f t="shared" ca="1" si="239"/>
        <v>1 Th,9 Bln,8 Hr</v>
      </c>
      <c r="BL765" s="4" t="str">
        <f>VLOOKUP(C765,[1]dbase!$C$3:$AW$827,38,FALSE)</f>
        <v>-</v>
      </c>
    </row>
    <row r="766" spans="1:64" x14ac:dyDescent="0.25">
      <c r="A766" s="24">
        <f t="shared" si="220"/>
        <v>763</v>
      </c>
      <c r="B766" s="31" t="s">
        <v>3080</v>
      </c>
      <c r="C766" s="24">
        <v>866173</v>
      </c>
      <c r="D766" s="24" t="s">
        <v>174</v>
      </c>
      <c r="E766" s="26">
        <v>31625</v>
      </c>
      <c r="F766" s="24" t="s">
        <v>65</v>
      </c>
      <c r="G766" s="24" t="s">
        <v>66</v>
      </c>
      <c r="H766" s="24" t="s">
        <v>67</v>
      </c>
      <c r="I766" s="24" t="s">
        <v>3081</v>
      </c>
      <c r="J766" s="27" t="s">
        <v>3082</v>
      </c>
      <c r="K766" s="24"/>
      <c r="L766" s="24"/>
      <c r="M766" s="24" t="s">
        <v>70</v>
      </c>
      <c r="N766" s="24" t="s">
        <v>1263</v>
      </c>
      <c r="O766" s="24"/>
      <c r="P766" s="24" t="s">
        <v>80</v>
      </c>
      <c r="Q766" s="26">
        <v>43374</v>
      </c>
      <c r="R766" s="26">
        <v>43374</v>
      </c>
      <c r="S766" s="26" t="s">
        <v>90</v>
      </c>
      <c r="T766" s="28" t="s">
        <v>683</v>
      </c>
      <c r="U766" s="28" t="s">
        <v>683</v>
      </c>
      <c r="V766" s="26">
        <v>44105</v>
      </c>
      <c r="W766" s="28" t="s">
        <v>434</v>
      </c>
      <c r="X766" s="28" t="s">
        <v>207</v>
      </c>
      <c r="Y766" s="26" t="s">
        <v>78</v>
      </c>
      <c r="Z766" s="29">
        <v>5</v>
      </c>
      <c r="AA766" s="29">
        <v>4</v>
      </c>
      <c r="AB766" s="26">
        <v>44424</v>
      </c>
      <c r="AC766" s="30">
        <v>6900000</v>
      </c>
      <c r="AD766" s="30">
        <v>766667</v>
      </c>
      <c r="AE766" s="30">
        <v>0</v>
      </c>
      <c r="AF766" s="30">
        <v>346194.75</v>
      </c>
      <c r="AG766" s="30">
        <f t="shared" si="221"/>
        <v>346194.75</v>
      </c>
      <c r="AH766" s="30">
        <v>0</v>
      </c>
      <c r="AI766" s="30">
        <f t="shared" si="222"/>
        <v>8012861.75</v>
      </c>
      <c r="AJ766" s="30">
        <f t="shared" si="223"/>
        <v>5175000</v>
      </c>
      <c r="AK766" s="30">
        <f t="shared" si="224"/>
        <v>575000.25</v>
      </c>
      <c r="AL766" s="30">
        <f t="shared" si="225"/>
        <v>0</v>
      </c>
      <c r="AM766" s="30">
        <f t="shared" si="226"/>
        <v>346194.75</v>
      </c>
      <c r="AN766" s="30">
        <f t="shared" si="227"/>
        <v>346194.75</v>
      </c>
      <c r="AO766" s="30">
        <f t="shared" si="228"/>
        <v>0</v>
      </c>
      <c r="AP766" s="30">
        <f t="shared" si="229"/>
        <v>6096195</v>
      </c>
      <c r="AQ766" s="30">
        <f t="shared" si="230"/>
        <v>0</v>
      </c>
      <c r="AR766" s="26" t="s">
        <v>79</v>
      </c>
      <c r="AS766" s="26" t="s">
        <v>80</v>
      </c>
      <c r="AT766" s="26"/>
      <c r="AU766" s="26" t="s">
        <v>80</v>
      </c>
      <c r="AV766" s="26" t="s">
        <v>209</v>
      </c>
      <c r="AW766" s="26" t="s">
        <v>210</v>
      </c>
      <c r="AX766" s="26" t="s">
        <v>83</v>
      </c>
      <c r="AY766" s="26" t="s">
        <v>83</v>
      </c>
      <c r="AZ766" s="26" t="s">
        <v>80</v>
      </c>
      <c r="BA766" s="26" t="s">
        <v>84</v>
      </c>
      <c r="BB766" s="26" t="s">
        <v>85</v>
      </c>
      <c r="BC766" s="26" t="str">
        <f t="shared" si="231"/>
        <v>F</v>
      </c>
      <c r="BD766" s="26" t="str">
        <f t="shared" ca="1" si="232"/>
        <v>36 Th,3 Bln,23 Hr</v>
      </c>
      <c r="BE766" s="29">
        <f t="shared" ca="1" si="233"/>
        <v>36</v>
      </c>
      <c r="BF766" s="29">
        <f t="shared" ca="1" si="234"/>
        <v>3</v>
      </c>
      <c r="BG766" s="29">
        <f t="shared" ca="1" si="235"/>
        <v>23</v>
      </c>
      <c r="BH766" s="26" t="str">
        <f t="shared" ca="1" si="236"/>
        <v>4 Th,1 Bln,23 Hr</v>
      </c>
      <c r="BI766" s="24">
        <f t="shared" ca="1" si="237"/>
        <v>4</v>
      </c>
      <c r="BJ766" s="24">
        <f t="shared" ca="1" si="238"/>
        <v>1</v>
      </c>
      <c r="BK766" s="26" t="str">
        <f t="shared" ca="1" si="239"/>
        <v>4 Th,1 Bln,23 Hr</v>
      </c>
      <c r="BL766" s="4" t="str">
        <f>VLOOKUP(C766,[1]dbase!$C$3:$AW$827,38,FALSE)</f>
        <v>-</v>
      </c>
    </row>
    <row r="767" spans="1:64" x14ac:dyDescent="0.25">
      <c r="A767" s="24">
        <f t="shared" si="220"/>
        <v>764</v>
      </c>
      <c r="B767" s="33" t="s">
        <v>3083</v>
      </c>
      <c r="C767" s="24">
        <v>685381</v>
      </c>
      <c r="D767" s="24" t="s">
        <v>607</v>
      </c>
      <c r="E767" s="26">
        <v>25073</v>
      </c>
      <c r="F767" s="24" t="s">
        <v>65</v>
      </c>
      <c r="G767" s="24" t="s">
        <v>66</v>
      </c>
      <c r="H767" s="24" t="s">
        <v>88</v>
      </c>
      <c r="I767" s="24" t="s">
        <v>3084</v>
      </c>
      <c r="J767" s="27"/>
      <c r="K767" s="24"/>
      <c r="L767" s="24" t="s">
        <v>3085</v>
      </c>
      <c r="M767" s="24" t="s">
        <v>70</v>
      </c>
      <c r="N767" s="24" t="s">
        <v>3086</v>
      </c>
      <c r="O767" s="24" t="s">
        <v>1161</v>
      </c>
      <c r="P767" s="24">
        <v>1993</v>
      </c>
      <c r="Q767" s="26">
        <v>34516</v>
      </c>
      <c r="R767" s="26">
        <v>34881</v>
      </c>
      <c r="S767" s="26" t="s">
        <v>90</v>
      </c>
      <c r="T767" s="28" t="s">
        <v>3087</v>
      </c>
      <c r="U767" s="28" t="s">
        <v>3087</v>
      </c>
      <c r="V767" s="26">
        <v>44136</v>
      </c>
      <c r="W767" s="28" t="s">
        <v>482</v>
      </c>
      <c r="X767" s="28" t="s">
        <v>482</v>
      </c>
      <c r="Y767" s="26" t="s">
        <v>103</v>
      </c>
      <c r="Z767" s="29">
        <v>1</v>
      </c>
      <c r="AA767" s="29">
        <v>10</v>
      </c>
      <c r="AB767" s="26">
        <v>44424</v>
      </c>
      <c r="AC767" s="30">
        <v>13000000</v>
      </c>
      <c r="AD767" s="30">
        <v>1444444</v>
      </c>
      <c r="AE767" s="30">
        <v>2752055.555555556</v>
      </c>
      <c r="AF767" s="30">
        <v>-634450</v>
      </c>
      <c r="AG767" s="30">
        <f t="shared" si="221"/>
        <v>2117605.555555556</v>
      </c>
      <c r="AH767" s="30">
        <v>6615600</v>
      </c>
      <c r="AI767" s="30">
        <f t="shared" si="222"/>
        <v>23177649.555555556</v>
      </c>
      <c r="AJ767" s="30">
        <f t="shared" si="223"/>
        <v>9750000</v>
      </c>
      <c r="AK767" s="30">
        <f t="shared" si="224"/>
        <v>1083333</v>
      </c>
      <c r="AL767" s="30">
        <f t="shared" si="225"/>
        <v>2752055.555555556</v>
      </c>
      <c r="AM767" s="30">
        <f t="shared" si="226"/>
        <v>-634450</v>
      </c>
      <c r="AN767" s="30">
        <f t="shared" si="227"/>
        <v>2117605.555555556</v>
      </c>
      <c r="AO767" s="30">
        <f t="shared" si="228"/>
        <v>3307800</v>
      </c>
      <c r="AP767" s="30">
        <f t="shared" si="229"/>
        <v>16258738.555555556</v>
      </c>
      <c r="AQ767" s="30">
        <f t="shared" si="230"/>
        <v>0</v>
      </c>
      <c r="AR767" s="26" t="s">
        <v>79</v>
      </c>
      <c r="AS767" s="26" t="s">
        <v>80</v>
      </c>
      <c r="AT767" s="26"/>
      <c r="AU767" s="26" t="s">
        <v>80</v>
      </c>
      <c r="AV767" s="26" t="s">
        <v>483</v>
      </c>
      <c r="AW767" s="26" t="s">
        <v>80</v>
      </c>
      <c r="AX767" s="26" t="s">
        <v>105</v>
      </c>
      <c r="AY767" s="26" t="s">
        <v>105</v>
      </c>
      <c r="AZ767" s="26" t="s">
        <v>80</v>
      </c>
      <c r="BA767" s="26" t="s">
        <v>84</v>
      </c>
      <c r="BB767" s="26" t="s">
        <v>106</v>
      </c>
      <c r="BC767" s="26" t="str">
        <f t="shared" si="231"/>
        <v>F</v>
      </c>
      <c r="BD767" s="26" t="str">
        <f t="shared" ca="1" si="232"/>
        <v>54 Th,3 Bln,1 Hr</v>
      </c>
      <c r="BE767" s="29">
        <f t="shared" ca="1" si="233"/>
        <v>54</v>
      </c>
      <c r="BF767" s="29">
        <f t="shared" ca="1" si="234"/>
        <v>3</v>
      </c>
      <c r="BG767" s="29">
        <f t="shared" ca="1" si="235"/>
        <v>1</v>
      </c>
      <c r="BH767" s="26" t="str">
        <f t="shared" ca="1" si="236"/>
        <v>28 Th,4 Bln,23 Hr</v>
      </c>
      <c r="BI767" s="24">
        <f t="shared" ca="1" si="237"/>
        <v>28</v>
      </c>
      <c r="BJ767" s="24">
        <f t="shared" ca="1" si="238"/>
        <v>4</v>
      </c>
      <c r="BK767" s="26" t="str">
        <f t="shared" ca="1" si="239"/>
        <v>27 Th,4 Bln,23 Hr</v>
      </c>
      <c r="BL767" s="4" t="str">
        <f>VLOOKUP(C767,[1]dbase!$C$3:$AW$827,38,FALSE)</f>
        <v>-</v>
      </c>
    </row>
    <row r="768" spans="1:64" x14ac:dyDescent="0.25">
      <c r="A768" s="24">
        <f t="shared" si="220"/>
        <v>765</v>
      </c>
      <c r="B768" s="31" t="s">
        <v>3088</v>
      </c>
      <c r="C768" s="24">
        <v>736034</v>
      </c>
      <c r="D768" s="24" t="s">
        <v>174</v>
      </c>
      <c r="E768" s="26">
        <v>26720</v>
      </c>
      <c r="F768" s="24" t="s">
        <v>65</v>
      </c>
      <c r="G768" s="24" t="s">
        <v>66</v>
      </c>
      <c r="H768" s="24" t="s">
        <v>88</v>
      </c>
      <c r="I768" s="24" t="s">
        <v>3089</v>
      </c>
      <c r="J768" s="27"/>
      <c r="K768" s="24"/>
      <c r="L768" s="24"/>
      <c r="M768" s="24" t="s">
        <v>99</v>
      </c>
      <c r="N768" s="24" t="s">
        <v>276</v>
      </c>
      <c r="O768" s="24"/>
      <c r="P768" s="24" t="s">
        <v>80</v>
      </c>
      <c r="Q768" s="26">
        <v>43374</v>
      </c>
      <c r="R768" s="26">
        <v>43374</v>
      </c>
      <c r="S768" s="26" t="s">
        <v>90</v>
      </c>
      <c r="T768" s="28" t="s">
        <v>470</v>
      </c>
      <c r="U768" s="28" t="s">
        <v>470</v>
      </c>
      <c r="V768" s="26">
        <v>44105</v>
      </c>
      <c r="W768" s="28" t="s">
        <v>139</v>
      </c>
      <c r="X768" s="28" t="s">
        <v>140</v>
      </c>
      <c r="Y768" s="26" t="s">
        <v>78</v>
      </c>
      <c r="Z768" s="29">
        <v>6</v>
      </c>
      <c r="AA768" s="29">
        <v>2</v>
      </c>
      <c r="AB768" s="26">
        <v>44424</v>
      </c>
      <c r="AC768" s="30">
        <v>4900000</v>
      </c>
      <c r="AD768" s="30">
        <v>544444</v>
      </c>
      <c r="AE768" s="30">
        <v>0</v>
      </c>
      <c r="AF768" s="30">
        <v>1211111.138888889</v>
      </c>
      <c r="AG768" s="30">
        <f t="shared" si="221"/>
        <v>1211111.138888889</v>
      </c>
      <c r="AH768" s="30">
        <v>0</v>
      </c>
      <c r="AI768" s="30">
        <f t="shared" si="222"/>
        <v>6655555.138888889</v>
      </c>
      <c r="AJ768" s="30">
        <f t="shared" si="223"/>
        <v>3675000</v>
      </c>
      <c r="AK768" s="30">
        <f t="shared" si="224"/>
        <v>408333</v>
      </c>
      <c r="AL768" s="30">
        <f t="shared" si="225"/>
        <v>0</v>
      </c>
      <c r="AM768" s="30">
        <f t="shared" si="226"/>
        <v>1211111.138888889</v>
      </c>
      <c r="AN768" s="30">
        <f t="shared" si="227"/>
        <v>1211111.138888889</v>
      </c>
      <c r="AO768" s="30">
        <f t="shared" si="228"/>
        <v>0</v>
      </c>
      <c r="AP768" s="30">
        <f t="shared" si="229"/>
        <v>5294444.138888889</v>
      </c>
      <c r="AQ768" s="30">
        <f t="shared" si="230"/>
        <v>0</v>
      </c>
      <c r="AR768" s="26" t="s">
        <v>79</v>
      </c>
      <c r="AS768" s="26" t="s">
        <v>80</v>
      </c>
      <c r="AT768" s="26"/>
      <c r="AU768" s="26" t="s">
        <v>80</v>
      </c>
      <c r="AV768" s="26" t="s">
        <v>141</v>
      </c>
      <c r="AW768" s="26" t="s">
        <v>80</v>
      </c>
      <c r="AX768" s="26" t="s">
        <v>82</v>
      </c>
      <c r="AY768" s="26" t="s">
        <v>82</v>
      </c>
      <c r="AZ768" s="26" t="s">
        <v>80</v>
      </c>
      <c r="BA768" s="26" t="s">
        <v>84</v>
      </c>
      <c r="BB768" s="26" t="s">
        <v>106</v>
      </c>
      <c r="BC768" s="26" t="str">
        <f t="shared" si="231"/>
        <v>C</v>
      </c>
      <c r="BD768" s="26" t="str">
        <f t="shared" ca="1" si="232"/>
        <v>49 Th,8 Bln,30 Hr</v>
      </c>
      <c r="BE768" s="29">
        <f t="shared" ca="1" si="233"/>
        <v>49</v>
      </c>
      <c r="BF768" s="29">
        <f t="shared" ca="1" si="234"/>
        <v>8</v>
      </c>
      <c r="BG768" s="29">
        <f t="shared" ca="1" si="235"/>
        <v>30</v>
      </c>
      <c r="BH768" s="26" t="str">
        <f t="shared" ca="1" si="236"/>
        <v>4 Th,1 Bln,23 Hr</v>
      </c>
      <c r="BI768" s="24">
        <f t="shared" ca="1" si="237"/>
        <v>4</v>
      </c>
      <c r="BJ768" s="24">
        <f t="shared" ca="1" si="238"/>
        <v>1</v>
      </c>
      <c r="BK768" s="26" t="str">
        <f t="shared" ca="1" si="239"/>
        <v>4 Th,1 Bln,23 Hr</v>
      </c>
      <c r="BL768" s="4" t="str">
        <f>VLOOKUP(C768,[1]dbase!$C$3:$AW$827,38,FALSE)</f>
        <v>-</v>
      </c>
    </row>
    <row r="769" spans="1:64" x14ac:dyDescent="0.25">
      <c r="A769" s="24">
        <f t="shared" si="220"/>
        <v>766</v>
      </c>
      <c r="B769" s="33" t="s">
        <v>3090</v>
      </c>
      <c r="C769" s="24">
        <v>915600</v>
      </c>
      <c r="D769" s="24" t="s">
        <v>354</v>
      </c>
      <c r="E769" s="26">
        <v>33341</v>
      </c>
      <c r="F769" s="24" t="s">
        <v>65</v>
      </c>
      <c r="G769" s="24" t="s">
        <v>66</v>
      </c>
      <c r="H769" s="24" t="s">
        <v>67</v>
      </c>
      <c r="I769" s="24" t="s">
        <v>3091</v>
      </c>
      <c r="J769" s="27"/>
      <c r="K769" s="24"/>
      <c r="L769" s="24"/>
      <c r="M769" s="24" t="s">
        <v>307</v>
      </c>
      <c r="N769" s="24" t="s">
        <v>3092</v>
      </c>
      <c r="O769" s="24"/>
      <c r="P769" s="24">
        <v>2013</v>
      </c>
      <c r="Q769" s="26">
        <v>42037</v>
      </c>
      <c r="R769" s="26">
        <v>42186</v>
      </c>
      <c r="S769" s="26" t="s">
        <v>90</v>
      </c>
      <c r="T769" s="28" t="s">
        <v>3093</v>
      </c>
      <c r="U769" s="28" t="s">
        <v>3093</v>
      </c>
      <c r="V769" s="26">
        <v>44760</v>
      </c>
      <c r="W769" s="28" t="s">
        <v>154</v>
      </c>
      <c r="X769" s="28" t="s">
        <v>113</v>
      </c>
      <c r="Y769" s="26" t="s">
        <v>78</v>
      </c>
      <c r="Z769" s="29">
        <v>3</v>
      </c>
      <c r="AA769" s="29">
        <v>5</v>
      </c>
      <c r="AB769" s="26">
        <v>44424</v>
      </c>
      <c r="AC769" s="30">
        <v>7900000</v>
      </c>
      <c r="AD769" s="30">
        <v>877778</v>
      </c>
      <c r="AE769" s="30">
        <v>1438722.222222222</v>
      </c>
      <c r="AF769" s="30">
        <v>-23022.000000000466</v>
      </c>
      <c r="AG769" s="30">
        <f t="shared" si="221"/>
        <v>1415700.2222222215</v>
      </c>
      <c r="AH769" s="30">
        <v>2417580.0000000005</v>
      </c>
      <c r="AI769" s="30">
        <f t="shared" si="222"/>
        <v>12611058.222222222</v>
      </c>
      <c r="AJ769" s="30">
        <f t="shared" si="223"/>
        <v>5925000</v>
      </c>
      <c r="AK769" s="30">
        <f t="shared" si="224"/>
        <v>658333.5</v>
      </c>
      <c r="AL769" s="30">
        <f t="shared" si="225"/>
        <v>1438722.222222222</v>
      </c>
      <c r="AM769" s="30">
        <f t="shared" si="226"/>
        <v>-23022.000000000466</v>
      </c>
      <c r="AN769" s="30">
        <f t="shared" si="227"/>
        <v>1415700.2222222215</v>
      </c>
      <c r="AO769" s="30">
        <f t="shared" si="228"/>
        <v>1208790.0000000002</v>
      </c>
      <c r="AP769" s="30">
        <f t="shared" si="229"/>
        <v>9207823.722222222</v>
      </c>
      <c r="AQ769" s="30">
        <f t="shared" si="230"/>
        <v>0</v>
      </c>
      <c r="AR769" s="26" t="s">
        <v>79</v>
      </c>
      <c r="AS769" s="26" t="s">
        <v>80</v>
      </c>
      <c r="AT769" s="26"/>
      <c r="AU769" s="26" t="s">
        <v>80</v>
      </c>
      <c r="AV769" s="26" t="s">
        <v>116</v>
      </c>
      <c r="AW769" s="35" t="s">
        <v>158</v>
      </c>
      <c r="AX769" s="26" t="s">
        <v>105</v>
      </c>
      <c r="AY769" s="26" t="s">
        <v>83</v>
      </c>
      <c r="AZ769" s="26" t="s">
        <v>80</v>
      </c>
      <c r="BA769" s="26" t="s">
        <v>84</v>
      </c>
      <c r="BB769" s="26" t="s">
        <v>85</v>
      </c>
      <c r="BC769" s="26" t="str">
        <f t="shared" si="231"/>
        <v>E</v>
      </c>
      <c r="BD769" s="26" t="str">
        <f t="shared" ca="1" si="232"/>
        <v>31 Th,7 Bln,11 Hr</v>
      </c>
      <c r="BE769" s="29">
        <f t="shared" ca="1" si="233"/>
        <v>31</v>
      </c>
      <c r="BF769" s="29">
        <f t="shared" ca="1" si="234"/>
        <v>7</v>
      </c>
      <c r="BG769" s="29">
        <f t="shared" ca="1" si="235"/>
        <v>11</v>
      </c>
      <c r="BH769" s="26" t="str">
        <f t="shared" ca="1" si="236"/>
        <v>7 Th,9 Bln,22 Hr</v>
      </c>
      <c r="BI769" s="24">
        <f t="shared" ca="1" si="237"/>
        <v>7</v>
      </c>
      <c r="BJ769" s="24">
        <f t="shared" ca="1" si="238"/>
        <v>9</v>
      </c>
      <c r="BK769" s="26" t="str">
        <f t="shared" ca="1" si="239"/>
        <v>7 Th,4 Bln,23 Hr</v>
      </c>
      <c r="BL769" s="4" t="str">
        <f>VLOOKUP(C769,[1]dbase!$C$3:$AW$827,38,FALSE)</f>
        <v>-</v>
      </c>
    </row>
    <row r="770" spans="1:64" x14ac:dyDescent="0.25">
      <c r="A770" s="24">
        <f t="shared" si="220"/>
        <v>767</v>
      </c>
      <c r="B770" s="31" t="s">
        <v>3094</v>
      </c>
      <c r="C770" s="24">
        <v>876119</v>
      </c>
      <c r="D770" s="24" t="s">
        <v>244</v>
      </c>
      <c r="E770" s="26">
        <v>31876</v>
      </c>
      <c r="F770" s="24" t="s">
        <v>65</v>
      </c>
      <c r="G770" s="24" t="s">
        <v>66</v>
      </c>
      <c r="H770" s="24" t="s">
        <v>67</v>
      </c>
      <c r="I770" s="24" t="s">
        <v>3095</v>
      </c>
      <c r="J770" s="27" t="s">
        <v>3096</v>
      </c>
      <c r="K770" s="24"/>
      <c r="L770" s="24"/>
      <c r="M770" s="24" t="s">
        <v>136</v>
      </c>
      <c r="N770" s="24" t="s">
        <v>667</v>
      </c>
      <c r="O770" s="24"/>
      <c r="P770" s="24" t="s">
        <v>80</v>
      </c>
      <c r="Q770" s="26">
        <v>43374</v>
      </c>
      <c r="R770" s="26">
        <v>43374</v>
      </c>
      <c r="S770" s="26" t="s">
        <v>90</v>
      </c>
      <c r="T770" s="28" t="s">
        <v>138</v>
      </c>
      <c r="U770" s="28" t="s">
        <v>138</v>
      </c>
      <c r="V770" s="26">
        <v>44105</v>
      </c>
      <c r="W770" s="28" t="s">
        <v>430</v>
      </c>
      <c r="X770" s="28" t="s">
        <v>140</v>
      </c>
      <c r="Y770" s="26" t="s">
        <v>78</v>
      </c>
      <c r="Z770" s="29">
        <v>6</v>
      </c>
      <c r="AA770" s="29">
        <v>1</v>
      </c>
      <c r="AB770" s="26">
        <v>44424</v>
      </c>
      <c r="AC770" s="30">
        <v>4500000</v>
      </c>
      <c r="AD770" s="30">
        <v>500000</v>
      </c>
      <c r="AE770" s="30">
        <v>0</v>
      </c>
      <c r="AF770" s="30">
        <v>253100</v>
      </c>
      <c r="AG770" s="30">
        <f t="shared" si="221"/>
        <v>253100</v>
      </c>
      <c r="AH770" s="30">
        <v>0</v>
      </c>
      <c r="AI770" s="30">
        <f t="shared" si="222"/>
        <v>5253100</v>
      </c>
      <c r="AJ770" s="30">
        <f t="shared" si="223"/>
        <v>3375000</v>
      </c>
      <c r="AK770" s="30">
        <f t="shared" si="224"/>
        <v>375000</v>
      </c>
      <c r="AL770" s="30">
        <f t="shared" si="225"/>
        <v>0</v>
      </c>
      <c r="AM770" s="30">
        <f t="shared" si="226"/>
        <v>253100</v>
      </c>
      <c r="AN770" s="30">
        <f t="shared" si="227"/>
        <v>253100</v>
      </c>
      <c r="AO770" s="30">
        <f t="shared" si="228"/>
        <v>0</v>
      </c>
      <c r="AP770" s="30">
        <f t="shared" si="229"/>
        <v>4003100</v>
      </c>
      <c r="AQ770" s="30">
        <f t="shared" si="230"/>
        <v>369000</v>
      </c>
      <c r="AR770" s="26" t="s">
        <v>79</v>
      </c>
      <c r="AS770" s="26" t="s">
        <v>80</v>
      </c>
      <c r="AT770" s="26"/>
      <c r="AU770" s="26" t="s">
        <v>80</v>
      </c>
      <c r="AV770" s="26" t="s">
        <v>141</v>
      </c>
      <c r="AW770" s="26" t="s">
        <v>80</v>
      </c>
      <c r="AX770" s="26" t="s">
        <v>82</v>
      </c>
      <c r="AY770" s="26" t="s">
        <v>82</v>
      </c>
      <c r="AZ770" s="26" t="s">
        <v>80</v>
      </c>
      <c r="BA770" s="26" t="s">
        <v>84</v>
      </c>
      <c r="BB770" s="26" t="s">
        <v>85</v>
      </c>
      <c r="BC770" s="26" t="str">
        <f t="shared" si="231"/>
        <v>D</v>
      </c>
      <c r="BD770" s="26" t="str">
        <f t="shared" ca="1" si="232"/>
        <v>35 Th,7 Bln,15 Hr</v>
      </c>
      <c r="BE770" s="29">
        <f t="shared" ca="1" si="233"/>
        <v>35</v>
      </c>
      <c r="BF770" s="29">
        <f t="shared" ca="1" si="234"/>
        <v>7</v>
      </c>
      <c r="BG770" s="29">
        <f t="shared" ca="1" si="235"/>
        <v>15</v>
      </c>
      <c r="BH770" s="26" t="str">
        <f t="shared" ca="1" si="236"/>
        <v>4 Th,1 Bln,23 Hr</v>
      </c>
      <c r="BI770" s="24">
        <f t="shared" ca="1" si="237"/>
        <v>4</v>
      </c>
      <c r="BJ770" s="24">
        <f t="shared" ca="1" si="238"/>
        <v>1</v>
      </c>
      <c r="BK770" s="26" t="str">
        <f t="shared" ca="1" si="239"/>
        <v>4 Th,1 Bln,23 Hr</v>
      </c>
      <c r="BL770" s="4" t="str">
        <f>VLOOKUP(C770,[1]dbase!$C$3:$AW$827,38,FALSE)</f>
        <v>-</v>
      </c>
    </row>
    <row r="771" spans="1:64" x14ac:dyDescent="0.25">
      <c r="A771" s="24">
        <f t="shared" si="220"/>
        <v>768</v>
      </c>
      <c r="B771" s="31" t="s">
        <v>3097</v>
      </c>
      <c r="C771" s="24">
        <v>875820</v>
      </c>
      <c r="D771" s="24" t="s">
        <v>652</v>
      </c>
      <c r="E771" s="26">
        <v>32087</v>
      </c>
      <c r="F771" s="24" t="s">
        <v>65</v>
      </c>
      <c r="G771" s="24" t="s">
        <v>66</v>
      </c>
      <c r="H771" s="24" t="s">
        <v>67</v>
      </c>
      <c r="I771" s="24" t="s">
        <v>3098</v>
      </c>
      <c r="J771" s="27" t="s">
        <v>3099</v>
      </c>
      <c r="K771" s="24"/>
      <c r="L771" s="24"/>
      <c r="M771" s="24" t="s">
        <v>70</v>
      </c>
      <c r="N771" s="24" t="s">
        <v>3100</v>
      </c>
      <c r="O771" s="24" t="s">
        <v>235</v>
      </c>
      <c r="P771" s="24">
        <v>2010</v>
      </c>
      <c r="Q771" s="26">
        <v>43313</v>
      </c>
      <c r="R771" s="26">
        <v>43525</v>
      </c>
      <c r="S771" s="26" t="s">
        <v>90</v>
      </c>
      <c r="T771" s="28" t="s">
        <v>670</v>
      </c>
      <c r="U771" s="28" t="s">
        <v>670</v>
      </c>
      <c r="V771" s="26" t="s">
        <v>80</v>
      </c>
      <c r="W771" s="28" t="s">
        <v>1691</v>
      </c>
      <c r="X771" s="28" t="s">
        <v>1691</v>
      </c>
      <c r="Y771" s="26" t="s">
        <v>78</v>
      </c>
      <c r="Z771" s="29">
        <v>5</v>
      </c>
      <c r="AA771" s="29">
        <v>4</v>
      </c>
      <c r="AB771" s="26">
        <v>44424</v>
      </c>
      <c r="AC771" s="30">
        <v>6900000</v>
      </c>
      <c r="AD771" s="30">
        <v>766667</v>
      </c>
      <c r="AE771" s="30">
        <v>169183.33333333302</v>
      </c>
      <c r="AF771" s="30">
        <v>653200</v>
      </c>
      <c r="AG771" s="30">
        <f t="shared" si="221"/>
        <v>822383.33333333302</v>
      </c>
      <c r="AH771" s="30">
        <v>0</v>
      </c>
      <c r="AI771" s="30">
        <f t="shared" si="222"/>
        <v>8489050.3333333321</v>
      </c>
      <c r="AJ771" s="30">
        <f t="shared" si="223"/>
        <v>5175000</v>
      </c>
      <c r="AK771" s="30">
        <f t="shared" si="224"/>
        <v>575000.25</v>
      </c>
      <c r="AL771" s="30">
        <f t="shared" si="225"/>
        <v>169183.33333333302</v>
      </c>
      <c r="AM771" s="30">
        <f t="shared" si="226"/>
        <v>653200</v>
      </c>
      <c r="AN771" s="30">
        <f t="shared" si="227"/>
        <v>822383.33333333302</v>
      </c>
      <c r="AO771" s="30">
        <f t="shared" si="228"/>
        <v>0</v>
      </c>
      <c r="AP771" s="30">
        <f t="shared" si="229"/>
        <v>6572383.583333333</v>
      </c>
      <c r="AQ771" s="30">
        <f t="shared" si="230"/>
        <v>0</v>
      </c>
      <c r="AR771" s="26" t="s">
        <v>79</v>
      </c>
      <c r="AS771" s="26" t="s">
        <v>80</v>
      </c>
      <c r="AT771" s="26"/>
      <c r="AU771" s="26" t="s">
        <v>80</v>
      </c>
      <c r="AV771" s="26" t="s">
        <v>1692</v>
      </c>
      <c r="AW771" s="26" t="s">
        <v>80</v>
      </c>
      <c r="AX771" s="26" t="s">
        <v>82</v>
      </c>
      <c r="AY771" s="26" t="s">
        <v>83</v>
      </c>
      <c r="AZ771" s="26" t="s">
        <v>80</v>
      </c>
      <c r="BA771" s="26" t="s">
        <v>84</v>
      </c>
      <c r="BB771" s="26" t="s">
        <v>85</v>
      </c>
      <c r="BC771" s="26" t="str">
        <f t="shared" si="231"/>
        <v>F</v>
      </c>
      <c r="BD771" s="26" t="str">
        <f t="shared" ca="1" si="232"/>
        <v>35 Th,0 Bln,18 Hr</v>
      </c>
      <c r="BE771" s="29">
        <f t="shared" ca="1" si="233"/>
        <v>35</v>
      </c>
      <c r="BF771" s="29">
        <f t="shared" ca="1" si="234"/>
        <v>0</v>
      </c>
      <c r="BG771" s="29">
        <f t="shared" ca="1" si="235"/>
        <v>18</v>
      </c>
      <c r="BH771" s="26" t="str">
        <f t="shared" ca="1" si="236"/>
        <v>4 Th,3 Bln,23 Hr</v>
      </c>
      <c r="BI771" s="24">
        <f t="shared" ca="1" si="237"/>
        <v>4</v>
      </c>
      <c r="BJ771" s="24">
        <f t="shared" ca="1" si="238"/>
        <v>3</v>
      </c>
      <c r="BK771" s="26" t="str">
        <f t="shared" ca="1" si="239"/>
        <v>3 Th,8 Bln,23 Hr</v>
      </c>
      <c r="BL771" s="4" t="str">
        <f>VLOOKUP(C771,[1]dbase!$C$3:$AW$827,38,FALSE)</f>
        <v>-</v>
      </c>
    </row>
    <row r="772" spans="1:64" x14ac:dyDescent="0.25">
      <c r="A772" s="24">
        <f t="shared" ref="A772:A810" si="240">IF(B772="","",ROW()-3)</f>
        <v>769</v>
      </c>
      <c r="B772" s="31" t="s">
        <v>3101</v>
      </c>
      <c r="C772" s="24">
        <v>956310</v>
      </c>
      <c r="D772" s="24" t="s">
        <v>239</v>
      </c>
      <c r="E772" s="26">
        <v>34887</v>
      </c>
      <c r="F772" s="24" t="s">
        <v>65</v>
      </c>
      <c r="G772" s="24" t="s">
        <v>66</v>
      </c>
      <c r="H772" s="24" t="s">
        <v>88</v>
      </c>
      <c r="I772" s="24"/>
      <c r="J772" s="27"/>
      <c r="K772" s="24"/>
      <c r="L772" s="24"/>
      <c r="M772" s="24" t="s">
        <v>109</v>
      </c>
      <c r="N772" s="24" t="s">
        <v>71</v>
      </c>
      <c r="O772" s="24"/>
      <c r="P772" s="24" t="s">
        <v>80</v>
      </c>
      <c r="Q772" s="26">
        <v>43877</v>
      </c>
      <c r="R772" s="26">
        <v>44243</v>
      </c>
      <c r="S772" s="26" t="s">
        <v>90</v>
      </c>
      <c r="T772" s="28" t="s">
        <v>459</v>
      </c>
      <c r="U772" s="28" t="s">
        <v>459</v>
      </c>
      <c r="V772" s="26" t="s">
        <v>80</v>
      </c>
      <c r="W772" s="28" t="s">
        <v>130</v>
      </c>
      <c r="X772" s="28" t="s">
        <v>123</v>
      </c>
      <c r="Y772" s="26" t="s">
        <v>78</v>
      </c>
      <c r="Z772" s="29">
        <v>6</v>
      </c>
      <c r="AA772" s="29">
        <v>1</v>
      </c>
      <c r="AB772" s="26">
        <v>44424</v>
      </c>
      <c r="AC772" s="30">
        <v>4500000</v>
      </c>
      <c r="AD772" s="30">
        <v>500000</v>
      </c>
      <c r="AE772" s="30">
        <v>-116900</v>
      </c>
      <c r="AF772" s="30">
        <v>152000</v>
      </c>
      <c r="AG772" s="30">
        <f t="shared" ref="AG772:AG810" si="241">AE772+AF772</f>
        <v>35100</v>
      </c>
      <c r="AH772" s="30">
        <v>0</v>
      </c>
      <c r="AI772" s="30">
        <f t="shared" ref="AI772:AI810" si="242">AC772+AD772+AG772+AH772</f>
        <v>5035100</v>
      </c>
      <c r="AJ772" s="30">
        <f t="shared" ref="AJ772:AJ810" si="243">IF(AS772="-",AC772*0.75,IF(AS772="H",AC772*0.5))</f>
        <v>3375000</v>
      </c>
      <c r="AK772" s="30">
        <f t="shared" ref="AK772:AK810" si="244">IF(AS772="-",AD772*0.75,0)</f>
        <v>375000</v>
      </c>
      <c r="AL772" s="30">
        <f t="shared" ref="AL772:AL810" si="245">IF(AS772="-",AE772*1,0)</f>
        <v>-116900</v>
      </c>
      <c r="AM772" s="30">
        <f t="shared" ref="AM772:AM810" si="246">IF(AS772="-",AF772*1,0)</f>
        <v>152000</v>
      </c>
      <c r="AN772" s="30">
        <f t="shared" ref="AN772:AN810" si="247">AL772+AM772</f>
        <v>35100</v>
      </c>
      <c r="AO772" s="30">
        <f t="shared" ref="AO772:AO810" si="248">IF(AS772="-",AH772*0.5,0)</f>
        <v>0</v>
      </c>
      <c r="AP772" s="30">
        <f t="shared" ref="AP772:AP810" si="249">AJ772+AK772+AN772+AO772</f>
        <v>3785100</v>
      </c>
      <c r="AQ772" s="30">
        <f t="shared" ref="AQ772:AQ810" si="250">IF(AP772&lt;4372100,(4372100-AP772),0)</f>
        <v>587000</v>
      </c>
      <c r="AR772" s="26" t="s">
        <v>79</v>
      </c>
      <c r="AS772" s="26" t="s">
        <v>80</v>
      </c>
      <c r="AT772" s="26"/>
      <c r="AU772" s="26" t="s">
        <v>80</v>
      </c>
      <c r="AV772" s="26" t="s">
        <v>124</v>
      </c>
      <c r="AW772" s="26" t="s">
        <v>80</v>
      </c>
      <c r="AX772" s="26" t="s">
        <v>82</v>
      </c>
      <c r="AY772" s="26" t="s">
        <v>82</v>
      </c>
      <c r="AZ772" s="26" t="s">
        <v>125</v>
      </c>
      <c r="BA772" s="26" t="s">
        <v>84</v>
      </c>
      <c r="BB772" s="26" t="s">
        <v>85</v>
      </c>
      <c r="BC772" s="26" t="str">
        <f t="shared" ref="BC772:BC810" si="251">IF($M772="SD","A",IF($M772="SMP","B",IF($M772="SMK","C",IF($M772="D1","C",IF($M772="D2","C",IF($M772="SMA","C",IF($M772="D3","D",IF($M772="D4","E",IF($M772="S1","F",IF($M772="S2","G",""))))))))))</f>
        <v>C</v>
      </c>
      <c r="BD772" s="26" t="str">
        <f t="shared" ref="BD772:BD810" ca="1" si="252">IFERROR(DATEDIF(E772,$BD$3,"Y")&amp;" Th,"&amp;DATEDIF(E772,$BD$3,"YM")&amp;" Bln,"&amp;DATEDIF(E772,$BD$3,"MD")&amp;" Hr","")</f>
        <v>27 Th,4 Bln,17 Hr</v>
      </c>
      <c r="BE772" s="29">
        <f t="shared" ref="BE772:BE810" ca="1" si="253">IFERROR(DATEDIF(E772,$BD$3,"Y"),"")</f>
        <v>27</v>
      </c>
      <c r="BF772" s="29">
        <f t="shared" ref="BF772:BF810" ca="1" si="254">IFERROR(DATEDIF(E772,$BD$3,"YM"),"")</f>
        <v>4</v>
      </c>
      <c r="BG772" s="29">
        <f t="shared" ref="BG772:BG810" ca="1" si="255">IFERROR(DATEDIF(E772,$BD$3,"MD"),"")</f>
        <v>17</v>
      </c>
      <c r="BH772" s="26" t="str">
        <f t="shared" ref="BH772:BH810" ca="1" si="256">IFERROR(DATEDIF(Q772,$BD$3,"Y")&amp;" Th,"&amp;DATEDIF(Q772,$BD$3,"YM")&amp;" Bln,"&amp;DATEDIF(Q772,$BD$3,"MD")&amp;" Hr","")</f>
        <v>2 Th,9 Bln,8 Hr</v>
      </c>
      <c r="BI772" s="24">
        <f t="shared" ref="BI772:BI810" ca="1" si="257">IFERROR(DATEDIF(Q772,$BD$3,"Y"),"")</f>
        <v>2</v>
      </c>
      <c r="BJ772" s="24">
        <f t="shared" ref="BJ772:BJ810" ca="1" si="258">IFERROR(DATEDIF(Q772,$BD$3,"YM"),"")</f>
        <v>9</v>
      </c>
      <c r="BK772" s="26" t="str">
        <f t="shared" ref="BK772:BK810" ca="1" si="259">IFERROR(DATEDIF(R772,$BD$3,"Y")&amp;" Th,"&amp;DATEDIF(R772,$BD$3,"YM")&amp;" Bln,"&amp;DATEDIF(R772,$BD$3,"MD")&amp;" Hr","")</f>
        <v>1 Th,9 Bln,8 Hr</v>
      </c>
      <c r="BL772" s="4" t="str">
        <f>VLOOKUP(C772,[1]dbase!$C$3:$AW$827,38,FALSE)</f>
        <v>-</v>
      </c>
    </row>
    <row r="773" spans="1:64" x14ac:dyDescent="0.25">
      <c r="A773" s="24">
        <f t="shared" si="240"/>
        <v>770</v>
      </c>
      <c r="B773" s="31" t="s">
        <v>3102</v>
      </c>
      <c r="C773" s="24">
        <v>935627</v>
      </c>
      <c r="D773" s="24" t="s">
        <v>349</v>
      </c>
      <c r="E773" s="26">
        <v>34182</v>
      </c>
      <c r="F773" s="24" t="s">
        <v>65</v>
      </c>
      <c r="G773" s="24" t="s">
        <v>66</v>
      </c>
      <c r="H773" s="24" t="s">
        <v>150</v>
      </c>
      <c r="I773" s="24" t="s">
        <v>3103</v>
      </c>
      <c r="J773" s="27"/>
      <c r="K773" s="24"/>
      <c r="L773" s="24"/>
      <c r="M773" s="24" t="s">
        <v>70</v>
      </c>
      <c r="N773" s="24" t="s">
        <v>813</v>
      </c>
      <c r="O773" s="24"/>
      <c r="P773" s="24">
        <v>2015</v>
      </c>
      <c r="Q773" s="26">
        <v>42186</v>
      </c>
      <c r="R773" s="26">
        <v>42401</v>
      </c>
      <c r="S773" s="26" t="s">
        <v>90</v>
      </c>
      <c r="T773" s="28" t="s">
        <v>2530</v>
      </c>
      <c r="U773" s="28" t="s">
        <v>2530</v>
      </c>
      <c r="V773" s="26">
        <v>44667</v>
      </c>
      <c r="W773" s="28" t="s">
        <v>434</v>
      </c>
      <c r="X773" s="28" t="s">
        <v>93</v>
      </c>
      <c r="Y773" s="26" t="s">
        <v>78</v>
      </c>
      <c r="Z773" s="29">
        <v>3</v>
      </c>
      <c r="AA773" s="29">
        <v>5</v>
      </c>
      <c r="AB773" s="26">
        <v>44562</v>
      </c>
      <c r="AC773" s="30">
        <v>7900000</v>
      </c>
      <c r="AD773" s="30">
        <v>877778</v>
      </c>
      <c r="AE773" s="30">
        <v>1000500</v>
      </c>
      <c r="AF773" s="30">
        <v>-263615</v>
      </c>
      <c r="AG773" s="30">
        <f t="shared" si="241"/>
        <v>736885</v>
      </c>
      <c r="AH773" s="30">
        <v>2684905</v>
      </c>
      <c r="AI773" s="30">
        <f t="shared" si="242"/>
        <v>12199568</v>
      </c>
      <c r="AJ773" s="30">
        <f t="shared" si="243"/>
        <v>5925000</v>
      </c>
      <c r="AK773" s="30">
        <f t="shared" si="244"/>
        <v>658333.5</v>
      </c>
      <c r="AL773" s="30">
        <f t="shared" si="245"/>
        <v>1000500</v>
      </c>
      <c r="AM773" s="30">
        <f t="shared" si="246"/>
        <v>-263615</v>
      </c>
      <c r="AN773" s="30">
        <f t="shared" si="247"/>
        <v>736885</v>
      </c>
      <c r="AO773" s="30">
        <f t="shared" si="248"/>
        <v>1342452.5</v>
      </c>
      <c r="AP773" s="30">
        <f t="shared" si="249"/>
        <v>8662671</v>
      </c>
      <c r="AQ773" s="30">
        <f t="shared" si="250"/>
        <v>0</v>
      </c>
      <c r="AR773" s="26" t="s">
        <v>79</v>
      </c>
      <c r="AS773" s="26" t="s">
        <v>80</v>
      </c>
      <c r="AT773" s="26"/>
      <c r="AU773" s="26" t="s">
        <v>80</v>
      </c>
      <c r="AV773" s="26" t="s">
        <v>94</v>
      </c>
      <c r="AW773" s="26" t="s">
        <v>210</v>
      </c>
      <c r="AX773" s="26" t="s">
        <v>83</v>
      </c>
      <c r="AY773" s="26" t="s">
        <v>83</v>
      </c>
      <c r="AZ773" s="26" t="s">
        <v>80</v>
      </c>
      <c r="BA773" s="26" t="s">
        <v>84</v>
      </c>
      <c r="BB773" s="26" t="s">
        <v>85</v>
      </c>
      <c r="BC773" s="26" t="str">
        <f t="shared" si="251"/>
        <v>F</v>
      </c>
      <c r="BD773" s="26" t="str">
        <f t="shared" ca="1" si="252"/>
        <v>29 Th,3 Bln,23 Hr</v>
      </c>
      <c r="BE773" s="29">
        <f t="shared" ca="1" si="253"/>
        <v>29</v>
      </c>
      <c r="BF773" s="29">
        <f t="shared" ca="1" si="254"/>
        <v>3</v>
      </c>
      <c r="BG773" s="29">
        <f t="shared" ca="1" si="255"/>
        <v>23</v>
      </c>
      <c r="BH773" s="26" t="str">
        <f t="shared" ca="1" si="256"/>
        <v>7 Th,4 Bln,23 Hr</v>
      </c>
      <c r="BI773" s="24">
        <f t="shared" ca="1" si="257"/>
        <v>7</v>
      </c>
      <c r="BJ773" s="24">
        <f t="shared" ca="1" si="258"/>
        <v>4</v>
      </c>
      <c r="BK773" s="26" t="str">
        <f t="shared" ca="1" si="259"/>
        <v>6 Th,9 Bln,23 Hr</v>
      </c>
      <c r="BL773" s="4" t="str">
        <f>VLOOKUP(C773,[1]dbase!$C$3:$AW$827,38,FALSE)</f>
        <v>-</v>
      </c>
    </row>
    <row r="774" spans="1:64" x14ac:dyDescent="0.25">
      <c r="A774" s="24">
        <f t="shared" si="240"/>
        <v>771</v>
      </c>
      <c r="B774" s="31" t="s">
        <v>3104</v>
      </c>
      <c r="C774" s="24">
        <v>945878</v>
      </c>
      <c r="D774" s="24" t="s">
        <v>166</v>
      </c>
      <c r="E774" s="26">
        <v>34453</v>
      </c>
      <c r="F774" s="24" t="s">
        <v>65</v>
      </c>
      <c r="G774" s="24" t="s">
        <v>66</v>
      </c>
      <c r="H774" s="24" t="s">
        <v>150</v>
      </c>
      <c r="I774" s="24" t="s">
        <v>3105</v>
      </c>
      <c r="J774" s="27" t="s">
        <v>3106</v>
      </c>
      <c r="K774" s="24"/>
      <c r="L774" s="24"/>
      <c r="M774" s="24" t="s">
        <v>136</v>
      </c>
      <c r="N774" s="24" t="s">
        <v>71</v>
      </c>
      <c r="O774" s="24" t="s">
        <v>412</v>
      </c>
      <c r="P774" s="24">
        <v>2015</v>
      </c>
      <c r="Q774" s="26">
        <v>43313</v>
      </c>
      <c r="R774" s="26">
        <v>43617</v>
      </c>
      <c r="S774" s="26" t="s">
        <v>90</v>
      </c>
      <c r="T774" s="28" t="s">
        <v>1641</v>
      </c>
      <c r="U774" s="28" t="s">
        <v>1641</v>
      </c>
      <c r="V774" s="26" t="s">
        <v>80</v>
      </c>
      <c r="W774" s="28" t="s">
        <v>2309</v>
      </c>
      <c r="X774" s="28" t="s">
        <v>113</v>
      </c>
      <c r="Y774" s="26" t="s">
        <v>78</v>
      </c>
      <c r="Z774" s="29">
        <v>5</v>
      </c>
      <c r="AA774" s="29">
        <v>3</v>
      </c>
      <c r="AB774" s="26">
        <v>44424</v>
      </c>
      <c r="AC774" s="30">
        <v>5900000</v>
      </c>
      <c r="AD774" s="30">
        <v>655556</v>
      </c>
      <c r="AE774" s="30">
        <v>-36030.555555555969</v>
      </c>
      <c r="AF774" s="30">
        <v>566950</v>
      </c>
      <c r="AG774" s="30">
        <f t="shared" si="241"/>
        <v>530919.44444444403</v>
      </c>
      <c r="AH774" s="30">
        <v>0</v>
      </c>
      <c r="AI774" s="30">
        <f t="shared" si="242"/>
        <v>7086475.444444444</v>
      </c>
      <c r="AJ774" s="30">
        <f t="shared" si="243"/>
        <v>4425000</v>
      </c>
      <c r="AK774" s="30">
        <f t="shared" si="244"/>
        <v>491667</v>
      </c>
      <c r="AL774" s="30">
        <f t="shared" si="245"/>
        <v>-36030.555555555969</v>
      </c>
      <c r="AM774" s="30">
        <f t="shared" si="246"/>
        <v>566950</v>
      </c>
      <c r="AN774" s="30">
        <f t="shared" si="247"/>
        <v>530919.44444444403</v>
      </c>
      <c r="AO774" s="30">
        <f t="shared" si="248"/>
        <v>0</v>
      </c>
      <c r="AP774" s="30">
        <f t="shared" si="249"/>
        <v>5447586.444444444</v>
      </c>
      <c r="AQ774" s="30">
        <f t="shared" si="250"/>
        <v>0</v>
      </c>
      <c r="AR774" s="26" t="s">
        <v>79</v>
      </c>
      <c r="AS774" s="26" t="s">
        <v>80</v>
      </c>
      <c r="AT774" s="26"/>
      <c r="AU774" s="26">
        <v>44713</v>
      </c>
      <c r="AV774" s="26" t="s">
        <v>116</v>
      </c>
      <c r="AW774" s="26" t="s">
        <v>210</v>
      </c>
      <c r="AX774" s="26" t="s">
        <v>83</v>
      </c>
      <c r="AY774" s="26" t="s">
        <v>83</v>
      </c>
      <c r="AZ774" s="26" t="s">
        <v>80</v>
      </c>
      <c r="BA774" s="26" t="s">
        <v>84</v>
      </c>
      <c r="BB774" s="26" t="s">
        <v>85</v>
      </c>
      <c r="BC774" s="26" t="str">
        <f t="shared" si="251"/>
        <v>D</v>
      </c>
      <c r="BD774" s="26" t="str">
        <f t="shared" ca="1" si="252"/>
        <v>28 Th,6 Bln,26 Hr</v>
      </c>
      <c r="BE774" s="29">
        <f t="shared" ca="1" si="253"/>
        <v>28</v>
      </c>
      <c r="BF774" s="29">
        <f t="shared" ca="1" si="254"/>
        <v>6</v>
      </c>
      <c r="BG774" s="29">
        <f t="shared" ca="1" si="255"/>
        <v>26</v>
      </c>
      <c r="BH774" s="26" t="str">
        <f t="shared" ca="1" si="256"/>
        <v>4 Th,3 Bln,23 Hr</v>
      </c>
      <c r="BI774" s="24">
        <f t="shared" ca="1" si="257"/>
        <v>4</v>
      </c>
      <c r="BJ774" s="24">
        <f t="shared" ca="1" si="258"/>
        <v>3</v>
      </c>
      <c r="BK774" s="26" t="str">
        <f t="shared" ca="1" si="259"/>
        <v>3 Th,5 Bln,23 Hr</v>
      </c>
      <c r="BL774" s="4" t="str">
        <f>VLOOKUP(C774,[1]dbase!$C$3:$AW$827,38,FALSE)</f>
        <v>-</v>
      </c>
    </row>
    <row r="775" spans="1:64" x14ac:dyDescent="0.25">
      <c r="A775" s="24">
        <f t="shared" si="240"/>
        <v>772</v>
      </c>
      <c r="B775" s="31" t="s">
        <v>3107</v>
      </c>
      <c r="C775" s="24">
        <v>885605</v>
      </c>
      <c r="D775" s="24" t="s">
        <v>597</v>
      </c>
      <c r="E775" s="26">
        <v>32361</v>
      </c>
      <c r="F775" s="24" t="s">
        <v>65</v>
      </c>
      <c r="G775" s="24" t="s">
        <v>66</v>
      </c>
      <c r="H775" s="24" t="s">
        <v>228</v>
      </c>
      <c r="I775" s="24" t="s">
        <v>3108</v>
      </c>
      <c r="J775" s="27" t="s">
        <v>3109</v>
      </c>
      <c r="K775" s="24" t="s">
        <v>3110</v>
      </c>
      <c r="L775" s="24"/>
      <c r="M775" s="24" t="s">
        <v>70</v>
      </c>
      <c r="N775" s="24" t="s">
        <v>71</v>
      </c>
      <c r="O775" s="24"/>
      <c r="P775" s="24">
        <v>2011</v>
      </c>
      <c r="Q775" s="26">
        <v>42037</v>
      </c>
      <c r="R775" s="26">
        <v>42186</v>
      </c>
      <c r="S775" s="26" t="s">
        <v>90</v>
      </c>
      <c r="T775" s="28" t="s">
        <v>1195</v>
      </c>
      <c r="U775" s="28" t="s">
        <v>1195</v>
      </c>
      <c r="V775" s="26" t="s">
        <v>80</v>
      </c>
      <c r="W775" s="28" t="s">
        <v>154</v>
      </c>
      <c r="X775" s="28" t="s">
        <v>207</v>
      </c>
      <c r="Y775" s="26" t="s">
        <v>78</v>
      </c>
      <c r="Z775" s="29">
        <v>6</v>
      </c>
      <c r="AA775" s="29">
        <v>2</v>
      </c>
      <c r="AB775" s="26">
        <v>44424</v>
      </c>
      <c r="AC775" s="30">
        <v>4900000</v>
      </c>
      <c r="AD775" s="30">
        <v>544444</v>
      </c>
      <c r="AE775" s="30">
        <v>1187505.555555556</v>
      </c>
      <c r="AF775" s="30">
        <v>152000</v>
      </c>
      <c r="AG775" s="30">
        <f t="shared" si="241"/>
        <v>1339505.555555556</v>
      </c>
      <c r="AH775" s="30">
        <v>0</v>
      </c>
      <c r="AI775" s="30">
        <f t="shared" si="242"/>
        <v>6783949.555555556</v>
      </c>
      <c r="AJ775" s="30">
        <f t="shared" si="243"/>
        <v>2450000</v>
      </c>
      <c r="AK775" s="30">
        <f t="shared" si="244"/>
        <v>0</v>
      </c>
      <c r="AL775" s="30">
        <f t="shared" si="245"/>
        <v>0</v>
      </c>
      <c r="AM775" s="30">
        <f t="shared" si="246"/>
        <v>0</v>
      </c>
      <c r="AN775" s="30">
        <f t="shared" si="247"/>
        <v>0</v>
      </c>
      <c r="AO775" s="30">
        <f t="shared" si="248"/>
        <v>0</v>
      </c>
      <c r="AP775" s="30">
        <f t="shared" si="249"/>
        <v>2450000</v>
      </c>
      <c r="AQ775" s="30">
        <f t="shared" si="250"/>
        <v>1922100</v>
      </c>
      <c r="AR775" s="26" t="s">
        <v>79</v>
      </c>
      <c r="AS775" s="26" t="s">
        <v>114</v>
      </c>
      <c r="AT775" s="26"/>
      <c r="AU775" s="26">
        <v>44516</v>
      </c>
      <c r="AV775" s="26" t="s">
        <v>209</v>
      </c>
      <c r="AW775" s="26" t="s">
        <v>158</v>
      </c>
      <c r="AX775" s="26" t="s">
        <v>83</v>
      </c>
      <c r="AY775" s="26" t="s">
        <v>83</v>
      </c>
      <c r="AZ775" s="26" t="s">
        <v>80</v>
      </c>
      <c r="BA775" s="26" t="s">
        <v>84</v>
      </c>
      <c r="BB775" s="26" t="s">
        <v>85</v>
      </c>
      <c r="BC775" s="26" t="str">
        <f t="shared" si="251"/>
        <v>F</v>
      </c>
      <c r="BD775" s="26" t="str">
        <f t="shared" ca="1" si="252"/>
        <v>34 Th,3 Bln,18 Hr</v>
      </c>
      <c r="BE775" s="29">
        <f t="shared" ca="1" si="253"/>
        <v>34</v>
      </c>
      <c r="BF775" s="29">
        <f t="shared" ca="1" si="254"/>
        <v>3</v>
      </c>
      <c r="BG775" s="29">
        <f t="shared" ca="1" si="255"/>
        <v>18</v>
      </c>
      <c r="BH775" s="26" t="str">
        <f t="shared" ca="1" si="256"/>
        <v>7 Th,9 Bln,22 Hr</v>
      </c>
      <c r="BI775" s="24">
        <f t="shared" ca="1" si="257"/>
        <v>7</v>
      </c>
      <c r="BJ775" s="24">
        <f t="shared" ca="1" si="258"/>
        <v>9</v>
      </c>
      <c r="BK775" s="26" t="str">
        <f t="shared" ca="1" si="259"/>
        <v>7 Th,4 Bln,23 Hr</v>
      </c>
      <c r="BL775" s="4" t="str">
        <f>VLOOKUP(C775,[1]dbase!$C$3:$AW$827,38,FALSE)</f>
        <v>H</v>
      </c>
    </row>
    <row r="776" spans="1:64" x14ac:dyDescent="0.25">
      <c r="A776" s="24">
        <f t="shared" si="240"/>
        <v>773</v>
      </c>
      <c r="B776" s="31" t="s">
        <v>3111</v>
      </c>
      <c r="C776" s="24">
        <v>755407</v>
      </c>
      <c r="D776" s="24" t="s">
        <v>776</v>
      </c>
      <c r="E776" s="26">
        <v>27432</v>
      </c>
      <c r="F776" s="24" t="s">
        <v>65</v>
      </c>
      <c r="G776" s="24" t="s">
        <v>66</v>
      </c>
      <c r="H776" s="24" t="s">
        <v>88</v>
      </c>
      <c r="I776" s="24" t="s">
        <v>3112</v>
      </c>
      <c r="J776" s="27"/>
      <c r="K776" s="24"/>
      <c r="L776" s="24"/>
      <c r="M776" s="24" t="s">
        <v>109</v>
      </c>
      <c r="N776" s="24" t="s">
        <v>3113</v>
      </c>
      <c r="O776" s="24"/>
      <c r="P776" s="24">
        <v>1994</v>
      </c>
      <c r="Q776" s="26">
        <v>34639</v>
      </c>
      <c r="R776" s="26">
        <v>35004</v>
      </c>
      <c r="S776" s="26" t="s">
        <v>90</v>
      </c>
      <c r="T776" s="28" t="s">
        <v>3114</v>
      </c>
      <c r="U776" s="28" t="s">
        <v>3114</v>
      </c>
      <c r="V776" s="26">
        <v>44667</v>
      </c>
      <c r="W776" s="28" t="s">
        <v>145</v>
      </c>
      <c r="X776" s="28" t="s">
        <v>146</v>
      </c>
      <c r="Y776" s="26" t="s">
        <v>78</v>
      </c>
      <c r="Z776" s="29">
        <v>4</v>
      </c>
      <c r="AA776" s="29">
        <v>3</v>
      </c>
      <c r="AB776" s="26">
        <v>44424</v>
      </c>
      <c r="AC776" s="30">
        <v>5900000</v>
      </c>
      <c r="AD776" s="30">
        <v>655556</v>
      </c>
      <c r="AE776" s="30">
        <v>437969.44444444403</v>
      </c>
      <c r="AF776" s="30">
        <v>-339993</v>
      </c>
      <c r="AG776" s="30">
        <f t="shared" si="241"/>
        <v>97976.444444444031</v>
      </c>
      <c r="AH776" s="30">
        <v>2079770</v>
      </c>
      <c r="AI776" s="30">
        <f t="shared" si="242"/>
        <v>8733302.444444444</v>
      </c>
      <c r="AJ776" s="30">
        <f t="shared" si="243"/>
        <v>4425000</v>
      </c>
      <c r="AK776" s="30">
        <f t="shared" si="244"/>
        <v>491667</v>
      </c>
      <c r="AL776" s="30">
        <f t="shared" si="245"/>
        <v>437969.44444444403</v>
      </c>
      <c r="AM776" s="30">
        <f t="shared" si="246"/>
        <v>-339993</v>
      </c>
      <c r="AN776" s="30">
        <f t="shared" si="247"/>
        <v>97976.444444444031</v>
      </c>
      <c r="AO776" s="30">
        <f t="shared" si="248"/>
        <v>1039885</v>
      </c>
      <c r="AP776" s="30">
        <f t="shared" si="249"/>
        <v>6054528.444444444</v>
      </c>
      <c r="AQ776" s="30">
        <f t="shared" si="250"/>
        <v>0</v>
      </c>
      <c r="AR776" s="26" t="s">
        <v>79</v>
      </c>
      <c r="AS776" s="26" t="s">
        <v>80</v>
      </c>
      <c r="AT776" s="26"/>
      <c r="AU776" s="26" t="s">
        <v>80</v>
      </c>
      <c r="AV776" s="26" t="s">
        <v>147</v>
      </c>
      <c r="AW776" s="26" t="s">
        <v>80</v>
      </c>
      <c r="AX776" s="26" t="s">
        <v>83</v>
      </c>
      <c r="AY776" s="26" t="s">
        <v>83</v>
      </c>
      <c r="AZ776" s="26" t="s">
        <v>80</v>
      </c>
      <c r="BA776" s="26" t="s">
        <v>84</v>
      </c>
      <c r="BB776" s="26" t="s">
        <v>85</v>
      </c>
      <c r="BC776" s="26" t="str">
        <f t="shared" si="251"/>
        <v>C</v>
      </c>
      <c r="BD776" s="26" t="str">
        <f t="shared" ca="1" si="252"/>
        <v>47 Th,9 Bln,17 Hr</v>
      </c>
      <c r="BE776" s="29">
        <f t="shared" ca="1" si="253"/>
        <v>47</v>
      </c>
      <c r="BF776" s="29">
        <f t="shared" ca="1" si="254"/>
        <v>9</v>
      </c>
      <c r="BG776" s="29">
        <f t="shared" ca="1" si="255"/>
        <v>17</v>
      </c>
      <c r="BH776" s="26" t="str">
        <f t="shared" ca="1" si="256"/>
        <v>28 Th,0 Bln,23 Hr</v>
      </c>
      <c r="BI776" s="24">
        <f t="shared" ca="1" si="257"/>
        <v>28</v>
      </c>
      <c r="BJ776" s="24">
        <f t="shared" ca="1" si="258"/>
        <v>0</v>
      </c>
      <c r="BK776" s="26" t="str">
        <f t="shared" ca="1" si="259"/>
        <v>27 Th,0 Bln,23 Hr</v>
      </c>
      <c r="BL776" s="4" t="str">
        <f>VLOOKUP(C776,[1]dbase!$C$3:$AW$827,38,FALSE)</f>
        <v>-</v>
      </c>
    </row>
    <row r="777" spans="1:64" x14ac:dyDescent="0.25">
      <c r="A777" s="24">
        <f t="shared" si="240"/>
        <v>774</v>
      </c>
      <c r="B777" s="31" t="s">
        <v>3115</v>
      </c>
      <c r="C777" s="24">
        <v>725939</v>
      </c>
      <c r="D777" s="24" t="s">
        <v>885</v>
      </c>
      <c r="E777" s="26">
        <v>26519</v>
      </c>
      <c r="F777" s="24" t="s">
        <v>65</v>
      </c>
      <c r="G777" s="24" t="s">
        <v>66</v>
      </c>
      <c r="H777" s="24" t="s">
        <v>133</v>
      </c>
      <c r="I777" s="24" t="s">
        <v>3116</v>
      </c>
      <c r="J777" s="27" t="s">
        <v>3117</v>
      </c>
      <c r="K777" s="24"/>
      <c r="L777" s="24"/>
      <c r="M777" s="24" t="s">
        <v>109</v>
      </c>
      <c r="N777" s="24" t="s">
        <v>301</v>
      </c>
      <c r="O777" s="24"/>
      <c r="P777" s="24" t="s">
        <v>80</v>
      </c>
      <c r="Q777" s="26">
        <v>43374</v>
      </c>
      <c r="R777" s="26">
        <v>43374</v>
      </c>
      <c r="S777" s="26" t="s">
        <v>90</v>
      </c>
      <c r="T777" s="28" t="s">
        <v>3118</v>
      </c>
      <c r="U777" s="28" t="s">
        <v>3118</v>
      </c>
      <c r="V777" s="26">
        <v>44105</v>
      </c>
      <c r="W777" s="28" t="s">
        <v>303</v>
      </c>
      <c r="X777" s="28" t="s">
        <v>140</v>
      </c>
      <c r="Y777" s="26" t="s">
        <v>78</v>
      </c>
      <c r="Z777" s="29">
        <v>5</v>
      </c>
      <c r="AA777" s="29">
        <v>5</v>
      </c>
      <c r="AB777" s="26">
        <v>44424</v>
      </c>
      <c r="AC777" s="30">
        <v>7900000</v>
      </c>
      <c r="AD777" s="30">
        <v>877778</v>
      </c>
      <c r="AE777" s="30">
        <v>0</v>
      </c>
      <c r="AF777" s="30">
        <v>1760820.222222222</v>
      </c>
      <c r="AG777" s="30">
        <f t="shared" si="241"/>
        <v>1760820.222222222</v>
      </c>
      <c r="AH777" s="30">
        <v>0</v>
      </c>
      <c r="AI777" s="30">
        <f t="shared" si="242"/>
        <v>10538598.222222222</v>
      </c>
      <c r="AJ777" s="30">
        <f t="shared" si="243"/>
        <v>5925000</v>
      </c>
      <c r="AK777" s="30">
        <f t="shared" si="244"/>
        <v>658333.5</v>
      </c>
      <c r="AL777" s="30">
        <f t="shared" si="245"/>
        <v>0</v>
      </c>
      <c r="AM777" s="30">
        <f t="shared" si="246"/>
        <v>1760820.222222222</v>
      </c>
      <c r="AN777" s="30">
        <f t="shared" si="247"/>
        <v>1760820.222222222</v>
      </c>
      <c r="AO777" s="30">
        <f t="shared" si="248"/>
        <v>0</v>
      </c>
      <c r="AP777" s="30">
        <f t="shared" si="249"/>
        <v>8344153.722222222</v>
      </c>
      <c r="AQ777" s="30">
        <f t="shared" si="250"/>
        <v>0</v>
      </c>
      <c r="AR777" s="26" t="s">
        <v>79</v>
      </c>
      <c r="AS777" s="26" t="s">
        <v>80</v>
      </c>
      <c r="AT777" s="26"/>
      <c r="AU777" s="26" t="s">
        <v>80</v>
      </c>
      <c r="AV777" s="26" t="s">
        <v>141</v>
      </c>
      <c r="AW777" s="26" t="s">
        <v>80</v>
      </c>
      <c r="AX777" s="26" t="s">
        <v>83</v>
      </c>
      <c r="AY777" s="26" t="s">
        <v>82</v>
      </c>
      <c r="AZ777" s="26" t="s">
        <v>80</v>
      </c>
      <c r="BA777" s="26" t="s">
        <v>84</v>
      </c>
      <c r="BB777" s="26" t="s">
        <v>85</v>
      </c>
      <c r="BC777" s="26" t="str">
        <f t="shared" si="251"/>
        <v>C</v>
      </c>
      <c r="BD777" s="26" t="str">
        <f t="shared" ca="1" si="252"/>
        <v>50 Th,3 Bln,16 Hr</v>
      </c>
      <c r="BE777" s="29">
        <f t="shared" ca="1" si="253"/>
        <v>50</v>
      </c>
      <c r="BF777" s="29">
        <f t="shared" ca="1" si="254"/>
        <v>3</v>
      </c>
      <c r="BG777" s="29">
        <f t="shared" ca="1" si="255"/>
        <v>16</v>
      </c>
      <c r="BH777" s="26" t="str">
        <f t="shared" ca="1" si="256"/>
        <v>4 Th,1 Bln,23 Hr</v>
      </c>
      <c r="BI777" s="24">
        <f t="shared" ca="1" si="257"/>
        <v>4</v>
      </c>
      <c r="BJ777" s="24">
        <f t="shared" ca="1" si="258"/>
        <v>1</v>
      </c>
      <c r="BK777" s="26" t="str">
        <f t="shared" ca="1" si="259"/>
        <v>4 Th,1 Bln,23 Hr</v>
      </c>
      <c r="BL777" s="4" t="str">
        <f>VLOOKUP(C777,[1]dbase!$C$3:$AW$827,38,FALSE)</f>
        <v>-</v>
      </c>
    </row>
    <row r="778" spans="1:64" x14ac:dyDescent="0.25">
      <c r="A778" s="24">
        <f t="shared" si="240"/>
        <v>775</v>
      </c>
      <c r="B778" s="31" t="s">
        <v>3119</v>
      </c>
      <c r="C778" s="24">
        <v>706002</v>
      </c>
      <c r="D778" s="24" t="s">
        <v>724</v>
      </c>
      <c r="E778" s="26">
        <v>25810</v>
      </c>
      <c r="F778" s="24" t="s">
        <v>65</v>
      </c>
      <c r="G778" s="24" t="s">
        <v>66</v>
      </c>
      <c r="H778" s="24" t="s">
        <v>133</v>
      </c>
      <c r="I778" s="24" t="s">
        <v>3120</v>
      </c>
      <c r="J778" s="27" t="s">
        <v>3121</v>
      </c>
      <c r="K778" s="24"/>
      <c r="L778" s="24"/>
      <c r="M778" s="24" t="s">
        <v>109</v>
      </c>
      <c r="N778" s="24" t="s">
        <v>80</v>
      </c>
      <c r="O778" s="24"/>
      <c r="P778" s="24" t="s">
        <v>80</v>
      </c>
      <c r="Q778" s="26">
        <v>43374</v>
      </c>
      <c r="R778" s="26">
        <v>43374</v>
      </c>
      <c r="S778" s="26" t="s">
        <v>90</v>
      </c>
      <c r="T778" s="28" t="s">
        <v>289</v>
      </c>
      <c r="U778" s="28" t="s">
        <v>289</v>
      </c>
      <c r="V778" s="26">
        <v>44105</v>
      </c>
      <c r="W778" s="28" t="s">
        <v>139</v>
      </c>
      <c r="X778" s="28" t="s">
        <v>140</v>
      </c>
      <c r="Y778" s="26" t="s">
        <v>78</v>
      </c>
      <c r="Z778" s="29">
        <v>6</v>
      </c>
      <c r="AA778" s="29">
        <v>2</v>
      </c>
      <c r="AB778" s="26">
        <v>44424</v>
      </c>
      <c r="AC778" s="30">
        <v>4900000</v>
      </c>
      <c r="AD778" s="30">
        <v>544444</v>
      </c>
      <c r="AE778" s="30">
        <v>0</v>
      </c>
      <c r="AF778" s="30">
        <v>373955.55555555597</v>
      </c>
      <c r="AG778" s="30">
        <f t="shared" si="241"/>
        <v>373955.55555555597</v>
      </c>
      <c r="AH778" s="30">
        <v>0</v>
      </c>
      <c r="AI778" s="30">
        <f t="shared" si="242"/>
        <v>5818399.555555556</v>
      </c>
      <c r="AJ778" s="30">
        <f t="shared" si="243"/>
        <v>3675000</v>
      </c>
      <c r="AK778" s="30">
        <f t="shared" si="244"/>
        <v>408333</v>
      </c>
      <c r="AL778" s="30">
        <f t="shared" si="245"/>
        <v>0</v>
      </c>
      <c r="AM778" s="30">
        <f t="shared" si="246"/>
        <v>373955.55555555597</v>
      </c>
      <c r="AN778" s="30">
        <f t="shared" si="247"/>
        <v>373955.55555555597</v>
      </c>
      <c r="AO778" s="30">
        <f t="shared" si="248"/>
        <v>0</v>
      </c>
      <c r="AP778" s="30">
        <f t="shared" si="249"/>
        <v>4457288.555555556</v>
      </c>
      <c r="AQ778" s="30">
        <f t="shared" si="250"/>
        <v>0</v>
      </c>
      <c r="AR778" s="26" t="s">
        <v>79</v>
      </c>
      <c r="AS778" s="26" t="s">
        <v>80</v>
      </c>
      <c r="AT778" s="26"/>
      <c r="AU778" s="26" t="s">
        <v>80</v>
      </c>
      <c r="AV778" s="26" t="s">
        <v>141</v>
      </c>
      <c r="AW778" s="26" t="s">
        <v>80</v>
      </c>
      <c r="AX778" s="26" t="s">
        <v>82</v>
      </c>
      <c r="AY778" s="26" t="s">
        <v>82</v>
      </c>
      <c r="AZ778" s="26" t="s">
        <v>80</v>
      </c>
      <c r="BA778" s="26" t="s">
        <v>84</v>
      </c>
      <c r="BB778" s="26" t="s">
        <v>85</v>
      </c>
      <c r="BC778" s="26" t="str">
        <f t="shared" si="251"/>
        <v>C</v>
      </c>
      <c r="BD778" s="26" t="str">
        <f t="shared" ca="1" si="252"/>
        <v>52 Th,2 Bln,25 Hr</v>
      </c>
      <c r="BE778" s="29">
        <f t="shared" ca="1" si="253"/>
        <v>52</v>
      </c>
      <c r="BF778" s="29">
        <f t="shared" ca="1" si="254"/>
        <v>2</v>
      </c>
      <c r="BG778" s="29">
        <f t="shared" ca="1" si="255"/>
        <v>25</v>
      </c>
      <c r="BH778" s="26" t="str">
        <f t="shared" ca="1" si="256"/>
        <v>4 Th,1 Bln,23 Hr</v>
      </c>
      <c r="BI778" s="24">
        <f t="shared" ca="1" si="257"/>
        <v>4</v>
      </c>
      <c r="BJ778" s="24">
        <f t="shared" ca="1" si="258"/>
        <v>1</v>
      </c>
      <c r="BK778" s="26" t="str">
        <f t="shared" ca="1" si="259"/>
        <v>4 Th,1 Bln,23 Hr</v>
      </c>
      <c r="BL778" s="4" t="str">
        <f>VLOOKUP(C778,[1]dbase!$C$3:$AW$827,38,FALSE)</f>
        <v>-</v>
      </c>
    </row>
    <row r="779" spans="1:64" x14ac:dyDescent="0.25">
      <c r="A779" s="24">
        <f t="shared" si="240"/>
        <v>776</v>
      </c>
      <c r="B779" s="31" t="s">
        <v>3122</v>
      </c>
      <c r="C779" s="24">
        <v>705582</v>
      </c>
      <c r="D779" s="24" t="s">
        <v>87</v>
      </c>
      <c r="E779" s="26">
        <v>25774</v>
      </c>
      <c r="F779" s="24" t="s">
        <v>65</v>
      </c>
      <c r="G779" s="24" t="s">
        <v>66</v>
      </c>
      <c r="H779" s="24" t="s">
        <v>67</v>
      </c>
      <c r="I779" s="24" t="s">
        <v>3123</v>
      </c>
      <c r="J779" s="27"/>
      <c r="K779" s="24"/>
      <c r="L779" s="24"/>
      <c r="M779" s="24" t="s">
        <v>109</v>
      </c>
      <c r="N779" s="24" t="s">
        <v>489</v>
      </c>
      <c r="O779" s="24"/>
      <c r="P779" s="24">
        <v>1990</v>
      </c>
      <c r="Q779" s="26">
        <v>41593</v>
      </c>
      <c r="R779" s="26">
        <v>42005</v>
      </c>
      <c r="S779" s="26" t="s">
        <v>90</v>
      </c>
      <c r="T779" s="28" t="s">
        <v>3124</v>
      </c>
      <c r="U779" s="28" t="s">
        <v>3124</v>
      </c>
      <c r="V779" s="26" t="s">
        <v>80</v>
      </c>
      <c r="W779" s="28" t="s">
        <v>145</v>
      </c>
      <c r="X779" s="28" t="s">
        <v>146</v>
      </c>
      <c r="Y779" s="26" t="s">
        <v>78</v>
      </c>
      <c r="Z779" s="29">
        <v>6</v>
      </c>
      <c r="AA779" s="29">
        <v>1</v>
      </c>
      <c r="AB779" s="26">
        <v>44424</v>
      </c>
      <c r="AC779" s="30">
        <v>4500000</v>
      </c>
      <c r="AD779" s="30">
        <v>500000</v>
      </c>
      <c r="AE779" s="30">
        <v>699100</v>
      </c>
      <c r="AF779" s="30">
        <v>152000</v>
      </c>
      <c r="AG779" s="30">
        <f t="shared" si="241"/>
        <v>851100</v>
      </c>
      <c r="AH779" s="30">
        <v>0</v>
      </c>
      <c r="AI779" s="30">
        <f t="shared" si="242"/>
        <v>5851100</v>
      </c>
      <c r="AJ779" s="30">
        <f t="shared" si="243"/>
        <v>3375000</v>
      </c>
      <c r="AK779" s="30">
        <f t="shared" si="244"/>
        <v>375000</v>
      </c>
      <c r="AL779" s="30">
        <f t="shared" si="245"/>
        <v>699100</v>
      </c>
      <c r="AM779" s="30">
        <f t="shared" si="246"/>
        <v>152000</v>
      </c>
      <c r="AN779" s="30">
        <f t="shared" si="247"/>
        <v>851100</v>
      </c>
      <c r="AO779" s="30">
        <f t="shared" si="248"/>
        <v>0</v>
      </c>
      <c r="AP779" s="30">
        <f t="shared" si="249"/>
        <v>4601100</v>
      </c>
      <c r="AQ779" s="30">
        <f t="shared" si="250"/>
        <v>0</v>
      </c>
      <c r="AR779" s="26" t="s">
        <v>79</v>
      </c>
      <c r="AS779" s="26" t="s">
        <v>80</v>
      </c>
      <c r="AT779" s="26"/>
      <c r="AU779" s="26" t="s">
        <v>80</v>
      </c>
      <c r="AV779" s="26" t="s">
        <v>147</v>
      </c>
      <c r="AW779" s="26" t="s">
        <v>80</v>
      </c>
      <c r="AX779" s="26" t="s">
        <v>82</v>
      </c>
      <c r="AY779" s="26" t="s">
        <v>82</v>
      </c>
      <c r="AZ779" s="26" t="s">
        <v>80</v>
      </c>
      <c r="BA779" s="26" t="s">
        <v>84</v>
      </c>
      <c r="BB779" s="26" t="s">
        <v>85</v>
      </c>
      <c r="BC779" s="26" t="str">
        <f t="shared" si="251"/>
        <v>C</v>
      </c>
      <c r="BD779" s="26" t="str">
        <f t="shared" ca="1" si="252"/>
        <v>52 Th,3 Bln,30 Hr</v>
      </c>
      <c r="BE779" s="29">
        <f t="shared" ca="1" si="253"/>
        <v>52</v>
      </c>
      <c r="BF779" s="29">
        <f t="shared" ca="1" si="254"/>
        <v>3</v>
      </c>
      <c r="BG779" s="29">
        <f t="shared" ca="1" si="255"/>
        <v>30</v>
      </c>
      <c r="BH779" s="26" t="str">
        <f t="shared" ca="1" si="256"/>
        <v>9 Th,0 Bln,9 Hr</v>
      </c>
      <c r="BI779" s="24">
        <f t="shared" ca="1" si="257"/>
        <v>9</v>
      </c>
      <c r="BJ779" s="24">
        <f t="shared" ca="1" si="258"/>
        <v>0</v>
      </c>
      <c r="BK779" s="26" t="str">
        <f t="shared" ca="1" si="259"/>
        <v>7 Th,10 Bln,23 Hr</v>
      </c>
      <c r="BL779" s="4" t="str">
        <f>VLOOKUP(C779,[1]dbase!$C$3:$AW$827,38,FALSE)</f>
        <v>-</v>
      </c>
    </row>
    <row r="780" spans="1:64" x14ac:dyDescent="0.25">
      <c r="A780" s="24">
        <f t="shared" si="240"/>
        <v>777</v>
      </c>
      <c r="B780" s="31" t="s">
        <v>3125</v>
      </c>
      <c r="C780" s="24">
        <v>725331</v>
      </c>
      <c r="D780" s="24" t="s">
        <v>3126</v>
      </c>
      <c r="E780" s="26">
        <v>26613</v>
      </c>
      <c r="F780" s="24" t="s">
        <v>65</v>
      </c>
      <c r="G780" s="24" t="s">
        <v>66</v>
      </c>
      <c r="H780" s="24" t="s">
        <v>67</v>
      </c>
      <c r="I780" s="24" t="s">
        <v>3127</v>
      </c>
      <c r="J780" s="27"/>
      <c r="K780" s="24"/>
      <c r="L780" s="24"/>
      <c r="M780" s="24" t="s">
        <v>136</v>
      </c>
      <c r="N780" s="24" t="s">
        <v>3128</v>
      </c>
      <c r="O780" s="24"/>
      <c r="P780" s="24">
        <v>1995</v>
      </c>
      <c r="Q780" s="26">
        <v>34827</v>
      </c>
      <c r="R780" s="26">
        <v>34827</v>
      </c>
      <c r="S780" s="26" t="s">
        <v>90</v>
      </c>
      <c r="T780" s="28" t="s">
        <v>3129</v>
      </c>
      <c r="U780" s="28" t="s">
        <v>3129</v>
      </c>
      <c r="V780" s="26">
        <v>44440</v>
      </c>
      <c r="W780" s="28" t="s">
        <v>145</v>
      </c>
      <c r="X780" s="28" t="s">
        <v>146</v>
      </c>
      <c r="Y780" s="26" t="s">
        <v>78</v>
      </c>
      <c r="Z780" s="29">
        <v>5</v>
      </c>
      <c r="AA780" s="34">
        <v>5</v>
      </c>
      <c r="AB780" s="26">
        <v>44424</v>
      </c>
      <c r="AC780" s="30">
        <v>7900000</v>
      </c>
      <c r="AD780" s="30">
        <v>877778</v>
      </c>
      <c r="AE780" s="30">
        <v>1499022.222222222</v>
      </c>
      <c r="AF780" s="30">
        <v>2392000</v>
      </c>
      <c r="AG780" s="30">
        <f t="shared" si="241"/>
        <v>3891022.222222222</v>
      </c>
      <c r="AH780" s="30">
        <v>0</v>
      </c>
      <c r="AI780" s="30">
        <f t="shared" si="242"/>
        <v>12668800.222222222</v>
      </c>
      <c r="AJ780" s="30">
        <f t="shared" si="243"/>
        <v>5925000</v>
      </c>
      <c r="AK780" s="30">
        <f t="shared" si="244"/>
        <v>658333.5</v>
      </c>
      <c r="AL780" s="30">
        <f t="shared" si="245"/>
        <v>1499022.222222222</v>
      </c>
      <c r="AM780" s="30">
        <f t="shared" si="246"/>
        <v>2392000</v>
      </c>
      <c r="AN780" s="30">
        <f t="shared" si="247"/>
        <v>3891022.222222222</v>
      </c>
      <c r="AO780" s="30">
        <f t="shared" si="248"/>
        <v>0</v>
      </c>
      <c r="AP780" s="30">
        <f t="shared" si="249"/>
        <v>10474355.722222222</v>
      </c>
      <c r="AQ780" s="30">
        <f t="shared" si="250"/>
        <v>0</v>
      </c>
      <c r="AR780" s="26" t="s">
        <v>79</v>
      </c>
      <c r="AS780" s="26" t="s">
        <v>80</v>
      </c>
      <c r="AT780" s="26"/>
      <c r="AU780" s="26" t="s">
        <v>80</v>
      </c>
      <c r="AV780" s="26" t="s">
        <v>147</v>
      </c>
      <c r="AW780" s="26" t="s">
        <v>80</v>
      </c>
      <c r="AX780" s="26" t="s">
        <v>83</v>
      </c>
      <c r="AY780" s="26" t="s">
        <v>82</v>
      </c>
      <c r="AZ780" s="26" t="s">
        <v>80</v>
      </c>
      <c r="BA780" s="26" t="s">
        <v>84</v>
      </c>
      <c r="BB780" s="26" t="s">
        <v>85</v>
      </c>
      <c r="BC780" s="26" t="str">
        <f t="shared" si="251"/>
        <v>D</v>
      </c>
      <c r="BD780" s="26" t="str">
        <f t="shared" ca="1" si="252"/>
        <v>50 Th,0 Bln,14 Hr</v>
      </c>
      <c r="BE780" s="29">
        <f t="shared" ca="1" si="253"/>
        <v>50</v>
      </c>
      <c r="BF780" s="29">
        <f t="shared" ca="1" si="254"/>
        <v>0</v>
      </c>
      <c r="BG780" s="29">
        <f t="shared" ca="1" si="255"/>
        <v>14</v>
      </c>
      <c r="BH780" s="26" t="str">
        <f t="shared" ca="1" si="256"/>
        <v>27 Th,6 Bln,16 Hr</v>
      </c>
      <c r="BI780" s="24">
        <f t="shared" ca="1" si="257"/>
        <v>27</v>
      </c>
      <c r="BJ780" s="24">
        <f t="shared" ca="1" si="258"/>
        <v>6</v>
      </c>
      <c r="BK780" s="26" t="str">
        <f t="shared" ca="1" si="259"/>
        <v>27 Th,6 Bln,16 Hr</v>
      </c>
      <c r="BL780" s="4" t="str">
        <f>VLOOKUP(C780,[1]dbase!$C$3:$AW$827,38,FALSE)</f>
        <v>-</v>
      </c>
    </row>
    <row r="781" spans="1:64" x14ac:dyDescent="0.25">
      <c r="A781" s="24">
        <f t="shared" si="240"/>
        <v>778</v>
      </c>
      <c r="B781" s="31" t="s">
        <v>3130</v>
      </c>
      <c r="C781" s="24">
        <v>955879</v>
      </c>
      <c r="D781" s="24" t="s">
        <v>3131</v>
      </c>
      <c r="E781" s="26">
        <v>34760</v>
      </c>
      <c r="F781" s="24" t="s">
        <v>65</v>
      </c>
      <c r="G781" s="24" t="s">
        <v>66</v>
      </c>
      <c r="H781" s="24" t="s">
        <v>228</v>
      </c>
      <c r="I781" s="24" t="s">
        <v>3132</v>
      </c>
      <c r="J781" s="27" t="s">
        <v>3133</v>
      </c>
      <c r="K781" s="24"/>
      <c r="L781" s="24"/>
      <c r="M781" s="24" t="s">
        <v>70</v>
      </c>
      <c r="N781" s="24" t="s">
        <v>71</v>
      </c>
      <c r="O781" s="24" t="s">
        <v>235</v>
      </c>
      <c r="P781" s="24">
        <v>2017</v>
      </c>
      <c r="Q781" s="26">
        <v>43313</v>
      </c>
      <c r="R781" s="26">
        <v>43617</v>
      </c>
      <c r="S781" s="26" t="s">
        <v>90</v>
      </c>
      <c r="T781" s="28" t="s">
        <v>309</v>
      </c>
      <c r="U781" s="28" t="s">
        <v>309</v>
      </c>
      <c r="V781" s="26" t="s">
        <v>80</v>
      </c>
      <c r="W781" s="28" t="s">
        <v>92</v>
      </c>
      <c r="X781" s="28" t="s">
        <v>600</v>
      </c>
      <c r="Y781" s="26" t="s">
        <v>78</v>
      </c>
      <c r="Z781" s="29">
        <v>5</v>
      </c>
      <c r="AA781" s="29">
        <v>4</v>
      </c>
      <c r="AB781" s="26">
        <v>44424</v>
      </c>
      <c r="AC781" s="30">
        <v>6900000</v>
      </c>
      <c r="AD781" s="30">
        <v>766667</v>
      </c>
      <c r="AE781" s="30">
        <v>169183.33333333302</v>
      </c>
      <c r="AF781" s="30">
        <v>653200</v>
      </c>
      <c r="AG781" s="30">
        <f t="shared" si="241"/>
        <v>822383.33333333302</v>
      </c>
      <c r="AH781" s="30">
        <v>0</v>
      </c>
      <c r="AI781" s="30">
        <f t="shared" si="242"/>
        <v>8489050.3333333321</v>
      </c>
      <c r="AJ781" s="30">
        <f t="shared" si="243"/>
        <v>3450000</v>
      </c>
      <c r="AK781" s="30">
        <f t="shared" si="244"/>
        <v>0</v>
      </c>
      <c r="AL781" s="30">
        <f t="shared" si="245"/>
        <v>0</v>
      </c>
      <c r="AM781" s="30">
        <f t="shared" si="246"/>
        <v>0</v>
      </c>
      <c r="AN781" s="30">
        <f t="shared" si="247"/>
        <v>0</v>
      </c>
      <c r="AO781" s="30">
        <f t="shared" si="248"/>
        <v>0</v>
      </c>
      <c r="AP781" s="30">
        <f t="shared" si="249"/>
        <v>3450000</v>
      </c>
      <c r="AQ781" s="30">
        <f t="shared" si="250"/>
        <v>922100</v>
      </c>
      <c r="AR781" s="26" t="s">
        <v>79</v>
      </c>
      <c r="AS781" s="32" t="s">
        <v>114</v>
      </c>
      <c r="AT781" s="32" t="s">
        <v>156</v>
      </c>
      <c r="AU781" s="32">
        <v>44743</v>
      </c>
      <c r="AV781" s="26" t="s">
        <v>601</v>
      </c>
      <c r="AW781" s="26" t="s">
        <v>95</v>
      </c>
      <c r="AX781" s="26" t="s">
        <v>83</v>
      </c>
      <c r="AY781" s="26" t="s">
        <v>96</v>
      </c>
      <c r="AZ781" s="26" t="s">
        <v>80</v>
      </c>
      <c r="BA781" s="26" t="s">
        <v>84</v>
      </c>
      <c r="BB781" s="26" t="s">
        <v>85</v>
      </c>
      <c r="BC781" s="26" t="str">
        <f t="shared" si="251"/>
        <v>F</v>
      </c>
      <c r="BD781" s="26" t="str">
        <f t="shared" ca="1" si="252"/>
        <v>27 Th,8 Bln,22 Hr</v>
      </c>
      <c r="BE781" s="29">
        <f t="shared" ca="1" si="253"/>
        <v>27</v>
      </c>
      <c r="BF781" s="29">
        <f t="shared" ca="1" si="254"/>
        <v>8</v>
      </c>
      <c r="BG781" s="29">
        <f t="shared" ca="1" si="255"/>
        <v>22</v>
      </c>
      <c r="BH781" s="26" t="str">
        <f t="shared" ca="1" si="256"/>
        <v>4 Th,3 Bln,23 Hr</v>
      </c>
      <c r="BI781" s="24">
        <f t="shared" ca="1" si="257"/>
        <v>4</v>
      </c>
      <c r="BJ781" s="24">
        <f t="shared" ca="1" si="258"/>
        <v>3</v>
      </c>
      <c r="BK781" s="26" t="str">
        <f t="shared" ca="1" si="259"/>
        <v>3 Th,5 Bln,23 Hr</v>
      </c>
      <c r="BL781" s="4" t="str">
        <f>VLOOKUP(C781,[1]dbase!$C$3:$AW$827,38,FALSE)</f>
        <v>H</v>
      </c>
    </row>
    <row r="782" spans="1:64" x14ac:dyDescent="0.25">
      <c r="A782" s="24">
        <f t="shared" si="240"/>
        <v>779</v>
      </c>
      <c r="B782" s="31" t="s">
        <v>3134</v>
      </c>
      <c r="C782" s="24">
        <v>845589</v>
      </c>
      <c r="D782" s="24" t="s">
        <v>87</v>
      </c>
      <c r="E782" s="26">
        <v>30758</v>
      </c>
      <c r="F782" s="24" t="s">
        <v>167</v>
      </c>
      <c r="G782" s="24" t="s">
        <v>66</v>
      </c>
      <c r="H782" s="24" t="s">
        <v>1084</v>
      </c>
      <c r="I782" s="24" t="s">
        <v>3135</v>
      </c>
      <c r="J782" s="27"/>
      <c r="K782" s="24"/>
      <c r="L782" s="24"/>
      <c r="M782" s="24" t="s">
        <v>109</v>
      </c>
      <c r="N782" s="24" t="s">
        <v>3136</v>
      </c>
      <c r="O782" s="24"/>
      <c r="P782" s="24">
        <v>2006</v>
      </c>
      <c r="Q782" s="26">
        <v>41593</v>
      </c>
      <c r="R782" s="26">
        <v>42005</v>
      </c>
      <c r="S782" s="26" t="s">
        <v>90</v>
      </c>
      <c r="T782" s="28" t="s">
        <v>3137</v>
      </c>
      <c r="U782" s="28" t="s">
        <v>3137</v>
      </c>
      <c r="V782" s="26">
        <v>43800</v>
      </c>
      <c r="W782" s="28" t="s">
        <v>92</v>
      </c>
      <c r="X782" s="28" t="s">
        <v>93</v>
      </c>
      <c r="Y782" s="26" t="s">
        <v>78</v>
      </c>
      <c r="Z782" s="29">
        <v>6</v>
      </c>
      <c r="AA782" s="29">
        <v>2</v>
      </c>
      <c r="AB782" s="26">
        <v>44424</v>
      </c>
      <c r="AC782" s="30">
        <v>4900000</v>
      </c>
      <c r="AD782" s="30">
        <v>544444</v>
      </c>
      <c r="AE782" s="30">
        <v>521505.55555555597</v>
      </c>
      <c r="AF782" s="30">
        <v>152000</v>
      </c>
      <c r="AG782" s="30">
        <f t="shared" si="241"/>
        <v>673505.55555555597</v>
      </c>
      <c r="AH782" s="30">
        <v>0</v>
      </c>
      <c r="AI782" s="30">
        <f t="shared" si="242"/>
        <v>6117949.555555556</v>
      </c>
      <c r="AJ782" s="30">
        <f t="shared" si="243"/>
        <v>3675000</v>
      </c>
      <c r="AK782" s="30">
        <f t="shared" si="244"/>
        <v>408333</v>
      </c>
      <c r="AL782" s="30">
        <f t="shared" si="245"/>
        <v>521505.55555555597</v>
      </c>
      <c r="AM782" s="30">
        <f t="shared" si="246"/>
        <v>152000</v>
      </c>
      <c r="AN782" s="30">
        <f t="shared" si="247"/>
        <v>673505.55555555597</v>
      </c>
      <c r="AO782" s="30">
        <f t="shared" si="248"/>
        <v>0</v>
      </c>
      <c r="AP782" s="30">
        <f t="shared" si="249"/>
        <v>4756838.555555556</v>
      </c>
      <c r="AQ782" s="30">
        <f t="shared" si="250"/>
        <v>0</v>
      </c>
      <c r="AR782" s="26" t="s">
        <v>79</v>
      </c>
      <c r="AS782" s="26" t="s">
        <v>80</v>
      </c>
      <c r="AT782" s="26"/>
      <c r="AU782" s="26" t="s">
        <v>80</v>
      </c>
      <c r="AV782" s="26" t="s">
        <v>94</v>
      </c>
      <c r="AW782" s="26" t="s">
        <v>95</v>
      </c>
      <c r="AX782" s="26" t="s">
        <v>96</v>
      </c>
      <c r="AY782" s="26" t="s">
        <v>96</v>
      </c>
      <c r="AZ782" s="26" t="s">
        <v>80</v>
      </c>
      <c r="BA782" s="26" t="s">
        <v>84</v>
      </c>
      <c r="BB782" s="26" t="s">
        <v>106</v>
      </c>
      <c r="BC782" s="26" t="str">
        <f t="shared" si="251"/>
        <v>C</v>
      </c>
      <c r="BD782" s="26" t="str">
        <f t="shared" ca="1" si="252"/>
        <v>38 Th,8 Bln,7 Hr</v>
      </c>
      <c r="BE782" s="29">
        <f t="shared" ca="1" si="253"/>
        <v>38</v>
      </c>
      <c r="BF782" s="29">
        <f t="shared" ca="1" si="254"/>
        <v>8</v>
      </c>
      <c r="BG782" s="29">
        <f t="shared" ca="1" si="255"/>
        <v>7</v>
      </c>
      <c r="BH782" s="26" t="str">
        <f t="shared" ca="1" si="256"/>
        <v>9 Th,0 Bln,9 Hr</v>
      </c>
      <c r="BI782" s="24">
        <f t="shared" ca="1" si="257"/>
        <v>9</v>
      </c>
      <c r="BJ782" s="24">
        <f t="shared" ca="1" si="258"/>
        <v>0</v>
      </c>
      <c r="BK782" s="26" t="str">
        <f t="shared" ca="1" si="259"/>
        <v>7 Th,10 Bln,23 Hr</v>
      </c>
      <c r="BL782" s="4" t="str">
        <f>VLOOKUP(C782,[1]dbase!$C$3:$AW$827,38,FALSE)</f>
        <v>-</v>
      </c>
    </row>
    <row r="783" spans="1:64" x14ac:dyDescent="0.25">
      <c r="A783" s="24">
        <f t="shared" si="240"/>
        <v>780</v>
      </c>
      <c r="B783" s="31" t="s">
        <v>3138</v>
      </c>
      <c r="C783" s="24">
        <v>945851</v>
      </c>
      <c r="D783" s="24" t="s">
        <v>3139</v>
      </c>
      <c r="E783" s="26">
        <v>34450</v>
      </c>
      <c r="F783" s="24" t="s">
        <v>65</v>
      </c>
      <c r="G783" s="24" t="s">
        <v>66</v>
      </c>
      <c r="H783" s="24" t="s">
        <v>228</v>
      </c>
      <c r="I783" s="24" t="s">
        <v>3140</v>
      </c>
      <c r="J783" s="27" t="s">
        <v>3141</v>
      </c>
      <c r="K783" s="24"/>
      <c r="L783" s="24"/>
      <c r="M783" s="24" t="s">
        <v>307</v>
      </c>
      <c r="N783" s="24" t="s">
        <v>3142</v>
      </c>
      <c r="O783" s="24" t="s">
        <v>762</v>
      </c>
      <c r="P783" s="24">
        <v>2016</v>
      </c>
      <c r="Q783" s="26">
        <v>43313</v>
      </c>
      <c r="R783" s="26">
        <v>43525</v>
      </c>
      <c r="S783" s="26" t="s">
        <v>90</v>
      </c>
      <c r="T783" s="28" t="s">
        <v>309</v>
      </c>
      <c r="U783" s="28" t="s">
        <v>309</v>
      </c>
      <c r="V783" s="26" t="s">
        <v>80</v>
      </c>
      <c r="W783" s="28" t="s">
        <v>154</v>
      </c>
      <c r="X783" s="28" t="s">
        <v>207</v>
      </c>
      <c r="Y783" s="26" t="s">
        <v>78</v>
      </c>
      <c r="Z783" s="29">
        <v>5</v>
      </c>
      <c r="AA783" s="29">
        <v>3</v>
      </c>
      <c r="AB783" s="26">
        <v>44424</v>
      </c>
      <c r="AC783" s="30">
        <v>5900000</v>
      </c>
      <c r="AD783" s="30">
        <v>655556</v>
      </c>
      <c r="AE783" s="30">
        <v>913994.44444444403</v>
      </c>
      <c r="AF783" s="30">
        <v>653200</v>
      </c>
      <c r="AG783" s="30">
        <f t="shared" si="241"/>
        <v>1567194.444444444</v>
      </c>
      <c r="AH783" s="30">
        <v>0</v>
      </c>
      <c r="AI783" s="30">
        <f t="shared" si="242"/>
        <v>8122750.444444444</v>
      </c>
      <c r="AJ783" s="30">
        <f t="shared" si="243"/>
        <v>4425000</v>
      </c>
      <c r="AK783" s="30">
        <f t="shared" si="244"/>
        <v>491667</v>
      </c>
      <c r="AL783" s="30">
        <f t="shared" si="245"/>
        <v>913994.44444444403</v>
      </c>
      <c r="AM783" s="30">
        <f t="shared" si="246"/>
        <v>653200</v>
      </c>
      <c r="AN783" s="30">
        <f t="shared" si="247"/>
        <v>1567194.444444444</v>
      </c>
      <c r="AO783" s="30">
        <f t="shared" si="248"/>
        <v>0</v>
      </c>
      <c r="AP783" s="30">
        <f t="shared" si="249"/>
        <v>6483861.444444444</v>
      </c>
      <c r="AQ783" s="30">
        <f t="shared" si="250"/>
        <v>0</v>
      </c>
      <c r="AR783" s="26" t="s">
        <v>79</v>
      </c>
      <c r="AS783" s="26" t="s">
        <v>80</v>
      </c>
      <c r="AT783" s="26"/>
      <c r="AU783" s="26" t="s">
        <v>80</v>
      </c>
      <c r="AV783" s="26" t="s">
        <v>209</v>
      </c>
      <c r="AW783" s="26" t="s">
        <v>158</v>
      </c>
      <c r="AX783" s="26" t="s">
        <v>83</v>
      </c>
      <c r="AY783" s="26" t="s">
        <v>83</v>
      </c>
      <c r="AZ783" s="26" t="s">
        <v>80</v>
      </c>
      <c r="BA783" s="26" t="s">
        <v>84</v>
      </c>
      <c r="BB783" s="26" t="s">
        <v>85</v>
      </c>
      <c r="BC783" s="26" t="str">
        <f t="shared" si="251"/>
        <v>E</v>
      </c>
      <c r="BD783" s="26" t="str">
        <f t="shared" ca="1" si="252"/>
        <v>28 Th,6 Bln,29 Hr</v>
      </c>
      <c r="BE783" s="29">
        <f t="shared" ca="1" si="253"/>
        <v>28</v>
      </c>
      <c r="BF783" s="29">
        <f t="shared" ca="1" si="254"/>
        <v>6</v>
      </c>
      <c r="BG783" s="29">
        <f t="shared" ca="1" si="255"/>
        <v>29</v>
      </c>
      <c r="BH783" s="26" t="str">
        <f t="shared" ca="1" si="256"/>
        <v>4 Th,3 Bln,23 Hr</v>
      </c>
      <c r="BI783" s="24">
        <f t="shared" ca="1" si="257"/>
        <v>4</v>
      </c>
      <c r="BJ783" s="24">
        <f t="shared" ca="1" si="258"/>
        <v>3</v>
      </c>
      <c r="BK783" s="26" t="str">
        <f t="shared" ca="1" si="259"/>
        <v>3 Th,8 Bln,23 Hr</v>
      </c>
      <c r="BL783" s="4" t="str">
        <f>VLOOKUP(C783,[1]dbase!$C$3:$AW$827,38,FALSE)</f>
        <v>-</v>
      </c>
    </row>
    <row r="784" spans="1:64" x14ac:dyDescent="0.25">
      <c r="A784" s="24">
        <f t="shared" si="240"/>
        <v>781</v>
      </c>
      <c r="B784" s="33" t="s">
        <v>3143</v>
      </c>
      <c r="C784" s="24">
        <v>875670</v>
      </c>
      <c r="D784" s="24" t="s">
        <v>905</v>
      </c>
      <c r="E784" s="26">
        <v>31919</v>
      </c>
      <c r="F784" s="24" t="s">
        <v>65</v>
      </c>
      <c r="G784" s="24" t="s">
        <v>66</v>
      </c>
      <c r="H784" s="24" t="s">
        <v>67</v>
      </c>
      <c r="I784" s="24" t="s">
        <v>3144</v>
      </c>
      <c r="J784" s="27" t="s">
        <v>3145</v>
      </c>
      <c r="K784" s="24"/>
      <c r="L784" s="24" t="s">
        <v>3146</v>
      </c>
      <c r="M784" s="24" t="s">
        <v>70</v>
      </c>
      <c r="N784" s="24" t="s">
        <v>234</v>
      </c>
      <c r="O784" s="24" t="s">
        <v>3147</v>
      </c>
      <c r="P784" s="24">
        <v>2011</v>
      </c>
      <c r="Q784" s="26">
        <v>42445</v>
      </c>
      <c r="R784" s="26">
        <v>42629</v>
      </c>
      <c r="S784" s="26" t="s">
        <v>90</v>
      </c>
      <c r="T784" s="28" t="s">
        <v>164</v>
      </c>
      <c r="U784" s="28" t="s">
        <v>164</v>
      </c>
      <c r="V784" s="26">
        <v>44743</v>
      </c>
      <c r="W784" s="28" t="s">
        <v>93</v>
      </c>
      <c r="X784" s="28" t="s">
        <v>93</v>
      </c>
      <c r="Y784" s="26" t="s">
        <v>103</v>
      </c>
      <c r="Z784" s="29">
        <v>2</v>
      </c>
      <c r="AA784" s="29">
        <v>5</v>
      </c>
      <c r="AB784" s="26">
        <v>44424</v>
      </c>
      <c r="AC784" s="30">
        <v>7900000</v>
      </c>
      <c r="AD784" s="30">
        <v>877778</v>
      </c>
      <c r="AE784" s="30">
        <v>154722.22222222202</v>
      </c>
      <c r="AF784" s="30">
        <v>-330435</v>
      </c>
      <c r="AG784" s="30">
        <f t="shared" si="241"/>
        <v>-175712.77777777798</v>
      </c>
      <c r="AH784" s="30">
        <v>3246750</v>
      </c>
      <c r="AI784" s="30">
        <f t="shared" si="242"/>
        <v>11848815.222222222</v>
      </c>
      <c r="AJ784" s="30">
        <f t="shared" si="243"/>
        <v>5925000</v>
      </c>
      <c r="AK784" s="30">
        <f t="shared" si="244"/>
        <v>658333.5</v>
      </c>
      <c r="AL784" s="30">
        <f t="shared" si="245"/>
        <v>154722.22222222202</v>
      </c>
      <c r="AM784" s="30">
        <f t="shared" si="246"/>
        <v>-330435</v>
      </c>
      <c r="AN784" s="30">
        <f t="shared" si="247"/>
        <v>-175712.77777777798</v>
      </c>
      <c r="AO784" s="30">
        <f t="shared" si="248"/>
        <v>1623375</v>
      </c>
      <c r="AP784" s="30">
        <f t="shared" si="249"/>
        <v>8030995.722222222</v>
      </c>
      <c r="AQ784" s="30">
        <f t="shared" si="250"/>
        <v>0</v>
      </c>
      <c r="AR784" s="26" t="s">
        <v>79</v>
      </c>
      <c r="AS784" s="26" t="s">
        <v>80</v>
      </c>
      <c r="AT784" s="26"/>
      <c r="AU784" s="26" t="s">
        <v>80</v>
      </c>
      <c r="AV784" s="26" t="s">
        <v>94</v>
      </c>
      <c r="AW784" s="26" t="s">
        <v>104</v>
      </c>
      <c r="AX784" s="26" t="s">
        <v>105</v>
      </c>
      <c r="AY784" s="26" t="s">
        <v>105</v>
      </c>
      <c r="AZ784" s="26" t="s">
        <v>80</v>
      </c>
      <c r="BA784" s="26" t="s">
        <v>84</v>
      </c>
      <c r="BB784" s="26" t="s">
        <v>106</v>
      </c>
      <c r="BC784" s="26" t="str">
        <f t="shared" si="251"/>
        <v>F</v>
      </c>
      <c r="BD784" s="26" t="str">
        <f t="shared" ca="1" si="252"/>
        <v>35 Th,6 Bln,2 Hr</v>
      </c>
      <c r="BE784" s="29">
        <f t="shared" ca="1" si="253"/>
        <v>35</v>
      </c>
      <c r="BF784" s="29">
        <f t="shared" ca="1" si="254"/>
        <v>6</v>
      </c>
      <c r="BG784" s="29">
        <f t="shared" ca="1" si="255"/>
        <v>2</v>
      </c>
      <c r="BH784" s="26" t="str">
        <f t="shared" ca="1" si="256"/>
        <v>6 Th,8 Bln,8 Hr</v>
      </c>
      <c r="BI784" s="24">
        <f t="shared" ca="1" si="257"/>
        <v>6</v>
      </c>
      <c r="BJ784" s="24">
        <f t="shared" ca="1" si="258"/>
        <v>8</v>
      </c>
      <c r="BK784" s="26" t="str">
        <f t="shared" ca="1" si="259"/>
        <v>6 Th,2 Bln,8 Hr</v>
      </c>
      <c r="BL784" s="4" t="str">
        <f>VLOOKUP(C784,[1]dbase!$C$3:$AW$827,38,FALSE)</f>
        <v>-</v>
      </c>
    </row>
    <row r="785" spans="1:64" x14ac:dyDescent="0.25">
      <c r="A785" s="24">
        <f t="shared" si="240"/>
        <v>782</v>
      </c>
      <c r="B785" s="31" t="s">
        <v>3148</v>
      </c>
      <c r="C785" s="24">
        <v>676099</v>
      </c>
      <c r="D785" s="24" t="s">
        <v>174</v>
      </c>
      <c r="E785" s="26">
        <v>24578</v>
      </c>
      <c r="F785" s="24" t="s">
        <v>65</v>
      </c>
      <c r="G785" s="24" t="s">
        <v>66</v>
      </c>
      <c r="H785" s="24" t="s">
        <v>88</v>
      </c>
      <c r="I785" s="24" t="s">
        <v>3149</v>
      </c>
      <c r="J785" s="27" t="s">
        <v>3150</v>
      </c>
      <c r="K785" s="24"/>
      <c r="L785" s="24"/>
      <c r="M785" s="24" t="s">
        <v>109</v>
      </c>
      <c r="N785" s="24" t="s">
        <v>80</v>
      </c>
      <c r="O785" s="24"/>
      <c r="P785" s="24" t="s">
        <v>80</v>
      </c>
      <c r="Q785" s="26">
        <v>43374</v>
      </c>
      <c r="R785" s="26">
        <v>43374</v>
      </c>
      <c r="S785" s="26" t="s">
        <v>90</v>
      </c>
      <c r="T785" s="28" t="s">
        <v>261</v>
      </c>
      <c r="U785" s="28" t="s">
        <v>261</v>
      </c>
      <c r="V785" s="26">
        <v>44105</v>
      </c>
      <c r="W785" s="28" t="s">
        <v>139</v>
      </c>
      <c r="X785" s="28" t="s">
        <v>140</v>
      </c>
      <c r="Y785" s="26" t="s">
        <v>78</v>
      </c>
      <c r="Z785" s="29">
        <v>6</v>
      </c>
      <c r="AA785" s="29">
        <v>2</v>
      </c>
      <c r="AB785" s="26">
        <v>44424</v>
      </c>
      <c r="AC785" s="30">
        <v>4900000</v>
      </c>
      <c r="AD785" s="30">
        <v>544444</v>
      </c>
      <c r="AE785" s="30">
        <v>0</v>
      </c>
      <c r="AF785" s="30">
        <v>754416.63888888899</v>
      </c>
      <c r="AG785" s="30">
        <f t="shared" si="241"/>
        <v>754416.63888888899</v>
      </c>
      <c r="AH785" s="30">
        <v>0</v>
      </c>
      <c r="AI785" s="30">
        <f t="shared" si="242"/>
        <v>6198860.638888889</v>
      </c>
      <c r="AJ785" s="30">
        <f t="shared" si="243"/>
        <v>3675000</v>
      </c>
      <c r="AK785" s="30">
        <f t="shared" si="244"/>
        <v>408333</v>
      </c>
      <c r="AL785" s="30">
        <f t="shared" si="245"/>
        <v>0</v>
      </c>
      <c r="AM785" s="30">
        <f t="shared" si="246"/>
        <v>754416.63888888899</v>
      </c>
      <c r="AN785" s="30">
        <f t="shared" si="247"/>
        <v>754416.63888888899</v>
      </c>
      <c r="AO785" s="30">
        <f t="shared" si="248"/>
        <v>0</v>
      </c>
      <c r="AP785" s="30">
        <f t="shared" si="249"/>
        <v>4837749.638888889</v>
      </c>
      <c r="AQ785" s="30">
        <f t="shared" si="250"/>
        <v>0</v>
      </c>
      <c r="AR785" s="26" t="s">
        <v>79</v>
      </c>
      <c r="AS785" s="26" t="s">
        <v>80</v>
      </c>
      <c r="AT785" s="26"/>
      <c r="AU785" s="26" t="s">
        <v>80</v>
      </c>
      <c r="AV785" s="26" t="s">
        <v>141</v>
      </c>
      <c r="AW785" s="26" t="s">
        <v>80</v>
      </c>
      <c r="AX785" s="26" t="s">
        <v>82</v>
      </c>
      <c r="AY785" s="26" t="s">
        <v>82</v>
      </c>
      <c r="AZ785" s="26" t="s">
        <v>80</v>
      </c>
      <c r="BA785" s="26" t="s">
        <v>84</v>
      </c>
      <c r="BB785" s="26" t="s">
        <v>85</v>
      </c>
      <c r="BC785" s="26" t="str">
        <f t="shared" si="251"/>
        <v>C</v>
      </c>
      <c r="BD785" s="26" t="str">
        <f t="shared" ca="1" si="252"/>
        <v>55 Th,7 Bln,8 Hr</v>
      </c>
      <c r="BE785" s="29">
        <f t="shared" ca="1" si="253"/>
        <v>55</v>
      </c>
      <c r="BF785" s="29">
        <f t="shared" ca="1" si="254"/>
        <v>7</v>
      </c>
      <c r="BG785" s="29">
        <f t="shared" ca="1" si="255"/>
        <v>8</v>
      </c>
      <c r="BH785" s="26" t="str">
        <f t="shared" ca="1" si="256"/>
        <v>4 Th,1 Bln,23 Hr</v>
      </c>
      <c r="BI785" s="24">
        <f t="shared" ca="1" si="257"/>
        <v>4</v>
      </c>
      <c r="BJ785" s="24">
        <f t="shared" ca="1" si="258"/>
        <v>1</v>
      </c>
      <c r="BK785" s="26" t="str">
        <f t="shared" ca="1" si="259"/>
        <v>4 Th,1 Bln,23 Hr</v>
      </c>
      <c r="BL785" s="4" t="str">
        <f>VLOOKUP(C785,[1]dbase!$C$3:$AW$827,38,FALSE)</f>
        <v>-</v>
      </c>
    </row>
    <row r="786" spans="1:64" x14ac:dyDescent="0.25">
      <c r="A786" s="24">
        <f t="shared" si="240"/>
        <v>783</v>
      </c>
      <c r="B786" s="31" t="s">
        <v>3151</v>
      </c>
      <c r="C786" s="24">
        <v>706058</v>
      </c>
      <c r="D786" s="24" t="s">
        <v>244</v>
      </c>
      <c r="E786" s="26">
        <v>25714</v>
      </c>
      <c r="F786" s="24" t="s">
        <v>167</v>
      </c>
      <c r="G786" s="24" t="s">
        <v>66</v>
      </c>
      <c r="H786" s="24" t="s">
        <v>228</v>
      </c>
      <c r="I786" s="24" t="s">
        <v>3152</v>
      </c>
      <c r="J786" s="27" t="s">
        <v>3153</v>
      </c>
      <c r="K786" s="24"/>
      <c r="L786" s="24"/>
      <c r="M786" s="24" t="s">
        <v>136</v>
      </c>
      <c r="N786" s="24" t="s">
        <v>1621</v>
      </c>
      <c r="O786" s="24"/>
      <c r="P786" s="24" t="s">
        <v>80</v>
      </c>
      <c r="Q786" s="26">
        <v>43374</v>
      </c>
      <c r="R786" s="26">
        <v>43374</v>
      </c>
      <c r="S786" s="26" t="s">
        <v>90</v>
      </c>
      <c r="T786" s="28" t="s">
        <v>1434</v>
      </c>
      <c r="U786" s="28" t="s">
        <v>1434</v>
      </c>
      <c r="V786" s="26">
        <v>44105</v>
      </c>
      <c r="W786" s="28" t="s">
        <v>139</v>
      </c>
      <c r="X786" s="28" t="s">
        <v>140</v>
      </c>
      <c r="Y786" s="26" t="s">
        <v>78</v>
      </c>
      <c r="Z786" s="29">
        <v>6</v>
      </c>
      <c r="AA786" s="29">
        <v>1</v>
      </c>
      <c r="AB786" s="26">
        <v>44424</v>
      </c>
      <c r="AC786" s="30">
        <v>4500000</v>
      </c>
      <c r="AD786" s="30">
        <v>500000</v>
      </c>
      <c r="AE786" s="30">
        <v>0</v>
      </c>
      <c r="AF786" s="30">
        <v>50275.416666666977</v>
      </c>
      <c r="AG786" s="30">
        <f t="shared" si="241"/>
        <v>50275.416666666977</v>
      </c>
      <c r="AH786" s="30">
        <v>0</v>
      </c>
      <c r="AI786" s="30">
        <f t="shared" si="242"/>
        <v>5050275.416666667</v>
      </c>
      <c r="AJ786" s="30">
        <f t="shared" si="243"/>
        <v>3375000</v>
      </c>
      <c r="AK786" s="30">
        <f t="shared" si="244"/>
        <v>375000</v>
      </c>
      <c r="AL786" s="30">
        <f t="shared" si="245"/>
        <v>0</v>
      </c>
      <c r="AM786" s="30">
        <f t="shared" si="246"/>
        <v>50275.416666666977</v>
      </c>
      <c r="AN786" s="30">
        <f t="shared" si="247"/>
        <v>50275.416666666977</v>
      </c>
      <c r="AO786" s="30">
        <f t="shared" si="248"/>
        <v>0</v>
      </c>
      <c r="AP786" s="30">
        <f t="shared" si="249"/>
        <v>3800275.416666667</v>
      </c>
      <c r="AQ786" s="30">
        <f t="shared" si="250"/>
        <v>571824.58333333302</v>
      </c>
      <c r="AR786" s="26" t="s">
        <v>79</v>
      </c>
      <c r="AS786" s="26" t="s">
        <v>80</v>
      </c>
      <c r="AT786" s="26"/>
      <c r="AU786" s="26" t="s">
        <v>80</v>
      </c>
      <c r="AV786" s="26" t="s">
        <v>141</v>
      </c>
      <c r="AW786" s="26" t="s">
        <v>80</v>
      </c>
      <c r="AX786" s="26" t="s">
        <v>105</v>
      </c>
      <c r="AY786" s="26" t="s">
        <v>82</v>
      </c>
      <c r="AZ786" s="26" t="s">
        <v>80</v>
      </c>
      <c r="BA786" s="26" t="s">
        <v>84</v>
      </c>
      <c r="BB786" s="26" t="s">
        <v>106</v>
      </c>
      <c r="BC786" s="26" t="str">
        <f t="shared" si="251"/>
        <v>D</v>
      </c>
      <c r="BD786" s="26" t="str">
        <f t="shared" ca="1" si="252"/>
        <v>52 Th,5 Bln,29 Hr</v>
      </c>
      <c r="BE786" s="29">
        <f t="shared" ca="1" si="253"/>
        <v>52</v>
      </c>
      <c r="BF786" s="29">
        <f t="shared" ca="1" si="254"/>
        <v>5</v>
      </c>
      <c r="BG786" s="29">
        <f t="shared" ca="1" si="255"/>
        <v>29</v>
      </c>
      <c r="BH786" s="26" t="str">
        <f t="shared" ca="1" si="256"/>
        <v>4 Th,1 Bln,23 Hr</v>
      </c>
      <c r="BI786" s="24">
        <f t="shared" ca="1" si="257"/>
        <v>4</v>
      </c>
      <c r="BJ786" s="24">
        <f t="shared" ca="1" si="258"/>
        <v>1</v>
      </c>
      <c r="BK786" s="26" t="str">
        <f t="shared" ca="1" si="259"/>
        <v>4 Th,1 Bln,23 Hr</v>
      </c>
      <c r="BL786" s="4" t="str">
        <f>VLOOKUP(C786,[1]dbase!$C$3:$AW$827,38,FALSE)</f>
        <v>-</v>
      </c>
    </row>
    <row r="787" spans="1:64" x14ac:dyDescent="0.25">
      <c r="A787" s="24">
        <f t="shared" si="240"/>
        <v>784</v>
      </c>
      <c r="B787" s="31" t="s">
        <v>3154</v>
      </c>
      <c r="C787" s="24">
        <v>916332</v>
      </c>
      <c r="D787" s="24" t="s">
        <v>166</v>
      </c>
      <c r="E787" s="26">
        <v>33248</v>
      </c>
      <c r="F787" s="24" t="s">
        <v>167</v>
      </c>
      <c r="G787" s="24" t="s">
        <v>66</v>
      </c>
      <c r="H787" s="24" t="s">
        <v>228</v>
      </c>
      <c r="I787" s="24"/>
      <c r="J787" s="27" t="s">
        <v>3155</v>
      </c>
      <c r="K787" s="24" t="s">
        <v>3156</v>
      </c>
      <c r="L787" s="24"/>
      <c r="M787" s="24" t="s">
        <v>70</v>
      </c>
      <c r="N787" s="24" t="s">
        <v>3157</v>
      </c>
      <c r="O787" s="24" t="s">
        <v>3158</v>
      </c>
      <c r="P787" s="24">
        <v>2014</v>
      </c>
      <c r="Q787" s="26">
        <v>44593</v>
      </c>
      <c r="R787" s="26">
        <v>44593</v>
      </c>
      <c r="S787" s="26" t="s">
        <v>90</v>
      </c>
      <c r="T787" s="28" t="s">
        <v>1434</v>
      </c>
      <c r="U787" s="28" t="s">
        <v>1434</v>
      </c>
      <c r="V787" s="26">
        <v>44593</v>
      </c>
      <c r="W787" s="28" t="s">
        <v>466</v>
      </c>
      <c r="X787" s="28" t="s">
        <v>311</v>
      </c>
      <c r="Y787" s="26" t="s">
        <v>103</v>
      </c>
      <c r="Z787" s="29">
        <v>6</v>
      </c>
      <c r="AA787" s="34">
        <v>1</v>
      </c>
      <c r="AB787" s="26">
        <v>44593</v>
      </c>
      <c r="AC787" s="30">
        <v>4500000</v>
      </c>
      <c r="AD787" s="30">
        <v>500000</v>
      </c>
      <c r="AE787" s="30">
        <v>0</v>
      </c>
      <c r="AF787" s="30">
        <v>1100000</v>
      </c>
      <c r="AG787" s="30">
        <f t="shared" si="241"/>
        <v>1100000</v>
      </c>
      <c r="AH787" s="30">
        <v>0</v>
      </c>
      <c r="AI787" s="30">
        <f t="shared" si="242"/>
        <v>6100000</v>
      </c>
      <c r="AJ787" s="30">
        <f t="shared" si="243"/>
        <v>3375000</v>
      </c>
      <c r="AK787" s="30">
        <f t="shared" si="244"/>
        <v>375000</v>
      </c>
      <c r="AL787" s="30">
        <f t="shared" si="245"/>
        <v>0</v>
      </c>
      <c r="AM787" s="30">
        <f t="shared" si="246"/>
        <v>1100000</v>
      </c>
      <c r="AN787" s="30">
        <f t="shared" si="247"/>
        <v>1100000</v>
      </c>
      <c r="AO787" s="30">
        <f t="shared" si="248"/>
        <v>0</v>
      </c>
      <c r="AP787" s="30">
        <f t="shared" si="249"/>
        <v>4850000</v>
      </c>
      <c r="AQ787" s="30">
        <f t="shared" si="250"/>
        <v>0</v>
      </c>
      <c r="AR787" s="26" t="s">
        <v>79</v>
      </c>
      <c r="AS787" s="26" t="s">
        <v>80</v>
      </c>
      <c r="AT787" s="26"/>
      <c r="AU787" s="26" t="s">
        <v>80</v>
      </c>
      <c r="AV787" s="26" t="s">
        <v>312</v>
      </c>
      <c r="AW787" s="26" t="s">
        <v>80</v>
      </c>
      <c r="AX787" s="26" t="s">
        <v>105</v>
      </c>
      <c r="AY787" s="26" t="s">
        <v>105</v>
      </c>
      <c r="AZ787" s="26" t="s">
        <v>80</v>
      </c>
      <c r="BA787" s="26" t="s">
        <v>84</v>
      </c>
      <c r="BB787" s="26" t="s">
        <v>106</v>
      </c>
      <c r="BC787" s="26" t="str">
        <f t="shared" si="251"/>
        <v>F</v>
      </c>
      <c r="BD787" s="26" t="str">
        <f t="shared" ca="1" si="252"/>
        <v>31 Th,10 Bln,14 Hr</v>
      </c>
      <c r="BE787" s="29">
        <f t="shared" ca="1" si="253"/>
        <v>31</v>
      </c>
      <c r="BF787" s="29">
        <f t="shared" ca="1" si="254"/>
        <v>10</v>
      </c>
      <c r="BG787" s="29">
        <f t="shared" ca="1" si="255"/>
        <v>14</v>
      </c>
      <c r="BH787" s="26" t="str">
        <f t="shared" ca="1" si="256"/>
        <v>0 Th,9 Bln,23 Hr</v>
      </c>
      <c r="BI787" s="24">
        <f t="shared" ca="1" si="257"/>
        <v>0</v>
      </c>
      <c r="BJ787" s="24">
        <f t="shared" ca="1" si="258"/>
        <v>9</v>
      </c>
      <c r="BK787" s="26" t="str">
        <f t="shared" ca="1" si="259"/>
        <v>0 Th,9 Bln,23 Hr</v>
      </c>
      <c r="BL787" s="4" t="str">
        <f>VLOOKUP(C787,[1]dbase!$C$3:$AW$827,38,FALSE)</f>
        <v>-</v>
      </c>
    </row>
    <row r="788" spans="1:64" x14ac:dyDescent="0.25">
      <c r="A788" s="24">
        <f t="shared" si="240"/>
        <v>785</v>
      </c>
      <c r="B788" s="25" t="s">
        <v>3159</v>
      </c>
      <c r="C788" s="24">
        <v>715454</v>
      </c>
      <c r="D788" s="24" t="s">
        <v>947</v>
      </c>
      <c r="E788" s="26">
        <v>26146</v>
      </c>
      <c r="F788" s="24" t="s">
        <v>65</v>
      </c>
      <c r="G788" s="24" t="s">
        <v>66</v>
      </c>
      <c r="H788" s="24" t="s">
        <v>67</v>
      </c>
      <c r="I788" s="24" t="s">
        <v>3160</v>
      </c>
      <c r="J788" s="27" t="s">
        <v>3161</v>
      </c>
      <c r="K788" s="24" t="s">
        <v>3162</v>
      </c>
      <c r="L788" s="24"/>
      <c r="M788" s="24" t="s">
        <v>99</v>
      </c>
      <c r="N788" s="24" t="s">
        <v>100</v>
      </c>
      <c r="O788" s="24"/>
      <c r="P788" s="24" t="s">
        <v>977</v>
      </c>
      <c r="Q788" s="26">
        <v>34962</v>
      </c>
      <c r="R788" s="26">
        <v>35328</v>
      </c>
      <c r="S788" s="26" t="s">
        <v>90</v>
      </c>
      <c r="T788" s="28" t="s">
        <v>3163</v>
      </c>
      <c r="U788" s="28" t="s">
        <v>3163</v>
      </c>
      <c r="V788" s="26">
        <v>44774</v>
      </c>
      <c r="W788" s="28" t="s">
        <v>102</v>
      </c>
      <c r="X788" s="28" t="s">
        <v>113</v>
      </c>
      <c r="Y788" s="26" t="s">
        <v>103</v>
      </c>
      <c r="Z788" s="29">
        <v>5</v>
      </c>
      <c r="AA788" s="29">
        <v>4</v>
      </c>
      <c r="AB788" s="26">
        <v>44424</v>
      </c>
      <c r="AC788" s="30">
        <v>6900000</v>
      </c>
      <c r="AD788" s="30">
        <v>766667</v>
      </c>
      <c r="AE788" s="30">
        <v>37858.333333333023</v>
      </c>
      <c r="AF788" s="30">
        <v>-23022.000000000466</v>
      </c>
      <c r="AG788" s="30">
        <f t="shared" si="241"/>
        <v>14836.333333332557</v>
      </c>
      <c r="AH788" s="30">
        <v>882450</v>
      </c>
      <c r="AI788" s="30">
        <f t="shared" si="242"/>
        <v>8563953.3333333321</v>
      </c>
      <c r="AJ788" s="30">
        <f t="shared" si="243"/>
        <v>5175000</v>
      </c>
      <c r="AK788" s="30">
        <f t="shared" si="244"/>
        <v>575000.25</v>
      </c>
      <c r="AL788" s="30">
        <f t="shared" si="245"/>
        <v>37858.333333333023</v>
      </c>
      <c r="AM788" s="30">
        <f t="shared" si="246"/>
        <v>-23022.000000000466</v>
      </c>
      <c r="AN788" s="30">
        <f t="shared" si="247"/>
        <v>14836.333333332557</v>
      </c>
      <c r="AO788" s="30">
        <f t="shared" si="248"/>
        <v>441225</v>
      </c>
      <c r="AP788" s="30">
        <f t="shared" si="249"/>
        <v>6206061.5833333321</v>
      </c>
      <c r="AQ788" s="30">
        <f t="shared" si="250"/>
        <v>0</v>
      </c>
      <c r="AR788" s="26" t="s">
        <v>79</v>
      </c>
      <c r="AS788" s="26" t="s">
        <v>80</v>
      </c>
      <c r="AT788" s="26"/>
      <c r="AU788" s="26" t="s">
        <v>80</v>
      </c>
      <c r="AV788" s="26" t="s">
        <v>116</v>
      </c>
      <c r="AW788" s="26" t="s">
        <v>104</v>
      </c>
      <c r="AX788" s="26" t="s">
        <v>105</v>
      </c>
      <c r="AY788" s="26" t="s">
        <v>105</v>
      </c>
      <c r="AZ788" s="26" t="s">
        <v>80</v>
      </c>
      <c r="BA788" s="26" t="s">
        <v>84</v>
      </c>
      <c r="BB788" s="26" t="s">
        <v>106</v>
      </c>
      <c r="BC788" s="26" t="str">
        <f t="shared" si="251"/>
        <v>C</v>
      </c>
      <c r="BD788" s="26" t="str">
        <f t="shared" ca="1" si="252"/>
        <v>51 Th,3 Bln,23 Hr</v>
      </c>
      <c r="BE788" s="29">
        <f t="shared" ca="1" si="253"/>
        <v>51</v>
      </c>
      <c r="BF788" s="29">
        <f t="shared" ca="1" si="254"/>
        <v>3</v>
      </c>
      <c r="BG788" s="29">
        <f t="shared" ca="1" si="255"/>
        <v>23</v>
      </c>
      <c r="BH788" s="26" t="str">
        <f t="shared" ca="1" si="256"/>
        <v>27 Th,2 Bln,4 Hr</v>
      </c>
      <c r="BI788" s="24">
        <f t="shared" ca="1" si="257"/>
        <v>27</v>
      </c>
      <c r="BJ788" s="24">
        <f t="shared" ca="1" si="258"/>
        <v>2</v>
      </c>
      <c r="BK788" s="26" t="str">
        <f t="shared" ca="1" si="259"/>
        <v>26 Th,2 Bln,4 Hr</v>
      </c>
      <c r="BL788" s="4" t="str">
        <f>VLOOKUP(C788,[1]dbase!$C$3:$AW$827,38,FALSE)</f>
        <v>-</v>
      </c>
    </row>
    <row r="789" spans="1:64" x14ac:dyDescent="0.25">
      <c r="A789" s="24">
        <f t="shared" si="240"/>
        <v>786</v>
      </c>
      <c r="B789" s="31" t="s">
        <v>3164</v>
      </c>
      <c r="C789" s="24">
        <v>906220</v>
      </c>
      <c r="D789" s="24" t="s">
        <v>2738</v>
      </c>
      <c r="E789" s="26">
        <v>32876</v>
      </c>
      <c r="F789" s="24" t="s">
        <v>65</v>
      </c>
      <c r="G789" s="24" t="s">
        <v>66</v>
      </c>
      <c r="H789" s="24" t="s">
        <v>228</v>
      </c>
      <c r="I789" s="24" t="s">
        <v>3165</v>
      </c>
      <c r="J789" s="27"/>
      <c r="K789" s="24"/>
      <c r="L789" s="24"/>
      <c r="M789" s="24" t="s">
        <v>109</v>
      </c>
      <c r="N789" s="24" t="s">
        <v>80</v>
      </c>
      <c r="O789" s="24"/>
      <c r="P789" s="24" t="s">
        <v>80</v>
      </c>
      <c r="Q789" s="26">
        <v>43374</v>
      </c>
      <c r="R789" s="26">
        <v>43374</v>
      </c>
      <c r="S789" s="26" t="s">
        <v>90</v>
      </c>
      <c r="T789" s="28" t="s">
        <v>138</v>
      </c>
      <c r="U789" s="28" t="s">
        <v>138</v>
      </c>
      <c r="V789" s="26">
        <v>44105</v>
      </c>
      <c r="W789" s="28" t="s">
        <v>139</v>
      </c>
      <c r="X789" s="28" t="s">
        <v>140</v>
      </c>
      <c r="Y789" s="26" t="s">
        <v>78</v>
      </c>
      <c r="Z789" s="29">
        <v>6</v>
      </c>
      <c r="AA789" s="29">
        <v>1</v>
      </c>
      <c r="AB789" s="26">
        <v>44424</v>
      </c>
      <c r="AC789" s="30">
        <v>4500000</v>
      </c>
      <c r="AD789" s="30">
        <v>500000</v>
      </c>
      <c r="AE789" s="30">
        <v>0</v>
      </c>
      <c r="AF789" s="30">
        <v>548279.91666666698</v>
      </c>
      <c r="AG789" s="30">
        <f t="shared" si="241"/>
        <v>548279.91666666698</v>
      </c>
      <c r="AH789" s="30">
        <v>0</v>
      </c>
      <c r="AI789" s="30">
        <f t="shared" si="242"/>
        <v>5548279.916666667</v>
      </c>
      <c r="AJ789" s="30">
        <f t="shared" si="243"/>
        <v>3375000</v>
      </c>
      <c r="AK789" s="30">
        <f t="shared" si="244"/>
        <v>375000</v>
      </c>
      <c r="AL789" s="30">
        <f t="shared" si="245"/>
        <v>0</v>
      </c>
      <c r="AM789" s="30">
        <f t="shared" si="246"/>
        <v>548279.91666666698</v>
      </c>
      <c r="AN789" s="30">
        <f t="shared" si="247"/>
        <v>548279.91666666698</v>
      </c>
      <c r="AO789" s="30">
        <f t="shared" si="248"/>
        <v>0</v>
      </c>
      <c r="AP789" s="30">
        <f t="shared" si="249"/>
        <v>4298279.916666667</v>
      </c>
      <c r="AQ789" s="30">
        <f t="shared" si="250"/>
        <v>73820.083333333023</v>
      </c>
      <c r="AR789" s="26" t="s">
        <v>79</v>
      </c>
      <c r="AS789" s="26" t="s">
        <v>80</v>
      </c>
      <c r="AT789" s="26"/>
      <c r="AU789" s="26" t="s">
        <v>80</v>
      </c>
      <c r="AV789" s="26" t="s">
        <v>141</v>
      </c>
      <c r="AW789" s="26" t="s">
        <v>80</v>
      </c>
      <c r="AX789" s="26" t="s">
        <v>82</v>
      </c>
      <c r="AY789" s="26" t="s">
        <v>82</v>
      </c>
      <c r="AZ789" s="26" t="s">
        <v>80</v>
      </c>
      <c r="BA789" s="26" t="s">
        <v>84</v>
      </c>
      <c r="BB789" s="26" t="s">
        <v>85</v>
      </c>
      <c r="BC789" s="26" t="str">
        <f t="shared" si="251"/>
        <v>C</v>
      </c>
      <c r="BD789" s="26" t="str">
        <f t="shared" ca="1" si="252"/>
        <v>32 Th,10 Bln,21 Hr</v>
      </c>
      <c r="BE789" s="29">
        <f t="shared" ca="1" si="253"/>
        <v>32</v>
      </c>
      <c r="BF789" s="29">
        <f t="shared" ca="1" si="254"/>
        <v>10</v>
      </c>
      <c r="BG789" s="29">
        <f t="shared" ca="1" si="255"/>
        <v>21</v>
      </c>
      <c r="BH789" s="26" t="str">
        <f t="shared" ca="1" si="256"/>
        <v>4 Th,1 Bln,23 Hr</v>
      </c>
      <c r="BI789" s="24">
        <f t="shared" ca="1" si="257"/>
        <v>4</v>
      </c>
      <c r="BJ789" s="24">
        <f t="shared" ca="1" si="258"/>
        <v>1</v>
      </c>
      <c r="BK789" s="26" t="str">
        <f t="shared" ca="1" si="259"/>
        <v>4 Th,1 Bln,23 Hr</v>
      </c>
      <c r="BL789" s="4" t="str">
        <f>VLOOKUP(C789,[1]dbase!$C$3:$AW$827,38,FALSE)</f>
        <v>-</v>
      </c>
    </row>
    <row r="790" spans="1:64" x14ac:dyDescent="0.25">
      <c r="A790" s="24">
        <f t="shared" si="240"/>
        <v>787</v>
      </c>
      <c r="B790" s="31" t="s">
        <v>3166</v>
      </c>
      <c r="C790" s="24">
        <v>726041</v>
      </c>
      <c r="D790" s="24" t="s">
        <v>174</v>
      </c>
      <c r="E790" s="26">
        <v>26613</v>
      </c>
      <c r="F790" s="24" t="s">
        <v>65</v>
      </c>
      <c r="G790" s="24" t="s">
        <v>66</v>
      </c>
      <c r="H790" s="24" t="s">
        <v>133</v>
      </c>
      <c r="I790" s="24" t="s">
        <v>3167</v>
      </c>
      <c r="J790" s="27" t="s">
        <v>3168</v>
      </c>
      <c r="K790" s="24"/>
      <c r="L790" s="24"/>
      <c r="M790" s="24" t="s">
        <v>109</v>
      </c>
      <c r="N790" s="24" t="s">
        <v>80</v>
      </c>
      <c r="O790" s="24"/>
      <c r="P790" s="24" t="s">
        <v>80</v>
      </c>
      <c r="Q790" s="26">
        <v>43374</v>
      </c>
      <c r="R790" s="26">
        <v>43374</v>
      </c>
      <c r="S790" s="26" t="s">
        <v>90</v>
      </c>
      <c r="T790" s="28" t="s">
        <v>470</v>
      </c>
      <c r="U790" s="28" t="s">
        <v>470</v>
      </c>
      <c r="V790" s="26">
        <v>44105</v>
      </c>
      <c r="W790" s="28" t="s">
        <v>139</v>
      </c>
      <c r="X790" s="28" t="s">
        <v>140</v>
      </c>
      <c r="Y790" s="26" t="s">
        <v>78</v>
      </c>
      <c r="Z790" s="29">
        <v>6</v>
      </c>
      <c r="AA790" s="29">
        <v>2</v>
      </c>
      <c r="AB790" s="26">
        <v>44424</v>
      </c>
      <c r="AC790" s="30">
        <v>4900000</v>
      </c>
      <c r="AD790" s="30">
        <v>544444</v>
      </c>
      <c r="AE790" s="30">
        <v>0</v>
      </c>
      <c r="AF790" s="30">
        <v>1551788.7222222229</v>
      </c>
      <c r="AG790" s="30">
        <f t="shared" si="241"/>
        <v>1551788.7222222229</v>
      </c>
      <c r="AH790" s="30">
        <v>0</v>
      </c>
      <c r="AI790" s="30">
        <f t="shared" si="242"/>
        <v>6996232.7222222229</v>
      </c>
      <c r="AJ790" s="30">
        <f t="shared" si="243"/>
        <v>3675000</v>
      </c>
      <c r="AK790" s="30">
        <f t="shared" si="244"/>
        <v>408333</v>
      </c>
      <c r="AL790" s="30">
        <f t="shared" si="245"/>
        <v>0</v>
      </c>
      <c r="AM790" s="30">
        <f t="shared" si="246"/>
        <v>1551788.7222222229</v>
      </c>
      <c r="AN790" s="30">
        <f t="shared" si="247"/>
        <v>1551788.7222222229</v>
      </c>
      <c r="AO790" s="30">
        <f t="shared" si="248"/>
        <v>0</v>
      </c>
      <c r="AP790" s="30">
        <f t="shared" si="249"/>
        <v>5635121.7222222229</v>
      </c>
      <c r="AQ790" s="30">
        <f t="shared" si="250"/>
        <v>0</v>
      </c>
      <c r="AR790" s="26" t="s">
        <v>79</v>
      </c>
      <c r="AS790" s="26" t="s">
        <v>80</v>
      </c>
      <c r="AT790" s="26"/>
      <c r="AU790" s="26" t="s">
        <v>80</v>
      </c>
      <c r="AV790" s="26" t="s">
        <v>141</v>
      </c>
      <c r="AW790" s="26" t="s">
        <v>80</v>
      </c>
      <c r="AX790" s="26" t="s">
        <v>82</v>
      </c>
      <c r="AY790" s="26" t="s">
        <v>82</v>
      </c>
      <c r="AZ790" s="26" t="s">
        <v>80</v>
      </c>
      <c r="BA790" s="26" t="s">
        <v>84</v>
      </c>
      <c r="BB790" s="26" t="s">
        <v>85</v>
      </c>
      <c r="BC790" s="26" t="str">
        <f t="shared" si="251"/>
        <v>C</v>
      </c>
      <c r="BD790" s="26" t="str">
        <f t="shared" ca="1" si="252"/>
        <v>50 Th,0 Bln,14 Hr</v>
      </c>
      <c r="BE790" s="29">
        <f t="shared" ca="1" si="253"/>
        <v>50</v>
      </c>
      <c r="BF790" s="29">
        <f t="shared" ca="1" si="254"/>
        <v>0</v>
      </c>
      <c r="BG790" s="29">
        <f t="shared" ca="1" si="255"/>
        <v>14</v>
      </c>
      <c r="BH790" s="26" t="str">
        <f t="shared" ca="1" si="256"/>
        <v>4 Th,1 Bln,23 Hr</v>
      </c>
      <c r="BI790" s="24">
        <f t="shared" ca="1" si="257"/>
        <v>4</v>
      </c>
      <c r="BJ790" s="24">
        <f t="shared" ca="1" si="258"/>
        <v>1</v>
      </c>
      <c r="BK790" s="26" t="str">
        <f t="shared" ca="1" si="259"/>
        <v>4 Th,1 Bln,23 Hr</v>
      </c>
      <c r="BL790" s="4" t="str">
        <f>VLOOKUP(C790,[1]dbase!$C$3:$AW$827,38,FALSE)</f>
        <v>-</v>
      </c>
    </row>
    <row r="791" spans="1:64" x14ac:dyDescent="0.25">
      <c r="A791" s="24">
        <f t="shared" si="240"/>
        <v>788</v>
      </c>
      <c r="B791" s="31" t="s">
        <v>3169</v>
      </c>
      <c r="C791" s="24">
        <v>846121</v>
      </c>
      <c r="D791" s="24" t="s">
        <v>244</v>
      </c>
      <c r="E791" s="26">
        <v>30991</v>
      </c>
      <c r="F791" s="24" t="s">
        <v>65</v>
      </c>
      <c r="G791" s="24" t="s">
        <v>66</v>
      </c>
      <c r="H791" s="24" t="s">
        <v>67</v>
      </c>
      <c r="I791" s="24" t="s">
        <v>3170</v>
      </c>
      <c r="J791" s="27" t="s">
        <v>3171</v>
      </c>
      <c r="K791" s="24"/>
      <c r="L791" s="24"/>
      <c r="M791" s="24" t="s">
        <v>109</v>
      </c>
      <c r="N791" s="24" t="s">
        <v>1825</v>
      </c>
      <c r="O791" s="24"/>
      <c r="P791" s="24" t="s">
        <v>80</v>
      </c>
      <c r="Q791" s="26">
        <v>43374</v>
      </c>
      <c r="R791" s="26">
        <v>43374</v>
      </c>
      <c r="S791" s="26" t="s">
        <v>90</v>
      </c>
      <c r="T791" s="28" t="s">
        <v>138</v>
      </c>
      <c r="U791" s="28" t="s">
        <v>138</v>
      </c>
      <c r="V791" s="26">
        <v>44105</v>
      </c>
      <c r="W791" s="28" t="s">
        <v>430</v>
      </c>
      <c r="X791" s="28" t="s">
        <v>140</v>
      </c>
      <c r="Y791" s="26" t="s">
        <v>78</v>
      </c>
      <c r="Z791" s="29">
        <v>6</v>
      </c>
      <c r="AA791" s="29">
        <v>1</v>
      </c>
      <c r="AB791" s="26">
        <v>44424</v>
      </c>
      <c r="AC791" s="30">
        <v>4500000</v>
      </c>
      <c r="AD791" s="30">
        <v>500000</v>
      </c>
      <c r="AE791" s="30">
        <v>0</v>
      </c>
      <c r="AF791" s="30">
        <v>253100</v>
      </c>
      <c r="AG791" s="30">
        <f t="shared" si="241"/>
        <v>253100</v>
      </c>
      <c r="AH791" s="30">
        <v>0</v>
      </c>
      <c r="AI791" s="30">
        <f t="shared" si="242"/>
        <v>5253100</v>
      </c>
      <c r="AJ791" s="30">
        <f t="shared" si="243"/>
        <v>3375000</v>
      </c>
      <c r="AK791" s="30">
        <f t="shared" si="244"/>
        <v>375000</v>
      </c>
      <c r="AL791" s="30">
        <f t="shared" si="245"/>
        <v>0</v>
      </c>
      <c r="AM791" s="30">
        <f t="shared" si="246"/>
        <v>253100</v>
      </c>
      <c r="AN791" s="30">
        <f t="shared" si="247"/>
        <v>253100</v>
      </c>
      <c r="AO791" s="30">
        <f t="shared" si="248"/>
        <v>0</v>
      </c>
      <c r="AP791" s="30">
        <f t="shared" si="249"/>
        <v>4003100</v>
      </c>
      <c r="AQ791" s="30">
        <f t="shared" si="250"/>
        <v>369000</v>
      </c>
      <c r="AR791" s="26" t="s">
        <v>79</v>
      </c>
      <c r="AS791" s="26" t="s">
        <v>80</v>
      </c>
      <c r="AT791" s="26"/>
      <c r="AU791" s="26" t="s">
        <v>80</v>
      </c>
      <c r="AV791" s="26" t="s">
        <v>141</v>
      </c>
      <c r="AW791" s="26" t="s">
        <v>80</v>
      </c>
      <c r="AX791" s="26" t="s">
        <v>82</v>
      </c>
      <c r="AY791" s="26" t="s">
        <v>82</v>
      </c>
      <c r="AZ791" s="26" t="s">
        <v>80</v>
      </c>
      <c r="BA791" s="26" t="s">
        <v>84</v>
      </c>
      <c r="BB791" s="26" t="s">
        <v>85</v>
      </c>
      <c r="BC791" s="26" t="str">
        <f t="shared" si="251"/>
        <v>C</v>
      </c>
      <c r="BD791" s="26" t="str">
        <f t="shared" ca="1" si="252"/>
        <v>38 Th,0 Bln,19 Hr</v>
      </c>
      <c r="BE791" s="29">
        <f t="shared" ca="1" si="253"/>
        <v>38</v>
      </c>
      <c r="BF791" s="29">
        <f t="shared" ca="1" si="254"/>
        <v>0</v>
      </c>
      <c r="BG791" s="29">
        <f t="shared" ca="1" si="255"/>
        <v>19</v>
      </c>
      <c r="BH791" s="26" t="str">
        <f t="shared" ca="1" si="256"/>
        <v>4 Th,1 Bln,23 Hr</v>
      </c>
      <c r="BI791" s="24">
        <f t="shared" ca="1" si="257"/>
        <v>4</v>
      </c>
      <c r="BJ791" s="24">
        <f t="shared" ca="1" si="258"/>
        <v>1</v>
      </c>
      <c r="BK791" s="26" t="str">
        <f t="shared" ca="1" si="259"/>
        <v>4 Th,1 Bln,23 Hr</v>
      </c>
      <c r="BL791" s="4" t="str">
        <f>VLOOKUP(C791,[1]dbase!$C$3:$AW$827,38,FALSE)</f>
        <v>-</v>
      </c>
    </row>
    <row r="792" spans="1:64" x14ac:dyDescent="0.25">
      <c r="A792" s="24">
        <f t="shared" si="240"/>
        <v>789</v>
      </c>
      <c r="B792" s="31" t="s">
        <v>3172</v>
      </c>
      <c r="C792" s="24">
        <v>696266</v>
      </c>
      <c r="D792" s="24" t="s">
        <v>342</v>
      </c>
      <c r="E792" s="26">
        <v>25498</v>
      </c>
      <c r="F792" s="24" t="s">
        <v>167</v>
      </c>
      <c r="G792" s="24" t="s">
        <v>66</v>
      </c>
      <c r="H792" s="24" t="s">
        <v>228</v>
      </c>
      <c r="I792" s="24" t="s">
        <v>3173</v>
      </c>
      <c r="J792" s="27" t="s">
        <v>3174</v>
      </c>
      <c r="K792" s="24"/>
      <c r="L792" s="24"/>
      <c r="M792" s="24" t="s">
        <v>136</v>
      </c>
      <c r="N792" s="24" t="s">
        <v>3175</v>
      </c>
      <c r="O792" s="24"/>
      <c r="P792" s="24" t="s">
        <v>80</v>
      </c>
      <c r="Q792" s="26">
        <v>43374</v>
      </c>
      <c r="R792" s="26">
        <v>43374</v>
      </c>
      <c r="S792" s="26" t="s">
        <v>90</v>
      </c>
      <c r="T792" s="28" t="s">
        <v>3176</v>
      </c>
      <c r="U792" s="28" t="s">
        <v>3176</v>
      </c>
      <c r="V792" s="26">
        <v>44105</v>
      </c>
      <c r="W792" s="28" t="s">
        <v>374</v>
      </c>
      <c r="X792" s="28" t="s">
        <v>207</v>
      </c>
      <c r="Y792" s="26" t="s">
        <v>103</v>
      </c>
      <c r="Z792" s="29">
        <v>6</v>
      </c>
      <c r="AA792" s="29">
        <v>1</v>
      </c>
      <c r="AB792" s="26">
        <v>44424</v>
      </c>
      <c r="AC792" s="30">
        <v>4500000</v>
      </c>
      <c r="AD792" s="30">
        <v>500000</v>
      </c>
      <c r="AE792" s="30">
        <v>0</v>
      </c>
      <c r="AF792" s="30">
        <v>558905.91666666698</v>
      </c>
      <c r="AG792" s="30">
        <f t="shared" si="241"/>
        <v>558905.91666666698</v>
      </c>
      <c r="AH792" s="30">
        <v>0</v>
      </c>
      <c r="AI792" s="30">
        <f t="shared" si="242"/>
        <v>5558905.916666667</v>
      </c>
      <c r="AJ792" s="30">
        <f t="shared" si="243"/>
        <v>2250000</v>
      </c>
      <c r="AK792" s="30">
        <f t="shared" si="244"/>
        <v>0</v>
      </c>
      <c r="AL792" s="30">
        <f t="shared" si="245"/>
        <v>0</v>
      </c>
      <c r="AM792" s="30">
        <f t="shared" si="246"/>
        <v>0</v>
      </c>
      <c r="AN792" s="30">
        <f t="shared" si="247"/>
        <v>0</v>
      </c>
      <c r="AO792" s="30">
        <f t="shared" si="248"/>
        <v>0</v>
      </c>
      <c r="AP792" s="30">
        <f t="shared" si="249"/>
        <v>2250000</v>
      </c>
      <c r="AQ792" s="30">
        <f t="shared" si="250"/>
        <v>2122100</v>
      </c>
      <c r="AR792" s="26" t="s">
        <v>79</v>
      </c>
      <c r="AS792" s="32" t="s">
        <v>114</v>
      </c>
      <c r="AT792" s="32" t="s">
        <v>156</v>
      </c>
      <c r="AU792" s="32">
        <v>44743</v>
      </c>
      <c r="AV792" s="26" t="s">
        <v>209</v>
      </c>
      <c r="AW792" s="26" t="s">
        <v>375</v>
      </c>
      <c r="AX792" s="26" t="s">
        <v>105</v>
      </c>
      <c r="AY792" s="26" t="s">
        <v>83</v>
      </c>
      <c r="AZ792" s="26" t="s">
        <v>80</v>
      </c>
      <c r="BA792" s="26" t="s">
        <v>84</v>
      </c>
      <c r="BB792" s="26" t="s">
        <v>106</v>
      </c>
      <c r="BC792" s="26" t="str">
        <f t="shared" si="251"/>
        <v>D</v>
      </c>
      <c r="BD792" s="26" t="str">
        <f t="shared" ca="1" si="252"/>
        <v>53 Th,1 Bln,2 Hr</v>
      </c>
      <c r="BE792" s="29">
        <f t="shared" ca="1" si="253"/>
        <v>53</v>
      </c>
      <c r="BF792" s="29">
        <f t="shared" ca="1" si="254"/>
        <v>1</v>
      </c>
      <c r="BG792" s="29">
        <f t="shared" ca="1" si="255"/>
        <v>2</v>
      </c>
      <c r="BH792" s="26" t="str">
        <f t="shared" ca="1" si="256"/>
        <v>4 Th,1 Bln,23 Hr</v>
      </c>
      <c r="BI792" s="24">
        <f t="shared" ca="1" si="257"/>
        <v>4</v>
      </c>
      <c r="BJ792" s="24">
        <f t="shared" ca="1" si="258"/>
        <v>1</v>
      </c>
      <c r="BK792" s="26" t="str">
        <f t="shared" ca="1" si="259"/>
        <v>4 Th,1 Bln,23 Hr</v>
      </c>
      <c r="BL792" s="4" t="str">
        <f>VLOOKUP(C792,[1]dbase!$C$3:$AW$827,38,FALSE)</f>
        <v>H</v>
      </c>
    </row>
    <row r="793" spans="1:64" x14ac:dyDescent="0.25">
      <c r="A793" s="24">
        <f t="shared" si="240"/>
        <v>790</v>
      </c>
      <c r="B793" s="31" t="s">
        <v>3177</v>
      </c>
      <c r="C793" s="24">
        <v>695285</v>
      </c>
      <c r="D793" s="24" t="s">
        <v>166</v>
      </c>
      <c r="E793" s="26">
        <v>25553</v>
      </c>
      <c r="F793" s="24" t="s">
        <v>167</v>
      </c>
      <c r="G793" s="24" t="s">
        <v>66</v>
      </c>
      <c r="H793" s="24" t="s">
        <v>228</v>
      </c>
      <c r="I793" s="24" t="s">
        <v>3178</v>
      </c>
      <c r="J793" s="27"/>
      <c r="K793" s="24"/>
      <c r="L793" s="24"/>
      <c r="M793" s="24" t="s">
        <v>70</v>
      </c>
      <c r="N793" s="24" t="s">
        <v>3179</v>
      </c>
      <c r="O793" s="24"/>
      <c r="P793" s="24">
        <v>2005</v>
      </c>
      <c r="Q793" s="26">
        <v>34440</v>
      </c>
      <c r="R793" s="26">
        <v>34805</v>
      </c>
      <c r="S793" s="26" t="s">
        <v>90</v>
      </c>
      <c r="T793" s="28" t="s">
        <v>3180</v>
      </c>
      <c r="U793" s="28" t="s">
        <v>3180</v>
      </c>
      <c r="V793" s="26">
        <v>44104</v>
      </c>
      <c r="W793" s="28" t="s">
        <v>800</v>
      </c>
      <c r="X793" s="28" t="s">
        <v>272</v>
      </c>
      <c r="Y793" s="26" t="s">
        <v>103</v>
      </c>
      <c r="Z793" s="29">
        <v>5</v>
      </c>
      <c r="AA793" s="29">
        <v>4</v>
      </c>
      <c r="AB793" s="26">
        <v>44424</v>
      </c>
      <c r="AC793" s="30">
        <v>6900000</v>
      </c>
      <c r="AD793" s="30">
        <v>766667</v>
      </c>
      <c r="AE793" s="30">
        <v>1534183.333333333</v>
      </c>
      <c r="AF793" s="30">
        <v>616400</v>
      </c>
      <c r="AG793" s="30">
        <f t="shared" si="241"/>
        <v>2150583.333333333</v>
      </c>
      <c r="AH793" s="30">
        <v>0</v>
      </c>
      <c r="AI793" s="30">
        <f t="shared" si="242"/>
        <v>9817250.3333333321</v>
      </c>
      <c r="AJ793" s="30">
        <f t="shared" si="243"/>
        <v>3450000</v>
      </c>
      <c r="AK793" s="30">
        <f t="shared" si="244"/>
        <v>0</v>
      </c>
      <c r="AL793" s="30">
        <f t="shared" si="245"/>
        <v>0</v>
      </c>
      <c r="AM793" s="30">
        <f t="shared" si="246"/>
        <v>0</v>
      </c>
      <c r="AN793" s="30">
        <f t="shared" si="247"/>
        <v>0</v>
      </c>
      <c r="AO793" s="30">
        <f t="shared" si="248"/>
        <v>0</v>
      </c>
      <c r="AP793" s="30">
        <f t="shared" si="249"/>
        <v>3450000</v>
      </c>
      <c r="AQ793" s="30">
        <f t="shared" si="250"/>
        <v>922100</v>
      </c>
      <c r="AR793" s="26" t="s">
        <v>79</v>
      </c>
      <c r="AS793" s="26" t="s">
        <v>114</v>
      </c>
      <c r="AT793" s="24" t="s">
        <v>172</v>
      </c>
      <c r="AU793" s="26">
        <v>44433</v>
      </c>
      <c r="AV793" s="26" t="s">
        <v>273</v>
      </c>
      <c r="AW793" s="26" t="s">
        <v>80</v>
      </c>
      <c r="AX793" s="26" t="s">
        <v>105</v>
      </c>
      <c r="AY793" s="26" t="s">
        <v>105</v>
      </c>
      <c r="AZ793" s="26" t="s">
        <v>80</v>
      </c>
      <c r="BA793" s="26" t="s">
        <v>84</v>
      </c>
      <c r="BB793" s="26" t="s">
        <v>106</v>
      </c>
      <c r="BC793" s="26" t="str">
        <f t="shared" si="251"/>
        <v>F</v>
      </c>
      <c r="BD793" s="26" t="str">
        <f t="shared" ca="1" si="252"/>
        <v>52 Th,11 Bln,8 Hr</v>
      </c>
      <c r="BE793" s="29">
        <f t="shared" ca="1" si="253"/>
        <v>52</v>
      </c>
      <c r="BF793" s="29">
        <f t="shared" ca="1" si="254"/>
        <v>11</v>
      </c>
      <c r="BG793" s="29">
        <f t="shared" ca="1" si="255"/>
        <v>8</v>
      </c>
      <c r="BH793" s="26" t="str">
        <f t="shared" ca="1" si="256"/>
        <v>28 Th,7 Bln,8 Hr</v>
      </c>
      <c r="BI793" s="24">
        <f t="shared" ca="1" si="257"/>
        <v>28</v>
      </c>
      <c r="BJ793" s="24">
        <f t="shared" ca="1" si="258"/>
        <v>7</v>
      </c>
      <c r="BK793" s="26" t="str">
        <f t="shared" ca="1" si="259"/>
        <v>27 Th,7 Bln,8 Hr</v>
      </c>
      <c r="BL793" s="4" t="str">
        <f>VLOOKUP(C793,[1]dbase!$C$3:$AW$827,38,FALSE)</f>
        <v>H</v>
      </c>
    </row>
    <row r="794" spans="1:64" x14ac:dyDescent="0.25">
      <c r="A794" s="24">
        <f t="shared" si="240"/>
        <v>791</v>
      </c>
      <c r="B794" s="31" t="s">
        <v>3181</v>
      </c>
      <c r="C794" s="24">
        <v>826138</v>
      </c>
      <c r="D794" s="24" t="s">
        <v>3182</v>
      </c>
      <c r="E794" s="26">
        <v>30056</v>
      </c>
      <c r="F794" s="24" t="s">
        <v>65</v>
      </c>
      <c r="G794" s="24" t="s">
        <v>66</v>
      </c>
      <c r="H794" s="24" t="s">
        <v>88</v>
      </c>
      <c r="I794" s="24" t="s">
        <v>3183</v>
      </c>
      <c r="J794" s="27" t="s">
        <v>3184</v>
      </c>
      <c r="K794" s="24"/>
      <c r="L794" s="24"/>
      <c r="M794" s="24" t="s">
        <v>70</v>
      </c>
      <c r="N794" s="24" t="s">
        <v>3185</v>
      </c>
      <c r="O794" s="24"/>
      <c r="P794" s="24" t="s">
        <v>80</v>
      </c>
      <c r="Q794" s="26">
        <v>43374</v>
      </c>
      <c r="R794" s="26">
        <v>43374</v>
      </c>
      <c r="S794" s="26" t="s">
        <v>90</v>
      </c>
      <c r="T794" s="28" t="s">
        <v>687</v>
      </c>
      <c r="U794" s="28" t="s">
        <v>687</v>
      </c>
      <c r="V794" s="26">
        <v>44667</v>
      </c>
      <c r="W794" s="28" t="s">
        <v>1675</v>
      </c>
      <c r="X794" s="28" t="s">
        <v>207</v>
      </c>
      <c r="Y794" s="26" t="s">
        <v>78</v>
      </c>
      <c r="Z794" s="29">
        <v>4</v>
      </c>
      <c r="AA794" s="29">
        <v>4</v>
      </c>
      <c r="AB794" s="26">
        <v>44424</v>
      </c>
      <c r="AC794" s="30">
        <v>6900000</v>
      </c>
      <c r="AD794" s="30">
        <v>766667</v>
      </c>
      <c r="AE794" s="30">
        <v>0</v>
      </c>
      <c r="AF794" s="30">
        <v>-418792.69333333336</v>
      </c>
      <c r="AG794" s="30">
        <f t="shared" si="241"/>
        <v>-418792.69333333336</v>
      </c>
      <c r="AH794" s="30">
        <v>2079770</v>
      </c>
      <c r="AI794" s="30">
        <f t="shared" si="242"/>
        <v>9327644.3066666666</v>
      </c>
      <c r="AJ794" s="30">
        <f t="shared" si="243"/>
        <v>5175000</v>
      </c>
      <c r="AK794" s="30">
        <f t="shared" si="244"/>
        <v>575000.25</v>
      </c>
      <c r="AL794" s="30">
        <f t="shared" si="245"/>
        <v>0</v>
      </c>
      <c r="AM794" s="30">
        <f t="shared" si="246"/>
        <v>-418792.69333333336</v>
      </c>
      <c r="AN794" s="30">
        <f t="shared" si="247"/>
        <v>-418792.69333333336</v>
      </c>
      <c r="AO794" s="30">
        <f t="shared" si="248"/>
        <v>1039885</v>
      </c>
      <c r="AP794" s="30">
        <f t="shared" si="249"/>
        <v>6371092.5566666666</v>
      </c>
      <c r="AQ794" s="30">
        <f t="shared" si="250"/>
        <v>0</v>
      </c>
      <c r="AR794" s="26" t="s">
        <v>79</v>
      </c>
      <c r="AS794" s="26" t="s">
        <v>80</v>
      </c>
      <c r="AT794" s="26"/>
      <c r="AU794" s="26" t="s">
        <v>80</v>
      </c>
      <c r="AV794" s="26" t="s">
        <v>209</v>
      </c>
      <c r="AW794" s="26" t="s">
        <v>210</v>
      </c>
      <c r="AX794" s="26" t="s">
        <v>83</v>
      </c>
      <c r="AY794" s="26" t="s">
        <v>83</v>
      </c>
      <c r="AZ794" s="26" t="s">
        <v>80</v>
      </c>
      <c r="BA794" s="26" t="s">
        <v>84</v>
      </c>
      <c r="BB794" s="26" t="s">
        <v>85</v>
      </c>
      <c r="BC794" s="26" t="str">
        <f t="shared" si="251"/>
        <v>F</v>
      </c>
      <c r="BD794" s="26" t="str">
        <f t="shared" ca="1" si="252"/>
        <v>40 Th,7 Bln,9 Hr</v>
      </c>
      <c r="BE794" s="29">
        <f t="shared" ca="1" si="253"/>
        <v>40</v>
      </c>
      <c r="BF794" s="29">
        <f t="shared" ca="1" si="254"/>
        <v>7</v>
      </c>
      <c r="BG794" s="29">
        <f t="shared" ca="1" si="255"/>
        <v>9</v>
      </c>
      <c r="BH794" s="26" t="str">
        <f t="shared" ca="1" si="256"/>
        <v>4 Th,1 Bln,23 Hr</v>
      </c>
      <c r="BI794" s="24">
        <f t="shared" ca="1" si="257"/>
        <v>4</v>
      </c>
      <c r="BJ794" s="24">
        <f t="shared" ca="1" si="258"/>
        <v>1</v>
      </c>
      <c r="BK794" s="26" t="str">
        <f t="shared" ca="1" si="259"/>
        <v>4 Th,1 Bln,23 Hr</v>
      </c>
      <c r="BL794" s="4" t="str">
        <f>VLOOKUP(C794,[1]dbase!$C$3:$AW$827,38,FALSE)</f>
        <v>-</v>
      </c>
    </row>
    <row r="795" spans="1:64" x14ac:dyDescent="0.25">
      <c r="A795" s="24">
        <f t="shared" si="240"/>
        <v>792</v>
      </c>
      <c r="B795" s="31" t="s">
        <v>3186</v>
      </c>
      <c r="C795" s="24">
        <v>885652</v>
      </c>
      <c r="D795" s="24" t="s">
        <v>166</v>
      </c>
      <c r="E795" s="26">
        <v>32494</v>
      </c>
      <c r="F795" s="24" t="s">
        <v>65</v>
      </c>
      <c r="G795" s="24" t="s">
        <v>66</v>
      </c>
      <c r="H795" s="24" t="s">
        <v>150</v>
      </c>
      <c r="I795" s="24" t="s">
        <v>3187</v>
      </c>
      <c r="J795" s="27"/>
      <c r="K795" s="24"/>
      <c r="L795" s="24"/>
      <c r="M795" s="24" t="s">
        <v>70</v>
      </c>
      <c r="N795" s="24" t="s">
        <v>71</v>
      </c>
      <c r="O795" s="24"/>
      <c r="P795" s="24">
        <v>2014</v>
      </c>
      <c r="Q795" s="26">
        <v>42416</v>
      </c>
      <c r="R795" s="26">
        <v>42614</v>
      </c>
      <c r="S795" s="26" t="s">
        <v>73</v>
      </c>
      <c r="T795" s="28" t="s">
        <v>3188</v>
      </c>
      <c r="U795" s="28" t="s">
        <v>3189</v>
      </c>
      <c r="V795" s="26">
        <v>44061</v>
      </c>
      <c r="W795" s="28" t="s">
        <v>249</v>
      </c>
      <c r="X795" s="28" t="s">
        <v>696</v>
      </c>
      <c r="Y795" s="26" t="s">
        <v>78</v>
      </c>
      <c r="Z795" s="29">
        <v>3</v>
      </c>
      <c r="AA795" s="29">
        <v>4</v>
      </c>
      <c r="AB795" s="26">
        <v>44424</v>
      </c>
      <c r="AC795" s="30">
        <v>6900000</v>
      </c>
      <c r="AD795" s="30">
        <v>766667</v>
      </c>
      <c r="AE795" s="30">
        <v>813508.33333333302</v>
      </c>
      <c r="AF795" s="30">
        <v>-20464.000000000466</v>
      </c>
      <c r="AG795" s="30">
        <f t="shared" si="241"/>
        <v>793044.33333333256</v>
      </c>
      <c r="AH795" s="30">
        <v>1934064.0000000005</v>
      </c>
      <c r="AI795" s="30">
        <f t="shared" si="242"/>
        <v>10393775.333333332</v>
      </c>
      <c r="AJ795" s="30">
        <f t="shared" si="243"/>
        <v>3450000</v>
      </c>
      <c r="AK795" s="30">
        <f t="shared" si="244"/>
        <v>0</v>
      </c>
      <c r="AL795" s="30">
        <f t="shared" si="245"/>
        <v>0</v>
      </c>
      <c r="AM795" s="30">
        <f t="shared" si="246"/>
        <v>0</v>
      </c>
      <c r="AN795" s="30">
        <f t="shared" si="247"/>
        <v>0</v>
      </c>
      <c r="AO795" s="30">
        <f t="shared" si="248"/>
        <v>0</v>
      </c>
      <c r="AP795" s="30">
        <f t="shared" si="249"/>
        <v>3450000</v>
      </c>
      <c r="AQ795" s="30">
        <f t="shared" si="250"/>
        <v>922100</v>
      </c>
      <c r="AR795" s="26" t="s">
        <v>79</v>
      </c>
      <c r="AS795" s="26" t="s">
        <v>114</v>
      </c>
      <c r="AT795" s="24" t="s">
        <v>172</v>
      </c>
      <c r="AU795" s="26">
        <v>44433</v>
      </c>
      <c r="AV795" s="26" t="s">
        <v>697</v>
      </c>
      <c r="AW795" s="26" t="s">
        <v>80</v>
      </c>
      <c r="AX795" s="26" t="s">
        <v>83</v>
      </c>
      <c r="AY795" s="26" t="s">
        <v>83</v>
      </c>
      <c r="AZ795" s="26" t="s">
        <v>80</v>
      </c>
      <c r="BA795" s="26" t="s">
        <v>84</v>
      </c>
      <c r="BB795" s="26" t="s">
        <v>85</v>
      </c>
      <c r="BC795" s="26" t="str">
        <f t="shared" si="251"/>
        <v>F</v>
      </c>
      <c r="BD795" s="26" t="str">
        <f t="shared" ca="1" si="252"/>
        <v>33 Th,11 Bln,7 Hr</v>
      </c>
      <c r="BE795" s="29">
        <f t="shared" ca="1" si="253"/>
        <v>33</v>
      </c>
      <c r="BF795" s="29">
        <f t="shared" ca="1" si="254"/>
        <v>11</v>
      </c>
      <c r="BG795" s="29">
        <f t="shared" ca="1" si="255"/>
        <v>7</v>
      </c>
      <c r="BH795" s="26" t="str">
        <f t="shared" ca="1" si="256"/>
        <v>6 Th,9 Bln,8 Hr</v>
      </c>
      <c r="BI795" s="24">
        <f t="shared" ca="1" si="257"/>
        <v>6</v>
      </c>
      <c r="BJ795" s="24">
        <f t="shared" ca="1" si="258"/>
        <v>9</v>
      </c>
      <c r="BK795" s="26" t="str">
        <f t="shared" ca="1" si="259"/>
        <v>6 Th,2 Bln,23 Hr</v>
      </c>
      <c r="BL795" s="4" t="str">
        <f>VLOOKUP(C795,[1]dbase!$C$3:$AW$827,38,FALSE)</f>
        <v>H</v>
      </c>
    </row>
    <row r="796" spans="1:64" x14ac:dyDescent="0.25">
      <c r="A796" s="24">
        <f t="shared" si="240"/>
        <v>793</v>
      </c>
      <c r="B796" s="31" t="s">
        <v>3190</v>
      </c>
      <c r="C796" s="24">
        <v>815529</v>
      </c>
      <c r="D796" s="24" t="s">
        <v>704</v>
      </c>
      <c r="E796" s="26">
        <v>29822</v>
      </c>
      <c r="F796" s="24" t="s">
        <v>65</v>
      </c>
      <c r="G796" s="24" t="s">
        <v>343</v>
      </c>
      <c r="H796" s="24" t="s">
        <v>228</v>
      </c>
      <c r="I796" s="24" t="s">
        <v>3191</v>
      </c>
      <c r="J796" s="27" t="s">
        <v>3192</v>
      </c>
      <c r="K796" s="24" t="s">
        <v>3193</v>
      </c>
      <c r="L796" s="24"/>
      <c r="M796" s="24" t="s">
        <v>70</v>
      </c>
      <c r="N796" s="24" t="s">
        <v>1119</v>
      </c>
      <c r="O796" s="24" t="s">
        <v>269</v>
      </c>
      <c r="P796" s="24">
        <v>2006</v>
      </c>
      <c r="Q796" s="26">
        <v>41395</v>
      </c>
      <c r="R796" s="26">
        <v>41533</v>
      </c>
      <c r="S796" s="26" t="s">
        <v>90</v>
      </c>
      <c r="T796" s="28" t="s">
        <v>750</v>
      </c>
      <c r="U796" s="28" t="s">
        <v>750</v>
      </c>
      <c r="V796" s="26">
        <v>44440</v>
      </c>
      <c r="W796" s="28" t="s">
        <v>154</v>
      </c>
      <c r="X796" s="28" t="s">
        <v>207</v>
      </c>
      <c r="Y796" s="26" t="s">
        <v>78</v>
      </c>
      <c r="Z796" s="29">
        <v>2</v>
      </c>
      <c r="AA796" s="29">
        <v>6</v>
      </c>
      <c r="AB796" s="26">
        <v>44424</v>
      </c>
      <c r="AC796" s="30">
        <v>8900000</v>
      </c>
      <c r="AD796" s="30">
        <v>988889</v>
      </c>
      <c r="AE796" s="30">
        <v>387911.11111111194</v>
      </c>
      <c r="AF796" s="30">
        <v>-589150</v>
      </c>
      <c r="AG796" s="30">
        <f t="shared" si="241"/>
        <v>-201238.88888888806</v>
      </c>
      <c r="AH796" s="30">
        <v>3468750</v>
      </c>
      <c r="AI796" s="30">
        <f t="shared" si="242"/>
        <v>13156400.111111112</v>
      </c>
      <c r="AJ796" s="30">
        <f t="shared" si="243"/>
        <v>4450000</v>
      </c>
      <c r="AK796" s="30">
        <f t="shared" si="244"/>
        <v>0</v>
      </c>
      <c r="AL796" s="30">
        <f t="shared" si="245"/>
        <v>0</v>
      </c>
      <c r="AM796" s="30">
        <f t="shared" si="246"/>
        <v>0</v>
      </c>
      <c r="AN796" s="30">
        <f t="shared" si="247"/>
        <v>0</v>
      </c>
      <c r="AO796" s="30">
        <f t="shared" si="248"/>
        <v>0</v>
      </c>
      <c r="AP796" s="30">
        <f t="shared" si="249"/>
        <v>4450000</v>
      </c>
      <c r="AQ796" s="30">
        <f t="shared" si="250"/>
        <v>0</v>
      </c>
      <c r="AR796" s="26" t="s">
        <v>79</v>
      </c>
      <c r="AS796" s="32" t="s">
        <v>114</v>
      </c>
      <c r="AT796" s="32" t="s">
        <v>156</v>
      </c>
      <c r="AU796" s="32">
        <v>44743</v>
      </c>
      <c r="AV796" s="26" t="s">
        <v>209</v>
      </c>
      <c r="AW796" s="26" t="s">
        <v>158</v>
      </c>
      <c r="AX796" s="26" t="s">
        <v>83</v>
      </c>
      <c r="AY796" s="26" t="s">
        <v>83</v>
      </c>
      <c r="AZ796" s="26" t="s">
        <v>80</v>
      </c>
      <c r="BA796" s="26" t="s">
        <v>84</v>
      </c>
      <c r="BB796" s="26" t="s">
        <v>85</v>
      </c>
      <c r="BC796" s="26" t="str">
        <f t="shared" si="251"/>
        <v>F</v>
      </c>
      <c r="BD796" s="26" t="str">
        <f t="shared" ca="1" si="252"/>
        <v>41 Th,3 Bln,0 Hr</v>
      </c>
      <c r="BE796" s="29">
        <f t="shared" ca="1" si="253"/>
        <v>41</v>
      </c>
      <c r="BF796" s="29">
        <f t="shared" ca="1" si="254"/>
        <v>3</v>
      </c>
      <c r="BG796" s="29">
        <f t="shared" ca="1" si="255"/>
        <v>0</v>
      </c>
      <c r="BH796" s="26" t="str">
        <f t="shared" ca="1" si="256"/>
        <v>9 Th,6 Bln,23 Hr</v>
      </c>
      <c r="BI796" s="24">
        <f t="shared" ca="1" si="257"/>
        <v>9</v>
      </c>
      <c r="BJ796" s="24">
        <f t="shared" ca="1" si="258"/>
        <v>6</v>
      </c>
      <c r="BK796" s="26" t="str">
        <f t="shared" ca="1" si="259"/>
        <v>9 Th,2 Bln,8 Hr</v>
      </c>
      <c r="BL796" s="4" t="str">
        <f>VLOOKUP(C796,[1]dbase!$C$3:$AW$827,38,FALSE)</f>
        <v>H</v>
      </c>
    </row>
    <row r="797" spans="1:64" x14ac:dyDescent="0.25">
      <c r="A797" s="24">
        <f t="shared" si="240"/>
        <v>794</v>
      </c>
      <c r="B797" s="31" t="s">
        <v>3194</v>
      </c>
      <c r="C797" s="24">
        <v>835479</v>
      </c>
      <c r="D797" s="24" t="s">
        <v>166</v>
      </c>
      <c r="E797" s="26">
        <v>30403</v>
      </c>
      <c r="F797" s="24" t="s">
        <v>65</v>
      </c>
      <c r="G797" s="24" t="s">
        <v>66</v>
      </c>
      <c r="H797" s="24" t="s">
        <v>88</v>
      </c>
      <c r="I797" s="24" t="s">
        <v>3195</v>
      </c>
      <c r="J797" s="27" t="s">
        <v>3196</v>
      </c>
      <c r="K797" s="24"/>
      <c r="L797" s="24"/>
      <c r="M797" s="24" t="s">
        <v>109</v>
      </c>
      <c r="N797" s="24" t="s">
        <v>120</v>
      </c>
      <c r="O797" s="24"/>
      <c r="P797" s="24">
        <v>2001</v>
      </c>
      <c r="Q797" s="26">
        <v>39860</v>
      </c>
      <c r="R797" s="26">
        <v>39949</v>
      </c>
      <c r="S797" s="26" t="s">
        <v>90</v>
      </c>
      <c r="T797" s="28" t="s">
        <v>2463</v>
      </c>
      <c r="U797" s="28" t="s">
        <v>2463</v>
      </c>
      <c r="V797" s="26" t="s">
        <v>80</v>
      </c>
      <c r="W797" s="28" t="s">
        <v>613</v>
      </c>
      <c r="X797" s="28" t="s">
        <v>123</v>
      </c>
      <c r="Y797" s="26" t="s">
        <v>78</v>
      </c>
      <c r="Z797" s="29">
        <v>6</v>
      </c>
      <c r="AA797" s="29">
        <v>2</v>
      </c>
      <c r="AB797" s="26">
        <v>44424</v>
      </c>
      <c r="AC797" s="30">
        <v>4900000</v>
      </c>
      <c r="AD797" s="30">
        <v>544444</v>
      </c>
      <c r="AE797" s="30">
        <v>662655.55555555597</v>
      </c>
      <c r="AF797" s="30">
        <v>152000</v>
      </c>
      <c r="AG797" s="30">
        <f t="shared" si="241"/>
        <v>814655.55555555597</v>
      </c>
      <c r="AH797" s="30">
        <v>0</v>
      </c>
      <c r="AI797" s="30">
        <f t="shared" si="242"/>
        <v>6259099.555555556</v>
      </c>
      <c r="AJ797" s="30">
        <f t="shared" si="243"/>
        <v>2450000</v>
      </c>
      <c r="AK797" s="30">
        <f t="shared" si="244"/>
        <v>0</v>
      </c>
      <c r="AL797" s="30">
        <f t="shared" si="245"/>
        <v>0</v>
      </c>
      <c r="AM797" s="30">
        <f t="shared" si="246"/>
        <v>0</v>
      </c>
      <c r="AN797" s="30">
        <f t="shared" si="247"/>
        <v>0</v>
      </c>
      <c r="AO797" s="30">
        <f t="shared" si="248"/>
        <v>0</v>
      </c>
      <c r="AP797" s="30">
        <f t="shared" si="249"/>
        <v>2450000</v>
      </c>
      <c r="AQ797" s="30">
        <f t="shared" si="250"/>
        <v>1922100</v>
      </c>
      <c r="AR797" s="26" t="s">
        <v>79</v>
      </c>
      <c r="AS797" s="26" t="s">
        <v>114</v>
      </c>
      <c r="AT797" s="26" t="s">
        <v>115</v>
      </c>
      <c r="AU797" s="26">
        <v>44562</v>
      </c>
      <c r="AV797" s="26" t="s">
        <v>124</v>
      </c>
      <c r="AW797" s="26" t="s">
        <v>80</v>
      </c>
      <c r="AX797" s="26" t="s">
        <v>82</v>
      </c>
      <c r="AY797" s="26" t="s">
        <v>82</v>
      </c>
      <c r="AZ797" s="26" t="s">
        <v>125</v>
      </c>
      <c r="BA797" s="26" t="s">
        <v>84</v>
      </c>
      <c r="BB797" s="26" t="s">
        <v>85</v>
      </c>
      <c r="BC797" s="26" t="str">
        <f t="shared" si="251"/>
        <v>C</v>
      </c>
      <c r="BD797" s="26" t="str">
        <f t="shared" ca="1" si="252"/>
        <v>39 Th,7 Bln,27 Hr</v>
      </c>
      <c r="BE797" s="29">
        <f t="shared" ca="1" si="253"/>
        <v>39</v>
      </c>
      <c r="BF797" s="29">
        <f t="shared" ca="1" si="254"/>
        <v>7</v>
      </c>
      <c r="BG797" s="29">
        <f t="shared" ca="1" si="255"/>
        <v>27</v>
      </c>
      <c r="BH797" s="26" t="str">
        <f t="shared" ca="1" si="256"/>
        <v>13 Th,9 Bln,8 Hr</v>
      </c>
      <c r="BI797" s="24">
        <f t="shared" ca="1" si="257"/>
        <v>13</v>
      </c>
      <c r="BJ797" s="24">
        <f t="shared" ca="1" si="258"/>
        <v>9</v>
      </c>
      <c r="BK797" s="26" t="str">
        <f t="shared" ca="1" si="259"/>
        <v>13 Th,6 Bln,8 Hr</v>
      </c>
      <c r="BL797" s="4" t="str">
        <f>VLOOKUP(C797,[1]dbase!$C$3:$AW$827,38,FALSE)</f>
        <v>H</v>
      </c>
    </row>
    <row r="798" spans="1:64" x14ac:dyDescent="0.25">
      <c r="A798" s="24">
        <f t="shared" si="240"/>
        <v>795</v>
      </c>
      <c r="B798" s="31" t="s">
        <v>3197</v>
      </c>
      <c r="C798" s="24">
        <v>835597</v>
      </c>
      <c r="D798" s="24" t="s">
        <v>166</v>
      </c>
      <c r="E798" s="26">
        <v>30344</v>
      </c>
      <c r="F798" s="24" t="s">
        <v>65</v>
      </c>
      <c r="G798" s="24" t="s">
        <v>66</v>
      </c>
      <c r="H798" s="24" t="s">
        <v>150</v>
      </c>
      <c r="I798" s="24" t="s">
        <v>3198</v>
      </c>
      <c r="J798" s="27"/>
      <c r="K798" s="24"/>
      <c r="L798" s="24"/>
      <c r="M798" s="24" t="s">
        <v>109</v>
      </c>
      <c r="N798" s="24" t="s">
        <v>489</v>
      </c>
      <c r="O798" s="24"/>
      <c r="P798" s="24" t="s">
        <v>3199</v>
      </c>
      <c r="Q798" s="26">
        <v>41579</v>
      </c>
      <c r="R798" s="26">
        <v>42110</v>
      </c>
      <c r="S798" s="26" t="s">
        <v>90</v>
      </c>
      <c r="T798" s="28" t="s">
        <v>3200</v>
      </c>
      <c r="U798" s="28" t="s">
        <v>3200</v>
      </c>
      <c r="V798" s="26" t="s">
        <v>80</v>
      </c>
      <c r="W798" s="28" t="s">
        <v>219</v>
      </c>
      <c r="X798" s="28" t="s">
        <v>195</v>
      </c>
      <c r="Y798" s="26" t="s">
        <v>78</v>
      </c>
      <c r="Z798" s="29">
        <v>6</v>
      </c>
      <c r="AA798" s="29">
        <v>2</v>
      </c>
      <c r="AB798" s="26">
        <v>44424</v>
      </c>
      <c r="AC798" s="30">
        <v>4900000</v>
      </c>
      <c r="AD798" s="30">
        <v>544444</v>
      </c>
      <c r="AE798" s="30">
        <v>254655.55555555597</v>
      </c>
      <c r="AF798" s="30">
        <v>152000</v>
      </c>
      <c r="AG798" s="30">
        <f t="shared" si="241"/>
        <v>406655.55555555597</v>
      </c>
      <c r="AH798" s="30">
        <v>0</v>
      </c>
      <c r="AI798" s="30">
        <f t="shared" si="242"/>
        <v>5851099.555555556</v>
      </c>
      <c r="AJ798" s="30">
        <f t="shared" si="243"/>
        <v>2450000</v>
      </c>
      <c r="AK798" s="30">
        <f t="shared" si="244"/>
        <v>0</v>
      </c>
      <c r="AL798" s="30">
        <f t="shared" si="245"/>
        <v>0</v>
      </c>
      <c r="AM798" s="30">
        <f t="shared" si="246"/>
        <v>0</v>
      </c>
      <c r="AN798" s="30">
        <f t="shared" si="247"/>
        <v>0</v>
      </c>
      <c r="AO798" s="30">
        <f t="shared" si="248"/>
        <v>0</v>
      </c>
      <c r="AP798" s="30">
        <f t="shared" si="249"/>
        <v>2450000</v>
      </c>
      <c r="AQ798" s="30">
        <f t="shared" si="250"/>
        <v>1922100</v>
      </c>
      <c r="AR798" s="26" t="s">
        <v>79</v>
      </c>
      <c r="AS798" s="26" t="s">
        <v>114</v>
      </c>
      <c r="AT798" s="24" t="s">
        <v>172</v>
      </c>
      <c r="AU798" s="26">
        <v>44433</v>
      </c>
      <c r="AV798" s="26" t="s">
        <v>196</v>
      </c>
      <c r="AW798" s="26" t="s">
        <v>80</v>
      </c>
      <c r="AX798" s="26" t="s">
        <v>82</v>
      </c>
      <c r="AY798" s="26" t="s">
        <v>82</v>
      </c>
      <c r="AZ798" s="26" t="s">
        <v>125</v>
      </c>
      <c r="BA798" s="26" t="s">
        <v>84</v>
      </c>
      <c r="BB798" s="26" t="s">
        <v>106</v>
      </c>
      <c r="BC798" s="26" t="str">
        <f t="shared" si="251"/>
        <v>C</v>
      </c>
      <c r="BD798" s="26" t="str">
        <f t="shared" ca="1" si="252"/>
        <v>39 Th,9 Bln,27 Hr</v>
      </c>
      <c r="BE798" s="29">
        <f t="shared" ca="1" si="253"/>
        <v>39</v>
      </c>
      <c r="BF798" s="29">
        <f t="shared" ca="1" si="254"/>
        <v>9</v>
      </c>
      <c r="BG798" s="29">
        <f t="shared" ca="1" si="255"/>
        <v>27</v>
      </c>
      <c r="BH798" s="26" t="str">
        <f t="shared" ca="1" si="256"/>
        <v>9 Th,0 Bln,23 Hr</v>
      </c>
      <c r="BI798" s="24">
        <f t="shared" ca="1" si="257"/>
        <v>9</v>
      </c>
      <c r="BJ798" s="24">
        <f t="shared" ca="1" si="258"/>
        <v>0</v>
      </c>
      <c r="BK798" s="26" t="str">
        <f t="shared" ca="1" si="259"/>
        <v>7 Th,7 Bln,8 Hr</v>
      </c>
      <c r="BL798" s="4" t="str">
        <f>VLOOKUP(C798,[1]dbase!$C$3:$AW$827,38,FALSE)</f>
        <v>H</v>
      </c>
    </row>
    <row r="799" spans="1:64" x14ac:dyDescent="0.25">
      <c r="A799" s="24">
        <f t="shared" si="240"/>
        <v>796</v>
      </c>
      <c r="B799" s="31" t="s">
        <v>3201</v>
      </c>
      <c r="C799" s="24">
        <v>825542</v>
      </c>
      <c r="D799" s="24" t="s">
        <v>607</v>
      </c>
      <c r="E799" s="26">
        <v>29952</v>
      </c>
      <c r="F799" s="24" t="s">
        <v>65</v>
      </c>
      <c r="G799" s="24" t="s">
        <v>66</v>
      </c>
      <c r="H799" s="24" t="s">
        <v>88</v>
      </c>
      <c r="I799" s="24" t="s">
        <v>3202</v>
      </c>
      <c r="J799" s="27" t="s">
        <v>3203</v>
      </c>
      <c r="K799" s="24" t="s">
        <v>3204</v>
      </c>
      <c r="L799" s="24"/>
      <c r="M799" s="24" t="s">
        <v>99</v>
      </c>
      <c r="N799" s="24" t="s">
        <v>2915</v>
      </c>
      <c r="O799" s="24"/>
      <c r="P799" s="24" t="s">
        <v>80</v>
      </c>
      <c r="Q799" s="26">
        <v>41579</v>
      </c>
      <c r="R799" s="26">
        <v>41989</v>
      </c>
      <c r="S799" s="26" t="s">
        <v>90</v>
      </c>
      <c r="T799" s="28" t="s">
        <v>3205</v>
      </c>
      <c r="U799" s="28" t="s">
        <v>3205</v>
      </c>
      <c r="V799" s="26">
        <v>44571</v>
      </c>
      <c r="W799" s="28" t="s">
        <v>112</v>
      </c>
      <c r="X799" s="28" t="s">
        <v>113</v>
      </c>
      <c r="Y799" s="26" t="s">
        <v>78</v>
      </c>
      <c r="Z799" s="29">
        <v>6</v>
      </c>
      <c r="AA799" s="29">
        <v>3</v>
      </c>
      <c r="AB799" s="26">
        <v>44424</v>
      </c>
      <c r="AC799" s="30">
        <v>5900000</v>
      </c>
      <c r="AD799" s="30">
        <v>655556</v>
      </c>
      <c r="AE799" s="30">
        <v>-367606</v>
      </c>
      <c r="AF799" s="30">
        <v>0</v>
      </c>
      <c r="AG799" s="30">
        <f t="shared" si="241"/>
        <v>-367606</v>
      </c>
      <c r="AH799" s="30">
        <v>0</v>
      </c>
      <c r="AI799" s="30">
        <f t="shared" si="242"/>
        <v>6187950</v>
      </c>
      <c r="AJ799" s="30">
        <f t="shared" si="243"/>
        <v>4425000</v>
      </c>
      <c r="AK799" s="30">
        <f t="shared" si="244"/>
        <v>491667</v>
      </c>
      <c r="AL799" s="30">
        <f t="shared" si="245"/>
        <v>-367606</v>
      </c>
      <c r="AM799" s="30">
        <f t="shared" si="246"/>
        <v>0</v>
      </c>
      <c r="AN799" s="30">
        <f t="shared" si="247"/>
        <v>-367606</v>
      </c>
      <c r="AO799" s="30">
        <f t="shared" si="248"/>
        <v>0</v>
      </c>
      <c r="AP799" s="30">
        <f t="shared" si="249"/>
        <v>4549061</v>
      </c>
      <c r="AQ799" s="30">
        <f t="shared" si="250"/>
        <v>0</v>
      </c>
      <c r="AR799" s="26" t="s">
        <v>79</v>
      </c>
      <c r="AS799" s="26" t="s">
        <v>80</v>
      </c>
      <c r="AT799" s="26"/>
      <c r="AU799" s="26" t="s">
        <v>80</v>
      </c>
      <c r="AV799" s="26" t="s">
        <v>116</v>
      </c>
      <c r="AW799" s="26" t="s">
        <v>117</v>
      </c>
      <c r="AX799" s="26" t="s">
        <v>83</v>
      </c>
      <c r="AY799" s="26" t="s">
        <v>83</v>
      </c>
      <c r="AZ799" s="26" t="s">
        <v>80</v>
      </c>
      <c r="BA799" s="26" t="s">
        <v>84</v>
      </c>
      <c r="BB799" s="26" t="s">
        <v>106</v>
      </c>
      <c r="BC799" s="26" t="str">
        <f t="shared" si="251"/>
        <v>C</v>
      </c>
      <c r="BD799" s="26" t="str">
        <f t="shared" ca="1" si="252"/>
        <v>40 Th,10 Bln,23 Hr</v>
      </c>
      <c r="BE799" s="29">
        <f t="shared" ca="1" si="253"/>
        <v>40</v>
      </c>
      <c r="BF799" s="29">
        <f t="shared" ca="1" si="254"/>
        <v>10</v>
      </c>
      <c r="BG799" s="29">
        <f t="shared" ca="1" si="255"/>
        <v>23</v>
      </c>
      <c r="BH799" s="26" t="str">
        <f t="shared" ca="1" si="256"/>
        <v>9 Th,0 Bln,23 Hr</v>
      </c>
      <c r="BI799" s="24">
        <f t="shared" ca="1" si="257"/>
        <v>9</v>
      </c>
      <c r="BJ799" s="24">
        <f t="shared" ca="1" si="258"/>
        <v>0</v>
      </c>
      <c r="BK799" s="26" t="str">
        <f t="shared" ca="1" si="259"/>
        <v>7 Th,11 Bln,8 Hr</v>
      </c>
      <c r="BL799" s="4" t="str">
        <f>VLOOKUP(C799,[1]dbase!$C$3:$AW$827,38,FALSE)</f>
        <v>-</v>
      </c>
    </row>
    <row r="800" spans="1:64" x14ac:dyDescent="0.25">
      <c r="A800" s="24">
        <f t="shared" si="240"/>
        <v>797</v>
      </c>
      <c r="B800" s="31" t="s">
        <v>3206</v>
      </c>
      <c r="C800" s="24">
        <v>665279</v>
      </c>
      <c r="D800" s="24" t="s">
        <v>166</v>
      </c>
      <c r="E800" s="26">
        <v>24183</v>
      </c>
      <c r="F800" s="24" t="s">
        <v>65</v>
      </c>
      <c r="G800" s="24" t="s">
        <v>66</v>
      </c>
      <c r="H800" s="24" t="s">
        <v>88</v>
      </c>
      <c r="I800" s="24" t="s">
        <v>3207</v>
      </c>
      <c r="J800" s="27" t="s">
        <v>3208</v>
      </c>
      <c r="K800" s="24"/>
      <c r="L800" s="24"/>
      <c r="M800" s="24" t="s">
        <v>70</v>
      </c>
      <c r="N800" s="24" t="s">
        <v>71</v>
      </c>
      <c r="O800" s="24"/>
      <c r="P800" s="24">
        <v>1988</v>
      </c>
      <c r="Q800" s="26">
        <v>34425</v>
      </c>
      <c r="R800" s="26">
        <v>34790</v>
      </c>
      <c r="S800" s="26" t="s">
        <v>90</v>
      </c>
      <c r="T800" s="28" t="s">
        <v>3209</v>
      </c>
      <c r="U800" s="28" t="s">
        <v>3209</v>
      </c>
      <c r="V800" s="26">
        <v>44562</v>
      </c>
      <c r="W800" s="28" t="s">
        <v>399</v>
      </c>
      <c r="X800" s="28" t="s">
        <v>123</v>
      </c>
      <c r="Y800" s="26" t="s">
        <v>78</v>
      </c>
      <c r="Z800" s="29">
        <v>3</v>
      </c>
      <c r="AA800" s="29">
        <v>5</v>
      </c>
      <c r="AB800" s="26">
        <v>44424</v>
      </c>
      <c r="AC800" s="30">
        <v>7900000</v>
      </c>
      <c r="AD800" s="30">
        <v>877778</v>
      </c>
      <c r="AE800" s="30">
        <v>2579547.222222222</v>
      </c>
      <c r="AF800" s="30">
        <v>-292905</v>
      </c>
      <c r="AG800" s="30">
        <f t="shared" si="241"/>
        <v>2286642.222222222</v>
      </c>
      <c r="AH800" s="30">
        <v>2684905</v>
      </c>
      <c r="AI800" s="30">
        <f t="shared" si="242"/>
        <v>13749325.222222222</v>
      </c>
      <c r="AJ800" s="30">
        <f t="shared" si="243"/>
        <v>3950000</v>
      </c>
      <c r="AK800" s="30">
        <f t="shared" si="244"/>
        <v>0</v>
      </c>
      <c r="AL800" s="30">
        <f t="shared" si="245"/>
        <v>0</v>
      </c>
      <c r="AM800" s="30">
        <f t="shared" si="246"/>
        <v>0</v>
      </c>
      <c r="AN800" s="30">
        <f t="shared" si="247"/>
        <v>0</v>
      </c>
      <c r="AO800" s="30">
        <f t="shared" si="248"/>
        <v>0</v>
      </c>
      <c r="AP800" s="30">
        <f t="shared" si="249"/>
        <v>3950000</v>
      </c>
      <c r="AQ800" s="30">
        <f t="shared" si="250"/>
        <v>422100</v>
      </c>
      <c r="AR800" s="26" t="s">
        <v>208</v>
      </c>
      <c r="AS800" s="26" t="s">
        <v>114</v>
      </c>
      <c r="AT800" s="26" t="s">
        <v>115</v>
      </c>
      <c r="AU800" s="26">
        <v>44562</v>
      </c>
      <c r="AV800" s="26" t="s">
        <v>124</v>
      </c>
      <c r="AW800" s="26" t="s">
        <v>80</v>
      </c>
      <c r="AX800" s="26" t="s">
        <v>83</v>
      </c>
      <c r="AY800" s="26" t="s">
        <v>83</v>
      </c>
      <c r="AZ800" s="26" t="s">
        <v>125</v>
      </c>
      <c r="BA800" s="26" t="s">
        <v>84</v>
      </c>
      <c r="BB800" s="26" t="s">
        <v>85</v>
      </c>
      <c r="BC800" s="26" t="str">
        <f t="shared" si="251"/>
        <v>F</v>
      </c>
      <c r="BD800" s="26" t="str">
        <f t="shared" ca="1" si="252"/>
        <v>56 Th,8 Bln,7 Hr</v>
      </c>
      <c r="BE800" s="29">
        <f t="shared" ca="1" si="253"/>
        <v>56</v>
      </c>
      <c r="BF800" s="29">
        <f t="shared" ca="1" si="254"/>
        <v>8</v>
      </c>
      <c r="BG800" s="29">
        <f t="shared" ca="1" si="255"/>
        <v>7</v>
      </c>
      <c r="BH800" s="26" t="str">
        <f t="shared" ca="1" si="256"/>
        <v>28 Th,7 Bln,23 Hr</v>
      </c>
      <c r="BI800" s="24">
        <f t="shared" ca="1" si="257"/>
        <v>28</v>
      </c>
      <c r="BJ800" s="24">
        <f t="shared" ca="1" si="258"/>
        <v>7</v>
      </c>
      <c r="BK800" s="26" t="str">
        <f t="shared" ca="1" si="259"/>
        <v>27 Th,7 Bln,23 Hr</v>
      </c>
      <c r="BL800" s="4" t="str">
        <f>VLOOKUP(C800,[1]dbase!$C$3:$AW$827,38,FALSE)</f>
        <v>H</v>
      </c>
    </row>
    <row r="801" spans="1:64" x14ac:dyDescent="0.25">
      <c r="A801" s="24">
        <f t="shared" si="240"/>
        <v>798</v>
      </c>
      <c r="B801" s="31" t="s">
        <v>3210</v>
      </c>
      <c r="C801" s="24">
        <v>925679</v>
      </c>
      <c r="D801" s="24" t="s">
        <v>166</v>
      </c>
      <c r="E801" s="26">
        <v>33794</v>
      </c>
      <c r="F801" s="24" t="s">
        <v>167</v>
      </c>
      <c r="G801" s="24" t="s">
        <v>66</v>
      </c>
      <c r="H801" s="24" t="s">
        <v>67</v>
      </c>
      <c r="I801" s="24" t="s">
        <v>3211</v>
      </c>
      <c r="J801" s="27"/>
      <c r="K801" s="24"/>
      <c r="L801" s="24" t="s">
        <v>3212</v>
      </c>
      <c r="M801" s="24" t="s">
        <v>70</v>
      </c>
      <c r="N801" s="24" t="s">
        <v>463</v>
      </c>
      <c r="O801" s="24"/>
      <c r="P801" s="24">
        <v>2015</v>
      </c>
      <c r="Q801" s="26">
        <v>42445</v>
      </c>
      <c r="R801" s="26">
        <v>42629</v>
      </c>
      <c r="S801" s="26" t="s">
        <v>213</v>
      </c>
      <c r="T801" s="28" t="s">
        <v>3213</v>
      </c>
      <c r="U801" s="28" t="s">
        <v>3214</v>
      </c>
      <c r="V801" s="26">
        <v>44571</v>
      </c>
      <c r="W801" s="28" t="s">
        <v>3215</v>
      </c>
      <c r="X801" s="28" t="s">
        <v>311</v>
      </c>
      <c r="Y801" s="26" t="s">
        <v>103</v>
      </c>
      <c r="Z801" s="29">
        <v>3</v>
      </c>
      <c r="AA801" s="29">
        <v>4</v>
      </c>
      <c r="AB801" s="26">
        <v>44424</v>
      </c>
      <c r="AC801" s="30">
        <v>6900000</v>
      </c>
      <c r="AD801" s="30">
        <v>766667</v>
      </c>
      <c r="AE801" s="30">
        <v>813508</v>
      </c>
      <c r="AF801" s="30">
        <v>-20464</v>
      </c>
      <c r="AG801" s="30">
        <f t="shared" si="241"/>
        <v>793044</v>
      </c>
      <c r="AH801" s="30">
        <v>2175822</v>
      </c>
      <c r="AI801" s="30">
        <f t="shared" si="242"/>
        <v>10635533</v>
      </c>
      <c r="AJ801" s="30">
        <f t="shared" si="243"/>
        <v>5175000</v>
      </c>
      <c r="AK801" s="30">
        <f t="shared" si="244"/>
        <v>575000.25</v>
      </c>
      <c r="AL801" s="30">
        <f t="shared" si="245"/>
        <v>813508</v>
      </c>
      <c r="AM801" s="30">
        <f t="shared" si="246"/>
        <v>-20464</v>
      </c>
      <c r="AN801" s="30">
        <f t="shared" si="247"/>
        <v>793044</v>
      </c>
      <c r="AO801" s="30">
        <f t="shared" si="248"/>
        <v>1087911</v>
      </c>
      <c r="AP801" s="30">
        <f t="shared" si="249"/>
        <v>7630955.25</v>
      </c>
      <c r="AQ801" s="30">
        <f t="shared" si="250"/>
        <v>0</v>
      </c>
      <c r="AR801" s="26" t="s">
        <v>79</v>
      </c>
      <c r="AS801" s="26" t="s">
        <v>80</v>
      </c>
      <c r="AT801" s="26"/>
      <c r="AU801" s="26" t="s">
        <v>80</v>
      </c>
      <c r="AV801" s="26" t="s">
        <v>312</v>
      </c>
      <c r="AW801" s="26" t="s">
        <v>80</v>
      </c>
      <c r="AX801" s="26" t="s">
        <v>83</v>
      </c>
      <c r="AY801" s="26" t="s">
        <v>83</v>
      </c>
      <c r="AZ801" s="26" t="s">
        <v>80</v>
      </c>
      <c r="BA801" s="26" t="s">
        <v>84</v>
      </c>
      <c r="BB801" s="26" t="s">
        <v>106</v>
      </c>
      <c r="BC801" s="26" t="str">
        <f t="shared" si="251"/>
        <v>F</v>
      </c>
      <c r="BD801" s="26" t="str">
        <f t="shared" ca="1" si="252"/>
        <v>30 Th,4 Bln,15 Hr</v>
      </c>
      <c r="BE801" s="29">
        <f t="shared" ca="1" si="253"/>
        <v>30</v>
      </c>
      <c r="BF801" s="29">
        <f t="shared" ca="1" si="254"/>
        <v>4</v>
      </c>
      <c r="BG801" s="29">
        <f t="shared" ca="1" si="255"/>
        <v>15</v>
      </c>
      <c r="BH801" s="26" t="str">
        <f t="shared" ca="1" si="256"/>
        <v>6 Th,8 Bln,8 Hr</v>
      </c>
      <c r="BI801" s="24">
        <f t="shared" ca="1" si="257"/>
        <v>6</v>
      </c>
      <c r="BJ801" s="24">
        <f t="shared" ca="1" si="258"/>
        <v>8</v>
      </c>
      <c r="BK801" s="26" t="str">
        <f t="shared" ca="1" si="259"/>
        <v>6 Th,2 Bln,8 Hr</v>
      </c>
      <c r="BL801" s="4" t="str">
        <f>VLOOKUP(C801,[1]dbase!$C$3:$AW$827,38,FALSE)</f>
        <v>-</v>
      </c>
    </row>
    <row r="802" spans="1:64" x14ac:dyDescent="0.25">
      <c r="A802" s="24">
        <f t="shared" si="240"/>
        <v>799</v>
      </c>
      <c r="B802" s="31" t="s">
        <v>3216</v>
      </c>
      <c r="C802" s="24">
        <v>765551</v>
      </c>
      <c r="D802" s="24" t="s">
        <v>166</v>
      </c>
      <c r="E802" s="26">
        <v>27952</v>
      </c>
      <c r="F802" s="24" t="s">
        <v>65</v>
      </c>
      <c r="G802" s="24" t="s">
        <v>66</v>
      </c>
      <c r="H802" s="24" t="s">
        <v>67</v>
      </c>
      <c r="I802" s="24" t="s">
        <v>3217</v>
      </c>
      <c r="J802" s="27" t="s">
        <v>3218</v>
      </c>
      <c r="K802" s="24" t="s">
        <v>3219</v>
      </c>
      <c r="L802" s="24"/>
      <c r="M802" s="24" t="s">
        <v>70</v>
      </c>
      <c r="N802" s="24" t="s">
        <v>71</v>
      </c>
      <c r="O802" s="24"/>
      <c r="P802" s="24" t="s">
        <v>1565</v>
      </c>
      <c r="Q802" s="26">
        <v>41579</v>
      </c>
      <c r="R802" s="26">
        <v>41989</v>
      </c>
      <c r="S802" s="26" t="s">
        <v>90</v>
      </c>
      <c r="T802" s="28" t="s">
        <v>793</v>
      </c>
      <c r="U802" s="28" t="s">
        <v>793</v>
      </c>
      <c r="V802" s="26" t="s">
        <v>80</v>
      </c>
      <c r="W802" s="28" t="s">
        <v>130</v>
      </c>
      <c r="X802" s="28" t="s">
        <v>123</v>
      </c>
      <c r="Y802" s="26" t="s">
        <v>78</v>
      </c>
      <c r="Z802" s="29">
        <v>6</v>
      </c>
      <c r="AA802" s="29">
        <v>1</v>
      </c>
      <c r="AB802" s="26">
        <v>44424</v>
      </c>
      <c r="AC802" s="30">
        <v>4500000</v>
      </c>
      <c r="AD802" s="30">
        <v>500000</v>
      </c>
      <c r="AE802" s="30">
        <v>699100</v>
      </c>
      <c r="AF802" s="30">
        <v>152000</v>
      </c>
      <c r="AG802" s="30">
        <f t="shared" si="241"/>
        <v>851100</v>
      </c>
      <c r="AH802" s="30">
        <v>0</v>
      </c>
      <c r="AI802" s="30">
        <f t="shared" si="242"/>
        <v>5851100</v>
      </c>
      <c r="AJ802" s="30">
        <f t="shared" si="243"/>
        <v>3375000</v>
      </c>
      <c r="AK802" s="30">
        <f t="shared" si="244"/>
        <v>375000</v>
      </c>
      <c r="AL802" s="30">
        <f t="shared" si="245"/>
        <v>699100</v>
      </c>
      <c r="AM802" s="30">
        <f t="shared" si="246"/>
        <v>152000</v>
      </c>
      <c r="AN802" s="30">
        <f t="shared" si="247"/>
        <v>851100</v>
      </c>
      <c r="AO802" s="30">
        <f t="shared" si="248"/>
        <v>0</v>
      </c>
      <c r="AP802" s="30">
        <f t="shared" si="249"/>
        <v>4601100</v>
      </c>
      <c r="AQ802" s="30">
        <f t="shared" si="250"/>
        <v>0</v>
      </c>
      <c r="AR802" s="26" t="s">
        <v>79</v>
      </c>
      <c r="AS802" s="26" t="s">
        <v>80</v>
      </c>
      <c r="AT802" s="26"/>
      <c r="AU802" s="26" t="s">
        <v>80</v>
      </c>
      <c r="AV802" s="26" t="s">
        <v>124</v>
      </c>
      <c r="AW802" s="26" t="s">
        <v>80</v>
      </c>
      <c r="AX802" s="26" t="s">
        <v>82</v>
      </c>
      <c r="AY802" s="26" t="s">
        <v>82</v>
      </c>
      <c r="AZ802" s="26" t="s">
        <v>125</v>
      </c>
      <c r="BA802" s="26" t="s">
        <v>84</v>
      </c>
      <c r="BB802" s="26" t="s">
        <v>85</v>
      </c>
      <c r="BC802" s="26" t="str">
        <f t="shared" si="251"/>
        <v>F</v>
      </c>
      <c r="BD802" s="26" t="str">
        <f t="shared" ca="1" si="252"/>
        <v>46 Th,4 Bln,13 Hr</v>
      </c>
      <c r="BE802" s="29">
        <f t="shared" ca="1" si="253"/>
        <v>46</v>
      </c>
      <c r="BF802" s="29">
        <f t="shared" ca="1" si="254"/>
        <v>4</v>
      </c>
      <c r="BG802" s="29">
        <f t="shared" ca="1" si="255"/>
        <v>13</v>
      </c>
      <c r="BH802" s="26" t="str">
        <f t="shared" ca="1" si="256"/>
        <v>9 Th,0 Bln,23 Hr</v>
      </c>
      <c r="BI802" s="24">
        <f t="shared" ca="1" si="257"/>
        <v>9</v>
      </c>
      <c r="BJ802" s="24">
        <f t="shared" ca="1" si="258"/>
        <v>0</v>
      </c>
      <c r="BK802" s="26" t="str">
        <f t="shared" ca="1" si="259"/>
        <v>7 Th,11 Bln,8 Hr</v>
      </c>
      <c r="BL802" s="4" t="str">
        <f>VLOOKUP(C802,[1]dbase!$C$3:$AW$827,38,FALSE)</f>
        <v>-</v>
      </c>
    </row>
    <row r="803" spans="1:64" x14ac:dyDescent="0.25">
      <c r="A803" s="24">
        <f t="shared" si="240"/>
        <v>800</v>
      </c>
      <c r="B803" s="31" t="s">
        <v>3220</v>
      </c>
      <c r="C803" s="24">
        <v>896306</v>
      </c>
      <c r="D803" s="24" t="s">
        <v>500</v>
      </c>
      <c r="E803" s="26">
        <v>32680</v>
      </c>
      <c r="F803" s="24" t="s">
        <v>167</v>
      </c>
      <c r="G803" s="24" t="s">
        <v>66</v>
      </c>
      <c r="H803" s="24" t="s">
        <v>88</v>
      </c>
      <c r="I803" s="24"/>
      <c r="J803" s="27"/>
      <c r="K803" s="24" t="s">
        <v>3221</v>
      </c>
      <c r="L803" s="24"/>
      <c r="M803" s="24" t="s">
        <v>70</v>
      </c>
      <c r="N803" s="24" t="s">
        <v>3222</v>
      </c>
      <c r="O803" s="24"/>
      <c r="P803" s="24" t="s">
        <v>80</v>
      </c>
      <c r="Q803" s="26">
        <v>43877</v>
      </c>
      <c r="R803" s="26">
        <v>44243</v>
      </c>
      <c r="S803" s="26" t="s">
        <v>90</v>
      </c>
      <c r="T803" s="28" t="s">
        <v>3223</v>
      </c>
      <c r="U803" s="28" t="s">
        <v>3223</v>
      </c>
      <c r="V803" s="26" t="s">
        <v>80</v>
      </c>
      <c r="W803" s="28" t="s">
        <v>2457</v>
      </c>
      <c r="X803" s="28" t="s">
        <v>482</v>
      </c>
      <c r="Y803" s="26" t="s">
        <v>103</v>
      </c>
      <c r="Z803" s="29">
        <v>6</v>
      </c>
      <c r="AA803" s="29">
        <v>1</v>
      </c>
      <c r="AB803" s="26">
        <v>44424</v>
      </c>
      <c r="AC803" s="30">
        <v>4500000</v>
      </c>
      <c r="AD803" s="30">
        <v>500000</v>
      </c>
      <c r="AE803" s="30">
        <v>-116900</v>
      </c>
      <c r="AF803" s="30">
        <v>152000</v>
      </c>
      <c r="AG803" s="30">
        <f t="shared" si="241"/>
        <v>35100</v>
      </c>
      <c r="AH803" s="30">
        <v>0</v>
      </c>
      <c r="AI803" s="30">
        <f t="shared" si="242"/>
        <v>5035100</v>
      </c>
      <c r="AJ803" s="30">
        <f t="shared" si="243"/>
        <v>2250000</v>
      </c>
      <c r="AK803" s="30">
        <f t="shared" si="244"/>
        <v>0</v>
      </c>
      <c r="AL803" s="30">
        <f t="shared" si="245"/>
        <v>0</v>
      </c>
      <c r="AM803" s="30">
        <f t="shared" si="246"/>
        <v>0</v>
      </c>
      <c r="AN803" s="30">
        <f t="shared" si="247"/>
        <v>0</v>
      </c>
      <c r="AO803" s="30">
        <f t="shared" si="248"/>
        <v>0</v>
      </c>
      <c r="AP803" s="30">
        <f t="shared" si="249"/>
        <v>2250000</v>
      </c>
      <c r="AQ803" s="30">
        <f t="shared" si="250"/>
        <v>2122100</v>
      </c>
      <c r="AR803" s="26" t="s">
        <v>79</v>
      </c>
      <c r="AS803" s="26" t="s">
        <v>114</v>
      </c>
      <c r="AT803" s="24" t="s">
        <v>172</v>
      </c>
      <c r="AU803" s="26">
        <v>44433</v>
      </c>
      <c r="AV803" s="26" t="s">
        <v>483</v>
      </c>
      <c r="AW803" s="26" t="s">
        <v>80</v>
      </c>
      <c r="AX803" s="26" t="s">
        <v>105</v>
      </c>
      <c r="AY803" s="26" t="s">
        <v>105</v>
      </c>
      <c r="AZ803" s="26" t="s">
        <v>80</v>
      </c>
      <c r="BA803" s="26" t="s">
        <v>84</v>
      </c>
      <c r="BB803" s="26" t="s">
        <v>106</v>
      </c>
      <c r="BC803" s="26" t="str">
        <f t="shared" si="251"/>
        <v>F</v>
      </c>
      <c r="BD803" s="26" t="str">
        <f t="shared" ca="1" si="252"/>
        <v>33 Th,5 Bln,3 Hr</v>
      </c>
      <c r="BE803" s="29">
        <f t="shared" ca="1" si="253"/>
        <v>33</v>
      </c>
      <c r="BF803" s="29">
        <f t="shared" ca="1" si="254"/>
        <v>5</v>
      </c>
      <c r="BG803" s="29">
        <f t="shared" ca="1" si="255"/>
        <v>3</v>
      </c>
      <c r="BH803" s="26" t="str">
        <f t="shared" ca="1" si="256"/>
        <v>2 Th,9 Bln,8 Hr</v>
      </c>
      <c r="BI803" s="24">
        <f t="shared" ca="1" si="257"/>
        <v>2</v>
      </c>
      <c r="BJ803" s="24">
        <f t="shared" ca="1" si="258"/>
        <v>9</v>
      </c>
      <c r="BK803" s="26" t="str">
        <f t="shared" ca="1" si="259"/>
        <v>1 Th,9 Bln,8 Hr</v>
      </c>
      <c r="BL803" s="4" t="str">
        <f>VLOOKUP(C803,[1]dbase!$C$3:$AW$827,38,FALSE)</f>
        <v>H</v>
      </c>
    </row>
    <row r="804" spans="1:64" x14ac:dyDescent="0.25">
      <c r="A804" s="24">
        <f t="shared" si="240"/>
        <v>801</v>
      </c>
      <c r="B804" s="33" t="s">
        <v>3224</v>
      </c>
      <c r="C804" s="24">
        <v>955822</v>
      </c>
      <c r="D804" s="24" t="s">
        <v>811</v>
      </c>
      <c r="E804" s="26">
        <v>34861</v>
      </c>
      <c r="F804" s="24" t="s">
        <v>167</v>
      </c>
      <c r="G804" s="24" t="s">
        <v>66</v>
      </c>
      <c r="H804" s="24" t="s">
        <v>228</v>
      </c>
      <c r="I804" s="24" t="s">
        <v>3225</v>
      </c>
      <c r="J804" s="27"/>
      <c r="K804" s="24"/>
      <c r="L804" s="24"/>
      <c r="M804" s="24" t="s">
        <v>307</v>
      </c>
      <c r="N804" s="24" t="s">
        <v>152</v>
      </c>
      <c r="O804" s="24" t="s">
        <v>72</v>
      </c>
      <c r="P804" s="24">
        <v>2017</v>
      </c>
      <c r="Q804" s="26">
        <v>43313</v>
      </c>
      <c r="R804" s="26">
        <v>43525</v>
      </c>
      <c r="S804" s="26" t="s">
        <v>90</v>
      </c>
      <c r="T804" s="28" t="s">
        <v>153</v>
      </c>
      <c r="U804" s="28" t="s">
        <v>153</v>
      </c>
      <c r="V804" s="26">
        <v>44760</v>
      </c>
      <c r="W804" s="28" t="s">
        <v>154</v>
      </c>
      <c r="X804" s="28" t="s">
        <v>113</v>
      </c>
      <c r="Y804" s="26" t="s">
        <v>78</v>
      </c>
      <c r="Z804" s="29">
        <v>5</v>
      </c>
      <c r="AA804" s="29">
        <v>4</v>
      </c>
      <c r="AB804" s="26">
        <v>44424</v>
      </c>
      <c r="AC804" s="30">
        <v>6900000</v>
      </c>
      <c r="AD804" s="30">
        <v>766667</v>
      </c>
      <c r="AE804" s="30">
        <v>-197116.66666666698</v>
      </c>
      <c r="AF804" s="30">
        <v>653200</v>
      </c>
      <c r="AG804" s="30">
        <f t="shared" si="241"/>
        <v>456083.33333333302</v>
      </c>
      <c r="AH804" s="30">
        <v>0</v>
      </c>
      <c r="AI804" s="30">
        <f t="shared" si="242"/>
        <v>8122750.333333333</v>
      </c>
      <c r="AJ804" s="30">
        <f t="shared" si="243"/>
        <v>5175000</v>
      </c>
      <c r="AK804" s="30">
        <f t="shared" si="244"/>
        <v>575000.25</v>
      </c>
      <c r="AL804" s="30">
        <f t="shared" si="245"/>
        <v>-197116.66666666698</v>
      </c>
      <c r="AM804" s="30">
        <f t="shared" si="246"/>
        <v>653200</v>
      </c>
      <c r="AN804" s="30">
        <f t="shared" si="247"/>
        <v>456083.33333333302</v>
      </c>
      <c r="AO804" s="30">
        <f t="shared" si="248"/>
        <v>0</v>
      </c>
      <c r="AP804" s="30">
        <f t="shared" si="249"/>
        <v>6206083.583333333</v>
      </c>
      <c r="AQ804" s="30">
        <f t="shared" si="250"/>
        <v>0</v>
      </c>
      <c r="AR804" s="26" t="s">
        <v>79</v>
      </c>
      <c r="AS804" s="26" t="s">
        <v>80</v>
      </c>
      <c r="AT804" s="26"/>
      <c r="AU804" s="26" t="s">
        <v>80</v>
      </c>
      <c r="AV804" s="26" t="s">
        <v>116</v>
      </c>
      <c r="AW804" s="26" t="s">
        <v>158</v>
      </c>
      <c r="AX804" s="26" t="s">
        <v>83</v>
      </c>
      <c r="AY804" s="26" t="s">
        <v>83</v>
      </c>
      <c r="AZ804" s="26" t="s">
        <v>80</v>
      </c>
      <c r="BA804" s="26" t="s">
        <v>84</v>
      </c>
      <c r="BB804" s="26" t="s">
        <v>85</v>
      </c>
      <c r="BC804" s="26" t="str">
        <f t="shared" si="251"/>
        <v>E</v>
      </c>
      <c r="BD804" s="26" t="str">
        <f t="shared" ca="1" si="252"/>
        <v>27 Th,5 Bln,13 Hr</v>
      </c>
      <c r="BE804" s="29">
        <f t="shared" ca="1" si="253"/>
        <v>27</v>
      </c>
      <c r="BF804" s="29">
        <f t="shared" ca="1" si="254"/>
        <v>5</v>
      </c>
      <c r="BG804" s="29">
        <f t="shared" ca="1" si="255"/>
        <v>13</v>
      </c>
      <c r="BH804" s="26" t="str">
        <f t="shared" ca="1" si="256"/>
        <v>4 Th,3 Bln,23 Hr</v>
      </c>
      <c r="BI804" s="24">
        <f t="shared" ca="1" si="257"/>
        <v>4</v>
      </c>
      <c r="BJ804" s="24">
        <f t="shared" ca="1" si="258"/>
        <v>3</v>
      </c>
      <c r="BK804" s="26" t="str">
        <f t="shared" ca="1" si="259"/>
        <v>3 Th,8 Bln,23 Hr</v>
      </c>
      <c r="BL804" s="4" t="str">
        <f>VLOOKUP(C804,[1]dbase!$C$3:$AW$827,38,FALSE)</f>
        <v>-</v>
      </c>
    </row>
    <row r="805" spans="1:64" x14ac:dyDescent="0.25">
      <c r="A805" s="24">
        <f t="shared" si="240"/>
        <v>802</v>
      </c>
      <c r="B805" s="31" t="s">
        <v>3226</v>
      </c>
      <c r="C805" s="24">
        <v>885794</v>
      </c>
      <c r="D805" s="24" t="s">
        <v>166</v>
      </c>
      <c r="E805" s="26">
        <v>32434</v>
      </c>
      <c r="F805" s="24" t="s">
        <v>65</v>
      </c>
      <c r="G805" s="24" t="s">
        <v>66</v>
      </c>
      <c r="H805" s="24" t="s">
        <v>88</v>
      </c>
      <c r="I805" s="24" t="s">
        <v>3227</v>
      </c>
      <c r="J805" s="27" t="s">
        <v>3228</v>
      </c>
      <c r="K805" s="24" t="s">
        <v>3229</v>
      </c>
      <c r="L805" s="24" t="s">
        <v>3230</v>
      </c>
      <c r="M805" s="24" t="s">
        <v>70</v>
      </c>
      <c r="N805" s="24" t="s">
        <v>162</v>
      </c>
      <c r="O805" s="24" t="s">
        <v>2736</v>
      </c>
      <c r="P805" s="24">
        <v>2013</v>
      </c>
      <c r="Q805" s="26">
        <v>43088</v>
      </c>
      <c r="R805" s="26">
        <v>43313</v>
      </c>
      <c r="S805" s="26" t="s">
        <v>90</v>
      </c>
      <c r="T805" s="28" t="s">
        <v>828</v>
      </c>
      <c r="U805" s="28" t="s">
        <v>828</v>
      </c>
      <c r="V805" s="26">
        <v>44104</v>
      </c>
      <c r="W805" s="28" t="s">
        <v>829</v>
      </c>
      <c r="X805" s="28" t="s">
        <v>272</v>
      </c>
      <c r="Y805" s="26" t="s">
        <v>103</v>
      </c>
      <c r="Z805" s="29">
        <v>5</v>
      </c>
      <c r="AA805" s="29">
        <v>4</v>
      </c>
      <c r="AB805" s="26">
        <v>44424</v>
      </c>
      <c r="AC805" s="30">
        <v>6900000</v>
      </c>
      <c r="AD805" s="30">
        <v>766667</v>
      </c>
      <c r="AE805" s="30">
        <v>442183.33333333302</v>
      </c>
      <c r="AF805" s="30">
        <v>653200</v>
      </c>
      <c r="AG805" s="30">
        <f t="shared" si="241"/>
        <v>1095383.333333333</v>
      </c>
      <c r="AH805" s="30">
        <v>0</v>
      </c>
      <c r="AI805" s="30">
        <f t="shared" si="242"/>
        <v>8762050.3333333321</v>
      </c>
      <c r="AJ805" s="30">
        <f t="shared" si="243"/>
        <v>5175000</v>
      </c>
      <c r="AK805" s="30">
        <f t="shared" si="244"/>
        <v>575000.25</v>
      </c>
      <c r="AL805" s="30">
        <f t="shared" si="245"/>
        <v>442183.33333333302</v>
      </c>
      <c r="AM805" s="30">
        <f t="shared" si="246"/>
        <v>653200</v>
      </c>
      <c r="AN805" s="30">
        <f t="shared" si="247"/>
        <v>1095383.333333333</v>
      </c>
      <c r="AO805" s="30">
        <f t="shared" si="248"/>
        <v>0</v>
      </c>
      <c r="AP805" s="30">
        <f t="shared" si="249"/>
        <v>6845383.583333333</v>
      </c>
      <c r="AQ805" s="30">
        <f t="shared" si="250"/>
        <v>0</v>
      </c>
      <c r="AR805" s="26" t="s">
        <v>79</v>
      </c>
      <c r="AS805" s="26" t="s">
        <v>80</v>
      </c>
      <c r="AT805" s="26"/>
      <c r="AU805" s="26" t="s">
        <v>80</v>
      </c>
      <c r="AV805" s="26" t="s">
        <v>273</v>
      </c>
      <c r="AW805" s="26" t="s">
        <v>80</v>
      </c>
      <c r="AX805" s="26" t="s">
        <v>105</v>
      </c>
      <c r="AY805" s="26" t="s">
        <v>105</v>
      </c>
      <c r="AZ805" s="26" t="s">
        <v>80</v>
      </c>
      <c r="BA805" s="26" t="s">
        <v>84</v>
      </c>
      <c r="BB805" s="26" t="s">
        <v>106</v>
      </c>
      <c r="BC805" s="26" t="str">
        <f t="shared" si="251"/>
        <v>F</v>
      </c>
      <c r="BD805" s="26" t="str">
        <f t="shared" ca="1" si="252"/>
        <v>34 Th,1 Bln,6 Hr</v>
      </c>
      <c r="BE805" s="29">
        <f t="shared" ca="1" si="253"/>
        <v>34</v>
      </c>
      <c r="BF805" s="29">
        <f t="shared" ca="1" si="254"/>
        <v>1</v>
      </c>
      <c r="BG805" s="29">
        <f t="shared" ca="1" si="255"/>
        <v>6</v>
      </c>
      <c r="BH805" s="26" t="str">
        <f t="shared" ca="1" si="256"/>
        <v>4 Th,11 Bln,5 Hr</v>
      </c>
      <c r="BI805" s="24">
        <f t="shared" ca="1" si="257"/>
        <v>4</v>
      </c>
      <c r="BJ805" s="24">
        <f t="shared" ca="1" si="258"/>
        <v>11</v>
      </c>
      <c r="BK805" s="26" t="str">
        <f t="shared" ca="1" si="259"/>
        <v>4 Th,3 Bln,23 Hr</v>
      </c>
      <c r="BL805" s="4" t="str">
        <f>VLOOKUP(C805,[1]dbase!$C$3:$AW$827,38,FALSE)</f>
        <v>-</v>
      </c>
    </row>
    <row r="806" spans="1:64" x14ac:dyDescent="0.25">
      <c r="A806" s="24">
        <f t="shared" si="240"/>
        <v>803</v>
      </c>
      <c r="B806" s="31" t="s">
        <v>3231</v>
      </c>
      <c r="C806" s="24">
        <v>696285</v>
      </c>
      <c r="D806" s="24" t="s">
        <v>365</v>
      </c>
      <c r="E806" s="26">
        <v>25479</v>
      </c>
      <c r="F806" s="24" t="s">
        <v>65</v>
      </c>
      <c r="G806" s="24" t="s">
        <v>66</v>
      </c>
      <c r="H806" s="24" t="s">
        <v>133</v>
      </c>
      <c r="I806" s="24" t="s">
        <v>3232</v>
      </c>
      <c r="J806" s="27" t="s">
        <v>3233</v>
      </c>
      <c r="K806" s="24"/>
      <c r="L806" s="24"/>
      <c r="M806" s="24" t="s">
        <v>346</v>
      </c>
      <c r="N806" s="24" t="s">
        <v>3234</v>
      </c>
      <c r="O806" s="24"/>
      <c r="P806" s="24" t="s">
        <v>80</v>
      </c>
      <c r="Q806" s="26">
        <v>43374</v>
      </c>
      <c r="R806" s="26">
        <v>43374</v>
      </c>
      <c r="S806" s="26" t="s">
        <v>90</v>
      </c>
      <c r="T806" s="28" t="s">
        <v>255</v>
      </c>
      <c r="U806" s="28" t="s">
        <v>255</v>
      </c>
      <c r="V806" s="26">
        <v>44105</v>
      </c>
      <c r="W806" s="28" t="s">
        <v>256</v>
      </c>
      <c r="X806" s="28" t="s">
        <v>207</v>
      </c>
      <c r="Y806" s="26" t="s">
        <v>103</v>
      </c>
      <c r="Z806" s="29">
        <v>5</v>
      </c>
      <c r="AA806" s="29">
        <v>5</v>
      </c>
      <c r="AB806" s="26">
        <v>44424</v>
      </c>
      <c r="AC806" s="30">
        <v>7900000</v>
      </c>
      <c r="AD806" s="30">
        <v>877778</v>
      </c>
      <c r="AE806" s="30">
        <v>0</v>
      </c>
      <c r="AF806" s="30">
        <v>184446.38888888806</v>
      </c>
      <c r="AG806" s="30">
        <f t="shared" si="241"/>
        <v>184446.38888888806</v>
      </c>
      <c r="AH806" s="30">
        <v>0</v>
      </c>
      <c r="AI806" s="30">
        <f t="shared" si="242"/>
        <v>8962224.3888888881</v>
      </c>
      <c r="AJ806" s="30">
        <f t="shared" si="243"/>
        <v>5925000</v>
      </c>
      <c r="AK806" s="30">
        <f t="shared" si="244"/>
        <v>658333.5</v>
      </c>
      <c r="AL806" s="30">
        <f t="shared" si="245"/>
        <v>0</v>
      </c>
      <c r="AM806" s="30">
        <f t="shared" si="246"/>
        <v>184446.38888888806</v>
      </c>
      <c r="AN806" s="30">
        <f t="shared" si="247"/>
        <v>184446.38888888806</v>
      </c>
      <c r="AO806" s="30">
        <f t="shared" si="248"/>
        <v>0</v>
      </c>
      <c r="AP806" s="30">
        <f t="shared" si="249"/>
        <v>6767779.8888888881</v>
      </c>
      <c r="AQ806" s="30">
        <f t="shared" si="250"/>
        <v>0</v>
      </c>
      <c r="AR806" s="26" t="s">
        <v>79</v>
      </c>
      <c r="AS806" s="26" t="s">
        <v>80</v>
      </c>
      <c r="AT806" s="26"/>
      <c r="AU806" s="26">
        <v>44516</v>
      </c>
      <c r="AV806" s="26" t="s">
        <v>209</v>
      </c>
      <c r="AW806" s="26" t="s">
        <v>95</v>
      </c>
      <c r="AX806" s="26" t="s">
        <v>83</v>
      </c>
      <c r="AY806" s="26" t="s">
        <v>83</v>
      </c>
      <c r="AZ806" s="26" t="s">
        <v>80</v>
      </c>
      <c r="BA806" s="26" t="s">
        <v>84</v>
      </c>
      <c r="BB806" s="26" t="s">
        <v>106</v>
      </c>
      <c r="BC806" s="26" t="str">
        <f t="shared" si="251"/>
        <v>G</v>
      </c>
      <c r="BD806" s="26" t="str">
        <f t="shared" ca="1" si="252"/>
        <v>53 Th,1 Bln,21 Hr</v>
      </c>
      <c r="BE806" s="29">
        <f t="shared" ca="1" si="253"/>
        <v>53</v>
      </c>
      <c r="BF806" s="29">
        <f t="shared" ca="1" si="254"/>
        <v>1</v>
      </c>
      <c r="BG806" s="29">
        <f t="shared" ca="1" si="255"/>
        <v>21</v>
      </c>
      <c r="BH806" s="26" t="str">
        <f t="shared" ca="1" si="256"/>
        <v>4 Th,1 Bln,23 Hr</v>
      </c>
      <c r="BI806" s="24">
        <f t="shared" ca="1" si="257"/>
        <v>4</v>
      </c>
      <c r="BJ806" s="24">
        <f t="shared" ca="1" si="258"/>
        <v>1</v>
      </c>
      <c r="BK806" s="26" t="str">
        <f t="shared" ca="1" si="259"/>
        <v>4 Th,1 Bln,23 Hr</v>
      </c>
      <c r="BL806" s="4" t="str">
        <f>VLOOKUP(C806,[1]dbase!$C$3:$AW$827,38,FALSE)</f>
        <v>-</v>
      </c>
    </row>
    <row r="807" spans="1:64" x14ac:dyDescent="0.25">
      <c r="A807" s="24">
        <f t="shared" si="240"/>
        <v>804</v>
      </c>
      <c r="B807" s="31" t="s">
        <v>3235</v>
      </c>
      <c r="C807" s="24">
        <v>685249</v>
      </c>
      <c r="D807" s="24" t="s">
        <v>704</v>
      </c>
      <c r="E807" s="26">
        <v>25184</v>
      </c>
      <c r="F807" s="24" t="s">
        <v>65</v>
      </c>
      <c r="G807" s="24" t="s">
        <v>66</v>
      </c>
      <c r="H807" s="24" t="s">
        <v>88</v>
      </c>
      <c r="I807" s="24" t="s">
        <v>3236</v>
      </c>
      <c r="J807" s="27"/>
      <c r="K807" s="24"/>
      <c r="L807" s="24"/>
      <c r="M807" s="24" t="s">
        <v>70</v>
      </c>
      <c r="N807" s="24" t="s">
        <v>254</v>
      </c>
      <c r="O807" s="24"/>
      <c r="P807" s="24">
        <v>2019</v>
      </c>
      <c r="Q807" s="26">
        <v>34335</v>
      </c>
      <c r="R807" s="26">
        <v>34700</v>
      </c>
      <c r="S807" s="26" t="s">
        <v>90</v>
      </c>
      <c r="T807" s="28" t="s">
        <v>2606</v>
      </c>
      <c r="U807" s="28" t="s">
        <v>2606</v>
      </c>
      <c r="V807" s="26">
        <v>44061</v>
      </c>
      <c r="W807" s="28" t="s">
        <v>194</v>
      </c>
      <c r="X807" s="28" t="s">
        <v>195</v>
      </c>
      <c r="Y807" s="26" t="s">
        <v>78</v>
      </c>
      <c r="Z807" s="29">
        <v>5</v>
      </c>
      <c r="AA807" s="29">
        <v>3</v>
      </c>
      <c r="AB807" s="26">
        <v>44424</v>
      </c>
      <c r="AC807" s="30">
        <v>5900000</v>
      </c>
      <c r="AD807" s="30">
        <v>655556</v>
      </c>
      <c r="AE807" s="30">
        <v>911969.44444444403</v>
      </c>
      <c r="AF807" s="30">
        <v>596850</v>
      </c>
      <c r="AG807" s="30">
        <f t="shared" si="241"/>
        <v>1508819.444444444</v>
      </c>
      <c r="AH807" s="30">
        <v>0</v>
      </c>
      <c r="AI807" s="30">
        <f t="shared" si="242"/>
        <v>8064375.444444444</v>
      </c>
      <c r="AJ807" s="30">
        <f t="shared" si="243"/>
        <v>2950000</v>
      </c>
      <c r="AK807" s="30">
        <f t="shared" si="244"/>
        <v>0</v>
      </c>
      <c r="AL807" s="30">
        <f t="shared" si="245"/>
        <v>0</v>
      </c>
      <c r="AM807" s="30">
        <f t="shared" si="246"/>
        <v>0</v>
      </c>
      <c r="AN807" s="30">
        <f t="shared" si="247"/>
        <v>0</v>
      </c>
      <c r="AO807" s="30">
        <f t="shared" si="248"/>
        <v>0</v>
      </c>
      <c r="AP807" s="30">
        <f t="shared" si="249"/>
        <v>2950000</v>
      </c>
      <c r="AQ807" s="30">
        <f t="shared" si="250"/>
        <v>1422100</v>
      </c>
      <c r="AR807" s="26" t="s">
        <v>79</v>
      </c>
      <c r="AS807" s="26" t="s">
        <v>114</v>
      </c>
      <c r="AT807" s="24" t="s">
        <v>172</v>
      </c>
      <c r="AU807" s="26">
        <v>44433</v>
      </c>
      <c r="AV807" s="26" t="s">
        <v>196</v>
      </c>
      <c r="AW807" s="26" t="s">
        <v>80</v>
      </c>
      <c r="AX807" s="26" t="s">
        <v>83</v>
      </c>
      <c r="AY807" s="26" t="s">
        <v>82</v>
      </c>
      <c r="AZ807" s="26" t="s">
        <v>197</v>
      </c>
      <c r="BA807" s="26" t="s">
        <v>84</v>
      </c>
      <c r="BB807" s="26" t="s">
        <v>85</v>
      </c>
      <c r="BC807" s="26" t="str">
        <f t="shared" si="251"/>
        <v>F</v>
      </c>
      <c r="BD807" s="26" t="str">
        <f t="shared" ca="1" si="252"/>
        <v>53 Th,11 Bln,12 Hr</v>
      </c>
      <c r="BE807" s="29">
        <f t="shared" ca="1" si="253"/>
        <v>53</v>
      </c>
      <c r="BF807" s="29">
        <f t="shared" ca="1" si="254"/>
        <v>11</v>
      </c>
      <c r="BG807" s="29">
        <f t="shared" ca="1" si="255"/>
        <v>12</v>
      </c>
      <c r="BH807" s="26" t="str">
        <f t="shared" ca="1" si="256"/>
        <v>28 Th,10 Bln,23 Hr</v>
      </c>
      <c r="BI807" s="24">
        <f t="shared" ca="1" si="257"/>
        <v>28</v>
      </c>
      <c r="BJ807" s="24">
        <f t="shared" ca="1" si="258"/>
        <v>10</v>
      </c>
      <c r="BK807" s="26" t="str">
        <f t="shared" ca="1" si="259"/>
        <v>27 Th,10 Bln,23 Hr</v>
      </c>
      <c r="BL807" s="4" t="str">
        <f>VLOOKUP(C807,[1]dbase!$C$3:$AW$827,38,FALSE)</f>
        <v>H</v>
      </c>
    </row>
    <row r="808" spans="1:64" x14ac:dyDescent="0.25">
      <c r="A808" s="24">
        <f t="shared" si="240"/>
        <v>805</v>
      </c>
      <c r="B808" s="31" t="s">
        <v>3237</v>
      </c>
      <c r="C808" s="24">
        <v>725938</v>
      </c>
      <c r="D808" s="24" t="s">
        <v>741</v>
      </c>
      <c r="E808" s="26">
        <v>26458</v>
      </c>
      <c r="F808" s="24" t="s">
        <v>65</v>
      </c>
      <c r="G808" s="24" t="s">
        <v>66</v>
      </c>
      <c r="H808" s="24" t="s">
        <v>133</v>
      </c>
      <c r="I808" s="24" t="s">
        <v>3238</v>
      </c>
      <c r="J808" s="27" t="s">
        <v>3239</v>
      </c>
      <c r="K808" s="24"/>
      <c r="L808" s="24"/>
      <c r="M808" s="24" t="s">
        <v>109</v>
      </c>
      <c r="N808" s="24" t="s">
        <v>80</v>
      </c>
      <c r="O808" s="24"/>
      <c r="P808" s="24" t="s">
        <v>80</v>
      </c>
      <c r="Q808" s="26">
        <v>43374</v>
      </c>
      <c r="R808" s="26">
        <v>43374</v>
      </c>
      <c r="S808" s="26" t="s">
        <v>90</v>
      </c>
      <c r="T808" s="28" t="s">
        <v>3240</v>
      </c>
      <c r="U808" s="28" t="s">
        <v>3240</v>
      </c>
      <c r="V808" s="26">
        <v>44105</v>
      </c>
      <c r="W808" s="28" t="s">
        <v>303</v>
      </c>
      <c r="X808" s="28" t="s">
        <v>140</v>
      </c>
      <c r="Y808" s="26" t="s">
        <v>78</v>
      </c>
      <c r="Z808" s="29">
        <v>5</v>
      </c>
      <c r="AA808" s="29">
        <v>4</v>
      </c>
      <c r="AB808" s="26">
        <v>44424</v>
      </c>
      <c r="AC808" s="30">
        <v>6900000</v>
      </c>
      <c r="AD808" s="30">
        <v>766667</v>
      </c>
      <c r="AE808" s="30">
        <v>0</v>
      </c>
      <c r="AF808" s="30">
        <v>1295557.4999999991</v>
      </c>
      <c r="AG808" s="30">
        <f t="shared" si="241"/>
        <v>1295557.4999999991</v>
      </c>
      <c r="AH808" s="30">
        <v>0</v>
      </c>
      <c r="AI808" s="30">
        <f t="shared" si="242"/>
        <v>8962224.5</v>
      </c>
      <c r="AJ808" s="30">
        <f t="shared" si="243"/>
        <v>5175000</v>
      </c>
      <c r="AK808" s="30">
        <f t="shared" si="244"/>
        <v>575000.25</v>
      </c>
      <c r="AL808" s="30">
        <f t="shared" si="245"/>
        <v>0</v>
      </c>
      <c r="AM808" s="30">
        <f t="shared" si="246"/>
        <v>1295557.4999999991</v>
      </c>
      <c r="AN808" s="30">
        <f t="shared" si="247"/>
        <v>1295557.4999999991</v>
      </c>
      <c r="AO808" s="30">
        <f t="shared" si="248"/>
        <v>0</v>
      </c>
      <c r="AP808" s="30">
        <f t="shared" si="249"/>
        <v>7045557.7499999991</v>
      </c>
      <c r="AQ808" s="30">
        <f t="shared" si="250"/>
        <v>0</v>
      </c>
      <c r="AR808" s="26" t="s">
        <v>79</v>
      </c>
      <c r="AS808" s="26" t="s">
        <v>80</v>
      </c>
      <c r="AT808" s="26"/>
      <c r="AU808" s="26" t="s">
        <v>80</v>
      </c>
      <c r="AV808" s="26" t="s">
        <v>141</v>
      </c>
      <c r="AW808" s="26" t="s">
        <v>80</v>
      </c>
      <c r="AX808" s="26" t="s">
        <v>83</v>
      </c>
      <c r="AY808" s="26" t="s">
        <v>82</v>
      </c>
      <c r="AZ808" s="26" t="s">
        <v>80</v>
      </c>
      <c r="BA808" s="26" t="s">
        <v>84</v>
      </c>
      <c r="BB808" s="26" t="s">
        <v>85</v>
      </c>
      <c r="BC808" s="26" t="str">
        <f t="shared" si="251"/>
        <v>C</v>
      </c>
      <c r="BD808" s="26" t="str">
        <f t="shared" ca="1" si="252"/>
        <v>50 Th,5 Bln,16 Hr</v>
      </c>
      <c r="BE808" s="29">
        <f t="shared" ca="1" si="253"/>
        <v>50</v>
      </c>
      <c r="BF808" s="29">
        <f t="shared" ca="1" si="254"/>
        <v>5</v>
      </c>
      <c r="BG808" s="29">
        <f t="shared" ca="1" si="255"/>
        <v>16</v>
      </c>
      <c r="BH808" s="26" t="str">
        <f t="shared" ca="1" si="256"/>
        <v>4 Th,1 Bln,23 Hr</v>
      </c>
      <c r="BI808" s="24">
        <f t="shared" ca="1" si="257"/>
        <v>4</v>
      </c>
      <c r="BJ808" s="24">
        <f t="shared" ca="1" si="258"/>
        <v>1</v>
      </c>
      <c r="BK808" s="26" t="str">
        <f t="shared" ca="1" si="259"/>
        <v>4 Th,1 Bln,23 Hr</v>
      </c>
      <c r="BL808" s="4" t="str">
        <f>VLOOKUP(C808,[1]dbase!$C$3:$AW$827,38,FALSE)</f>
        <v>-</v>
      </c>
    </row>
    <row r="809" spans="1:64" x14ac:dyDescent="0.25">
      <c r="A809" s="24">
        <f t="shared" si="240"/>
        <v>806</v>
      </c>
      <c r="B809" s="33" t="s">
        <v>3241</v>
      </c>
      <c r="C809" s="24">
        <v>855476</v>
      </c>
      <c r="D809" s="24" t="s">
        <v>166</v>
      </c>
      <c r="E809" s="26">
        <v>31074</v>
      </c>
      <c r="F809" s="24" t="s">
        <v>65</v>
      </c>
      <c r="G809" s="24" t="s">
        <v>66</v>
      </c>
      <c r="H809" s="24" t="s">
        <v>88</v>
      </c>
      <c r="I809" s="24" t="s">
        <v>3242</v>
      </c>
      <c r="J809" s="27"/>
      <c r="K809" s="24"/>
      <c r="L809" s="24"/>
      <c r="M809" s="24" t="s">
        <v>70</v>
      </c>
      <c r="N809" s="24" t="s">
        <v>71</v>
      </c>
      <c r="O809" s="24"/>
      <c r="P809" s="24">
        <v>2020</v>
      </c>
      <c r="Q809" s="26">
        <v>39860</v>
      </c>
      <c r="R809" s="26">
        <v>39949</v>
      </c>
      <c r="S809" s="26" t="s">
        <v>90</v>
      </c>
      <c r="T809" s="28" t="s">
        <v>785</v>
      </c>
      <c r="U809" s="28" t="s">
        <v>785</v>
      </c>
      <c r="V809" s="26">
        <v>44760</v>
      </c>
      <c r="W809" s="28" t="s">
        <v>434</v>
      </c>
      <c r="X809" s="28" t="s">
        <v>113</v>
      </c>
      <c r="Y809" s="26" t="s">
        <v>78</v>
      </c>
      <c r="Z809" s="29">
        <v>5</v>
      </c>
      <c r="AA809" s="29">
        <v>4</v>
      </c>
      <c r="AB809" s="26">
        <v>44424</v>
      </c>
      <c r="AC809" s="30">
        <v>6900000</v>
      </c>
      <c r="AD809" s="30">
        <v>766667</v>
      </c>
      <c r="AE809" s="30">
        <v>-958766.66666666698</v>
      </c>
      <c r="AF809" s="30">
        <v>596850</v>
      </c>
      <c r="AG809" s="30">
        <f t="shared" si="241"/>
        <v>-361916.66666666698</v>
      </c>
      <c r="AH809" s="30">
        <v>0</v>
      </c>
      <c r="AI809" s="30">
        <f t="shared" si="242"/>
        <v>7304750.333333333</v>
      </c>
      <c r="AJ809" s="30">
        <f t="shared" si="243"/>
        <v>5175000</v>
      </c>
      <c r="AK809" s="30">
        <f t="shared" si="244"/>
        <v>575000.25</v>
      </c>
      <c r="AL809" s="30">
        <f t="shared" si="245"/>
        <v>-958766.66666666698</v>
      </c>
      <c r="AM809" s="30">
        <f t="shared" si="246"/>
        <v>596850</v>
      </c>
      <c r="AN809" s="30">
        <f t="shared" si="247"/>
        <v>-361916.66666666698</v>
      </c>
      <c r="AO809" s="30">
        <f t="shared" si="248"/>
        <v>0</v>
      </c>
      <c r="AP809" s="30">
        <f t="shared" si="249"/>
        <v>5388083.583333333</v>
      </c>
      <c r="AQ809" s="30">
        <f t="shared" si="250"/>
        <v>0</v>
      </c>
      <c r="AR809" s="26" t="s">
        <v>79</v>
      </c>
      <c r="AS809" s="26" t="s">
        <v>80</v>
      </c>
      <c r="AT809" s="26"/>
      <c r="AU809" s="26" t="s">
        <v>80</v>
      </c>
      <c r="AV809" s="26" t="s">
        <v>116</v>
      </c>
      <c r="AW809" s="26" t="s">
        <v>95</v>
      </c>
      <c r="AX809" s="26" t="s">
        <v>83</v>
      </c>
      <c r="AY809" s="26" t="s">
        <v>83</v>
      </c>
      <c r="AZ809" s="26" t="s">
        <v>80</v>
      </c>
      <c r="BA809" s="26" t="s">
        <v>84</v>
      </c>
      <c r="BB809" s="26" t="s">
        <v>85</v>
      </c>
      <c r="BC809" s="26" t="str">
        <f t="shared" si="251"/>
        <v>F</v>
      </c>
      <c r="BD809" s="26" t="str">
        <f t="shared" ca="1" si="252"/>
        <v>37 Th,9 Bln,28 Hr</v>
      </c>
      <c r="BE809" s="29">
        <f t="shared" ca="1" si="253"/>
        <v>37</v>
      </c>
      <c r="BF809" s="29">
        <f t="shared" ca="1" si="254"/>
        <v>9</v>
      </c>
      <c r="BG809" s="29">
        <f t="shared" ca="1" si="255"/>
        <v>28</v>
      </c>
      <c r="BH809" s="26" t="str">
        <f t="shared" ca="1" si="256"/>
        <v>13 Th,9 Bln,8 Hr</v>
      </c>
      <c r="BI809" s="24">
        <f t="shared" ca="1" si="257"/>
        <v>13</v>
      </c>
      <c r="BJ809" s="24">
        <f t="shared" ca="1" si="258"/>
        <v>9</v>
      </c>
      <c r="BK809" s="26" t="str">
        <f t="shared" ca="1" si="259"/>
        <v>13 Th,6 Bln,8 Hr</v>
      </c>
      <c r="BL809" s="4" t="str">
        <f>VLOOKUP(C809,[1]dbase!$C$3:$AW$827,38,FALSE)</f>
        <v>-</v>
      </c>
    </row>
    <row r="810" spans="1:64" x14ac:dyDescent="0.25">
      <c r="A810" s="24">
        <f t="shared" si="240"/>
        <v>807</v>
      </c>
      <c r="B810" s="31" t="s">
        <v>3243</v>
      </c>
      <c r="C810" s="24">
        <v>685977</v>
      </c>
      <c r="D810" s="24" t="s">
        <v>3244</v>
      </c>
      <c r="E810" s="26">
        <v>25100</v>
      </c>
      <c r="F810" s="24" t="s">
        <v>65</v>
      </c>
      <c r="G810" s="24" t="s">
        <v>66</v>
      </c>
      <c r="H810" s="24" t="s">
        <v>133</v>
      </c>
      <c r="I810" s="24" t="s">
        <v>3245</v>
      </c>
      <c r="J810" s="27" t="s">
        <v>3246</v>
      </c>
      <c r="K810" s="24"/>
      <c r="L810" s="24"/>
      <c r="M810" s="24" t="s">
        <v>109</v>
      </c>
      <c r="N810" s="24" t="s">
        <v>80</v>
      </c>
      <c r="O810" s="24"/>
      <c r="P810" s="24" t="s">
        <v>80</v>
      </c>
      <c r="Q810" s="26">
        <v>43374</v>
      </c>
      <c r="R810" s="26">
        <v>43374</v>
      </c>
      <c r="S810" s="26" t="s">
        <v>90</v>
      </c>
      <c r="T810" s="28" t="s">
        <v>289</v>
      </c>
      <c r="U810" s="28" t="s">
        <v>289</v>
      </c>
      <c r="V810" s="26">
        <v>44105</v>
      </c>
      <c r="W810" s="28" t="s">
        <v>139</v>
      </c>
      <c r="X810" s="28" t="s">
        <v>140</v>
      </c>
      <c r="Y810" s="26" t="s">
        <v>78</v>
      </c>
      <c r="Z810" s="29">
        <v>6</v>
      </c>
      <c r="AA810" s="29">
        <v>1</v>
      </c>
      <c r="AB810" s="26">
        <v>44424</v>
      </c>
      <c r="AC810" s="30">
        <v>4500000</v>
      </c>
      <c r="AD810" s="30">
        <v>500000</v>
      </c>
      <c r="AE810" s="30">
        <v>0</v>
      </c>
      <c r="AF810" s="30">
        <v>261200</v>
      </c>
      <c r="AG810" s="30">
        <f t="shared" si="241"/>
        <v>261200</v>
      </c>
      <c r="AH810" s="30">
        <v>0</v>
      </c>
      <c r="AI810" s="30">
        <f t="shared" si="242"/>
        <v>5261200</v>
      </c>
      <c r="AJ810" s="30">
        <f t="shared" si="243"/>
        <v>3375000</v>
      </c>
      <c r="AK810" s="30">
        <f t="shared" si="244"/>
        <v>375000</v>
      </c>
      <c r="AL810" s="30">
        <f t="shared" si="245"/>
        <v>0</v>
      </c>
      <c r="AM810" s="30">
        <f t="shared" si="246"/>
        <v>261200</v>
      </c>
      <c r="AN810" s="30">
        <f t="shared" si="247"/>
        <v>261200</v>
      </c>
      <c r="AO810" s="30">
        <f t="shared" si="248"/>
        <v>0</v>
      </c>
      <c r="AP810" s="30">
        <f t="shared" si="249"/>
        <v>4011200</v>
      </c>
      <c r="AQ810" s="30">
        <f t="shared" si="250"/>
        <v>360900</v>
      </c>
      <c r="AR810" s="26" t="s">
        <v>79</v>
      </c>
      <c r="AS810" s="26" t="s">
        <v>80</v>
      </c>
      <c r="AT810" s="26"/>
      <c r="AU810" s="26" t="s">
        <v>80</v>
      </c>
      <c r="AV810" s="26" t="s">
        <v>141</v>
      </c>
      <c r="AW810" s="26" t="s">
        <v>80</v>
      </c>
      <c r="AX810" s="26" t="s">
        <v>82</v>
      </c>
      <c r="AY810" s="26" t="s">
        <v>82</v>
      </c>
      <c r="AZ810" s="26" t="s">
        <v>80</v>
      </c>
      <c r="BA810" s="26" t="s">
        <v>84</v>
      </c>
      <c r="BB810" s="26" t="s">
        <v>85</v>
      </c>
      <c r="BC810" s="26" t="str">
        <f t="shared" si="251"/>
        <v>C</v>
      </c>
      <c r="BD810" s="26" t="str">
        <f t="shared" ca="1" si="252"/>
        <v>54 Th,2 Bln,5 Hr</v>
      </c>
      <c r="BE810" s="29">
        <f t="shared" ca="1" si="253"/>
        <v>54</v>
      </c>
      <c r="BF810" s="29">
        <f t="shared" ca="1" si="254"/>
        <v>2</v>
      </c>
      <c r="BG810" s="29">
        <f t="shared" ca="1" si="255"/>
        <v>5</v>
      </c>
      <c r="BH810" s="26" t="str">
        <f t="shared" ca="1" si="256"/>
        <v>4 Th,1 Bln,23 Hr</v>
      </c>
      <c r="BI810" s="24">
        <f t="shared" ca="1" si="257"/>
        <v>4</v>
      </c>
      <c r="BJ810" s="24">
        <f t="shared" ca="1" si="258"/>
        <v>1</v>
      </c>
      <c r="BK810" s="26" t="str">
        <f t="shared" ca="1" si="259"/>
        <v>4 Th,1 Bln,23 Hr</v>
      </c>
      <c r="BL810" s="4" t="str">
        <f>VLOOKUP(C810,[1]dbase!$C$3:$AW$827,38,FALSE)</f>
        <v>-</v>
      </c>
    </row>
  </sheetData>
  <autoFilter ref="A3:BL810" xr:uid="{EB7F4E65-F05E-4E6D-BCF6-D8228C040EAE}"/>
  <mergeCells count="9">
    <mergeCell ref="AJ2:AP2"/>
    <mergeCell ref="BD2:BG2"/>
    <mergeCell ref="BH2:BK2"/>
    <mergeCell ref="D2:I2"/>
    <mergeCell ref="J2:L2"/>
    <mergeCell ref="M2:P2"/>
    <mergeCell ref="Q2:Z2"/>
    <mergeCell ref="AA2:AB2"/>
    <mergeCell ref="AC2:AI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dbase (2)</vt:lpstr>
      <vt:lpstr>dbase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Indri</dc:creator>
  <cp:lastModifiedBy>BARATA</cp:lastModifiedBy>
  <dcterms:created xsi:type="dcterms:W3CDTF">2022-08-05T02:37:56Z</dcterms:created>
  <dcterms:modified xsi:type="dcterms:W3CDTF">2022-11-24T02:38:48Z</dcterms:modified>
</cp:coreProperties>
</file>